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hand\Downloads\"/>
    </mc:Choice>
  </mc:AlternateContent>
  <xr:revisionPtr revIDLastSave="0" documentId="13_ncr:1_{C3990518-F565-4EC1-B750-85D8EDD54705}" xr6:coauthVersionLast="47" xr6:coauthVersionMax="47" xr10:uidLastSave="{00000000-0000-0000-0000-000000000000}"/>
  <bookViews>
    <workbookView xWindow="-108" yWindow="-108" windowWidth="23256" windowHeight="12456" tabRatio="500" xr2:uid="{00000000-000D-0000-FFFF-FFFF00000000}"/>
  </bookViews>
  <sheets>
    <sheet name="Executive Summary" sheetId="1" r:id="rId1"/>
    <sheet name="Client Summary" sheetId="2" r:id="rId2"/>
    <sheet name="Pending RQ Deadlines" sheetId="3" r:id="rId3"/>
    <sheet name="Status Overview" sheetId="4" r:id="rId4"/>
    <sheet name="Data" sheetId="5" r:id="rId5"/>
  </sheets>
  <externalReferences>
    <externalReference r:id="rId6"/>
  </externalReferenc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 i="3" l="1"/>
  <c r="G3" i="3"/>
  <c r="G4" i="3"/>
  <c r="G5" i="3"/>
  <c r="G6" i="3"/>
  <c r="G7" i="3"/>
  <c r="G8" i="3"/>
  <c r="G9" i="3"/>
  <c r="H9" i="3" s="1"/>
  <c r="G10" i="3"/>
  <c r="G11" i="3"/>
  <c r="G12" i="3"/>
  <c r="G13" i="3"/>
  <c r="G14" i="3"/>
  <c r="G15" i="3"/>
  <c r="G16" i="3"/>
  <c r="G17" i="3"/>
  <c r="G18" i="3"/>
  <c r="G19" i="3"/>
  <c r="G20" i="3"/>
  <c r="G21" i="3"/>
  <c r="G22" i="3"/>
  <c r="G23" i="3"/>
  <c r="G24" i="3"/>
  <c r="G25" i="3"/>
  <c r="H25" i="3" s="1"/>
  <c r="G26" i="3"/>
  <c r="G27" i="3"/>
  <c r="G28" i="3"/>
  <c r="G29" i="3"/>
  <c r="G30" i="3"/>
  <c r="G31" i="3"/>
  <c r="G32" i="3"/>
  <c r="G33" i="3"/>
  <c r="H33" i="3" s="1"/>
  <c r="G34" i="3"/>
  <c r="G35" i="3"/>
  <c r="G36" i="3"/>
  <c r="G37" i="3"/>
  <c r="G38" i="3"/>
  <c r="G39" i="3"/>
  <c r="G40" i="3"/>
  <c r="G41" i="3"/>
  <c r="H41" i="3" s="1"/>
  <c r="G42" i="3"/>
  <c r="G43" i="3"/>
  <c r="G44" i="3"/>
  <c r="G45" i="3"/>
  <c r="G46" i="3"/>
  <c r="G47" i="3"/>
  <c r="G48" i="3"/>
  <c r="G49" i="3"/>
  <c r="H49" i="3" s="1"/>
  <c r="G50" i="3"/>
  <c r="G51" i="3"/>
  <c r="G52" i="3"/>
  <c r="G53" i="3"/>
  <c r="G54" i="3"/>
  <c r="G55" i="3"/>
  <c r="G56" i="3"/>
  <c r="G57" i="3"/>
  <c r="H57" i="3" s="1"/>
  <c r="G58" i="3"/>
  <c r="G59" i="3"/>
  <c r="G60" i="3"/>
  <c r="G61" i="3"/>
  <c r="G62" i="3"/>
  <c r="G63" i="3"/>
  <c r="G64" i="3"/>
  <c r="G65" i="3"/>
  <c r="H65" i="3" s="1"/>
  <c r="G66" i="3"/>
  <c r="G67" i="3"/>
  <c r="G68" i="3"/>
  <c r="G69" i="3"/>
  <c r="G70" i="3"/>
  <c r="G71" i="3"/>
  <c r="G72" i="3"/>
  <c r="G73" i="3"/>
  <c r="H73" i="3" s="1"/>
  <c r="G74" i="3"/>
  <c r="G75" i="3"/>
  <c r="G76" i="3"/>
  <c r="G77" i="3"/>
  <c r="G78" i="3"/>
  <c r="G79" i="3"/>
  <c r="G80" i="3"/>
  <c r="G81" i="3"/>
  <c r="H81" i="3" s="1"/>
  <c r="G82" i="3"/>
  <c r="G83" i="3"/>
  <c r="G84" i="3"/>
  <c r="G85" i="3"/>
  <c r="G86" i="3"/>
  <c r="G87" i="3"/>
  <c r="G88" i="3"/>
  <c r="G89" i="3"/>
  <c r="G90" i="3"/>
  <c r="G91" i="3"/>
  <c r="G92" i="3"/>
  <c r="G93" i="3"/>
  <c r="G94" i="3"/>
  <c r="G95" i="3"/>
  <c r="G96" i="3"/>
  <c r="G97" i="3"/>
  <c r="H97" i="3" s="1"/>
  <c r="J97" i="3" s="1"/>
  <c r="G98" i="3"/>
  <c r="G99" i="3"/>
  <c r="G100" i="3"/>
  <c r="G101" i="3"/>
  <c r="G102" i="3"/>
  <c r="G103" i="3"/>
  <c r="G104" i="3"/>
  <c r="G105" i="3"/>
  <c r="H105" i="3" s="1"/>
  <c r="G106" i="3"/>
  <c r="G107" i="3"/>
  <c r="G108" i="3"/>
  <c r="G109" i="3"/>
  <c r="G110" i="3"/>
  <c r="G111" i="3"/>
  <c r="G112" i="3"/>
  <c r="G113" i="3"/>
  <c r="H113" i="3" s="1"/>
  <c r="G114" i="3"/>
  <c r="G115" i="3"/>
  <c r="G116" i="3"/>
  <c r="G117" i="3"/>
  <c r="G118" i="3"/>
  <c r="G119" i="3"/>
  <c r="G120" i="3"/>
  <c r="G121" i="3"/>
  <c r="H121" i="3" s="1"/>
  <c r="G122" i="3"/>
  <c r="G123" i="3"/>
  <c r="G124" i="3"/>
  <c r="G125" i="3"/>
  <c r="G126" i="3"/>
  <c r="G127" i="3"/>
  <c r="G128" i="3"/>
  <c r="G129" i="3"/>
  <c r="H129" i="3" s="1"/>
  <c r="G130" i="3"/>
  <c r="G131" i="3"/>
  <c r="G132" i="3"/>
  <c r="G133" i="3"/>
  <c r="G134" i="3"/>
  <c r="G135" i="3"/>
  <c r="G136" i="3"/>
  <c r="G137" i="3"/>
  <c r="H137" i="3" s="1"/>
  <c r="G138" i="3"/>
  <c r="G139" i="3"/>
  <c r="G140" i="3"/>
  <c r="G141" i="3"/>
  <c r="G142" i="3"/>
  <c r="G143" i="3"/>
  <c r="G144" i="3"/>
  <c r="G145" i="3"/>
  <c r="H145" i="3" s="1"/>
  <c r="G146" i="3"/>
  <c r="G147" i="3"/>
  <c r="G148" i="3"/>
  <c r="G149" i="3"/>
  <c r="G150" i="3"/>
  <c r="G151" i="3"/>
  <c r="G152" i="3"/>
  <c r="G153" i="3"/>
  <c r="G154" i="3"/>
  <c r="G155" i="3"/>
  <c r="G156" i="3"/>
  <c r="G157" i="3"/>
  <c r="G158" i="3"/>
  <c r="G159" i="3"/>
  <c r="G160" i="3"/>
  <c r="G161" i="3"/>
  <c r="H161" i="3" s="1"/>
  <c r="G162" i="3"/>
  <c r="G163" i="3"/>
  <c r="G164" i="3"/>
  <c r="G165" i="3"/>
  <c r="G166" i="3"/>
  <c r="G167" i="3"/>
  <c r="G168" i="3"/>
  <c r="G169" i="3"/>
  <c r="H169" i="3" s="1"/>
  <c r="G170" i="3"/>
  <c r="G171" i="3"/>
  <c r="G172" i="3"/>
  <c r="G173" i="3"/>
  <c r="G174" i="3"/>
  <c r="G175" i="3"/>
  <c r="G176" i="3"/>
  <c r="G177" i="3"/>
  <c r="H177" i="3" s="1"/>
  <c r="G178" i="3"/>
  <c r="G179" i="3"/>
  <c r="G180" i="3"/>
  <c r="G181" i="3"/>
  <c r="G182" i="3"/>
  <c r="G183" i="3"/>
  <c r="G184" i="3"/>
  <c r="G185" i="3"/>
  <c r="H185" i="3" s="1"/>
  <c r="G186" i="3"/>
  <c r="G187" i="3"/>
  <c r="G188" i="3"/>
  <c r="G189" i="3"/>
  <c r="G190" i="3"/>
  <c r="G191" i="3"/>
  <c r="G192" i="3"/>
  <c r="G193" i="3"/>
  <c r="H193" i="3" s="1"/>
  <c r="G194" i="3"/>
  <c r="G195" i="3"/>
  <c r="G196" i="3"/>
  <c r="G197" i="3"/>
  <c r="G198" i="3"/>
  <c r="G199" i="3"/>
  <c r="G200" i="3"/>
  <c r="G201" i="3"/>
  <c r="H201" i="3" s="1"/>
  <c r="G202" i="3"/>
  <c r="G203" i="3"/>
  <c r="G204" i="3"/>
  <c r="G205" i="3"/>
  <c r="G206" i="3"/>
  <c r="G207" i="3"/>
  <c r="G208" i="3"/>
  <c r="G209" i="3"/>
  <c r="H209" i="3" s="1"/>
  <c r="G210" i="3"/>
  <c r="G211" i="3"/>
  <c r="G212" i="3"/>
  <c r="G213" i="3"/>
  <c r="G214" i="3"/>
  <c r="G215" i="3"/>
  <c r="G216" i="3"/>
  <c r="G217" i="3"/>
  <c r="G218" i="3"/>
  <c r="G219" i="3"/>
  <c r="G220" i="3"/>
  <c r="G221" i="3"/>
  <c r="G222" i="3"/>
  <c r="G223" i="3"/>
  <c r="G224" i="3"/>
  <c r="G225" i="3"/>
  <c r="H225" i="3" s="1"/>
  <c r="G226" i="3"/>
  <c r="G227" i="3"/>
  <c r="G228" i="3"/>
  <c r="G229" i="3"/>
  <c r="G230" i="3"/>
  <c r="G231" i="3"/>
  <c r="G232" i="3"/>
  <c r="G233" i="3"/>
  <c r="H233" i="3" s="1"/>
  <c r="G234" i="3"/>
  <c r="G235" i="3"/>
  <c r="G236" i="3"/>
  <c r="G237" i="3"/>
  <c r="G238" i="3"/>
  <c r="G239" i="3"/>
  <c r="G240" i="3"/>
  <c r="G241" i="3"/>
  <c r="H241" i="3" s="1"/>
  <c r="G242" i="3"/>
  <c r="G243" i="3"/>
  <c r="G244" i="3"/>
  <c r="G245" i="3"/>
  <c r="G246" i="3"/>
  <c r="G247" i="3"/>
  <c r="G248" i="3"/>
  <c r="G249" i="3"/>
  <c r="H249" i="3" s="1"/>
  <c r="G250" i="3"/>
  <c r="G251" i="3"/>
  <c r="G252" i="3"/>
  <c r="G253" i="3"/>
  <c r="G254" i="3"/>
  <c r="G255" i="3"/>
  <c r="G256" i="3"/>
  <c r="G257" i="3"/>
  <c r="H257" i="3" s="1"/>
  <c r="G258" i="3"/>
  <c r="G259" i="3"/>
  <c r="G260" i="3"/>
  <c r="G261" i="3"/>
  <c r="G262" i="3"/>
  <c r="G263" i="3"/>
  <c r="G264" i="3"/>
  <c r="G265" i="3"/>
  <c r="H265" i="3" s="1"/>
  <c r="G266" i="3"/>
  <c r="G267" i="3"/>
  <c r="G268" i="3"/>
  <c r="G269" i="3"/>
  <c r="G270" i="3"/>
  <c r="G271" i="3"/>
  <c r="G272" i="3"/>
  <c r="G273" i="3"/>
  <c r="H273" i="3" s="1"/>
  <c r="G274" i="3"/>
  <c r="G275" i="3"/>
  <c r="G276" i="3"/>
  <c r="G277" i="3"/>
  <c r="G278" i="3"/>
  <c r="G279" i="3"/>
  <c r="G280" i="3"/>
  <c r="G281" i="3"/>
  <c r="H281" i="3" s="1"/>
  <c r="G282" i="3"/>
  <c r="G283" i="3"/>
  <c r="G284" i="3"/>
  <c r="G285" i="3"/>
  <c r="G286" i="3"/>
  <c r="G287" i="3"/>
  <c r="G288" i="3"/>
  <c r="G289" i="3"/>
  <c r="G290" i="3"/>
  <c r="G291" i="3"/>
  <c r="G292" i="3"/>
  <c r="G293" i="3"/>
  <c r="G294" i="3"/>
  <c r="G295" i="3"/>
  <c r="G296" i="3"/>
  <c r="G297" i="3"/>
  <c r="H297" i="3" s="1"/>
  <c r="G298" i="3"/>
  <c r="G299" i="3"/>
  <c r="G300" i="3"/>
  <c r="G301" i="3"/>
  <c r="G302" i="3"/>
  <c r="G303" i="3"/>
  <c r="G304" i="3"/>
  <c r="G305" i="3"/>
  <c r="H305" i="3" s="1"/>
  <c r="G306" i="3"/>
  <c r="G307" i="3"/>
  <c r="G308" i="3"/>
  <c r="G309" i="3"/>
  <c r="G310" i="3"/>
  <c r="G311" i="3"/>
  <c r="G312" i="3"/>
  <c r="G313" i="3"/>
  <c r="H313" i="3" s="1"/>
  <c r="G314" i="3"/>
  <c r="G315" i="3"/>
  <c r="G316" i="3"/>
  <c r="G317" i="3"/>
  <c r="G318" i="3"/>
  <c r="G319" i="3"/>
  <c r="G320" i="3"/>
  <c r="G321" i="3"/>
  <c r="H321" i="3" s="1"/>
  <c r="G322" i="3"/>
  <c r="G323" i="3"/>
  <c r="G324" i="3"/>
  <c r="G325" i="3"/>
  <c r="G326" i="3"/>
  <c r="G327" i="3"/>
  <c r="G328" i="3"/>
  <c r="G329" i="3"/>
  <c r="H329" i="3" s="1"/>
  <c r="G330" i="3"/>
  <c r="G331" i="3"/>
  <c r="G332" i="3"/>
  <c r="G333" i="3"/>
  <c r="G334" i="3"/>
  <c r="G335" i="3"/>
  <c r="G336" i="3"/>
  <c r="G337" i="3"/>
  <c r="H337" i="3" s="1"/>
  <c r="G338" i="3"/>
  <c r="G339" i="3"/>
  <c r="G340" i="3"/>
  <c r="G341" i="3"/>
  <c r="G342" i="3"/>
  <c r="G343" i="3"/>
  <c r="G344" i="3"/>
  <c r="G345" i="3"/>
  <c r="H345" i="3" s="1"/>
  <c r="G346" i="3"/>
  <c r="G347" i="3"/>
  <c r="G348" i="3"/>
  <c r="G349" i="3"/>
  <c r="G350" i="3"/>
  <c r="G351" i="3"/>
  <c r="G352" i="3"/>
  <c r="G353" i="3"/>
  <c r="G354" i="3"/>
  <c r="G355" i="3"/>
  <c r="G356" i="3"/>
  <c r="G357" i="3"/>
  <c r="G358" i="3"/>
  <c r="G359" i="3"/>
  <c r="G360" i="3"/>
  <c r="G361" i="3"/>
  <c r="H361" i="3" s="1"/>
  <c r="G362" i="3"/>
  <c r="G363" i="3"/>
  <c r="G364" i="3"/>
  <c r="G365" i="3"/>
  <c r="G366" i="3"/>
  <c r="G367" i="3"/>
  <c r="G368" i="3"/>
  <c r="G369" i="3"/>
  <c r="H369" i="3" s="1"/>
  <c r="G370" i="3"/>
  <c r="G371" i="3"/>
  <c r="G372" i="3"/>
  <c r="G373" i="3"/>
  <c r="G374" i="3"/>
  <c r="G375" i="3"/>
  <c r="G376" i="3"/>
  <c r="G377" i="3"/>
  <c r="H377" i="3" s="1"/>
  <c r="G378" i="3"/>
  <c r="G379" i="3"/>
  <c r="G380" i="3"/>
  <c r="G381" i="3"/>
  <c r="G382" i="3"/>
  <c r="G383" i="3"/>
  <c r="G384" i="3"/>
  <c r="G385" i="3"/>
  <c r="H385" i="3" s="1"/>
  <c r="G386" i="3"/>
  <c r="G387" i="3"/>
  <c r="G388" i="3"/>
  <c r="G389" i="3"/>
  <c r="G390" i="3"/>
  <c r="G391" i="3"/>
  <c r="G392" i="3"/>
  <c r="G393" i="3"/>
  <c r="H393" i="3" s="1"/>
  <c r="G394" i="3"/>
  <c r="G395" i="3"/>
  <c r="G396" i="3"/>
  <c r="G397" i="3"/>
  <c r="G398" i="3"/>
  <c r="G399" i="3"/>
  <c r="G400" i="3"/>
  <c r="G401" i="3"/>
  <c r="H401" i="3" s="1"/>
  <c r="G402" i="3"/>
  <c r="G403" i="3"/>
  <c r="G404" i="3"/>
  <c r="G405" i="3"/>
  <c r="G406" i="3"/>
  <c r="G407" i="3"/>
  <c r="G408" i="3"/>
  <c r="G409" i="3"/>
  <c r="H409" i="3" s="1"/>
  <c r="G410" i="3"/>
  <c r="G411" i="3"/>
  <c r="G412" i="3"/>
  <c r="G413" i="3"/>
  <c r="G414" i="3"/>
  <c r="G415" i="3"/>
  <c r="G416" i="3"/>
  <c r="G417" i="3"/>
  <c r="H417" i="3" s="1"/>
  <c r="G418" i="3"/>
  <c r="G419" i="3"/>
  <c r="G420" i="3"/>
  <c r="G421" i="3"/>
  <c r="G422" i="3"/>
  <c r="G423" i="3"/>
  <c r="G424" i="3"/>
  <c r="G425" i="3"/>
  <c r="G426" i="3"/>
  <c r="G427" i="3"/>
  <c r="G428" i="3"/>
  <c r="G429" i="3"/>
  <c r="G430" i="3"/>
  <c r="G431" i="3"/>
  <c r="G432" i="3"/>
  <c r="G433" i="3"/>
  <c r="H433" i="3" s="1"/>
  <c r="G434" i="3"/>
  <c r="G435" i="3"/>
  <c r="G436" i="3"/>
  <c r="G437" i="3"/>
  <c r="G438" i="3"/>
  <c r="G439" i="3"/>
  <c r="G440" i="3"/>
  <c r="G441" i="3"/>
  <c r="H441" i="3" s="1"/>
  <c r="G442" i="3"/>
  <c r="G443" i="3"/>
  <c r="G444" i="3"/>
  <c r="G445" i="3"/>
  <c r="G446" i="3"/>
  <c r="G447" i="3"/>
  <c r="G448" i="3"/>
  <c r="G449" i="3"/>
  <c r="H449" i="3" s="1"/>
  <c r="G450" i="3"/>
  <c r="G451" i="3"/>
  <c r="G452" i="3"/>
  <c r="G453" i="3"/>
  <c r="G454" i="3"/>
  <c r="G455" i="3"/>
  <c r="G456" i="3"/>
  <c r="G457" i="3"/>
  <c r="H457" i="3" s="1"/>
  <c r="G458" i="3"/>
  <c r="G459" i="3"/>
  <c r="G460" i="3"/>
  <c r="G461" i="3"/>
  <c r="G462" i="3"/>
  <c r="G463" i="3"/>
  <c r="G464" i="3"/>
  <c r="G465" i="3"/>
  <c r="H465" i="3" s="1"/>
  <c r="G466" i="3"/>
  <c r="G467" i="3"/>
  <c r="G468" i="3"/>
  <c r="G469" i="3"/>
  <c r="G470" i="3"/>
  <c r="G471" i="3"/>
  <c r="G472" i="3"/>
  <c r="G473" i="3"/>
  <c r="H473" i="3" s="1"/>
  <c r="G474" i="3"/>
  <c r="G475" i="3"/>
  <c r="G476" i="3"/>
  <c r="G477" i="3"/>
  <c r="G478" i="3"/>
  <c r="G479" i="3"/>
  <c r="G480" i="3"/>
  <c r="G481" i="3"/>
  <c r="H481" i="3" s="1"/>
  <c r="G482" i="3"/>
  <c r="G483" i="3"/>
  <c r="G484" i="3"/>
  <c r="G485" i="3"/>
  <c r="G486" i="3"/>
  <c r="G487" i="3"/>
  <c r="G488" i="3"/>
  <c r="G489" i="3"/>
  <c r="G490" i="3"/>
  <c r="G491" i="3"/>
  <c r="G492" i="3"/>
  <c r="G493" i="3"/>
  <c r="G494" i="3"/>
  <c r="G495" i="3"/>
  <c r="G496" i="3"/>
  <c r="G497" i="3"/>
  <c r="H497" i="3" s="1"/>
  <c r="G498" i="3"/>
  <c r="G499" i="3"/>
  <c r="G500" i="3"/>
  <c r="G501" i="3"/>
  <c r="G502" i="3"/>
  <c r="G503" i="3"/>
  <c r="G504" i="3"/>
  <c r="G505" i="3"/>
  <c r="H505" i="3" s="1"/>
  <c r="G506" i="3"/>
  <c r="G507" i="3"/>
  <c r="G508" i="3"/>
  <c r="G509" i="3"/>
  <c r="G510" i="3"/>
  <c r="G511" i="3"/>
  <c r="G512" i="3"/>
  <c r="G513" i="3"/>
  <c r="H513" i="3" s="1"/>
  <c r="G514" i="3"/>
  <c r="G515" i="3"/>
  <c r="G516" i="3"/>
  <c r="G517" i="3"/>
  <c r="G518" i="3"/>
  <c r="G519" i="3"/>
  <c r="G520" i="3"/>
  <c r="G521" i="3"/>
  <c r="H521" i="3" s="1"/>
  <c r="G522" i="3"/>
  <c r="G523" i="3"/>
  <c r="G524" i="3"/>
  <c r="G525" i="3"/>
  <c r="G526" i="3"/>
  <c r="G527" i="3"/>
  <c r="G528" i="3"/>
  <c r="G529" i="3"/>
  <c r="H529" i="3" s="1"/>
  <c r="G530" i="3"/>
  <c r="G531" i="3"/>
  <c r="G532" i="3"/>
  <c r="G533" i="3"/>
  <c r="G534" i="3"/>
  <c r="G535" i="3"/>
  <c r="G536" i="3"/>
  <c r="G537" i="3"/>
  <c r="H537" i="3" s="1"/>
  <c r="G538" i="3"/>
  <c r="G539" i="3"/>
  <c r="G540" i="3"/>
  <c r="G541" i="3"/>
  <c r="G542" i="3"/>
  <c r="G543" i="3"/>
  <c r="G544" i="3"/>
  <c r="G545" i="3"/>
  <c r="H545" i="3" s="1"/>
  <c r="G546" i="3"/>
  <c r="G547" i="3"/>
  <c r="G548" i="3"/>
  <c r="G549" i="3"/>
  <c r="G550" i="3"/>
  <c r="G551" i="3"/>
  <c r="G552" i="3"/>
  <c r="G553" i="3"/>
  <c r="G554" i="3"/>
  <c r="G555" i="3"/>
  <c r="G556" i="3"/>
  <c r="G557" i="3"/>
  <c r="G558" i="3"/>
  <c r="G559" i="3"/>
  <c r="G560" i="3"/>
  <c r="G561" i="3"/>
  <c r="H561" i="3" s="1"/>
  <c r="G562" i="3"/>
  <c r="G563" i="3"/>
  <c r="G564" i="3"/>
  <c r="G565" i="3"/>
  <c r="G566" i="3"/>
  <c r="G567" i="3"/>
  <c r="G568" i="3"/>
  <c r="G569" i="3"/>
  <c r="H569" i="3" s="1"/>
  <c r="G570" i="3"/>
  <c r="G571" i="3"/>
  <c r="G572" i="3"/>
  <c r="G573" i="3"/>
  <c r="G574" i="3"/>
  <c r="G575" i="3"/>
  <c r="G576" i="3"/>
  <c r="G577" i="3"/>
  <c r="H577" i="3" s="1"/>
  <c r="G578" i="3"/>
  <c r="G579" i="3"/>
  <c r="G580" i="3"/>
  <c r="G581" i="3"/>
  <c r="G582" i="3"/>
  <c r="G583" i="3"/>
  <c r="G584" i="3"/>
  <c r="G585" i="3"/>
  <c r="H585" i="3" s="1"/>
  <c r="J585" i="3" s="1"/>
  <c r="G586" i="3"/>
  <c r="G587" i="3"/>
  <c r="G588" i="3"/>
  <c r="G589" i="3"/>
  <c r="G590" i="3"/>
  <c r="G591" i="3"/>
  <c r="G592" i="3"/>
  <c r="G593" i="3"/>
  <c r="H593" i="3" s="1"/>
  <c r="G594" i="3"/>
  <c r="G595" i="3"/>
  <c r="G596" i="3"/>
  <c r="G597" i="3"/>
  <c r="G598" i="3"/>
  <c r="G599" i="3"/>
  <c r="G600" i="3"/>
  <c r="G601" i="3"/>
  <c r="H601" i="3" s="1"/>
  <c r="G602" i="3"/>
  <c r="G603" i="3"/>
  <c r="G604" i="3"/>
  <c r="G605" i="3"/>
  <c r="G606" i="3"/>
  <c r="G607" i="3"/>
  <c r="G608" i="3"/>
  <c r="G609" i="3"/>
  <c r="H609" i="3" s="1"/>
  <c r="G610" i="3"/>
  <c r="G611" i="3"/>
  <c r="G612" i="3"/>
  <c r="G613" i="3"/>
  <c r="G614" i="3"/>
  <c r="G615" i="3"/>
  <c r="G616" i="3"/>
  <c r="G617" i="3"/>
  <c r="H617" i="3" s="1"/>
  <c r="G618" i="3"/>
  <c r="G619" i="3"/>
  <c r="G620" i="3"/>
  <c r="G621" i="3"/>
  <c r="G622" i="3"/>
  <c r="G623" i="3"/>
  <c r="G624" i="3"/>
  <c r="G625" i="3"/>
  <c r="H625" i="3" s="1"/>
  <c r="G626" i="3"/>
  <c r="G627" i="3"/>
  <c r="G628" i="3"/>
  <c r="G629" i="3"/>
  <c r="G630" i="3"/>
  <c r="G631" i="3"/>
  <c r="G632" i="3"/>
  <c r="G633" i="3"/>
  <c r="H633" i="3" s="1"/>
  <c r="G634" i="3"/>
  <c r="G635" i="3"/>
  <c r="G636" i="3"/>
  <c r="G637" i="3"/>
  <c r="G638" i="3"/>
  <c r="G639" i="3"/>
  <c r="G640" i="3"/>
  <c r="G641" i="3"/>
  <c r="H641" i="3" s="1"/>
  <c r="G642" i="3"/>
  <c r="G643" i="3"/>
  <c r="G644" i="3"/>
  <c r="G645" i="3"/>
  <c r="G646" i="3"/>
  <c r="G647" i="3"/>
  <c r="G648" i="3"/>
  <c r="G649" i="3"/>
  <c r="G650" i="3"/>
  <c r="G651" i="3"/>
  <c r="G652" i="3"/>
  <c r="G653" i="3"/>
  <c r="G654" i="3"/>
  <c r="G655" i="3"/>
  <c r="G656" i="3"/>
  <c r="G657" i="3"/>
  <c r="H657" i="3" s="1"/>
  <c r="G658" i="3"/>
  <c r="G659" i="3"/>
  <c r="G660" i="3"/>
  <c r="G661" i="3"/>
  <c r="G662" i="3"/>
  <c r="G663" i="3"/>
  <c r="G664" i="3"/>
  <c r="G665" i="3"/>
  <c r="H665" i="3" s="1"/>
  <c r="G666" i="3"/>
  <c r="G667" i="3"/>
  <c r="G668" i="3"/>
  <c r="G669" i="3"/>
  <c r="G670" i="3"/>
  <c r="G671" i="3"/>
  <c r="G672" i="3"/>
  <c r="G673" i="3"/>
  <c r="H673" i="3" s="1"/>
  <c r="G674" i="3"/>
  <c r="G675" i="3"/>
  <c r="G676" i="3"/>
  <c r="G677" i="3"/>
  <c r="G678" i="3"/>
  <c r="G679" i="3"/>
  <c r="G680" i="3"/>
  <c r="G681" i="3"/>
  <c r="H681" i="3" s="1"/>
  <c r="G682" i="3"/>
  <c r="G683" i="3"/>
  <c r="G684" i="3"/>
  <c r="G685" i="3"/>
  <c r="G686" i="3"/>
  <c r="G687" i="3"/>
  <c r="G688" i="3"/>
  <c r="G689" i="3"/>
  <c r="H689" i="3" s="1"/>
  <c r="G690" i="3"/>
  <c r="G691" i="3"/>
  <c r="G692" i="3"/>
  <c r="G693" i="3"/>
  <c r="G694" i="3"/>
  <c r="G695" i="3"/>
  <c r="G696" i="3"/>
  <c r="G697" i="3"/>
  <c r="H697" i="3" s="1"/>
  <c r="G698" i="3"/>
  <c r="G699" i="3"/>
  <c r="G700" i="3"/>
  <c r="G701" i="3"/>
  <c r="G702" i="3"/>
  <c r="G703" i="3"/>
  <c r="G704" i="3"/>
  <c r="G705" i="3"/>
  <c r="H705" i="3" s="1"/>
  <c r="G706" i="3"/>
  <c r="G707" i="3"/>
  <c r="G708" i="3"/>
  <c r="G709" i="3"/>
  <c r="G710" i="3"/>
  <c r="G711" i="3"/>
  <c r="G712" i="3"/>
  <c r="G713" i="3"/>
  <c r="G714" i="3"/>
  <c r="G715" i="3"/>
  <c r="G716" i="3"/>
  <c r="G717" i="3"/>
  <c r="G718" i="3"/>
  <c r="G719" i="3"/>
  <c r="G720" i="3"/>
  <c r="G721" i="3"/>
  <c r="H721" i="3" s="1"/>
  <c r="G722" i="3"/>
  <c r="G723" i="3"/>
  <c r="G724" i="3"/>
  <c r="G725" i="3"/>
  <c r="G726" i="3"/>
  <c r="G727" i="3"/>
  <c r="G728" i="3"/>
  <c r="G729" i="3"/>
  <c r="H729" i="3" s="1"/>
  <c r="G730" i="3"/>
  <c r="G731" i="3"/>
  <c r="G732" i="3"/>
  <c r="G733" i="3"/>
  <c r="G734" i="3"/>
  <c r="G735" i="3"/>
  <c r="G736" i="3"/>
  <c r="G737" i="3"/>
  <c r="H737" i="3" s="1"/>
  <c r="G738" i="3"/>
  <c r="G739" i="3"/>
  <c r="G740" i="3"/>
  <c r="G741" i="3"/>
  <c r="G742" i="3"/>
  <c r="G743" i="3"/>
  <c r="G744" i="3"/>
  <c r="G745" i="3"/>
  <c r="H745" i="3" s="1"/>
  <c r="G746" i="3"/>
  <c r="G747" i="3"/>
  <c r="G748" i="3"/>
  <c r="G749" i="3"/>
  <c r="G750" i="3"/>
  <c r="G751" i="3"/>
  <c r="G752" i="3"/>
  <c r="G753" i="3"/>
  <c r="H753" i="3" s="1"/>
  <c r="G754" i="3"/>
  <c r="G755" i="3"/>
  <c r="G756" i="3"/>
  <c r="G757" i="3"/>
  <c r="G758" i="3"/>
  <c r="G759" i="3"/>
  <c r="G760" i="3"/>
  <c r="G761" i="3"/>
  <c r="H761" i="3" s="1"/>
  <c r="G762" i="3"/>
  <c r="G763" i="3"/>
  <c r="G764" i="3"/>
  <c r="G765" i="3"/>
  <c r="G766" i="3"/>
  <c r="G767" i="3"/>
  <c r="G768" i="3"/>
  <c r="G769" i="3"/>
  <c r="H769" i="3" s="1"/>
  <c r="G770" i="3"/>
  <c r="G771" i="3"/>
  <c r="G772" i="3"/>
  <c r="G773" i="3"/>
  <c r="G774" i="3"/>
  <c r="G775" i="3"/>
  <c r="G776" i="3"/>
  <c r="G777" i="3"/>
  <c r="G778" i="3"/>
  <c r="G779" i="3"/>
  <c r="G780" i="3"/>
  <c r="G781" i="3"/>
  <c r="G782" i="3"/>
  <c r="G783" i="3"/>
  <c r="G784" i="3"/>
  <c r="G785" i="3"/>
  <c r="H785" i="3" s="1"/>
  <c r="G786" i="3"/>
  <c r="G787" i="3"/>
  <c r="G788" i="3"/>
  <c r="G789" i="3"/>
  <c r="G790" i="3"/>
  <c r="G791" i="3"/>
  <c r="G792" i="3"/>
  <c r="G793" i="3"/>
  <c r="H793" i="3" s="1"/>
  <c r="G794" i="3"/>
  <c r="G795" i="3"/>
  <c r="G796" i="3"/>
  <c r="G797" i="3"/>
  <c r="G798" i="3"/>
  <c r="G799" i="3"/>
  <c r="G800" i="3"/>
  <c r="G801" i="3"/>
  <c r="H801" i="3" s="1"/>
  <c r="G802" i="3"/>
  <c r="G803" i="3"/>
  <c r="G804" i="3"/>
  <c r="G805" i="3"/>
  <c r="G806" i="3"/>
  <c r="G807" i="3"/>
  <c r="G808" i="3"/>
  <c r="G809" i="3"/>
  <c r="H809" i="3" s="1"/>
  <c r="G810" i="3"/>
  <c r="G811" i="3"/>
  <c r="G812" i="3"/>
  <c r="G813" i="3"/>
  <c r="G814" i="3"/>
  <c r="G815" i="3"/>
  <c r="G816" i="3"/>
  <c r="G817" i="3"/>
  <c r="H817" i="3" s="1"/>
  <c r="G818" i="3"/>
  <c r="G819" i="3"/>
  <c r="G820" i="3"/>
  <c r="G821" i="3"/>
  <c r="G822" i="3"/>
  <c r="G823" i="3"/>
  <c r="G824" i="3"/>
  <c r="G825" i="3"/>
  <c r="H825" i="3" s="1"/>
  <c r="G826" i="3"/>
  <c r="G827" i="3"/>
  <c r="G828" i="3"/>
  <c r="G829" i="3"/>
  <c r="G830" i="3"/>
  <c r="G831" i="3"/>
  <c r="G832" i="3"/>
  <c r="G833" i="3"/>
  <c r="H833" i="3" s="1"/>
  <c r="G834" i="3"/>
  <c r="G835" i="3"/>
  <c r="G836" i="3"/>
  <c r="G837" i="3"/>
  <c r="G838" i="3"/>
  <c r="G839" i="3"/>
  <c r="G840" i="3"/>
  <c r="G841" i="3"/>
  <c r="G842" i="3"/>
  <c r="G843" i="3"/>
  <c r="G844" i="3"/>
  <c r="G845" i="3"/>
  <c r="G846" i="3"/>
  <c r="G847" i="3"/>
  <c r="G848" i="3"/>
  <c r="G849" i="3"/>
  <c r="H849" i="3" s="1"/>
  <c r="J849" i="3" s="1"/>
  <c r="G850" i="3"/>
  <c r="G851" i="3"/>
  <c r="G852" i="3"/>
  <c r="G853" i="3"/>
  <c r="G854" i="3"/>
  <c r="G855" i="3"/>
  <c r="G856" i="3"/>
  <c r="G857" i="3"/>
  <c r="H857" i="3" s="1"/>
  <c r="G858" i="3"/>
  <c r="G859" i="3"/>
  <c r="G860" i="3"/>
  <c r="G861" i="3"/>
  <c r="G862" i="3"/>
  <c r="G863" i="3"/>
  <c r="G864" i="3"/>
  <c r="G865" i="3"/>
  <c r="H865" i="3" s="1"/>
  <c r="G866" i="3"/>
  <c r="G867" i="3"/>
  <c r="G868" i="3"/>
  <c r="G869" i="3"/>
  <c r="G870" i="3"/>
  <c r="G871" i="3"/>
  <c r="G872" i="3"/>
  <c r="G873" i="3"/>
  <c r="H873" i="3" s="1"/>
  <c r="G874" i="3"/>
  <c r="G875" i="3"/>
  <c r="G876" i="3"/>
  <c r="G877" i="3"/>
  <c r="G878" i="3"/>
  <c r="G879" i="3"/>
  <c r="G880" i="3"/>
  <c r="G881" i="3"/>
  <c r="H881" i="3" s="1"/>
  <c r="G882" i="3"/>
  <c r="G883" i="3"/>
  <c r="G884" i="3"/>
  <c r="G885" i="3"/>
  <c r="G886" i="3"/>
  <c r="G887" i="3"/>
  <c r="G888" i="3"/>
  <c r="G889" i="3"/>
  <c r="H889" i="3" s="1"/>
  <c r="G890" i="3"/>
  <c r="G891" i="3"/>
  <c r="G892" i="3"/>
  <c r="G893" i="3"/>
  <c r="G894" i="3"/>
  <c r="G895" i="3"/>
  <c r="G896" i="3"/>
  <c r="G897" i="3"/>
  <c r="H897" i="3" s="1"/>
  <c r="G898" i="3"/>
  <c r="G899" i="3"/>
  <c r="G900" i="3"/>
  <c r="G901" i="3"/>
  <c r="G902" i="3"/>
  <c r="G903" i="3"/>
  <c r="G904" i="3"/>
  <c r="G905" i="3"/>
  <c r="G906" i="3"/>
  <c r="G907" i="3"/>
  <c r="G908" i="3"/>
  <c r="G909" i="3"/>
  <c r="G910" i="3"/>
  <c r="G911" i="3"/>
  <c r="G912" i="3"/>
  <c r="G913" i="3"/>
  <c r="H913" i="3" s="1"/>
  <c r="G914" i="3"/>
  <c r="G915" i="3"/>
  <c r="G916" i="3"/>
  <c r="G917" i="3"/>
  <c r="G918" i="3"/>
  <c r="G919" i="3"/>
  <c r="G920" i="3"/>
  <c r="G921" i="3"/>
  <c r="H921" i="3" s="1"/>
  <c r="G922" i="3"/>
  <c r="G923" i="3"/>
  <c r="G924" i="3"/>
  <c r="G925" i="3"/>
  <c r="G926" i="3"/>
  <c r="G927" i="3"/>
  <c r="G928" i="3"/>
  <c r="G929" i="3"/>
  <c r="H929" i="3" s="1"/>
  <c r="G930" i="3"/>
  <c r="G931" i="3"/>
  <c r="G932" i="3"/>
  <c r="G933" i="3"/>
  <c r="G934" i="3"/>
  <c r="G935" i="3"/>
  <c r="G936" i="3"/>
  <c r="G937" i="3"/>
  <c r="H937" i="3" s="1"/>
  <c r="J937" i="3" s="1"/>
  <c r="G938" i="3"/>
  <c r="G939" i="3"/>
  <c r="G940" i="3"/>
  <c r="G941" i="3"/>
  <c r="G942" i="3"/>
  <c r="G943" i="3"/>
  <c r="G944" i="3"/>
  <c r="G945" i="3"/>
  <c r="H945" i="3" s="1"/>
  <c r="J945" i="3" s="1"/>
  <c r="G946" i="3"/>
  <c r="G947" i="3"/>
  <c r="G948" i="3"/>
  <c r="G949" i="3"/>
  <c r="G950" i="3"/>
  <c r="G951" i="3"/>
  <c r="G952" i="3"/>
  <c r="G953" i="3"/>
  <c r="H953" i="3" s="1"/>
  <c r="G954" i="3"/>
  <c r="G955" i="3"/>
  <c r="G956" i="3"/>
  <c r="G957" i="3"/>
  <c r="G958" i="3"/>
  <c r="G959" i="3"/>
  <c r="G960" i="3"/>
  <c r="G961" i="3"/>
  <c r="H961" i="3" s="1"/>
  <c r="G962" i="3"/>
  <c r="G963" i="3"/>
  <c r="G964" i="3"/>
  <c r="G965" i="3"/>
  <c r="G966" i="3"/>
  <c r="G967" i="3"/>
  <c r="G968" i="3"/>
  <c r="G969" i="3"/>
  <c r="G970" i="3"/>
  <c r="G971" i="3"/>
  <c r="G972" i="3"/>
  <c r="G973" i="3"/>
  <c r="G974" i="3"/>
  <c r="G975" i="3"/>
  <c r="G976" i="3"/>
  <c r="G977" i="3"/>
  <c r="H977" i="3" s="1"/>
  <c r="G978" i="3"/>
  <c r="G979" i="3"/>
  <c r="G980" i="3"/>
  <c r="G981" i="3"/>
  <c r="G982" i="3"/>
  <c r="G983" i="3"/>
  <c r="G984" i="3"/>
  <c r="G985" i="3"/>
  <c r="H985" i="3" s="1"/>
  <c r="G986" i="3"/>
  <c r="G987" i="3"/>
  <c r="G988" i="3"/>
  <c r="G989" i="3"/>
  <c r="G990" i="3"/>
  <c r="G991" i="3"/>
  <c r="G992" i="3"/>
  <c r="G993" i="3"/>
  <c r="H993" i="3" s="1"/>
  <c r="J993" i="3" s="1"/>
  <c r="G994" i="3"/>
  <c r="G995" i="3"/>
  <c r="G996" i="3"/>
  <c r="G997" i="3"/>
  <c r="G998" i="3"/>
  <c r="G999" i="3"/>
  <c r="G1000" i="3"/>
  <c r="G1001" i="3"/>
  <c r="H1001" i="3" s="1"/>
  <c r="G1002" i="3"/>
  <c r="G1003" i="3"/>
  <c r="G1004" i="3"/>
  <c r="G1005" i="3"/>
  <c r="G1006" i="3"/>
  <c r="G1007" i="3"/>
  <c r="G1008" i="3"/>
  <c r="G1009" i="3"/>
  <c r="H1009" i="3" s="1"/>
  <c r="G1010" i="3"/>
  <c r="G1011" i="3"/>
  <c r="G1012" i="3"/>
  <c r="G1013" i="3"/>
  <c r="G1014" i="3"/>
  <c r="G1015" i="3"/>
  <c r="G1016" i="3"/>
  <c r="G1017" i="3"/>
  <c r="H1017" i="3" s="1"/>
  <c r="J1017" i="3" s="1"/>
  <c r="K434" i="2" s="1"/>
  <c r="G1018" i="3"/>
  <c r="G1019" i="3"/>
  <c r="G1020" i="3"/>
  <c r="G1021" i="3"/>
  <c r="G1022" i="3"/>
  <c r="G1023" i="3"/>
  <c r="G1024" i="3"/>
  <c r="G1025" i="3"/>
  <c r="H1025" i="3" s="1"/>
  <c r="J1025" i="3" s="1"/>
  <c r="G1026" i="3"/>
  <c r="G1027" i="3"/>
  <c r="G1028" i="3"/>
  <c r="G1029" i="3"/>
  <c r="G1030" i="3"/>
  <c r="G1031" i="3"/>
  <c r="G1032" i="3"/>
  <c r="G1033" i="3"/>
  <c r="G1034" i="3"/>
  <c r="G1035" i="3"/>
  <c r="G1036" i="3"/>
  <c r="G1037" i="3"/>
  <c r="G1038" i="3"/>
  <c r="G1039" i="3"/>
  <c r="G1040" i="3"/>
  <c r="G1041" i="3"/>
  <c r="H1041" i="3" s="1"/>
  <c r="G1042" i="3"/>
  <c r="G1043" i="3"/>
  <c r="G1044" i="3"/>
  <c r="G1045" i="3"/>
  <c r="G1046" i="3"/>
  <c r="G1047" i="3"/>
  <c r="G1048" i="3"/>
  <c r="G1049" i="3"/>
  <c r="H1049" i="3" s="1"/>
  <c r="J1049" i="3" s="1"/>
  <c r="G1050" i="3"/>
  <c r="G1051" i="3"/>
  <c r="G1052" i="3"/>
  <c r="G1053" i="3"/>
  <c r="G1054" i="3"/>
  <c r="G1055" i="3"/>
  <c r="G1056" i="3"/>
  <c r="G1057" i="3"/>
  <c r="H1057" i="3" s="1"/>
  <c r="G1058" i="3"/>
  <c r="G1059" i="3"/>
  <c r="G1060" i="3"/>
  <c r="G1061" i="3"/>
  <c r="G1062" i="3"/>
  <c r="G1063" i="3"/>
  <c r="G1064" i="3"/>
  <c r="G1065" i="3"/>
  <c r="H1065" i="3" s="1"/>
  <c r="J1065" i="3" s="1"/>
  <c r="G1066" i="3"/>
  <c r="G1067" i="3"/>
  <c r="G1068" i="3"/>
  <c r="G1069" i="3"/>
  <c r="G1070" i="3"/>
  <c r="G1071" i="3"/>
  <c r="G1072" i="3"/>
  <c r="G1073" i="3"/>
  <c r="H1073" i="3" s="1"/>
  <c r="G1074" i="3"/>
  <c r="G1075" i="3"/>
  <c r="G1076" i="3"/>
  <c r="G1077" i="3"/>
  <c r="G1078" i="3"/>
  <c r="G1079" i="3"/>
  <c r="G1080" i="3"/>
  <c r="G1081" i="3"/>
  <c r="H1081" i="3" s="1"/>
  <c r="J1081" i="3" s="1"/>
  <c r="G1082" i="3"/>
  <c r="G1083" i="3"/>
  <c r="G1084" i="3"/>
  <c r="G1085" i="3"/>
  <c r="G1086" i="3"/>
  <c r="G1087" i="3"/>
  <c r="G1088" i="3"/>
  <c r="G1089" i="3"/>
  <c r="H1089" i="3" s="1"/>
  <c r="G1090" i="3"/>
  <c r="G1091" i="3"/>
  <c r="G1092" i="3"/>
  <c r="G1093" i="3"/>
  <c r="G1094" i="3"/>
  <c r="G1095" i="3"/>
  <c r="G1096" i="3"/>
  <c r="G1097" i="3"/>
  <c r="G1098" i="3"/>
  <c r="G1099" i="3"/>
  <c r="G1100" i="3"/>
  <c r="G1101" i="3"/>
  <c r="G1102" i="3"/>
  <c r="G1103" i="3"/>
  <c r="G1104" i="3"/>
  <c r="G1105" i="3"/>
  <c r="H1105" i="3" s="1"/>
  <c r="G1106" i="3"/>
  <c r="G1107" i="3"/>
  <c r="G1108" i="3"/>
  <c r="G1109" i="3"/>
  <c r="G1110" i="3"/>
  <c r="G1111" i="3"/>
  <c r="G1112" i="3"/>
  <c r="G1113" i="3"/>
  <c r="H1113" i="3" s="1"/>
  <c r="J1113" i="3" s="1"/>
  <c r="G1114" i="3"/>
  <c r="G1115" i="3"/>
  <c r="G1116" i="3"/>
  <c r="G1117" i="3"/>
  <c r="G1118" i="3"/>
  <c r="G1119" i="3"/>
  <c r="G1120" i="3"/>
  <c r="G1121" i="3"/>
  <c r="H1121" i="3" s="1"/>
  <c r="G1122" i="3"/>
  <c r="G1123" i="3"/>
  <c r="G1124" i="3"/>
  <c r="G1125" i="3"/>
  <c r="G1126" i="3"/>
  <c r="G1127" i="3"/>
  <c r="G1128" i="3"/>
  <c r="G1129" i="3"/>
  <c r="H1129" i="3" s="1"/>
  <c r="J1129" i="3" s="1"/>
  <c r="G1130" i="3"/>
  <c r="G1131" i="3"/>
  <c r="G1132" i="3"/>
  <c r="G1133" i="3"/>
  <c r="G1134" i="3"/>
  <c r="G1135" i="3"/>
  <c r="G1136" i="3"/>
  <c r="G1137" i="3"/>
  <c r="H1137" i="3" s="1"/>
  <c r="G1138" i="3"/>
  <c r="G1139" i="3"/>
  <c r="G1140" i="3"/>
  <c r="G1141" i="3"/>
  <c r="G1142" i="3"/>
  <c r="G1143" i="3"/>
  <c r="G1144" i="3"/>
  <c r="G1145" i="3"/>
  <c r="H1145" i="3" s="1"/>
  <c r="J1145" i="3" s="1"/>
  <c r="G1146" i="3"/>
  <c r="G1147" i="3"/>
  <c r="G1148" i="3"/>
  <c r="G1149" i="3"/>
  <c r="G1150" i="3"/>
  <c r="G1151" i="3"/>
  <c r="G1152" i="3"/>
  <c r="G1153" i="3"/>
  <c r="H1153" i="3" s="1"/>
  <c r="G1154" i="3"/>
  <c r="G1155" i="3"/>
  <c r="G1156" i="3"/>
  <c r="G1157" i="3"/>
  <c r="G1158" i="3"/>
  <c r="G1159" i="3"/>
  <c r="G1160" i="3"/>
  <c r="G1161" i="3"/>
  <c r="G1162" i="3"/>
  <c r="G1163" i="3"/>
  <c r="G1164" i="3"/>
  <c r="G1165" i="3"/>
  <c r="G1166" i="3"/>
  <c r="G1167" i="3"/>
  <c r="G1168" i="3"/>
  <c r="G1169" i="3"/>
  <c r="H1169" i="3" s="1"/>
  <c r="G1170" i="3"/>
  <c r="G1171" i="3"/>
  <c r="G1172" i="3"/>
  <c r="G1173" i="3"/>
  <c r="G1174" i="3"/>
  <c r="G1175" i="3"/>
  <c r="G1176" i="3"/>
  <c r="G1177" i="3"/>
  <c r="H1177" i="3" s="1"/>
  <c r="J1177" i="3" s="1"/>
  <c r="G1178" i="3"/>
  <c r="G1179" i="3"/>
  <c r="G1180" i="3"/>
  <c r="G1181" i="3"/>
  <c r="G1182" i="3"/>
  <c r="G1183" i="3"/>
  <c r="G1184" i="3"/>
  <c r="G1185" i="3"/>
  <c r="H1185" i="3" s="1"/>
  <c r="J1185" i="3" s="1"/>
  <c r="G1186" i="3"/>
  <c r="G1187" i="3"/>
  <c r="G1188" i="3"/>
  <c r="G1189" i="3"/>
  <c r="G1190" i="3"/>
  <c r="G1191" i="3"/>
  <c r="G1192" i="3"/>
  <c r="G1193" i="3"/>
  <c r="H1193" i="3" s="1"/>
  <c r="J1193" i="3" s="1"/>
  <c r="G1194" i="3"/>
  <c r="G1195" i="3"/>
  <c r="G1196" i="3"/>
  <c r="G1197" i="3"/>
  <c r="G1198" i="3"/>
  <c r="G1199" i="3"/>
  <c r="G1200" i="3"/>
  <c r="G1201" i="3"/>
  <c r="H1201" i="3" s="1"/>
  <c r="J1201" i="3" s="1"/>
  <c r="G1202" i="3"/>
  <c r="G1203" i="3"/>
  <c r="G1204" i="3"/>
  <c r="G1205" i="3"/>
  <c r="G1206" i="3"/>
  <c r="G1207" i="3"/>
  <c r="G1208" i="3"/>
  <c r="G1209" i="3"/>
  <c r="H1209" i="3" s="1"/>
  <c r="J1209" i="3" s="1"/>
  <c r="G1210" i="3"/>
  <c r="G1211" i="3"/>
  <c r="G1212" i="3"/>
  <c r="G1213" i="3"/>
  <c r="G1214" i="3"/>
  <c r="G1215" i="3"/>
  <c r="G1216" i="3"/>
  <c r="G1217" i="3"/>
  <c r="H1217" i="3" s="1"/>
  <c r="J1217" i="3" s="1"/>
  <c r="G1218" i="3"/>
  <c r="G1219" i="3"/>
  <c r="G1220" i="3"/>
  <c r="G1221" i="3"/>
  <c r="G1222" i="3"/>
  <c r="G1223" i="3"/>
  <c r="G1224" i="3"/>
  <c r="G1225" i="3"/>
  <c r="G1226" i="3"/>
  <c r="G1227" i="3"/>
  <c r="G1228" i="3"/>
  <c r="G1229" i="3"/>
  <c r="G1230" i="3"/>
  <c r="G1231" i="3"/>
  <c r="G1232" i="3"/>
  <c r="G1233" i="3"/>
  <c r="H1233" i="3" s="1"/>
  <c r="J1233" i="3" s="1"/>
  <c r="G1234" i="3"/>
  <c r="G1235" i="3"/>
  <c r="G1236" i="3"/>
  <c r="G1237" i="3"/>
  <c r="G1238" i="3"/>
  <c r="G1239" i="3"/>
  <c r="G1240" i="3"/>
  <c r="G1241" i="3"/>
  <c r="H1241" i="3" s="1"/>
  <c r="J1241" i="3" s="1"/>
  <c r="G1242" i="3"/>
  <c r="G1243" i="3"/>
  <c r="G1244" i="3"/>
  <c r="G1245" i="3"/>
  <c r="G1246" i="3"/>
  <c r="G1247" i="3"/>
  <c r="G1248" i="3"/>
  <c r="G1249" i="3"/>
  <c r="H1249" i="3" s="1"/>
  <c r="J1249" i="3" s="1"/>
  <c r="K178" i="2" s="1"/>
  <c r="G1250" i="3"/>
  <c r="G1251" i="3"/>
  <c r="G1252" i="3"/>
  <c r="G1253" i="3"/>
  <c r="G1254" i="3"/>
  <c r="G1255" i="3"/>
  <c r="G1256" i="3"/>
  <c r="G1257" i="3"/>
  <c r="H1257" i="3" s="1"/>
  <c r="J1257" i="3" s="1"/>
  <c r="G1258" i="3"/>
  <c r="G1259" i="3"/>
  <c r="G1260" i="3"/>
  <c r="G1261" i="3"/>
  <c r="G1262" i="3"/>
  <c r="G1263" i="3"/>
  <c r="G1264" i="3"/>
  <c r="G1265" i="3"/>
  <c r="H1265" i="3" s="1"/>
  <c r="J1265" i="3" s="1"/>
  <c r="G1266" i="3"/>
  <c r="G1267" i="3"/>
  <c r="G1268" i="3"/>
  <c r="G1269" i="3"/>
  <c r="G1270" i="3"/>
  <c r="G1271" i="3"/>
  <c r="H17" i="3"/>
  <c r="H89" i="3"/>
  <c r="H153" i="3"/>
  <c r="H217" i="3"/>
  <c r="H289" i="3"/>
  <c r="H353" i="3"/>
  <c r="J353" i="3" s="1"/>
  <c r="H425" i="3"/>
  <c r="H489" i="3"/>
  <c r="H553" i="3"/>
  <c r="H649" i="3"/>
  <c r="H713" i="3"/>
  <c r="H777" i="3"/>
  <c r="H841" i="3"/>
  <c r="H905" i="3"/>
  <c r="J905" i="3" s="1"/>
  <c r="H969" i="3"/>
  <c r="H1033" i="3"/>
  <c r="J1033" i="3" s="1"/>
  <c r="K88" i="2" s="1"/>
  <c r="H1097" i="3"/>
  <c r="J1097" i="3" s="1"/>
  <c r="H1161" i="3"/>
  <c r="J1161" i="3" s="1"/>
  <c r="H1225" i="3"/>
  <c r="J1225" i="3" s="1"/>
  <c r="B6" i="1"/>
  <c r="B18" i="4"/>
  <c r="B17" i="4"/>
  <c r="B16" i="4"/>
  <c r="C16" i="4" s="1"/>
  <c r="B15" i="4"/>
  <c r="B14" i="4"/>
  <c r="B13" i="4"/>
  <c r="B12" i="4"/>
  <c r="B11" i="4"/>
  <c r="B10" i="4"/>
  <c r="B9" i="4"/>
  <c r="B8" i="4"/>
  <c r="C8" i="4" s="1"/>
  <c r="B7" i="4"/>
  <c r="B6" i="4"/>
  <c r="B5" i="4"/>
  <c r="B4" i="4"/>
  <c r="B3" i="4"/>
  <c r="B2" i="4"/>
  <c r="I607" i="2"/>
  <c r="H607" i="2"/>
  <c r="G607" i="2"/>
  <c r="F607" i="2"/>
  <c r="E607" i="2"/>
  <c r="D607" i="2"/>
  <c r="C607" i="2"/>
  <c r="B607" i="2"/>
  <c r="I606" i="2"/>
  <c r="H606" i="2"/>
  <c r="G606" i="2"/>
  <c r="F606" i="2"/>
  <c r="E606" i="2"/>
  <c r="D606" i="2"/>
  <c r="C606" i="2"/>
  <c r="B606" i="2"/>
  <c r="I605" i="2"/>
  <c r="H605" i="2"/>
  <c r="G605" i="2"/>
  <c r="F605" i="2"/>
  <c r="E605" i="2"/>
  <c r="D605" i="2"/>
  <c r="C605" i="2"/>
  <c r="B605" i="2"/>
  <c r="I604" i="2"/>
  <c r="H604" i="2"/>
  <c r="G604" i="2"/>
  <c r="F604" i="2"/>
  <c r="E604" i="2"/>
  <c r="D604" i="2"/>
  <c r="C604" i="2"/>
  <c r="B604" i="2"/>
  <c r="I603" i="2"/>
  <c r="H603" i="2"/>
  <c r="G603" i="2"/>
  <c r="F603" i="2"/>
  <c r="E603" i="2"/>
  <c r="D603" i="2"/>
  <c r="C603" i="2"/>
  <c r="B603" i="2"/>
  <c r="I602" i="2"/>
  <c r="H602" i="2"/>
  <c r="G602" i="2"/>
  <c r="F602" i="2"/>
  <c r="E602" i="2"/>
  <c r="D602" i="2"/>
  <c r="C602" i="2"/>
  <c r="B602" i="2"/>
  <c r="I601" i="2"/>
  <c r="H601" i="2"/>
  <c r="G601" i="2"/>
  <c r="F601" i="2"/>
  <c r="E601" i="2"/>
  <c r="D601" i="2"/>
  <c r="C601" i="2"/>
  <c r="B601" i="2"/>
  <c r="I600" i="2"/>
  <c r="H600" i="2"/>
  <c r="G600" i="2"/>
  <c r="F600" i="2"/>
  <c r="E600" i="2"/>
  <c r="D600" i="2"/>
  <c r="C600" i="2"/>
  <c r="B600" i="2"/>
  <c r="I599" i="2"/>
  <c r="H599" i="2"/>
  <c r="G599" i="2"/>
  <c r="F599" i="2"/>
  <c r="E599" i="2"/>
  <c r="D599" i="2"/>
  <c r="C599" i="2"/>
  <c r="B599" i="2"/>
  <c r="I598" i="2"/>
  <c r="H598" i="2"/>
  <c r="G598" i="2"/>
  <c r="F598" i="2"/>
  <c r="E598" i="2"/>
  <c r="D598" i="2"/>
  <c r="C598" i="2"/>
  <c r="B598" i="2"/>
  <c r="I597" i="2"/>
  <c r="H597" i="2"/>
  <c r="G597" i="2"/>
  <c r="F597" i="2"/>
  <c r="E597" i="2"/>
  <c r="D597" i="2"/>
  <c r="C597" i="2"/>
  <c r="B597" i="2"/>
  <c r="I596" i="2"/>
  <c r="H596" i="2"/>
  <c r="G596" i="2"/>
  <c r="F596" i="2"/>
  <c r="E596" i="2"/>
  <c r="D596" i="2"/>
  <c r="C596" i="2"/>
  <c r="B596" i="2"/>
  <c r="I595" i="2"/>
  <c r="H595" i="2"/>
  <c r="G595" i="2"/>
  <c r="F595" i="2"/>
  <c r="E595" i="2"/>
  <c r="D595" i="2"/>
  <c r="C595" i="2"/>
  <c r="B595" i="2"/>
  <c r="I594" i="2"/>
  <c r="H594" i="2"/>
  <c r="G594" i="2"/>
  <c r="F594" i="2"/>
  <c r="E594" i="2"/>
  <c r="D594" i="2"/>
  <c r="C594" i="2"/>
  <c r="B594" i="2"/>
  <c r="I593" i="2"/>
  <c r="H593" i="2"/>
  <c r="G593" i="2"/>
  <c r="F593" i="2"/>
  <c r="E593" i="2"/>
  <c r="D593" i="2"/>
  <c r="C593" i="2"/>
  <c r="B593" i="2"/>
  <c r="I592" i="2"/>
  <c r="H592" i="2"/>
  <c r="G592" i="2"/>
  <c r="F592" i="2"/>
  <c r="E592" i="2"/>
  <c r="D592" i="2"/>
  <c r="C592" i="2"/>
  <c r="B592" i="2"/>
  <c r="I591" i="2"/>
  <c r="H591" i="2"/>
  <c r="G591" i="2"/>
  <c r="F591" i="2"/>
  <c r="E591" i="2"/>
  <c r="D591" i="2"/>
  <c r="C591" i="2"/>
  <c r="B591" i="2"/>
  <c r="I590" i="2"/>
  <c r="H590" i="2"/>
  <c r="G590" i="2"/>
  <c r="F590" i="2"/>
  <c r="E590" i="2"/>
  <c r="D590" i="2"/>
  <c r="C590" i="2"/>
  <c r="B590" i="2"/>
  <c r="I589" i="2"/>
  <c r="H589" i="2"/>
  <c r="G589" i="2"/>
  <c r="F589" i="2"/>
  <c r="E589" i="2"/>
  <c r="D589" i="2"/>
  <c r="C589" i="2"/>
  <c r="B589" i="2"/>
  <c r="I588" i="2"/>
  <c r="H588" i="2"/>
  <c r="G588" i="2"/>
  <c r="F588" i="2"/>
  <c r="E588" i="2"/>
  <c r="D588" i="2"/>
  <c r="C588" i="2"/>
  <c r="B588" i="2"/>
  <c r="I587" i="2"/>
  <c r="H587" i="2"/>
  <c r="G587" i="2"/>
  <c r="F587" i="2"/>
  <c r="E587" i="2"/>
  <c r="D587" i="2"/>
  <c r="C587" i="2"/>
  <c r="B587" i="2"/>
  <c r="I586" i="2"/>
  <c r="H586" i="2"/>
  <c r="G586" i="2"/>
  <c r="F586" i="2"/>
  <c r="E586" i="2"/>
  <c r="D586" i="2"/>
  <c r="C586" i="2"/>
  <c r="B586" i="2"/>
  <c r="I585" i="2"/>
  <c r="H585" i="2"/>
  <c r="G585" i="2"/>
  <c r="F585" i="2"/>
  <c r="E585" i="2"/>
  <c r="D585" i="2"/>
  <c r="C585" i="2"/>
  <c r="B585" i="2"/>
  <c r="I584" i="2"/>
  <c r="H584" i="2"/>
  <c r="G584" i="2"/>
  <c r="F584" i="2"/>
  <c r="E584" i="2"/>
  <c r="D584" i="2"/>
  <c r="C584" i="2"/>
  <c r="B584" i="2"/>
  <c r="I583" i="2"/>
  <c r="H583" i="2"/>
  <c r="G583" i="2"/>
  <c r="F583" i="2"/>
  <c r="E583" i="2"/>
  <c r="D583" i="2"/>
  <c r="C583" i="2"/>
  <c r="B583" i="2"/>
  <c r="I582" i="2"/>
  <c r="H582" i="2"/>
  <c r="G582" i="2"/>
  <c r="F582" i="2"/>
  <c r="E582" i="2"/>
  <c r="D582" i="2"/>
  <c r="C582" i="2"/>
  <c r="B582" i="2"/>
  <c r="I581" i="2"/>
  <c r="H581" i="2"/>
  <c r="G581" i="2"/>
  <c r="F581" i="2"/>
  <c r="E581" i="2"/>
  <c r="D581" i="2"/>
  <c r="C581" i="2"/>
  <c r="B581" i="2"/>
  <c r="I580" i="2"/>
  <c r="H580" i="2"/>
  <c r="G580" i="2"/>
  <c r="F580" i="2"/>
  <c r="E580" i="2"/>
  <c r="D580" i="2"/>
  <c r="C580" i="2"/>
  <c r="B580" i="2"/>
  <c r="I579" i="2"/>
  <c r="H579" i="2"/>
  <c r="G579" i="2"/>
  <c r="F579" i="2"/>
  <c r="E579" i="2"/>
  <c r="D579" i="2"/>
  <c r="C579" i="2"/>
  <c r="B579" i="2"/>
  <c r="I578" i="2"/>
  <c r="H578" i="2"/>
  <c r="G578" i="2"/>
  <c r="F578" i="2"/>
  <c r="E578" i="2"/>
  <c r="D578" i="2"/>
  <c r="C578" i="2"/>
  <c r="B578" i="2"/>
  <c r="I577" i="2"/>
  <c r="H577" i="2"/>
  <c r="G577" i="2"/>
  <c r="F577" i="2"/>
  <c r="E577" i="2"/>
  <c r="D577" i="2"/>
  <c r="C577" i="2"/>
  <c r="B577" i="2"/>
  <c r="I576" i="2"/>
  <c r="H576" i="2"/>
  <c r="G576" i="2"/>
  <c r="F576" i="2"/>
  <c r="E576" i="2"/>
  <c r="D576" i="2"/>
  <c r="C576" i="2"/>
  <c r="B576" i="2"/>
  <c r="I575" i="2"/>
  <c r="H575" i="2"/>
  <c r="G575" i="2"/>
  <c r="F575" i="2"/>
  <c r="E575" i="2"/>
  <c r="D575" i="2"/>
  <c r="C575" i="2"/>
  <c r="B575" i="2"/>
  <c r="I574" i="2"/>
  <c r="H574" i="2"/>
  <c r="G574" i="2"/>
  <c r="F574" i="2"/>
  <c r="E574" i="2"/>
  <c r="D574" i="2"/>
  <c r="C574" i="2"/>
  <c r="B574" i="2"/>
  <c r="I573" i="2"/>
  <c r="H573" i="2"/>
  <c r="G573" i="2"/>
  <c r="F573" i="2"/>
  <c r="E573" i="2"/>
  <c r="D573" i="2"/>
  <c r="C573" i="2"/>
  <c r="B573" i="2"/>
  <c r="I572" i="2"/>
  <c r="H572" i="2"/>
  <c r="G572" i="2"/>
  <c r="F572" i="2"/>
  <c r="E572" i="2"/>
  <c r="D572" i="2"/>
  <c r="C572" i="2"/>
  <c r="B572" i="2"/>
  <c r="I571" i="2"/>
  <c r="H571" i="2"/>
  <c r="G571" i="2"/>
  <c r="F571" i="2"/>
  <c r="E571" i="2"/>
  <c r="D571" i="2"/>
  <c r="C571" i="2"/>
  <c r="B571" i="2"/>
  <c r="I570" i="2"/>
  <c r="H570" i="2"/>
  <c r="G570" i="2"/>
  <c r="F570" i="2"/>
  <c r="E570" i="2"/>
  <c r="D570" i="2"/>
  <c r="C570" i="2"/>
  <c r="B570" i="2"/>
  <c r="I569" i="2"/>
  <c r="H569" i="2"/>
  <c r="G569" i="2"/>
  <c r="F569" i="2"/>
  <c r="E569" i="2"/>
  <c r="D569" i="2"/>
  <c r="C569" i="2"/>
  <c r="B569" i="2"/>
  <c r="I568" i="2"/>
  <c r="H568" i="2"/>
  <c r="G568" i="2"/>
  <c r="F568" i="2"/>
  <c r="E568" i="2"/>
  <c r="D568" i="2"/>
  <c r="C568" i="2"/>
  <c r="B568" i="2"/>
  <c r="I567" i="2"/>
  <c r="H567" i="2"/>
  <c r="G567" i="2"/>
  <c r="F567" i="2"/>
  <c r="E567" i="2"/>
  <c r="D567" i="2"/>
  <c r="C567" i="2"/>
  <c r="B567" i="2"/>
  <c r="I566" i="2"/>
  <c r="H566" i="2"/>
  <c r="G566" i="2"/>
  <c r="F566" i="2"/>
  <c r="E566" i="2"/>
  <c r="D566" i="2"/>
  <c r="C566" i="2"/>
  <c r="B566" i="2"/>
  <c r="I565" i="2"/>
  <c r="H565" i="2"/>
  <c r="G565" i="2"/>
  <c r="F565" i="2"/>
  <c r="E565" i="2"/>
  <c r="D565" i="2"/>
  <c r="C565" i="2"/>
  <c r="B565" i="2"/>
  <c r="I564" i="2"/>
  <c r="H564" i="2"/>
  <c r="G564" i="2"/>
  <c r="F564" i="2"/>
  <c r="E564" i="2"/>
  <c r="D564" i="2"/>
  <c r="C564" i="2"/>
  <c r="B564" i="2"/>
  <c r="I563" i="2"/>
  <c r="H563" i="2"/>
  <c r="G563" i="2"/>
  <c r="F563" i="2"/>
  <c r="E563" i="2"/>
  <c r="D563" i="2"/>
  <c r="C563" i="2"/>
  <c r="B563" i="2"/>
  <c r="I562" i="2"/>
  <c r="H562" i="2"/>
  <c r="G562" i="2"/>
  <c r="F562" i="2"/>
  <c r="E562" i="2"/>
  <c r="D562" i="2"/>
  <c r="C562" i="2"/>
  <c r="B562" i="2"/>
  <c r="I561" i="2"/>
  <c r="H561" i="2"/>
  <c r="G561" i="2"/>
  <c r="F561" i="2"/>
  <c r="E561" i="2"/>
  <c r="D561" i="2"/>
  <c r="C561" i="2"/>
  <c r="B561" i="2"/>
  <c r="I560" i="2"/>
  <c r="H560" i="2"/>
  <c r="G560" i="2"/>
  <c r="F560" i="2"/>
  <c r="E560" i="2"/>
  <c r="D560" i="2"/>
  <c r="C560" i="2"/>
  <c r="B560" i="2"/>
  <c r="I559" i="2"/>
  <c r="H559" i="2"/>
  <c r="G559" i="2"/>
  <c r="F559" i="2"/>
  <c r="E559" i="2"/>
  <c r="D559" i="2"/>
  <c r="C559" i="2"/>
  <c r="B559" i="2"/>
  <c r="I558" i="2"/>
  <c r="H558" i="2"/>
  <c r="G558" i="2"/>
  <c r="F558" i="2"/>
  <c r="E558" i="2"/>
  <c r="D558" i="2"/>
  <c r="C558" i="2"/>
  <c r="B558" i="2"/>
  <c r="I557" i="2"/>
  <c r="H557" i="2"/>
  <c r="G557" i="2"/>
  <c r="F557" i="2"/>
  <c r="E557" i="2"/>
  <c r="D557" i="2"/>
  <c r="C557" i="2"/>
  <c r="B557" i="2"/>
  <c r="I556" i="2"/>
  <c r="H556" i="2"/>
  <c r="G556" i="2"/>
  <c r="F556" i="2"/>
  <c r="E556" i="2"/>
  <c r="D556" i="2"/>
  <c r="C556" i="2"/>
  <c r="B556" i="2"/>
  <c r="I555" i="2"/>
  <c r="H555" i="2"/>
  <c r="G555" i="2"/>
  <c r="F555" i="2"/>
  <c r="E555" i="2"/>
  <c r="D555" i="2"/>
  <c r="C555" i="2"/>
  <c r="B555" i="2"/>
  <c r="I554" i="2"/>
  <c r="H554" i="2"/>
  <c r="G554" i="2"/>
  <c r="F554" i="2"/>
  <c r="E554" i="2"/>
  <c r="D554" i="2"/>
  <c r="C554" i="2"/>
  <c r="B554" i="2"/>
  <c r="I553" i="2"/>
  <c r="H553" i="2"/>
  <c r="G553" i="2"/>
  <c r="F553" i="2"/>
  <c r="E553" i="2"/>
  <c r="D553" i="2"/>
  <c r="C553" i="2"/>
  <c r="B553" i="2"/>
  <c r="I552" i="2"/>
  <c r="H552" i="2"/>
  <c r="G552" i="2"/>
  <c r="F552" i="2"/>
  <c r="E552" i="2"/>
  <c r="D552" i="2"/>
  <c r="C552" i="2"/>
  <c r="B552" i="2"/>
  <c r="I551" i="2"/>
  <c r="H551" i="2"/>
  <c r="G551" i="2"/>
  <c r="F551" i="2"/>
  <c r="E551" i="2"/>
  <c r="D551" i="2"/>
  <c r="C551" i="2"/>
  <c r="B551" i="2"/>
  <c r="I550" i="2"/>
  <c r="H550" i="2"/>
  <c r="G550" i="2"/>
  <c r="F550" i="2"/>
  <c r="E550" i="2"/>
  <c r="D550" i="2"/>
  <c r="C550" i="2"/>
  <c r="B550" i="2"/>
  <c r="I549" i="2"/>
  <c r="H549" i="2"/>
  <c r="G549" i="2"/>
  <c r="F549" i="2"/>
  <c r="E549" i="2"/>
  <c r="D549" i="2"/>
  <c r="C549" i="2"/>
  <c r="B549" i="2"/>
  <c r="I548" i="2"/>
  <c r="H548" i="2"/>
  <c r="G548" i="2"/>
  <c r="F548" i="2"/>
  <c r="E548" i="2"/>
  <c r="D548" i="2"/>
  <c r="C548" i="2"/>
  <c r="B548" i="2"/>
  <c r="I547" i="2"/>
  <c r="H547" i="2"/>
  <c r="G547" i="2"/>
  <c r="F547" i="2"/>
  <c r="E547" i="2"/>
  <c r="D547" i="2"/>
  <c r="C547" i="2"/>
  <c r="B547" i="2"/>
  <c r="I546" i="2"/>
  <c r="H546" i="2"/>
  <c r="G546" i="2"/>
  <c r="F546" i="2"/>
  <c r="E546" i="2"/>
  <c r="D546" i="2"/>
  <c r="C546" i="2"/>
  <c r="B546" i="2"/>
  <c r="I545" i="2"/>
  <c r="H545" i="2"/>
  <c r="G545" i="2"/>
  <c r="F545" i="2"/>
  <c r="E545" i="2"/>
  <c r="D545" i="2"/>
  <c r="C545" i="2"/>
  <c r="B545" i="2"/>
  <c r="I544" i="2"/>
  <c r="H544" i="2"/>
  <c r="G544" i="2"/>
  <c r="F544" i="2"/>
  <c r="E544" i="2"/>
  <c r="D544" i="2"/>
  <c r="C544" i="2"/>
  <c r="B544" i="2"/>
  <c r="I543" i="2"/>
  <c r="H543" i="2"/>
  <c r="G543" i="2"/>
  <c r="F543" i="2"/>
  <c r="E543" i="2"/>
  <c r="D543" i="2"/>
  <c r="C543" i="2"/>
  <c r="B543" i="2"/>
  <c r="I542" i="2"/>
  <c r="H542" i="2"/>
  <c r="G542" i="2"/>
  <c r="F542" i="2"/>
  <c r="E542" i="2"/>
  <c r="D542" i="2"/>
  <c r="C542" i="2"/>
  <c r="B542" i="2"/>
  <c r="I541" i="2"/>
  <c r="H541" i="2"/>
  <c r="G541" i="2"/>
  <c r="F541" i="2"/>
  <c r="E541" i="2"/>
  <c r="D541" i="2"/>
  <c r="C541" i="2"/>
  <c r="B541" i="2"/>
  <c r="I540" i="2"/>
  <c r="H540" i="2"/>
  <c r="G540" i="2"/>
  <c r="F540" i="2"/>
  <c r="E540" i="2"/>
  <c r="D540" i="2"/>
  <c r="C540" i="2"/>
  <c r="B540" i="2"/>
  <c r="I539" i="2"/>
  <c r="H539" i="2"/>
  <c r="G539" i="2"/>
  <c r="F539" i="2"/>
  <c r="E539" i="2"/>
  <c r="D539" i="2"/>
  <c r="C539" i="2"/>
  <c r="B539" i="2"/>
  <c r="I538" i="2"/>
  <c r="H538" i="2"/>
  <c r="G538" i="2"/>
  <c r="F538" i="2"/>
  <c r="E538" i="2"/>
  <c r="D538" i="2"/>
  <c r="C538" i="2"/>
  <c r="B538" i="2"/>
  <c r="I537" i="2"/>
  <c r="H537" i="2"/>
  <c r="G537" i="2"/>
  <c r="F537" i="2"/>
  <c r="E537" i="2"/>
  <c r="D537" i="2"/>
  <c r="C537" i="2"/>
  <c r="B537" i="2"/>
  <c r="I536" i="2"/>
  <c r="H536" i="2"/>
  <c r="G536" i="2"/>
  <c r="F536" i="2"/>
  <c r="E536" i="2"/>
  <c r="D536" i="2"/>
  <c r="C536" i="2"/>
  <c r="B536" i="2"/>
  <c r="I535" i="2"/>
  <c r="H535" i="2"/>
  <c r="G535" i="2"/>
  <c r="F535" i="2"/>
  <c r="E535" i="2"/>
  <c r="D535" i="2"/>
  <c r="C535" i="2"/>
  <c r="B535" i="2"/>
  <c r="I534" i="2"/>
  <c r="H534" i="2"/>
  <c r="G534" i="2"/>
  <c r="F534" i="2"/>
  <c r="E534" i="2"/>
  <c r="D534" i="2"/>
  <c r="C534" i="2"/>
  <c r="B534" i="2"/>
  <c r="I533" i="2"/>
  <c r="H533" i="2"/>
  <c r="G533" i="2"/>
  <c r="F533" i="2"/>
  <c r="E533" i="2"/>
  <c r="D533" i="2"/>
  <c r="C533" i="2"/>
  <c r="B533" i="2"/>
  <c r="I532" i="2"/>
  <c r="H532" i="2"/>
  <c r="G532" i="2"/>
  <c r="F532" i="2"/>
  <c r="E532" i="2"/>
  <c r="D532" i="2"/>
  <c r="C532" i="2"/>
  <c r="B532" i="2"/>
  <c r="I531" i="2"/>
  <c r="H531" i="2"/>
  <c r="G531" i="2"/>
  <c r="F531" i="2"/>
  <c r="E531" i="2"/>
  <c r="D531" i="2"/>
  <c r="C531" i="2"/>
  <c r="B531" i="2"/>
  <c r="I530" i="2"/>
  <c r="H530" i="2"/>
  <c r="G530" i="2"/>
  <c r="F530" i="2"/>
  <c r="E530" i="2"/>
  <c r="D530" i="2"/>
  <c r="C530" i="2"/>
  <c r="B530" i="2"/>
  <c r="I529" i="2"/>
  <c r="H529" i="2"/>
  <c r="G529" i="2"/>
  <c r="F529" i="2"/>
  <c r="E529" i="2"/>
  <c r="D529" i="2"/>
  <c r="C529" i="2"/>
  <c r="B529" i="2"/>
  <c r="I528" i="2"/>
  <c r="H528" i="2"/>
  <c r="G528" i="2"/>
  <c r="F528" i="2"/>
  <c r="E528" i="2"/>
  <c r="D528" i="2"/>
  <c r="C528" i="2"/>
  <c r="B528" i="2"/>
  <c r="I527" i="2"/>
  <c r="H527" i="2"/>
  <c r="G527" i="2"/>
  <c r="F527" i="2"/>
  <c r="E527" i="2"/>
  <c r="D527" i="2"/>
  <c r="C527" i="2"/>
  <c r="B527" i="2"/>
  <c r="I526" i="2"/>
  <c r="H526" i="2"/>
  <c r="G526" i="2"/>
  <c r="F526" i="2"/>
  <c r="E526" i="2"/>
  <c r="D526" i="2"/>
  <c r="C526" i="2"/>
  <c r="B526" i="2"/>
  <c r="I525" i="2"/>
  <c r="H525" i="2"/>
  <c r="G525" i="2"/>
  <c r="F525" i="2"/>
  <c r="E525" i="2"/>
  <c r="D525" i="2"/>
  <c r="C525" i="2"/>
  <c r="B525" i="2"/>
  <c r="I524" i="2"/>
  <c r="H524" i="2"/>
  <c r="G524" i="2"/>
  <c r="F524" i="2"/>
  <c r="E524" i="2"/>
  <c r="D524" i="2"/>
  <c r="C524" i="2"/>
  <c r="B524" i="2"/>
  <c r="I523" i="2"/>
  <c r="H523" i="2"/>
  <c r="G523" i="2"/>
  <c r="F523" i="2"/>
  <c r="E523" i="2"/>
  <c r="D523" i="2"/>
  <c r="C523" i="2"/>
  <c r="B523" i="2"/>
  <c r="I522" i="2"/>
  <c r="H522" i="2"/>
  <c r="G522" i="2"/>
  <c r="F522" i="2"/>
  <c r="E522" i="2"/>
  <c r="D522" i="2"/>
  <c r="C522" i="2"/>
  <c r="B522" i="2"/>
  <c r="I521" i="2"/>
  <c r="H521" i="2"/>
  <c r="G521" i="2"/>
  <c r="F521" i="2"/>
  <c r="E521" i="2"/>
  <c r="D521" i="2"/>
  <c r="C521" i="2"/>
  <c r="B521" i="2"/>
  <c r="I520" i="2"/>
  <c r="H520" i="2"/>
  <c r="G520" i="2"/>
  <c r="F520" i="2"/>
  <c r="E520" i="2"/>
  <c r="D520" i="2"/>
  <c r="C520" i="2"/>
  <c r="B520" i="2"/>
  <c r="I519" i="2"/>
  <c r="H519" i="2"/>
  <c r="G519" i="2"/>
  <c r="F519" i="2"/>
  <c r="E519" i="2"/>
  <c r="D519" i="2"/>
  <c r="C519" i="2"/>
  <c r="B519" i="2"/>
  <c r="I518" i="2"/>
  <c r="H518" i="2"/>
  <c r="G518" i="2"/>
  <c r="F518" i="2"/>
  <c r="E518" i="2"/>
  <c r="D518" i="2"/>
  <c r="C518" i="2"/>
  <c r="B518" i="2"/>
  <c r="I517" i="2"/>
  <c r="H517" i="2"/>
  <c r="G517" i="2"/>
  <c r="F517" i="2"/>
  <c r="E517" i="2"/>
  <c r="D517" i="2"/>
  <c r="C517" i="2"/>
  <c r="B517" i="2"/>
  <c r="I516" i="2"/>
  <c r="H516" i="2"/>
  <c r="G516" i="2"/>
  <c r="F516" i="2"/>
  <c r="E516" i="2"/>
  <c r="D516" i="2"/>
  <c r="C516" i="2"/>
  <c r="B516" i="2"/>
  <c r="I515" i="2"/>
  <c r="H515" i="2"/>
  <c r="G515" i="2"/>
  <c r="F515" i="2"/>
  <c r="E515" i="2"/>
  <c r="D515" i="2"/>
  <c r="C515" i="2"/>
  <c r="B515" i="2"/>
  <c r="I514" i="2"/>
  <c r="H514" i="2"/>
  <c r="G514" i="2"/>
  <c r="F514" i="2"/>
  <c r="E514" i="2"/>
  <c r="D514" i="2"/>
  <c r="C514" i="2"/>
  <c r="B514" i="2"/>
  <c r="I513" i="2"/>
  <c r="H513" i="2"/>
  <c r="G513" i="2"/>
  <c r="F513" i="2"/>
  <c r="E513" i="2"/>
  <c r="D513" i="2"/>
  <c r="C513" i="2"/>
  <c r="B513" i="2"/>
  <c r="I512" i="2"/>
  <c r="H512" i="2"/>
  <c r="G512" i="2"/>
  <c r="F512" i="2"/>
  <c r="E512" i="2"/>
  <c r="D512" i="2"/>
  <c r="C512" i="2"/>
  <c r="B512" i="2"/>
  <c r="I511" i="2"/>
  <c r="H511" i="2"/>
  <c r="G511" i="2"/>
  <c r="F511" i="2"/>
  <c r="E511" i="2"/>
  <c r="D511" i="2"/>
  <c r="C511" i="2"/>
  <c r="B511" i="2"/>
  <c r="I510" i="2"/>
  <c r="H510" i="2"/>
  <c r="G510" i="2"/>
  <c r="F510" i="2"/>
  <c r="E510" i="2"/>
  <c r="D510" i="2"/>
  <c r="C510" i="2"/>
  <c r="B510" i="2"/>
  <c r="I509" i="2"/>
  <c r="H509" i="2"/>
  <c r="G509" i="2"/>
  <c r="F509" i="2"/>
  <c r="E509" i="2"/>
  <c r="D509" i="2"/>
  <c r="C509" i="2"/>
  <c r="B509" i="2"/>
  <c r="I508" i="2"/>
  <c r="H508" i="2"/>
  <c r="G508" i="2"/>
  <c r="F508" i="2"/>
  <c r="E508" i="2"/>
  <c r="D508" i="2"/>
  <c r="C508" i="2"/>
  <c r="B508" i="2"/>
  <c r="I507" i="2"/>
  <c r="H507" i="2"/>
  <c r="G507" i="2"/>
  <c r="F507" i="2"/>
  <c r="E507" i="2"/>
  <c r="D507" i="2"/>
  <c r="C507" i="2"/>
  <c r="B507" i="2"/>
  <c r="I506" i="2"/>
  <c r="H506" i="2"/>
  <c r="G506" i="2"/>
  <c r="F506" i="2"/>
  <c r="E506" i="2"/>
  <c r="D506" i="2"/>
  <c r="C506" i="2"/>
  <c r="B506" i="2"/>
  <c r="I505" i="2"/>
  <c r="H505" i="2"/>
  <c r="G505" i="2"/>
  <c r="F505" i="2"/>
  <c r="E505" i="2"/>
  <c r="D505" i="2"/>
  <c r="C505" i="2"/>
  <c r="B505" i="2"/>
  <c r="I504" i="2"/>
  <c r="H504" i="2"/>
  <c r="G504" i="2"/>
  <c r="F504" i="2"/>
  <c r="E504" i="2"/>
  <c r="D504" i="2"/>
  <c r="C504" i="2"/>
  <c r="B504" i="2"/>
  <c r="I503" i="2"/>
  <c r="H503" i="2"/>
  <c r="G503" i="2"/>
  <c r="F503" i="2"/>
  <c r="E503" i="2"/>
  <c r="D503" i="2"/>
  <c r="C503" i="2"/>
  <c r="B503" i="2"/>
  <c r="I502" i="2"/>
  <c r="H502" i="2"/>
  <c r="G502" i="2"/>
  <c r="F502" i="2"/>
  <c r="E502" i="2"/>
  <c r="D502" i="2"/>
  <c r="C502" i="2"/>
  <c r="B502" i="2"/>
  <c r="I501" i="2"/>
  <c r="H501" i="2"/>
  <c r="G501" i="2"/>
  <c r="F501" i="2"/>
  <c r="E501" i="2"/>
  <c r="D501" i="2"/>
  <c r="C501" i="2"/>
  <c r="B501" i="2"/>
  <c r="I500" i="2"/>
  <c r="H500" i="2"/>
  <c r="G500" i="2"/>
  <c r="F500" i="2"/>
  <c r="E500" i="2"/>
  <c r="D500" i="2"/>
  <c r="C500" i="2"/>
  <c r="B500" i="2"/>
  <c r="I499" i="2"/>
  <c r="H499" i="2"/>
  <c r="G499" i="2"/>
  <c r="F499" i="2"/>
  <c r="E499" i="2"/>
  <c r="D499" i="2"/>
  <c r="C499" i="2"/>
  <c r="B499" i="2"/>
  <c r="I498" i="2"/>
  <c r="H498" i="2"/>
  <c r="G498" i="2"/>
  <c r="F498" i="2"/>
  <c r="E498" i="2"/>
  <c r="D498" i="2"/>
  <c r="C498" i="2"/>
  <c r="B498" i="2"/>
  <c r="I497" i="2"/>
  <c r="H497" i="2"/>
  <c r="G497" i="2"/>
  <c r="F497" i="2"/>
  <c r="E497" i="2"/>
  <c r="D497" i="2"/>
  <c r="C497" i="2"/>
  <c r="B497" i="2"/>
  <c r="I496" i="2"/>
  <c r="H496" i="2"/>
  <c r="G496" i="2"/>
  <c r="F496" i="2"/>
  <c r="E496" i="2"/>
  <c r="D496" i="2"/>
  <c r="C496" i="2"/>
  <c r="B496" i="2"/>
  <c r="I495" i="2"/>
  <c r="H495" i="2"/>
  <c r="G495" i="2"/>
  <c r="F495" i="2"/>
  <c r="E495" i="2"/>
  <c r="D495" i="2"/>
  <c r="C495" i="2"/>
  <c r="B495" i="2"/>
  <c r="I494" i="2"/>
  <c r="H494" i="2"/>
  <c r="G494" i="2"/>
  <c r="F494" i="2"/>
  <c r="E494" i="2"/>
  <c r="D494" i="2"/>
  <c r="C494" i="2"/>
  <c r="B494" i="2"/>
  <c r="I493" i="2"/>
  <c r="H493" i="2"/>
  <c r="G493" i="2"/>
  <c r="F493" i="2"/>
  <c r="E493" i="2"/>
  <c r="D493" i="2"/>
  <c r="C493" i="2"/>
  <c r="B493" i="2"/>
  <c r="I492" i="2"/>
  <c r="H492" i="2"/>
  <c r="G492" i="2"/>
  <c r="F492" i="2"/>
  <c r="E492" i="2"/>
  <c r="D492" i="2"/>
  <c r="C492" i="2"/>
  <c r="B492" i="2"/>
  <c r="I491" i="2"/>
  <c r="H491" i="2"/>
  <c r="G491" i="2"/>
  <c r="F491" i="2"/>
  <c r="E491" i="2"/>
  <c r="D491" i="2"/>
  <c r="C491" i="2"/>
  <c r="B491" i="2"/>
  <c r="I490" i="2"/>
  <c r="H490" i="2"/>
  <c r="G490" i="2"/>
  <c r="F490" i="2"/>
  <c r="E490" i="2"/>
  <c r="D490" i="2"/>
  <c r="C490" i="2"/>
  <c r="B490" i="2"/>
  <c r="I489" i="2"/>
  <c r="H489" i="2"/>
  <c r="G489" i="2"/>
  <c r="F489" i="2"/>
  <c r="E489" i="2"/>
  <c r="D489" i="2"/>
  <c r="C489" i="2"/>
  <c r="B489" i="2"/>
  <c r="I488" i="2"/>
  <c r="H488" i="2"/>
  <c r="G488" i="2"/>
  <c r="F488" i="2"/>
  <c r="E488" i="2"/>
  <c r="D488" i="2"/>
  <c r="C488" i="2"/>
  <c r="B488" i="2"/>
  <c r="I487" i="2"/>
  <c r="H487" i="2"/>
  <c r="G487" i="2"/>
  <c r="F487" i="2"/>
  <c r="E487" i="2"/>
  <c r="D487" i="2"/>
  <c r="C487" i="2"/>
  <c r="B487" i="2"/>
  <c r="I486" i="2"/>
  <c r="H486" i="2"/>
  <c r="G486" i="2"/>
  <c r="F486" i="2"/>
  <c r="E486" i="2"/>
  <c r="D486" i="2"/>
  <c r="C486" i="2"/>
  <c r="B486" i="2"/>
  <c r="I485" i="2"/>
  <c r="H485" i="2"/>
  <c r="G485" i="2"/>
  <c r="F485" i="2"/>
  <c r="E485" i="2"/>
  <c r="D485" i="2"/>
  <c r="C485" i="2"/>
  <c r="B485" i="2"/>
  <c r="I484" i="2"/>
  <c r="H484" i="2"/>
  <c r="G484" i="2"/>
  <c r="F484" i="2"/>
  <c r="E484" i="2"/>
  <c r="D484" i="2"/>
  <c r="C484" i="2"/>
  <c r="B484" i="2"/>
  <c r="I483" i="2"/>
  <c r="H483" i="2"/>
  <c r="G483" i="2"/>
  <c r="F483" i="2"/>
  <c r="E483" i="2"/>
  <c r="D483" i="2"/>
  <c r="C483" i="2"/>
  <c r="B483" i="2"/>
  <c r="I482" i="2"/>
  <c r="H482" i="2"/>
  <c r="G482" i="2"/>
  <c r="F482" i="2"/>
  <c r="E482" i="2"/>
  <c r="D482" i="2"/>
  <c r="C482" i="2"/>
  <c r="B482" i="2"/>
  <c r="I481" i="2"/>
  <c r="H481" i="2"/>
  <c r="G481" i="2"/>
  <c r="F481" i="2"/>
  <c r="E481" i="2"/>
  <c r="D481" i="2"/>
  <c r="C481" i="2"/>
  <c r="B481" i="2"/>
  <c r="I480" i="2"/>
  <c r="H480" i="2"/>
  <c r="G480" i="2"/>
  <c r="F480" i="2"/>
  <c r="E480" i="2"/>
  <c r="D480" i="2"/>
  <c r="C480" i="2"/>
  <c r="B480" i="2"/>
  <c r="I479" i="2"/>
  <c r="H479" i="2"/>
  <c r="G479" i="2"/>
  <c r="F479" i="2"/>
  <c r="E479" i="2"/>
  <c r="D479" i="2"/>
  <c r="C479" i="2"/>
  <c r="B479" i="2"/>
  <c r="I478" i="2"/>
  <c r="H478" i="2"/>
  <c r="G478" i="2"/>
  <c r="F478" i="2"/>
  <c r="E478" i="2"/>
  <c r="D478" i="2"/>
  <c r="C478" i="2"/>
  <c r="B478" i="2"/>
  <c r="I477" i="2"/>
  <c r="H477" i="2"/>
  <c r="G477" i="2"/>
  <c r="F477" i="2"/>
  <c r="E477" i="2"/>
  <c r="D477" i="2"/>
  <c r="C477" i="2"/>
  <c r="B477" i="2"/>
  <c r="I476" i="2"/>
  <c r="H476" i="2"/>
  <c r="G476" i="2"/>
  <c r="F476" i="2"/>
  <c r="E476" i="2"/>
  <c r="D476" i="2"/>
  <c r="C476" i="2"/>
  <c r="B476" i="2"/>
  <c r="I475" i="2"/>
  <c r="H475" i="2"/>
  <c r="G475" i="2"/>
  <c r="F475" i="2"/>
  <c r="E475" i="2"/>
  <c r="D475" i="2"/>
  <c r="C475" i="2"/>
  <c r="B475" i="2"/>
  <c r="I474" i="2"/>
  <c r="H474" i="2"/>
  <c r="G474" i="2"/>
  <c r="F474" i="2"/>
  <c r="E474" i="2"/>
  <c r="D474" i="2"/>
  <c r="C474" i="2"/>
  <c r="B474" i="2"/>
  <c r="I473" i="2"/>
  <c r="H473" i="2"/>
  <c r="G473" i="2"/>
  <c r="F473" i="2"/>
  <c r="E473" i="2"/>
  <c r="D473" i="2"/>
  <c r="C473" i="2"/>
  <c r="B473" i="2"/>
  <c r="I472" i="2"/>
  <c r="H472" i="2"/>
  <c r="G472" i="2"/>
  <c r="F472" i="2"/>
  <c r="E472" i="2"/>
  <c r="D472" i="2"/>
  <c r="C472" i="2"/>
  <c r="B472" i="2"/>
  <c r="I471" i="2"/>
  <c r="H471" i="2"/>
  <c r="G471" i="2"/>
  <c r="F471" i="2"/>
  <c r="E471" i="2"/>
  <c r="D471" i="2"/>
  <c r="C471" i="2"/>
  <c r="B471" i="2"/>
  <c r="I470" i="2"/>
  <c r="H470" i="2"/>
  <c r="G470" i="2"/>
  <c r="F470" i="2"/>
  <c r="E470" i="2"/>
  <c r="D470" i="2"/>
  <c r="C470" i="2"/>
  <c r="B470" i="2"/>
  <c r="I469" i="2"/>
  <c r="H469" i="2"/>
  <c r="G469" i="2"/>
  <c r="F469" i="2"/>
  <c r="E469" i="2"/>
  <c r="D469" i="2"/>
  <c r="C469" i="2"/>
  <c r="B469" i="2"/>
  <c r="I468" i="2"/>
  <c r="H468" i="2"/>
  <c r="G468" i="2"/>
  <c r="F468" i="2"/>
  <c r="E468" i="2"/>
  <c r="D468" i="2"/>
  <c r="C468" i="2"/>
  <c r="B468" i="2"/>
  <c r="I467" i="2"/>
  <c r="H467" i="2"/>
  <c r="G467" i="2"/>
  <c r="F467" i="2"/>
  <c r="E467" i="2"/>
  <c r="D467" i="2"/>
  <c r="C467" i="2"/>
  <c r="B467" i="2"/>
  <c r="I466" i="2"/>
  <c r="H466" i="2"/>
  <c r="G466" i="2"/>
  <c r="F466" i="2"/>
  <c r="E466" i="2"/>
  <c r="D466" i="2"/>
  <c r="C466" i="2"/>
  <c r="B466" i="2"/>
  <c r="I465" i="2"/>
  <c r="H465" i="2"/>
  <c r="G465" i="2"/>
  <c r="F465" i="2"/>
  <c r="E465" i="2"/>
  <c r="D465" i="2"/>
  <c r="C465" i="2"/>
  <c r="B465" i="2"/>
  <c r="I464" i="2"/>
  <c r="H464" i="2"/>
  <c r="G464" i="2"/>
  <c r="F464" i="2"/>
  <c r="E464" i="2"/>
  <c r="D464" i="2"/>
  <c r="C464" i="2"/>
  <c r="B464" i="2"/>
  <c r="I463" i="2"/>
  <c r="H463" i="2"/>
  <c r="G463" i="2"/>
  <c r="F463" i="2"/>
  <c r="E463" i="2"/>
  <c r="D463" i="2"/>
  <c r="C463" i="2"/>
  <c r="B463" i="2"/>
  <c r="I462" i="2"/>
  <c r="H462" i="2"/>
  <c r="G462" i="2"/>
  <c r="F462" i="2"/>
  <c r="E462" i="2"/>
  <c r="D462" i="2"/>
  <c r="C462" i="2"/>
  <c r="B462" i="2"/>
  <c r="I461" i="2"/>
  <c r="H461" i="2"/>
  <c r="G461" i="2"/>
  <c r="F461" i="2"/>
  <c r="E461" i="2"/>
  <c r="D461" i="2"/>
  <c r="C461" i="2"/>
  <c r="B461" i="2"/>
  <c r="I460" i="2"/>
  <c r="H460" i="2"/>
  <c r="G460" i="2"/>
  <c r="F460" i="2"/>
  <c r="E460" i="2"/>
  <c r="D460" i="2"/>
  <c r="C460" i="2"/>
  <c r="B460" i="2"/>
  <c r="I459" i="2"/>
  <c r="H459" i="2"/>
  <c r="G459" i="2"/>
  <c r="F459" i="2"/>
  <c r="E459" i="2"/>
  <c r="D459" i="2"/>
  <c r="C459" i="2"/>
  <c r="B459" i="2"/>
  <c r="I458" i="2"/>
  <c r="H458" i="2"/>
  <c r="G458" i="2"/>
  <c r="F458" i="2"/>
  <c r="E458" i="2"/>
  <c r="D458" i="2"/>
  <c r="C458" i="2"/>
  <c r="B458" i="2"/>
  <c r="I457" i="2"/>
  <c r="H457" i="2"/>
  <c r="G457" i="2"/>
  <c r="F457" i="2"/>
  <c r="E457" i="2"/>
  <c r="D457" i="2"/>
  <c r="C457" i="2"/>
  <c r="B457" i="2"/>
  <c r="I456" i="2"/>
  <c r="H456" i="2"/>
  <c r="G456" i="2"/>
  <c r="F456" i="2"/>
  <c r="E456" i="2"/>
  <c r="D456" i="2"/>
  <c r="C456" i="2"/>
  <c r="B456" i="2"/>
  <c r="I455" i="2"/>
  <c r="H455" i="2"/>
  <c r="G455" i="2"/>
  <c r="F455" i="2"/>
  <c r="E455" i="2"/>
  <c r="D455" i="2"/>
  <c r="C455" i="2"/>
  <c r="B455" i="2"/>
  <c r="I454" i="2"/>
  <c r="H454" i="2"/>
  <c r="G454" i="2"/>
  <c r="F454" i="2"/>
  <c r="E454" i="2"/>
  <c r="D454" i="2"/>
  <c r="C454" i="2"/>
  <c r="B454" i="2"/>
  <c r="I453" i="2"/>
  <c r="H453" i="2"/>
  <c r="G453" i="2"/>
  <c r="F453" i="2"/>
  <c r="E453" i="2"/>
  <c r="D453" i="2"/>
  <c r="C453" i="2"/>
  <c r="B453" i="2"/>
  <c r="I452" i="2"/>
  <c r="H452" i="2"/>
  <c r="G452" i="2"/>
  <c r="F452" i="2"/>
  <c r="E452" i="2"/>
  <c r="D452" i="2"/>
  <c r="C452" i="2"/>
  <c r="B452" i="2"/>
  <c r="I451" i="2"/>
  <c r="H451" i="2"/>
  <c r="G451" i="2"/>
  <c r="F451" i="2"/>
  <c r="E451" i="2"/>
  <c r="D451" i="2"/>
  <c r="C451" i="2"/>
  <c r="B451" i="2"/>
  <c r="I450" i="2"/>
  <c r="H450" i="2"/>
  <c r="G450" i="2"/>
  <c r="F450" i="2"/>
  <c r="E450" i="2"/>
  <c r="D450" i="2"/>
  <c r="C450" i="2"/>
  <c r="B450" i="2"/>
  <c r="I449" i="2"/>
  <c r="H449" i="2"/>
  <c r="G449" i="2"/>
  <c r="F449" i="2"/>
  <c r="E449" i="2"/>
  <c r="D449" i="2"/>
  <c r="C449" i="2"/>
  <c r="B449" i="2"/>
  <c r="I448" i="2"/>
  <c r="H448" i="2"/>
  <c r="G448" i="2"/>
  <c r="F448" i="2"/>
  <c r="E448" i="2"/>
  <c r="D448" i="2"/>
  <c r="C448" i="2"/>
  <c r="B448" i="2"/>
  <c r="I447" i="2"/>
  <c r="H447" i="2"/>
  <c r="G447" i="2"/>
  <c r="F447" i="2"/>
  <c r="E447" i="2"/>
  <c r="D447" i="2"/>
  <c r="C447" i="2"/>
  <c r="B447" i="2"/>
  <c r="I446" i="2"/>
  <c r="H446" i="2"/>
  <c r="G446" i="2"/>
  <c r="F446" i="2"/>
  <c r="E446" i="2"/>
  <c r="D446" i="2"/>
  <c r="C446" i="2"/>
  <c r="B446" i="2"/>
  <c r="I445" i="2"/>
  <c r="H445" i="2"/>
  <c r="G445" i="2"/>
  <c r="F445" i="2"/>
  <c r="E445" i="2"/>
  <c r="D445" i="2"/>
  <c r="C445" i="2"/>
  <c r="B445" i="2"/>
  <c r="I444" i="2"/>
  <c r="H444" i="2"/>
  <c r="G444" i="2"/>
  <c r="F444" i="2"/>
  <c r="E444" i="2"/>
  <c r="D444" i="2"/>
  <c r="C444" i="2"/>
  <c r="B444" i="2"/>
  <c r="I443" i="2"/>
  <c r="H443" i="2"/>
  <c r="G443" i="2"/>
  <c r="F443" i="2"/>
  <c r="E443" i="2"/>
  <c r="D443" i="2"/>
  <c r="C443" i="2"/>
  <c r="B443" i="2"/>
  <c r="I442" i="2"/>
  <c r="H442" i="2"/>
  <c r="G442" i="2"/>
  <c r="F442" i="2"/>
  <c r="E442" i="2"/>
  <c r="D442" i="2"/>
  <c r="C442" i="2"/>
  <c r="B442" i="2"/>
  <c r="I441" i="2"/>
  <c r="H441" i="2"/>
  <c r="G441" i="2"/>
  <c r="F441" i="2"/>
  <c r="E441" i="2"/>
  <c r="D441" i="2"/>
  <c r="C441" i="2"/>
  <c r="B441" i="2"/>
  <c r="I440" i="2"/>
  <c r="H440" i="2"/>
  <c r="G440" i="2"/>
  <c r="F440" i="2"/>
  <c r="E440" i="2"/>
  <c r="D440" i="2"/>
  <c r="C440" i="2"/>
  <c r="B440" i="2"/>
  <c r="I439" i="2"/>
  <c r="H439" i="2"/>
  <c r="G439" i="2"/>
  <c r="F439" i="2"/>
  <c r="E439" i="2"/>
  <c r="D439" i="2"/>
  <c r="C439" i="2"/>
  <c r="B439" i="2"/>
  <c r="I438" i="2"/>
  <c r="H438" i="2"/>
  <c r="G438" i="2"/>
  <c r="F438" i="2"/>
  <c r="E438" i="2"/>
  <c r="D438" i="2"/>
  <c r="C438" i="2"/>
  <c r="B438" i="2"/>
  <c r="I437" i="2"/>
  <c r="H437" i="2"/>
  <c r="G437" i="2"/>
  <c r="F437" i="2"/>
  <c r="E437" i="2"/>
  <c r="D437" i="2"/>
  <c r="C437" i="2"/>
  <c r="B437" i="2"/>
  <c r="I436" i="2"/>
  <c r="H436" i="2"/>
  <c r="G436" i="2"/>
  <c r="F436" i="2"/>
  <c r="E436" i="2"/>
  <c r="D436" i="2"/>
  <c r="C436" i="2"/>
  <c r="B436" i="2"/>
  <c r="I435" i="2"/>
  <c r="H435" i="2"/>
  <c r="G435" i="2"/>
  <c r="F435" i="2"/>
  <c r="E435" i="2"/>
  <c r="D435" i="2"/>
  <c r="C435" i="2"/>
  <c r="B435" i="2"/>
  <c r="I434" i="2"/>
  <c r="H434" i="2"/>
  <c r="G434" i="2"/>
  <c r="F434" i="2"/>
  <c r="E434" i="2"/>
  <c r="D434" i="2"/>
  <c r="C434" i="2"/>
  <c r="B434" i="2"/>
  <c r="I433" i="2"/>
  <c r="H433" i="2"/>
  <c r="G433" i="2"/>
  <c r="F433" i="2"/>
  <c r="E433" i="2"/>
  <c r="D433" i="2"/>
  <c r="C433" i="2"/>
  <c r="B433" i="2"/>
  <c r="I432" i="2"/>
  <c r="H432" i="2"/>
  <c r="G432" i="2"/>
  <c r="F432" i="2"/>
  <c r="E432" i="2"/>
  <c r="D432" i="2"/>
  <c r="C432" i="2"/>
  <c r="B432" i="2"/>
  <c r="I431" i="2"/>
  <c r="H431" i="2"/>
  <c r="G431" i="2"/>
  <c r="F431" i="2"/>
  <c r="E431" i="2"/>
  <c r="D431" i="2"/>
  <c r="C431" i="2"/>
  <c r="B431" i="2"/>
  <c r="I430" i="2"/>
  <c r="H430" i="2"/>
  <c r="G430" i="2"/>
  <c r="F430" i="2"/>
  <c r="E430" i="2"/>
  <c r="D430" i="2"/>
  <c r="C430" i="2"/>
  <c r="B430" i="2"/>
  <c r="I429" i="2"/>
  <c r="H429" i="2"/>
  <c r="G429" i="2"/>
  <c r="F429" i="2"/>
  <c r="E429" i="2"/>
  <c r="D429" i="2"/>
  <c r="C429" i="2"/>
  <c r="B429" i="2"/>
  <c r="I428" i="2"/>
  <c r="H428" i="2"/>
  <c r="G428" i="2"/>
  <c r="F428" i="2"/>
  <c r="E428" i="2"/>
  <c r="D428" i="2"/>
  <c r="C428" i="2"/>
  <c r="B428" i="2"/>
  <c r="I427" i="2"/>
  <c r="H427" i="2"/>
  <c r="G427" i="2"/>
  <c r="F427" i="2"/>
  <c r="E427" i="2"/>
  <c r="D427" i="2"/>
  <c r="C427" i="2"/>
  <c r="B427" i="2"/>
  <c r="I426" i="2"/>
  <c r="H426" i="2"/>
  <c r="G426" i="2"/>
  <c r="F426" i="2"/>
  <c r="E426" i="2"/>
  <c r="D426" i="2"/>
  <c r="C426" i="2"/>
  <c r="B426" i="2"/>
  <c r="I425" i="2"/>
  <c r="H425" i="2"/>
  <c r="G425" i="2"/>
  <c r="F425" i="2"/>
  <c r="E425" i="2"/>
  <c r="D425" i="2"/>
  <c r="C425" i="2"/>
  <c r="B425" i="2"/>
  <c r="I424" i="2"/>
  <c r="H424" i="2"/>
  <c r="G424" i="2"/>
  <c r="F424" i="2"/>
  <c r="E424" i="2"/>
  <c r="D424" i="2"/>
  <c r="C424" i="2"/>
  <c r="B424" i="2"/>
  <c r="I423" i="2"/>
  <c r="H423" i="2"/>
  <c r="G423" i="2"/>
  <c r="F423" i="2"/>
  <c r="E423" i="2"/>
  <c r="D423" i="2"/>
  <c r="C423" i="2"/>
  <c r="B423" i="2"/>
  <c r="I422" i="2"/>
  <c r="H422" i="2"/>
  <c r="G422" i="2"/>
  <c r="F422" i="2"/>
  <c r="E422" i="2"/>
  <c r="D422" i="2"/>
  <c r="C422" i="2"/>
  <c r="B422" i="2"/>
  <c r="I421" i="2"/>
  <c r="H421" i="2"/>
  <c r="G421" i="2"/>
  <c r="F421" i="2"/>
  <c r="E421" i="2"/>
  <c r="D421" i="2"/>
  <c r="C421" i="2"/>
  <c r="B421" i="2"/>
  <c r="I420" i="2"/>
  <c r="H420" i="2"/>
  <c r="G420" i="2"/>
  <c r="F420" i="2"/>
  <c r="E420" i="2"/>
  <c r="D420" i="2"/>
  <c r="C420" i="2"/>
  <c r="B420" i="2"/>
  <c r="I419" i="2"/>
  <c r="H419" i="2"/>
  <c r="G419" i="2"/>
  <c r="F419" i="2"/>
  <c r="E419" i="2"/>
  <c r="D419" i="2"/>
  <c r="C419" i="2"/>
  <c r="B419" i="2"/>
  <c r="I418" i="2"/>
  <c r="H418" i="2"/>
  <c r="G418" i="2"/>
  <c r="F418" i="2"/>
  <c r="E418" i="2"/>
  <c r="D418" i="2"/>
  <c r="C418" i="2"/>
  <c r="B418" i="2"/>
  <c r="I417" i="2"/>
  <c r="H417" i="2"/>
  <c r="G417" i="2"/>
  <c r="F417" i="2"/>
  <c r="E417" i="2"/>
  <c r="D417" i="2"/>
  <c r="C417" i="2"/>
  <c r="B417" i="2"/>
  <c r="I416" i="2"/>
  <c r="H416" i="2"/>
  <c r="G416" i="2"/>
  <c r="F416" i="2"/>
  <c r="E416" i="2"/>
  <c r="D416" i="2"/>
  <c r="C416" i="2"/>
  <c r="B416" i="2"/>
  <c r="I415" i="2"/>
  <c r="H415" i="2"/>
  <c r="G415" i="2"/>
  <c r="F415" i="2"/>
  <c r="E415" i="2"/>
  <c r="D415" i="2"/>
  <c r="C415" i="2"/>
  <c r="B415" i="2"/>
  <c r="I414" i="2"/>
  <c r="H414" i="2"/>
  <c r="G414" i="2"/>
  <c r="F414" i="2"/>
  <c r="E414" i="2"/>
  <c r="D414" i="2"/>
  <c r="C414" i="2"/>
  <c r="B414" i="2"/>
  <c r="I413" i="2"/>
  <c r="H413" i="2"/>
  <c r="G413" i="2"/>
  <c r="F413" i="2"/>
  <c r="E413" i="2"/>
  <c r="D413" i="2"/>
  <c r="C413" i="2"/>
  <c r="B413" i="2"/>
  <c r="I412" i="2"/>
  <c r="H412" i="2"/>
  <c r="G412" i="2"/>
  <c r="F412" i="2"/>
  <c r="E412" i="2"/>
  <c r="D412" i="2"/>
  <c r="C412" i="2"/>
  <c r="B412" i="2"/>
  <c r="I411" i="2"/>
  <c r="H411" i="2"/>
  <c r="G411" i="2"/>
  <c r="F411" i="2"/>
  <c r="E411" i="2"/>
  <c r="D411" i="2"/>
  <c r="C411" i="2"/>
  <c r="B411" i="2"/>
  <c r="I410" i="2"/>
  <c r="H410" i="2"/>
  <c r="G410" i="2"/>
  <c r="F410" i="2"/>
  <c r="E410" i="2"/>
  <c r="D410" i="2"/>
  <c r="C410" i="2"/>
  <c r="B410" i="2"/>
  <c r="I409" i="2"/>
  <c r="H409" i="2"/>
  <c r="G409" i="2"/>
  <c r="F409" i="2"/>
  <c r="E409" i="2"/>
  <c r="D409" i="2"/>
  <c r="C409" i="2"/>
  <c r="B409" i="2"/>
  <c r="I408" i="2"/>
  <c r="H408" i="2"/>
  <c r="G408" i="2"/>
  <c r="F408" i="2"/>
  <c r="E408" i="2"/>
  <c r="D408" i="2"/>
  <c r="C408" i="2"/>
  <c r="B408" i="2"/>
  <c r="I407" i="2"/>
  <c r="H407" i="2"/>
  <c r="G407" i="2"/>
  <c r="F407" i="2"/>
  <c r="E407" i="2"/>
  <c r="D407" i="2"/>
  <c r="C407" i="2"/>
  <c r="B407" i="2"/>
  <c r="I406" i="2"/>
  <c r="H406" i="2"/>
  <c r="G406" i="2"/>
  <c r="F406" i="2"/>
  <c r="E406" i="2"/>
  <c r="D406" i="2"/>
  <c r="C406" i="2"/>
  <c r="B406" i="2"/>
  <c r="I405" i="2"/>
  <c r="H405" i="2"/>
  <c r="G405" i="2"/>
  <c r="F405" i="2"/>
  <c r="E405" i="2"/>
  <c r="D405" i="2"/>
  <c r="C405" i="2"/>
  <c r="B405" i="2"/>
  <c r="I404" i="2"/>
  <c r="H404" i="2"/>
  <c r="G404" i="2"/>
  <c r="F404" i="2"/>
  <c r="E404" i="2"/>
  <c r="D404" i="2"/>
  <c r="C404" i="2"/>
  <c r="B404" i="2"/>
  <c r="I403" i="2"/>
  <c r="H403" i="2"/>
  <c r="G403" i="2"/>
  <c r="F403" i="2"/>
  <c r="E403" i="2"/>
  <c r="D403" i="2"/>
  <c r="C403" i="2"/>
  <c r="B403" i="2"/>
  <c r="I402" i="2"/>
  <c r="H402" i="2"/>
  <c r="G402" i="2"/>
  <c r="F402" i="2"/>
  <c r="E402" i="2"/>
  <c r="D402" i="2"/>
  <c r="C402" i="2"/>
  <c r="B402" i="2"/>
  <c r="I401" i="2"/>
  <c r="H401" i="2"/>
  <c r="G401" i="2"/>
  <c r="F401" i="2"/>
  <c r="E401" i="2"/>
  <c r="D401" i="2"/>
  <c r="C401" i="2"/>
  <c r="B401" i="2"/>
  <c r="I400" i="2"/>
  <c r="H400" i="2"/>
  <c r="G400" i="2"/>
  <c r="F400" i="2"/>
  <c r="E400" i="2"/>
  <c r="D400" i="2"/>
  <c r="C400" i="2"/>
  <c r="B400" i="2"/>
  <c r="I399" i="2"/>
  <c r="H399" i="2"/>
  <c r="G399" i="2"/>
  <c r="F399" i="2"/>
  <c r="E399" i="2"/>
  <c r="D399" i="2"/>
  <c r="C399" i="2"/>
  <c r="B399" i="2"/>
  <c r="I398" i="2"/>
  <c r="H398" i="2"/>
  <c r="G398" i="2"/>
  <c r="F398" i="2"/>
  <c r="E398" i="2"/>
  <c r="D398" i="2"/>
  <c r="C398" i="2"/>
  <c r="B398" i="2"/>
  <c r="I397" i="2"/>
  <c r="H397" i="2"/>
  <c r="G397" i="2"/>
  <c r="F397" i="2"/>
  <c r="E397" i="2"/>
  <c r="D397" i="2"/>
  <c r="C397" i="2"/>
  <c r="B397" i="2"/>
  <c r="I396" i="2"/>
  <c r="H396" i="2"/>
  <c r="G396" i="2"/>
  <c r="F396" i="2"/>
  <c r="E396" i="2"/>
  <c r="D396" i="2"/>
  <c r="C396" i="2"/>
  <c r="B396" i="2"/>
  <c r="I395" i="2"/>
  <c r="H395" i="2"/>
  <c r="G395" i="2"/>
  <c r="F395" i="2"/>
  <c r="E395" i="2"/>
  <c r="D395" i="2"/>
  <c r="C395" i="2"/>
  <c r="B395" i="2"/>
  <c r="I394" i="2"/>
  <c r="H394" i="2"/>
  <c r="G394" i="2"/>
  <c r="F394" i="2"/>
  <c r="E394" i="2"/>
  <c r="D394" i="2"/>
  <c r="C394" i="2"/>
  <c r="B394" i="2"/>
  <c r="I393" i="2"/>
  <c r="H393" i="2"/>
  <c r="G393" i="2"/>
  <c r="F393" i="2"/>
  <c r="E393" i="2"/>
  <c r="D393" i="2"/>
  <c r="C393" i="2"/>
  <c r="B393" i="2"/>
  <c r="I392" i="2"/>
  <c r="H392" i="2"/>
  <c r="G392" i="2"/>
  <c r="F392" i="2"/>
  <c r="E392" i="2"/>
  <c r="D392" i="2"/>
  <c r="C392" i="2"/>
  <c r="B392" i="2"/>
  <c r="I391" i="2"/>
  <c r="H391" i="2"/>
  <c r="G391" i="2"/>
  <c r="F391" i="2"/>
  <c r="E391" i="2"/>
  <c r="D391" i="2"/>
  <c r="C391" i="2"/>
  <c r="B391" i="2"/>
  <c r="I390" i="2"/>
  <c r="H390" i="2"/>
  <c r="G390" i="2"/>
  <c r="F390" i="2"/>
  <c r="E390" i="2"/>
  <c r="D390" i="2"/>
  <c r="C390" i="2"/>
  <c r="B390" i="2"/>
  <c r="I389" i="2"/>
  <c r="H389" i="2"/>
  <c r="G389" i="2"/>
  <c r="F389" i="2"/>
  <c r="E389" i="2"/>
  <c r="D389" i="2"/>
  <c r="C389" i="2"/>
  <c r="B389" i="2"/>
  <c r="I388" i="2"/>
  <c r="H388" i="2"/>
  <c r="G388" i="2"/>
  <c r="F388" i="2"/>
  <c r="E388" i="2"/>
  <c r="D388" i="2"/>
  <c r="C388" i="2"/>
  <c r="B388" i="2"/>
  <c r="I387" i="2"/>
  <c r="H387" i="2"/>
  <c r="G387" i="2"/>
  <c r="F387" i="2"/>
  <c r="E387" i="2"/>
  <c r="D387" i="2"/>
  <c r="C387" i="2"/>
  <c r="B387" i="2"/>
  <c r="I386" i="2"/>
  <c r="H386" i="2"/>
  <c r="G386" i="2"/>
  <c r="F386" i="2"/>
  <c r="E386" i="2"/>
  <c r="D386" i="2"/>
  <c r="C386" i="2"/>
  <c r="B386" i="2"/>
  <c r="I385" i="2"/>
  <c r="H385" i="2"/>
  <c r="G385" i="2"/>
  <c r="F385" i="2"/>
  <c r="E385" i="2"/>
  <c r="D385" i="2"/>
  <c r="C385" i="2"/>
  <c r="B385" i="2"/>
  <c r="I384" i="2"/>
  <c r="H384" i="2"/>
  <c r="G384" i="2"/>
  <c r="F384" i="2"/>
  <c r="E384" i="2"/>
  <c r="D384" i="2"/>
  <c r="C384" i="2"/>
  <c r="B384" i="2"/>
  <c r="I383" i="2"/>
  <c r="H383" i="2"/>
  <c r="G383" i="2"/>
  <c r="F383" i="2"/>
  <c r="E383" i="2"/>
  <c r="D383" i="2"/>
  <c r="C383" i="2"/>
  <c r="B383" i="2"/>
  <c r="I382" i="2"/>
  <c r="H382" i="2"/>
  <c r="G382" i="2"/>
  <c r="F382" i="2"/>
  <c r="E382" i="2"/>
  <c r="D382" i="2"/>
  <c r="C382" i="2"/>
  <c r="B382" i="2"/>
  <c r="I381" i="2"/>
  <c r="H381" i="2"/>
  <c r="G381" i="2"/>
  <c r="F381" i="2"/>
  <c r="E381" i="2"/>
  <c r="D381" i="2"/>
  <c r="C381" i="2"/>
  <c r="B381" i="2"/>
  <c r="I380" i="2"/>
  <c r="H380" i="2"/>
  <c r="G380" i="2"/>
  <c r="F380" i="2"/>
  <c r="E380" i="2"/>
  <c r="D380" i="2"/>
  <c r="C380" i="2"/>
  <c r="B380" i="2"/>
  <c r="I379" i="2"/>
  <c r="H379" i="2"/>
  <c r="G379" i="2"/>
  <c r="F379" i="2"/>
  <c r="E379" i="2"/>
  <c r="D379" i="2"/>
  <c r="C379" i="2"/>
  <c r="B379" i="2"/>
  <c r="I378" i="2"/>
  <c r="H378" i="2"/>
  <c r="G378" i="2"/>
  <c r="F378" i="2"/>
  <c r="E378" i="2"/>
  <c r="D378" i="2"/>
  <c r="C378" i="2"/>
  <c r="B378" i="2"/>
  <c r="I377" i="2"/>
  <c r="H377" i="2"/>
  <c r="G377" i="2"/>
  <c r="F377" i="2"/>
  <c r="E377" i="2"/>
  <c r="D377" i="2"/>
  <c r="C377" i="2"/>
  <c r="B377" i="2"/>
  <c r="I376" i="2"/>
  <c r="H376" i="2"/>
  <c r="G376" i="2"/>
  <c r="F376" i="2"/>
  <c r="E376" i="2"/>
  <c r="D376" i="2"/>
  <c r="C376" i="2"/>
  <c r="B376" i="2"/>
  <c r="I375" i="2"/>
  <c r="H375" i="2"/>
  <c r="G375" i="2"/>
  <c r="F375" i="2"/>
  <c r="E375" i="2"/>
  <c r="D375" i="2"/>
  <c r="C375" i="2"/>
  <c r="B375" i="2"/>
  <c r="I374" i="2"/>
  <c r="H374" i="2"/>
  <c r="G374" i="2"/>
  <c r="F374" i="2"/>
  <c r="E374" i="2"/>
  <c r="D374" i="2"/>
  <c r="C374" i="2"/>
  <c r="B374" i="2"/>
  <c r="I373" i="2"/>
  <c r="H373" i="2"/>
  <c r="G373" i="2"/>
  <c r="F373" i="2"/>
  <c r="E373" i="2"/>
  <c r="D373" i="2"/>
  <c r="C373" i="2"/>
  <c r="B373" i="2"/>
  <c r="I372" i="2"/>
  <c r="H372" i="2"/>
  <c r="G372" i="2"/>
  <c r="F372" i="2"/>
  <c r="E372" i="2"/>
  <c r="D372" i="2"/>
  <c r="C372" i="2"/>
  <c r="B372" i="2"/>
  <c r="I371" i="2"/>
  <c r="H371" i="2"/>
  <c r="G371" i="2"/>
  <c r="F371" i="2"/>
  <c r="E371" i="2"/>
  <c r="D371" i="2"/>
  <c r="C371" i="2"/>
  <c r="B371" i="2"/>
  <c r="I370" i="2"/>
  <c r="H370" i="2"/>
  <c r="G370" i="2"/>
  <c r="F370" i="2"/>
  <c r="E370" i="2"/>
  <c r="D370" i="2"/>
  <c r="C370" i="2"/>
  <c r="B370" i="2"/>
  <c r="I369" i="2"/>
  <c r="H369" i="2"/>
  <c r="G369" i="2"/>
  <c r="F369" i="2"/>
  <c r="E369" i="2"/>
  <c r="D369" i="2"/>
  <c r="C369" i="2"/>
  <c r="B369" i="2"/>
  <c r="I368" i="2"/>
  <c r="H368" i="2"/>
  <c r="G368" i="2"/>
  <c r="F368" i="2"/>
  <c r="E368" i="2"/>
  <c r="D368" i="2"/>
  <c r="C368" i="2"/>
  <c r="B368" i="2"/>
  <c r="I367" i="2"/>
  <c r="H367" i="2"/>
  <c r="G367" i="2"/>
  <c r="F367" i="2"/>
  <c r="E367" i="2"/>
  <c r="D367" i="2"/>
  <c r="C367" i="2"/>
  <c r="B367" i="2"/>
  <c r="I366" i="2"/>
  <c r="H366" i="2"/>
  <c r="G366" i="2"/>
  <c r="F366" i="2"/>
  <c r="E366" i="2"/>
  <c r="D366" i="2"/>
  <c r="C366" i="2"/>
  <c r="B366" i="2"/>
  <c r="I365" i="2"/>
  <c r="H365" i="2"/>
  <c r="G365" i="2"/>
  <c r="F365" i="2"/>
  <c r="E365" i="2"/>
  <c r="D365" i="2"/>
  <c r="C365" i="2"/>
  <c r="B365" i="2"/>
  <c r="I364" i="2"/>
  <c r="H364" i="2"/>
  <c r="G364" i="2"/>
  <c r="F364" i="2"/>
  <c r="E364" i="2"/>
  <c r="D364" i="2"/>
  <c r="C364" i="2"/>
  <c r="B364" i="2"/>
  <c r="I363" i="2"/>
  <c r="H363" i="2"/>
  <c r="G363" i="2"/>
  <c r="F363" i="2"/>
  <c r="E363" i="2"/>
  <c r="D363" i="2"/>
  <c r="C363" i="2"/>
  <c r="B363" i="2"/>
  <c r="I362" i="2"/>
  <c r="H362" i="2"/>
  <c r="G362" i="2"/>
  <c r="F362" i="2"/>
  <c r="E362" i="2"/>
  <c r="D362" i="2"/>
  <c r="C362" i="2"/>
  <c r="B362" i="2"/>
  <c r="I361" i="2"/>
  <c r="H361" i="2"/>
  <c r="G361" i="2"/>
  <c r="F361" i="2"/>
  <c r="E361" i="2"/>
  <c r="D361" i="2"/>
  <c r="C361" i="2"/>
  <c r="B361" i="2"/>
  <c r="I360" i="2"/>
  <c r="H360" i="2"/>
  <c r="G360" i="2"/>
  <c r="F360" i="2"/>
  <c r="E360" i="2"/>
  <c r="D360" i="2"/>
  <c r="C360" i="2"/>
  <c r="B360" i="2"/>
  <c r="I359" i="2"/>
  <c r="H359" i="2"/>
  <c r="G359" i="2"/>
  <c r="F359" i="2"/>
  <c r="E359" i="2"/>
  <c r="D359" i="2"/>
  <c r="C359" i="2"/>
  <c r="B359" i="2"/>
  <c r="I358" i="2"/>
  <c r="H358" i="2"/>
  <c r="G358" i="2"/>
  <c r="F358" i="2"/>
  <c r="E358" i="2"/>
  <c r="D358" i="2"/>
  <c r="C358" i="2"/>
  <c r="B358" i="2"/>
  <c r="I357" i="2"/>
  <c r="H357" i="2"/>
  <c r="G357" i="2"/>
  <c r="F357" i="2"/>
  <c r="E357" i="2"/>
  <c r="D357" i="2"/>
  <c r="C357" i="2"/>
  <c r="B357" i="2"/>
  <c r="I356" i="2"/>
  <c r="H356" i="2"/>
  <c r="G356" i="2"/>
  <c r="F356" i="2"/>
  <c r="E356" i="2"/>
  <c r="D356" i="2"/>
  <c r="C356" i="2"/>
  <c r="B356" i="2"/>
  <c r="I355" i="2"/>
  <c r="H355" i="2"/>
  <c r="G355" i="2"/>
  <c r="F355" i="2"/>
  <c r="E355" i="2"/>
  <c r="D355" i="2"/>
  <c r="C355" i="2"/>
  <c r="B355" i="2"/>
  <c r="I354" i="2"/>
  <c r="H354" i="2"/>
  <c r="G354" i="2"/>
  <c r="F354" i="2"/>
  <c r="E354" i="2"/>
  <c r="D354" i="2"/>
  <c r="C354" i="2"/>
  <c r="B354" i="2"/>
  <c r="I353" i="2"/>
  <c r="H353" i="2"/>
  <c r="G353" i="2"/>
  <c r="F353" i="2"/>
  <c r="E353" i="2"/>
  <c r="D353" i="2"/>
  <c r="C353" i="2"/>
  <c r="B353" i="2"/>
  <c r="I352" i="2"/>
  <c r="H352" i="2"/>
  <c r="G352" i="2"/>
  <c r="F352" i="2"/>
  <c r="E352" i="2"/>
  <c r="D352" i="2"/>
  <c r="C352" i="2"/>
  <c r="B352" i="2"/>
  <c r="I351" i="2"/>
  <c r="H351" i="2"/>
  <c r="G351" i="2"/>
  <c r="F351" i="2"/>
  <c r="E351" i="2"/>
  <c r="D351" i="2"/>
  <c r="C351" i="2"/>
  <c r="B351" i="2"/>
  <c r="I350" i="2"/>
  <c r="H350" i="2"/>
  <c r="G350" i="2"/>
  <c r="F350" i="2"/>
  <c r="E350" i="2"/>
  <c r="D350" i="2"/>
  <c r="C350" i="2"/>
  <c r="B350" i="2"/>
  <c r="I349" i="2"/>
  <c r="H349" i="2"/>
  <c r="G349" i="2"/>
  <c r="F349" i="2"/>
  <c r="E349" i="2"/>
  <c r="D349" i="2"/>
  <c r="C349" i="2"/>
  <c r="B349" i="2"/>
  <c r="I348" i="2"/>
  <c r="H348" i="2"/>
  <c r="G348" i="2"/>
  <c r="F348" i="2"/>
  <c r="E348" i="2"/>
  <c r="D348" i="2"/>
  <c r="C348" i="2"/>
  <c r="B348" i="2"/>
  <c r="I347" i="2"/>
  <c r="H347" i="2"/>
  <c r="G347" i="2"/>
  <c r="F347" i="2"/>
  <c r="E347" i="2"/>
  <c r="D347" i="2"/>
  <c r="C347" i="2"/>
  <c r="B347" i="2"/>
  <c r="I346" i="2"/>
  <c r="H346" i="2"/>
  <c r="G346" i="2"/>
  <c r="F346" i="2"/>
  <c r="E346" i="2"/>
  <c r="D346" i="2"/>
  <c r="C346" i="2"/>
  <c r="B346" i="2"/>
  <c r="I345" i="2"/>
  <c r="H345" i="2"/>
  <c r="G345" i="2"/>
  <c r="F345" i="2"/>
  <c r="E345" i="2"/>
  <c r="D345" i="2"/>
  <c r="C345" i="2"/>
  <c r="B345" i="2"/>
  <c r="I344" i="2"/>
  <c r="H344" i="2"/>
  <c r="G344" i="2"/>
  <c r="F344" i="2"/>
  <c r="E344" i="2"/>
  <c r="D344" i="2"/>
  <c r="C344" i="2"/>
  <c r="B344" i="2"/>
  <c r="I343" i="2"/>
  <c r="H343" i="2"/>
  <c r="G343" i="2"/>
  <c r="F343" i="2"/>
  <c r="E343" i="2"/>
  <c r="D343" i="2"/>
  <c r="C343" i="2"/>
  <c r="B343" i="2"/>
  <c r="I342" i="2"/>
  <c r="H342" i="2"/>
  <c r="G342" i="2"/>
  <c r="F342" i="2"/>
  <c r="E342" i="2"/>
  <c r="D342" i="2"/>
  <c r="C342" i="2"/>
  <c r="B342" i="2"/>
  <c r="I341" i="2"/>
  <c r="H341" i="2"/>
  <c r="G341" i="2"/>
  <c r="F341" i="2"/>
  <c r="E341" i="2"/>
  <c r="D341" i="2"/>
  <c r="C341" i="2"/>
  <c r="B341" i="2"/>
  <c r="I340" i="2"/>
  <c r="H340" i="2"/>
  <c r="G340" i="2"/>
  <c r="F340" i="2"/>
  <c r="E340" i="2"/>
  <c r="D340" i="2"/>
  <c r="C340" i="2"/>
  <c r="B340" i="2"/>
  <c r="I339" i="2"/>
  <c r="H339" i="2"/>
  <c r="G339" i="2"/>
  <c r="F339" i="2"/>
  <c r="E339" i="2"/>
  <c r="D339" i="2"/>
  <c r="C339" i="2"/>
  <c r="B339" i="2"/>
  <c r="I338" i="2"/>
  <c r="H338" i="2"/>
  <c r="G338" i="2"/>
  <c r="F338" i="2"/>
  <c r="E338" i="2"/>
  <c r="D338" i="2"/>
  <c r="C338" i="2"/>
  <c r="B338" i="2"/>
  <c r="I337" i="2"/>
  <c r="H337" i="2"/>
  <c r="G337" i="2"/>
  <c r="F337" i="2"/>
  <c r="E337" i="2"/>
  <c r="D337" i="2"/>
  <c r="C337" i="2"/>
  <c r="B337" i="2"/>
  <c r="I336" i="2"/>
  <c r="H336" i="2"/>
  <c r="G336" i="2"/>
  <c r="F336" i="2"/>
  <c r="E336" i="2"/>
  <c r="D336" i="2"/>
  <c r="C336" i="2"/>
  <c r="B336" i="2"/>
  <c r="I335" i="2"/>
  <c r="H335" i="2"/>
  <c r="G335" i="2"/>
  <c r="F335" i="2"/>
  <c r="E335" i="2"/>
  <c r="D335" i="2"/>
  <c r="C335" i="2"/>
  <c r="B335" i="2"/>
  <c r="I334" i="2"/>
  <c r="H334" i="2"/>
  <c r="G334" i="2"/>
  <c r="F334" i="2"/>
  <c r="E334" i="2"/>
  <c r="D334" i="2"/>
  <c r="C334" i="2"/>
  <c r="B334" i="2"/>
  <c r="I333" i="2"/>
  <c r="H333" i="2"/>
  <c r="G333" i="2"/>
  <c r="F333" i="2"/>
  <c r="E333" i="2"/>
  <c r="D333" i="2"/>
  <c r="C333" i="2"/>
  <c r="B333" i="2"/>
  <c r="I332" i="2"/>
  <c r="H332" i="2"/>
  <c r="G332" i="2"/>
  <c r="F332" i="2"/>
  <c r="E332" i="2"/>
  <c r="D332" i="2"/>
  <c r="C332" i="2"/>
  <c r="B332" i="2"/>
  <c r="I331" i="2"/>
  <c r="H331" i="2"/>
  <c r="G331" i="2"/>
  <c r="F331" i="2"/>
  <c r="E331" i="2"/>
  <c r="D331" i="2"/>
  <c r="C331" i="2"/>
  <c r="B331" i="2"/>
  <c r="I330" i="2"/>
  <c r="H330" i="2"/>
  <c r="G330" i="2"/>
  <c r="F330" i="2"/>
  <c r="E330" i="2"/>
  <c r="D330" i="2"/>
  <c r="C330" i="2"/>
  <c r="B330" i="2"/>
  <c r="I329" i="2"/>
  <c r="H329" i="2"/>
  <c r="G329" i="2"/>
  <c r="F329" i="2"/>
  <c r="E329" i="2"/>
  <c r="D329" i="2"/>
  <c r="C329" i="2"/>
  <c r="B329" i="2"/>
  <c r="I328" i="2"/>
  <c r="H328" i="2"/>
  <c r="G328" i="2"/>
  <c r="F328" i="2"/>
  <c r="E328" i="2"/>
  <c r="D328" i="2"/>
  <c r="C328" i="2"/>
  <c r="B328" i="2"/>
  <c r="I327" i="2"/>
  <c r="H327" i="2"/>
  <c r="G327" i="2"/>
  <c r="F327" i="2"/>
  <c r="E327" i="2"/>
  <c r="D327" i="2"/>
  <c r="C327" i="2"/>
  <c r="B327" i="2"/>
  <c r="I326" i="2"/>
  <c r="H326" i="2"/>
  <c r="G326" i="2"/>
  <c r="F326" i="2"/>
  <c r="E326" i="2"/>
  <c r="D326" i="2"/>
  <c r="C326" i="2"/>
  <c r="B326" i="2"/>
  <c r="I325" i="2"/>
  <c r="H325" i="2"/>
  <c r="G325" i="2"/>
  <c r="F325" i="2"/>
  <c r="E325" i="2"/>
  <c r="D325" i="2"/>
  <c r="C325" i="2"/>
  <c r="B325" i="2"/>
  <c r="I324" i="2"/>
  <c r="H324" i="2"/>
  <c r="G324" i="2"/>
  <c r="F324" i="2"/>
  <c r="E324" i="2"/>
  <c r="D324" i="2"/>
  <c r="C324" i="2"/>
  <c r="B324" i="2"/>
  <c r="I323" i="2"/>
  <c r="H323" i="2"/>
  <c r="G323" i="2"/>
  <c r="F323" i="2"/>
  <c r="E323" i="2"/>
  <c r="D323" i="2"/>
  <c r="C323" i="2"/>
  <c r="B323" i="2"/>
  <c r="I322" i="2"/>
  <c r="H322" i="2"/>
  <c r="G322" i="2"/>
  <c r="F322" i="2"/>
  <c r="E322" i="2"/>
  <c r="D322" i="2"/>
  <c r="C322" i="2"/>
  <c r="B322" i="2"/>
  <c r="I321" i="2"/>
  <c r="H321" i="2"/>
  <c r="G321" i="2"/>
  <c r="F321" i="2"/>
  <c r="E321" i="2"/>
  <c r="D321" i="2"/>
  <c r="C321" i="2"/>
  <c r="B321" i="2"/>
  <c r="I320" i="2"/>
  <c r="H320" i="2"/>
  <c r="G320" i="2"/>
  <c r="F320" i="2"/>
  <c r="E320" i="2"/>
  <c r="D320" i="2"/>
  <c r="C320" i="2"/>
  <c r="B320" i="2"/>
  <c r="I319" i="2"/>
  <c r="H319" i="2"/>
  <c r="G319" i="2"/>
  <c r="F319" i="2"/>
  <c r="E319" i="2"/>
  <c r="D319" i="2"/>
  <c r="C319" i="2"/>
  <c r="B319" i="2"/>
  <c r="I318" i="2"/>
  <c r="H318" i="2"/>
  <c r="G318" i="2"/>
  <c r="F318" i="2"/>
  <c r="E318" i="2"/>
  <c r="D318" i="2"/>
  <c r="C318" i="2"/>
  <c r="B318" i="2"/>
  <c r="I317" i="2"/>
  <c r="H317" i="2"/>
  <c r="G317" i="2"/>
  <c r="F317" i="2"/>
  <c r="E317" i="2"/>
  <c r="D317" i="2"/>
  <c r="C317" i="2"/>
  <c r="B317" i="2"/>
  <c r="I316" i="2"/>
  <c r="H316" i="2"/>
  <c r="G316" i="2"/>
  <c r="F316" i="2"/>
  <c r="E316" i="2"/>
  <c r="D316" i="2"/>
  <c r="C316" i="2"/>
  <c r="B316" i="2"/>
  <c r="I315" i="2"/>
  <c r="H315" i="2"/>
  <c r="G315" i="2"/>
  <c r="F315" i="2"/>
  <c r="E315" i="2"/>
  <c r="D315" i="2"/>
  <c r="C315" i="2"/>
  <c r="B315" i="2"/>
  <c r="I314" i="2"/>
  <c r="H314" i="2"/>
  <c r="G314" i="2"/>
  <c r="F314" i="2"/>
  <c r="E314" i="2"/>
  <c r="D314" i="2"/>
  <c r="C314" i="2"/>
  <c r="B314" i="2"/>
  <c r="I313" i="2"/>
  <c r="H313" i="2"/>
  <c r="G313" i="2"/>
  <c r="F313" i="2"/>
  <c r="E313" i="2"/>
  <c r="D313" i="2"/>
  <c r="C313" i="2"/>
  <c r="B313" i="2"/>
  <c r="I312" i="2"/>
  <c r="H312" i="2"/>
  <c r="G312" i="2"/>
  <c r="F312" i="2"/>
  <c r="E312" i="2"/>
  <c r="D312" i="2"/>
  <c r="C312" i="2"/>
  <c r="B312" i="2"/>
  <c r="I311" i="2"/>
  <c r="H311" i="2"/>
  <c r="G311" i="2"/>
  <c r="F311" i="2"/>
  <c r="E311" i="2"/>
  <c r="D311" i="2"/>
  <c r="C311" i="2"/>
  <c r="B311" i="2"/>
  <c r="I310" i="2"/>
  <c r="H310" i="2"/>
  <c r="G310" i="2"/>
  <c r="F310" i="2"/>
  <c r="E310" i="2"/>
  <c r="D310" i="2"/>
  <c r="C310" i="2"/>
  <c r="B310" i="2"/>
  <c r="I309" i="2"/>
  <c r="H309" i="2"/>
  <c r="G309" i="2"/>
  <c r="F309" i="2"/>
  <c r="E309" i="2"/>
  <c r="D309" i="2"/>
  <c r="C309" i="2"/>
  <c r="B309" i="2"/>
  <c r="I308" i="2"/>
  <c r="H308" i="2"/>
  <c r="G308" i="2"/>
  <c r="F308" i="2"/>
  <c r="E308" i="2"/>
  <c r="D308" i="2"/>
  <c r="C308" i="2"/>
  <c r="B308" i="2"/>
  <c r="I307" i="2"/>
  <c r="H307" i="2"/>
  <c r="G307" i="2"/>
  <c r="F307" i="2"/>
  <c r="E307" i="2"/>
  <c r="D307" i="2"/>
  <c r="C307" i="2"/>
  <c r="B307" i="2"/>
  <c r="I306" i="2"/>
  <c r="H306" i="2"/>
  <c r="G306" i="2"/>
  <c r="F306" i="2"/>
  <c r="E306" i="2"/>
  <c r="D306" i="2"/>
  <c r="C306" i="2"/>
  <c r="B306" i="2"/>
  <c r="I305" i="2"/>
  <c r="H305" i="2"/>
  <c r="G305" i="2"/>
  <c r="F305" i="2"/>
  <c r="E305" i="2"/>
  <c r="D305" i="2"/>
  <c r="C305" i="2"/>
  <c r="B305" i="2"/>
  <c r="I304" i="2"/>
  <c r="H304" i="2"/>
  <c r="G304" i="2"/>
  <c r="F304" i="2"/>
  <c r="E304" i="2"/>
  <c r="D304" i="2"/>
  <c r="C304" i="2"/>
  <c r="B304" i="2"/>
  <c r="I303" i="2"/>
  <c r="H303" i="2"/>
  <c r="G303" i="2"/>
  <c r="F303" i="2"/>
  <c r="E303" i="2"/>
  <c r="D303" i="2"/>
  <c r="C303" i="2"/>
  <c r="B303" i="2"/>
  <c r="I302" i="2"/>
  <c r="H302" i="2"/>
  <c r="G302" i="2"/>
  <c r="F302" i="2"/>
  <c r="E302" i="2"/>
  <c r="D302" i="2"/>
  <c r="C302" i="2"/>
  <c r="B302" i="2"/>
  <c r="I301" i="2"/>
  <c r="H301" i="2"/>
  <c r="G301" i="2"/>
  <c r="F301" i="2"/>
  <c r="E301" i="2"/>
  <c r="D301" i="2"/>
  <c r="C301" i="2"/>
  <c r="B301" i="2"/>
  <c r="I300" i="2"/>
  <c r="H300" i="2"/>
  <c r="G300" i="2"/>
  <c r="F300" i="2"/>
  <c r="E300" i="2"/>
  <c r="D300" i="2"/>
  <c r="C300" i="2"/>
  <c r="B300" i="2"/>
  <c r="I299" i="2"/>
  <c r="H299" i="2"/>
  <c r="G299" i="2"/>
  <c r="F299" i="2"/>
  <c r="E299" i="2"/>
  <c r="D299" i="2"/>
  <c r="C299" i="2"/>
  <c r="B299" i="2"/>
  <c r="I298" i="2"/>
  <c r="H298" i="2"/>
  <c r="G298" i="2"/>
  <c r="F298" i="2"/>
  <c r="E298" i="2"/>
  <c r="D298" i="2"/>
  <c r="C298" i="2"/>
  <c r="B298" i="2"/>
  <c r="I297" i="2"/>
  <c r="H297" i="2"/>
  <c r="G297" i="2"/>
  <c r="F297" i="2"/>
  <c r="E297" i="2"/>
  <c r="D297" i="2"/>
  <c r="C297" i="2"/>
  <c r="B297" i="2"/>
  <c r="I296" i="2"/>
  <c r="H296" i="2"/>
  <c r="G296" i="2"/>
  <c r="F296" i="2"/>
  <c r="E296" i="2"/>
  <c r="D296" i="2"/>
  <c r="C296" i="2"/>
  <c r="B296" i="2"/>
  <c r="I295" i="2"/>
  <c r="H295" i="2"/>
  <c r="G295" i="2"/>
  <c r="F295" i="2"/>
  <c r="E295" i="2"/>
  <c r="D295" i="2"/>
  <c r="C295" i="2"/>
  <c r="B295" i="2"/>
  <c r="I294" i="2"/>
  <c r="H294" i="2"/>
  <c r="G294" i="2"/>
  <c r="F294" i="2"/>
  <c r="E294" i="2"/>
  <c r="D294" i="2"/>
  <c r="C294" i="2"/>
  <c r="B294" i="2"/>
  <c r="I293" i="2"/>
  <c r="H293" i="2"/>
  <c r="G293" i="2"/>
  <c r="F293" i="2"/>
  <c r="E293" i="2"/>
  <c r="D293" i="2"/>
  <c r="C293" i="2"/>
  <c r="B293" i="2"/>
  <c r="I292" i="2"/>
  <c r="H292" i="2"/>
  <c r="G292" i="2"/>
  <c r="F292" i="2"/>
  <c r="E292" i="2"/>
  <c r="D292" i="2"/>
  <c r="C292" i="2"/>
  <c r="B292" i="2"/>
  <c r="I291" i="2"/>
  <c r="H291" i="2"/>
  <c r="G291" i="2"/>
  <c r="F291" i="2"/>
  <c r="E291" i="2"/>
  <c r="D291" i="2"/>
  <c r="C291" i="2"/>
  <c r="B291" i="2"/>
  <c r="I290" i="2"/>
  <c r="H290" i="2"/>
  <c r="G290" i="2"/>
  <c r="F290" i="2"/>
  <c r="E290" i="2"/>
  <c r="D290" i="2"/>
  <c r="C290" i="2"/>
  <c r="B290" i="2"/>
  <c r="I289" i="2"/>
  <c r="H289" i="2"/>
  <c r="G289" i="2"/>
  <c r="F289" i="2"/>
  <c r="E289" i="2"/>
  <c r="D289" i="2"/>
  <c r="C289" i="2"/>
  <c r="B289" i="2"/>
  <c r="I288" i="2"/>
  <c r="H288" i="2"/>
  <c r="G288" i="2"/>
  <c r="F288" i="2"/>
  <c r="E288" i="2"/>
  <c r="D288" i="2"/>
  <c r="C288" i="2"/>
  <c r="B288" i="2"/>
  <c r="I287" i="2"/>
  <c r="H287" i="2"/>
  <c r="G287" i="2"/>
  <c r="F287" i="2"/>
  <c r="E287" i="2"/>
  <c r="D287" i="2"/>
  <c r="C287" i="2"/>
  <c r="B287" i="2"/>
  <c r="I286" i="2"/>
  <c r="H286" i="2"/>
  <c r="G286" i="2"/>
  <c r="F286" i="2"/>
  <c r="E286" i="2"/>
  <c r="D286" i="2"/>
  <c r="C286" i="2"/>
  <c r="B286" i="2"/>
  <c r="I285" i="2"/>
  <c r="H285" i="2"/>
  <c r="G285" i="2"/>
  <c r="F285" i="2"/>
  <c r="E285" i="2"/>
  <c r="D285" i="2"/>
  <c r="C285" i="2"/>
  <c r="B285" i="2"/>
  <c r="I284" i="2"/>
  <c r="H284" i="2"/>
  <c r="G284" i="2"/>
  <c r="F284" i="2"/>
  <c r="E284" i="2"/>
  <c r="D284" i="2"/>
  <c r="C284" i="2"/>
  <c r="B284" i="2"/>
  <c r="I283" i="2"/>
  <c r="H283" i="2"/>
  <c r="G283" i="2"/>
  <c r="F283" i="2"/>
  <c r="E283" i="2"/>
  <c r="D283" i="2"/>
  <c r="C283" i="2"/>
  <c r="B283" i="2"/>
  <c r="I282" i="2"/>
  <c r="H282" i="2"/>
  <c r="G282" i="2"/>
  <c r="F282" i="2"/>
  <c r="E282" i="2"/>
  <c r="D282" i="2"/>
  <c r="C282" i="2"/>
  <c r="B282" i="2"/>
  <c r="I281" i="2"/>
  <c r="H281" i="2"/>
  <c r="G281" i="2"/>
  <c r="F281" i="2"/>
  <c r="E281" i="2"/>
  <c r="D281" i="2"/>
  <c r="C281" i="2"/>
  <c r="B281" i="2"/>
  <c r="I280" i="2"/>
  <c r="H280" i="2"/>
  <c r="G280" i="2"/>
  <c r="F280" i="2"/>
  <c r="E280" i="2"/>
  <c r="D280" i="2"/>
  <c r="C280" i="2"/>
  <c r="B280" i="2"/>
  <c r="I279" i="2"/>
  <c r="H279" i="2"/>
  <c r="G279" i="2"/>
  <c r="F279" i="2"/>
  <c r="E279" i="2"/>
  <c r="D279" i="2"/>
  <c r="C279" i="2"/>
  <c r="B279" i="2"/>
  <c r="I278" i="2"/>
  <c r="H278" i="2"/>
  <c r="G278" i="2"/>
  <c r="F278" i="2"/>
  <c r="E278" i="2"/>
  <c r="D278" i="2"/>
  <c r="C278" i="2"/>
  <c r="B278" i="2"/>
  <c r="I277" i="2"/>
  <c r="H277" i="2"/>
  <c r="G277" i="2"/>
  <c r="F277" i="2"/>
  <c r="E277" i="2"/>
  <c r="D277" i="2"/>
  <c r="C277" i="2"/>
  <c r="B277" i="2"/>
  <c r="I276" i="2"/>
  <c r="H276" i="2"/>
  <c r="G276" i="2"/>
  <c r="F276" i="2"/>
  <c r="E276" i="2"/>
  <c r="D276" i="2"/>
  <c r="C276" i="2"/>
  <c r="B276" i="2"/>
  <c r="I275" i="2"/>
  <c r="H275" i="2"/>
  <c r="G275" i="2"/>
  <c r="F275" i="2"/>
  <c r="E275" i="2"/>
  <c r="D275" i="2"/>
  <c r="C275" i="2"/>
  <c r="B275" i="2"/>
  <c r="I274" i="2"/>
  <c r="H274" i="2"/>
  <c r="G274" i="2"/>
  <c r="F274" i="2"/>
  <c r="E274" i="2"/>
  <c r="D274" i="2"/>
  <c r="C274" i="2"/>
  <c r="B274" i="2"/>
  <c r="I273" i="2"/>
  <c r="H273" i="2"/>
  <c r="G273" i="2"/>
  <c r="F273" i="2"/>
  <c r="E273" i="2"/>
  <c r="D273" i="2"/>
  <c r="C273" i="2"/>
  <c r="B273" i="2"/>
  <c r="I272" i="2"/>
  <c r="H272" i="2"/>
  <c r="G272" i="2"/>
  <c r="F272" i="2"/>
  <c r="E272" i="2"/>
  <c r="D272" i="2"/>
  <c r="C272" i="2"/>
  <c r="B272" i="2"/>
  <c r="I271" i="2"/>
  <c r="H271" i="2"/>
  <c r="G271" i="2"/>
  <c r="F271" i="2"/>
  <c r="E271" i="2"/>
  <c r="D271" i="2"/>
  <c r="C271" i="2"/>
  <c r="B271" i="2"/>
  <c r="I270" i="2"/>
  <c r="H270" i="2"/>
  <c r="G270" i="2"/>
  <c r="F270" i="2"/>
  <c r="E270" i="2"/>
  <c r="D270" i="2"/>
  <c r="C270" i="2"/>
  <c r="B270" i="2"/>
  <c r="I269" i="2"/>
  <c r="H269" i="2"/>
  <c r="G269" i="2"/>
  <c r="F269" i="2"/>
  <c r="E269" i="2"/>
  <c r="D269" i="2"/>
  <c r="C269" i="2"/>
  <c r="B269" i="2"/>
  <c r="I268" i="2"/>
  <c r="H268" i="2"/>
  <c r="G268" i="2"/>
  <c r="F268" i="2"/>
  <c r="E268" i="2"/>
  <c r="D268" i="2"/>
  <c r="C268" i="2"/>
  <c r="B268" i="2"/>
  <c r="I267" i="2"/>
  <c r="H267" i="2"/>
  <c r="G267" i="2"/>
  <c r="F267" i="2"/>
  <c r="E267" i="2"/>
  <c r="D267" i="2"/>
  <c r="C267" i="2"/>
  <c r="B267" i="2"/>
  <c r="I266" i="2"/>
  <c r="H266" i="2"/>
  <c r="G266" i="2"/>
  <c r="F266" i="2"/>
  <c r="E266" i="2"/>
  <c r="D266" i="2"/>
  <c r="C266" i="2"/>
  <c r="B266" i="2"/>
  <c r="I265" i="2"/>
  <c r="H265" i="2"/>
  <c r="G265" i="2"/>
  <c r="F265" i="2"/>
  <c r="E265" i="2"/>
  <c r="D265" i="2"/>
  <c r="C265" i="2"/>
  <c r="B265" i="2"/>
  <c r="I264" i="2"/>
  <c r="H264" i="2"/>
  <c r="G264" i="2"/>
  <c r="F264" i="2"/>
  <c r="E264" i="2"/>
  <c r="D264" i="2"/>
  <c r="C264" i="2"/>
  <c r="B264" i="2"/>
  <c r="I263" i="2"/>
  <c r="H263" i="2"/>
  <c r="G263" i="2"/>
  <c r="F263" i="2"/>
  <c r="E263" i="2"/>
  <c r="D263" i="2"/>
  <c r="C263" i="2"/>
  <c r="B263" i="2"/>
  <c r="I262" i="2"/>
  <c r="H262" i="2"/>
  <c r="G262" i="2"/>
  <c r="F262" i="2"/>
  <c r="E262" i="2"/>
  <c r="D262" i="2"/>
  <c r="C262" i="2"/>
  <c r="B262" i="2"/>
  <c r="I261" i="2"/>
  <c r="H261" i="2"/>
  <c r="G261" i="2"/>
  <c r="F261" i="2"/>
  <c r="E261" i="2"/>
  <c r="D261" i="2"/>
  <c r="C261" i="2"/>
  <c r="B261" i="2"/>
  <c r="I260" i="2"/>
  <c r="H260" i="2"/>
  <c r="G260" i="2"/>
  <c r="F260" i="2"/>
  <c r="E260" i="2"/>
  <c r="D260" i="2"/>
  <c r="C260" i="2"/>
  <c r="B260" i="2"/>
  <c r="I259" i="2"/>
  <c r="H259" i="2"/>
  <c r="G259" i="2"/>
  <c r="F259" i="2"/>
  <c r="E259" i="2"/>
  <c r="D259" i="2"/>
  <c r="C259" i="2"/>
  <c r="B259" i="2"/>
  <c r="I258" i="2"/>
  <c r="H258" i="2"/>
  <c r="G258" i="2"/>
  <c r="F258" i="2"/>
  <c r="E258" i="2"/>
  <c r="D258" i="2"/>
  <c r="C258" i="2"/>
  <c r="B258" i="2"/>
  <c r="I257" i="2"/>
  <c r="H257" i="2"/>
  <c r="G257" i="2"/>
  <c r="F257" i="2"/>
  <c r="E257" i="2"/>
  <c r="D257" i="2"/>
  <c r="C257" i="2"/>
  <c r="B257" i="2"/>
  <c r="I256" i="2"/>
  <c r="H256" i="2"/>
  <c r="G256" i="2"/>
  <c r="F256" i="2"/>
  <c r="E256" i="2"/>
  <c r="D256" i="2"/>
  <c r="C256" i="2"/>
  <c r="B256" i="2"/>
  <c r="I255" i="2"/>
  <c r="H255" i="2"/>
  <c r="G255" i="2"/>
  <c r="F255" i="2"/>
  <c r="E255" i="2"/>
  <c r="D255" i="2"/>
  <c r="C255" i="2"/>
  <c r="B255" i="2"/>
  <c r="I254" i="2"/>
  <c r="H254" i="2"/>
  <c r="G254" i="2"/>
  <c r="F254" i="2"/>
  <c r="E254" i="2"/>
  <c r="D254" i="2"/>
  <c r="C254" i="2"/>
  <c r="B254" i="2"/>
  <c r="I253" i="2"/>
  <c r="H253" i="2"/>
  <c r="G253" i="2"/>
  <c r="F253" i="2"/>
  <c r="E253" i="2"/>
  <c r="D253" i="2"/>
  <c r="C253" i="2"/>
  <c r="B253" i="2"/>
  <c r="I252" i="2"/>
  <c r="H252" i="2"/>
  <c r="G252" i="2"/>
  <c r="F252" i="2"/>
  <c r="E252" i="2"/>
  <c r="D252" i="2"/>
  <c r="C252" i="2"/>
  <c r="B252" i="2"/>
  <c r="I251" i="2"/>
  <c r="H251" i="2"/>
  <c r="G251" i="2"/>
  <c r="F251" i="2"/>
  <c r="E251" i="2"/>
  <c r="D251" i="2"/>
  <c r="C251" i="2"/>
  <c r="B251" i="2"/>
  <c r="I250" i="2"/>
  <c r="H250" i="2"/>
  <c r="G250" i="2"/>
  <c r="F250" i="2"/>
  <c r="E250" i="2"/>
  <c r="D250" i="2"/>
  <c r="C250" i="2"/>
  <c r="B250" i="2"/>
  <c r="I249" i="2"/>
  <c r="H249" i="2"/>
  <c r="G249" i="2"/>
  <c r="F249" i="2"/>
  <c r="E249" i="2"/>
  <c r="D249" i="2"/>
  <c r="C249" i="2"/>
  <c r="B249" i="2"/>
  <c r="I248" i="2"/>
  <c r="H248" i="2"/>
  <c r="G248" i="2"/>
  <c r="F248" i="2"/>
  <c r="E248" i="2"/>
  <c r="D248" i="2"/>
  <c r="C248" i="2"/>
  <c r="B248" i="2"/>
  <c r="I247" i="2"/>
  <c r="H247" i="2"/>
  <c r="G247" i="2"/>
  <c r="F247" i="2"/>
  <c r="E247" i="2"/>
  <c r="D247" i="2"/>
  <c r="C247" i="2"/>
  <c r="B247" i="2"/>
  <c r="I246" i="2"/>
  <c r="H246" i="2"/>
  <c r="G246" i="2"/>
  <c r="F246" i="2"/>
  <c r="E246" i="2"/>
  <c r="D246" i="2"/>
  <c r="C246" i="2"/>
  <c r="B246" i="2"/>
  <c r="I245" i="2"/>
  <c r="H245" i="2"/>
  <c r="G245" i="2"/>
  <c r="F245" i="2"/>
  <c r="E245" i="2"/>
  <c r="D245" i="2"/>
  <c r="C245" i="2"/>
  <c r="B245" i="2"/>
  <c r="I244" i="2"/>
  <c r="H244" i="2"/>
  <c r="G244" i="2"/>
  <c r="F244" i="2"/>
  <c r="E244" i="2"/>
  <c r="D244" i="2"/>
  <c r="C244" i="2"/>
  <c r="B244" i="2"/>
  <c r="I243" i="2"/>
  <c r="H243" i="2"/>
  <c r="G243" i="2"/>
  <c r="F243" i="2"/>
  <c r="E243" i="2"/>
  <c r="D243" i="2"/>
  <c r="C243" i="2"/>
  <c r="B243" i="2"/>
  <c r="I242" i="2"/>
  <c r="H242" i="2"/>
  <c r="G242" i="2"/>
  <c r="F242" i="2"/>
  <c r="E242" i="2"/>
  <c r="D242" i="2"/>
  <c r="C242" i="2"/>
  <c r="B242" i="2"/>
  <c r="I241" i="2"/>
  <c r="H241" i="2"/>
  <c r="G241" i="2"/>
  <c r="F241" i="2"/>
  <c r="E241" i="2"/>
  <c r="D241" i="2"/>
  <c r="C241" i="2"/>
  <c r="B241" i="2"/>
  <c r="I240" i="2"/>
  <c r="H240" i="2"/>
  <c r="G240" i="2"/>
  <c r="F240" i="2"/>
  <c r="E240" i="2"/>
  <c r="D240" i="2"/>
  <c r="C240" i="2"/>
  <c r="B240" i="2"/>
  <c r="I239" i="2"/>
  <c r="H239" i="2"/>
  <c r="G239" i="2"/>
  <c r="F239" i="2"/>
  <c r="E239" i="2"/>
  <c r="D239" i="2"/>
  <c r="C239" i="2"/>
  <c r="B239" i="2"/>
  <c r="I238" i="2"/>
  <c r="H238" i="2"/>
  <c r="G238" i="2"/>
  <c r="F238" i="2"/>
  <c r="E238" i="2"/>
  <c r="D238" i="2"/>
  <c r="C238" i="2"/>
  <c r="B238" i="2"/>
  <c r="I237" i="2"/>
  <c r="H237" i="2"/>
  <c r="G237" i="2"/>
  <c r="F237" i="2"/>
  <c r="E237" i="2"/>
  <c r="D237" i="2"/>
  <c r="C237" i="2"/>
  <c r="B237" i="2"/>
  <c r="I236" i="2"/>
  <c r="H236" i="2"/>
  <c r="G236" i="2"/>
  <c r="F236" i="2"/>
  <c r="E236" i="2"/>
  <c r="D236" i="2"/>
  <c r="C236" i="2"/>
  <c r="B236" i="2"/>
  <c r="I235" i="2"/>
  <c r="H235" i="2"/>
  <c r="G235" i="2"/>
  <c r="F235" i="2"/>
  <c r="E235" i="2"/>
  <c r="D235" i="2"/>
  <c r="C235" i="2"/>
  <c r="B235" i="2"/>
  <c r="I234" i="2"/>
  <c r="H234" i="2"/>
  <c r="G234" i="2"/>
  <c r="F234" i="2"/>
  <c r="E234" i="2"/>
  <c r="D234" i="2"/>
  <c r="C234" i="2"/>
  <c r="B234" i="2"/>
  <c r="I233" i="2"/>
  <c r="H233" i="2"/>
  <c r="G233" i="2"/>
  <c r="F233" i="2"/>
  <c r="E233" i="2"/>
  <c r="D233" i="2"/>
  <c r="C233" i="2"/>
  <c r="B233" i="2"/>
  <c r="I232" i="2"/>
  <c r="H232" i="2"/>
  <c r="G232" i="2"/>
  <c r="F232" i="2"/>
  <c r="E232" i="2"/>
  <c r="D232" i="2"/>
  <c r="C232" i="2"/>
  <c r="B232" i="2"/>
  <c r="I231" i="2"/>
  <c r="H231" i="2"/>
  <c r="G231" i="2"/>
  <c r="F231" i="2"/>
  <c r="E231" i="2"/>
  <c r="D231" i="2"/>
  <c r="C231" i="2"/>
  <c r="B231" i="2"/>
  <c r="I230" i="2"/>
  <c r="H230" i="2"/>
  <c r="G230" i="2"/>
  <c r="F230" i="2"/>
  <c r="E230" i="2"/>
  <c r="D230" i="2"/>
  <c r="C230" i="2"/>
  <c r="B230" i="2"/>
  <c r="I229" i="2"/>
  <c r="H229" i="2"/>
  <c r="G229" i="2"/>
  <c r="F229" i="2"/>
  <c r="E229" i="2"/>
  <c r="D229" i="2"/>
  <c r="C229" i="2"/>
  <c r="B229" i="2"/>
  <c r="I228" i="2"/>
  <c r="H228" i="2"/>
  <c r="G228" i="2"/>
  <c r="F228" i="2"/>
  <c r="E228" i="2"/>
  <c r="D228" i="2"/>
  <c r="C228" i="2"/>
  <c r="B228" i="2"/>
  <c r="I227" i="2"/>
  <c r="H227" i="2"/>
  <c r="G227" i="2"/>
  <c r="F227" i="2"/>
  <c r="E227" i="2"/>
  <c r="D227" i="2"/>
  <c r="C227" i="2"/>
  <c r="B227" i="2"/>
  <c r="I226" i="2"/>
  <c r="H226" i="2"/>
  <c r="G226" i="2"/>
  <c r="F226" i="2"/>
  <c r="E226" i="2"/>
  <c r="D226" i="2"/>
  <c r="C226" i="2"/>
  <c r="B226" i="2"/>
  <c r="I225" i="2"/>
  <c r="H225" i="2"/>
  <c r="G225" i="2"/>
  <c r="F225" i="2"/>
  <c r="E225" i="2"/>
  <c r="D225" i="2"/>
  <c r="C225" i="2"/>
  <c r="B225" i="2"/>
  <c r="I224" i="2"/>
  <c r="H224" i="2"/>
  <c r="G224" i="2"/>
  <c r="F224" i="2"/>
  <c r="E224" i="2"/>
  <c r="D224" i="2"/>
  <c r="C224" i="2"/>
  <c r="B224" i="2"/>
  <c r="I223" i="2"/>
  <c r="H223" i="2"/>
  <c r="G223" i="2"/>
  <c r="F223" i="2"/>
  <c r="E223" i="2"/>
  <c r="D223" i="2"/>
  <c r="C223" i="2"/>
  <c r="B223" i="2"/>
  <c r="I222" i="2"/>
  <c r="H222" i="2"/>
  <c r="G222" i="2"/>
  <c r="F222" i="2"/>
  <c r="E222" i="2"/>
  <c r="D222" i="2"/>
  <c r="C222" i="2"/>
  <c r="B222" i="2"/>
  <c r="I221" i="2"/>
  <c r="H221" i="2"/>
  <c r="G221" i="2"/>
  <c r="F221" i="2"/>
  <c r="E221" i="2"/>
  <c r="D221" i="2"/>
  <c r="C221" i="2"/>
  <c r="B221" i="2"/>
  <c r="I220" i="2"/>
  <c r="H220" i="2"/>
  <c r="G220" i="2"/>
  <c r="F220" i="2"/>
  <c r="E220" i="2"/>
  <c r="D220" i="2"/>
  <c r="C220" i="2"/>
  <c r="B220" i="2"/>
  <c r="I219" i="2"/>
  <c r="H219" i="2"/>
  <c r="G219" i="2"/>
  <c r="F219" i="2"/>
  <c r="E219" i="2"/>
  <c r="D219" i="2"/>
  <c r="C219" i="2"/>
  <c r="B219" i="2"/>
  <c r="I218" i="2"/>
  <c r="H218" i="2"/>
  <c r="G218" i="2"/>
  <c r="F218" i="2"/>
  <c r="E218" i="2"/>
  <c r="D218" i="2"/>
  <c r="C218" i="2"/>
  <c r="B218" i="2"/>
  <c r="I217" i="2"/>
  <c r="H217" i="2"/>
  <c r="G217" i="2"/>
  <c r="F217" i="2"/>
  <c r="E217" i="2"/>
  <c r="D217" i="2"/>
  <c r="C217" i="2"/>
  <c r="B217" i="2"/>
  <c r="I216" i="2"/>
  <c r="H216" i="2"/>
  <c r="G216" i="2"/>
  <c r="F216" i="2"/>
  <c r="E216" i="2"/>
  <c r="D216" i="2"/>
  <c r="C216" i="2"/>
  <c r="B216" i="2"/>
  <c r="I215" i="2"/>
  <c r="H215" i="2"/>
  <c r="G215" i="2"/>
  <c r="F215" i="2"/>
  <c r="E215" i="2"/>
  <c r="D215" i="2"/>
  <c r="C215" i="2"/>
  <c r="B215" i="2"/>
  <c r="I214" i="2"/>
  <c r="H214" i="2"/>
  <c r="G214" i="2"/>
  <c r="F214" i="2"/>
  <c r="E214" i="2"/>
  <c r="D214" i="2"/>
  <c r="C214" i="2"/>
  <c r="B214" i="2"/>
  <c r="I213" i="2"/>
  <c r="H213" i="2"/>
  <c r="G213" i="2"/>
  <c r="F213" i="2"/>
  <c r="E213" i="2"/>
  <c r="D213" i="2"/>
  <c r="C213" i="2"/>
  <c r="B213" i="2"/>
  <c r="I212" i="2"/>
  <c r="H212" i="2"/>
  <c r="G212" i="2"/>
  <c r="F212" i="2"/>
  <c r="E212" i="2"/>
  <c r="D212" i="2"/>
  <c r="C212" i="2"/>
  <c r="B212" i="2"/>
  <c r="I211" i="2"/>
  <c r="H211" i="2"/>
  <c r="G211" i="2"/>
  <c r="F211" i="2"/>
  <c r="E211" i="2"/>
  <c r="D211" i="2"/>
  <c r="C211" i="2"/>
  <c r="B211" i="2"/>
  <c r="I210" i="2"/>
  <c r="H210" i="2"/>
  <c r="G210" i="2"/>
  <c r="F210" i="2"/>
  <c r="E210" i="2"/>
  <c r="D210" i="2"/>
  <c r="C210" i="2"/>
  <c r="B210" i="2"/>
  <c r="I209" i="2"/>
  <c r="H209" i="2"/>
  <c r="G209" i="2"/>
  <c r="F209" i="2"/>
  <c r="E209" i="2"/>
  <c r="D209" i="2"/>
  <c r="C209" i="2"/>
  <c r="B209" i="2"/>
  <c r="I208" i="2"/>
  <c r="H208" i="2"/>
  <c r="G208" i="2"/>
  <c r="F208" i="2"/>
  <c r="E208" i="2"/>
  <c r="D208" i="2"/>
  <c r="C208" i="2"/>
  <c r="B208" i="2"/>
  <c r="I207" i="2"/>
  <c r="H207" i="2"/>
  <c r="G207" i="2"/>
  <c r="F207" i="2"/>
  <c r="E207" i="2"/>
  <c r="D207" i="2"/>
  <c r="C207" i="2"/>
  <c r="B207" i="2"/>
  <c r="I206" i="2"/>
  <c r="H206" i="2"/>
  <c r="G206" i="2"/>
  <c r="F206" i="2"/>
  <c r="E206" i="2"/>
  <c r="D206" i="2"/>
  <c r="C206" i="2"/>
  <c r="B206" i="2"/>
  <c r="I205" i="2"/>
  <c r="H205" i="2"/>
  <c r="G205" i="2"/>
  <c r="F205" i="2"/>
  <c r="E205" i="2"/>
  <c r="D205" i="2"/>
  <c r="C205" i="2"/>
  <c r="B205" i="2"/>
  <c r="I204" i="2"/>
  <c r="H204" i="2"/>
  <c r="G204" i="2"/>
  <c r="F204" i="2"/>
  <c r="E204" i="2"/>
  <c r="D204" i="2"/>
  <c r="C204" i="2"/>
  <c r="B204" i="2"/>
  <c r="I203" i="2"/>
  <c r="H203" i="2"/>
  <c r="G203" i="2"/>
  <c r="F203" i="2"/>
  <c r="E203" i="2"/>
  <c r="D203" i="2"/>
  <c r="C203" i="2"/>
  <c r="B203" i="2"/>
  <c r="I202" i="2"/>
  <c r="H202" i="2"/>
  <c r="G202" i="2"/>
  <c r="F202" i="2"/>
  <c r="E202" i="2"/>
  <c r="D202" i="2"/>
  <c r="C202" i="2"/>
  <c r="B202" i="2"/>
  <c r="I201" i="2"/>
  <c r="H201" i="2"/>
  <c r="G201" i="2"/>
  <c r="F201" i="2"/>
  <c r="E201" i="2"/>
  <c r="D201" i="2"/>
  <c r="C201" i="2"/>
  <c r="B201" i="2"/>
  <c r="I200" i="2"/>
  <c r="H200" i="2"/>
  <c r="G200" i="2"/>
  <c r="F200" i="2"/>
  <c r="E200" i="2"/>
  <c r="D200" i="2"/>
  <c r="C200" i="2"/>
  <c r="B200" i="2"/>
  <c r="I199" i="2"/>
  <c r="H199" i="2"/>
  <c r="G199" i="2"/>
  <c r="F199" i="2"/>
  <c r="E199" i="2"/>
  <c r="D199" i="2"/>
  <c r="C199" i="2"/>
  <c r="B199" i="2"/>
  <c r="I198" i="2"/>
  <c r="H198" i="2"/>
  <c r="G198" i="2"/>
  <c r="F198" i="2"/>
  <c r="E198" i="2"/>
  <c r="D198" i="2"/>
  <c r="C198" i="2"/>
  <c r="B198" i="2"/>
  <c r="I197" i="2"/>
  <c r="H197" i="2"/>
  <c r="G197" i="2"/>
  <c r="F197" i="2"/>
  <c r="E197" i="2"/>
  <c r="D197" i="2"/>
  <c r="C197" i="2"/>
  <c r="B197" i="2"/>
  <c r="I196" i="2"/>
  <c r="H196" i="2"/>
  <c r="G196" i="2"/>
  <c r="F196" i="2"/>
  <c r="E196" i="2"/>
  <c r="D196" i="2"/>
  <c r="C196" i="2"/>
  <c r="B196" i="2"/>
  <c r="I195" i="2"/>
  <c r="H195" i="2"/>
  <c r="G195" i="2"/>
  <c r="F195" i="2"/>
  <c r="E195" i="2"/>
  <c r="D195" i="2"/>
  <c r="C195" i="2"/>
  <c r="B195" i="2"/>
  <c r="I194" i="2"/>
  <c r="H194" i="2"/>
  <c r="G194" i="2"/>
  <c r="F194" i="2"/>
  <c r="E194" i="2"/>
  <c r="D194" i="2"/>
  <c r="C194" i="2"/>
  <c r="B194" i="2"/>
  <c r="I193" i="2"/>
  <c r="H193" i="2"/>
  <c r="G193" i="2"/>
  <c r="F193" i="2"/>
  <c r="E193" i="2"/>
  <c r="D193" i="2"/>
  <c r="C193" i="2"/>
  <c r="B193" i="2"/>
  <c r="I192" i="2"/>
  <c r="H192" i="2"/>
  <c r="G192" i="2"/>
  <c r="F192" i="2"/>
  <c r="E192" i="2"/>
  <c r="D192" i="2"/>
  <c r="C192" i="2"/>
  <c r="B192" i="2"/>
  <c r="I191" i="2"/>
  <c r="H191" i="2"/>
  <c r="G191" i="2"/>
  <c r="F191" i="2"/>
  <c r="E191" i="2"/>
  <c r="D191" i="2"/>
  <c r="C191" i="2"/>
  <c r="B191" i="2"/>
  <c r="I190" i="2"/>
  <c r="H190" i="2"/>
  <c r="G190" i="2"/>
  <c r="F190" i="2"/>
  <c r="E190" i="2"/>
  <c r="D190" i="2"/>
  <c r="C190" i="2"/>
  <c r="B190" i="2"/>
  <c r="I189" i="2"/>
  <c r="H189" i="2"/>
  <c r="G189" i="2"/>
  <c r="F189" i="2"/>
  <c r="E189" i="2"/>
  <c r="D189" i="2"/>
  <c r="C189" i="2"/>
  <c r="B189" i="2"/>
  <c r="I188" i="2"/>
  <c r="H188" i="2"/>
  <c r="G188" i="2"/>
  <c r="F188" i="2"/>
  <c r="E188" i="2"/>
  <c r="D188" i="2"/>
  <c r="C188" i="2"/>
  <c r="B188" i="2"/>
  <c r="I187" i="2"/>
  <c r="H187" i="2"/>
  <c r="G187" i="2"/>
  <c r="F187" i="2"/>
  <c r="E187" i="2"/>
  <c r="D187" i="2"/>
  <c r="C187" i="2"/>
  <c r="B187" i="2"/>
  <c r="I186" i="2"/>
  <c r="H186" i="2"/>
  <c r="G186" i="2"/>
  <c r="F186" i="2"/>
  <c r="E186" i="2"/>
  <c r="D186" i="2"/>
  <c r="C186" i="2"/>
  <c r="B186" i="2"/>
  <c r="I185" i="2"/>
  <c r="H185" i="2"/>
  <c r="G185" i="2"/>
  <c r="F185" i="2"/>
  <c r="E185" i="2"/>
  <c r="D185" i="2"/>
  <c r="C185" i="2"/>
  <c r="B185" i="2"/>
  <c r="I184" i="2"/>
  <c r="H184" i="2"/>
  <c r="G184" i="2"/>
  <c r="F184" i="2"/>
  <c r="E184" i="2"/>
  <c r="D184" i="2"/>
  <c r="C184" i="2"/>
  <c r="B184" i="2"/>
  <c r="I183" i="2"/>
  <c r="H183" i="2"/>
  <c r="G183" i="2"/>
  <c r="F183" i="2"/>
  <c r="E183" i="2"/>
  <c r="D183" i="2"/>
  <c r="C183" i="2"/>
  <c r="B183" i="2"/>
  <c r="I182" i="2"/>
  <c r="H182" i="2"/>
  <c r="G182" i="2"/>
  <c r="F182" i="2"/>
  <c r="E182" i="2"/>
  <c r="D182" i="2"/>
  <c r="C182" i="2"/>
  <c r="B182" i="2"/>
  <c r="I181" i="2"/>
  <c r="H181" i="2"/>
  <c r="G181" i="2"/>
  <c r="F181" i="2"/>
  <c r="E181" i="2"/>
  <c r="D181" i="2"/>
  <c r="C181" i="2"/>
  <c r="B181" i="2"/>
  <c r="I180" i="2"/>
  <c r="H180" i="2"/>
  <c r="G180" i="2"/>
  <c r="F180" i="2"/>
  <c r="E180" i="2"/>
  <c r="D180" i="2"/>
  <c r="C180" i="2"/>
  <c r="B180" i="2"/>
  <c r="I179" i="2"/>
  <c r="H179" i="2"/>
  <c r="G179" i="2"/>
  <c r="F179" i="2"/>
  <c r="E179" i="2"/>
  <c r="D179" i="2"/>
  <c r="C179" i="2"/>
  <c r="B179" i="2"/>
  <c r="I178" i="2"/>
  <c r="H178" i="2"/>
  <c r="G178" i="2"/>
  <c r="F178" i="2"/>
  <c r="E178" i="2"/>
  <c r="D178" i="2"/>
  <c r="C178" i="2"/>
  <c r="B178" i="2"/>
  <c r="I177" i="2"/>
  <c r="H177" i="2"/>
  <c r="G177" i="2"/>
  <c r="F177" i="2"/>
  <c r="E177" i="2"/>
  <c r="D177" i="2"/>
  <c r="C177" i="2"/>
  <c r="B177" i="2"/>
  <c r="I176" i="2"/>
  <c r="H176" i="2"/>
  <c r="G176" i="2"/>
  <c r="F176" i="2"/>
  <c r="E176" i="2"/>
  <c r="D176" i="2"/>
  <c r="C176" i="2"/>
  <c r="B176" i="2"/>
  <c r="I175" i="2"/>
  <c r="H175" i="2"/>
  <c r="G175" i="2"/>
  <c r="F175" i="2"/>
  <c r="E175" i="2"/>
  <c r="D175" i="2"/>
  <c r="C175" i="2"/>
  <c r="B175" i="2"/>
  <c r="I174" i="2"/>
  <c r="H174" i="2"/>
  <c r="G174" i="2"/>
  <c r="F174" i="2"/>
  <c r="E174" i="2"/>
  <c r="D174" i="2"/>
  <c r="C174" i="2"/>
  <c r="B174" i="2"/>
  <c r="I173" i="2"/>
  <c r="H173" i="2"/>
  <c r="G173" i="2"/>
  <c r="F173" i="2"/>
  <c r="E173" i="2"/>
  <c r="D173" i="2"/>
  <c r="C173" i="2"/>
  <c r="B173" i="2"/>
  <c r="I172" i="2"/>
  <c r="H172" i="2"/>
  <c r="G172" i="2"/>
  <c r="F172" i="2"/>
  <c r="E172" i="2"/>
  <c r="D172" i="2"/>
  <c r="C172" i="2"/>
  <c r="B172" i="2"/>
  <c r="I171" i="2"/>
  <c r="H171" i="2"/>
  <c r="G171" i="2"/>
  <c r="F171" i="2"/>
  <c r="E171" i="2"/>
  <c r="D171" i="2"/>
  <c r="C171" i="2"/>
  <c r="B171" i="2"/>
  <c r="I170" i="2"/>
  <c r="H170" i="2"/>
  <c r="G170" i="2"/>
  <c r="F170" i="2"/>
  <c r="E170" i="2"/>
  <c r="D170" i="2"/>
  <c r="C170" i="2"/>
  <c r="B170" i="2"/>
  <c r="I169" i="2"/>
  <c r="H169" i="2"/>
  <c r="G169" i="2"/>
  <c r="F169" i="2"/>
  <c r="E169" i="2"/>
  <c r="D169" i="2"/>
  <c r="C169" i="2"/>
  <c r="B169" i="2"/>
  <c r="I168" i="2"/>
  <c r="H168" i="2"/>
  <c r="G168" i="2"/>
  <c r="F168" i="2"/>
  <c r="E168" i="2"/>
  <c r="D168" i="2"/>
  <c r="C168" i="2"/>
  <c r="B168" i="2"/>
  <c r="I167" i="2"/>
  <c r="H167" i="2"/>
  <c r="G167" i="2"/>
  <c r="F167" i="2"/>
  <c r="E167" i="2"/>
  <c r="D167" i="2"/>
  <c r="C167" i="2"/>
  <c r="B167" i="2"/>
  <c r="I166" i="2"/>
  <c r="H166" i="2"/>
  <c r="G166" i="2"/>
  <c r="F166" i="2"/>
  <c r="E166" i="2"/>
  <c r="D166" i="2"/>
  <c r="C166" i="2"/>
  <c r="B166" i="2"/>
  <c r="I165" i="2"/>
  <c r="H165" i="2"/>
  <c r="G165" i="2"/>
  <c r="F165" i="2"/>
  <c r="E165" i="2"/>
  <c r="D165" i="2"/>
  <c r="C165" i="2"/>
  <c r="B165" i="2"/>
  <c r="I164" i="2"/>
  <c r="H164" i="2"/>
  <c r="G164" i="2"/>
  <c r="F164" i="2"/>
  <c r="E164" i="2"/>
  <c r="D164" i="2"/>
  <c r="C164" i="2"/>
  <c r="B164" i="2"/>
  <c r="I163" i="2"/>
  <c r="H163" i="2"/>
  <c r="G163" i="2"/>
  <c r="F163" i="2"/>
  <c r="E163" i="2"/>
  <c r="D163" i="2"/>
  <c r="C163" i="2"/>
  <c r="B163" i="2"/>
  <c r="I162" i="2"/>
  <c r="H162" i="2"/>
  <c r="G162" i="2"/>
  <c r="F162" i="2"/>
  <c r="E162" i="2"/>
  <c r="D162" i="2"/>
  <c r="C162" i="2"/>
  <c r="B162" i="2"/>
  <c r="I161" i="2"/>
  <c r="H161" i="2"/>
  <c r="G161" i="2"/>
  <c r="F161" i="2"/>
  <c r="E161" i="2"/>
  <c r="D161" i="2"/>
  <c r="C161" i="2"/>
  <c r="B161" i="2"/>
  <c r="I160" i="2"/>
  <c r="H160" i="2"/>
  <c r="G160" i="2"/>
  <c r="F160" i="2"/>
  <c r="E160" i="2"/>
  <c r="D160" i="2"/>
  <c r="C160" i="2"/>
  <c r="B160" i="2"/>
  <c r="I159" i="2"/>
  <c r="H159" i="2"/>
  <c r="G159" i="2"/>
  <c r="F159" i="2"/>
  <c r="E159" i="2"/>
  <c r="D159" i="2"/>
  <c r="C159" i="2"/>
  <c r="B159" i="2"/>
  <c r="I158" i="2"/>
  <c r="H158" i="2"/>
  <c r="G158" i="2"/>
  <c r="F158" i="2"/>
  <c r="E158" i="2"/>
  <c r="D158" i="2"/>
  <c r="C158" i="2"/>
  <c r="B158" i="2"/>
  <c r="I157" i="2"/>
  <c r="H157" i="2"/>
  <c r="G157" i="2"/>
  <c r="F157" i="2"/>
  <c r="E157" i="2"/>
  <c r="D157" i="2"/>
  <c r="C157" i="2"/>
  <c r="B157" i="2"/>
  <c r="I156" i="2"/>
  <c r="H156" i="2"/>
  <c r="G156" i="2"/>
  <c r="F156" i="2"/>
  <c r="E156" i="2"/>
  <c r="D156" i="2"/>
  <c r="C156" i="2"/>
  <c r="B156" i="2"/>
  <c r="I155" i="2"/>
  <c r="H155" i="2"/>
  <c r="G155" i="2"/>
  <c r="F155" i="2"/>
  <c r="E155" i="2"/>
  <c r="D155" i="2"/>
  <c r="C155" i="2"/>
  <c r="B155" i="2"/>
  <c r="I154" i="2"/>
  <c r="H154" i="2"/>
  <c r="G154" i="2"/>
  <c r="F154" i="2"/>
  <c r="E154" i="2"/>
  <c r="D154" i="2"/>
  <c r="C154" i="2"/>
  <c r="B154" i="2"/>
  <c r="I153" i="2"/>
  <c r="H153" i="2"/>
  <c r="G153" i="2"/>
  <c r="F153" i="2"/>
  <c r="E153" i="2"/>
  <c r="D153" i="2"/>
  <c r="C153" i="2"/>
  <c r="B153" i="2"/>
  <c r="I152" i="2"/>
  <c r="H152" i="2"/>
  <c r="G152" i="2"/>
  <c r="F152" i="2"/>
  <c r="E152" i="2"/>
  <c r="D152" i="2"/>
  <c r="C152" i="2"/>
  <c r="B152" i="2"/>
  <c r="I151" i="2"/>
  <c r="H151" i="2"/>
  <c r="G151" i="2"/>
  <c r="F151" i="2"/>
  <c r="E151" i="2"/>
  <c r="D151" i="2"/>
  <c r="C151" i="2"/>
  <c r="B151" i="2"/>
  <c r="I150" i="2"/>
  <c r="H150" i="2"/>
  <c r="G150" i="2"/>
  <c r="F150" i="2"/>
  <c r="E150" i="2"/>
  <c r="D150" i="2"/>
  <c r="C150" i="2"/>
  <c r="B150" i="2"/>
  <c r="I149" i="2"/>
  <c r="H149" i="2"/>
  <c r="G149" i="2"/>
  <c r="F149" i="2"/>
  <c r="E149" i="2"/>
  <c r="D149" i="2"/>
  <c r="C149" i="2"/>
  <c r="B149" i="2"/>
  <c r="I148" i="2"/>
  <c r="H148" i="2"/>
  <c r="G148" i="2"/>
  <c r="F148" i="2"/>
  <c r="E148" i="2"/>
  <c r="D148" i="2"/>
  <c r="C148" i="2"/>
  <c r="B148" i="2"/>
  <c r="I147" i="2"/>
  <c r="H147" i="2"/>
  <c r="G147" i="2"/>
  <c r="F147" i="2"/>
  <c r="E147" i="2"/>
  <c r="D147" i="2"/>
  <c r="C147" i="2"/>
  <c r="B147" i="2"/>
  <c r="I146" i="2"/>
  <c r="H146" i="2"/>
  <c r="G146" i="2"/>
  <c r="F146" i="2"/>
  <c r="E146" i="2"/>
  <c r="D146" i="2"/>
  <c r="C146" i="2"/>
  <c r="B146" i="2"/>
  <c r="I145" i="2"/>
  <c r="H145" i="2"/>
  <c r="G145" i="2"/>
  <c r="F145" i="2"/>
  <c r="E145" i="2"/>
  <c r="D145" i="2"/>
  <c r="C145" i="2"/>
  <c r="B145" i="2"/>
  <c r="I144" i="2"/>
  <c r="H144" i="2"/>
  <c r="G144" i="2"/>
  <c r="F144" i="2"/>
  <c r="E144" i="2"/>
  <c r="D144" i="2"/>
  <c r="C144" i="2"/>
  <c r="B144" i="2"/>
  <c r="I143" i="2"/>
  <c r="H143" i="2"/>
  <c r="G143" i="2"/>
  <c r="F143" i="2"/>
  <c r="E143" i="2"/>
  <c r="D143" i="2"/>
  <c r="C143" i="2"/>
  <c r="B143" i="2"/>
  <c r="I142" i="2"/>
  <c r="H142" i="2"/>
  <c r="G142" i="2"/>
  <c r="F142" i="2"/>
  <c r="E142" i="2"/>
  <c r="D142" i="2"/>
  <c r="C142" i="2"/>
  <c r="B142" i="2"/>
  <c r="I141" i="2"/>
  <c r="H141" i="2"/>
  <c r="G141" i="2"/>
  <c r="F141" i="2"/>
  <c r="E141" i="2"/>
  <c r="D141" i="2"/>
  <c r="C141" i="2"/>
  <c r="B141" i="2"/>
  <c r="I140" i="2"/>
  <c r="H140" i="2"/>
  <c r="G140" i="2"/>
  <c r="F140" i="2"/>
  <c r="E140" i="2"/>
  <c r="D140" i="2"/>
  <c r="C140" i="2"/>
  <c r="B140" i="2"/>
  <c r="I139" i="2"/>
  <c r="H139" i="2"/>
  <c r="G139" i="2"/>
  <c r="F139" i="2"/>
  <c r="E139" i="2"/>
  <c r="D139" i="2"/>
  <c r="C139" i="2"/>
  <c r="B139" i="2"/>
  <c r="I138" i="2"/>
  <c r="H138" i="2"/>
  <c r="G138" i="2"/>
  <c r="F138" i="2"/>
  <c r="E138" i="2"/>
  <c r="D138" i="2"/>
  <c r="C138" i="2"/>
  <c r="B138" i="2"/>
  <c r="I137" i="2"/>
  <c r="H137" i="2"/>
  <c r="G137" i="2"/>
  <c r="F137" i="2"/>
  <c r="E137" i="2"/>
  <c r="D137" i="2"/>
  <c r="C137" i="2"/>
  <c r="B137" i="2"/>
  <c r="I136" i="2"/>
  <c r="H136" i="2"/>
  <c r="G136" i="2"/>
  <c r="F136" i="2"/>
  <c r="E136" i="2"/>
  <c r="D136" i="2"/>
  <c r="C136" i="2"/>
  <c r="B136" i="2"/>
  <c r="I135" i="2"/>
  <c r="H135" i="2"/>
  <c r="G135" i="2"/>
  <c r="F135" i="2"/>
  <c r="E135" i="2"/>
  <c r="D135" i="2"/>
  <c r="C135" i="2"/>
  <c r="B135" i="2"/>
  <c r="I134" i="2"/>
  <c r="H134" i="2"/>
  <c r="G134" i="2"/>
  <c r="F134" i="2"/>
  <c r="E134" i="2"/>
  <c r="D134" i="2"/>
  <c r="C134" i="2"/>
  <c r="B134" i="2"/>
  <c r="I133" i="2"/>
  <c r="H133" i="2"/>
  <c r="G133" i="2"/>
  <c r="F133" i="2"/>
  <c r="E133" i="2"/>
  <c r="D133" i="2"/>
  <c r="C133" i="2"/>
  <c r="B133" i="2"/>
  <c r="I132" i="2"/>
  <c r="H132" i="2"/>
  <c r="G132" i="2"/>
  <c r="F132" i="2"/>
  <c r="E132" i="2"/>
  <c r="D132" i="2"/>
  <c r="C132" i="2"/>
  <c r="B132" i="2"/>
  <c r="I131" i="2"/>
  <c r="H131" i="2"/>
  <c r="G131" i="2"/>
  <c r="F131" i="2"/>
  <c r="E131" i="2"/>
  <c r="D131" i="2"/>
  <c r="C131" i="2"/>
  <c r="B131" i="2"/>
  <c r="I130" i="2"/>
  <c r="H130" i="2"/>
  <c r="G130" i="2"/>
  <c r="F130" i="2"/>
  <c r="E130" i="2"/>
  <c r="D130" i="2"/>
  <c r="C130" i="2"/>
  <c r="B130" i="2"/>
  <c r="I129" i="2"/>
  <c r="H129" i="2"/>
  <c r="G129" i="2"/>
  <c r="F129" i="2"/>
  <c r="E129" i="2"/>
  <c r="D129" i="2"/>
  <c r="C129" i="2"/>
  <c r="B129" i="2"/>
  <c r="I128" i="2"/>
  <c r="H128" i="2"/>
  <c r="G128" i="2"/>
  <c r="F128" i="2"/>
  <c r="E128" i="2"/>
  <c r="D128" i="2"/>
  <c r="C128" i="2"/>
  <c r="B128" i="2"/>
  <c r="I127" i="2"/>
  <c r="H127" i="2"/>
  <c r="G127" i="2"/>
  <c r="F127" i="2"/>
  <c r="E127" i="2"/>
  <c r="D127" i="2"/>
  <c r="C127" i="2"/>
  <c r="B127" i="2"/>
  <c r="I126" i="2"/>
  <c r="H126" i="2"/>
  <c r="G126" i="2"/>
  <c r="F126" i="2"/>
  <c r="E126" i="2"/>
  <c r="D126" i="2"/>
  <c r="C126" i="2"/>
  <c r="B126" i="2"/>
  <c r="I125" i="2"/>
  <c r="H125" i="2"/>
  <c r="G125" i="2"/>
  <c r="F125" i="2"/>
  <c r="E125" i="2"/>
  <c r="D125" i="2"/>
  <c r="C125" i="2"/>
  <c r="B125" i="2"/>
  <c r="I124" i="2"/>
  <c r="H124" i="2"/>
  <c r="G124" i="2"/>
  <c r="F124" i="2"/>
  <c r="E124" i="2"/>
  <c r="D124" i="2"/>
  <c r="C124" i="2"/>
  <c r="B124" i="2"/>
  <c r="I123" i="2"/>
  <c r="H123" i="2"/>
  <c r="G123" i="2"/>
  <c r="F123" i="2"/>
  <c r="E123" i="2"/>
  <c r="D123" i="2"/>
  <c r="C123" i="2"/>
  <c r="B123" i="2"/>
  <c r="I122" i="2"/>
  <c r="H122" i="2"/>
  <c r="G122" i="2"/>
  <c r="F122" i="2"/>
  <c r="E122" i="2"/>
  <c r="D122" i="2"/>
  <c r="C122" i="2"/>
  <c r="B122" i="2"/>
  <c r="I121" i="2"/>
  <c r="H121" i="2"/>
  <c r="G121" i="2"/>
  <c r="F121" i="2"/>
  <c r="E121" i="2"/>
  <c r="D121" i="2"/>
  <c r="C121" i="2"/>
  <c r="B121" i="2"/>
  <c r="I120" i="2"/>
  <c r="H120" i="2"/>
  <c r="G120" i="2"/>
  <c r="F120" i="2"/>
  <c r="E120" i="2"/>
  <c r="D120" i="2"/>
  <c r="C120" i="2"/>
  <c r="B120" i="2"/>
  <c r="I119" i="2"/>
  <c r="H119" i="2"/>
  <c r="G119" i="2"/>
  <c r="F119" i="2"/>
  <c r="E119" i="2"/>
  <c r="D119" i="2"/>
  <c r="C119" i="2"/>
  <c r="B119" i="2"/>
  <c r="I118" i="2"/>
  <c r="H118" i="2"/>
  <c r="G118" i="2"/>
  <c r="F118" i="2"/>
  <c r="E118" i="2"/>
  <c r="D118" i="2"/>
  <c r="C118" i="2"/>
  <c r="B118" i="2"/>
  <c r="I117" i="2"/>
  <c r="H117" i="2"/>
  <c r="G117" i="2"/>
  <c r="F117" i="2"/>
  <c r="E117" i="2"/>
  <c r="D117" i="2"/>
  <c r="C117" i="2"/>
  <c r="B117" i="2"/>
  <c r="I116" i="2"/>
  <c r="H116" i="2"/>
  <c r="G116" i="2"/>
  <c r="F116" i="2"/>
  <c r="E116" i="2"/>
  <c r="D116" i="2"/>
  <c r="C116" i="2"/>
  <c r="B116" i="2"/>
  <c r="I115" i="2"/>
  <c r="H115" i="2"/>
  <c r="G115" i="2"/>
  <c r="F115" i="2"/>
  <c r="E115" i="2"/>
  <c r="D115" i="2"/>
  <c r="C115" i="2"/>
  <c r="B115" i="2"/>
  <c r="I114" i="2"/>
  <c r="H114" i="2"/>
  <c r="G114" i="2"/>
  <c r="F114" i="2"/>
  <c r="E114" i="2"/>
  <c r="D114" i="2"/>
  <c r="C114" i="2"/>
  <c r="B114" i="2"/>
  <c r="I113" i="2"/>
  <c r="H113" i="2"/>
  <c r="G113" i="2"/>
  <c r="F113" i="2"/>
  <c r="E113" i="2"/>
  <c r="D113" i="2"/>
  <c r="C113" i="2"/>
  <c r="B113" i="2"/>
  <c r="I112" i="2"/>
  <c r="H112" i="2"/>
  <c r="G112" i="2"/>
  <c r="F112" i="2"/>
  <c r="E112" i="2"/>
  <c r="D112" i="2"/>
  <c r="C112" i="2"/>
  <c r="B112" i="2"/>
  <c r="I111" i="2"/>
  <c r="H111" i="2"/>
  <c r="G111" i="2"/>
  <c r="F111" i="2"/>
  <c r="E111" i="2"/>
  <c r="D111" i="2"/>
  <c r="C111" i="2"/>
  <c r="B111" i="2"/>
  <c r="I110" i="2"/>
  <c r="H110" i="2"/>
  <c r="G110" i="2"/>
  <c r="F110" i="2"/>
  <c r="E110" i="2"/>
  <c r="D110" i="2"/>
  <c r="C110" i="2"/>
  <c r="B110" i="2"/>
  <c r="I109" i="2"/>
  <c r="H109" i="2"/>
  <c r="G109" i="2"/>
  <c r="F109" i="2"/>
  <c r="E109" i="2"/>
  <c r="D109" i="2"/>
  <c r="C109" i="2"/>
  <c r="B109" i="2"/>
  <c r="I108" i="2"/>
  <c r="H108" i="2"/>
  <c r="G108" i="2"/>
  <c r="F108" i="2"/>
  <c r="E108" i="2"/>
  <c r="D108" i="2"/>
  <c r="C108" i="2"/>
  <c r="B108" i="2"/>
  <c r="I107" i="2"/>
  <c r="H107" i="2"/>
  <c r="G107" i="2"/>
  <c r="F107" i="2"/>
  <c r="E107" i="2"/>
  <c r="D107" i="2"/>
  <c r="C107" i="2"/>
  <c r="B107" i="2"/>
  <c r="I106" i="2"/>
  <c r="H106" i="2"/>
  <c r="G106" i="2"/>
  <c r="F106" i="2"/>
  <c r="E106" i="2"/>
  <c r="D106" i="2"/>
  <c r="C106" i="2"/>
  <c r="B106" i="2"/>
  <c r="I105" i="2"/>
  <c r="H105" i="2"/>
  <c r="G105" i="2"/>
  <c r="F105" i="2"/>
  <c r="E105" i="2"/>
  <c r="D105" i="2"/>
  <c r="C105" i="2"/>
  <c r="B105" i="2"/>
  <c r="I104" i="2"/>
  <c r="H104" i="2"/>
  <c r="G104" i="2"/>
  <c r="F104" i="2"/>
  <c r="E104" i="2"/>
  <c r="D104" i="2"/>
  <c r="C104" i="2"/>
  <c r="B104" i="2"/>
  <c r="I103" i="2"/>
  <c r="H103" i="2"/>
  <c r="G103" i="2"/>
  <c r="F103" i="2"/>
  <c r="E103" i="2"/>
  <c r="D103" i="2"/>
  <c r="C103" i="2"/>
  <c r="B103" i="2"/>
  <c r="I102" i="2"/>
  <c r="H102" i="2"/>
  <c r="G102" i="2"/>
  <c r="F102" i="2"/>
  <c r="E102" i="2"/>
  <c r="D102" i="2"/>
  <c r="C102" i="2"/>
  <c r="B102" i="2"/>
  <c r="I101" i="2"/>
  <c r="H101" i="2"/>
  <c r="G101" i="2"/>
  <c r="F101" i="2"/>
  <c r="E101" i="2"/>
  <c r="D101" i="2"/>
  <c r="C101" i="2"/>
  <c r="B101" i="2"/>
  <c r="I100" i="2"/>
  <c r="H100" i="2"/>
  <c r="G100" i="2"/>
  <c r="F100" i="2"/>
  <c r="E100" i="2"/>
  <c r="D100" i="2"/>
  <c r="C100" i="2"/>
  <c r="B100" i="2"/>
  <c r="I99" i="2"/>
  <c r="H99" i="2"/>
  <c r="G99" i="2"/>
  <c r="F99" i="2"/>
  <c r="E99" i="2"/>
  <c r="D99" i="2"/>
  <c r="C99" i="2"/>
  <c r="B99" i="2"/>
  <c r="I98" i="2"/>
  <c r="H98" i="2"/>
  <c r="G98" i="2"/>
  <c r="F98" i="2"/>
  <c r="E98" i="2"/>
  <c r="D98" i="2"/>
  <c r="C98" i="2"/>
  <c r="B98" i="2"/>
  <c r="I97" i="2"/>
  <c r="H97" i="2"/>
  <c r="G97" i="2"/>
  <c r="F97" i="2"/>
  <c r="E97" i="2"/>
  <c r="D97" i="2"/>
  <c r="C97" i="2"/>
  <c r="B97" i="2"/>
  <c r="I96" i="2"/>
  <c r="H96" i="2"/>
  <c r="G96" i="2"/>
  <c r="F96" i="2"/>
  <c r="E96" i="2"/>
  <c r="D96" i="2"/>
  <c r="C96" i="2"/>
  <c r="B96" i="2"/>
  <c r="I95" i="2"/>
  <c r="H95" i="2"/>
  <c r="G95" i="2"/>
  <c r="F95" i="2"/>
  <c r="E95" i="2"/>
  <c r="D95" i="2"/>
  <c r="C95" i="2"/>
  <c r="B95" i="2"/>
  <c r="I94" i="2"/>
  <c r="H94" i="2"/>
  <c r="G94" i="2"/>
  <c r="F94" i="2"/>
  <c r="E94" i="2"/>
  <c r="D94" i="2"/>
  <c r="C94" i="2"/>
  <c r="B94" i="2"/>
  <c r="I93" i="2"/>
  <c r="H93" i="2"/>
  <c r="G93" i="2"/>
  <c r="F93" i="2"/>
  <c r="E93" i="2"/>
  <c r="D93" i="2"/>
  <c r="C93" i="2"/>
  <c r="B93" i="2"/>
  <c r="I92" i="2"/>
  <c r="H92" i="2"/>
  <c r="G92" i="2"/>
  <c r="F92" i="2"/>
  <c r="E92" i="2"/>
  <c r="D92" i="2"/>
  <c r="C92" i="2"/>
  <c r="B92" i="2"/>
  <c r="I91" i="2"/>
  <c r="H91" i="2"/>
  <c r="G91" i="2"/>
  <c r="F91" i="2"/>
  <c r="E91" i="2"/>
  <c r="D91" i="2"/>
  <c r="C91" i="2"/>
  <c r="B91" i="2"/>
  <c r="I90" i="2"/>
  <c r="H90" i="2"/>
  <c r="G90" i="2"/>
  <c r="F90" i="2"/>
  <c r="E90" i="2"/>
  <c r="D90" i="2"/>
  <c r="C90" i="2"/>
  <c r="B90" i="2"/>
  <c r="I89" i="2"/>
  <c r="H89" i="2"/>
  <c r="G89" i="2"/>
  <c r="F89" i="2"/>
  <c r="E89" i="2"/>
  <c r="D89" i="2"/>
  <c r="C89" i="2"/>
  <c r="B89" i="2"/>
  <c r="I88" i="2"/>
  <c r="H88" i="2"/>
  <c r="G88" i="2"/>
  <c r="F88" i="2"/>
  <c r="E88" i="2"/>
  <c r="D88" i="2"/>
  <c r="C88" i="2"/>
  <c r="B88" i="2"/>
  <c r="I87" i="2"/>
  <c r="H87" i="2"/>
  <c r="G87" i="2"/>
  <c r="F87" i="2"/>
  <c r="E87" i="2"/>
  <c r="D87" i="2"/>
  <c r="C87" i="2"/>
  <c r="B87" i="2"/>
  <c r="I86" i="2"/>
  <c r="H86" i="2"/>
  <c r="G86" i="2"/>
  <c r="F86" i="2"/>
  <c r="E86" i="2"/>
  <c r="D86" i="2"/>
  <c r="C86" i="2"/>
  <c r="B86" i="2"/>
  <c r="I85" i="2"/>
  <c r="H85" i="2"/>
  <c r="G85" i="2"/>
  <c r="F85" i="2"/>
  <c r="E85" i="2"/>
  <c r="D85" i="2"/>
  <c r="C85" i="2"/>
  <c r="B85" i="2"/>
  <c r="I84" i="2"/>
  <c r="H84" i="2"/>
  <c r="G84" i="2"/>
  <c r="F84" i="2"/>
  <c r="E84" i="2"/>
  <c r="D84" i="2"/>
  <c r="C84" i="2"/>
  <c r="B84" i="2"/>
  <c r="I83" i="2"/>
  <c r="H83" i="2"/>
  <c r="G83" i="2"/>
  <c r="F83" i="2"/>
  <c r="E83" i="2"/>
  <c r="D83" i="2"/>
  <c r="C83" i="2"/>
  <c r="B83" i="2"/>
  <c r="I82" i="2"/>
  <c r="H82" i="2"/>
  <c r="G82" i="2"/>
  <c r="F82" i="2"/>
  <c r="E82" i="2"/>
  <c r="D82" i="2"/>
  <c r="C82" i="2"/>
  <c r="B82" i="2"/>
  <c r="I81" i="2"/>
  <c r="H81" i="2"/>
  <c r="G81" i="2"/>
  <c r="F81" i="2"/>
  <c r="E81" i="2"/>
  <c r="D81" i="2"/>
  <c r="C81" i="2"/>
  <c r="B81" i="2"/>
  <c r="I80" i="2"/>
  <c r="H80" i="2"/>
  <c r="G80" i="2"/>
  <c r="F80" i="2"/>
  <c r="E80" i="2"/>
  <c r="D80" i="2"/>
  <c r="C80" i="2"/>
  <c r="B80" i="2"/>
  <c r="I79" i="2"/>
  <c r="H79" i="2"/>
  <c r="G79" i="2"/>
  <c r="F79" i="2"/>
  <c r="E79" i="2"/>
  <c r="D79" i="2"/>
  <c r="C79" i="2"/>
  <c r="B79" i="2"/>
  <c r="I78" i="2"/>
  <c r="H78" i="2"/>
  <c r="G78" i="2"/>
  <c r="F78" i="2"/>
  <c r="E78" i="2"/>
  <c r="D78" i="2"/>
  <c r="C78" i="2"/>
  <c r="B78" i="2"/>
  <c r="I77" i="2"/>
  <c r="H77" i="2"/>
  <c r="G77" i="2"/>
  <c r="F77" i="2"/>
  <c r="E77" i="2"/>
  <c r="D77" i="2"/>
  <c r="C77" i="2"/>
  <c r="B77" i="2"/>
  <c r="I76" i="2"/>
  <c r="H76" i="2"/>
  <c r="G76" i="2"/>
  <c r="F76" i="2"/>
  <c r="E76" i="2"/>
  <c r="D76" i="2"/>
  <c r="C76" i="2"/>
  <c r="B76" i="2"/>
  <c r="I75" i="2"/>
  <c r="H75" i="2"/>
  <c r="G75" i="2"/>
  <c r="F75" i="2"/>
  <c r="E75" i="2"/>
  <c r="D75" i="2"/>
  <c r="C75" i="2"/>
  <c r="B75" i="2"/>
  <c r="I74" i="2"/>
  <c r="H74" i="2"/>
  <c r="G74" i="2"/>
  <c r="F74" i="2"/>
  <c r="E74" i="2"/>
  <c r="D74" i="2"/>
  <c r="C74" i="2"/>
  <c r="B74" i="2"/>
  <c r="I73" i="2"/>
  <c r="H73" i="2"/>
  <c r="G73" i="2"/>
  <c r="F73" i="2"/>
  <c r="E73" i="2"/>
  <c r="D73" i="2"/>
  <c r="C73" i="2"/>
  <c r="B73" i="2"/>
  <c r="I72" i="2"/>
  <c r="H72" i="2"/>
  <c r="G72" i="2"/>
  <c r="F72" i="2"/>
  <c r="E72" i="2"/>
  <c r="D72" i="2"/>
  <c r="C72" i="2"/>
  <c r="B72" i="2"/>
  <c r="I71" i="2"/>
  <c r="H71" i="2"/>
  <c r="G71" i="2"/>
  <c r="F71" i="2"/>
  <c r="E71" i="2"/>
  <c r="D71" i="2"/>
  <c r="C71" i="2"/>
  <c r="B71" i="2"/>
  <c r="I70" i="2"/>
  <c r="H70" i="2"/>
  <c r="G70" i="2"/>
  <c r="F70" i="2"/>
  <c r="E70" i="2"/>
  <c r="D70" i="2"/>
  <c r="C70" i="2"/>
  <c r="B70" i="2"/>
  <c r="I69" i="2"/>
  <c r="H69" i="2"/>
  <c r="G69" i="2"/>
  <c r="F69" i="2"/>
  <c r="E69" i="2"/>
  <c r="D69" i="2"/>
  <c r="C69" i="2"/>
  <c r="B69" i="2"/>
  <c r="I68" i="2"/>
  <c r="H68" i="2"/>
  <c r="G68" i="2"/>
  <c r="F68" i="2"/>
  <c r="E68" i="2"/>
  <c r="D68" i="2"/>
  <c r="C68" i="2"/>
  <c r="B68" i="2"/>
  <c r="I67" i="2"/>
  <c r="H67" i="2"/>
  <c r="G67" i="2"/>
  <c r="F67" i="2"/>
  <c r="E67" i="2"/>
  <c r="D67" i="2"/>
  <c r="C67" i="2"/>
  <c r="B67" i="2"/>
  <c r="I66" i="2"/>
  <c r="H66" i="2"/>
  <c r="G66" i="2"/>
  <c r="F66" i="2"/>
  <c r="E66" i="2"/>
  <c r="D66" i="2"/>
  <c r="C66" i="2"/>
  <c r="B66" i="2"/>
  <c r="I65" i="2"/>
  <c r="H65" i="2"/>
  <c r="G65" i="2"/>
  <c r="F65" i="2"/>
  <c r="E65" i="2"/>
  <c r="D65" i="2"/>
  <c r="C65" i="2"/>
  <c r="B65" i="2"/>
  <c r="I64" i="2"/>
  <c r="H64" i="2"/>
  <c r="G64" i="2"/>
  <c r="F64" i="2"/>
  <c r="E64" i="2"/>
  <c r="D64" i="2"/>
  <c r="C64" i="2"/>
  <c r="B64" i="2"/>
  <c r="I63" i="2"/>
  <c r="H63" i="2"/>
  <c r="G63" i="2"/>
  <c r="F63" i="2"/>
  <c r="E63" i="2"/>
  <c r="D63" i="2"/>
  <c r="C63" i="2"/>
  <c r="B63" i="2"/>
  <c r="I62" i="2"/>
  <c r="H62" i="2"/>
  <c r="G62" i="2"/>
  <c r="F62" i="2"/>
  <c r="E62" i="2"/>
  <c r="D62" i="2"/>
  <c r="C62" i="2"/>
  <c r="B62" i="2"/>
  <c r="I61" i="2"/>
  <c r="H61" i="2"/>
  <c r="G61" i="2"/>
  <c r="F61" i="2"/>
  <c r="E61" i="2"/>
  <c r="D61" i="2"/>
  <c r="C61" i="2"/>
  <c r="B61" i="2"/>
  <c r="I60" i="2"/>
  <c r="H60" i="2"/>
  <c r="G60" i="2"/>
  <c r="F60" i="2"/>
  <c r="E60" i="2"/>
  <c r="D60" i="2"/>
  <c r="C60" i="2"/>
  <c r="B60" i="2"/>
  <c r="I59" i="2"/>
  <c r="H59" i="2"/>
  <c r="G59" i="2"/>
  <c r="F59" i="2"/>
  <c r="E59" i="2"/>
  <c r="D59" i="2"/>
  <c r="C59" i="2"/>
  <c r="B59" i="2"/>
  <c r="I58" i="2"/>
  <c r="H58" i="2"/>
  <c r="G58" i="2"/>
  <c r="F58" i="2"/>
  <c r="E58" i="2"/>
  <c r="D58" i="2"/>
  <c r="C58" i="2"/>
  <c r="B58" i="2"/>
  <c r="I57" i="2"/>
  <c r="H57" i="2"/>
  <c r="G57" i="2"/>
  <c r="F57" i="2"/>
  <c r="E57" i="2"/>
  <c r="D57" i="2"/>
  <c r="C57" i="2"/>
  <c r="B57" i="2"/>
  <c r="I56" i="2"/>
  <c r="H56" i="2"/>
  <c r="G56" i="2"/>
  <c r="F56" i="2"/>
  <c r="E56" i="2"/>
  <c r="D56" i="2"/>
  <c r="C56" i="2"/>
  <c r="B56" i="2"/>
  <c r="I55" i="2"/>
  <c r="H55" i="2"/>
  <c r="G55" i="2"/>
  <c r="F55" i="2"/>
  <c r="E55" i="2"/>
  <c r="D55" i="2"/>
  <c r="C55" i="2"/>
  <c r="B55" i="2"/>
  <c r="I54" i="2"/>
  <c r="H54" i="2"/>
  <c r="G54" i="2"/>
  <c r="F54" i="2"/>
  <c r="E54" i="2"/>
  <c r="D54" i="2"/>
  <c r="C54" i="2"/>
  <c r="B54" i="2"/>
  <c r="I53" i="2"/>
  <c r="H53" i="2"/>
  <c r="G53" i="2"/>
  <c r="F53" i="2"/>
  <c r="E53" i="2"/>
  <c r="D53" i="2"/>
  <c r="C53" i="2"/>
  <c r="B53" i="2"/>
  <c r="I52" i="2"/>
  <c r="H52" i="2"/>
  <c r="G52" i="2"/>
  <c r="F52" i="2"/>
  <c r="E52" i="2"/>
  <c r="D52" i="2"/>
  <c r="C52" i="2"/>
  <c r="B52" i="2"/>
  <c r="I51" i="2"/>
  <c r="H51" i="2"/>
  <c r="G51" i="2"/>
  <c r="F51" i="2"/>
  <c r="E51" i="2"/>
  <c r="D51" i="2"/>
  <c r="C51" i="2"/>
  <c r="B51" i="2"/>
  <c r="I50" i="2"/>
  <c r="H50" i="2"/>
  <c r="G50" i="2"/>
  <c r="F50" i="2"/>
  <c r="E50" i="2"/>
  <c r="D50" i="2"/>
  <c r="C50" i="2"/>
  <c r="B50" i="2"/>
  <c r="I49" i="2"/>
  <c r="H49" i="2"/>
  <c r="G49" i="2"/>
  <c r="F49" i="2"/>
  <c r="E49" i="2"/>
  <c r="D49" i="2"/>
  <c r="C49" i="2"/>
  <c r="B49" i="2"/>
  <c r="I48" i="2"/>
  <c r="H48" i="2"/>
  <c r="G48" i="2"/>
  <c r="F48" i="2"/>
  <c r="E48" i="2"/>
  <c r="D48" i="2"/>
  <c r="C48" i="2"/>
  <c r="B48" i="2"/>
  <c r="I47" i="2"/>
  <c r="H47" i="2"/>
  <c r="G47" i="2"/>
  <c r="F47" i="2"/>
  <c r="E47" i="2"/>
  <c r="D47" i="2"/>
  <c r="C47" i="2"/>
  <c r="B47" i="2"/>
  <c r="I46" i="2"/>
  <c r="H46" i="2"/>
  <c r="G46" i="2"/>
  <c r="F46" i="2"/>
  <c r="E46" i="2"/>
  <c r="D46" i="2"/>
  <c r="C46" i="2"/>
  <c r="B46" i="2"/>
  <c r="I45" i="2"/>
  <c r="H45" i="2"/>
  <c r="G45" i="2"/>
  <c r="F45" i="2"/>
  <c r="E45" i="2"/>
  <c r="D45" i="2"/>
  <c r="C45" i="2"/>
  <c r="B45" i="2"/>
  <c r="I44" i="2"/>
  <c r="H44" i="2"/>
  <c r="G44" i="2"/>
  <c r="F44" i="2"/>
  <c r="E44" i="2"/>
  <c r="D44" i="2"/>
  <c r="C44" i="2"/>
  <c r="B44" i="2"/>
  <c r="I43" i="2"/>
  <c r="H43" i="2"/>
  <c r="G43" i="2"/>
  <c r="F43" i="2"/>
  <c r="E43" i="2"/>
  <c r="D43" i="2"/>
  <c r="C43" i="2"/>
  <c r="B43" i="2"/>
  <c r="I42" i="2"/>
  <c r="H42" i="2"/>
  <c r="G42" i="2"/>
  <c r="F42" i="2"/>
  <c r="E42" i="2"/>
  <c r="D42" i="2"/>
  <c r="C42" i="2"/>
  <c r="B42" i="2"/>
  <c r="I41" i="2"/>
  <c r="H41" i="2"/>
  <c r="G41" i="2"/>
  <c r="F41" i="2"/>
  <c r="E41" i="2"/>
  <c r="D41" i="2"/>
  <c r="C41" i="2"/>
  <c r="B41" i="2"/>
  <c r="I40" i="2"/>
  <c r="H40" i="2"/>
  <c r="G40" i="2"/>
  <c r="F40" i="2"/>
  <c r="E40" i="2"/>
  <c r="D40" i="2"/>
  <c r="C40" i="2"/>
  <c r="B40" i="2"/>
  <c r="I39" i="2"/>
  <c r="H39" i="2"/>
  <c r="G39" i="2"/>
  <c r="F39" i="2"/>
  <c r="E39" i="2"/>
  <c r="D39" i="2"/>
  <c r="C39" i="2"/>
  <c r="B39" i="2"/>
  <c r="I38" i="2"/>
  <c r="H38" i="2"/>
  <c r="G38" i="2"/>
  <c r="F38" i="2"/>
  <c r="E38" i="2"/>
  <c r="D38" i="2"/>
  <c r="C38" i="2"/>
  <c r="B38" i="2"/>
  <c r="I37" i="2"/>
  <c r="H37" i="2"/>
  <c r="G37" i="2"/>
  <c r="F37" i="2"/>
  <c r="E37" i="2"/>
  <c r="D37" i="2"/>
  <c r="C37" i="2"/>
  <c r="B37" i="2"/>
  <c r="I36" i="2"/>
  <c r="H36" i="2"/>
  <c r="G36" i="2"/>
  <c r="F36" i="2"/>
  <c r="E36" i="2"/>
  <c r="D36" i="2"/>
  <c r="C36" i="2"/>
  <c r="B36" i="2"/>
  <c r="I35" i="2"/>
  <c r="H35" i="2"/>
  <c r="G35" i="2"/>
  <c r="F35" i="2"/>
  <c r="E35" i="2"/>
  <c r="D35" i="2"/>
  <c r="C35" i="2"/>
  <c r="B35" i="2"/>
  <c r="I34" i="2"/>
  <c r="H34" i="2"/>
  <c r="G34" i="2"/>
  <c r="F34" i="2"/>
  <c r="E34" i="2"/>
  <c r="D34" i="2"/>
  <c r="C34" i="2"/>
  <c r="B34" i="2"/>
  <c r="I33" i="2"/>
  <c r="H33" i="2"/>
  <c r="G33" i="2"/>
  <c r="F33" i="2"/>
  <c r="E33" i="2"/>
  <c r="D33" i="2"/>
  <c r="C33" i="2"/>
  <c r="B33" i="2"/>
  <c r="I32" i="2"/>
  <c r="H32" i="2"/>
  <c r="G32" i="2"/>
  <c r="F32" i="2"/>
  <c r="E32" i="2"/>
  <c r="D32" i="2"/>
  <c r="C32" i="2"/>
  <c r="B32" i="2"/>
  <c r="I31" i="2"/>
  <c r="H31" i="2"/>
  <c r="G31" i="2"/>
  <c r="F31" i="2"/>
  <c r="E31" i="2"/>
  <c r="D31" i="2"/>
  <c r="C31" i="2"/>
  <c r="B31" i="2"/>
  <c r="I30" i="2"/>
  <c r="H30" i="2"/>
  <c r="G30" i="2"/>
  <c r="F30" i="2"/>
  <c r="E30" i="2"/>
  <c r="D30" i="2"/>
  <c r="C30" i="2"/>
  <c r="B30" i="2"/>
  <c r="I29" i="2"/>
  <c r="H29" i="2"/>
  <c r="G29" i="2"/>
  <c r="F29" i="2"/>
  <c r="E29" i="2"/>
  <c r="D29" i="2"/>
  <c r="C29" i="2"/>
  <c r="B29" i="2"/>
  <c r="I28" i="2"/>
  <c r="H28" i="2"/>
  <c r="G28" i="2"/>
  <c r="F28" i="2"/>
  <c r="E28" i="2"/>
  <c r="D28" i="2"/>
  <c r="C28" i="2"/>
  <c r="B28" i="2"/>
  <c r="I27" i="2"/>
  <c r="H27" i="2"/>
  <c r="G27" i="2"/>
  <c r="F27" i="2"/>
  <c r="E27" i="2"/>
  <c r="D27" i="2"/>
  <c r="C27" i="2"/>
  <c r="B27" i="2"/>
  <c r="I26" i="2"/>
  <c r="H26" i="2"/>
  <c r="G26" i="2"/>
  <c r="F26" i="2"/>
  <c r="E26" i="2"/>
  <c r="D26" i="2"/>
  <c r="C26" i="2"/>
  <c r="B26" i="2"/>
  <c r="I25" i="2"/>
  <c r="H25" i="2"/>
  <c r="G25" i="2"/>
  <c r="F25" i="2"/>
  <c r="E25" i="2"/>
  <c r="D25" i="2"/>
  <c r="C25" i="2"/>
  <c r="B25" i="2"/>
  <c r="I24" i="2"/>
  <c r="H24" i="2"/>
  <c r="G24" i="2"/>
  <c r="F24" i="2"/>
  <c r="E24" i="2"/>
  <c r="D24" i="2"/>
  <c r="C24" i="2"/>
  <c r="B24" i="2"/>
  <c r="I23" i="2"/>
  <c r="H23" i="2"/>
  <c r="G23" i="2"/>
  <c r="F23" i="2"/>
  <c r="E23" i="2"/>
  <c r="D23" i="2"/>
  <c r="C23" i="2"/>
  <c r="B23" i="2"/>
  <c r="I22" i="2"/>
  <c r="H22" i="2"/>
  <c r="G22" i="2"/>
  <c r="F22" i="2"/>
  <c r="E22" i="2"/>
  <c r="D22" i="2"/>
  <c r="C22" i="2"/>
  <c r="B22" i="2"/>
  <c r="I21" i="2"/>
  <c r="H21" i="2"/>
  <c r="G21" i="2"/>
  <c r="F21" i="2"/>
  <c r="E21" i="2"/>
  <c r="D21" i="2"/>
  <c r="C21" i="2"/>
  <c r="B21" i="2"/>
  <c r="I20" i="2"/>
  <c r="H20" i="2"/>
  <c r="G20" i="2"/>
  <c r="F20" i="2"/>
  <c r="E20" i="2"/>
  <c r="D20" i="2"/>
  <c r="C20" i="2"/>
  <c r="B20" i="2"/>
  <c r="I19" i="2"/>
  <c r="H19" i="2"/>
  <c r="G19" i="2"/>
  <c r="F19" i="2"/>
  <c r="E19" i="2"/>
  <c r="D19" i="2"/>
  <c r="C19" i="2"/>
  <c r="B19" i="2"/>
  <c r="I18" i="2"/>
  <c r="H18" i="2"/>
  <c r="G18" i="2"/>
  <c r="F18" i="2"/>
  <c r="E18" i="2"/>
  <c r="D18" i="2"/>
  <c r="C18" i="2"/>
  <c r="B18" i="2"/>
  <c r="I17" i="2"/>
  <c r="H17" i="2"/>
  <c r="G17" i="2"/>
  <c r="F17" i="2"/>
  <c r="E17" i="2"/>
  <c r="D17" i="2"/>
  <c r="C17" i="2"/>
  <c r="B17" i="2"/>
  <c r="I16" i="2"/>
  <c r="H16" i="2"/>
  <c r="G16" i="2"/>
  <c r="F16" i="2"/>
  <c r="E16" i="2"/>
  <c r="D16" i="2"/>
  <c r="C16" i="2"/>
  <c r="B16" i="2"/>
  <c r="I15" i="2"/>
  <c r="H15" i="2"/>
  <c r="G15" i="2"/>
  <c r="F15" i="2"/>
  <c r="E15" i="2"/>
  <c r="D15" i="2"/>
  <c r="C15" i="2"/>
  <c r="B15" i="2"/>
  <c r="I14" i="2"/>
  <c r="H14" i="2"/>
  <c r="G14" i="2"/>
  <c r="F14" i="2"/>
  <c r="E14" i="2"/>
  <c r="D14" i="2"/>
  <c r="C14" i="2"/>
  <c r="B14" i="2"/>
  <c r="I13" i="2"/>
  <c r="H13" i="2"/>
  <c r="G13" i="2"/>
  <c r="F13" i="2"/>
  <c r="E13" i="2"/>
  <c r="D13" i="2"/>
  <c r="C13" i="2"/>
  <c r="B13" i="2"/>
  <c r="I12" i="2"/>
  <c r="H12" i="2"/>
  <c r="G12" i="2"/>
  <c r="F12" i="2"/>
  <c r="E12" i="2"/>
  <c r="D12" i="2"/>
  <c r="C12" i="2"/>
  <c r="B12" i="2"/>
  <c r="I11" i="2"/>
  <c r="H11" i="2"/>
  <c r="G11" i="2"/>
  <c r="F11" i="2"/>
  <c r="E11" i="2"/>
  <c r="D11" i="2"/>
  <c r="C11" i="2"/>
  <c r="B11" i="2"/>
  <c r="I10" i="2"/>
  <c r="H10" i="2"/>
  <c r="G10" i="2"/>
  <c r="F10" i="2"/>
  <c r="E10" i="2"/>
  <c r="D10" i="2"/>
  <c r="C10" i="2"/>
  <c r="B10" i="2"/>
  <c r="I9" i="2"/>
  <c r="H9" i="2"/>
  <c r="G9" i="2"/>
  <c r="F9" i="2"/>
  <c r="E9" i="2"/>
  <c r="D9" i="2"/>
  <c r="C9" i="2"/>
  <c r="B9" i="2"/>
  <c r="I8" i="2"/>
  <c r="H8" i="2"/>
  <c r="G8" i="2"/>
  <c r="F8" i="2"/>
  <c r="E8" i="2"/>
  <c r="D8" i="2"/>
  <c r="C8" i="2"/>
  <c r="B8" i="2"/>
  <c r="I7" i="2"/>
  <c r="H7" i="2"/>
  <c r="G7" i="2"/>
  <c r="F7" i="2"/>
  <c r="E7" i="2"/>
  <c r="D7" i="2"/>
  <c r="C7" i="2"/>
  <c r="B7" i="2"/>
  <c r="I6" i="2"/>
  <c r="H6" i="2"/>
  <c r="G6" i="2"/>
  <c r="F6" i="2"/>
  <c r="E6" i="2"/>
  <c r="D6" i="2"/>
  <c r="C6" i="2"/>
  <c r="B6" i="2"/>
  <c r="I5" i="2"/>
  <c r="H5" i="2"/>
  <c r="G5" i="2"/>
  <c r="F5" i="2"/>
  <c r="E5" i="2"/>
  <c r="D5" i="2"/>
  <c r="C5" i="2"/>
  <c r="B5" i="2"/>
  <c r="I4" i="2"/>
  <c r="H4" i="2"/>
  <c r="G4" i="2"/>
  <c r="F4" i="2"/>
  <c r="E4" i="2"/>
  <c r="D4" i="2"/>
  <c r="C4" i="2"/>
  <c r="B4" i="2"/>
  <c r="I3" i="2"/>
  <c r="H3" i="2"/>
  <c r="G3" i="2"/>
  <c r="F3" i="2"/>
  <c r="E3" i="2"/>
  <c r="D3" i="2"/>
  <c r="C3" i="2"/>
  <c r="B3" i="2"/>
  <c r="I2" i="2"/>
  <c r="H2" i="2"/>
  <c r="G2" i="2"/>
  <c r="F2" i="2"/>
  <c r="E2" i="2"/>
  <c r="D2" i="2"/>
  <c r="C2" i="2"/>
  <c r="B2" i="2"/>
  <c r="C3" i="4"/>
  <c r="C18" i="4"/>
  <c r="C7" i="4"/>
  <c r="C9" i="4"/>
  <c r="C11" i="4"/>
  <c r="C15" i="4"/>
  <c r="C17" i="4"/>
  <c r="K2" i="3"/>
  <c r="J595" i="2" s="1"/>
  <c r="H3" i="3"/>
  <c r="H4" i="3"/>
  <c r="H7" i="3"/>
  <c r="H8" i="3"/>
  <c r="H10" i="3"/>
  <c r="H11" i="3"/>
  <c r="H12" i="3"/>
  <c r="H13" i="3"/>
  <c r="H14" i="3"/>
  <c r="H15" i="3"/>
  <c r="H16" i="3"/>
  <c r="H18" i="3"/>
  <c r="H19" i="3"/>
  <c r="H20" i="3"/>
  <c r="H23" i="3"/>
  <c r="H24" i="3"/>
  <c r="H26" i="3"/>
  <c r="H27" i="3"/>
  <c r="H28" i="3"/>
  <c r="H29" i="3"/>
  <c r="H30" i="3"/>
  <c r="H31" i="3"/>
  <c r="H32" i="3"/>
  <c r="H34" i="3"/>
  <c r="H35" i="3"/>
  <c r="H36" i="3"/>
  <c r="H37" i="3"/>
  <c r="H38" i="3"/>
  <c r="H39" i="3"/>
  <c r="H40" i="3"/>
  <c r="H42" i="3"/>
  <c r="H43" i="3"/>
  <c r="H45" i="3"/>
  <c r="H47" i="3"/>
  <c r="H48" i="3"/>
  <c r="H50" i="3"/>
  <c r="H51" i="3"/>
  <c r="H52" i="3"/>
  <c r="H53" i="3"/>
  <c r="H54" i="3"/>
  <c r="H55" i="3"/>
  <c r="H56" i="3"/>
  <c r="J56" i="3" s="1"/>
  <c r="H58" i="3"/>
  <c r="H59" i="3"/>
  <c r="H60" i="3"/>
  <c r="H61" i="3"/>
  <c r="H62" i="3"/>
  <c r="H63" i="3"/>
  <c r="H64" i="3"/>
  <c r="H66" i="3"/>
  <c r="H67" i="3"/>
  <c r="H68" i="3"/>
  <c r="H69" i="3"/>
  <c r="H71" i="3"/>
  <c r="H72" i="3"/>
  <c r="H74" i="3"/>
  <c r="H75" i="3"/>
  <c r="H76" i="3"/>
  <c r="H78" i="3"/>
  <c r="J78" i="3" s="1"/>
  <c r="H79" i="3"/>
  <c r="H80" i="3"/>
  <c r="H82" i="3"/>
  <c r="H83" i="3"/>
  <c r="H84" i="3"/>
  <c r="H86" i="3"/>
  <c r="H87" i="3"/>
  <c r="H88" i="3"/>
  <c r="H90" i="3"/>
  <c r="H91" i="3"/>
  <c r="H92" i="3"/>
  <c r="H93" i="3"/>
  <c r="H94" i="3"/>
  <c r="H95" i="3"/>
  <c r="H96" i="3"/>
  <c r="H98" i="3"/>
  <c r="H99" i="3"/>
  <c r="J99" i="3" s="1"/>
  <c r="H100" i="3"/>
  <c r="H101" i="3"/>
  <c r="H102" i="3"/>
  <c r="H103" i="3"/>
  <c r="H104" i="3"/>
  <c r="H106" i="3"/>
  <c r="H107" i="3"/>
  <c r="H108" i="3"/>
  <c r="H109" i="3"/>
  <c r="H110" i="3"/>
  <c r="H112" i="3"/>
  <c r="H114" i="3"/>
  <c r="H115" i="3"/>
  <c r="H116" i="3"/>
  <c r="H118" i="3"/>
  <c r="H119" i="3"/>
  <c r="H120" i="3"/>
  <c r="J120" i="3" s="1"/>
  <c r="K527" i="2" s="1"/>
  <c r="H122" i="3"/>
  <c r="H123" i="3"/>
  <c r="H124" i="3"/>
  <c r="H125" i="3"/>
  <c r="H126" i="3"/>
  <c r="H127" i="3"/>
  <c r="H128" i="3"/>
  <c r="H130" i="3"/>
  <c r="H131" i="3"/>
  <c r="H132" i="3"/>
  <c r="H133" i="3"/>
  <c r="H134" i="3"/>
  <c r="H135" i="3"/>
  <c r="H136" i="3"/>
  <c r="H138" i="3"/>
  <c r="H139" i="3"/>
  <c r="H140" i="3"/>
  <c r="H142" i="3"/>
  <c r="J142" i="3" s="1"/>
  <c r="H143" i="3"/>
  <c r="H144" i="3"/>
  <c r="H146" i="3"/>
  <c r="H147" i="3"/>
  <c r="H148" i="3"/>
  <c r="H149" i="3"/>
  <c r="H150" i="3"/>
  <c r="H151" i="3"/>
  <c r="H152" i="3"/>
  <c r="H154" i="3"/>
  <c r="H155" i="3"/>
  <c r="H156" i="3"/>
  <c r="H157" i="3"/>
  <c r="H158" i="3"/>
  <c r="H159" i="3"/>
  <c r="H160" i="3"/>
  <c r="H162" i="3"/>
  <c r="H163" i="3"/>
  <c r="H164" i="3"/>
  <c r="H166" i="3"/>
  <c r="H167" i="3"/>
  <c r="H168" i="3"/>
  <c r="H170" i="3"/>
  <c r="H171" i="3"/>
  <c r="H172" i="3"/>
  <c r="H174" i="3"/>
  <c r="H175" i="3"/>
  <c r="H176" i="3"/>
  <c r="H178" i="3"/>
  <c r="H179" i="3"/>
  <c r="H180" i="3"/>
  <c r="H181" i="3"/>
  <c r="H182" i="3"/>
  <c r="H183" i="3"/>
  <c r="J183" i="3" s="1"/>
  <c r="H184" i="3"/>
  <c r="J184" i="3" s="1"/>
  <c r="H186" i="3"/>
  <c r="H187" i="3"/>
  <c r="H190" i="3"/>
  <c r="H191" i="3"/>
  <c r="H192" i="3"/>
  <c r="H194" i="3"/>
  <c r="H195" i="3"/>
  <c r="H196" i="3"/>
  <c r="H197" i="3"/>
  <c r="H198" i="3"/>
  <c r="H199" i="3"/>
  <c r="H200" i="3"/>
  <c r="H202" i="3"/>
  <c r="H203" i="3"/>
  <c r="H204" i="3"/>
  <c r="H205" i="3"/>
  <c r="H206" i="3"/>
  <c r="J206" i="3" s="1"/>
  <c r="K459" i="2" s="1"/>
  <c r="H207" i="3"/>
  <c r="H208" i="3"/>
  <c r="H210" i="3"/>
  <c r="H211" i="3"/>
  <c r="H212" i="3"/>
  <c r="H213" i="3"/>
  <c r="H214" i="3"/>
  <c r="H215" i="3"/>
  <c r="H216" i="3"/>
  <c r="H218" i="3"/>
  <c r="H219" i="3"/>
  <c r="H220" i="3"/>
  <c r="H222" i="3"/>
  <c r="H223" i="3"/>
  <c r="H224" i="3"/>
  <c r="H226" i="3"/>
  <c r="H227" i="3"/>
  <c r="J227" i="3" s="1"/>
  <c r="H228" i="3"/>
  <c r="H230" i="3"/>
  <c r="H231" i="3"/>
  <c r="H232" i="3"/>
  <c r="H234" i="3"/>
  <c r="H235" i="3"/>
  <c r="H237" i="3"/>
  <c r="H238" i="3"/>
  <c r="H239" i="3"/>
  <c r="H240" i="3"/>
  <c r="H242" i="3"/>
  <c r="H243" i="3"/>
  <c r="H244" i="3"/>
  <c r="H245" i="3"/>
  <c r="H246" i="3"/>
  <c r="H248" i="3"/>
  <c r="J248" i="3" s="1"/>
  <c r="H250" i="3"/>
  <c r="H251" i="3"/>
  <c r="H252" i="3"/>
  <c r="H254" i="3"/>
  <c r="H255" i="3"/>
  <c r="H256" i="3"/>
  <c r="H258" i="3"/>
  <c r="H259" i="3"/>
  <c r="H260" i="3"/>
  <c r="H262" i="3"/>
  <c r="H263" i="3"/>
  <c r="H264" i="3"/>
  <c r="H266" i="3"/>
  <c r="H267" i="3"/>
  <c r="H268" i="3"/>
  <c r="H269" i="3"/>
  <c r="J269" i="3" s="1"/>
  <c r="K579" i="2" s="1"/>
  <c r="H271" i="3"/>
  <c r="H272" i="3"/>
  <c r="H274" i="3"/>
  <c r="H275" i="3"/>
  <c r="H276" i="3"/>
  <c r="H278" i="3"/>
  <c r="H279" i="3"/>
  <c r="H280" i="3"/>
  <c r="H282" i="3"/>
  <c r="H283" i="3"/>
  <c r="H284" i="3"/>
  <c r="H286" i="3"/>
  <c r="H287" i="3"/>
  <c r="H288" i="3"/>
  <c r="H290" i="3"/>
  <c r="H291" i="3"/>
  <c r="H292" i="3"/>
  <c r="H293" i="3"/>
  <c r="H294" i="3"/>
  <c r="H295" i="3"/>
  <c r="H296" i="3"/>
  <c r="H298" i="3"/>
  <c r="H299" i="3"/>
  <c r="H300" i="3"/>
  <c r="H301" i="3"/>
  <c r="H302" i="3"/>
  <c r="H304" i="3"/>
  <c r="H306" i="3"/>
  <c r="H307" i="3"/>
  <c r="H308" i="3"/>
  <c r="H310" i="3"/>
  <c r="H311" i="3"/>
  <c r="J311" i="3" s="1"/>
  <c r="H312" i="3"/>
  <c r="J312" i="3" s="1"/>
  <c r="H314" i="3"/>
  <c r="H315" i="3"/>
  <c r="H316" i="3"/>
  <c r="H317" i="3"/>
  <c r="H318" i="3"/>
  <c r="H319" i="3"/>
  <c r="H320" i="3"/>
  <c r="H322" i="3"/>
  <c r="H323" i="3"/>
  <c r="H324" i="3"/>
  <c r="H325" i="3"/>
  <c r="H326" i="3"/>
  <c r="H327" i="3"/>
  <c r="H328" i="3"/>
  <c r="H330" i="3"/>
  <c r="H331" i="3"/>
  <c r="H332" i="3"/>
  <c r="H333" i="3"/>
  <c r="J333" i="3" s="1"/>
  <c r="H334" i="3"/>
  <c r="H335" i="3"/>
  <c r="H336" i="3"/>
  <c r="H338" i="3"/>
  <c r="H339" i="3"/>
  <c r="H340" i="3"/>
  <c r="H341" i="3"/>
  <c r="H342" i="3"/>
  <c r="H343" i="3"/>
  <c r="H344" i="3"/>
  <c r="H346" i="3"/>
  <c r="H347" i="3"/>
  <c r="H348" i="3"/>
  <c r="H349" i="3"/>
  <c r="H350" i="3"/>
  <c r="H351" i="3"/>
  <c r="H352" i="3"/>
  <c r="H354" i="3"/>
  <c r="H355" i="3"/>
  <c r="J355" i="3" s="1"/>
  <c r="H356" i="3"/>
  <c r="H357" i="3"/>
  <c r="H358" i="3"/>
  <c r="H359" i="3"/>
  <c r="H360" i="3"/>
  <c r="H362" i="3"/>
  <c r="H363" i="3"/>
  <c r="H364" i="3"/>
  <c r="H366" i="3"/>
  <c r="H367" i="3"/>
  <c r="H368" i="3"/>
  <c r="H370" i="3"/>
  <c r="H371" i="3"/>
  <c r="H372" i="3"/>
  <c r="H374" i="3"/>
  <c r="H375" i="3"/>
  <c r="J375" i="3" s="1"/>
  <c r="H376" i="3"/>
  <c r="H378" i="3"/>
  <c r="H379" i="3"/>
  <c r="H380" i="3"/>
  <c r="H381" i="3"/>
  <c r="H382" i="3"/>
  <c r="H383" i="3"/>
  <c r="H384" i="3"/>
  <c r="H386" i="3"/>
  <c r="H387" i="3"/>
  <c r="H388" i="3"/>
  <c r="H390" i="3"/>
  <c r="H391" i="3"/>
  <c r="H392" i="3"/>
  <c r="H394" i="3"/>
  <c r="H395" i="3"/>
  <c r="H396" i="3"/>
  <c r="H397" i="3"/>
  <c r="H398" i="3"/>
  <c r="J398" i="3" s="1"/>
  <c r="H399" i="3"/>
  <c r="H400" i="3"/>
  <c r="H402" i="3"/>
  <c r="H403" i="3"/>
  <c r="H404" i="3"/>
  <c r="H405" i="3"/>
  <c r="H406" i="3"/>
  <c r="H407" i="3"/>
  <c r="H408" i="3"/>
  <c r="H410" i="3"/>
  <c r="H411" i="3"/>
  <c r="H412" i="3"/>
  <c r="H413" i="3"/>
  <c r="H415" i="3"/>
  <c r="H416" i="3"/>
  <c r="H418" i="3"/>
  <c r="H419" i="3"/>
  <c r="J419" i="3" s="1"/>
  <c r="H420" i="3"/>
  <c r="H422" i="3"/>
  <c r="H423" i="3"/>
  <c r="H424" i="3"/>
  <c r="H426" i="3"/>
  <c r="H427" i="3"/>
  <c r="H428" i="3"/>
  <c r="H430" i="3"/>
  <c r="H431" i="3"/>
  <c r="H432" i="3"/>
  <c r="H434" i="3"/>
  <c r="H435" i="3"/>
  <c r="H436" i="3"/>
  <c r="H437" i="3"/>
  <c r="H438" i="3"/>
  <c r="H439" i="3"/>
  <c r="J439" i="3" s="1"/>
  <c r="H440" i="3"/>
  <c r="H442" i="3"/>
  <c r="H443" i="3"/>
  <c r="H444" i="3"/>
  <c r="H445" i="3"/>
  <c r="H446" i="3"/>
  <c r="H447" i="3"/>
  <c r="H448" i="3"/>
  <c r="H450" i="3"/>
  <c r="H451" i="3"/>
  <c r="H452" i="3"/>
  <c r="H453" i="3"/>
  <c r="H454" i="3"/>
  <c r="H455" i="3"/>
  <c r="H456" i="3"/>
  <c r="H458" i="3"/>
  <c r="H459" i="3"/>
  <c r="H460" i="3"/>
  <c r="H463" i="3"/>
  <c r="H464" i="3"/>
  <c r="H466" i="3"/>
  <c r="H467" i="3"/>
  <c r="H468" i="3"/>
  <c r="H469" i="3"/>
  <c r="H470" i="3"/>
  <c r="H471" i="3"/>
  <c r="H472" i="3"/>
  <c r="H474" i="3"/>
  <c r="H475" i="3"/>
  <c r="H476" i="3"/>
  <c r="H477" i="3"/>
  <c r="H478" i="3"/>
  <c r="H479" i="3"/>
  <c r="H480" i="3"/>
  <c r="H482" i="3"/>
  <c r="H483" i="3"/>
  <c r="H484" i="3"/>
  <c r="H485" i="3"/>
  <c r="H486" i="3"/>
  <c r="H487" i="3"/>
  <c r="H488" i="3"/>
  <c r="H490" i="3"/>
  <c r="H491" i="3"/>
  <c r="H492" i="3"/>
  <c r="H493" i="3"/>
  <c r="H494" i="3"/>
  <c r="H495" i="3"/>
  <c r="H496" i="3"/>
  <c r="H498" i="3"/>
  <c r="H499" i="3"/>
  <c r="H500" i="3"/>
  <c r="H501" i="3"/>
  <c r="H502" i="3"/>
  <c r="H503" i="3"/>
  <c r="H504" i="3"/>
  <c r="J504" i="3" s="1"/>
  <c r="H506" i="3"/>
  <c r="H507" i="3"/>
  <c r="H508" i="3"/>
  <c r="H509" i="3"/>
  <c r="H511" i="3"/>
  <c r="H512" i="3"/>
  <c r="H514" i="3"/>
  <c r="H515" i="3"/>
  <c r="H516" i="3"/>
  <c r="H518" i="3"/>
  <c r="H519" i="3"/>
  <c r="H520" i="3"/>
  <c r="H522" i="3"/>
  <c r="H523" i="3"/>
  <c r="H524" i="3"/>
  <c r="H525" i="3"/>
  <c r="J525" i="3" s="1"/>
  <c r="H526" i="3"/>
  <c r="J526" i="3" s="1"/>
  <c r="H527" i="3"/>
  <c r="H528" i="3"/>
  <c r="H530" i="3"/>
  <c r="H531" i="3"/>
  <c r="H532" i="3"/>
  <c r="H533" i="3"/>
  <c r="H534" i="3"/>
  <c r="H535" i="3"/>
  <c r="H536" i="3"/>
  <c r="H538" i="3"/>
  <c r="H539" i="3"/>
  <c r="H540" i="3"/>
  <c r="H541" i="3"/>
  <c r="H542" i="3"/>
  <c r="H543" i="3"/>
  <c r="H544" i="3"/>
  <c r="H546" i="3"/>
  <c r="H547" i="3"/>
  <c r="J547" i="3" s="1"/>
  <c r="H548" i="3"/>
  <c r="H549" i="3"/>
  <c r="H550" i="3"/>
  <c r="H551" i="3"/>
  <c r="H552" i="3"/>
  <c r="H554" i="3"/>
  <c r="H555" i="3"/>
  <c r="H556" i="3"/>
  <c r="H557" i="3"/>
  <c r="H558" i="3"/>
  <c r="H559" i="3"/>
  <c r="H560" i="3"/>
  <c r="H562" i="3"/>
  <c r="H563" i="3"/>
  <c r="H564" i="3"/>
  <c r="H565" i="3"/>
  <c r="H566" i="3"/>
  <c r="H567" i="3"/>
  <c r="J567" i="3" s="1"/>
  <c r="H568" i="3"/>
  <c r="H570" i="3"/>
  <c r="H571" i="3"/>
  <c r="H572" i="3"/>
  <c r="H573" i="3"/>
  <c r="H574" i="3"/>
  <c r="H575" i="3"/>
  <c r="H576" i="3"/>
  <c r="H578" i="3"/>
  <c r="H579" i="3"/>
  <c r="H580" i="3"/>
  <c r="H581" i="3"/>
  <c r="H582" i="3"/>
  <c r="H583" i="3"/>
  <c r="H584" i="3"/>
  <c r="H586" i="3"/>
  <c r="H587" i="3"/>
  <c r="H588" i="3"/>
  <c r="H590" i="3"/>
  <c r="H591" i="3"/>
  <c r="H592" i="3"/>
  <c r="H594" i="3"/>
  <c r="H595" i="3"/>
  <c r="H596" i="3"/>
  <c r="H597" i="3"/>
  <c r="H598" i="3"/>
  <c r="H599" i="3"/>
  <c r="H600" i="3"/>
  <c r="H602" i="3"/>
  <c r="H603" i="3"/>
  <c r="J603" i="3" s="1"/>
  <c r="H604" i="3"/>
  <c r="J604" i="3" s="1"/>
  <c r="H605" i="3"/>
  <c r="H606" i="3"/>
  <c r="H607" i="3"/>
  <c r="H608" i="3"/>
  <c r="H610" i="3"/>
  <c r="H611" i="3"/>
  <c r="H612" i="3"/>
  <c r="H613" i="3"/>
  <c r="H614" i="3"/>
  <c r="H615" i="3"/>
  <c r="H616" i="3"/>
  <c r="H618" i="3"/>
  <c r="H619" i="3"/>
  <c r="H620" i="3"/>
  <c r="H621" i="3"/>
  <c r="H622" i="3"/>
  <c r="J622" i="3" s="1"/>
  <c r="H623" i="3"/>
  <c r="H624" i="3"/>
  <c r="H626" i="3"/>
  <c r="H627" i="3"/>
  <c r="H628" i="3"/>
  <c r="H629" i="3"/>
  <c r="H630" i="3"/>
  <c r="H632" i="3"/>
  <c r="H634" i="3"/>
  <c r="H635" i="3"/>
  <c r="H636" i="3"/>
  <c r="H637" i="3"/>
  <c r="H638" i="3"/>
  <c r="H639" i="3"/>
  <c r="H640" i="3"/>
  <c r="J640" i="3" s="1"/>
  <c r="K391" i="2" s="1"/>
  <c r="H642" i="3"/>
  <c r="H643" i="3"/>
  <c r="H644" i="3"/>
  <c r="H645" i="3"/>
  <c r="H646" i="3"/>
  <c r="H647" i="3"/>
  <c r="H648" i="3"/>
  <c r="H650" i="3"/>
  <c r="H651" i="3"/>
  <c r="H652" i="3"/>
  <c r="H653" i="3"/>
  <c r="H654" i="3"/>
  <c r="H655" i="3"/>
  <c r="H656" i="3"/>
  <c r="H658" i="3"/>
  <c r="H659" i="3"/>
  <c r="H660" i="3"/>
  <c r="H661" i="3"/>
  <c r="H662" i="3"/>
  <c r="H663" i="3"/>
  <c r="H664" i="3"/>
  <c r="H666" i="3"/>
  <c r="H667" i="3"/>
  <c r="H668" i="3"/>
  <c r="H669" i="3"/>
  <c r="H670" i="3"/>
  <c r="H671" i="3"/>
  <c r="H672" i="3"/>
  <c r="H674" i="3"/>
  <c r="H675" i="3"/>
  <c r="H676" i="3"/>
  <c r="J676" i="3" s="1"/>
  <c r="H677" i="3"/>
  <c r="J677" i="3" s="1"/>
  <c r="H678" i="3"/>
  <c r="H679" i="3"/>
  <c r="H680" i="3"/>
  <c r="H682" i="3"/>
  <c r="H683" i="3"/>
  <c r="H684" i="3"/>
  <c r="H686" i="3"/>
  <c r="H687" i="3"/>
  <c r="H688" i="3"/>
  <c r="H690" i="3"/>
  <c r="H691" i="3"/>
  <c r="H692" i="3"/>
  <c r="H693" i="3"/>
  <c r="H694" i="3"/>
  <c r="H695" i="3"/>
  <c r="H696" i="3"/>
  <c r="H698" i="3"/>
  <c r="H699" i="3"/>
  <c r="H700" i="3"/>
  <c r="H701" i="3"/>
  <c r="H702" i="3"/>
  <c r="H703" i="3"/>
  <c r="H704" i="3"/>
  <c r="H706" i="3"/>
  <c r="H707" i="3"/>
  <c r="H708" i="3"/>
  <c r="H709" i="3"/>
  <c r="J709" i="3" s="1"/>
  <c r="K578" i="2" s="1"/>
  <c r="H710" i="3"/>
  <c r="H711" i="3"/>
  <c r="H712" i="3"/>
  <c r="H714" i="3"/>
  <c r="H715" i="3"/>
  <c r="H716" i="3"/>
  <c r="H717" i="3"/>
  <c r="H718" i="3"/>
  <c r="H719" i="3"/>
  <c r="H720" i="3"/>
  <c r="H722" i="3"/>
  <c r="H723" i="3"/>
  <c r="H724" i="3"/>
  <c r="H725" i="3"/>
  <c r="H726" i="3"/>
  <c r="H728" i="3"/>
  <c r="H730" i="3"/>
  <c r="H731" i="3"/>
  <c r="H732" i="3"/>
  <c r="H733" i="3"/>
  <c r="H734" i="3"/>
  <c r="H735" i="3"/>
  <c r="H736" i="3"/>
  <c r="H738" i="3"/>
  <c r="H739" i="3"/>
  <c r="H740" i="3"/>
  <c r="J740" i="3" s="1"/>
  <c r="H741" i="3"/>
  <c r="J741" i="3" s="1"/>
  <c r="H742" i="3"/>
  <c r="H743" i="3"/>
  <c r="H744" i="3"/>
  <c r="H746" i="3"/>
  <c r="H747" i="3"/>
  <c r="H748" i="3"/>
  <c r="H750" i="3"/>
  <c r="H751" i="3"/>
  <c r="H752" i="3"/>
  <c r="H754" i="3"/>
  <c r="H755" i="3"/>
  <c r="H756" i="3"/>
  <c r="H757" i="3"/>
  <c r="H758" i="3"/>
  <c r="H759" i="3"/>
  <c r="H760" i="3"/>
  <c r="H762" i="3"/>
  <c r="H763" i="3"/>
  <c r="H764" i="3"/>
  <c r="H765" i="3"/>
  <c r="H766" i="3"/>
  <c r="H767" i="3"/>
  <c r="H768" i="3"/>
  <c r="H770" i="3"/>
  <c r="H771" i="3"/>
  <c r="H772" i="3"/>
  <c r="H773" i="3"/>
  <c r="J773" i="3" s="1"/>
  <c r="H774" i="3"/>
  <c r="H775" i="3"/>
  <c r="H776" i="3"/>
  <c r="H778" i="3"/>
  <c r="H779" i="3"/>
  <c r="H780" i="3"/>
  <c r="H781" i="3"/>
  <c r="H782" i="3"/>
  <c r="H783" i="3"/>
  <c r="H784" i="3"/>
  <c r="H786" i="3"/>
  <c r="H787" i="3"/>
  <c r="H788" i="3"/>
  <c r="H789" i="3"/>
  <c r="H790" i="3"/>
  <c r="H791" i="3"/>
  <c r="H792" i="3"/>
  <c r="H794" i="3"/>
  <c r="H795" i="3"/>
  <c r="H796" i="3"/>
  <c r="H797" i="3"/>
  <c r="H798" i="3"/>
  <c r="H799" i="3"/>
  <c r="H800" i="3"/>
  <c r="H802" i="3"/>
  <c r="H803" i="3"/>
  <c r="H804" i="3"/>
  <c r="J804" i="3" s="1"/>
  <c r="H805" i="3"/>
  <c r="J805" i="3" s="1"/>
  <c r="H806" i="3"/>
  <c r="H807" i="3"/>
  <c r="H808" i="3"/>
  <c r="H810" i="3"/>
  <c r="H811" i="3"/>
  <c r="H812" i="3"/>
  <c r="H813" i="3"/>
  <c r="H814" i="3"/>
  <c r="H815" i="3"/>
  <c r="H816" i="3"/>
  <c r="H818" i="3"/>
  <c r="H819" i="3"/>
  <c r="H820" i="3"/>
  <c r="H821" i="3"/>
  <c r="J821" i="3" s="1"/>
  <c r="H822" i="3"/>
  <c r="H823" i="3"/>
  <c r="H824" i="3"/>
  <c r="H826" i="3"/>
  <c r="H827" i="3"/>
  <c r="H828" i="3"/>
  <c r="H829" i="3"/>
  <c r="H830" i="3"/>
  <c r="H831" i="3"/>
  <c r="J831" i="3" s="1"/>
  <c r="H832" i="3"/>
  <c r="H834" i="3"/>
  <c r="H835" i="3"/>
  <c r="H836" i="3"/>
  <c r="H837" i="3"/>
  <c r="H838" i="3"/>
  <c r="H839" i="3"/>
  <c r="H840" i="3"/>
  <c r="H842" i="3"/>
  <c r="J842" i="3" s="1"/>
  <c r="H843" i="3"/>
  <c r="H844" i="3"/>
  <c r="H845" i="3"/>
  <c r="H846" i="3"/>
  <c r="H847" i="3"/>
  <c r="H848" i="3"/>
  <c r="H850" i="3"/>
  <c r="J850" i="3" s="1"/>
  <c r="H851" i="3"/>
  <c r="H852" i="3"/>
  <c r="H853" i="3"/>
  <c r="H854" i="3"/>
  <c r="H855" i="3"/>
  <c r="H856" i="3"/>
  <c r="H858" i="3"/>
  <c r="H859" i="3"/>
  <c r="H860" i="3"/>
  <c r="H861" i="3"/>
  <c r="H862" i="3"/>
  <c r="H863" i="3"/>
  <c r="H864" i="3"/>
  <c r="J864" i="3" s="1"/>
  <c r="K600" i="2" s="1"/>
  <c r="H866" i="3"/>
  <c r="H867" i="3"/>
  <c r="H868" i="3"/>
  <c r="H869" i="3"/>
  <c r="H870" i="3"/>
  <c r="H871" i="3"/>
  <c r="J871" i="3" s="1"/>
  <c r="H872" i="3"/>
  <c r="J872" i="3" s="1"/>
  <c r="K198" i="2" s="1"/>
  <c r="H874" i="3"/>
  <c r="J874" i="3" s="1"/>
  <c r="H875" i="3"/>
  <c r="H876" i="3"/>
  <c r="H877" i="3"/>
  <c r="H878" i="3"/>
  <c r="H879" i="3"/>
  <c r="J879" i="3" s="1"/>
  <c r="H880" i="3"/>
  <c r="J880" i="3" s="1"/>
  <c r="H882" i="3"/>
  <c r="J882" i="3" s="1"/>
  <c r="H883" i="3"/>
  <c r="H884" i="3"/>
  <c r="H885" i="3"/>
  <c r="H886" i="3"/>
  <c r="H887" i="3"/>
  <c r="J887" i="3" s="1"/>
  <c r="H888" i="3"/>
  <c r="J888" i="3" s="1"/>
  <c r="H890" i="3"/>
  <c r="H891" i="3"/>
  <c r="H892" i="3"/>
  <c r="H893" i="3"/>
  <c r="H894" i="3"/>
  <c r="H895" i="3"/>
  <c r="H896" i="3"/>
  <c r="J896" i="3" s="1"/>
  <c r="H898" i="3"/>
  <c r="H899" i="3"/>
  <c r="H900" i="3"/>
  <c r="H901" i="3"/>
  <c r="H902" i="3"/>
  <c r="H903" i="3"/>
  <c r="J903" i="3" s="1"/>
  <c r="H904" i="3"/>
  <c r="J904" i="3" s="1"/>
  <c r="K238" i="2" s="1"/>
  <c r="H906" i="3"/>
  <c r="H907" i="3"/>
  <c r="H908" i="3"/>
  <c r="H909" i="3"/>
  <c r="H910" i="3"/>
  <c r="H911" i="3"/>
  <c r="H912" i="3"/>
  <c r="J912" i="3" s="1"/>
  <c r="K588" i="2" s="1"/>
  <c r="H914" i="3"/>
  <c r="J914" i="3" s="1"/>
  <c r="H915" i="3"/>
  <c r="H916" i="3"/>
  <c r="H917" i="3"/>
  <c r="H918" i="3"/>
  <c r="H919" i="3"/>
  <c r="J919" i="3" s="1"/>
  <c r="H920" i="3"/>
  <c r="J920" i="3" s="1"/>
  <c r="H922" i="3"/>
  <c r="J922" i="3" s="1"/>
  <c r="H923" i="3"/>
  <c r="H924" i="3"/>
  <c r="H925" i="3"/>
  <c r="H926" i="3"/>
  <c r="H927" i="3"/>
  <c r="J927" i="3" s="1"/>
  <c r="H928" i="3"/>
  <c r="J928" i="3" s="1"/>
  <c r="H930" i="3"/>
  <c r="J930" i="3" s="1"/>
  <c r="H931" i="3"/>
  <c r="H932" i="3"/>
  <c r="H933" i="3"/>
  <c r="H934" i="3"/>
  <c r="H935" i="3"/>
  <c r="J935" i="3" s="1"/>
  <c r="H936" i="3"/>
  <c r="J936" i="3" s="1"/>
  <c r="H938" i="3"/>
  <c r="H939" i="3"/>
  <c r="H940" i="3"/>
  <c r="H941" i="3"/>
  <c r="H942" i="3"/>
  <c r="H943" i="3"/>
  <c r="H944" i="3"/>
  <c r="J944" i="3" s="1"/>
  <c r="K446" i="2" s="1"/>
  <c r="H946" i="3"/>
  <c r="H947" i="3"/>
  <c r="H948" i="3"/>
  <c r="H949" i="3"/>
  <c r="H950" i="3"/>
  <c r="H951" i="3"/>
  <c r="J951" i="3" s="1"/>
  <c r="H952" i="3"/>
  <c r="J952" i="3" s="1"/>
  <c r="H954" i="3"/>
  <c r="J954" i="3" s="1"/>
  <c r="H955" i="3"/>
  <c r="H956" i="3"/>
  <c r="H957" i="3"/>
  <c r="H958" i="3"/>
  <c r="H959" i="3"/>
  <c r="J959" i="3" s="1"/>
  <c r="H960" i="3"/>
  <c r="J960" i="3" s="1"/>
  <c r="H962" i="3"/>
  <c r="J962" i="3" s="1"/>
  <c r="H963" i="3"/>
  <c r="H964" i="3"/>
  <c r="H965" i="3"/>
  <c r="H966" i="3"/>
  <c r="H967" i="3"/>
  <c r="J967" i="3" s="1"/>
  <c r="H968" i="3"/>
  <c r="J968" i="3" s="1"/>
  <c r="H970" i="3"/>
  <c r="J970" i="3" s="1"/>
  <c r="H971" i="3"/>
  <c r="H972" i="3"/>
  <c r="H973" i="3"/>
  <c r="H974" i="3"/>
  <c r="H975" i="3"/>
  <c r="J975" i="3" s="1"/>
  <c r="H976" i="3"/>
  <c r="H978" i="3"/>
  <c r="J978" i="3" s="1"/>
  <c r="H979" i="3"/>
  <c r="J979" i="3" s="1"/>
  <c r="H980" i="3"/>
  <c r="H981" i="3"/>
  <c r="H982" i="3"/>
  <c r="H983" i="3"/>
  <c r="H984" i="3"/>
  <c r="H986" i="3"/>
  <c r="J986" i="3" s="1"/>
  <c r="H987" i="3"/>
  <c r="J987" i="3" s="1"/>
  <c r="H988" i="3"/>
  <c r="H989" i="3"/>
  <c r="H990" i="3"/>
  <c r="H991" i="3"/>
  <c r="H992" i="3"/>
  <c r="J992" i="3" s="1"/>
  <c r="H994" i="3"/>
  <c r="H995" i="3"/>
  <c r="J995" i="3" s="1"/>
  <c r="H996" i="3"/>
  <c r="H997" i="3"/>
  <c r="H998" i="3"/>
  <c r="H999" i="3"/>
  <c r="H1000" i="3"/>
  <c r="J1000" i="3" s="1"/>
  <c r="H1002" i="3"/>
  <c r="H1003" i="3"/>
  <c r="H1004" i="3"/>
  <c r="H1005" i="3"/>
  <c r="H1006" i="3"/>
  <c r="H1007" i="3"/>
  <c r="J1007" i="3" s="1"/>
  <c r="H1008" i="3"/>
  <c r="J1008" i="3" s="1"/>
  <c r="H1010" i="3"/>
  <c r="H1011" i="3"/>
  <c r="J1011" i="3" s="1"/>
  <c r="H1012" i="3"/>
  <c r="H1013" i="3"/>
  <c r="H1014" i="3"/>
  <c r="H1015" i="3"/>
  <c r="H1016" i="3"/>
  <c r="J1016" i="3" s="1"/>
  <c r="H1018" i="3"/>
  <c r="J1018" i="3" s="1"/>
  <c r="H1019" i="3"/>
  <c r="H1020" i="3"/>
  <c r="H1022" i="3"/>
  <c r="H1023" i="3"/>
  <c r="J1023" i="3" s="1"/>
  <c r="H1024" i="3"/>
  <c r="H1026" i="3"/>
  <c r="J1026" i="3" s="1"/>
  <c r="H1027" i="3"/>
  <c r="J1027" i="3" s="1"/>
  <c r="H1028" i="3"/>
  <c r="H1029" i="3"/>
  <c r="H1030" i="3"/>
  <c r="H1031" i="3"/>
  <c r="H1032" i="3"/>
  <c r="J1032" i="3" s="1"/>
  <c r="H1034" i="3"/>
  <c r="H1035" i="3"/>
  <c r="J1035" i="3" s="1"/>
  <c r="H1036" i="3"/>
  <c r="H1037" i="3"/>
  <c r="J1037" i="3" s="1"/>
  <c r="H1038" i="3"/>
  <c r="H1039" i="3"/>
  <c r="J1039" i="3" s="1"/>
  <c r="H1040" i="3"/>
  <c r="J1040" i="3" s="1"/>
  <c r="H1042" i="3"/>
  <c r="J1042" i="3" s="1"/>
  <c r="H1043" i="3"/>
  <c r="J1043" i="3" s="1"/>
  <c r="H1044" i="3"/>
  <c r="H1045" i="3"/>
  <c r="H1046" i="3"/>
  <c r="H1047" i="3"/>
  <c r="J1047" i="3" s="1"/>
  <c r="H1048" i="3"/>
  <c r="J1048" i="3" s="1"/>
  <c r="H1050" i="3"/>
  <c r="J1050" i="3" s="1"/>
  <c r="H1051" i="3"/>
  <c r="H1052" i="3"/>
  <c r="H1053" i="3"/>
  <c r="H1054" i="3"/>
  <c r="H1055" i="3"/>
  <c r="J1055" i="3" s="1"/>
  <c r="K519" i="2" s="1"/>
  <c r="H1056" i="3"/>
  <c r="H1058" i="3"/>
  <c r="H1059" i="3"/>
  <c r="J1059" i="3" s="1"/>
  <c r="K505" i="2" s="1"/>
  <c r="H1060" i="3"/>
  <c r="H1061" i="3"/>
  <c r="H1062" i="3"/>
  <c r="H1063" i="3"/>
  <c r="J1063" i="3" s="1"/>
  <c r="K590" i="2" s="1"/>
  <c r="H1064" i="3"/>
  <c r="H1066" i="3"/>
  <c r="H1067" i="3"/>
  <c r="J1067" i="3" s="1"/>
  <c r="H1068" i="3"/>
  <c r="H1069" i="3"/>
  <c r="J1069" i="3" s="1"/>
  <c r="K389" i="2" s="1"/>
  <c r="H1070" i="3"/>
  <c r="H1071" i="3"/>
  <c r="J1071" i="3" s="1"/>
  <c r="H1072" i="3"/>
  <c r="J1072" i="3" s="1"/>
  <c r="H1074" i="3"/>
  <c r="H1075" i="3"/>
  <c r="J1075" i="3" s="1"/>
  <c r="H1076" i="3"/>
  <c r="H1077" i="3"/>
  <c r="H1078" i="3"/>
  <c r="H1079" i="3"/>
  <c r="H1080" i="3"/>
  <c r="J1080" i="3" s="1"/>
  <c r="H1082" i="3"/>
  <c r="J1082" i="3" s="1"/>
  <c r="H1083" i="3"/>
  <c r="H1084" i="3"/>
  <c r="H1085" i="3"/>
  <c r="J1085" i="3" s="1"/>
  <c r="H1086" i="3"/>
  <c r="H1087" i="3"/>
  <c r="J1087" i="3" s="1"/>
  <c r="H1088" i="3"/>
  <c r="H1090" i="3"/>
  <c r="J1090" i="3" s="1"/>
  <c r="H1091" i="3"/>
  <c r="J1091" i="3" s="1"/>
  <c r="H1092" i="3"/>
  <c r="H1093" i="3"/>
  <c r="H1094" i="3"/>
  <c r="H1095" i="3"/>
  <c r="J1095" i="3" s="1"/>
  <c r="H1096" i="3"/>
  <c r="H1098" i="3"/>
  <c r="J1098" i="3" s="1"/>
  <c r="H1099" i="3"/>
  <c r="H1100" i="3"/>
  <c r="H1101" i="3"/>
  <c r="J1101" i="3" s="1"/>
  <c r="H1102" i="3"/>
  <c r="H1103" i="3"/>
  <c r="J1103" i="3" s="1"/>
  <c r="K445" i="2" s="1"/>
  <c r="H1104" i="3"/>
  <c r="J1104" i="3" s="1"/>
  <c r="H1106" i="3"/>
  <c r="J1106" i="3" s="1"/>
  <c r="H1107" i="3"/>
  <c r="J1107" i="3" s="1"/>
  <c r="H1108" i="3"/>
  <c r="H1109" i="3"/>
  <c r="H1110" i="3"/>
  <c r="H1111" i="3"/>
  <c r="J1111" i="3" s="1"/>
  <c r="H1112" i="3"/>
  <c r="J1112" i="3" s="1"/>
  <c r="H1114" i="3"/>
  <c r="J1114" i="3" s="1"/>
  <c r="H1115" i="3"/>
  <c r="H1116" i="3"/>
  <c r="H1117" i="3"/>
  <c r="J1117" i="3" s="1"/>
  <c r="H1118" i="3"/>
  <c r="H1119" i="3"/>
  <c r="J1119" i="3" s="1"/>
  <c r="H1120" i="3"/>
  <c r="H1122" i="3"/>
  <c r="J1122" i="3" s="1"/>
  <c r="H1123" i="3"/>
  <c r="J1123" i="3" s="1"/>
  <c r="H1124" i="3"/>
  <c r="H1125" i="3"/>
  <c r="H1126" i="3"/>
  <c r="H1127" i="3"/>
  <c r="J1127" i="3" s="1"/>
  <c r="H1128" i="3"/>
  <c r="H1130" i="3"/>
  <c r="J1130" i="3" s="1"/>
  <c r="H1131" i="3"/>
  <c r="H1132" i="3"/>
  <c r="H1133" i="3"/>
  <c r="J1133" i="3" s="1"/>
  <c r="H1134" i="3"/>
  <c r="H1135" i="3"/>
  <c r="J1135" i="3" s="1"/>
  <c r="H1136" i="3"/>
  <c r="J1136" i="3" s="1"/>
  <c r="H1138" i="3"/>
  <c r="J1138" i="3" s="1"/>
  <c r="H1139" i="3"/>
  <c r="J1139" i="3" s="1"/>
  <c r="H1140" i="3"/>
  <c r="H1141" i="3"/>
  <c r="J1141" i="3" s="1"/>
  <c r="H1142" i="3"/>
  <c r="H1143" i="3"/>
  <c r="J1143" i="3" s="1"/>
  <c r="H1144" i="3"/>
  <c r="J1144" i="3" s="1"/>
  <c r="H1146" i="3"/>
  <c r="J1146" i="3" s="1"/>
  <c r="K498" i="2" s="1"/>
  <c r="H1147" i="3"/>
  <c r="H1148" i="3"/>
  <c r="H1149" i="3"/>
  <c r="H1150" i="3"/>
  <c r="H1151" i="3"/>
  <c r="J1151" i="3" s="1"/>
  <c r="H1152" i="3"/>
  <c r="H1154" i="3"/>
  <c r="J1154" i="3" s="1"/>
  <c r="H1155" i="3"/>
  <c r="J1155" i="3" s="1"/>
  <c r="H1156" i="3"/>
  <c r="H1157" i="3"/>
  <c r="H1158" i="3"/>
  <c r="H1159" i="3"/>
  <c r="J1159" i="3" s="1"/>
  <c r="H1160" i="3"/>
  <c r="H1162" i="3"/>
  <c r="H1163" i="3"/>
  <c r="J1163" i="3" s="1"/>
  <c r="H1164" i="3"/>
  <c r="H1165" i="3"/>
  <c r="J1165" i="3" s="1"/>
  <c r="H1166" i="3"/>
  <c r="H1167" i="3"/>
  <c r="J1167" i="3" s="1"/>
  <c r="H1168" i="3"/>
  <c r="J1168" i="3" s="1"/>
  <c r="H1170" i="3"/>
  <c r="H1171" i="3"/>
  <c r="H1172" i="3"/>
  <c r="H1173" i="3"/>
  <c r="H1174" i="3"/>
  <c r="H1175" i="3"/>
  <c r="J1175" i="3" s="1"/>
  <c r="H1176" i="3"/>
  <c r="H1178" i="3"/>
  <c r="H1179" i="3"/>
  <c r="J1179" i="3" s="1"/>
  <c r="H1180" i="3"/>
  <c r="H1181" i="3"/>
  <c r="J1181" i="3" s="1"/>
  <c r="H1182" i="3"/>
  <c r="H1183" i="3"/>
  <c r="J1183" i="3" s="1"/>
  <c r="H1184" i="3"/>
  <c r="H1186" i="3"/>
  <c r="J1186" i="3" s="1"/>
  <c r="H1187" i="3"/>
  <c r="J1187" i="3" s="1"/>
  <c r="H1188" i="3"/>
  <c r="H1189" i="3"/>
  <c r="H1190" i="3"/>
  <c r="J1190" i="3" s="1"/>
  <c r="H1191" i="3"/>
  <c r="J1191" i="3" s="1"/>
  <c r="H1192" i="3"/>
  <c r="H1194" i="3"/>
  <c r="J1194" i="3" s="1"/>
  <c r="H1195" i="3"/>
  <c r="H1196" i="3"/>
  <c r="H1197" i="3"/>
  <c r="H1198" i="3"/>
  <c r="J1198" i="3" s="1"/>
  <c r="H1199" i="3"/>
  <c r="J1199" i="3" s="1"/>
  <c r="H1200" i="3"/>
  <c r="H1202" i="3"/>
  <c r="J1202" i="3" s="1"/>
  <c r="K565" i="2" s="1"/>
  <c r="H1203" i="3"/>
  <c r="H1204" i="3"/>
  <c r="H1205" i="3"/>
  <c r="H1206" i="3"/>
  <c r="J1206" i="3" s="1"/>
  <c r="H1207" i="3"/>
  <c r="J1207" i="3" s="1"/>
  <c r="H1208" i="3"/>
  <c r="H1210" i="3"/>
  <c r="H1211" i="3"/>
  <c r="H1212" i="3"/>
  <c r="H1213" i="3"/>
  <c r="H1214" i="3"/>
  <c r="J1214" i="3" s="1"/>
  <c r="H1215" i="3"/>
  <c r="J1215" i="3" s="1"/>
  <c r="K183" i="2" s="1"/>
  <c r="H1216" i="3"/>
  <c r="H1218" i="3"/>
  <c r="J1218" i="3" s="1"/>
  <c r="H1219" i="3"/>
  <c r="H1220" i="3"/>
  <c r="H1221" i="3"/>
  <c r="H1222" i="3"/>
  <c r="J1222" i="3" s="1"/>
  <c r="H1223" i="3"/>
  <c r="J1223" i="3" s="1"/>
  <c r="H1224" i="3"/>
  <c r="H1226" i="3"/>
  <c r="H1227" i="3"/>
  <c r="H1228" i="3"/>
  <c r="H1229" i="3"/>
  <c r="H1230" i="3"/>
  <c r="J1230" i="3" s="1"/>
  <c r="H1231" i="3"/>
  <c r="J1231" i="3" s="1"/>
  <c r="H1232" i="3"/>
  <c r="H1234" i="3"/>
  <c r="J1234" i="3" s="1"/>
  <c r="H1235" i="3"/>
  <c r="H1236" i="3"/>
  <c r="H1237" i="3"/>
  <c r="H1238" i="3"/>
  <c r="J1238" i="3" s="1"/>
  <c r="H1239" i="3"/>
  <c r="J1239" i="3" s="1"/>
  <c r="H1240" i="3"/>
  <c r="H1242" i="3"/>
  <c r="J1242" i="3" s="1"/>
  <c r="H1243" i="3"/>
  <c r="H1244" i="3"/>
  <c r="H1245" i="3"/>
  <c r="H1246" i="3"/>
  <c r="J1246" i="3" s="1"/>
  <c r="H1247" i="3"/>
  <c r="J1247" i="3" s="1"/>
  <c r="H1248" i="3"/>
  <c r="H1250" i="3"/>
  <c r="J1250" i="3" s="1"/>
  <c r="H1251" i="3"/>
  <c r="H1252" i="3"/>
  <c r="H1253" i="3"/>
  <c r="H1254" i="3"/>
  <c r="J1254" i="3" s="1"/>
  <c r="K556" i="2" s="1"/>
  <c r="H1255" i="3"/>
  <c r="J1255" i="3" s="1"/>
  <c r="H1256" i="3"/>
  <c r="H1258" i="3"/>
  <c r="J1258" i="3" s="1"/>
  <c r="H1259" i="3"/>
  <c r="H1260" i="3"/>
  <c r="H1261" i="3"/>
  <c r="H1262" i="3"/>
  <c r="J1262" i="3" s="1"/>
  <c r="H1263" i="3"/>
  <c r="J1263" i="3" s="1"/>
  <c r="H1264" i="3"/>
  <c r="H1266" i="3"/>
  <c r="J1266" i="3" s="1"/>
  <c r="H1267" i="3"/>
  <c r="H1268" i="3"/>
  <c r="H1269" i="3"/>
  <c r="H1270" i="3"/>
  <c r="J1270" i="3" s="1"/>
  <c r="H1271" i="3"/>
  <c r="J1271" i="3" s="1"/>
  <c r="H2" i="3"/>
  <c r="C14" i="4"/>
  <c r="C13" i="4"/>
  <c r="C12" i="4"/>
  <c r="C10" i="4"/>
  <c r="C6" i="4"/>
  <c r="C5" i="4"/>
  <c r="C4" i="4"/>
  <c r="K1271" i="3"/>
  <c r="K1270" i="3"/>
  <c r="K1269" i="3"/>
  <c r="K1268" i="3"/>
  <c r="K1267" i="3"/>
  <c r="K1266" i="3"/>
  <c r="K1265" i="3"/>
  <c r="K1264" i="3"/>
  <c r="K1263" i="3"/>
  <c r="K1262" i="3"/>
  <c r="K1261" i="3"/>
  <c r="K1260" i="3"/>
  <c r="K1259" i="3"/>
  <c r="K1258" i="3"/>
  <c r="K1257" i="3"/>
  <c r="K1256" i="3"/>
  <c r="K1255" i="3"/>
  <c r="K1254" i="3"/>
  <c r="J556" i="2" s="1"/>
  <c r="K1253" i="3"/>
  <c r="K1252" i="3"/>
  <c r="K1251" i="3"/>
  <c r="K1250" i="3"/>
  <c r="K1249" i="3"/>
  <c r="J178" i="2" s="1"/>
  <c r="K1248" i="3"/>
  <c r="K1247" i="3"/>
  <c r="K1246" i="3"/>
  <c r="K1245" i="3"/>
  <c r="K1244" i="3"/>
  <c r="K1243" i="3"/>
  <c r="K1242" i="3"/>
  <c r="K1241" i="3"/>
  <c r="K1240" i="3"/>
  <c r="K1239" i="3"/>
  <c r="K1238" i="3"/>
  <c r="K1237" i="3"/>
  <c r="K1236" i="3"/>
  <c r="K1235" i="3"/>
  <c r="K1234" i="3"/>
  <c r="K1233" i="3"/>
  <c r="K1232" i="3"/>
  <c r="K1231" i="3"/>
  <c r="K1230" i="3"/>
  <c r="K1229" i="3"/>
  <c r="K1228" i="3"/>
  <c r="K1227" i="3"/>
  <c r="K1226" i="3"/>
  <c r="K1225" i="3"/>
  <c r="K1224" i="3"/>
  <c r="K1223" i="3"/>
  <c r="K1222" i="3"/>
  <c r="K1221" i="3"/>
  <c r="K1220" i="3"/>
  <c r="K1219" i="3"/>
  <c r="K1218" i="3"/>
  <c r="K1217" i="3"/>
  <c r="K1216" i="3"/>
  <c r="K1215" i="3"/>
  <c r="J183" i="2" s="1"/>
  <c r="K1214" i="3"/>
  <c r="K1213" i="3"/>
  <c r="K1212" i="3"/>
  <c r="K1211" i="3"/>
  <c r="K1210" i="3"/>
  <c r="K1209" i="3"/>
  <c r="K1208" i="3"/>
  <c r="K1207" i="3"/>
  <c r="K1206" i="3"/>
  <c r="K1205" i="3"/>
  <c r="K1204" i="3"/>
  <c r="K1203" i="3"/>
  <c r="K1202" i="3"/>
  <c r="J565" i="2" s="1"/>
  <c r="K1201" i="3"/>
  <c r="K1200" i="3"/>
  <c r="K1199" i="3"/>
  <c r="K1198" i="3"/>
  <c r="K1197" i="3"/>
  <c r="K1196" i="3"/>
  <c r="K1195" i="3"/>
  <c r="K1194" i="3"/>
  <c r="K1193" i="3"/>
  <c r="K1192" i="3"/>
  <c r="K1191" i="3"/>
  <c r="K1190" i="3"/>
  <c r="K1189" i="3"/>
  <c r="K1188" i="3"/>
  <c r="K1187" i="3"/>
  <c r="K1186" i="3"/>
  <c r="K1185" i="3"/>
  <c r="K1184" i="3"/>
  <c r="K1183" i="3"/>
  <c r="K1182" i="3"/>
  <c r="K1181" i="3"/>
  <c r="K1180" i="3"/>
  <c r="K1179" i="3"/>
  <c r="K1178" i="3"/>
  <c r="K1177" i="3"/>
  <c r="K1176" i="3"/>
  <c r="K1175" i="3"/>
  <c r="K1174" i="3"/>
  <c r="K1173" i="3"/>
  <c r="K1172" i="3"/>
  <c r="K1171" i="3"/>
  <c r="K1170" i="3"/>
  <c r="K1169" i="3"/>
  <c r="K1168" i="3"/>
  <c r="K1167" i="3"/>
  <c r="K1166" i="3"/>
  <c r="K1165" i="3"/>
  <c r="K1164" i="3"/>
  <c r="K1163" i="3"/>
  <c r="K1162" i="3"/>
  <c r="K1161" i="3"/>
  <c r="K1160" i="3"/>
  <c r="K1159" i="3"/>
  <c r="K1158" i="3"/>
  <c r="K1157" i="3"/>
  <c r="K1156" i="3"/>
  <c r="K1155" i="3"/>
  <c r="K1154" i="3"/>
  <c r="K1153" i="3"/>
  <c r="K1152" i="3"/>
  <c r="K1151" i="3"/>
  <c r="K1150" i="3"/>
  <c r="K1149" i="3"/>
  <c r="K1148" i="3"/>
  <c r="K1147" i="3"/>
  <c r="K1146" i="3"/>
  <c r="J498" i="2" s="1"/>
  <c r="K1145" i="3"/>
  <c r="K1144" i="3"/>
  <c r="K1143" i="3"/>
  <c r="K1142" i="3"/>
  <c r="K1141" i="3"/>
  <c r="K1140" i="3"/>
  <c r="K1139" i="3"/>
  <c r="K1138" i="3"/>
  <c r="K1137" i="3"/>
  <c r="K1136" i="3"/>
  <c r="K1135" i="3"/>
  <c r="K1134" i="3"/>
  <c r="K1133" i="3"/>
  <c r="K1132" i="3"/>
  <c r="K1131" i="3"/>
  <c r="K1130" i="3"/>
  <c r="K1129" i="3"/>
  <c r="K1128" i="3"/>
  <c r="K1127" i="3"/>
  <c r="K1126" i="3"/>
  <c r="K1125" i="3"/>
  <c r="K1124" i="3"/>
  <c r="K1123" i="3"/>
  <c r="K1122" i="3"/>
  <c r="K1121" i="3"/>
  <c r="K1120" i="3"/>
  <c r="K1119" i="3"/>
  <c r="K1118" i="3"/>
  <c r="K1117" i="3"/>
  <c r="K1116" i="3"/>
  <c r="K1115" i="3"/>
  <c r="K1114" i="3"/>
  <c r="K1113" i="3"/>
  <c r="K1112" i="3"/>
  <c r="K1111" i="3"/>
  <c r="K1110" i="3"/>
  <c r="K1109" i="3"/>
  <c r="K1108" i="3"/>
  <c r="J470" i="2" s="1"/>
  <c r="K1107" i="3"/>
  <c r="K1106" i="3"/>
  <c r="K1105" i="3"/>
  <c r="K1104" i="3"/>
  <c r="K1103" i="3"/>
  <c r="J445" i="2" s="1"/>
  <c r="K1102" i="3"/>
  <c r="K1101" i="3"/>
  <c r="K1100" i="3"/>
  <c r="K1099" i="3"/>
  <c r="K1098" i="3"/>
  <c r="K1097" i="3"/>
  <c r="K1096" i="3"/>
  <c r="K1095" i="3"/>
  <c r="K1094" i="3"/>
  <c r="K1093" i="3"/>
  <c r="K1092" i="3"/>
  <c r="K1091" i="3"/>
  <c r="K1090" i="3"/>
  <c r="K1089" i="3"/>
  <c r="K1088" i="3"/>
  <c r="K1087" i="3"/>
  <c r="K1086" i="3"/>
  <c r="K1085" i="3"/>
  <c r="K1084" i="3"/>
  <c r="K1083" i="3"/>
  <c r="K1082" i="3"/>
  <c r="K1081" i="3"/>
  <c r="K1080" i="3"/>
  <c r="K1079" i="3"/>
  <c r="K1078" i="3"/>
  <c r="K1077" i="3"/>
  <c r="K1076" i="3"/>
  <c r="K1075" i="3"/>
  <c r="K1074" i="3"/>
  <c r="K1073" i="3"/>
  <c r="K1072" i="3"/>
  <c r="K1071" i="3"/>
  <c r="K1070" i="3"/>
  <c r="K1069" i="3"/>
  <c r="J389" i="2" s="1"/>
  <c r="K1068" i="3"/>
  <c r="K1067" i="3"/>
  <c r="K1066" i="3"/>
  <c r="K1065" i="3"/>
  <c r="K1064" i="3"/>
  <c r="K1063" i="3"/>
  <c r="J590" i="2" s="1"/>
  <c r="K1062" i="3"/>
  <c r="K1061" i="3"/>
  <c r="K1060" i="3"/>
  <c r="K1059" i="3"/>
  <c r="J505" i="2" s="1"/>
  <c r="K1058" i="3"/>
  <c r="K1057" i="3"/>
  <c r="K1056" i="3"/>
  <c r="K1055" i="3"/>
  <c r="J519" i="2" s="1"/>
  <c r="K1054" i="3"/>
  <c r="K1053" i="3"/>
  <c r="K1052" i="3"/>
  <c r="K1051" i="3"/>
  <c r="J592" i="2" s="1"/>
  <c r="K1050" i="3"/>
  <c r="K1049" i="3"/>
  <c r="K1048" i="3"/>
  <c r="K1047" i="3"/>
  <c r="K1046" i="3"/>
  <c r="K1045" i="3"/>
  <c r="K1044" i="3"/>
  <c r="K1043" i="3"/>
  <c r="K1042" i="3"/>
  <c r="K1041" i="3"/>
  <c r="K1040" i="3"/>
  <c r="K1039" i="3"/>
  <c r="K1038" i="3"/>
  <c r="K1037" i="3"/>
  <c r="K1036" i="3"/>
  <c r="K1035" i="3"/>
  <c r="K1034" i="3"/>
  <c r="K1033" i="3"/>
  <c r="J88" i="2" s="1"/>
  <c r="K1032" i="3"/>
  <c r="K1031" i="3"/>
  <c r="K1030" i="3"/>
  <c r="K1029" i="3"/>
  <c r="K1028" i="3"/>
  <c r="K1027" i="3"/>
  <c r="K1026" i="3"/>
  <c r="K1025" i="3"/>
  <c r="K1024" i="3"/>
  <c r="K1023" i="3"/>
  <c r="K1022" i="3"/>
  <c r="K1021" i="3"/>
  <c r="H1021" i="3"/>
  <c r="J1021" i="3" s="1"/>
  <c r="K1020" i="3"/>
  <c r="K1019" i="3"/>
  <c r="K1018" i="3"/>
  <c r="K1017" i="3"/>
  <c r="J434" i="2" s="1"/>
  <c r="K1016" i="3"/>
  <c r="K1015" i="3"/>
  <c r="K1014" i="3"/>
  <c r="K1013" i="3"/>
  <c r="J359" i="2" s="1"/>
  <c r="K1012" i="3"/>
  <c r="K1011" i="3"/>
  <c r="K1010" i="3"/>
  <c r="K1009" i="3"/>
  <c r="K1008" i="3"/>
  <c r="K1007" i="3"/>
  <c r="K1006" i="3"/>
  <c r="K1005" i="3"/>
  <c r="K1004" i="3"/>
  <c r="K1003" i="3"/>
  <c r="J442" i="2" s="1"/>
  <c r="K1002" i="3"/>
  <c r="K1001" i="3"/>
  <c r="K1000" i="3"/>
  <c r="K999" i="3"/>
  <c r="K998" i="3"/>
  <c r="K997" i="3"/>
  <c r="K996" i="3"/>
  <c r="K995" i="3"/>
  <c r="K994" i="3"/>
  <c r="K993" i="3"/>
  <c r="K992" i="3"/>
  <c r="K991" i="3"/>
  <c r="K990" i="3"/>
  <c r="K989" i="3"/>
  <c r="K988" i="3"/>
  <c r="K987" i="3"/>
  <c r="K986" i="3"/>
  <c r="K985" i="3"/>
  <c r="J113" i="2" s="1"/>
  <c r="K984" i="3"/>
  <c r="K983" i="3"/>
  <c r="K982" i="3"/>
  <c r="K981" i="3"/>
  <c r="K980" i="3"/>
  <c r="K979" i="3"/>
  <c r="K978" i="3"/>
  <c r="K977" i="3"/>
  <c r="K976" i="3"/>
  <c r="K975" i="3"/>
  <c r="K974" i="3"/>
  <c r="K973" i="3"/>
  <c r="K972" i="3"/>
  <c r="K971" i="3"/>
  <c r="K970" i="3"/>
  <c r="K969" i="3"/>
  <c r="K968" i="3"/>
  <c r="K967" i="3"/>
  <c r="K966" i="3"/>
  <c r="K965" i="3"/>
  <c r="K964" i="3"/>
  <c r="K963" i="3"/>
  <c r="K962" i="3"/>
  <c r="K961" i="3"/>
  <c r="K960" i="3"/>
  <c r="K959" i="3"/>
  <c r="K958" i="3"/>
  <c r="K957" i="3"/>
  <c r="K956" i="3"/>
  <c r="K955" i="3"/>
  <c r="K954" i="3"/>
  <c r="K953" i="3"/>
  <c r="K952" i="3"/>
  <c r="K951" i="3"/>
  <c r="K950" i="3"/>
  <c r="J542" i="2" s="1"/>
  <c r="K949" i="3"/>
  <c r="K948" i="3"/>
  <c r="K947" i="3"/>
  <c r="K946" i="3"/>
  <c r="J303" i="2" s="1"/>
  <c r="K945" i="3"/>
  <c r="K944" i="3"/>
  <c r="J446" i="2" s="1"/>
  <c r="K943" i="3"/>
  <c r="K942" i="3"/>
  <c r="K941" i="3"/>
  <c r="K940" i="3"/>
  <c r="K939" i="3"/>
  <c r="K938" i="3"/>
  <c r="K937" i="3"/>
  <c r="K936" i="3"/>
  <c r="K935" i="3"/>
  <c r="K934" i="3"/>
  <c r="K933" i="3"/>
  <c r="K932" i="3"/>
  <c r="K931" i="3"/>
  <c r="K930" i="3"/>
  <c r="K929" i="3"/>
  <c r="K928" i="3"/>
  <c r="K927" i="3"/>
  <c r="K926" i="3"/>
  <c r="K925" i="3"/>
  <c r="K924" i="3"/>
  <c r="K923" i="3"/>
  <c r="K922" i="3"/>
  <c r="K921" i="3"/>
  <c r="K920" i="3"/>
  <c r="K919" i="3"/>
  <c r="K918" i="3"/>
  <c r="K917" i="3"/>
  <c r="K916" i="3"/>
  <c r="K915" i="3"/>
  <c r="K914" i="3"/>
  <c r="K913" i="3"/>
  <c r="J478" i="2" s="1"/>
  <c r="K912" i="3"/>
  <c r="J588" i="2" s="1"/>
  <c r="K911" i="3"/>
  <c r="K910" i="3"/>
  <c r="K909" i="3"/>
  <c r="K908" i="3"/>
  <c r="K907" i="3"/>
  <c r="K906" i="3"/>
  <c r="K905" i="3"/>
  <c r="K904" i="3"/>
  <c r="J238" i="2" s="1"/>
  <c r="K903" i="3"/>
  <c r="K902" i="3"/>
  <c r="K901" i="3"/>
  <c r="K900" i="3"/>
  <c r="J599" i="2" s="1"/>
  <c r="K899" i="3"/>
  <c r="K898" i="3"/>
  <c r="K897" i="3"/>
  <c r="K896" i="3"/>
  <c r="K895" i="3"/>
  <c r="K894" i="3"/>
  <c r="K893" i="3"/>
  <c r="K892" i="3"/>
  <c r="K891" i="3"/>
  <c r="K890" i="3"/>
  <c r="K889" i="3"/>
  <c r="K888" i="3"/>
  <c r="K887" i="3"/>
  <c r="K886" i="3"/>
  <c r="K885" i="3"/>
  <c r="K884" i="3"/>
  <c r="K883" i="3"/>
  <c r="K882" i="3"/>
  <c r="K881" i="3"/>
  <c r="K880" i="3"/>
  <c r="K879" i="3"/>
  <c r="K878" i="3"/>
  <c r="K877" i="3"/>
  <c r="K876" i="3"/>
  <c r="K875" i="3"/>
  <c r="K874" i="3"/>
  <c r="K873" i="3"/>
  <c r="J591" i="2" s="1"/>
  <c r="K872" i="3"/>
  <c r="J198" i="2" s="1"/>
  <c r="K871" i="3"/>
  <c r="K870" i="3"/>
  <c r="J47" i="2" s="1"/>
  <c r="K869" i="3"/>
  <c r="K868" i="3"/>
  <c r="K867" i="3"/>
  <c r="K866" i="3"/>
  <c r="K865" i="3"/>
  <c r="K864" i="3"/>
  <c r="J600" i="2" s="1"/>
  <c r="K863" i="3"/>
  <c r="K862" i="3"/>
  <c r="K861" i="3"/>
  <c r="K860" i="3"/>
  <c r="K859" i="3"/>
  <c r="K858" i="3"/>
  <c r="K857" i="3"/>
  <c r="K856" i="3"/>
  <c r="K855" i="3"/>
  <c r="K854" i="3"/>
  <c r="K853" i="3"/>
  <c r="K852" i="3"/>
  <c r="K851" i="3"/>
  <c r="K850" i="3"/>
  <c r="K849" i="3"/>
  <c r="K848" i="3"/>
  <c r="K847" i="3"/>
  <c r="K846" i="3"/>
  <c r="K845" i="3"/>
  <c r="K844" i="3"/>
  <c r="K843" i="3"/>
  <c r="K842" i="3"/>
  <c r="K841" i="3"/>
  <c r="K840" i="3"/>
  <c r="K839" i="3"/>
  <c r="J360" i="2" s="1"/>
  <c r="K838" i="3"/>
  <c r="K837" i="3"/>
  <c r="K836" i="3"/>
  <c r="K835" i="3"/>
  <c r="K834" i="3"/>
  <c r="K833" i="3"/>
  <c r="K832" i="3"/>
  <c r="K831" i="3"/>
  <c r="K830" i="3"/>
  <c r="K829" i="3"/>
  <c r="K828" i="3"/>
  <c r="K827" i="3"/>
  <c r="K826" i="3"/>
  <c r="K825" i="3"/>
  <c r="K824" i="3"/>
  <c r="K823" i="3"/>
  <c r="K822" i="3"/>
  <c r="K821" i="3"/>
  <c r="K820" i="3"/>
  <c r="K819" i="3"/>
  <c r="K818" i="3"/>
  <c r="K817" i="3"/>
  <c r="K816" i="3"/>
  <c r="K815" i="3"/>
  <c r="K814" i="3"/>
  <c r="K813" i="3"/>
  <c r="K812" i="3"/>
  <c r="K811" i="3"/>
  <c r="K810" i="3"/>
  <c r="K809" i="3"/>
  <c r="K808" i="3"/>
  <c r="K807" i="3"/>
  <c r="K806" i="3"/>
  <c r="K805" i="3"/>
  <c r="K804" i="3"/>
  <c r="K803" i="3"/>
  <c r="K802" i="3"/>
  <c r="K801" i="3"/>
  <c r="K800" i="3"/>
  <c r="K799" i="3"/>
  <c r="K798" i="3"/>
  <c r="K797" i="3"/>
  <c r="K796" i="3"/>
  <c r="K795" i="3"/>
  <c r="K794" i="3"/>
  <c r="K793" i="3"/>
  <c r="J550" i="2" s="1"/>
  <c r="K792" i="3"/>
  <c r="K791" i="3"/>
  <c r="K790" i="3"/>
  <c r="K789" i="3"/>
  <c r="K788" i="3"/>
  <c r="K787" i="3"/>
  <c r="K786" i="3"/>
  <c r="K785" i="3"/>
  <c r="K784" i="3"/>
  <c r="K783" i="3"/>
  <c r="J607" i="2" s="1"/>
  <c r="K782" i="3"/>
  <c r="J350" i="2" s="1"/>
  <c r="K781" i="3"/>
  <c r="K780" i="3"/>
  <c r="K779" i="3"/>
  <c r="K778" i="3"/>
  <c r="K777" i="3"/>
  <c r="K776" i="3"/>
  <c r="K775" i="3"/>
  <c r="K774" i="3"/>
  <c r="K773" i="3"/>
  <c r="K772" i="3"/>
  <c r="J471" i="2" s="1"/>
  <c r="K771" i="3"/>
  <c r="K770" i="3"/>
  <c r="K769" i="3"/>
  <c r="K768" i="3"/>
  <c r="K767" i="3"/>
  <c r="K766" i="3"/>
  <c r="K765" i="3"/>
  <c r="K764" i="3"/>
  <c r="K763" i="3"/>
  <c r="K762" i="3"/>
  <c r="K761" i="3"/>
  <c r="K760" i="3"/>
  <c r="K759" i="3"/>
  <c r="K758" i="3"/>
  <c r="K757" i="3"/>
  <c r="K756" i="3"/>
  <c r="K755" i="3"/>
  <c r="K754" i="3"/>
  <c r="K753" i="3"/>
  <c r="K752" i="3"/>
  <c r="K751" i="3"/>
  <c r="K750" i="3"/>
  <c r="K749" i="3"/>
  <c r="J502" i="2" s="1"/>
  <c r="H749" i="3"/>
  <c r="K748" i="3"/>
  <c r="K747" i="3"/>
  <c r="K746" i="3"/>
  <c r="K745" i="3"/>
  <c r="K744" i="3"/>
  <c r="K743" i="3"/>
  <c r="K742" i="3"/>
  <c r="K741" i="3"/>
  <c r="K740" i="3"/>
  <c r="K739" i="3"/>
  <c r="K738" i="3"/>
  <c r="K737" i="3"/>
  <c r="K736" i="3"/>
  <c r="K735" i="3"/>
  <c r="K734" i="3"/>
  <c r="K733" i="3"/>
  <c r="K732" i="3"/>
  <c r="K731" i="3"/>
  <c r="K730" i="3"/>
  <c r="K729" i="3"/>
  <c r="K728" i="3"/>
  <c r="J523" i="2" s="1"/>
  <c r="K727" i="3"/>
  <c r="H727" i="3"/>
  <c r="K726" i="3"/>
  <c r="K725" i="3"/>
  <c r="K724" i="3"/>
  <c r="K723" i="3"/>
  <c r="K722" i="3"/>
  <c r="K721" i="3"/>
  <c r="K720" i="3"/>
  <c r="K719" i="3"/>
  <c r="K718" i="3"/>
  <c r="K717" i="3"/>
  <c r="K716" i="3"/>
  <c r="K715" i="3"/>
  <c r="K714" i="3"/>
  <c r="K713" i="3"/>
  <c r="K712" i="3"/>
  <c r="K711" i="3"/>
  <c r="K710" i="3"/>
  <c r="K709" i="3"/>
  <c r="J578" i="2" s="1"/>
  <c r="K708" i="3"/>
  <c r="K707" i="3"/>
  <c r="K706" i="3"/>
  <c r="K705" i="3"/>
  <c r="K704" i="3"/>
  <c r="K703" i="3"/>
  <c r="K702" i="3"/>
  <c r="K701" i="3"/>
  <c r="K700" i="3"/>
  <c r="K699" i="3"/>
  <c r="K698" i="3"/>
  <c r="K697" i="3"/>
  <c r="K696" i="3"/>
  <c r="K695" i="3"/>
  <c r="K694" i="3"/>
  <c r="K693" i="3"/>
  <c r="K692" i="3"/>
  <c r="K691" i="3"/>
  <c r="K690" i="3"/>
  <c r="K689" i="3"/>
  <c r="K688" i="3"/>
  <c r="K687" i="3"/>
  <c r="K686" i="3"/>
  <c r="K685" i="3"/>
  <c r="H685" i="3"/>
  <c r="K684" i="3"/>
  <c r="K683" i="3"/>
  <c r="K682" i="3"/>
  <c r="K681" i="3"/>
  <c r="K680" i="3"/>
  <c r="K679" i="3"/>
  <c r="K678" i="3"/>
  <c r="K677" i="3"/>
  <c r="K676" i="3"/>
  <c r="K675" i="3"/>
  <c r="K674" i="3"/>
  <c r="K673" i="3"/>
  <c r="K672" i="3"/>
  <c r="K671" i="3"/>
  <c r="K670" i="3"/>
  <c r="K669" i="3"/>
  <c r="K668" i="3"/>
  <c r="K667" i="3"/>
  <c r="K666" i="3"/>
  <c r="K665" i="3"/>
  <c r="K664" i="3"/>
  <c r="K663" i="3"/>
  <c r="K662" i="3"/>
  <c r="J413" i="2" s="1"/>
  <c r="K661" i="3"/>
  <c r="K660" i="3"/>
  <c r="J601" i="2" s="1"/>
  <c r="K659" i="3"/>
  <c r="K658" i="3"/>
  <c r="K657" i="3"/>
  <c r="K656" i="3"/>
  <c r="K655" i="3"/>
  <c r="K654" i="3"/>
  <c r="K653" i="3"/>
  <c r="K652" i="3"/>
  <c r="K651" i="3"/>
  <c r="K650" i="3"/>
  <c r="K649" i="3"/>
  <c r="K648" i="3"/>
  <c r="K647" i="3"/>
  <c r="K646" i="3"/>
  <c r="K645" i="3"/>
  <c r="K644" i="3"/>
  <c r="K643" i="3"/>
  <c r="K642" i="3"/>
  <c r="K641" i="3"/>
  <c r="K640" i="3"/>
  <c r="J391" i="2" s="1"/>
  <c r="K639" i="3"/>
  <c r="K638" i="3"/>
  <c r="K637" i="3"/>
  <c r="K636" i="3"/>
  <c r="K635" i="3"/>
  <c r="K634" i="3"/>
  <c r="K633" i="3"/>
  <c r="K632" i="3"/>
  <c r="J262" i="2" s="1"/>
  <c r="K631" i="3"/>
  <c r="H631" i="3"/>
  <c r="K630" i="3"/>
  <c r="K629" i="3"/>
  <c r="K628" i="3"/>
  <c r="K627" i="3"/>
  <c r="K626" i="3"/>
  <c r="K625" i="3"/>
  <c r="K624" i="3"/>
  <c r="K623" i="3"/>
  <c r="K622" i="3"/>
  <c r="K621" i="3"/>
  <c r="K620" i="3"/>
  <c r="K619" i="3"/>
  <c r="K618" i="3"/>
  <c r="K617" i="3"/>
  <c r="K616" i="3"/>
  <c r="K615" i="3"/>
  <c r="K614" i="3"/>
  <c r="K613" i="3"/>
  <c r="K612" i="3"/>
  <c r="K611" i="3"/>
  <c r="K610" i="3"/>
  <c r="K609" i="3"/>
  <c r="K608" i="3"/>
  <c r="K607" i="3"/>
  <c r="K606" i="3"/>
  <c r="K605" i="3"/>
  <c r="K604" i="3"/>
  <c r="K603" i="3"/>
  <c r="K602" i="3"/>
  <c r="K601" i="3"/>
  <c r="K600" i="3"/>
  <c r="K599" i="3"/>
  <c r="K598" i="3"/>
  <c r="K597" i="3"/>
  <c r="K596" i="3"/>
  <c r="K595" i="3"/>
  <c r="K594" i="3"/>
  <c r="K593" i="3"/>
  <c r="K592" i="3"/>
  <c r="J230" i="2" s="1"/>
  <c r="K591" i="3"/>
  <c r="K590" i="3"/>
  <c r="K589" i="3"/>
  <c r="H589" i="3"/>
  <c r="K588" i="3"/>
  <c r="K587" i="3"/>
  <c r="K586" i="3"/>
  <c r="K585" i="3"/>
  <c r="K584" i="3"/>
  <c r="K583" i="3"/>
  <c r="K582" i="3"/>
  <c r="K581" i="3"/>
  <c r="K580" i="3"/>
  <c r="K579" i="3"/>
  <c r="K578" i="3"/>
  <c r="K577" i="3"/>
  <c r="K576" i="3"/>
  <c r="K575" i="3"/>
  <c r="J518" i="2" s="1"/>
  <c r="K574" i="3"/>
  <c r="K573" i="3"/>
  <c r="K572" i="3"/>
  <c r="K571" i="3"/>
  <c r="K570" i="3"/>
  <c r="K569" i="3"/>
  <c r="K568" i="3"/>
  <c r="K567" i="3"/>
  <c r="K566" i="3"/>
  <c r="K565" i="3"/>
  <c r="K564" i="3"/>
  <c r="J384" i="2" s="1"/>
  <c r="K563" i="3"/>
  <c r="K562" i="3"/>
  <c r="K561" i="3"/>
  <c r="K560" i="3"/>
  <c r="K559" i="3"/>
  <c r="K558" i="3"/>
  <c r="K557" i="3"/>
  <c r="K556" i="3"/>
  <c r="K555" i="3"/>
  <c r="J433" i="2" s="1"/>
  <c r="K554" i="3"/>
  <c r="K553" i="3"/>
  <c r="K552" i="3"/>
  <c r="K551" i="3"/>
  <c r="K550" i="3"/>
  <c r="K549" i="3"/>
  <c r="K548" i="3"/>
  <c r="K547" i="3"/>
  <c r="K546" i="3"/>
  <c r="K545" i="3"/>
  <c r="K544" i="3"/>
  <c r="K543" i="3"/>
  <c r="K542" i="3"/>
  <c r="K541" i="3"/>
  <c r="K540" i="3"/>
  <c r="K539" i="3"/>
  <c r="K538" i="3"/>
  <c r="K537" i="3"/>
  <c r="K536" i="3"/>
  <c r="K535" i="3"/>
  <c r="J430" i="2" s="1"/>
  <c r="K534" i="3"/>
  <c r="K533" i="3"/>
  <c r="J399" i="2" s="1"/>
  <c r="K532" i="3"/>
  <c r="K531" i="3"/>
  <c r="K530" i="3"/>
  <c r="K529" i="3"/>
  <c r="J457" i="2" s="1"/>
  <c r="K528" i="3"/>
  <c r="K527" i="3"/>
  <c r="K526" i="3"/>
  <c r="K525" i="3"/>
  <c r="K524" i="3"/>
  <c r="K523" i="3"/>
  <c r="J566" i="2" s="1"/>
  <c r="K522" i="3"/>
  <c r="K521" i="3"/>
  <c r="K520" i="3"/>
  <c r="J143" i="2" s="1"/>
  <c r="K519" i="3"/>
  <c r="K518" i="3"/>
  <c r="K517" i="3"/>
  <c r="H517" i="3"/>
  <c r="K516" i="3"/>
  <c r="K515" i="3"/>
  <c r="K514" i="3"/>
  <c r="K513" i="3"/>
  <c r="K512" i="3"/>
  <c r="K511" i="3"/>
  <c r="K510" i="3"/>
  <c r="H510" i="3"/>
  <c r="K509" i="3"/>
  <c r="K508" i="3"/>
  <c r="K507" i="3"/>
  <c r="K506" i="3"/>
  <c r="K505" i="3"/>
  <c r="K504" i="3"/>
  <c r="K503" i="3"/>
  <c r="K502" i="3"/>
  <c r="J110" i="2" s="1"/>
  <c r="K501" i="3"/>
  <c r="K500" i="3"/>
  <c r="J340" i="2" s="1"/>
  <c r="K499" i="3"/>
  <c r="K498" i="3"/>
  <c r="K497" i="3"/>
  <c r="K496" i="3"/>
  <c r="K495" i="3"/>
  <c r="K494" i="3"/>
  <c r="K493" i="3"/>
  <c r="K492" i="3"/>
  <c r="K491" i="3"/>
  <c r="K490" i="3"/>
  <c r="K489" i="3"/>
  <c r="K488" i="3"/>
  <c r="J424" i="2" s="1"/>
  <c r="K487" i="3"/>
  <c r="K486" i="3"/>
  <c r="K485" i="3"/>
  <c r="K484" i="3"/>
  <c r="K483" i="3"/>
  <c r="J544" i="2" s="1"/>
  <c r="K482" i="3"/>
  <c r="K481" i="3"/>
  <c r="K480" i="3"/>
  <c r="K479" i="3"/>
  <c r="K478" i="3"/>
  <c r="K477" i="3"/>
  <c r="K476" i="3"/>
  <c r="K475" i="3"/>
  <c r="K474" i="3"/>
  <c r="J435" i="2" s="1"/>
  <c r="K473" i="3"/>
  <c r="K472" i="3"/>
  <c r="J580" i="2" s="1"/>
  <c r="K471" i="3"/>
  <c r="K470" i="3"/>
  <c r="K469" i="3"/>
  <c r="K468" i="3"/>
  <c r="K467" i="3"/>
  <c r="K466" i="3"/>
  <c r="J531" i="2" s="1"/>
  <c r="K465" i="3"/>
  <c r="K464" i="3"/>
  <c r="K463" i="3"/>
  <c r="J512" i="2" s="1"/>
  <c r="K462" i="3"/>
  <c r="H462" i="3"/>
  <c r="K461" i="3"/>
  <c r="H461" i="3"/>
  <c r="K460" i="3"/>
  <c r="K459" i="3"/>
  <c r="K458" i="3"/>
  <c r="K457" i="3"/>
  <c r="K456" i="3"/>
  <c r="J486" i="2" s="1"/>
  <c r="K455" i="3"/>
  <c r="K454" i="3"/>
  <c r="K453" i="3"/>
  <c r="K452" i="3"/>
  <c r="K451" i="3"/>
  <c r="K450" i="3"/>
  <c r="K449" i="3"/>
  <c r="K448" i="3"/>
  <c r="K447" i="3"/>
  <c r="K446" i="3"/>
  <c r="K445" i="3"/>
  <c r="K444" i="3"/>
  <c r="K443" i="3"/>
  <c r="K442" i="3"/>
  <c r="K441" i="3"/>
  <c r="K440" i="3"/>
  <c r="K439" i="3"/>
  <c r="K438" i="3"/>
  <c r="K437" i="3"/>
  <c r="K436" i="3"/>
  <c r="K435" i="3"/>
  <c r="K434" i="3"/>
  <c r="K433" i="3"/>
  <c r="K432" i="3"/>
  <c r="K431" i="3"/>
  <c r="K430" i="3"/>
  <c r="K429" i="3"/>
  <c r="H429" i="3"/>
  <c r="K428" i="3"/>
  <c r="K427" i="3"/>
  <c r="J506" i="2" s="1"/>
  <c r="K426" i="3"/>
  <c r="K425" i="3"/>
  <c r="J454" i="2" s="1"/>
  <c r="K424" i="3"/>
  <c r="K423" i="3"/>
  <c r="K422" i="3"/>
  <c r="K421" i="3"/>
  <c r="H421" i="3"/>
  <c r="K420" i="3"/>
  <c r="K419" i="3"/>
  <c r="K418" i="3"/>
  <c r="K417" i="3"/>
  <c r="K416" i="3"/>
  <c r="K415" i="3"/>
  <c r="K414" i="3"/>
  <c r="H414" i="3"/>
  <c r="K413" i="3"/>
  <c r="K412" i="3"/>
  <c r="K411" i="3"/>
  <c r="J405" i="2" s="1"/>
  <c r="K410" i="3"/>
  <c r="K409" i="3"/>
  <c r="K408" i="3"/>
  <c r="K407" i="3"/>
  <c r="K406" i="3"/>
  <c r="K405" i="3"/>
  <c r="K404" i="3"/>
  <c r="K403" i="3"/>
  <c r="K402" i="3"/>
  <c r="K401" i="3"/>
  <c r="K400" i="3"/>
  <c r="J597" i="2" s="1"/>
  <c r="K399" i="3"/>
  <c r="K398" i="3"/>
  <c r="K397" i="3"/>
  <c r="K396" i="3"/>
  <c r="K395" i="3"/>
  <c r="K394" i="3"/>
  <c r="K393" i="3"/>
  <c r="K392" i="3"/>
  <c r="K391" i="3"/>
  <c r="K390" i="3"/>
  <c r="K389" i="3"/>
  <c r="H389" i="3"/>
  <c r="K388" i="3"/>
  <c r="K387" i="3"/>
  <c r="K386" i="3"/>
  <c r="K385" i="3"/>
  <c r="K384" i="3"/>
  <c r="K383" i="3"/>
  <c r="J463" i="2" s="1"/>
  <c r="K382" i="3"/>
  <c r="K381" i="3"/>
  <c r="K380" i="3"/>
  <c r="K379" i="3"/>
  <c r="K378" i="3"/>
  <c r="K377" i="3"/>
  <c r="K376" i="3"/>
  <c r="K375" i="3"/>
  <c r="K374" i="3"/>
  <c r="K373" i="3"/>
  <c r="J558" i="2" s="1"/>
  <c r="H373" i="3"/>
  <c r="K372" i="3"/>
  <c r="K371" i="3"/>
  <c r="J151" i="2" s="1"/>
  <c r="K370" i="3"/>
  <c r="K369" i="3"/>
  <c r="K368" i="3"/>
  <c r="K367" i="3"/>
  <c r="K366" i="3"/>
  <c r="K365" i="3"/>
  <c r="H365" i="3"/>
  <c r="K364" i="3"/>
  <c r="K363" i="3"/>
  <c r="J594" i="2" s="1"/>
  <c r="K362" i="3"/>
  <c r="K361" i="3"/>
  <c r="K360" i="3"/>
  <c r="K359" i="3"/>
  <c r="K358" i="3"/>
  <c r="K357" i="3"/>
  <c r="K356" i="3"/>
  <c r="J403" i="2" s="1"/>
  <c r="K355" i="3"/>
  <c r="K354" i="3"/>
  <c r="K353" i="3"/>
  <c r="K352" i="3"/>
  <c r="K351" i="3"/>
  <c r="K350" i="3"/>
  <c r="K349" i="3"/>
  <c r="K348" i="3"/>
  <c r="K347" i="3"/>
  <c r="K346" i="3"/>
  <c r="K345" i="3"/>
  <c r="K344" i="3"/>
  <c r="K343" i="3"/>
  <c r="K342" i="3"/>
  <c r="J504" i="2" s="1"/>
  <c r="K341" i="3"/>
  <c r="K340" i="3"/>
  <c r="K339" i="3"/>
  <c r="K338" i="3"/>
  <c r="K337" i="3"/>
  <c r="K336" i="3"/>
  <c r="K335" i="3"/>
  <c r="K334" i="3"/>
  <c r="K333" i="3"/>
  <c r="K332" i="3"/>
  <c r="J593" i="2" s="1"/>
  <c r="K331" i="3"/>
  <c r="K330" i="3"/>
  <c r="K329" i="3"/>
  <c r="K328" i="3"/>
  <c r="K327" i="3"/>
  <c r="K326" i="3"/>
  <c r="K325" i="3"/>
  <c r="K324" i="3"/>
  <c r="K323" i="3"/>
  <c r="K322" i="3"/>
  <c r="K321" i="3"/>
  <c r="K320" i="3"/>
  <c r="K319" i="3"/>
  <c r="K318" i="3"/>
  <c r="K317" i="3"/>
  <c r="K316" i="3"/>
  <c r="K315" i="3"/>
  <c r="K314" i="3"/>
  <c r="K313" i="3"/>
  <c r="K312" i="3"/>
  <c r="K311" i="3"/>
  <c r="K310" i="3"/>
  <c r="K309" i="3"/>
  <c r="H309" i="3"/>
  <c r="K308" i="3"/>
  <c r="K307" i="3"/>
  <c r="K306" i="3"/>
  <c r="K305" i="3"/>
  <c r="K304" i="3"/>
  <c r="K303" i="3"/>
  <c r="H303" i="3"/>
  <c r="K302" i="3"/>
  <c r="K301" i="3"/>
  <c r="K300" i="3"/>
  <c r="K299" i="3"/>
  <c r="K298" i="3"/>
  <c r="K297" i="3"/>
  <c r="J461" i="2" s="1"/>
  <c r="K296" i="3"/>
  <c r="K295" i="3"/>
  <c r="K294" i="3"/>
  <c r="K293" i="3"/>
  <c r="K292" i="3"/>
  <c r="K291" i="3"/>
  <c r="K290" i="3"/>
  <c r="K289" i="3"/>
  <c r="K288" i="3"/>
  <c r="K287" i="3"/>
  <c r="K286" i="3"/>
  <c r="K285" i="3"/>
  <c r="H285" i="3"/>
  <c r="K284" i="3"/>
  <c r="K283" i="3"/>
  <c r="K282" i="3"/>
  <c r="K281" i="3"/>
  <c r="K280" i="3"/>
  <c r="K279" i="3"/>
  <c r="K278" i="3"/>
  <c r="K277" i="3"/>
  <c r="H277" i="3"/>
  <c r="K276" i="3"/>
  <c r="K275" i="3"/>
  <c r="K274" i="3"/>
  <c r="K273" i="3"/>
  <c r="K272" i="3"/>
  <c r="J475" i="2" s="1"/>
  <c r="K271" i="3"/>
  <c r="K270" i="3"/>
  <c r="H270" i="3"/>
  <c r="J270" i="3" s="1"/>
  <c r="K269" i="3"/>
  <c r="J579" i="2" s="1"/>
  <c r="K268" i="3"/>
  <c r="K267" i="3"/>
  <c r="K266" i="3"/>
  <c r="K265" i="3"/>
  <c r="K264" i="3"/>
  <c r="K263" i="3"/>
  <c r="K262" i="3"/>
  <c r="K261" i="3"/>
  <c r="H261" i="3"/>
  <c r="K260" i="3"/>
  <c r="K259" i="3"/>
  <c r="K258" i="3"/>
  <c r="K257" i="3"/>
  <c r="K256" i="3"/>
  <c r="K255" i="3"/>
  <c r="K254" i="3"/>
  <c r="K253" i="3"/>
  <c r="J266" i="2" s="1"/>
  <c r="H253" i="3"/>
  <c r="K252" i="3"/>
  <c r="K251" i="3"/>
  <c r="J508" i="2" s="1"/>
  <c r="K250" i="3"/>
  <c r="K249" i="3"/>
  <c r="K248" i="3"/>
  <c r="K247" i="3"/>
  <c r="H247" i="3"/>
  <c r="K246" i="3"/>
  <c r="K245" i="3"/>
  <c r="K244" i="3"/>
  <c r="K243" i="3"/>
  <c r="K242" i="3"/>
  <c r="K241" i="3"/>
  <c r="J441" i="2" s="1"/>
  <c r="K240" i="3"/>
  <c r="K239" i="3"/>
  <c r="K238" i="3"/>
  <c r="J570" i="2" s="1"/>
  <c r="K237" i="3"/>
  <c r="K236" i="3"/>
  <c r="H236" i="3"/>
  <c r="K235" i="3"/>
  <c r="K234" i="3"/>
  <c r="K233" i="3"/>
  <c r="K232" i="3"/>
  <c r="K231" i="3"/>
  <c r="K230" i="3"/>
  <c r="K229" i="3"/>
  <c r="H229" i="3"/>
  <c r="K228" i="3"/>
  <c r="K227" i="3"/>
  <c r="K226" i="3"/>
  <c r="K225" i="3"/>
  <c r="J408" i="2" s="1"/>
  <c r="K224" i="3"/>
  <c r="K223" i="3"/>
  <c r="K222" i="3"/>
  <c r="K221" i="3"/>
  <c r="H221" i="3"/>
  <c r="K220" i="3"/>
  <c r="J447" i="2" s="1"/>
  <c r="K219" i="3"/>
  <c r="K218" i="3"/>
  <c r="K217" i="3"/>
  <c r="K216" i="3"/>
  <c r="K215" i="3"/>
  <c r="K214" i="3"/>
  <c r="K213" i="3"/>
  <c r="K212" i="3"/>
  <c r="K211" i="3"/>
  <c r="K210" i="3"/>
  <c r="K209" i="3"/>
  <c r="K208" i="3"/>
  <c r="K207" i="3"/>
  <c r="K206" i="3"/>
  <c r="J459" i="2" s="1"/>
  <c r="K205" i="3"/>
  <c r="K204" i="3"/>
  <c r="K203" i="3"/>
  <c r="K202" i="3"/>
  <c r="K201" i="3"/>
  <c r="K200" i="3"/>
  <c r="J312" i="2" s="1"/>
  <c r="K199" i="3"/>
  <c r="K198" i="3"/>
  <c r="K197" i="3"/>
  <c r="K196" i="3"/>
  <c r="K195" i="3"/>
  <c r="K194" i="3"/>
  <c r="K193" i="3"/>
  <c r="J540" i="2" s="1"/>
  <c r="K192" i="3"/>
  <c r="K191" i="3"/>
  <c r="K190" i="3"/>
  <c r="K189" i="3"/>
  <c r="H189" i="3"/>
  <c r="K188" i="3"/>
  <c r="H188" i="3"/>
  <c r="K187" i="3"/>
  <c r="K186" i="3"/>
  <c r="K185" i="3"/>
  <c r="K184" i="3"/>
  <c r="K183" i="3"/>
  <c r="K182" i="3"/>
  <c r="K181" i="3"/>
  <c r="J564" i="2" s="1"/>
  <c r="K180" i="3"/>
  <c r="K179" i="3"/>
  <c r="K178" i="3"/>
  <c r="K177" i="3"/>
  <c r="K176" i="3"/>
  <c r="K175" i="3"/>
  <c r="K174" i="3"/>
  <c r="K173" i="3"/>
  <c r="H173" i="3"/>
  <c r="K172" i="3"/>
  <c r="K171" i="3"/>
  <c r="K170" i="3"/>
  <c r="K169" i="3"/>
  <c r="K168" i="3"/>
  <c r="K167" i="3"/>
  <c r="K166" i="3"/>
  <c r="K165" i="3"/>
  <c r="J511" i="2" s="1"/>
  <c r="H165" i="3"/>
  <c r="K164" i="3"/>
  <c r="K163" i="3"/>
  <c r="K162" i="3"/>
  <c r="K161" i="3"/>
  <c r="K160" i="3"/>
  <c r="J353" i="2" s="1"/>
  <c r="K159" i="3"/>
  <c r="K158" i="3"/>
  <c r="K157" i="3"/>
  <c r="K156" i="3"/>
  <c r="K155" i="3"/>
  <c r="K154" i="3"/>
  <c r="K153" i="3"/>
  <c r="K152" i="3"/>
  <c r="J560" i="2" s="1"/>
  <c r="K151" i="3"/>
  <c r="K150" i="3"/>
  <c r="K149" i="3"/>
  <c r="K148" i="3"/>
  <c r="K147" i="3"/>
  <c r="K146" i="3"/>
  <c r="K145" i="3"/>
  <c r="J45" i="2" s="1"/>
  <c r="K144" i="3"/>
  <c r="K143" i="3"/>
  <c r="K142" i="3"/>
  <c r="K141" i="3"/>
  <c r="H141" i="3"/>
  <c r="K140" i="3"/>
  <c r="K139" i="3"/>
  <c r="K138" i="3"/>
  <c r="K137" i="3"/>
  <c r="K136" i="3"/>
  <c r="K135" i="3"/>
  <c r="K134" i="3"/>
  <c r="K133" i="3"/>
  <c r="K132" i="3"/>
  <c r="K131" i="3"/>
  <c r="K130" i="3"/>
  <c r="K129" i="3"/>
  <c r="K128" i="3"/>
  <c r="K127" i="3"/>
  <c r="K126" i="3"/>
  <c r="K125" i="3"/>
  <c r="K124" i="3"/>
  <c r="K123" i="3"/>
  <c r="K122" i="3"/>
  <c r="K121" i="3"/>
  <c r="K120" i="3"/>
  <c r="J527" i="2" s="1"/>
  <c r="K119" i="3"/>
  <c r="K118" i="3"/>
  <c r="K117" i="3"/>
  <c r="H117" i="3"/>
  <c r="K116" i="3"/>
  <c r="K115" i="3"/>
  <c r="K114" i="3"/>
  <c r="K113" i="3"/>
  <c r="K112" i="3"/>
  <c r="K111" i="3"/>
  <c r="J60" i="2" s="1"/>
  <c r="H111" i="3"/>
  <c r="K110" i="3"/>
  <c r="K109" i="3"/>
  <c r="K108" i="3"/>
  <c r="K107" i="3"/>
  <c r="K106" i="3"/>
  <c r="K105" i="3"/>
  <c r="K104" i="3"/>
  <c r="J197" i="2" s="1"/>
  <c r="K103" i="3"/>
  <c r="K102" i="3"/>
  <c r="K101" i="3"/>
  <c r="K100" i="3"/>
  <c r="J425" i="2" s="1"/>
  <c r="K99" i="3"/>
  <c r="K98" i="3"/>
  <c r="K97" i="3"/>
  <c r="K96" i="3"/>
  <c r="J567" i="2" s="1"/>
  <c r="K95" i="3"/>
  <c r="K94" i="3"/>
  <c r="J507" i="2" s="1"/>
  <c r="K93" i="3"/>
  <c r="K92" i="3"/>
  <c r="K91" i="3"/>
  <c r="K90" i="3"/>
  <c r="K89" i="3"/>
  <c r="K88" i="3"/>
  <c r="K87" i="3"/>
  <c r="K86" i="3"/>
  <c r="K85" i="3"/>
  <c r="H85" i="3"/>
  <c r="K84" i="3"/>
  <c r="K83" i="3"/>
  <c r="K82" i="3"/>
  <c r="K81" i="3"/>
  <c r="J372" i="2" s="1"/>
  <c r="K80" i="3"/>
  <c r="J257" i="2" s="1"/>
  <c r="K79" i="3"/>
  <c r="K78" i="3"/>
  <c r="K77" i="3"/>
  <c r="H77" i="3"/>
  <c r="K76" i="3"/>
  <c r="K75" i="3"/>
  <c r="K74" i="3"/>
  <c r="K73" i="3"/>
  <c r="J328" i="2" s="1"/>
  <c r="K72" i="3"/>
  <c r="K71" i="3"/>
  <c r="K70" i="3"/>
  <c r="H70" i="3"/>
  <c r="K69" i="3"/>
  <c r="K68" i="3"/>
  <c r="K67" i="3"/>
  <c r="K66" i="3"/>
  <c r="K65" i="3"/>
  <c r="K64" i="3"/>
  <c r="K63" i="3"/>
  <c r="K62" i="3"/>
  <c r="K61" i="3"/>
  <c r="K60" i="3"/>
  <c r="J589" i="2" s="1"/>
  <c r="K59" i="3"/>
  <c r="K58" i="3"/>
  <c r="J414" i="2" s="1"/>
  <c r="K57" i="3"/>
  <c r="K56" i="3"/>
  <c r="K55" i="3"/>
  <c r="K54" i="3"/>
  <c r="K53" i="3"/>
  <c r="K52" i="3"/>
  <c r="K51" i="3"/>
  <c r="K50" i="3"/>
  <c r="K49" i="3"/>
  <c r="K48" i="3"/>
  <c r="K47" i="3"/>
  <c r="K46" i="3"/>
  <c r="H46" i="3"/>
  <c r="K45" i="3"/>
  <c r="J477" i="2" s="1"/>
  <c r="K44" i="3"/>
  <c r="H44" i="3"/>
  <c r="K43" i="3"/>
  <c r="J232" i="2" s="1"/>
  <c r="K42" i="3"/>
  <c r="K41" i="3"/>
  <c r="K40" i="3"/>
  <c r="K39" i="3"/>
  <c r="K38" i="3"/>
  <c r="K37" i="3"/>
  <c r="K36" i="3"/>
  <c r="K35" i="3"/>
  <c r="K34" i="3"/>
  <c r="K33" i="3"/>
  <c r="K32" i="3"/>
  <c r="J305" i="2" s="1"/>
  <c r="K31" i="3"/>
  <c r="K30" i="3"/>
  <c r="K29" i="3"/>
  <c r="K28" i="3"/>
  <c r="K27" i="3"/>
  <c r="K26" i="3"/>
  <c r="K25" i="3"/>
  <c r="K24" i="3"/>
  <c r="K23" i="3"/>
  <c r="K22" i="3"/>
  <c r="H22" i="3"/>
  <c r="K21" i="3"/>
  <c r="H21" i="3"/>
  <c r="K20" i="3"/>
  <c r="K19" i="3"/>
  <c r="K18" i="3"/>
  <c r="K17" i="3"/>
  <c r="K16" i="3"/>
  <c r="K15" i="3"/>
  <c r="K14" i="3"/>
  <c r="K13" i="3"/>
  <c r="K12" i="3"/>
  <c r="K11" i="3"/>
  <c r="K10" i="3"/>
  <c r="K9" i="3"/>
  <c r="K8" i="3"/>
  <c r="K7" i="3"/>
  <c r="J130" i="2" s="1"/>
  <c r="K6" i="3"/>
  <c r="J63" i="2" s="1"/>
  <c r="H6" i="3"/>
  <c r="K5" i="3"/>
  <c r="H5" i="3"/>
  <c r="K4" i="3"/>
  <c r="J212" i="2" s="1"/>
  <c r="K3" i="3"/>
  <c r="M607" i="2"/>
  <c r="M606" i="2"/>
  <c r="K606" i="2"/>
  <c r="J606" i="2"/>
  <c r="M605" i="2"/>
  <c r="K605" i="2"/>
  <c r="J605" i="2"/>
  <c r="M604" i="2"/>
  <c r="K604" i="2"/>
  <c r="J604" i="2"/>
  <c r="M603" i="2"/>
  <c r="K603" i="2"/>
  <c r="J603" i="2"/>
  <c r="M602" i="2"/>
  <c r="K602" i="2"/>
  <c r="J602" i="2"/>
  <c r="M601" i="2"/>
  <c r="M600" i="2"/>
  <c r="M599" i="2"/>
  <c r="M598" i="2"/>
  <c r="K598" i="2"/>
  <c r="J598" i="2"/>
  <c r="M597" i="2"/>
  <c r="M596" i="2"/>
  <c r="K596" i="2"/>
  <c r="J596" i="2"/>
  <c r="M595" i="2"/>
  <c r="M594" i="2"/>
  <c r="M593" i="2"/>
  <c r="M592" i="2"/>
  <c r="M591" i="2"/>
  <c r="M590" i="2"/>
  <c r="M589" i="2"/>
  <c r="M588" i="2"/>
  <c r="M587" i="2"/>
  <c r="K587" i="2"/>
  <c r="J587" i="2"/>
  <c r="M586" i="2"/>
  <c r="K586" i="2"/>
  <c r="J586" i="2"/>
  <c r="M585" i="2"/>
  <c r="K585" i="2"/>
  <c r="J585" i="2"/>
  <c r="M584" i="2"/>
  <c r="K584" i="2"/>
  <c r="J584" i="2"/>
  <c r="M583" i="2"/>
  <c r="K583" i="2"/>
  <c r="J583" i="2"/>
  <c r="M582" i="2"/>
  <c r="K582" i="2"/>
  <c r="J582" i="2"/>
  <c r="M581" i="2"/>
  <c r="K581" i="2"/>
  <c r="J581" i="2"/>
  <c r="M580" i="2"/>
  <c r="M579" i="2"/>
  <c r="M578" i="2"/>
  <c r="M577" i="2"/>
  <c r="K577" i="2"/>
  <c r="J577" i="2"/>
  <c r="M576" i="2"/>
  <c r="K576" i="2"/>
  <c r="J576" i="2"/>
  <c r="M575" i="2"/>
  <c r="K575" i="2"/>
  <c r="J575" i="2"/>
  <c r="M574" i="2"/>
  <c r="K574" i="2"/>
  <c r="J574" i="2"/>
  <c r="M573" i="2"/>
  <c r="K573" i="2"/>
  <c r="J573" i="2"/>
  <c r="M572" i="2"/>
  <c r="K572" i="2"/>
  <c r="J572" i="2"/>
  <c r="M571" i="2"/>
  <c r="K571" i="2"/>
  <c r="J571" i="2"/>
  <c r="M570" i="2"/>
  <c r="M569" i="2"/>
  <c r="K569" i="2"/>
  <c r="J569" i="2"/>
  <c r="M568" i="2"/>
  <c r="K568" i="2"/>
  <c r="J568" i="2"/>
  <c r="M567" i="2"/>
  <c r="M566" i="2"/>
  <c r="M565" i="2"/>
  <c r="M564" i="2"/>
  <c r="M563" i="2"/>
  <c r="K563" i="2"/>
  <c r="J563" i="2"/>
  <c r="M562" i="2"/>
  <c r="K562" i="2"/>
  <c r="J562" i="2"/>
  <c r="M561" i="2"/>
  <c r="K561" i="2"/>
  <c r="J561" i="2"/>
  <c r="M560" i="2"/>
  <c r="M559" i="2"/>
  <c r="K559" i="2"/>
  <c r="J559" i="2"/>
  <c r="M558" i="2"/>
  <c r="M557" i="2"/>
  <c r="K557" i="2"/>
  <c r="J557" i="2"/>
  <c r="M556" i="2"/>
  <c r="M555" i="2"/>
  <c r="K555" i="2"/>
  <c r="J555" i="2"/>
  <c r="M554" i="2"/>
  <c r="K554" i="2"/>
  <c r="J554" i="2"/>
  <c r="M553" i="2"/>
  <c r="K553" i="2"/>
  <c r="J553" i="2"/>
  <c r="M552" i="2"/>
  <c r="K552" i="2"/>
  <c r="J552" i="2"/>
  <c r="M551" i="2"/>
  <c r="K551" i="2"/>
  <c r="J551" i="2"/>
  <c r="M550" i="2"/>
  <c r="M549" i="2"/>
  <c r="K549" i="2"/>
  <c r="J549" i="2"/>
  <c r="M548" i="2"/>
  <c r="K548" i="2"/>
  <c r="J548" i="2"/>
  <c r="M547" i="2"/>
  <c r="K547" i="2"/>
  <c r="J547" i="2"/>
  <c r="M546" i="2"/>
  <c r="K546" i="2"/>
  <c r="J546" i="2"/>
  <c r="M545" i="2"/>
  <c r="K545" i="2"/>
  <c r="J545" i="2"/>
  <c r="M544" i="2"/>
  <c r="M543" i="2"/>
  <c r="K543" i="2"/>
  <c r="J543" i="2"/>
  <c r="M542" i="2"/>
  <c r="M541" i="2"/>
  <c r="K541" i="2"/>
  <c r="J541" i="2"/>
  <c r="M540" i="2"/>
  <c r="M539" i="2"/>
  <c r="K539" i="2"/>
  <c r="J539" i="2"/>
  <c r="M538" i="2"/>
  <c r="K538" i="2"/>
  <c r="J538" i="2"/>
  <c r="M537" i="2"/>
  <c r="K537" i="2"/>
  <c r="J537" i="2"/>
  <c r="M536" i="2"/>
  <c r="K536" i="2"/>
  <c r="J536" i="2"/>
  <c r="M535" i="2"/>
  <c r="K535" i="2"/>
  <c r="J535" i="2"/>
  <c r="M534" i="2"/>
  <c r="K534" i="2"/>
  <c r="J534" i="2"/>
  <c r="M533" i="2"/>
  <c r="K533" i="2"/>
  <c r="J533" i="2"/>
  <c r="M532" i="2"/>
  <c r="K532" i="2"/>
  <c r="J532" i="2"/>
  <c r="M531" i="2"/>
  <c r="M530" i="2"/>
  <c r="K530" i="2"/>
  <c r="J530" i="2"/>
  <c r="M529" i="2"/>
  <c r="K529" i="2"/>
  <c r="J529" i="2"/>
  <c r="M528" i="2"/>
  <c r="K528" i="2"/>
  <c r="J528" i="2"/>
  <c r="M527" i="2"/>
  <c r="M526" i="2"/>
  <c r="K526" i="2"/>
  <c r="J526" i="2"/>
  <c r="M525" i="2"/>
  <c r="K525" i="2"/>
  <c r="J525" i="2"/>
  <c r="M524" i="2"/>
  <c r="K524" i="2"/>
  <c r="J524" i="2"/>
  <c r="M523" i="2"/>
  <c r="M522" i="2"/>
  <c r="K522" i="2"/>
  <c r="J522" i="2"/>
  <c r="M521" i="2"/>
  <c r="K521" i="2"/>
  <c r="J521" i="2"/>
  <c r="M520" i="2"/>
  <c r="K520" i="2"/>
  <c r="J520" i="2"/>
  <c r="M519" i="2"/>
  <c r="M518" i="2"/>
  <c r="M517" i="2"/>
  <c r="K517" i="2"/>
  <c r="J517" i="2"/>
  <c r="M516" i="2"/>
  <c r="K516" i="2"/>
  <c r="J516" i="2"/>
  <c r="M515" i="2"/>
  <c r="K515" i="2"/>
  <c r="J515" i="2"/>
  <c r="M514" i="2"/>
  <c r="K514" i="2"/>
  <c r="J514" i="2"/>
  <c r="M513" i="2"/>
  <c r="K513" i="2"/>
  <c r="J513" i="2"/>
  <c r="M512" i="2"/>
  <c r="M511" i="2"/>
  <c r="M510" i="2"/>
  <c r="K510" i="2"/>
  <c r="J510" i="2"/>
  <c r="M509" i="2"/>
  <c r="K509" i="2"/>
  <c r="J509" i="2"/>
  <c r="M508" i="2"/>
  <c r="M507" i="2"/>
  <c r="M506" i="2"/>
  <c r="M505" i="2"/>
  <c r="M504" i="2"/>
  <c r="M503" i="2"/>
  <c r="K503" i="2"/>
  <c r="J503" i="2"/>
  <c r="M502" i="2"/>
  <c r="M501" i="2"/>
  <c r="K501" i="2"/>
  <c r="J501" i="2"/>
  <c r="M500" i="2"/>
  <c r="K500" i="2"/>
  <c r="J500" i="2"/>
  <c r="M499" i="2"/>
  <c r="K499" i="2"/>
  <c r="J499" i="2"/>
  <c r="M498" i="2"/>
  <c r="M497" i="2"/>
  <c r="K497" i="2"/>
  <c r="J497" i="2"/>
  <c r="M496" i="2"/>
  <c r="K496" i="2"/>
  <c r="J496" i="2"/>
  <c r="M495" i="2"/>
  <c r="K495" i="2"/>
  <c r="J495" i="2"/>
  <c r="M494" i="2"/>
  <c r="K494" i="2"/>
  <c r="J494" i="2"/>
  <c r="M493" i="2"/>
  <c r="K493" i="2"/>
  <c r="J493" i="2"/>
  <c r="M492" i="2"/>
  <c r="K492" i="2"/>
  <c r="J492" i="2"/>
  <c r="M491" i="2"/>
  <c r="K491" i="2"/>
  <c r="J491" i="2"/>
  <c r="M490" i="2"/>
  <c r="K490" i="2"/>
  <c r="J490" i="2"/>
  <c r="M489" i="2"/>
  <c r="K489" i="2"/>
  <c r="J489" i="2"/>
  <c r="M488" i="2"/>
  <c r="K488" i="2"/>
  <c r="J488" i="2"/>
  <c r="M487" i="2"/>
  <c r="K487" i="2"/>
  <c r="J487" i="2"/>
  <c r="M486" i="2"/>
  <c r="M485" i="2"/>
  <c r="K485" i="2"/>
  <c r="J485" i="2"/>
  <c r="M484" i="2"/>
  <c r="K484" i="2"/>
  <c r="J484" i="2"/>
  <c r="M483" i="2"/>
  <c r="K483" i="2"/>
  <c r="J483" i="2"/>
  <c r="M482" i="2"/>
  <c r="K482" i="2"/>
  <c r="J482" i="2"/>
  <c r="M481" i="2"/>
  <c r="K481" i="2"/>
  <c r="J481" i="2"/>
  <c r="M480" i="2"/>
  <c r="K480" i="2"/>
  <c r="J480" i="2"/>
  <c r="M479" i="2"/>
  <c r="K479" i="2"/>
  <c r="J479" i="2"/>
  <c r="M478" i="2"/>
  <c r="M477" i="2"/>
  <c r="M476" i="2"/>
  <c r="K476" i="2"/>
  <c r="J476" i="2"/>
  <c r="M475" i="2"/>
  <c r="M474" i="2"/>
  <c r="K474" i="2"/>
  <c r="J474" i="2"/>
  <c r="M473" i="2"/>
  <c r="K473" i="2"/>
  <c r="J473" i="2"/>
  <c r="M472" i="2"/>
  <c r="K472" i="2"/>
  <c r="J472" i="2"/>
  <c r="M471" i="2"/>
  <c r="M470" i="2"/>
  <c r="M469" i="2"/>
  <c r="K469" i="2"/>
  <c r="J469" i="2"/>
  <c r="M468" i="2"/>
  <c r="K468" i="2"/>
  <c r="J468" i="2"/>
  <c r="M467" i="2"/>
  <c r="K467" i="2"/>
  <c r="J467" i="2"/>
  <c r="M466" i="2"/>
  <c r="K466" i="2"/>
  <c r="J466" i="2"/>
  <c r="M465" i="2"/>
  <c r="K465" i="2"/>
  <c r="J465" i="2"/>
  <c r="M464" i="2"/>
  <c r="K464" i="2"/>
  <c r="J464" i="2"/>
  <c r="M463" i="2"/>
  <c r="M462" i="2"/>
  <c r="K462" i="2"/>
  <c r="J462" i="2"/>
  <c r="M461" i="2"/>
  <c r="M460" i="2"/>
  <c r="K460" i="2"/>
  <c r="J460" i="2"/>
  <c r="M459" i="2"/>
  <c r="M458" i="2"/>
  <c r="K458" i="2"/>
  <c r="J458" i="2"/>
  <c r="M457" i="2"/>
  <c r="M456" i="2"/>
  <c r="K456" i="2"/>
  <c r="J456" i="2"/>
  <c r="M455" i="2"/>
  <c r="K455" i="2"/>
  <c r="J455" i="2"/>
  <c r="M454" i="2"/>
  <c r="M453" i="2"/>
  <c r="K453" i="2"/>
  <c r="J453" i="2"/>
  <c r="M452" i="2"/>
  <c r="K452" i="2"/>
  <c r="J452" i="2"/>
  <c r="M451" i="2"/>
  <c r="K451" i="2"/>
  <c r="J451" i="2"/>
  <c r="M450" i="2"/>
  <c r="K450" i="2"/>
  <c r="J450" i="2"/>
  <c r="M449" i="2"/>
  <c r="K449" i="2"/>
  <c r="J449" i="2"/>
  <c r="M448" i="2"/>
  <c r="K448" i="2"/>
  <c r="J448" i="2"/>
  <c r="M447" i="2"/>
  <c r="M446" i="2"/>
  <c r="M445" i="2"/>
  <c r="M444" i="2"/>
  <c r="K444" i="2"/>
  <c r="J444" i="2"/>
  <c r="M443" i="2"/>
  <c r="K443" i="2"/>
  <c r="J443" i="2"/>
  <c r="M442" i="2"/>
  <c r="M441" i="2"/>
  <c r="M440" i="2"/>
  <c r="K440" i="2"/>
  <c r="J440" i="2"/>
  <c r="M439" i="2"/>
  <c r="K439" i="2"/>
  <c r="J439" i="2"/>
  <c r="M438" i="2"/>
  <c r="K438" i="2"/>
  <c r="J438" i="2"/>
  <c r="M437" i="2"/>
  <c r="K437" i="2"/>
  <c r="J437" i="2"/>
  <c r="M436" i="2"/>
  <c r="K436" i="2"/>
  <c r="J436" i="2"/>
  <c r="M435" i="2"/>
  <c r="M434" i="2"/>
  <c r="M433" i="2"/>
  <c r="M432" i="2"/>
  <c r="K432" i="2"/>
  <c r="J432" i="2"/>
  <c r="M431" i="2"/>
  <c r="K431" i="2"/>
  <c r="J431" i="2"/>
  <c r="M430" i="2"/>
  <c r="M429" i="2"/>
  <c r="K429" i="2"/>
  <c r="J429" i="2"/>
  <c r="M428" i="2"/>
  <c r="K428" i="2"/>
  <c r="J428" i="2"/>
  <c r="M427" i="2"/>
  <c r="K427" i="2"/>
  <c r="J427" i="2"/>
  <c r="M426" i="2"/>
  <c r="K426" i="2"/>
  <c r="J426" i="2"/>
  <c r="M425" i="2"/>
  <c r="M424" i="2"/>
  <c r="M423" i="2"/>
  <c r="K423" i="2"/>
  <c r="J423" i="2"/>
  <c r="M422" i="2"/>
  <c r="K422" i="2"/>
  <c r="J422" i="2"/>
  <c r="M421" i="2"/>
  <c r="K421" i="2"/>
  <c r="J421" i="2"/>
  <c r="M420" i="2"/>
  <c r="K420" i="2"/>
  <c r="J420" i="2"/>
  <c r="M419" i="2"/>
  <c r="K419" i="2"/>
  <c r="J419" i="2"/>
  <c r="M418" i="2"/>
  <c r="K418" i="2"/>
  <c r="J418" i="2"/>
  <c r="M417" i="2"/>
  <c r="K417" i="2"/>
  <c r="J417" i="2"/>
  <c r="M416" i="2"/>
  <c r="K416" i="2"/>
  <c r="J416" i="2"/>
  <c r="M415" i="2"/>
  <c r="K415" i="2"/>
  <c r="J415" i="2"/>
  <c r="M414" i="2"/>
  <c r="M413" i="2"/>
  <c r="M412" i="2"/>
  <c r="K412" i="2"/>
  <c r="J412" i="2"/>
  <c r="M411" i="2"/>
  <c r="K411" i="2"/>
  <c r="J411" i="2"/>
  <c r="M410" i="2"/>
  <c r="K410" i="2"/>
  <c r="J410" i="2"/>
  <c r="M409" i="2"/>
  <c r="K409" i="2"/>
  <c r="J409" i="2"/>
  <c r="M408" i="2"/>
  <c r="M407" i="2"/>
  <c r="K407" i="2"/>
  <c r="J407" i="2"/>
  <c r="M406" i="2"/>
  <c r="K406" i="2"/>
  <c r="J406" i="2"/>
  <c r="M405" i="2"/>
  <c r="M404" i="2"/>
  <c r="K404" i="2"/>
  <c r="J404" i="2"/>
  <c r="M403" i="2"/>
  <c r="M402" i="2"/>
  <c r="K402" i="2"/>
  <c r="J402" i="2"/>
  <c r="M401" i="2"/>
  <c r="K401" i="2"/>
  <c r="J401" i="2"/>
  <c r="M400" i="2"/>
  <c r="K400" i="2"/>
  <c r="J400" i="2"/>
  <c r="M399" i="2"/>
  <c r="M398" i="2"/>
  <c r="K398" i="2"/>
  <c r="J398" i="2"/>
  <c r="M397" i="2"/>
  <c r="M396" i="2"/>
  <c r="K396" i="2"/>
  <c r="J396" i="2"/>
  <c r="M395" i="2"/>
  <c r="K395" i="2"/>
  <c r="J395" i="2"/>
  <c r="M394" i="2"/>
  <c r="K394" i="2"/>
  <c r="J394" i="2"/>
  <c r="M393" i="2"/>
  <c r="K393" i="2"/>
  <c r="J393" i="2"/>
  <c r="M392" i="2"/>
  <c r="K392" i="2"/>
  <c r="J392" i="2"/>
  <c r="M391" i="2"/>
  <c r="M390" i="2"/>
  <c r="M389" i="2"/>
  <c r="M388" i="2"/>
  <c r="K388" i="2"/>
  <c r="J388" i="2"/>
  <c r="M387" i="2"/>
  <c r="K387" i="2"/>
  <c r="J387" i="2"/>
  <c r="M386" i="2"/>
  <c r="M385" i="2"/>
  <c r="K385" i="2"/>
  <c r="J385" i="2"/>
  <c r="M384" i="2"/>
  <c r="M383" i="2"/>
  <c r="K383" i="2"/>
  <c r="J383" i="2"/>
  <c r="M382" i="2"/>
  <c r="K382" i="2"/>
  <c r="J382" i="2"/>
  <c r="M381" i="2"/>
  <c r="K381" i="2"/>
  <c r="J381" i="2"/>
  <c r="M380" i="2"/>
  <c r="K380" i="2"/>
  <c r="J380" i="2"/>
  <c r="M379" i="2"/>
  <c r="K379" i="2"/>
  <c r="J379" i="2"/>
  <c r="M378" i="2"/>
  <c r="K378" i="2"/>
  <c r="J378" i="2"/>
  <c r="M377" i="2"/>
  <c r="M376" i="2"/>
  <c r="M375" i="2"/>
  <c r="K375" i="2"/>
  <c r="J375" i="2"/>
  <c r="M374" i="2"/>
  <c r="K374" i="2"/>
  <c r="J374" i="2"/>
  <c r="M373" i="2"/>
  <c r="M372" i="2"/>
  <c r="M371" i="2"/>
  <c r="K371" i="2"/>
  <c r="J371" i="2"/>
  <c r="M370" i="2"/>
  <c r="K370" i="2"/>
  <c r="J370" i="2"/>
  <c r="M369" i="2"/>
  <c r="K369" i="2"/>
  <c r="J369" i="2"/>
  <c r="M368" i="2"/>
  <c r="K368" i="2"/>
  <c r="J368" i="2"/>
  <c r="M367" i="2"/>
  <c r="K367" i="2"/>
  <c r="J367" i="2"/>
  <c r="M366" i="2"/>
  <c r="M365" i="2"/>
  <c r="M364" i="2"/>
  <c r="K364" i="2"/>
  <c r="J364" i="2"/>
  <c r="M363" i="2"/>
  <c r="K363" i="2"/>
  <c r="J363" i="2"/>
  <c r="M362" i="2"/>
  <c r="K362" i="2"/>
  <c r="J362" i="2"/>
  <c r="M361" i="2"/>
  <c r="K361" i="2"/>
  <c r="J361" i="2"/>
  <c r="M360" i="2"/>
  <c r="M359" i="2"/>
  <c r="M358" i="2"/>
  <c r="K358" i="2"/>
  <c r="J358" i="2"/>
  <c r="M357" i="2"/>
  <c r="K357" i="2"/>
  <c r="J357" i="2"/>
  <c r="M356" i="2"/>
  <c r="M355" i="2"/>
  <c r="K355" i="2"/>
  <c r="J355" i="2"/>
  <c r="M354" i="2"/>
  <c r="M353" i="2"/>
  <c r="M352" i="2"/>
  <c r="K352" i="2"/>
  <c r="J352" i="2"/>
  <c r="M351" i="2"/>
  <c r="K351" i="2"/>
  <c r="J351" i="2"/>
  <c r="M350" i="2"/>
  <c r="M349" i="2"/>
  <c r="K349" i="2"/>
  <c r="J349" i="2"/>
  <c r="M348" i="2"/>
  <c r="M347" i="2"/>
  <c r="K347" i="2"/>
  <c r="J347" i="2"/>
  <c r="M346" i="2"/>
  <c r="K346" i="2"/>
  <c r="J346" i="2"/>
  <c r="M345" i="2"/>
  <c r="K345" i="2"/>
  <c r="J345" i="2"/>
  <c r="M344" i="2"/>
  <c r="M343" i="2"/>
  <c r="K343" i="2"/>
  <c r="J343" i="2"/>
  <c r="M342" i="2"/>
  <c r="K342" i="2"/>
  <c r="J342" i="2"/>
  <c r="M341" i="2"/>
  <c r="K341" i="2"/>
  <c r="J341" i="2"/>
  <c r="M340" i="2"/>
  <c r="M339" i="2"/>
  <c r="K339" i="2"/>
  <c r="J339" i="2"/>
  <c r="M338" i="2"/>
  <c r="K338" i="2"/>
  <c r="J338" i="2"/>
  <c r="M337" i="2"/>
  <c r="K337" i="2"/>
  <c r="J337" i="2"/>
  <c r="M336" i="2"/>
  <c r="K336" i="2"/>
  <c r="J336" i="2"/>
  <c r="M335" i="2"/>
  <c r="K335" i="2"/>
  <c r="J335" i="2"/>
  <c r="M334" i="2"/>
  <c r="M333" i="2"/>
  <c r="K333" i="2"/>
  <c r="J333" i="2"/>
  <c r="M332" i="2"/>
  <c r="K332" i="2"/>
  <c r="J332" i="2"/>
  <c r="M331" i="2"/>
  <c r="K331" i="2"/>
  <c r="J331" i="2"/>
  <c r="M330" i="2"/>
  <c r="K330" i="2"/>
  <c r="J330" i="2"/>
  <c r="M329" i="2"/>
  <c r="K329" i="2"/>
  <c r="J329" i="2"/>
  <c r="M328" i="2"/>
  <c r="M327" i="2"/>
  <c r="K327" i="2"/>
  <c r="J327" i="2"/>
  <c r="M326" i="2"/>
  <c r="K326" i="2"/>
  <c r="J326" i="2"/>
  <c r="M325" i="2"/>
  <c r="K325" i="2"/>
  <c r="J325" i="2"/>
  <c r="M324" i="2"/>
  <c r="K324" i="2"/>
  <c r="J324" i="2"/>
  <c r="M323" i="2"/>
  <c r="K323" i="2"/>
  <c r="J323" i="2"/>
  <c r="M322" i="2"/>
  <c r="K322" i="2"/>
  <c r="J322" i="2"/>
  <c r="M321" i="2"/>
  <c r="K321" i="2"/>
  <c r="J321" i="2"/>
  <c r="M320" i="2"/>
  <c r="K320" i="2"/>
  <c r="J320" i="2"/>
  <c r="M319" i="2"/>
  <c r="M318" i="2"/>
  <c r="K318" i="2"/>
  <c r="J318" i="2"/>
  <c r="M317" i="2"/>
  <c r="K317" i="2"/>
  <c r="J317" i="2"/>
  <c r="M316" i="2"/>
  <c r="K316" i="2"/>
  <c r="J316" i="2"/>
  <c r="M315" i="2"/>
  <c r="K315" i="2"/>
  <c r="J315" i="2"/>
  <c r="M314" i="2"/>
  <c r="K314" i="2"/>
  <c r="J314" i="2"/>
  <c r="M313" i="2"/>
  <c r="K313" i="2"/>
  <c r="J313" i="2"/>
  <c r="M312" i="2"/>
  <c r="M311" i="2"/>
  <c r="K311" i="2"/>
  <c r="J311" i="2"/>
  <c r="M310" i="2"/>
  <c r="K310" i="2"/>
  <c r="J310" i="2"/>
  <c r="M309" i="2"/>
  <c r="K309" i="2"/>
  <c r="J309" i="2"/>
  <c r="M308" i="2"/>
  <c r="K308" i="2"/>
  <c r="J308" i="2"/>
  <c r="M307" i="2"/>
  <c r="K307" i="2"/>
  <c r="J307" i="2"/>
  <c r="M306" i="2"/>
  <c r="K306" i="2"/>
  <c r="J306" i="2"/>
  <c r="M305" i="2"/>
  <c r="M304" i="2"/>
  <c r="K304" i="2"/>
  <c r="J304" i="2"/>
  <c r="M303" i="2"/>
  <c r="M302" i="2"/>
  <c r="M301" i="2"/>
  <c r="K301" i="2"/>
  <c r="J301" i="2"/>
  <c r="M300" i="2"/>
  <c r="K300" i="2"/>
  <c r="J300" i="2"/>
  <c r="M299" i="2"/>
  <c r="K299" i="2"/>
  <c r="J299" i="2"/>
  <c r="M298" i="2"/>
  <c r="K298" i="2"/>
  <c r="J298" i="2"/>
  <c r="M297" i="2"/>
  <c r="K297" i="2"/>
  <c r="J297" i="2"/>
  <c r="M296" i="2"/>
  <c r="M295" i="2"/>
  <c r="K295" i="2"/>
  <c r="J295" i="2"/>
  <c r="M294" i="2"/>
  <c r="K294" i="2"/>
  <c r="J294" i="2"/>
  <c r="M293" i="2"/>
  <c r="M292" i="2"/>
  <c r="K292" i="2"/>
  <c r="J292" i="2"/>
  <c r="M291" i="2"/>
  <c r="M290" i="2"/>
  <c r="K290" i="2"/>
  <c r="J290" i="2"/>
  <c r="M289" i="2"/>
  <c r="K289" i="2"/>
  <c r="J289" i="2"/>
  <c r="M288" i="2"/>
  <c r="K288" i="2"/>
  <c r="J288" i="2"/>
  <c r="M287" i="2"/>
  <c r="K287" i="2"/>
  <c r="J287" i="2"/>
  <c r="M286" i="2"/>
  <c r="K286" i="2"/>
  <c r="J286" i="2"/>
  <c r="M285" i="2"/>
  <c r="K285" i="2"/>
  <c r="J285" i="2"/>
  <c r="M284" i="2"/>
  <c r="K284" i="2"/>
  <c r="J284" i="2"/>
  <c r="M283" i="2"/>
  <c r="M282" i="2"/>
  <c r="M281" i="2"/>
  <c r="K281" i="2"/>
  <c r="J281" i="2"/>
  <c r="M280" i="2"/>
  <c r="K280" i="2"/>
  <c r="J280" i="2"/>
  <c r="M279" i="2"/>
  <c r="K279" i="2"/>
  <c r="J279" i="2"/>
  <c r="M278" i="2"/>
  <c r="K278" i="2"/>
  <c r="J278" i="2"/>
  <c r="M277" i="2"/>
  <c r="K277" i="2"/>
  <c r="J277" i="2"/>
  <c r="M276" i="2"/>
  <c r="K276" i="2"/>
  <c r="J276" i="2"/>
  <c r="M275" i="2"/>
  <c r="M274" i="2"/>
  <c r="K274" i="2"/>
  <c r="J274" i="2"/>
  <c r="M273" i="2"/>
  <c r="K273" i="2"/>
  <c r="J273" i="2"/>
  <c r="M272" i="2"/>
  <c r="K272" i="2"/>
  <c r="J272" i="2"/>
  <c r="M271" i="2"/>
  <c r="K271" i="2"/>
  <c r="J271" i="2"/>
  <c r="M270" i="2"/>
  <c r="K270" i="2"/>
  <c r="J270" i="2"/>
  <c r="M269" i="2"/>
  <c r="K269" i="2"/>
  <c r="J269" i="2"/>
  <c r="M268" i="2"/>
  <c r="K268" i="2"/>
  <c r="J268" i="2"/>
  <c r="M267" i="2"/>
  <c r="K267" i="2"/>
  <c r="J267" i="2"/>
  <c r="M266" i="2"/>
  <c r="M265" i="2"/>
  <c r="K265" i="2"/>
  <c r="J265" i="2"/>
  <c r="M264" i="2"/>
  <c r="K264" i="2"/>
  <c r="J264" i="2"/>
  <c r="M263" i="2"/>
  <c r="M262" i="2"/>
  <c r="M261" i="2"/>
  <c r="M260" i="2"/>
  <c r="M259" i="2"/>
  <c r="K259" i="2"/>
  <c r="J259" i="2"/>
  <c r="M258" i="2"/>
  <c r="M257" i="2"/>
  <c r="M256" i="2"/>
  <c r="K256" i="2"/>
  <c r="J256" i="2"/>
  <c r="M255" i="2"/>
  <c r="M254" i="2"/>
  <c r="K254" i="2"/>
  <c r="J254" i="2"/>
  <c r="M253" i="2"/>
  <c r="M252" i="2"/>
  <c r="K252" i="2"/>
  <c r="J252" i="2"/>
  <c r="M251" i="2"/>
  <c r="K251" i="2"/>
  <c r="J251" i="2"/>
  <c r="M250" i="2"/>
  <c r="K250" i="2"/>
  <c r="J250" i="2"/>
  <c r="M249" i="2"/>
  <c r="M248" i="2"/>
  <c r="K248" i="2"/>
  <c r="J248" i="2"/>
  <c r="M247" i="2"/>
  <c r="K247" i="2"/>
  <c r="J247" i="2"/>
  <c r="M246" i="2"/>
  <c r="K246" i="2"/>
  <c r="J246" i="2"/>
  <c r="M245" i="2"/>
  <c r="K245" i="2"/>
  <c r="J245" i="2"/>
  <c r="M244" i="2"/>
  <c r="M243" i="2"/>
  <c r="K243" i="2"/>
  <c r="J243" i="2"/>
  <c r="M242" i="2"/>
  <c r="K242" i="2"/>
  <c r="J242" i="2"/>
  <c r="M241" i="2"/>
  <c r="K241" i="2"/>
  <c r="J241" i="2"/>
  <c r="M240" i="2"/>
  <c r="M239" i="2"/>
  <c r="K239" i="2"/>
  <c r="J239" i="2"/>
  <c r="M238" i="2"/>
  <c r="M237" i="2"/>
  <c r="M236" i="2"/>
  <c r="K236" i="2"/>
  <c r="J236" i="2"/>
  <c r="M235" i="2"/>
  <c r="M234" i="2"/>
  <c r="K234" i="2"/>
  <c r="J234" i="2"/>
  <c r="M233" i="2"/>
  <c r="K233" i="2"/>
  <c r="J233" i="2"/>
  <c r="M232" i="2"/>
  <c r="M231" i="2"/>
  <c r="K231" i="2"/>
  <c r="J231" i="2"/>
  <c r="M230" i="2"/>
  <c r="M229" i="2"/>
  <c r="K229" i="2"/>
  <c r="J229" i="2"/>
  <c r="M228" i="2"/>
  <c r="K228" i="2"/>
  <c r="J228" i="2"/>
  <c r="M227" i="2"/>
  <c r="K227" i="2"/>
  <c r="J227" i="2"/>
  <c r="M226" i="2"/>
  <c r="K226" i="2"/>
  <c r="J226" i="2"/>
  <c r="M225" i="2"/>
  <c r="K225" i="2"/>
  <c r="J225" i="2"/>
  <c r="M224" i="2"/>
  <c r="K224" i="2"/>
  <c r="J224" i="2"/>
  <c r="M223" i="2"/>
  <c r="K223" i="2"/>
  <c r="J223" i="2"/>
  <c r="M222" i="2"/>
  <c r="K222" i="2"/>
  <c r="J222" i="2"/>
  <c r="M221" i="2"/>
  <c r="M220" i="2"/>
  <c r="M219" i="2"/>
  <c r="K219" i="2"/>
  <c r="J219" i="2"/>
  <c r="M218" i="2"/>
  <c r="K218" i="2"/>
  <c r="J218" i="2"/>
  <c r="M217" i="2"/>
  <c r="M216" i="2"/>
  <c r="K216" i="2"/>
  <c r="J216" i="2"/>
  <c r="M215" i="2"/>
  <c r="K215" i="2"/>
  <c r="J215" i="2"/>
  <c r="M214" i="2"/>
  <c r="K214" i="2"/>
  <c r="J214" i="2"/>
  <c r="M213" i="2"/>
  <c r="K213" i="2"/>
  <c r="J213" i="2"/>
  <c r="M212" i="2"/>
  <c r="M211" i="2"/>
  <c r="K211" i="2"/>
  <c r="J211" i="2"/>
  <c r="M210" i="2"/>
  <c r="K210" i="2"/>
  <c r="J210" i="2"/>
  <c r="M209" i="2"/>
  <c r="K209" i="2"/>
  <c r="J209" i="2"/>
  <c r="M208" i="2"/>
  <c r="K208" i="2"/>
  <c r="J208" i="2"/>
  <c r="M207" i="2"/>
  <c r="K207" i="2"/>
  <c r="J207" i="2"/>
  <c r="M206" i="2"/>
  <c r="K206" i="2"/>
  <c r="J206" i="2"/>
  <c r="M205" i="2"/>
  <c r="K205" i="2"/>
  <c r="J205" i="2"/>
  <c r="M204" i="2"/>
  <c r="K204" i="2"/>
  <c r="J204" i="2"/>
  <c r="M203" i="2"/>
  <c r="K203" i="2"/>
  <c r="J203" i="2"/>
  <c r="M202" i="2"/>
  <c r="K202" i="2"/>
  <c r="J202" i="2"/>
  <c r="M201" i="2"/>
  <c r="K201" i="2"/>
  <c r="J201" i="2"/>
  <c r="M200" i="2"/>
  <c r="K200" i="2"/>
  <c r="J200" i="2"/>
  <c r="M199" i="2"/>
  <c r="K199" i="2"/>
  <c r="J199" i="2"/>
  <c r="M198" i="2"/>
  <c r="M197" i="2"/>
  <c r="M196" i="2"/>
  <c r="K196" i="2"/>
  <c r="J196" i="2"/>
  <c r="M195" i="2"/>
  <c r="K195" i="2"/>
  <c r="J195" i="2"/>
  <c r="M194" i="2"/>
  <c r="K194" i="2"/>
  <c r="J194" i="2"/>
  <c r="M193" i="2"/>
  <c r="K193" i="2"/>
  <c r="J193" i="2"/>
  <c r="M192" i="2"/>
  <c r="M191" i="2"/>
  <c r="M190" i="2"/>
  <c r="M189" i="2"/>
  <c r="K189" i="2"/>
  <c r="J189" i="2"/>
  <c r="M188" i="2"/>
  <c r="K188" i="2"/>
  <c r="J188" i="2"/>
  <c r="M187" i="2"/>
  <c r="K187" i="2"/>
  <c r="J187" i="2"/>
  <c r="M186" i="2"/>
  <c r="K186" i="2"/>
  <c r="J186" i="2"/>
  <c r="M185" i="2"/>
  <c r="K185" i="2"/>
  <c r="J185" i="2"/>
  <c r="M184" i="2"/>
  <c r="M183" i="2"/>
  <c r="M182" i="2"/>
  <c r="K182" i="2"/>
  <c r="J182" i="2"/>
  <c r="M181" i="2"/>
  <c r="K181" i="2"/>
  <c r="J181" i="2"/>
  <c r="M180" i="2"/>
  <c r="M179" i="2"/>
  <c r="K179" i="2"/>
  <c r="J179" i="2"/>
  <c r="M178" i="2"/>
  <c r="M177" i="2"/>
  <c r="K177" i="2"/>
  <c r="J177" i="2"/>
  <c r="M176" i="2"/>
  <c r="K176" i="2"/>
  <c r="J176" i="2"/>
  <c r="M175" i="2"/>
  <c r="K175" i="2"/>
  <c r="J175" i="2"/>
  <c r="M174" i="2"/>
  <c r="K174" i="2"/>
  <c r="J174" i="2"/>
  <c r="M173" i="2"/>
  <c r="K173" i="2"/>
  <c r="J173" i="2"/>
  <c r="M172" i="2"/>
  <c r="K172" i="2"/>
  <c r="J172" i="2"/>
  <c r="M171" i="2"/>
  <c r="K171" i="2"/>
  <c r="J171" i="2"/>
  <c r="M170" i="2"/>
  <c r="K170" i="2"/>
  <c r="J170" i="2"/>
  <c r="M169" i="2"/>
  <c r="K169" i="2"/>
  <c r="J169" i="2"/>
  <c r="M168" i="2"/>
  <c r="K168" i="2"/>
  <c r="J168" i="2"/>
  <c r="M167" i="2"/>
  <c r="K167" i="2"/>
  <c r="J167" i="2"/>
  <c r="M166" i="2"/>
  <c r="M165" i="2"/>
  <c r="M164" i="2"/>
  <c r="K164" i="2"/>
  <c r="J164" i="2"/>
  <c r="M163" i="2"/>
  <c r="K163" i="2"/>
  <c r="J163" i="2"/>
  <c r="M162" i="2"/>
  <c r="M161" i="2"/>
  <c r="K161" i="2"/>
  <c r="J161" i="2"/>
  <c r="M160" i="2"/>
  <c r="K160" i="2"/>
  <c r="J160" i="2"/>
  <c r="M159" i="2"/>
  <c r="M158" i="2"/>
  <c r="K158" i="2"/>
  <c r="J158" i="2"/>
  <c r="M157" i="2"/>
  <c r="K157" i="2"/>
  <c r="J157" i="2"/>
  <c r="M156" i="2"/>
  <c r="K156" i="2"/>
  <c r="J156" i="2"/>
  <c r="M155" i="2"/>
  <c r="M154" i="2"/>
  <c r="M153" i="2"/>
  <c r="K153" i="2"/>
  <c r="J153" i="2"/>
  <c r="M152" i="2"/>
  <c r="M151" i="2"/>
  <c r="M150" i="2"/>
  <c r="K150" i="2"/>
  <c r="J150" i="2"/>
  <c r="M149" i="2"/>
  <c r="M148" i="2"/>
  <c r="K148" i="2"/>
  <c r="J148" i="2"/>
  <c r="M147" i="2"/>
  <c r="K147" i="2"/>
  <c r="J147" i="2"/>
  <c r="M146" i="2"/>
  <c r="K146" i="2"/>
  <c r="J146" i="2"/>
  <c r="M145" i="2"/>
  <c r="M144" i="2"/>
  <c r="M143" i="2"/>
  <c r="M142" i="2"/>
  <c r="K142" i="2"/>
  <c r="J142" i="2"/>
  <c r="M141" i="2"/>
  <c r="K141" i="2"/>
  <c r="J141" i="2"/>
  <c r="M140" i="2"/>
  <c r="M139" i="2"/>
  <c r="K139" i="2"/>
  <c r="J139" i="2"/>
  <c r="M138" i="2"/>
  <c r="M137" i="2"/>
  <c r="M136" i="2"/>
  <c r="M135" i="2"/>
  <c r="K135" i="2"/>
  <c r="J135" i="2"/>
  <c r="M134" i="2"/>
  <c r="M133" i="2"/>
  <c r="K133" i="2"/>
  <c r="J133" i="2"/>
  <c r="M132" i="2"/>
  <c r="K132" i="2"/>
  <c r="J132" i="2"/>
  <c r="M131" i="2"/>
  <c r="M130" i="2"/>
  <c r="M129" i="2"/>
  <c r="K129" i="2"/>
  <c r="J129" i="2"/>
  <c r="M128" i="2"/>
  <c r="K128" i="2"/>
  <c r="J128" i="2"/>
  <c r="M127" i="2"/>
  <c r="K127" i="2"/>
  <c r="J127" i="2"/>
  <c r="M126" i="2"/>
  <c r="K126" i="2"/>
  <c r="J126" i="2"/>
  <c r="M125" i="2"/>
  <c r="K125" i="2"/>
  <c r="J125" i="2"/>
  <c r="M124" i="2"/>
  <c r="K124" i="2"/>
  <c r="J124" i="2"/>
  <c r="M123" i="2"/>
  <c r="M122" i="2"/>
  <c r="M121" i="2"/>
  <c r="K121" i="2"/>
  <c r="J121" i="2"/>
  <c r="M120" i="2"/>
  <c r="K120" i="2"/>
  <c r="J120" i="2"/>
  <c r="M119" i="2"/>
  <c r="M118" i="2"/>
  <c r="K118" i="2"/>
  <c r="J118" i="2"/>
  <c r="M117" i="2"/>
  <c r="K117" i="2"/>
  <c r="J117" i="2"/>
  <c r="M116" i="2"/>
  <c r="K116" i="2"/>
  <c r="J116" i="2"/>
  <c r="M115" i="2"/>
  <c r="M114" i="2"/>
  <c r="K114" i="2"/>
  <c r="J114" i="2"/>
  <c r="M113" i="2"/>
  <c r="M112" i="2"/>
  <c r="M111" i="2"/>
  <c r="K111" i="2"/>
  <c r="J111" i="2"/>
  <c r="M110" i="2"/>
  <c r="M109" i="2"/>
  <c r="K109" i="2"/>
  <c r="J109" i="2"/>
  <c r="M108" i="2"/>
  <c r="K108" i="2"/>
  <c r="J108" i="2"/>
  <c r="M107" i="2"/>
  <c r="K107" i="2"/>
  <c r="J107" i="2"/>
  <c r="M106" i="2"/>
  <c r="K106" i="2"/>
  <c r="J106" i="2"/>
  <c r="M105" i="2"/>
  <c r="K105" i="2"/>
  <c r="J105" i="2"/>
  <c r="M104" i="2"/>
  <c r="K104" i="2"/>
  <c r="J104" i="2"/>
  <c r="M103" i="2"/>
  <c r="K103" i="2"/>
  <c r="J103" i="2"/>
  <c r="M102" i="2"/>
  <c r="M101" i="2"/>
  <c r="K101" i="2"/>
  <c r="J101" i="2"/>
  <c r="M100" i="2"/>
  <c r="K100" i="2"/>
  <c r="J100" i="2"/>
  <c r="M99" i="2"/>
  <c r="K99" i="2"/>
  <c r="J99" i="2"/>
  <c r="M98" i="2"/>
  <c r="K98" i="2"/>
  <c r="J98" i="2"/>
  <c r="M97" i="2"/>
  <c r="K97" i="2"/>
  <c r="J97" i="2"/>
  <c r="M96" i="2"/>
  <c r="M95" i="2"/>
  <c r="K95" i="2"/>
  <c r="J95" i="2"/>
  <c r="M94" i="2"/>
  <c r="K94" i="2"/>
  <c r="J94" i="2"/>
  <c r="M93" i="2"/>
  <c r="K93" i="2"/>
  <c r="J93" i="2"/>
  <c r="M92" i="2"/>
  <c r="M91" i="2"/>
  <c r="M90" i="2"/>
  <c r="M89" i="2"/>
  <c r="K89" i="2"/>
  <c r="J89" i="2"/>
  <c r="M88" i="2"/>
  <c r="M87" i="2"/>
  <c r="M86" i="2"/>
  <c r="K86" i="2"/>
  <c r="J86" i="2"/>
  <c r="M85" i="2"/>
  <c r="K85" i="2"/>
  <c r="J85" i="2"/>
  <c r="M84" i="2"/>
  <c r="K84" i="2"/>
  <c r="J84" i="2"/>
  <c r="M83" i="2"/>
  <c r="K83" i="2"/>
  <c r="J83" i="2"/>
  <c r="M82" i="2"/>
  <c r="K82" i="2"/>
  <c r="J82" i="2"/>
  <c r="M81" i="2"/>
  <c r="M80" i="2"/>
  <c r="M79" i="2"/>
  <c r="K79" i="2"/>
  <c r="J79" i="2"/>
  <c r="M78" i="2"/>
  <c r="M77" i="2"/>
  <c r="K77" i="2"/>
  <c r="J77" i="2"/>
  <c r="M76" i="2"/>
  <c r="K76" i="2"/>
  <c r="J76" i="2"/>
  <c r="M75" i="2"/>
  <c r="K75" i="2"/>
  <c r="J75" i="2"/>
  <c r="M74" i="2"/>
  <c r="K74" i="2"/>
  <c r="J74" i="2"/>
  <c r="M73" i="2"/>
  <c r="K73" i="2"/>
  <c r="J73" i="2"/>
  <c r="M72" i="2"/>
  <c r="M71" i="2"/>
  <c r="J71" i="2"/>
  <c r="M70" i="2"/>
  <c r="M69" i="2"/>
  <c r="K69" i="2"/>
  <c r="J69" i="2"/>
  <c r="M68" i="2"/>
  <c r="K68" i="2"/>
  <c r="J68" i="2"/>
  <c r="M67" i="2"/>
  <c r="K67" i="2"/>
  <c r="J67" i="2"/>
  <c r="M66" i="2"/>
  <c r="M65" i="2"/>
  <c r="K65" i="2"/>
  <c r="J65" i="2"/>
  <c r="M64" i="2"/>
  <c r="K64" i="2"/>
  <c r="J64" i="2"/>
  <c r="M63" i="2"/>
  <c r="M62" i="2"/>
  <c r="K62" i="2"/>
  <c r="J62" i="2"/>
  <c r="M61" i="2"/>
  <c r="K61" i="2"/>
  <c r="J61" i="2"/>
  <c r="M60" i="2"/>
  <c r="M59" i="2"/>
  <c r="M58" i="2"/>
  <c r="M57" i="2"/>
  <c r="M56" i="2"/>
  <c r="M55" i="2"/>
  <c r="K55" i="2"/>
  <c r="J55" i="2"/>
  <c r="M54" i="2"/>
  <c r="M53" i="2"/>
  <c r="M52" i="2"/>
  <c r="K52" i="2"/>
  <c r="J52" i="2"/>
  <c r="M51" i="2"/>
  <c r="M50" i="2"/>
  <c r="K50" i="2"/>
  <c r="J50" i="2"/>
  <c r="M49" i="2"/>
  <c r="M48" i="2"/>
  <c r="K48" i="2"/>
  <c r="J48" i="2"/>
  <c r="M47" i="2"/>
  <c r="M46" i="2"/>
  <c r="K46" i="2"/>
  <c r="J46" i="2"/>
  <c r="M45" i="2"/>
  <c r="M44" i="2"/>
  <c r="K44" i="2"/>
  <c r="J44" i="2"/>
  <c r="M43" i="2"/>
  <c r="K43" i="2"/>
  <c r="J43" i="2"/>
  <c r="M42" i="2"/>
  <c r="K42" i="2"/>
  <c r="J42" i="2"/>
  <c r="M41" i="2"/>
  <c r="K41" i="2"/>
  <c r="J41" i="2"/>
  <c r="M40" i="2"/>
  <c r="M39" i="2"/>
  <c r="M38" i="2"/>
  <c r="K38" i="2"/>
  <c r="J38" i="2"/>
  <c r="M37" i="2"/>
  <c r="K37" i="2"/>
  <c r="J37" i="2"/>
  <c r="M36" i="2"/>
  <c r="K36" i="2"/>
  <c r="J36" i="2"/>
  <c r="M35" i="2"/>
  <c r="M34" i="2"/>
  <c r="M33" i="2"/>
  <c r="M32" i="2"/>
  <c r="K32" i="2"/>
  <c r="J32" i="2"/>
  <c r="M31" i="2"/>
  <c r="M30" i="2"/>
  <c r="K30" i="2"/>
  <c r="J30" i="2"/>
  <c r="M29" i="2"/>
  <c r="M28" i="2"/>
  <c r="K28" i="2"/>
  <c r="J28" i="2"/>
  <c r="M27" i="2"/>
  <c r="M26" i="2"/>
  <c r="M25" i="2"/>
  <c r="M24" i="2"/>
  <c r="K24" i="2"/>
  <c r="J24" i="2"/>
  <c r="M23" i="2"/>
  <c r="K23" i="2"/>
  <c r="J23" i="2"/>
  <c r="M22" i="2"/>
  <c r="K22" i="2"/>
  <c r="J22" i="2"/>
  <c r="M21" i="2"/>
  <c r="K21" i="2"/>
  <c r="J21" i="2"/>
  <c r="M20" i="2"/>
  <c r="K20" i="2"/>
  <c r="J20" i="2"/>
  <c r="M19" i="2"/>
  <c r="M18" i="2"/>
  <c r="M17" i="2"/>
  <c r="M16" i="2"/>
  <c r="M15" i="2"/>
  <c r="M14" i="2"/>
  <c r="M13" i="2"/>
  <c r="M12" i="2"/>
  <c r="M11" i="2"/>
  <c r="M10" i="2"/>
  <c r="M9" i="2"/>
  <c r="K9" i="2"/>
  <c r="J9" i="2"/>
  <c r="M8" i="2"/>
  <c r="M7" i="2"/>
  <c r="K7" i="2"/>
  <c r="J7" i="2"/>
  <c r="M6" i="2"/>
  <c r="M5" i="2"/>
  <c r="K5" i="2"/>
  <c r="J5" i="2"/>
  <c r="M4" i="2"/>
  <c r="M3" i="2"/>
  <c r="K3" i="2"/>
  <c r="J3" i="2"/>
  <c r="M2" i="2"/>
  <c r="D6" i="1"/>
  <c r="J78" i="2" l="1"/>
  <c r="J255" i="2"/>
  <c r="J354" i="2"/>
  <c r="J253" i="2"/>
  <c r="J58" i="2"/>
  <c r="J373" i="2"/>
  <c r="J14" i="2"/>
  <c r="J302" i="2"/>
  <c r="J217" i="2"/>
  <c r="J282" i="2"/>
  <c r="J386" i="2"/>
  <c r="J348" i="2"/>
  <c r="J240" i="2"/>
  <c r="J123" i="2"/>
  <c r="J39" i="2"/>
  <c r="J140" i="2"/>
  <c r="J66" i="2"/>
  <c r="J12" i="2"/>
  <c r="J258" i="2"/>
  <c r="J152" i="2"/>
  <c r="J119" i="2"/>
  <c r="J131" i="2"/>
  <c r="J235" i="2"/>
  <c r="J102" i="2"/>
  <c r="J275" i="2"/>
  <c r="J190" i="2"/>
  <c r="J180" i="2"/>
  <c r="J57" i="2"/>
  <c r="J134" i="2"/>
  <c r="J49" i="2"/>
  <c r="J191" i="2"/>
  <c r="J10" i="2"/>
  <c r="J96" i="2"/>
  <c r="J18" i="2"/>
  <c r="J334" i="2"/>
  <c r="J356" i="2"/>
  <c r="J149" i="2"/>
  <c r="J166" i="2"/>
  <c r="J221" i="2"/>
  <c r="J91" i="2"/>
  <c r="J145" i="2"/>
  <c r="J90" i="2"/>
  <c r="J17" i="2"/>
  <c r="J155" i="2"/>
  <c r="J365" i="2"/>
  <c r="J87" i="2"/>
  <c r="J26" i="2"/>
  <c r="J244" i="2"/>
  <c r="J4" i="2"/>
  <c r="J19" i="2"/>
  <c r="J296" i="2"/>
  <c r="J376" i="2"/>
  <c r="J112" i="2"/>
  <c r="J390" i="2"/>
  <c r="J122" i="2"/>
  <c r="J159" i="2"/>
  <c r="J293" i="2"/>
  <c r="J53" i="2"/>
  <c r="J237" i="2"/>
  <c r="J34" i="2"/>
  <c r="J56" i="2"/>
  <c r="J92" i="2"/>
  <c r="J263" i="2"/>
  <c r="J344" i="2"/>
  <c r="J261" i="2"/>
  <c r="I904" i="3"/>
  <c r="J136" i="2"/>
  <c r="J54" i="2"/>
  <c r="J115" i="2"/>
  <c r="J2" i="2"/>
  <c r="J29" i="2"/>
  <c r="J31" i="2"/>
  <c r="J35" i="2"/>
  <c r="J144" i="2"/>
  <c r="J15" i="2"/>
  <c r="J40" i="2"/>
  <c r="J27" i="2"/>
  <c r="J11" i="2"/>
  <c r="J377" i="2"/>
  <c r="J220" i="2"/>
  <c r="J72" i="2"/>
  <c r="J249" i="2"/>
  <c r="J70" i="2"/>
  <c r="J16" i="2"/>
  <c r="J59" i="2"/>
  <c r="J184" i="2"/>
  <c r="J25" i="2"/>
  <c r="J13" i="2"/>
  <c r="J154" i="2"/>
  <c r="J192" i="2"/>
  <c r="J291" i="2"/>
  <c r="J283" i="2"/>
  <c r="J137" i="2"/>
  <c r="J8" i="2"/>
  <c r="J51" i="2"/>
  <c r="J162" i="2"/>
  <c r="J81" i="2"/>
  <c r="J165" i="2"/>
  <c r="J33" i="2"/>
  <c r="J80" i="2"/>
  <c r="J319" i="2"/>
  <c r="J366" i="2"/>
  <c r="J6" i="2"/>
  <c r="J138" i="2"/>
  <c r="J260" i="2"/>
  <c r="I978" i="3"/>
  <c r="I270" i="3"/>
  <c r="I1122" i="3"/>
  <c r="I1119" i="3"/>
  <c r="I1103" i="3"/>
  <c r="I1090" i="3"/>
  <c r="I912" i="3"/>
  <c r="J397" i="2"/>
  <c r="J1058" i="3"/>
  <c r="I1058" i="3"/>
  <c r="J1176" i="3"/>
  <c r="I1176" i="3"/>
  <c r="J834" i="3"/>
  <c r="I834" i="3"/>
  <c r="J483" i="3"/>
  <c r="K544" i="2" s="1"/>
  <c r="I483" i="3"/>
  <c r="J1171" i="3"/>
  <c r="I1171" i="3"/>
  <c r="I975" i="3"/>
  <c r="J1003" i="3"/>
  <c r="K442" i="2" s="1"/>
  <c r="I1003" i="3"/>
  <c r="J1226" i="3"/>
  <c r="I1226" i="3"/>
  <c r="J1210" i="3"/>
  <c r="I1210" i="3"/>
  <c r="I1258" i="3"/>
  <c r="J440" i="3"/>
  <c r="I440" i="3"/>
  <c r="I1234" i="3"/>
  <c r="I1087" i="3"/>
  <c r="I896" i="3"/>
  <c r="I1055" i="3"/>
  <c r="I1181" i="3"/>
  <c r="I805" i="3"/>
  <c r="I1222" i="3"/>
  <c r="I1039" i="3"/>
  <c r="I677" i="3"/>
  <c r="I1266" i="3"/>
  <c r="I1218" i="3"/>
  <c r="I1167" i="3"/>
  <c r="I1091" i="3"/>
  <c r="I1037" i="3"/>
  <c r="I967" i="3"/>
  <c r="I888" i="3"/>
  <c r="I676" i="3"/>
  <c r="I269" i="3"/>
  <c r="I1154" i="3"/>
  <c r="I1027" i="3"/>
  <c r="I951" i="3"/>
  <c r="I880" i="3"/>
  <c r="I640" i="3"/>
  <c r="I227" i="3"/>
  <c r="I1250" i="3"/>
  <c r="I1202" i="3"/>
  <c r="I1151" i="3"/>
  <c r="I1023" i="3"/>
  <c r="I936" i="3"/>
  <c r="I872" i="3"/>
  <c r="I603" i="3"/>
  <c r="I184" i="3"/>
  <c r="I1246" i="3"/>
  <c r="I1194" i="3"/>
  <c r="I1135" i="3"/>
  <c r="I1075" i="3"/>
  <c r="I1011" i="3"/>
  <c r="I935" i="3"/>
  <c r="I864" i="3"/>
  <c r="I567" i="3"/>
  <c r="I142" i="3"/>
  <c r="I1242" i="3"/>
  <c r="I1190" i="3"/>
  <c r="I1123" i="3"/>
  <c r="I1069" i="3"/>
  <c r="I1007" i="3"/>
  <c r="I919" i="3"/>
  <c r="I849" i="3"/>
  <c r="I526" i="3"/>
  <c r="J310" i="3"/>
  <c r="I310" i="3"/>
  <c r="J408" i="3"/>
  <c r="I408" i="3"/>
  <c r="J507" i="3"/>
  <c r="I507" i="3"/>
  <c r="J695" i="3"/>
  <c r="I695" i="3"/>
  <c r="J727" i="3"/>
  <c r="I727" i="3"/>
  <c r="J755" i="3"/>
  <c r="I755" i="3"/>
  <c r="J798" i="3"/>
  <c r="I798" i="3"/>
  <c r="J843" i="3"/>
  <c r="I843" i="3"/>
  <c r="J863" i="3"/>
  <c r="I863" i="3"/>
  <c r="J934" i="3"/>
  <c r="I934" i="3"/>
  <c r="J1064" i="3"/>
  <c r="I1064" i="3"/>
  <c r="J1094" i="3"/>
  <c r="I1094" i="3"/>
  <c r="J1126" i="3"/>
  <c r="I1126" i="3"/>
  <c r="J1142" i="3"/>
  <c r="I1142" i="3"/>
  <c r="J1147" i="3"/>
  <c r="I1147" i="3"/>
  <c r="J1170" i="3"/>
  <c r="I1170" i="3"/>
  <c r="J1203" i="3"/>
  <c r="I1203" i="3"/>
  <c r="J1219" i="3"/>
  <c r="I1219" i="3"/>
  <c r="I1265" i="3"/>
  <c r="I1201" i="3"/>
  <c r="I1177" i="3"/>
  <c r="I1065" i="3"/>
  <c r="I1262" i="3"/>
  <c r="I1241" i="3"/>
  <c r="I1198" i="3"/>
  <c r="I1145" i="3"/>
  <c r="I1059" i="3"/>
  <c r="I1033" i="3"/>
  <c r="I968" i="3"/>
  <c r="I928" i="3"/>
  <c r="I887" i="3"/>
  <c r="I439" i="3"/>
  <c r="J5" i="3"/>
  <c r="I5" i="3"/>
  <c r="J25" i="3"/>
  <c r="I25" i="3"/>
  <c r="J49" i="3"/>
  <c r="I49" i="3"/>
  <c r="J117" i="3"/>
  <c r="I117" i="3"/>
  <c r="J137" i="3"/>
  <c r="I137" i="3"/>
  <c r="J149" i="3"/>
  <c r="I149" i="3"/>
  <c r="J161" i="3"/>
  <c r="I161" i="3"/>
  <c r="J177" i="3"/>
  <c r="I177" i="3"/>
  <c r="J197" i="3"/>
  <c r="I197" i="3"/>
  <c r="J217" i="3"/>
  <c r="I217" i="3"/>
  <c r="J241" i="3"/>
  <c r="K441" i="2" s="1"/>
  <c r="I241" i="3"/>
  <c r="J265" i="3"/>
  <c r="I265" i="3"/>
  <c r="J281" i="3"/>
  <c r="I281" i="3"/>
  <c r="J297" i="3"/>
  <c r="K461" i="2" s="1"/>
  <c r="I297" i="3"/>
  <c r="J323" i="3"/>
  <c r="I323" i="3"/>
  <c r="J394" i="3"/>
  <c r="I394" i="3"/>
  <c r="J448" i="3"/>
  <c r="I448" i="3"/>
  <c r="J553" i="3"/>
  <c r="I553" i="3"/>
  <c r="J575" i="3"/>
  <c r="K518" i="2" s="1"/>
  <c r="I575" i="3"/>
  <c r="J621" i="3"/>
  <c r="I621" i="3"/>
  <c r="J634" i="3"/>
  <c r="I634" i="3"/>
  <c r="J657" i="3"/>
  <c r="I657" i="3"/>
  <c r="J746" i="3"/>
  <c r="I746" i="3"/>
  <c r="J873" i="3"/>
  <c r="K591" i="2" s="1"/>
  <c r="I873" i="3"/>
  <c r="J943" i="3"/>
  <c r="I943" i="3"/>
  <c r="J963" i="3"/>
  <c r="I963" i="3"/>
  <c r="J983" i="3"/>
  <c r="I983" i="3"/>
  <c r="J999" i="3"/>
  <c r="I999" i="3"/>
  <c r="J1019" i="3"/>
  <c r="I1019" i="3"/>
  <c r="J1054" i="3"/>
  <c r="I1054" i="3"/>
  <c r="J1083" i="3"/>
  <c r="I1083" i="3"/>
  <c r="J1099" i="3"/>
  <c r="I1099" i="3"/>
  <c r="J1110" i="3"/>
  <c r="I1110" i="3"/>
  <c r="J1120" i="3"/>
  <c r="I1120" i="3"/>
  <c r="J1208" i="3"/>
  <c r="I1208" i="3"/>
  <c r="J1240" i="3"/>
  <c r="I1240" i="3"/>
  <c r="J466" i="3"/>
  <c r="K531" i="2" s="1"/>
  <c r="I466" i="3"/>
  <c r="J517" i="3"/>
  <c r="I517" i="3"/>
  <c r="J598" i="3"/>
  <c r="I598" i="3"/>
  <c r="J690" i="3"/>
  <c r="I690" i="3"/>
  <c r="J1015" i="3"/>
  <c r="I1015" i="3"/>
  <c r="J1235" i="3"/>
  <c r="I1235" i="3"/>
  <c r="J1251" i="3"/>
  <c r="I1251" i="3"/>
  <c r="J1267" i="3"/>
  <c r="K71" i="2" s="1"/>
  <c r="I1267" i="3"/>
  <c r="J1192" i="3"/>
  <c r="K261" i="2" s="1"/>
  <c r="I1192" i="3"/>
  <c r="J1184" i="3"/>
  <c r="I1184" i="3"/>
  <c r="J1160" i="3"/>
  <c r="I1160" i="3"/>
  <c r="J1152" i="3"/>
  <c r="I1152" i="3"/>
  <c r="J1128" i="3"/>
  <c r="I1128" i="3"/>
  <c r="J1096" i="3"/>
  <c r="I1096" i="3"/>
  <c r="J1056" i="3"/>
  <c r="I1056" i="3"/>
  <c r="J1024" i="3"/>
  <c r="I1024" i="3"/>
  <c r="J984" i="3"/>
  <c r="I984" i="3"/>
  <c r="J976" i="3"/>
  <c r="I976" i="3"/>
  <c r="I1238" i="3"/>
  <c r="I1217" i="3"/>
  <c r="I1144" i="3"/>
  <c r="I1113" i="3"/>
  <c r="I1000" i="3"/>
  <c r="I920" i="3"/>
  <c r="I804" i="3"/>
  <c r="I604" i="3"/>
  <c r="I398" i="3"/>
  <c r="I183" i="3"/>
  <c r="J109" i="3"/>
  <c r="I109" i="3"/>
  <c r="J376" i="3"/>
  <c r="I376" i="3"/>
  <c r="I1097" i="3"/>
  <c r="J319" i="3"/>
  <c r="I319" i="3"/>
  <c r="J346" i="3"/>
  <c r="I346" i="3"/>
  <c r="J368" i="3"/>
  <c r="I368" i="3"/>
  <c r="J403" i="3"/>
  <c r="I403" i="3"/>
  <c r="J418" i="3"/>
  <c r="I418" i="3"/>
  <c r="J435" i="3"/>
  <c r="I435" i="3"/>
  <c r="J471" i="3"/>
  <c r="I471" i="3"/>
  <c r="J490" i="3"/>
  <c r="I490" i="3"/>
  <c r="J512" i="3"/>
  <c r="I512" i="3"/>
  <c r="J544" i="3"/>
  <c r="I544" i="3"/>
  <c r="J558" i="3"/>
  <c r="I558" i="3"/>
  <c r="J589" i="3"/>
  <c r="I589" i="3"/>
  <c r="J617" i="3"/>
  <c r="I617" i="3"/>
  <c r="J667" i="3"/>
  <c r="I667" i="3"/>
  <c r="J686" i="3"/>
  <c r="I686" i="3"/>
  <c r="J704" i="3"/>
  <c r="I704" i="3"/>
  <c r="J722" i="3"/>
  <c r="I722" i="3"/>
  <c r="J751" i="3"/>
  <c r="I751" i="3"/>
  <c r="J783" i="3"/>
  <c r="K607" i="2" s="1"/>
  <c r="I783" i="3"/>
  <c r="J803" i="3"/>
  <c r="I803" i="3"/>
  <c r="J853" i="3"/>
  <c r="I853" i="3"/>
  <c r="J918" i="3"/>
  <c r="I918" i="3"/>
  <c r="J1010" i="3"/>
  <c r="I1010" i="3"/>
  <c r="J1079" i="3"/>
  <c r="I1079" i="3"/>
  <c r="J3" i="3"/>
  <c r="I3" i="3"/>
  <c r="J7" i="3"/>
  <c r="K130" i="2" s="1"/>
  <c r="I7" i="3"/>
  <c r="J11" i="3"/>
  <c r="I11" i="3"/>
  <c r="J15" i="3"/>
  <c r="I15" i="3"/>
  <c r="J19" i="3"/>
  <c r="I19" i="3"/>
  <c r="J23" i="3"/>
  <c r="I23" i="3"/>
  <c r="J27" i="3"/>
  <c r="I27" i="3"/>
  <c r="J31" i="3"/>
  <c r="I31" i="3"/>
  <c r="J35" i="3"/>
  <c r="I35" i="3"/>
  <c r="J39" i="3"/>
  <c r="I39" i="3"/>
  <c r="J43" i="3"/>
  <c r="K232" i="2" s="1"/>
  <c r="I43" i="3"/>
  <c r="J47" i="3"/>
  <c r="I47" i="3"/>
  <c r="J51" i="3"/>
  <c r="I51" i="3"/>
  <c r="J55" i="3"/>
  <c r="I55" i="3"/>
  <c r="J59" i="3"/>
  <c r="I59" i="3"/>
  <c r="J63" i="3"/>
  <c r="I63" i="3"/>
  <c r="J67" i="3"/>
  <c r="I67" i="3"/>
  <c r="J71" i="3"/>
  <c r="I71" i="3"/>
  <c r="J75" i="3"/>
  <c r="I75" i="3"/>
  <c r="J79" i="3"/>
  <c r="I79" i="3"/>
  <c r="J83" i="3"/>
  <c r="I83" i="3"/>
  <c r="J87" i="3"/>
  <c r="I87" i="3"/>
  <c r="J91" i="3"/>
  <c r="I91" i="3"/>
  <c r="J95" i="3"/>
  <c r="I95" i="3"/>
  <c r="J103" i="3"/>
  <c r="I103" i="3"/>
  <c r="J107" i="3"/>
  <c r="I107" i="3"/>
  <c r="J111" i="3"/>
  <c r="K60" i="2" s="1"/>
  <c r="I111" i="3"/>
  <c r="J123" i="3"/>
  <c r="I123" i="3"/>
  <c r="J127" i="3"/>
  <c r="I127" i="3"/>
  <c r="J131" i="3"/>
  <c r="I131" i="3"/>
  <c r="J135" i="3"/>
  <c r="I135" i="3"/>
  <c r="J139" i="3"/>
  <c r="I139" i="3"/>
  <c r="J143" i="3"/>
  <c r="I143" i="3"/>
  <c r="J147" i="3"/>
  <c r="I147" i="3"/>
  <c r="J151" i="3"/>
  <c r="I151" i="3"/>
  <c r="J155" i="3"/>
  <c r="I155" i="3"/>
  <c r="J159" i="3"/>
  <c r="I159" i="3"/>
  <c r="J163" i="3"/>
  <c r="I163" i="3"/>
  <c r="J167" i="3"/>
  <c r="I167" i="3"/>
  <c r="J171" i="3"/>
  <c r="I171" i="3"/>
  <c r="J175" i="3"/>
  <c r="I175" i="3"/>
  <c r="J179" i="3"/>
  <c r="I179" i="3"/>
  <c r="J187" i="3"/>
  <c r="I187" i="3"/>
  <c r="J191" i="3"/>
  <c r="I191" i="3"/>
  <c r="J195" i="3"/>
  <c r="I195" i="3"/>
  <c r="J199" i="3"/>
  <c r="I199" i="3"/>
  <c r="J203" i="3"/>
  <c r="I203" i="3"/>
  <c r="J207" i="3"/>
  <c r="I207" i="3"/>
  <c r="J211" i="3"/>
  <c r="I211" i="3"/>
  <c r="J215" i="3"/>
  <c r="I215" i="3"/>
  <c r="J219" i="3"/>
  <c r="I219" i="3"/>
  <c r="J223" i="3"/>
  <c r="I223" i="3"/>
  <c r="J231" i="3"/>
  <c r="I231" i="3"/>
  <c r="J235" i="3"/>
  <c r="I235" i="3"/>
  <c r="J239" i="3"/>
  <c r="I239" i="3"/>
  <c r="J243" i="3"/>
  <c r="I243" i="3"/>
  <c r="J247" i="3"/>
  <c r="I247" i="3"/>
  <c r="J251" i="3"/>
  <c r="K508" i="2" s="1"/>
  <c r="I251" i="3"/>
  <c r="J255" i="3"/>
  <c r="I255" i="3"/>
  <c r="J259" i="3"/>
  <c r="I259" i="3"/>
  <c r="J263" i="3"/>
  <c r="I263" i="3"/>
  <c r="J267" i="3"/>
  <c r="I267" i="3"/>
  <c r="J271" i="3"/>
  <c r="I271" i="3"/>
  <c r="J275" i="3"/>
  <c r="I275" i="3"/>
  <c r="J279" i="3"/>
  <c r="I279" i="3"/>
  <c r="J283" i="3"/>
  <c r="I283" i="3"/>
  <c r="J287" i="3"/>
  <c r="I287" i="3"/>
  <c r="J291" i="3"/>
  <c r="I291" i="3"/>
  <c r="J295" i="3"/>
  <c r="I295" i="3"/>
  <c r="J299" i="3"/>
  <c r="I299" i="3"/>
  <c r="J303" i="3"/>
  <c r="I303" i="3"/>
  <c r="J307" i="3"/>
  <c r="I307" i="3"/>
  <c r="J334" i="3"/>
  <c r="I334" i="3"/>
  <c r="J338" i="3"/>
  <c r="I338" i="3"/>
  <c r="J343" i="3"/>
  <c r="I343" i="3"/>
  <c r="J357" i="3"/>
  <c r="I357" i="3"/>
  <c r="J361" i="3"/>
  <c r="I361" i="3"/>
  <c r="J374" i="3"/>
  <c r="I374" i="3"/>
  <c r="J378" i="3"/>
  <c r="I378" i="3"/>
  <c r="J383" i="3"/>
  <c r="K463" i="2" s="1"/>
  <c r="I383" i="3"/>
  <c r="J392" i="3"/>
  <c r="I392" i="3"/>
  <c r="J410" i="3"/>
  <c r="I410" i="3"/>
  <c r="J415" i="3"/>
  <c r="I415" i="3"/>
  <c r="J424" i="3"/>
  <c r="I424" i="3"/>
  <c r="J437" i="3"/>
  <c r="I437" i="3"/>
  <c r="J441" i="3"/>
  <c r="I441" i="3"/>
  <c r="J446" i="3"/>
  <c r="I446" i="3"/>
  <c r="J455" i="3"/>
  <c r="I455" i="3"/>
  <c r="J459" i="3"/>
  <c r="K373" i="2" s="1"/>
  <c r="I459" i="3"/>
  <c r="J478" i="3"/>
  <c r="I478" i="3"/>
  <c r="J496" i="3"/>
  <c r="I496" i="3"/>
  <c r="J514" i="3"/>
  <c r="I514" i="3"/>
  <c r="J527" i="3"/>
  <c r="I527" i="3"/>
  <c r="J531" i="3"/>
  <c r="I531" i="3"/>
  <c r="J536" i="3"/>
  <c r="I536" i="3"/>
  <c r="J546" i="3"/>
  <c r="I546" i="3"/>
  <c r="J551" i="3"/>
  <c r="I551" i="3"/>
  <c r="J555" i="3"/>
  <c r="K433" i="2" s="1"/>
  <c r="I555" i="3"/>
  <c r="J568" i="3"/>
  <c r="I568" i="3"/>
  <c r="J582" i="3"/>
  <c r="I582" i="3"/>
  <c r="J586" i="3"/>
  <c r="I586" i="3"/>
  <c r="J623" i="3"/>
  <c r="I623" i="3"/>
  <c r="J627" i="3"/>
  <c r="I627" i="3"/>
  <c r="J632" i="3"/>
  <c r="K262" i="2" s="1"/>
  <c r="I632" i="3"/>
  <c r="J655" i="3"/>
  <c r="I655" i="3"/>
  <c r="J659" i="3"/>
  <c r="I659" i="3"/>
  <c r="J664" i="3"/>
  <c r="I664" i="3"/>
  <c r="J674" i="3"/>
  <c r="I674" i="3"/>
  <c r="J679" i="3"/>
  <c r="I679" i="3"/>
  <c r="J683" i="3"/>
  <c r="I683" i="3"/>
  <c r="J706" i="3"/>
  <c r="I706" i="3"/>
  <c r="J711" i="3"/>
  <c r="I711" i="3"/>
  <c r="J715" i="3"/>
  <c r="K58" i="2" s="1"/>
  <c r="I715" i="3"/>
  <c r="J734" i="3"/>
  <c r="I734" i="3"/>
  <c r="J771" i="3"/>
  <c r="I771" i="3"/>
  <c r="J776" i="3"/>
  <c r="I776" i="3"/>
  <c r="J810" i="3"/>
  <c r="I810" i="3"/>
  <c r="J815" i="3"/>
  <c r="I815" i="3"/>
  <c r="J830" i="3"/>
  <c r="I830" i="3"/>
  <c r="J835" i="3"/>
  <c r="I835" i="3"/>
  <c r="J875" i="3"/>
  <c r="I875" i="3"/>
  <c r="J885" i="3"/>
  <c r="I885" i="3"/>
  <c r="J890" i="3"/>
  <c r="I890" i="3"/>
  <c r="J895" i="3"/>
  <c r="I895" i="3"/>
  <c r="J915" i="3"/>
  <c r="I915" i="3"/>
  <c r="J950" i="3"/>
  <c r="K542" i="2" s="1"/>
  <c r="I950" i="3"/>
  <c r="J955" i="3"/>
  <c r="I955" i="3"/>
  <c r="J966" i="3"/>
  <c r="I966" i="3"/>
  <c r="J971" i="3"/>
  <c r="I971" i="3"/>
  <c r="J981" i="3"/>
  <c r="I981" i="3"/>
  <c r="J991" i="3"/>
  <c r="I991" i="3"/>
  <c r="J1002" i="3"/>
  <c r="I1002" i="3"/>
  <c r="J1031" i="3"/>
  <c r="I1031" i="3"/>
  <c r="J1046" i="3"/>
  <c r="I1046" i="3"/>
  <c r="J1051" i="3"/>
  <c r="K592" i="2" s="1"/>
  <c r="I1051" i="3"/>
  <c r="J1066" i="3"/>
  <c r="I1066" i="3"/>
  <c r="J1102" i="3"/>
  <c r="K344" i="2" s="1"/>
  <c r="I1102" i="3"/>
  <c r="J1134" i="3"/>
  <c r="I1134" i="3"/>
  <c r="J1200" i="3"/>
  <c r="I1200" i="3"/>
  <c r="J1216" i="3"/>
  <c r="I1216" i="3"/>
  <c r="J1232" i="3"/>
  <c r="I1232" i="3"/>
  <c r="J1248" i="3"/>
  <c r="I1248" i="3"/>
  <c r="J1264" i="3"/>
  <c r="I1264" i="3"/>
  <c r="J1269" i="3"/>
  <c r="I1269" i="3"/>
  <c r="J1261" i="3"/>
  <c r="I1261" i="3"/>
  <c r="J1253" i="3"/>
  <c r="I1253" i="3"/>
  <c r="J1245" i="3"/>
  <c r="I1245" i="3"/>
  <c r="J1237" i="3"/>
  <c r="I1237" i="3"/>
  <c r="J1229" i="3"/>
  <c r="I1229" i="3"/>
  <c r="J1221" i="3"/>
  <c r="I1221" i="3"/>
  <c r="J1213" i="3"/>
  <c r="I1213" i="3"/>
  <c r="J1205" i="3"/>
  <c r="I1205" i="3"/>
  <c r="J1197" i="3"/>
  <c r="I1197" i="3"/>
  <c r="J1189" i="3"/>
  <c r="I1189" i="3"/>
  <c r="J1173" i="3"/>
  <c r="I1173" i="3"/>
  <c r="J1157" i="3"/>
  <c r="I1157" i="3"/>
  <c r="J1149" i="3"/>
  <c r="I1149" i="3"/>
  <c r="J1125" i="3"/>
  <c r="I1125" i="3"/>
  <c r="J1109" i="3"/>
  <c r="I1109" i="3"/>
  <c r="J1093" i="3"/>
  <c r="I1093" i="3"/>
  <c r="J1077" i="3"/>
  <c r="I1077" i="3"/>
  <c r="J1061" i="3"/>
  <c r="I1061" i="3"/>
  <c r="J1053" i="3"/>
  <c r="I1053" i="3"/>
  <c r="J1045" i="3"/>
  <c r="I1045" i="3"/>
  <c r="J1029" i="3"/>
  <c r="I1029" i="3"/>
  <c r="J1013" i="3"/>
  <c r="K359" i="2" s="1"/>
  <c r="I1013" i="3"/>
  <c r="J1005" i="3"/>
  <c r="I1005" i="3"/>
  <c r="J997" i="3"/>
  <c r="I997" i="3"/>
  <c r="J989" i="3"/>
  <c r="I989" i="3"/>
  <c r="J973" i="3"/>
  <c r="I973" i="3"/>
  <c r="J965" i="3"/>
  <c r="I965" i="3"/>
  <c r="J957" i="3"/>
  <c r="I957" i="3"/>
  <c r="J941" i="3"/>
  <c r="I941" i="3"/>
  <c r="J933" i="3"/>
  <c r="I933" i="3"/>
  <c r="J925" i="3"/>
  <c r="I925" i="3"/>
  <c r="J909" i="3"/>
  <c r="I909" i="3"/>
  <c r="J901" i="3"/>
  <c r="I901" i="3"/>
  <c r="J893" i="3"/>
  <c r="I893" i="3"/>
  <c r="J877" i="3"/>
  <c r="I877" i="3"/>
  <c r="J869" i="3"/>
  <c r="I869" i="3"/>
  <c r="J861" i="3"/>
  <c r="I861" i="3"/>
  <c r="J845" i="3"/>
  <c r="I845" i="3"/>
  <c r="J837" i="3"/>
  <c r="I837" i="3"/>
  <c r="J829" i="3"/>
  <c r="I829" i="3"/>
  <c r="J813" i="3"/>
  <c r="I813" i="3"/>
  <c r="J797" i="3"/>
  <c r="I797" i="3"/>
  <c r="J789" i="3"/>
  <c r="I789" i="3"/>
  <c r="J765" i="3"/>
  <c r="I765" i="3"/>
  <c r="J757" i="3"/>
  <c r="I757" i="3"/>
  <c r="J733" i="3"/>
  <c r="I733" i="3"/>
  <c r="J725" i="3"/>
  <c r="I725" i="3"/>
  <c r="J701" i="3"/>
  <c r="I701" i="3"/>
  <c r="J693" i="3"/>
  <c r="I693" i="3"/>
  <c r="J669" i="3"/>
  <c r="I669" i="3"/>
  <c r="J661" i="3"/>
  <c r="I661" i="3"/>
  <c r="J645" i="3"/>
  <c r="I645" i="3"/>
  <c r="J637" i="3"/>
  <c r="I637" i="3"/>
  <c r="J629" i="3"/>
  <c r="I629" i="3"/>
  <c r="J613" i="3"/>
  <c r="I613" i="3"/>
  <c r="J605" i="3"/>
  <c r="I605" i="3"/>
  <c r="J597" i="3"/>
  <c r="I597" i="3"/>
  <c r="J573" i="3"/>
  <c r="I573" i="3"/>
  <c r="J549" i="3"/>
  <c r="I549" i="3"/>
  <c r="J541" i="3"/>
  <c r="I541" i="3"/>
  <c r="J533" i="3"/>
  <c r="K399" i="2" s="1"/>
  <c r="I533" i="3"/>
  <c r="J509" i="3"/>
  <c r="I509" i="3"/>
  <c r="J485" i="3"/>
  <c r="I485" i="3"/>
  <c r="J477" i="3"/>
  <c r="I477" i="3"/>
  <c r="J469" i="3"/>
  <c r="I469" i="3"/>
  <c r="J445" i="3"/>
  <c r="I445" i="3"/>
  <c r="J413" i="3"/>
  <c r="I413" i="3"/>
  <c r="J405" i="3"/>
  <c r="I405" i="3"/>
  <c r="J381" i="3"/>
  <c r="I381" i="3"/>
  <c r="J349" i="3"/>
  <c r="I349" i="3"/>
  <c r="J341" i="3"/>
  <c r="I341" i="3"/>
  <c r="J317" i="3"/>
  <c r="I317" i="3"/>
  <c r="I1257" i="3"/>
  <c r="I1214" i="3"/>
  <c r="I1193" i="3"/>
  <c r="I1139" i="3"/>
  <c r="I1112" i="3"/>
  <c r="I1081" i="3"/>
  <c r="I1026" i="3"/>
  <c r="I993" i="3"/>
  <c r="I960" i="3"/>
  <c r="I773" i="3"/>
  <c r="I355" i="3"/>
  <c r="J9" i="3"/>
  <c r="I9" i="3"/>
  <c r="J17" i="3"/>
  <c r="I17" i="3"/>
  <c r="J29" i="3"/>
  <c r="I29" i="3"/>
  <c r="J37" i="3"/>
  <c r="I37" i="3"/>
  <c r="J45" i="3"/>
  <c r="K477" i="2" s="1"/>
  <c r="I45" i="3"/>
  <c r="J57" i="3"/>
  <c r="I57" i="3"/>
  <c r="J65" i="3"/>
  <c r="I65" i="3"/>
  <c r="J73" i="3"/>
  <c r="K328" i="2" s="1"/>
  <c r="I73" i="3"/>
  <c r="J81" i="3"/>
  <c r="K372" i="2" s="1"/>
  <c r="I81" i="3"/>
  <c r="J93" i="3"/>
  <c r="I93" i="3"/>
  <c r="J105" i="3"/>
  <c r="I105" i="3"/>
  <c r="J121" i="3"/>
  <c r="I121" i="3"/>
  <c r="J129" i="3"/>
  <c r="I129" i="3"/>
  <c r="J141" i="3"/>
  <c r="I141" i="3"/>
  <c r="J153" i="3"/>
  <c r="I153" i="3"/>
  <c r="J165" i="3"/>
  <c r="K511" i="2" s="1"/>
  <c r="I165" i="3"/>
  <c r="J173" i="3"/>
  <c r="I173" i="3"/>
  <c r="J185" i="3"/>
  <c r="I185" i="3"/>
  <c r="J193" i="3"/>
  <c r="K540" i="2" s="1"/>
  <c r="I193" i="3"/>
  <c r="J205" i="3"/>
  <c r="I205" i="3"/>
  <c r="J213" i="3"/>
  <c r="I213" i="3"/>
  <c r="J225" i="3"/>
  <c r="K408" i="2" s="1"/>
  <c r="I225" i="3"/>
  <c r="J233" i="3"/>
  <c r="I233" i="3"/>
  <c r="J245" i="3"/>
  <c r="I245" i="3"/>
  <c r="J253" i="3"/>
  <c r="K266" i="2" s="1"/>
  <c r="I253" i="3"/>
  <c r="J261" i="3"/>
  <c r="I261" i="3"/>
  <c r="J273" i="3"/>
  <c r="I273" i="3"/>
  <c r="J293" i="3"/>
  <c r="I293" i="3"/>
  <c r="J736" i="3"/>
  <c r="I736" i="3"/>
  <c r="J774" i="3"/>
  <c r="I774" i="3"/>
  <c r="J822" i="3"/>
  <c r="I822" i="3"/>
  <c r="J1009" i="3"/>
  <c r="I1009" i="3"/>
  <c r="J1001" i="3"/>
  <c r="I1001" i="3"/>
  <c r="J985" i="3"/>
  <c r="K113" i="2" s="1"/>
  <c r="I985" i="3"/>
  <c r="J961" i="3"/>
  <c r="I961" i="3"/>
  <c r="J929" i="3"/>
  <c r="I929" i="3"/>
  <c r="J897" i="3"/>
  <c r="I897" i="3"/>
  <c r="J857" i="3"/>
  <c r="I857" i="3"/>
  <c r="J825" i="3"/>
  <c r="I825" i="3"/>
  <c r="J793" i="3"/>
  <c r="K550" i="2" s="1"/>
  <c r="I793" i="3"/>
  <c r="J745" i="3"/>
  <c r="I745" i="3"/>
  <c r="J729" i="3"/>
  <c r="I729" i="3"/>
  <c r="J673" i="3"/>
  <c r="I673" i="3"/>
  <c r="J641" i="3"/>
  <c r="I641" i="3"/>
  <c r="J601" i="3"/>
  <c r="I601" i="3"/>
  <c r="J537" i="3"/>
  <c r="I537" i="3"/>
  <c r="J473" i="3"/>
  <c r="I473" i="3"/>
  <c r="J417" i="3"/>
  <c r="I417" i="3"/>
  <c r="J385" i="3"/>
  <c r="I385" i="3"/>
  <c r="J345" i="3"/>
  <c r="I345" i="3"/>
  <c r="I1225" i="3"/>
  <c r="J314" i="3"/>
  <c r="I314" i="3"/>
  <c r="J328" i="3"/>
  <c r="I328" i="3"/>
  <c r="J351" i="3"/>
  <c r="I351" i="3"/>
  <c r="J386" i="3"/>
  <c r="I386" i="3"/>
  <c r="J399" i="3"/>
  <c r="I399" i="3"/>
  <c r="J431" i="3"/>
  <c r="I431" i="3"/>
  <c r="J462" i="3"/>
  <c r="I462" i="3"/>
  <c r="J486" i="3"/>
  <c r="K354" i="2" s="1"/>
  <c r="I486" i="3"/>
  <c r="J503" i="3"/>
  <c r="I503" i="3"/>
  <c r="J521" i="3"/>
  <c r="I521" i="3"/>
  <c r="J539" i="3"/>
  <c r="I539" i="3"/>
  <c r="J562" i="3"/>
  <c r="I562" i="3"/>
  <c r="J593" i="3"/>
  <c r="I593" i="3"/>
  <c r="J649" i="3"/>
  <c r="I649" i="3"/>
  <c r="J672" i="3"/>
  <c r="I672" i="3"/>
  <c r="J699" i="3"/>
  <c r="I699" i="3"/>
  <c r="J718" i="3"/>
  <c r="I718" i="3"/>
  <c r="J742" i="3"/>
  <c r="I742" i="3"/>
  <c r="J760" i="3"/>
  <c r="I760" i="3"/>
  <c r="J787" i="3"/>
  <c r="I787" i="3"/>
  <c r="J818" i="3"/>
  <c r="I818" i="3"/>
  <c r="J858" i="3"/>
  <c r="I858" i="3"/>
  <c r="J883" i="3"/>
  <c r="I883" i="3"/>
  <c r="J923" i="3"/>
  <c r="I923" i="3"/>
  <c r="J1034" i="3"/>
  <c r="I1034" i="3"/>
  <c r="J1074" i="3"/>
  <c r="I1074" i="3"/>
  <c r="J119" i="3"/>
  <c r="I119" i="3"/>
  <c r="J326" i="3"/>
  <c r="I326" i="3"/>
  <c r="J330" i="3"/>
  <c r="I330" i="3"/>
  <c r="J366" i="3"/>
  <c r="I366" i="3"/>
  <c r="J370" i="3"/>
  <c r="I370" i="3"/>
  <c r="J397" i="3"/>
  <c r="I397" i="3"/>
  <c r="J401" i="3"/>
  <c r="I401" i="3"/>
  <c r="J406" i="3"/>
  <c r="I406" i="3"/>
  <c r="J429" i="3"/>
  <c r="I429" i="3"/>
  <c r="J433" i="3"/>
  <c r="K263" i="2" s="1"/>
  <c r="I433" i="3"/>
  <c r="J451" i="3"/>
  <c r="I451" i="3"/>
  <c r="J464" i="3"/>
  <c r="I464" i="3"/>
  <c r="J488" i="3"/>
  <c r="K424" i="2" s="1"/>
  <c r="I488" i="3"/>
  <c r="J501" i="3"/>
  <c r="I501" i="3"/>
  <c r="J505" i="3"/>
  <c r="I505" i="3"/>
  <c r="J510" i="3"/>
  <c r="I510" i="3"/>
  <c r="J519" i="3"/>
  <c r="I519" i="3"/>
  <c r="J523" i="3"/>
  <c r="K566" i="2" s="1"/>
  <c r="I523" i="3"/>
  <c r="J542" i="3"/>
  <c r="I542" i="3"/>
  <c r="J560" i="3"/>
  <c r="I560" i="3"/>
  <c r="J578" i="3"/>
  <c r="I578" i="3"/>
  <c r="J591" i="3"/>
  <c r="I591" i="3"/>
  <c r="J595" i="3"/>
  <c r="I595" i="3"/>
  <c r="J600" i="3"/>
  <c r="I600" i="3"/>
  <c r="J610" i="3"/>
  <c r="I610" i="3"/>
  <c r="J615" i="3"/>
  <c r="K356" i="2" s="1"/>
  <c r="I615" i="3"/>
  <c r="J619" i="3"/>
  <c r="I619" i="3"/>
  <c r="J642" i="3"/>
  <c r="I642" i="3"/>
  <c r="J647" i="3"/>
  <c r="I647" i="3"/>
  <c r="J651" i="3"/>
  <c r="I651" i="3"/>
  <c r="J670" i="3"/>
  <c r="I670" i="3"/>
  <c r="J688" i="3"/>
  <c r="I688" i="3"/>
  <c r="J697" i="3"/>
  <c r="I697" i="3"/>
  <c r="J702" i="3"/>
  <c r="I702" i="3"/>
  <c r="J720" i="3"/>
  <c r="I720" i="3"/>
  <c r="J739" i="3"/>
  <c r="I739" i="3"/>
  <c r="J744" i="3"/>
  <c r="I744" i="3"/>
  <c r="J749" i="3"/>
  <c r="K502" i="2" s="1"/>
  <c r="I749" i="3"/>
  <c r="J753" i="3"/>
  <c r="I753" i="3"/>
  <c r="J758" i="3"/>
  <c r="I758" i="3"/>
  <c r="J762" i="3"/>
  <c r="I762" i="3"/>
  <c r="J767" i="3"/>
  <c r="I767" i="3"/>
  <c r="J781" i="3"/>
  <c r="I781" i="3"/>
  <c r="J785" i="3"/>
  <c r="I785" i="3"/>
  <c r="J790" i="3"/>
  <c r="I790" i="3"/>
  <c r="J795" i="3"/>
  <c r="I795" i="3"/>
  <c r="J806" i="3"/>
  <c r="I806" i="3"/>
  <c r="J841" i="3"/>
  <c r="I841" i="3"/>
  <c r="J846" i="3"/>
  <c r="I846" i="3"/>
  <c r="J855" i="3"/>
  <c r="I855" i="3"/>
  <c r="J866" i="3"/>
  <c r="I866" i="3"/>
  <c r="J881" i="3"/>
  <c r="I881" i="3"/>
  <c r="J906" i="3"/>
  <c r="I906" i="3"/>
  <c r="J911" i="3"/>
  <c r="I911" i="3"/>
  <c r="J926" i="3"/>
  <c r="I926" i="3"/>
  <c r="J931" i="3"/>
  <c r="I931" i="3"/>
  <c r="J946" i="3"/>
  <c r="K303" i="2" s="1"/>
  <c r="I946" i="3"/>
  <c r="J977" i="3"/>
  <c r="I977" i="3"/>
  <c r="J1022" i="3"/>
  <c r="I1022" i="3"/>
  <c r="J1057" i="3"/>
  <c r="I1057" i="3"/>
  <c r="J1062" i="3"/>
  <c r="I1062" i="3"/>
  <c r="J1086" i="3"/>
  <c r="I1086" i="3"/>
  <c r="J1118" i="3"/>
  <c r="K78" i="2" s="1"/>
  <c r="I1118" i="3"/>
  <c r="J1150" i="3"/>
  <c r="I1150" i="3"/>
  <c r="J1162" i="3"/>
  <c r="I1162" i="3"/>
  <c r="J1178" i="3"/>
  <c r="I1178" i="3"/>
  <c r="J1195" i="3"/>
  <c r="I1195" i="3"/>
  <c r="J1211" i="3"/>
  <c r="I1211" i="3"/>
  <c r="J1227" i="3"/>
  <c r="I1227" i="3"/>
  <c r="J1243" i="3"/>
  <c r="I1243" i="3"/>
  <c r="J1259" i="3"/>
  <c r="I1259" i="3"/>
  <c r="J1268" i="3"/>
  <c r="I1268" i="3"/>
  <c r="J1260" i="3"/>
  <c r="I1260" i="3"/>
  <c r="J1252" i="3"/>
  <c r="I1252" i="3"/>
  <c r="J1244" i="3"/>
  <c r="I1244" i="3"/>
  <c r="J1236" i="3"/>
  <c r="I1236" i="3"/>
  <c r="J1228" i="3"/>
  <c r="I1228" i="3"/>
  <c r="J1220" i="3"/>
  <c r="I1220" i="3"/>
  <c r="J1212" i="3"/>
  <c r="I1212" i="3"/>
  <c r="J1204" i="3"/>
  <c r="I1204" i="3"/>
  <c r="J1196" i="3"/>
  <c r="I1196" i="3"/>
  <c r="J1188" i="3"/>
  <c r="I1188" i="3"/>
  <c r="J1180" i="3"/>
  <c r="I1180" i="3"/>
  <c r="J1172" i="3"/>
  <c r="I1172" i="3"/>
  <c r="J1164" i="3"/>
  <c r="I1164" i="3"/>
  <c r="J1156" i="3"/>
  <c r="I1156" i="3"/>
  <c r="J1148" i="3"/>
  <c r="I1148" i="3"/>
  <c r="J1140" i="3"/>
  <c r="I1140" i="3"/>
  <c r="J1132" i="3"/>
  <c r="I1132" i="3"/>
  <c r="J1124" i="3"/>
  <c r="I1124" i="3"/>
  <c r="J1116" i="3"/>
  <c r="I1116" i="3"/>
  <c r="J1108" i="3"/>
  <c r="K470" i="2" s="1"/>
  <c r="I1108" i="3"/>
  <c r="J1100" i="3"/>
  <c r="I1100" i="3"/>
  <c r="J1092" i="3"/>
  <c r="I1092" i="3"/>
  <c r="J1084" i="3"/>
  <c r="I1084" i="3"/>
  <c r="J1076" i="3"/>
  <c r="I1076" i="3"/>
  <c r="J1068" i="3"/>
  <c r="I1068" i="3"/>
  <c r="J1060" i="3"/>
  <c r="I1060" i="3"/>
  <c r="J1052" i="3"/>
  <c r="I1052" i="3"/>
  <c r="J1044" i="3"/>
  <c r="I1044" i="3"/>
  <c r="J1036" i="3"/>
  <c r="I1036" i="3"/>
  <c r="J1028" i="3"/>
  <c r="I1028" i="3"/>
  <c r="J1020" i="3"/>
  <c r="I1020" i="3"/>
  <c r="J1012" i="3"/>
  <c r="I1012" i="3"/>
  <c r="J1004" i="3"/>
  <c r="I1004" i="3"/>
  <c r="J996" i="3"/>
  <c r="I996" i="3"/>
  <c r="J988" i="3"/>
  <c r="I988" i="3"/>
  <c r="J980" i="3"/>
  <c r="K296" i="2" s="1"/>
  <c r="I980" i="3"/>
  <c r="J972" i="3"/>
  <c r="I972" i="3"/>
  <c r="J964" i="3"/>
  <c r="I964" i="3"/>
  <c r="J956" i="3"/>
  <c r="I956" i="3"/>
  <c r="J948" i="3"/>
  <c r="I948" i="3"/>
  <c r="J940" i="3"/>
  <c r="I940" i="3"/>
  <c r="J932" i="3"/>
  <c r="I932" i="3"/>
  <c r="J924" i="3"/>
  <c r="I924" i="3"/>
  <c r="J916" i="3"/>
  <c r="K258" i="2" s="1"/>
  <c r="I916" i="3"/>
  <c r="J908" i="3"/>
  <c r="I908" i="3"/>
  <c r="J900" i="3"/>
  <c r="K599" i="2" s="1"/>
  <c r="I900" i="3"/>
  <c r="J892" i="3"/>
  <c r="I892" i="3"/>
  <c r="J884" i="3"/>
  <c r="I884" i="3"/>
  <c r="J876" i="3"/>
  <c r="I876" i="3"/>
  <c r="J868" i="3"/>
  <c r="I868" i="3"/>
  <c r="J860" i="3"/>
  <c r="I860" i="3"/>
  <c r="J852" i="3"/>
  <c r="I852" i="3"/>
  <c r="J844" i="3"/>
  <c r="I844" i="3"/>
  <c r="J836" i="3"/>
  <c r="I836" i="3"/>
  <c r="J828" i="3"/>
  <c r="I828" i="3"/>
  <c r="J820" i="3"/>
  <c r="I820" i="3"/>
  <c r="J812" i="3"/>
  <c r="I812" i="3"/>
  <c r="J796" i="3"/>
  <c r="I796" i="3"/>
  <c r="J788" i="3"/>
  <c r="I788" i="3"/>
  <c r="J780" i="3"/>
  <c r="I780" i="3"/>
  <c r="J772" i="3"/>
  <c r="K471" i="2" s="1"/>
  <c r="I772" i="3"/>
  <c r="J764" i="3"/>
  <c r="I764" i="3"/>
  <c r="J756" i="3"/>
  <c r="I756" i="3"/>
  <c r="J748" i="3"/>
  <c r="I748" i="3"/>
  <c r="J732" i="3"/>
  <c r="I732" i="3"/>
  <c r="J724" i="3"/>
  <c r="I724" i="3"/>
  <c r="J716" i="3"/>
  <c r="I716" i="3"/>
  <c r="J708" i="3"/>
  <c r="I708" i="3"/>
  <c r="J700" i="3"/>
  <c r="I700" i="3"/>
  <c r="J692" i="3"/>
  <c r="I692" i="3"/>
  <c r="J684" i="3"/>
  <c r="I684" i="3"/>
  <c r="J668" i="3"/>
  <c r="I668" i="3"/>
  <c r="J660" i="3"/>
  <c r="K601" i="2" s="1"/>
  <c r="I660" i="3"/>
  <c r="J652" i="3"/>
  <c r="I652" i="3"/>
  <c r="J644" i="3"/>
  <c r="I644" i="3"/>
  <c r="J636" i="3"/>
  <c r="I636" i="3"/>
  <c r="J628" i="3"/>
  <c r="I628" i="3"/>
  <c r="J620" i="3"/>
  <c r="I620" i="3"/>
  <c r="J612" i="3"/>
  <c r="I612" i="3"/>
  <c r="J596" i="3"/>
  <c r="I596" i="3"/>
  <c r="J588" i="3"/>
  <c r="I588" i="3"/>
  <c r="J580" i="3"/>
  <c r="I580" i="3"/>
  <c r="J572" i="3"/>
  <c r="I572" i="3"/>
  <c r="J564" i="3"/>
  <c r="K384" i="2" s="1"/>
  <c r="I564" i="3"/>
  <c r="J556" i="3"/>
  <c r="I556" i="3"/>
  <c r="J548" i="3"/>
  <c r="I548" i="3"/>
  <c r="J540" i="3"/>
  <c r="I540" i="3"/>
  <c r="J532" i="3"/>
  <c r="I532" i="3"/>
  <c r="J524" i="3"/>
  <c r="I524" i="3"/>
  <c r="J516" i="3"/>
  <c r="I516" i="3"/>
  <c r="J508" i="3"/>
  <c r="I508" i="3"/>
  <c r="J500" i="3"/>
  <c r="K340" i="2" s="1"/>
  <c r="I500" i="3"/>
  <c r="J492" i="3"/>
  <c r="I492" i="3"/>
  <c r="J484" i="3"/>
  <c r="I484" i="3"/>
  <c r="J476" i="3"/>
  <c r="I476" i="3"/>
  <c r="J468" i="3"/>
  <c r="I468" i="3"/>
  <c r="J460" i="3"/>
  <c r="I460" i="3"/>
  <c r="J452" i="3"/>
  <c r="I452" i="3"/>
  <c r="J444" i="3"/>
  <c r="I444" i="3"/>
  <c r="J436" i="3"/>
  <c r="I436" i="3"/>
  <c r="J428" i="3"/>
  <c r="I428" i="3"/>
  <c r="J420" i="3"/>
  <c r="I420" i="3"/>
  <c r="J412" i="3"/>
  <c r="I412" i="3"/>
  <c r="J404" i="3"/>
  <c r="I404" i="3"/>
  <c r="J396" i="3"/>
  <c r="I396" i="3"/>
  <c r="J388" i="3"/>
  <c r="I388" i="3"/>
  <c r="J380" i="3"/>
  <c r="K119" i="2" s="1"/>
  <c r="I380" i="3"/>
  <c r="J372" i="3"/>
  <c r="I372" i="3"/>
  <c r="J364" i="3"/>
  <c r="I364" i="3"/>
  <c r="J356" i="3"/>
  <c r="K403" i="2" s="1"/>
  <c r="I356" i="3"/>
  <c r="J348" i="3"/>
  <c r="I348" i="3"/>
  <c r="J340" i="3"/>
  <c r="I340" i="3"/>
  <c r="J332" i="3"/>
  <c r="K593" i="2" s="1"/>
  <c r="I332" i="3"/>
  <c r="J324" i="3"/>
  <c r="I324" i="3"/>
  <c r="J316" i="3"/>
  <c r="I316" i="3"/>
  <c r="J308" i="3"/>
  <c r="I308" i="3"/>
  <c r="I1254" i="3"/>
  <c r="I1233" i="3"/>
  <c r="I1165" i="3"/>
  <c r="I1107" i="3"/>
  <c r="I1080" i="3"/>
  <c r="I1049" i="3"/>
  <c r="I992" i="3"/>
  <c r="I952" i="3"/>
  <c r="I871" i="3"/>
  <c r="I741" i="3"/>
  <c r="I353" i="3"/>
  <c r="I99" i="3"/>
  <c r="J13" i="3"/>
  <c r="I13" i="3"/>
  <c r="J21" i="3"/>
  <c r="I21" i="3"/>
  <c r="J33" i="3"/>
  <c r="I33" i="3"/>
  <c r="J41" i="3"/>
  <c r="I41" i="3"/>
  <c r="J53" i="3"/>
  <c r="I53" i="3"/>
  <c r="J61" i="3"/>
  <c r="I61" i="3"/>
  <c r="J69" i="3"/>
  <c r="I69" i="3"/>
  <c r="J77" i="3"/>
  <c r="I77" i="3"/>
  <c r="J85" i="3"/>
  <c r="I85" i="3"/>
  <c r="J89" i="3"/>
  <c r="I89" i="3"/>
  <c r="J101" i="3"/>
  <c r="I101" i="3"/>
  <c r="J113" i="3"/>
  <c r="I113" i="3"/>
  <c r="J125" i="3"/>
  <c r="I125" i="3"/>
  <c r="J133" i="3"/>
  <c r="I133" i="3"/>
  <c r="J145" i="3"/>
  <c r="K45" i="2" s="1"/>
  <c r="I145" i="3"/>
  <c r="J157" i="3"/>
  <c r="I157" i="3"/>
  <c r="J169" i="3"/>
  <c r="I169" i="3"/>
  <c r="J181" i="3"/>
  <c r="K564" i="2" s="1"/>
  <c r="I181" i="3"/>
  <c r="J189" i="3"/>
  <c r="I189" i="3"/>
  <c r="J201" i="3"/>
  <c r="I201" i="3"/>
  <c r="J209" i="3"/>
  <c r="I209" i="3"/>
  <c r="J221" i="3"/>
  <c r="I221" i="3"/>
  <c r="J229" i="3"/>
  <c r="I229" i="3"/>
  <c r="J237" i="3"/>
  <c r="I237" i="3"/>
  <c r="J249" i="3"/>
  <c r="I249" i="3"/>
  <c r="J257" i="3"/>
  <c r="I257" i="3"/>
  <c r="J277" i="3"/>
  <c r="I277" i="3"/>
  <c r="J289" i="3"/>
  <c r="I289" i="3"/>
  <c r="J305" i="3"/>
  <c r="I305" i="3"/>
  <c r="J336" i="3"/>
  <c r="I336" i="3"/>
  <c r="J363" i="3"/>
  <c r="K594" i="2" s="1"/>
  <c r="I363" i="3"/>
  <c r="J390" i="3"/>
  <c r="I390" i="3"/>
  <c r="J426" i="3"/>
  <c r="I426" i="3"/>
  <c r="J443" i="3"/>
  <c r="I443" i="3"/>
  <c r="J457" i="3"/>
  <c r="I457" i="3"/>
  <c r="J475" i="3"/>
  <c r="I475" i="3"/>
  <c r="J480" i="3"/>
  <c r="I480" i="3"/>
  <c r="J498" i="3"/>
  <c r="I498" i="3"/>
  <c r="J529" i="3"/>
  <c r="K457" i="2" s="1"/>
  <c r="I529" i="3"/>
  <c r="J566" i="3"/>
  <c r="I566" i="3"/>
  <c r="J584" i="3"/>
  <c r="I584" i="3"/>
  <c r="J602" i="3"/>
  <c r="I602" i="3"/>
  <c r="J625" i="3"/>
  <c r="I625" i="3"/>
  <c r="J630" i="3"/>
  <c r="I630" i="3"/>
  <c r="J653" i="3"/>
  <c r="I653" i="3"/>
  <c r="J662" i="3"/>
  <c r="K413" i="2" s="1"/>
  <c r="I662" i="3"/>
  <c r="J713" i="3"/>
  <c r="I713" i="3"/>
  <c r="J731" i="3"/>
  <c r="I731" i="3"/>
  <c r="J827" i="3"/>
  <c r="I827" i="3"/>
  <c r="J1169" i="3"/>
  <c r="I1169" i="3"/>
  <c r="J1153" i="3"/>
  <c r="I1153" i="3"/>
  <c r="J1137" i="3"/>
  <c r="I1137" i="3"/>
  <c r="J1121" i="3"/>
  <c r="I1121" i="3"/>
  <c r="J1105" i="3"/>
  <c r="I1105" i="3"/>
  <c r="J1089" i="3"/>
  <c r="I1089" i="3"/>
  <c r="J1073" i="3"/>
  <c r="I1073" i="3"/>
  <c r="J1041" i="3"/>
  <c r="I1041" i="3"/>
  <c r="J969" i="3"/>
  <c r="I969" i="3"/>
  <c r="J953" i="3"/>
  <c r="I953" i="3"/>
  <c r="J921" i="3"/>
  <c r="I921" i="3"/>
  <c r="J889" i="3"/>
  <c r="I889" i="3"/>
  <c r="J865" i="3"/>
  <c r="I865" i="3"/>
  <c r="J833" i="3"/>
  <c r="I833" i="3"/>
  <c r="J801" i="3"/>
  <c r="I801" i="3"/>
  <c r="J769" i="3"/>
  <c r="I769" i="3"/>
  <c r="J737" i="3"/>
  <c r="I737" i="3"/>
  <c r="J705" i="3"/>
  <c r="I705" i="3"/>
  <c r="J665" i="3"/>
  <c r="I665" i="3"/>
  <c r="J609" i="3"/>
  <c r="I609" i="3"/>
  <c r="J577" i="3"/>
  <c r="I577" i="3"/>
  <c r="J545" i="3"/>
  <c r="I545" i="3"/>
  <c r="J513" i="3"/>
  <c r="I513" i="3"/>
  <c r="J481" i="3"/>
  <c r="I481" i="3"/>
  <c r="J449" i="3"/>
  <c r="I449" i="3"/>
  <c r="J409" i="3"/>
  <c r="I409" i="3"/>
  <c r="J321" i="3"/>
  <c r="I321" i="3"/>
  <c r="J115" i="3"/>
  <c r="I115" i="3"/>
  <c r="J4" i="3"/>
  <c r="K212" i="2" s="1"/>
  <c r="I4" i="3"/>
  <c r="J8" i="3"/>
  <c r="I8" i="3"/>
  <c r="J12" i="3"/>
  <c r="I12" i="3"/>
  <c r="J16" i="3"/>
  <c r="I16" i="3"/>
  <c r="J20" i="3"/>
  <c r="I20" i="3"/>
  <c r="J24" i="3"/>
  <c r="I24" i="3"/>
  <c r="J28" i="3"/>
  <c r="I28" i="3"/>
  <c r="J32" i="3"/>
  <c r="K305" i="2" s="1"/>
  <c r="I32" i="3"/>
  <c r="J36" i="3"/>
  <c r="I36" i="3"/>
  <c r="J40" i="3"/>
  <c r="I40" i="3"/>
  <c r="J44" i="3"/>
  <c r="I44" i="3"/>
  <c r="J48" i="3"/>
  <c r="I48" i="3"/>
  <c r="J52" i="3"/>
  <c r="I52" i="3"/>
  <c r="I1230" i="3"/>
  <c r="I1209" i="3"/>
  <c r="I1186" i="3"/>
  <c r="I1161" i="3"/>
  <c r="I1133" i="3"/>
  <c r="I1048" i="3"/>
  <c r="I1017" i="3"/>
  <c r="I986" i="3"/>
  <c r="I740" i="3"/>
  <c r="I312" i="3"/>
  <c r="I97" i="3"/>
  <c r="J285" i="3"/>
  <c r="I285" i="3"/>
  <c r="J301" i="3"/>
  <c r="I301" i="3"/>
  <c r="J359" i="3"/>
  <c r="I359" i="3"/>
  <c r="J422" i="3"/>
  <c r="I422" i="3"/>
  <c r="J453" i="3"/>
  <c r="I453" i="3"/>
  <c r="J494" i="3"/>
  <c r="I494" i="3"/>
  <c r="J534" i="3"/>
  <c r="I534" i="3"/>
  <c r="J570" i="3"/>
  <c r="I570" i="3"/>
  <c r="J607" i="3"/>
  <c r="I607" i="3"/>
  <c r="J639" i="3"/>
  <c r="I639" i="3"/>
  <c r="J681" i="3"/>
  <c r="I681" i="3"/>
  <c r="J778" i="3"/>
  <c r="I778" i="3"/>
  <c r="J838" i="3"/>
  <c r="I838" i="3"/>
  <c r="J878" i="3"/>
  <c r="I878" i="3"/>
  <c r="J898" i="3"/>
  <c r="I898" i="3"/>
  <c r="J913" i="3"/>
  <c r="K478" i="2" s="1"/>
  <c r="I913" i="3"/>
  <c r="J938" i="3"/>
  <c r="I938" i="3"/>
  <c r="J958" i="3"/>
  <c r="I958" i="3"/>
  <c r="J974" i="3"/>
  <c r="I974" i="3"/>
  <c r="J994" i="3"/>
  <c r="I994" i="3"/>
  <c r="J1088" i="3"/>
  <c r="I1088" i="3"/>
  <c r="J1115" i="3"/>
  <c r="I1115" i="3"/>
  <c r="J1131" i="3"/>
  <c r="I1131" i="3"/>
  <c r="J1158" i="3"/>
  <c r="I1158" i="3"/>
  <c r="J1224" i="3"/>
  <c r="I1224" i="3"/>
  <c r="J1256" i="3"/>
  <c r="I1256" i="3"/>
  <c r="J309" i="3"/>
  <c r="I309" i="3"/>
  <c r="J313" i="3"/>
  <c r="I313" i="3"/>
  <c r="J318" i="3"/>
  <c r="I318" i="3"/>
  <c r="J327" i="3"/>
  <c r="I327" i="3"/>
  <c r="J331" i="3"/>
  <c r="I331" i="3"/>
  <c r="J350" i="3"/>
  <c r="I350" i="3"/>
  <c r="J354" i="3"/>
  <c r="I354" i="3"/>
  <c r="J367" i="3"/>
  <c r="I367" i="3"/>
  <c r="J371" i="3"/>
  <c r="K151" i="2" s="1"/>
  <c r="I371" i="3"/>
  <c r="J402" i="3"/>
  <c r="I402" i="3"/>
  <c r="J407" i="3"/>
  <c r="I407" i="3"/>
  <c r="J430" i="3"/>
  <c r="I430" i="3"/>
  <c r="J434" i="3"/>
  <c r="I434" i="3"/>
  <c r="J461" i="3"/>
  <c r="I461" i="3"/>
  <c r="J465" i="3"/>
  <c r="I465" i="3"/>
  <c r="J470" i="3"/>
  <c r="I470" i="3"/>
  <c r="J489" i="3"/>
  <c r="I489" i="3"/>
  <c r="J502" i="3"/>
  <c r="K110" i="2" s="1"/>
  <c r="I502" i="3"/>
  <c r="J506" i="3"/>
  <c r="I506" i="3"/>
  <c r="J511" i="3"/>
  <c r="I511" i="3"/>
  <c r="J520" i="3"/>
  <c r="K143" i="2" s="1"/>
  <c r="I520" i="3"/>
  <c r="J538" i="3"/>
  <c r="I538" i="3"/>
  <c r="J543" i="3"/>
  <c r="I543" i="3"/>
  <c r="J557" i="3"/>
  <c r="I557" i="3"/>
  <c r="J561" i="3"/>
  <c r="I561" i="3"/>
  <c r="J579" i="3"/>
  <c r="I579" i="3"/>
  <c r="J592" i="3"/>
  <c r="K230" i="2" s="1"/>
  <c r="I592" i="3"/>
  <c r="J611" i="3"/>
  <c r="I611" i="3"/>
  <c r="J616" i="3"/>
  <c r="I616" i="3"/>
  <c r="J643" i="3"/>
  <c r="I643" i="3"/>
  <c r="J648" i="3"/>
  <c r="I648" i="3"/>
  <c r="J666" i="3"/>
  <c r="I666" i="3"/>
  <c r="J671" i="3"/>
  <c r="I671" i="3"/>
  <c r="J685" i="3"/>
  <c r="I685" i="3"/>
  <c r="J689" i="3"/>
  <c r="I689" i="3"/>
  <c r="J694" i="3"/>
  <c r="I694" i="3"/>
  <c r="J698" i="3"/>
  <c r="I698" i="3"/>
  <c r="J703" i="3"/>
  <c r="I703" i="3"/>
  <c r="J717" i="3"/>
  <c r="I717" i="3"/>
  <c r="J721" i="3"/>
  <c r="I721" i="3"/>
  <c r="J726" i="3"/>
  <c r="I726" i="3"/>
  <c r="J750" i="3"/>
  <c r="I750" i="3"/>
  <c r="J754" i="3"/>
  <c r="I754" i="3"/>
  <c r="J759" i="3"/>
  <c r="I759" i="3"/>
  <c r="J763" i="3"/>
  <c r="I763" i="3"/>
  <c r="J768" i="3"/>
  <c r="I768" i="3"/>
  <c r="I1270" i="3"/>
  <c r="I1249" i="3"/>
  <c r="I1206" i="3"/>
  <c r="I1185" i="3"/>
  <c r="I1155" i="3"/>
  <c r="I1129" i="3"/>
  <c r="I1101" i="3"/>
  <c r="I1071" i="3"/>
  <c r="I1043" i="3"/>
  <c r="I1016" i="3"/>
  <c r="I979" i="3"/>
  <c r="I944" i="3"/>
  <c r="I903" i="3"/>
  <c r="I850" i="3"/>
  <c r="I709" i="3"/>
  <c r="I525" i="3"/>
  <c r="I56" i="3"/>
  <c r="J60" i="3"/>
  <c r="K589" i="2" s="1"/>
  <c r="I60" i="3"/>
  <c r="J64" i="3"/>
  <c r="I64" i="3"/>
  <c r="J68" i="3"/>
  <c r="I68" i="3"/>
  <c r="J72" i="3"/>
  <c r="I72" i="3"/>
  <c r="J76" i="3"/>
  <c r="I76" i="3"/>
  <c r="J80" i="3"/>
  <c r="K257" i="2" s="1"/>
  <c r="I80" i="3"/>
  <c r="J84" i="3"/>
  <c r="I84" i="3"/>
  <c r="J88" i="3"/>
  <c r="I88" i="3"/>
  <c r="J92" i="3"/>
  <c r="I92" i="3"/>
  <c r="J96" i="3"/>
  <c r="K567" i="2" s="1"/>
  <c r="I96" i="3"/>
  <c r="J100" i="3"/>
  <c r="K425" i="2" s="1"/>
  <c r="I100" i="3"/>
  <c r="J104" i="3"/>
  <c r="K197" i="2" s="1"/>
  <c r="I104" i="3"/>
  <c r="J108" i="3"/>
  <c r="I108" i="3"/>
  <c r="J112" i="3"/>
  <c r="I112" i="3"/>
  <c r="J116" i="3"/>
  <c r="I116" i="3"/>
  <c r="J124" i="3"/>
  <c r="I124" i="3"/>
  <c r="J128" i="3"/>
  <c r="I128" i="3"/>
  <c r="J132" i="3"/>
  <c r="I132" i="3"/>
  <c r="J136" i="3"/>
  <c r="K144" i="2" s="1"/>
  <c r="I136" i="3"/>
  <c r="J140" i="3"/>
  <c r="I140" i="3"/>
  <c r="J144" i="3"/>
  <c r="I144" i="3"/>
  <c r="J148" i="3"/>
  <c r="I148" i="3"/>
  <c r="J152" i="3"/>
  <c r="K560" i="2" s="1"/>
  <c r="I152" i="3"/>
  <c r="J156" i="3"/>
  <c r="I156" i="3"/>
  <c r="J160" i="3"/>
  <c r="K353" i="2" s="1"/>
  <c r="I160" i="3"/>
  <c r="J164" i="3"/>
  <c r="I164" i="3"/>
  <c r="J168" i="3"/>
  <c r="I168" i="3"/>
  <c r="J172" i="3"/>
  <c r="I172" i="3"/>
  <c r="J176" i="3"/>
  <c r="I176" i="3"/>
  <c r="J180" i="3"/>
  <c r="I180" i="3"/>
  <c r="J188" i="3"/>
  <c r="I188" i="3"/>
  <c r="J192" i="3"/>
  <c r="I192" i="3"/>
  <c r="J196" i="3"/>
  <c r="I196" i="3"/>
  <c r="J200" i="3"/>
  <c r="K312" i="2" s="1"/>
  <c r="I200" i="3"/>
  <c r="J204" i="3"/>
  <c r="I204" i="3"/>
  <c r="J208" i="3"/>
  <c r="I208" i="3"/>
  <c r="J212" i="3"/>
  <c r="I212" i="3"/>
  <c r="J216" i="3"/>
  <c r="I216" i="3"/>
  <c r="J220" i="3"/>
  <c r="K447" i="2" s="1"/>
  <c r="I220" i="3"/>
  <c r="J224" i="3"/>
  <c r="I224" i="3"/>
  <c r="J228" i="3"/>
  <c r="I228" i="3"/>
  <c r="J232" i="3"/>
  <c r="I232" i="3"/>
  <c r="J236" i="3"/>
  <c r="I236" i="3"/>
  <c r="J240" i="3"/>
  <c r="I240" i="3"/>
  <c r="J244" i="3"/>
  <c r="I244" i="3"/>
  <c r="J252" i="3"/>
  <c r="I252" i="3"/>
  <c r="J256" i="3"/>
  <c r="I256" i="3"/>
  <c r="J260" i="3"/>
  <c r="I260" i="3"/>
  <c r="J264" i="3"/>
  <c r="I264" i="3"/>
  <c r="J268" i="3"/>
  <c r="I268" i="3"/>
  <c r="J272" i="3"/>
  <c r="K475" i="2" s="1"/>
  <c r="I272" i="3"/>
  <c r="J276" i="3"/>
  <c r="I276" i="3"/>
  <c r="J280" i="3"/>
  <c r="I280" i="3"/>
  <c r="J284" i="3"/>
  <c r="I284" i="3"/>
  <c r="J288" i="3"/>
  <c r="I288" i="3"/>
  <c r="J292" i="3"/>
  <c r="I292" i="3"/>
  <c r="J296" i="3"/>
  <c r="I296" i="3"/>
  <c r="J300" i="3"/>
  <c r="I300" i="3"/>
  <c r="J304" i="3"/>
  <c r="K302" i="2" s="1"/>
  <c r="I304" i="3"/>
  <c r="J322" i="3"/>
  <c r="I322" i="3"/>
  <c r="J335" i="3"/>
  <c r="I335" i="3"/>
  <c r="J339" i="3"/>
  <c r="I339" i="3"/>
  <c r="J344" i="3"/>
  <c r="I344" i="3"/>
  <c r="J358" i="3"/>
  <c r="I358" i="3"/>
  <c r="J362" i="3"/>
  <c r="I362" i="3"/>
  <c r="J379" i="3"/>
  <c r="I379" i="3"/>
  <c r="J384" i="3"/>
  <c r="I384" i="3"/>
  <c r="J389" i="3"/>
  <c r="I389" i="3"/>
  <c r="J393" i="3"/>
  <c r="I393" i="3"/>
  <c r="J411" i="3"/>
  <c r="K405" i="2" s="1"/>
  <c r="I411" i="3"/>
  <c r="J416" i="3"/>
  <c r="I416" i="3"/>
  <c r="J421" i="3"/>
  <c r="I421" i="3"/>
  <c r="J425" i="3"/>
  <c r="K454" i="2" s="1"/>
  <c r="I425" i="3"/>
  <c r="J438" i="3"/>
  <c r="I438" i="3"/>
  <c r="J442" i="3"/>
  <c r="I442" i="3"/>
  <c r="J447" i="3"/>
  <c r="I447" i="3"/>
  <c r="J456" i="3"/>
  <c r="K486" i="2" s="1"/>
  <c r="I456" i="3"/>
  <c r="J474" i="3"/>
  <c r="K435" i="2" s="1"/>
  <c r="I474" i="3"/>
  <c r="J479" i="3"/>
  <c r="I479" i="3"/>
  <c r="J493" i="3"/>
  <c r="I493" i="3"/>
  <c r="J497" i="3"/>
  <c r="I497" i="3"/>
  <c r="J515" i="3"/>
  <c r="I515" i="3"/>
  <c r="J528" i="3"/>
  <c r="I528" i="3"/>
  <c r="J552" i="3"/>
  <c r="I552" i="3"/>
  <c r="J565" i="3"/>
  <c r="I565" i="3"/>
  <c r="J569" i="3"/>
  <c r="I569" i="3"/>
  <c r="J574" i="3"/>
  <c r="I574" i="3"/>
  <c r="J583" i="3"/>
  <c r="I583" i="3"/>
  <c r="J587" i="3"/>
  <c r="I587" i="3"/>
  <c r="J606" i="3"/>
  <c r="I606" i="3"/>
  <c r="J624" i="3"/>
  <c r="I624" i="3"/>
  <c r="J633" i="3"/>
  <c r="I633" i="3"/>
  <c r="J638" i="3"/>
  <c r="I638" i="3"/>
  <c r="J656" i="3"/>
  <c r="I656" i="3"/>
  <c r="J675" i="3"/>
  <c r="I675" i="3"/>
  <c r="J680" i="3"/>
  <c r="I680" i="3"/>
  <c r="J707" i="3"/>
  <c r="I707" i="3"/>
  <c r="J712" i="3"/>
  <c r="I712" i="3"/>
  <c r="J730" i="3"/>
  <c r="I730" i="3"/>
  <c r="J735" i="3"/>
  <c r="I735" i="3"/>
  <c r="J777" i="3"/>
  <c r="I777" i="3"/>
  <c r="J811" i="3"/>
  <c r="I811" i="3"/>
  <c r="J826" i="3"/>
  <c r="I826" i="3"/>
  <c r="J851" i="3"/>
  <c r="I851" i="3"/>
  <c r="J886" i="3"/>
  <c r="I886" i="3"/>
  <c r="J891" i="3"/>
  <c r="I891" i="3"/>
  <c r="J902" i="3"/>
  <c r="I902" i="3"/>
  <c r="J942" i="3"/>
  <c r="I942" i="3"/>
  <c r="J982" i="3"/>
  <c r="I982" i="3"/>
  <c r="J998" i="3"/>
  <c r="I998" i="3"/>
  <c r="I1175" i="3"/>
  <c r="I1163" i="3"/>
  <c r="I1143" i="3"/>
  <c r="I1111" i="3"/>
  <c r="I1067" i="3"/>
  <c r="I1047" i="3"/>
  <c r="I1035" i="3"/>
  <c r="I1025" i="3"/>
  <c r="I962" i="3"/>
  <c r="I930" i="3"/>
  <c r="I914" i="3"/>
  <c r="I882" i="3"/>
  <c r="I842" i="3"/>
  <c r="I585" i="3"/>
  <c r="I504" i="3"/>
  <c r="I419" i="3"/>
  <c r="I248" i="3"/>
  <c r="I78" i="3"/>
  <c r="J782" i="3"/>
  <c r="K350" i="2" s="1"/>
  <c r="I782" i="3"/>
  <c r="J786" i="3"/>
  <c r="I786" i="3"/>
  <c r="J791" i="3"/>
  <c r="I791" i="3"/>
  <c r="J802" i="3"/>
  <c r="I802" i="3"/>
  <c r="J807" i="3"/>
  <c r="I807" i="3"/>
  <c r="J817" i="3"/>
  <c r="I817" i="3"/>
  <c r="J847" i="3"/>
  <c r="I847" i="3"/>
  <c r="J862" i="3"/>
  <c r="I862" i="3"/>
  <c r="J867" i="3"/>
  <c r="I867" i="3"/>
  <c r="J907" i="3"/>
  <c r="I907" i="3"/>
  <c r="J917" i="3"/>
  <c r="I917" i="3"/>
  <c r="J947" i="3"/>
  <c r="I947" i="3"/>
  <c r="J1014" i="3"/>
  <c r="I1014" i="3"/>
  <c r="J1038" i="3"/>
  <c r="I1038" i="3"/>
  <c r="J1078" i="3"/>
  <c r="I1078" i="3"/>
  <c r="J1174" i="3"/>
  <c r="I1174" i="3"/>
  <c r="I1271" i="3"/>
  <c r="I1263" i="3"/>
  <c r="I1255" i="3"/>
  <c r="I1247" i="3"/>
  <c r="I1239" i="3"/>
  <c r="I1231" i="3"/>
  <c r="I1223" i="3"/>
  <c r="I1215" i="3"/>
  <c r="I1207" i="3"/>
  <c r="I1199" i="3"/>
  <c r="I1191" i="3"/>
  <c r="I1183" i="3"/>
  <c r="I1141" i="3"/>
  <c r="I1130" i="3"/>
  <c r="I1098" i="3"/>
  <c r="I987" i="3"/>
  <c r="I945" i="3"/>
  <c r="I333" i="3"/>
  <c r="J856" i="3"/>
  <c r="I856" i="3"/>
  <c r="J848" i="3"/>
  <c r="I848" i="3"/>
  <c r="J840" i="3"/>
  <c r="I840" i="3"/>
  <c r="J832" i="3"/>
  <c r="I832" i="3"/>
  <c r="J824" i="3"/>
  <c r="I824" i="3"/>
  <c r="J816" i="3"/>
  <c r="I816" i="3"/>
  <c r="J808" i="3"/>
  <c r="I808" i="3"/>
  <c r="J800" i="3"/>
  <c r="I800" i="3"/>
  <c r="J792" i="3"/>
  <c r="I792" i="3"/>
  <c r="I1138" i="3"/>
  <c r="I1117" i="3"/>
  <c r="I1106" i="3"/>
  <c r="I1085" i="3"/>
  <c r="I1042" i="3"/>
  <c r="I1032" i="3"/>
  <c r="I1021" i="3"/>
  <c r="I959" i="3"/>
  <c r="I927" i="3"/>
  <c r="I879" i="3"/>
  <c r="I831" i="3"/>
  <c r="I311" i="3"/>
  <c r="J6" i="3"/>
  <c r="K63" i="2" s="1"/>
  <c r="I6" i="3"/>
  <c r="J10" i="3"/>
  <c r="K18" i="2" s="1"/>
  <c r="I10" i="3"/>
  <c r="J14" i="3"/>
  <c r="I14" i="3"/>
  <c r="J18" i="3"/>
  <c r="I18" i="3"/>
  <c r="J22" i="3"/>
  <c r="I22" i="3"/>
  <c r="J26" i="3"/>
  <c r="I26" i="3"/>
  <c r="J30" i="3"/>
  <c r="I30" i="3"/>
  <c r="J34" i="3"/>
  <c r="I34" i="3"/>
  <c r="J38" i="3"/>
  <c r="I38" i="3"/>
  <c r="J42" i="3"/>
  <c r="I42" i="3"/>
  <c r="J46" i="3"/>
  <c r="I46" i="3"/>
  <c r="J50" i="3"/>
  <c r="I50" i="3"/>
  <c r="J54" i="3"/>
  <c r="I54" i="3"/>
  <c r="J58" i="3"/>
  <c r="K414" i="2" s="1"/>
  <c r="I58" i="3"/>
  <c r="J62" i="3"/>
  <c r="I62" i="3"/>
  <c r="J66" i="3"/>
  <c r="I66" i="3"/>
  <c r="J70" i="3"/>
  <c r="I70" i="3"/>
  <c r="J74" i="3"/>
  <c r="K240" i="2" s="1"/>
  <c r="I74" i="3"/>
  <c r="J82" i="3"/>
  <c r="I82" i="3"/>
  <c r="J86" i="3"/>
  <c r="I86" i="3"/>
  <c r="J90" i="3"/>
  <c r="I90" i="3"/>
  <c r="J94" i="3"/>
  <c r="K507" i="2" s="1"/>
  <c r="I94" i="3"/>
  <c r="J98" i="3"/>
  <c r="I98" i="3"/>
  <c r="J102" i="3"/>
  <c r="I102" i="3"/>
  <c r="J106" i="3"/>
  <c r="I106" i="3"/>
  <c r="J110" i="3"/>
  <c r="I110" i="3"/>
  <c r="J114" i="3"/>
  <c r="I114" i="3"/>
  <c r="J118" i="3"/>
  <c r="I118" i="3"/>
  <c r="J122" i="3"/>
  <c r="I122" i="3"/>
  <c r="J126" i="3"/>
  <c r="I126" i="3"/>
  <c r="J130" i="3"/>
  <c r="I130" i="3"/>
  <c r="J134" i="3"/>
  <c r="I134" i="3"/>
  <c r="J138" i="3"/>
  <c r="I138" i="3"/>
  <c r="J146" i="3"/>
  <c r="I146" i="3"/>
  <c r="J150" i="3"/>
  <c r="I150" i="3"/>
  <c r="J154" i="3"/>
  <c r="I154" i="3"/>
  <c r="J158" i="3"/>
  <c r="I158" i="3"/>
  <c r="J162" i="3"/>
  <c r="I162" i="3"/>
  <c r="J166" i="3"/>
  <c r="I166" i="3"/>
  <c r="J170" i="3"/>
  <c r="I170" i="3"/>
  <c r="J174" i="3"/>
  <c r="I174" i="3"/>
  <c r="J178" i="3"/>
  <c r="I178" i="3"/>
  <c r="J182" i="3"/>
  <c r="I182" i="3"/>
  <c r="J186" i="3"/>
  <c r="I186" i="3"/>
  <c r="J190" i="3"/>
  <c r="I190" i="3"/>
  <c r="J194" i="3"/>
  <c r="I194" i="3"/>
  <c r="J198" i="3"/>
  <c r="I198" i="3"/>
  <c r="J202" i="3"/>
  <c r="I202" i="3"/>
  <c r="J210" i="3"/>
  <c r="I210" i="3"/>
  <c r="J218" i="3"/>
  <c r="I218" i="3"/>
  <c r="J226" i="3"/>
  <c r="I226" i="3"/>
  <c r="J234" i="3"/>
  <c r="I234" i="3"/>
  <c r="J242" i="3"/>
  <c r="I242" i="3"/>
  <c r="J250" i="3"/>
  <c r="I250" i="3"/>
  <c r="J258" i="3"/>
  <c r="I258" i="3"/>
  <c r="J278" i="3"/>
  <c r="I278" i="3"/>
  <c r="J286" i="3"/>
  <c r="I286" i="3"/>
  <c r="J294" i="3"/>
  <c r="I294" i="3"/>
  <c r="J298" i="3"/>
  <c r="I298" i="3"/>
  <c r="J306" i="3"/>
  <c r="I306" i="3"/>
  <c r="J337" i="3"/>
  <c r="I337" i="3"/>
  <c r="J360" i="3"/>
  <c r="I360" i="3"/>
  <c r="J377" i="3"/>
  <c r="I377" i="3"/>
  <c r="J391" i="3"/>
  <c r="I391" i="3"/>
  <c r="J414" i="3"/>
  <c r="I414" i="3"/>
  <c r="J427" i="3"/>
  <c r="K506" i="2" s="1"/>
  <c r="I427" i="3"/>
  <c r="J454" i="3"/>
  <c r="I454" i="3"/>
  <c r="J495" i="3"/>
  <c r="I495" i="3"/>
  <c r="J535" i="3"/>
  <c r="K430" i="2" s="1"/>
  <c r="I535" i="3"/>
  <c r="J581" i="3"/>
  <c r="I581" i="3"/>
  <c r="J608" i="3"/>
  <c r="I608" i="3"/>
  <c r="J631" i="3"/>
  <c r="I631" i="3"/>
  <c r="J654" i="3"/>
  <c r="I654" i="3"/>
  <c r="J658" i="3"/>
  <c r="I658" i="3"/>
  <c r="J663" i="3"/>
  <c r="I663" i="3"/>
  <c r="J678" i="3"/>
  <c r="I678" i="3"/>
  <c r="J682" i="3"/>
  <c r="I682" i="3"/>
  <c r="J710" i="3"/>
  <c r="I710" i="3"/>
  <c r="J714" i="3"/>
  <c r="I714" i="3"/>
  <c r="J747" i="3"/>
  <c r="I747" i="3"/>
  <c r="J770" i="3"/>
  <c r="I770" i="3"/>
  <c r="J775" i="3"/>
  <c r="I775" i="3"/>
  <c r="J779" i="3"/>
  <c r="I779" i="3"/>
  <c r="J809" i="3"/>
  <c r="I809" i="3"/>
  <c r="J814" i="3"/>
  <c r="I814" i="3"/>
  <c r="J823" i="3"/>
  <c r="I823" i="3"/>
  <c r="J839" i="3"/>
  <c r="K360" i="2" s="1"/>
  <c r="I839" i="3"/>
  <c r="J894" i="3"/>
  <c r="I894" i="3"/>
  <c r="J899" i="3"/>
  <c r="I899" i="3"/>
  <c r="J939" i="3"/>
  <c r="I939" i="3"/>
  <c r="J949" i="3"/>
  <c r="I949" i="3"/>
  <c r="J990" i="3"/>
  <c r="I990" i="3"/>
  <c r="J1006" i="3"/>
  <c r="I1006" i="3"/>
  <c r="J1030" i="3"/>
  <c r="I1030" i="3"/>
  <c r="J1070" i="3"/>
  <c r="I1070" i="3"/>
  <c r="I1179" i="3"/>
  <c r="I1159" i="3"/>
  <c r="I1127" i="3"/>
  <c r="I1095" i="3"/>
  <c r="I1063" i="3"/>
  <c r="I995" i="3"/>
  <c r="I970" i="3"/>
  <c r="I954" i="3"/>
  <c r="I922" i="3"/>
  <c r="I874" i="3"/>
  <c r="I821" i="3"/>
  <c r="I622" i="3"/>
  <c r="I547" i="3"/>
  <c r="I206" i="3"/>
  <c r="I120" i="3"/>
  <c r="J214" i="3"/>
  <c r="I214" i="3"/>
  <c r="J222" i="3"/>
  <c r="I222" i="3"/>
  <c r="J230" i="3"/>
  <c r="I230" i="3"/>
  <c r="J238" i="3"/>
  <c r="K570" i="2" s="1"/>
  <c r="I238" i="3"/>
  <c r="J246" i="3"/>
  <c r="I246" i="3"/>
  <c r="J254" i="3"/>
  <c r="I254" i="3"/>
  <c r="J262" i="3"/>
  <c r="I262" i="3"/>
  <c r="J266" i="3"/>
  <c r="I266" i="3"/>
  <c r="J274" i="3"/>
  <c r="I274" i="3"/>
  <c r="J282" i="3"/>
  <c r="I282" i="3"/>
  <c r="J290" i="3"/>
  <c r="I290" i="3"/>
  <c r="J302" i="3"/>
  <c r="I302" i="3"/>
  <c r="J342" i="3"/>
  <c r="K504" i="2" s="1"/>
  <c r="I342" i="3"/>
  <c r="J373" i="3"/>
  <c r="K558" i="2" s="1"/>
  <c r="I373" i="3"/>
  <c r="J382" i="3"/>
  <c r="I382" i="3"/>
  <c r="J395" i="3"/>
  <c r="I395" i="3"/>
  <c r="J423" i="3"/>
  <c r="I423" i="3"/>
  <c r="J458" i="3"/>
  <c r="I458" i="3"/>
  <c r="J499" i="3"/>
  <c r="I499" i="3"/>
  <c r="J530" i="3"/>
  <c r="I530" i="3"/>
  <c r="J550" i="3"/>
  <c r="I550" i="3"/>
  <c r="J554" i="3"/>
  <c r="I554" i="3"/>
  <c r="J571" i="3"/>
  <c r="I571" i="3"/>
  <c r="J576" i="3"/>
  <c r="I576" i="3"/>
  <c r="J626" i="3"/>
  <c r="I626" i="3"/>
  <c r="J635" i="3"/>
  <c r="I635" i="3"/>
  <c r="J315" i="3"/>
  <c r="I315" i="3"/>
  <c r="J320" i="3"/>
  <c r="I320" i="3"/>
  <c r="J325" i="3"/>
  <c r="I325" i="3"/>
  <c r="J329" i="3"/>
  <c r="I329" i="3"/>
  <c r="J347" i="3"/>
  <c r="I347" i="3"/>
  <c r="J352" i="3"/>
  <c r="I352" i="3"/>
  <c r="J365" i="3"/>
  <c r="I365" i="3"/>
  <c r="J369" i="3"/>
  <c r="I369" i="3"/>
  <c r="J387" i="3"/>
  <c r="I387" i="3"/>
  <c r="J400" i="3"/>
  <c r="K597" i="2" s="1"/>
  <c r="I400" i="3"/>
  <c r="J432" i="3"/>
  <c r="I432" i="3"/>
  <c r="J450" i="3"/>
  <c r="I450" i="3"/>
  <c r="J463" i="3"/>
  <c r="K512" i="2" s="1"/>
  <c r="I463" i="3"/>
  <c r="J467" i="3"/>
  <c r="I467" i="3"/>
  <c r="J472" i="3"/>
  <c r="K580" i="2" s="1"/>
  <c r="I472" i="3"/>
  <c r="J482" i="3"/>
  <c r="I482" i="3"/>
  <c r="J487" i="3"/>
  <c r="I487" i="3"/>
  <c r="J491" i="3"/>
  <c r="I491" i="3"/>
  <c r="J518" i="3"/>
  <c r="I518" i="3"/>
  <c r="J522" i="3"/>
  <c r="I522" i="3"/>
  <c r="J559" i="3"/>
  <c r="I559" i="3"/>
  <c r="J563" i="3"/>
  <c r="I563" i="3"/>
  <c r="J590" i="3"/>
  <c r="I590" i="3"/>
  <c r="J594" i="3"/>
  <c r="I594" i="3"/>
  <c r="J599" i="3"/>
  <c r="I599" i="3"/>
  <c r="J614" i="3"/>
  <c r="I614" i="3"/>
  <c r="J618" i="3"/>
  <c r="I618" i="3"/>
  <c r="J646" i="3"/>
  <c r="I646" i="3"/>
  <c r="J650" i="3"/>
  <c r="I650" i="3"/>
  <c r="J687" i="3"/>
  <c r="I687" i="3"/>
  <c r="J691" i="3"/>
  <c r="I691" i="3"/>
  <c r="J696" i="3"/>
  <c r="I696" i="3"/>
  <c r="J719" i="3"/>
  <c r="I719" i="3"/>
  <c r="J723" i="3"/>
  <c r="I723" i="3"/>
  <c r="J728" i="3"/>
  <c r="K523" i="2" s="1"/>
  <c r="I728" i="3"/>
  <c r="J738" i="3"/>
  <c r="I738" i="3"/>
  <c r="J743" i="3"/>
  <c r="I743" i="3"/>
  <c r="J752" i="3"/>
  <c r="I752" i="3"/>
  <c r="J761" i="3"/>
  <c r="I761" i="3"/>
  <c r="J766" i="3"/>
  <c r="I766" i="3"/>
  <c r="J784" i="3"/>
  <c r="I784" i="3"/>
  <c r="J794" i="3"/>
  <c r="I794" i="3"/>
  <c r="J799" i="3"/>
  <c r="I799" i="3"/>
  <c r="J819" i="3"/>
  <c r="I819" i="3"/>
  <c r="J854" i="3"/>
  <c r="I854" i="3"/>
  <c r="J859" i="3"/>
  <c r="I859" i="3"/>
  <c r="J870" i="3"/>
  <c r="K47" i="2" s="1"/>
  <c r="I870" i="3"/>
  <c r="J910" i="3"/>
  <c r="I910" i="3"/>
  <c r="J1166" i="3"/>
  <c r="I1166" i="3"/>
  <c r="J1182" i="3"/>
  <c r="I1182" i="3"/>
  <c r="I1187" i="3"/>
  <c r="I1168" i="3"/>
  <c r="I1146" i="3"/>
  <c r="I1136" i="3"/>
  <c r="I1114" i="3"/>
  <c r="I1104" i="3"/>
  <c r="I1082" i="3"/>
  <c r="I1072" i="3"/>
  <c r="I1050" i="3"/>
  <c r="I1040" i="3"/>
  <c r="I1018" i="3"/>
  <c r="I1008" i="3"/>
  <c r="I937" i="3"/>
  <c r="I905" i="3"/>
  <c r="I375" i="3"/>
  <c r="K386" i="2"/>
  <c r="B20" i="4"/>
  <c r="C2" i="4"/>
  <c r="F6" i="1" l="1"/>
  <c r="K255" i="2"/>
  <c r="K334" i="2"/>
  <c r="K166" i="2"/>
  <c r="K275" i="2"/>
  <c r="K365" i="2"/>
  <c r="K244" i="2"/>
  <c r="K319" i="2"/>
  <c r="K137" i="2"/>
  <c r="K191" i="2"/>
  <c r="K217" i="2"/>
  <c r="K184" i="2"/>
  <c r="K192" i="2"/>
  <c r="K159" i="2"/>
  <c r="K220" i="2"/>
  <c r="K366" i="2"/>
  <c r="K16" i="2"/>
  <c r="K33" i="2"/>
  <c r="K145" i="2"/>
  <c r="K390" i="2"/>
  <c r="K96" i="2"/>
  <c r="K90" i="2"/>
  <c r="K152" i="2"/>
  <c r="K87" i="2"/>
  <c r="K10" i="2"/>
  <c r="K249" i="2"/>
  <c r="K112" i="2"/>
  <c r="K136" i="2"/>
  <c r="K376" i="2"/>
  <c r="K348" i="2"/>
  <c r="K91" i="2"/>
  <c r="K138" i="2"/>
  <c r="K253" i="2"/>
  <c r="K162" i="2"/>
  <c r="K54" i="2"/>
  <c r="K59" i="2"/>
  <c r="K377" i="2"/>
  <c r="K66" i="2"/>
  <c r="K283" i="2"/>
  <c r="K235" i="2"/>
  <c r="K15" i="2"/>
  <c r="K14" i="2"/>
  <c r="K31" i="2"/>
  <c r="K190" i="2"/>
  <c r="K51" i="2"/>
  <c r="K11" i="2"/>
  <c r="K115" i="2"/>
  <c r="K221" i="2"/>
  <c r="K131" i="2"/>
  <c r="K2" i="2"/>
  <c r="K6" i="2"/>
  <c r="K165" i="2"/>
  <c r="K29" i="2"/>
  <c r="K237" i="2"/>
  <c r="K134" i="2"/>
  <c r="K27" i="2"/>
  <c r="K17" i="2"/>
  <c r="K122" i="2"/>
  <c r="K12" i="2"/>
  <c r="K282" i="2"/>
  <c r="K293" i="2"/>
  <c r="K57" i="2"/>
  <c r="K40" i="2"/>
  <c r="K8" i="2"/>
  <c r="K35" i="2"/>
  <c r="K26" i="2"/>
  <c r="K81" i="2"/>
  <c r="K102" i="2"/>
  <c r="K397" i="2"/>
  <c r="K92" i="2"/>
  <c r="K25" i="2"/>
  <c r="K154" i="2"/>
  <c r="K260" i="2"/>
  <c r="K180" i="2"/>
  <c r="K39" i="2"/>
  <c r="K19" i="2"/>
  <c r="K4" i="2"/>
  <c r="K49" i="2"/>
  <c r="K123" i="2"/>
  <c r="K155" i="2"/>
  <c r="K70" i="2"/>
  <c r="K149" i="2"/>
  <c r="K56" i="2"/>
  <c r="K53" i="2"/>
  <c r="K80" i="2"/>
  <c r="K13" i="2"/>
  <c r="K34" i="2"/>
  <c r="K291" i="2"/>
  <c r="K140" i="2"/>
  <c r="K72" i="2"/>
  <c r="J2" i="3"/>
  <c r="L40" i="2" s="1"/>
  <c r="I2" i="3"/>
  <c r="L537" i="2" l="1"/>
  <c r="N537" i="2" s="1"/>
  <c r="L532" i="2"/>
  <c r="N532" i="2" s="1"/>
  <c r="L581" i="2"/>
  <c r="N581" i="2" s="1"/>
  <c r="L550" i="2"/>
  <c r="N550" i="2" s="1"/>
  <c r="L475" i="2"/>
  <c r="N475" i="2" s="1"/>
  <c r="L499" i="2"/>
  <c r="N499" i="2" s="1"/>
  <c r="L460" i="2"/>
  <c r="N460" i="2" s="1"/>
  <c r="L543" i="2"/>
  <c r="N543" i="2" s="1"/>
  <c r="L563" i="2"/>
  <c r="N563" i="2" s="1"/>
  <c r="L413" i="2"/>
  <c r="N413" i="2" s="1"/>
  <c r="L607" i="2"/>
  <c r="N607" i="2" s="1"/>
  <c r="L496" i="2"/>
  <c r="N496" i="2" s="1"/>
  <c r="K595" i="2"/>
  <c r="L560" i="2"/>
  <c r="N560" i="2" s="1"/>
  <c r="L276" i="2"/>
  <c r="N276" i="2" s="1"/>
  <c r="L596" i="2"/>
  <c r="N596" i="2" s="1"/>
  <c r="L517" i="2"/>
  <c r="N517" i="2" s="1"/>
  <c r="L601" i="2"/>
  <c r="N601" i="2" s="1"/>
  <c r="L594" i="2"/>
  <c r="N594" i="2" s="1"/>
  <c r="L375" i="2"/>
  <c r="N375" i="2" s="1"/>
  <c r="L162" i="2"/>
  <c r="N162" i="2" s="1"/>
  <c r="L443" i="2"/>
  <c r="N443" i="2" s="1"/>
  <c r="L305" i="2"/>
  <c r="N305" i="2" s="1"/>
  <c r="L359" i="2"/>
  <c r="N359" i="2" s="1"/>
  <c r="L3" i="2"/>
  <c r="N3" i="2" s="1"/>
  <c r="L445" i="2"/>
  <c r="N445" i="2" s="1"/>
  <c r="L216" i="2"/>
  <c r="N216" i="2" s="1"/>
  <c r="L343" i="2"/>
  <c r="N343" i="2" s="1"/>
  <c r="L604" i="2"/>
  <c r="N604" i="2" s="1"/>
  <c r="L416" i="2"/>
  <c r="N416" i="2" s="1"/>
  <c r="L461" i="2"/>
  <c r="N461" i="2" s="1"/>
  <c r="L215" i="2"/>
  <c r="N215" i="2" s="1"/>
  <c r="L602" i="2"/>
  <c r="N602" i="2" s="1"/>
  <c r="L411" i="2"/>
  <c r="N411" i="2" s="1"/>
  <c r="L183" i="2"/>
  <c r="N183" i="2" s="1"/>
  <c r="L251" i="2"/>
  <c r="N251" i="2" s="1"/>
  <c r="L280" i="2"/>
  <c r="N280" i="2" s="1"/>
  <c r="L66" i="2"/>
  <c r="L78" i="2"/>
  <c r="N78" i="2" s="1"/>
  <c r="L37" i="2"/>
  <c r="N37" i="2" s="1"/>
  <c r="L494" i="2"/>
  <c r="N494" i="2" s="1"/>
  <c r="L121" i="2"/>
  <c r="N121" i="2" s="1"/>
  <c r="L264" i="2"/>
  <c r="N264" i="2" s="1"/>
  <c r="L318" i="2"/>
  <c r="N318" i="2" s="1"/>
  <c r="L370" i="2"/>
  <c r="N370" i="2" s="1"/>
  <c r="L128" i="2"/>
  <c r="N128" i="2" s="1"/>
  <c r="L47" i="2"/>
  <c r="N47" i="2" s="1"/>
  <c r="L327" i="2"/>
  <c r="N327" i="2" s="1"/>
  <c r="L558" i="2"/>
  <c r="N558" i="2" s="1"/>
  <c r="L302" i="2"/>
  <c r="N302" i="2" s="1"/>
  <c r="L326" i="2"/>
  <c r="N326" i="2" s="1"/>
  <c r="L396" i="2"/>
  <c r="N396" i="2" s="1"/>
  <c r="L71" i="2"/>
  <c r="N71" i="2" s="1"/>
  <c r="L181" i="2"/>
  <c r="N181" i="2" s="1"/>
  <c r="L175" i="2"/>
  <c r="N175" i="2" s="1"/>
  <c r="L212" i="2"/>
  <c r="N212" i="2" s="1"/>
  <c r="L507" i="2"/>
  <c r="N507" i="2" s="1"/>
  <c r="L225" i="2"/>
  <c r="N225" i="2" s="1"/>
  <c r="L471" i="2"/>
  <c r="N471" i="2" s="1"/>
  <c r="C12" i="1"/>
  <c r="L259" i="2"/>
  <c r="N259" i="2" s="1"/>
  <c r="L135" i="2"/>
  <c r="N135" i="2" s="1"/>
  <c r="L273" i="2"/>
  <c r="N273" i="2" s="1"/>
  <c r="L28" i="2"/>
  <c r="N28" i="2" s="1"/>
  <c r="L11" i="2"/>
  <c r="N11" i="2" s="1"/>
  <c r="L504" i="2"/>
  <c r="N504" i="2" s="1"/>
  <c r="L39" i="2"/>
  <c r="N39" i="2" s="1"/>
  <c r="L90" i="2"/>
  <c r="L316" i="2"/>
  <c r="N316" i="2" s="1"/>
  <c r="L199" i="2"/>
  <c r="N199" i="2" s="1"/>
  <c r="L373" i="2"/>
  <c r="N373" i="2" s="1"/>
  <c r="L144" i="2"/>
  <c r="N144" i="2" s="1"/>
  <c r="L476" i="2"/>
  <c r="N476" i="2" s="1"/>
  <c r="L568" i="2"/>
  <c r="N568" i="2" s="1"/>
  <c r="L368" i="2"/>
  <c r="N368" i="2" s="1"/>
  <c r="L530" i="2"/>
  <c r="N530" i="2" s="1"/>
  <c r="L439" i="2"/>
  <c r="N439" i="2" s="1"/>
  <c r="L336" i="2"/>
  <c r="N336" i="2" s="1"/>
  <c r="L154" i="2"/>
  <c r="L98" i="2"/>
  <c r="N98" i="2" s="1"/>
  <c r="L258" i="2"/>
  <c r="N258" i="2" s="1"/>
  <c r="C13" i="1"/>
  <c r="L10" i="2"/>
  <c r="N10" i="2" s="1"/>
  <c r="L540" i="2"/>
  <c r="N540" i="2" s="1"/>
  <c r="L525" i="2"/>
  <c r="N525" i="2" s="1"/>
  <c r="L119" i="2"/>
  <c r="N119" i="2" s="1"/>
  <c r="L275" i="2"/>
  <c r="N275" i="2" s="1"/>
  <c r="L223" i="2"/>
  <c r="N223" i="2" s="1"/>
  <c r="L32" i="2"/>
  <c r="N32" i="2" s="1"/>
  <c r="L158" i="2"/>
  <c r="N158" i="2" s="1"/>
  <c r="L8" i="2"/>
  <c r="N8" i="2" s="1"/>
  <c r="L545" i="2"/>
  <c r="N545" i="2" s="1"/>
  <c r="L361" i="2"/>
  <c r="N361" i="2" s="1"/>
  <c r="L589" i="2"/>
  <c r="N589" i="2" s="1"/>
  <c r="L571" i="2"/>
  <c r="N571" i="2" s="1"/>
  <c r="L422" i="2"/>
  <c r="N422" i="2" s="1"/>
  <c r="L345" i="2"/>
  <c r="N345" i="2" s="1"/>
  <c r="L277" i="2"/>
  <c r="N277" i="2" s="1"/>
  <c r="L320" i="2"/>
  <c r="N320" i="2" s="1"/>
  <c r="L379" i="2"/>
  <c r="N379" i="2" s="1"/>
  <c r="L292" i="2"/>
  <c r="N292" i="2" s="1"/>
  <c r="L219" i="2"/>
  <c r="N219" i="2" s="1"/>
  <c r="L404" i="2"/>
  <c r="N404" i="2" s="1"/>
  <c r="L418" i="2"/>
  <c r="N418" i="2" s="1"/>
  <c r="L330" i="2"/>
  <c r="N330" i="2" s="1"/>
  <c r="L405" i="2"/>
  <c r="N405" i="2" s="1"/>
  <c r="L73" i="2"/>
  <c r="N73" i="2" s="1"/>
  <c r="L384" i="2"/>
  <c r="N384" i="2" s="1"/>
  <c r="L515" i="2"/>
  <c r="N515" i="2" s="1"/>
  <c r="L463" i="2"/>
  <c r="N463" i="2" s="1"/>
  <c r="L207" i="2"/>
  <c r="N207" i="2" s="1"/>
  <c r="L6" i="2"/>
  <c r="N6" i="2" s="1"/>
  <c r="L261" i="2"/>
  <c r="N261" i="2" s="1"/>
  <c r="L137" i="2"/>
  <c r="N137" i="2" s="1"/>
  <c r="L19" i="2"/>
  <c r="N19" i="2" s="1"/>
  <c r="L470" i="2"/>
  <c r="N470" i="2" s="1"/>
  <c r="L377" i="2"/>
  <c r="N377" i="2" s="1"/>
  <c r="L278" i="2"/>
  <c r="N278" i="2" s="1"/>
  <c r="L99" i="2"/>
  <c r="N99" i="2" s="1"/>
  <c r="L363" i="2"/>
  <c r="N363" i="2" s="1"/>
  <c r="L201" i="2"/>
  <c r="N201" i="2" s="1"/>
  <c r="L17" i="2"/>
  <c r="N17" i="2" s="1"/>
  <c r="L456" i="2"/>
  <c r="N456" i="2" s="1"/>
  <c r="L450" i="2"/>
  <c r="N450" i="2" s="1"/>
  <c r="L358" i="2"/>
  <c r="N358" i="2" s="1"/>
  <c r="L163" i="2"/>
  <c r="N163" i="2" s="1"/>
  <c r="L107" i="2"/>
  <c r="N107" i="2" s="1"/>
  <c r="L267" i="2"/>
  <c r="N267" i="2" s="1"/>
  <c r="L186" i="2"/>
  <c r="N186" i="2" s="1"/>
  <c r="L194" i="2"/>
  <c r="N194" i="2" s="1"/>
  <c r="L538" i="2"/>
  <c r="N538" i="2" s="1"/>
  <c r="L452" i="2"/>
  <c r="N452" i="2" s="1"/>
  <c r="L420" i="2"/>
  <c r="N420" i="2" s="1"/>
  <c r="L217" i="2"/>
  <c r="N217" i="2" s="1"/>
  <c r="L171" i="2"/>
  <c r="N171" i="2" s="1"/>
  <c r="L319" i="2"/>
  <c r="N319" i="2" s="1"/>
  <c r="L111" i="2"/>
  <c r="N111" i="2" s="1"/>
  <c r="L467" i="2"/>
  <c r="N467" i="2" s="1"/>
  <c r="L454" i="2"/>
  <c r="N454" i="2" s="1"/>
  <c r="L185" i="2"/>
  <c r="N185" i="2" s="1"/>
  <c r="L253" i="2"/>
  <c r="L299" i="2"/>
  <c r="N299" i="2" s="1"/>
  <c r="L192" i="2"/>
  <c r="L182" i="2"/>
  <c r="N182" i="2" s="1"/>
  <c r="L484" i="2"/>
  <c r="N484" i="2" s="1"/>
  <c r="L512" i="2"/>
  <c r="N512" i="2" s="1"/>
  <c r="L426" i="2"/>
  <c r="N426" i="2" s="1"/>
  <c r="L429" i="2"/>
  <c r="N429" i="2" s="1"/>
  <c r="L351" i="2"/>
  <c r="N351" i="2" s="1"/>
  <c r="L14" i="2"/>
  <c r="N14" i="2" s="1"/>
  <c r="L548" i="2"/>
  <c r="N548" i="2" s="1"/>
  <c r="L576" i="2"/>
  <c r="N576" i="2" s="1"/>
  <c r="L331" i="2"/>
  <c r="N331" i="2" s="1"/>
  <c r="L209" i="2"/>
  <c r="N209" i="2" s="1"/>
  <c r="L22" i="2"/>
  <c r="N22" i="2" s="1"/>
  <c r="L244" i="2"/>
  <c r="N244" i="2" s="1"/>
  <c r="L489" i="2"/>
  <c r="N489" i="2" s="1"/>
  <c r="L533" i="2"/>
  <c r="N533" i="2" s="1"/>
  <c r="L388" i="2"/>
  <c r="N388" i="2" s="1"/>
  <c r="L287" i="2"/>
  <c r="N287" i="2" s="1"/>
  <c r="L165" i="2"/>
  <c r="N165" i="2" s="1"/>
  <c r="L4" i="2"/>
  <c r="N4" i="2" s="1"/>
  <c r="L553" i="2"/>
  <c r="N553" i="2" s="1"/>
  <c r="L597" i="2"/>
  <c r="N597" i="2" s="1"/>
  <c r="L408" i="2"/>
  <c r="N408" i="2" s="1"/>
  <c r="L367" i="2"/>
  <c r="N367" i="2" s="1"/>
  <c r="L257" i="2"/>
  <c r="N257" i="2" s="1"/>
  <c r="L52" i="2"/>
  <c r="N52" i="2" s="1"/>
  <c r="L502" i="2"/>
  <c r="N502" i="2" s="1"/>
  <c r="L546" i="2"/>
  <c r="N546" i="2" s="1"/>
  <c r="L308" i="2"/>
  <c r="N308" i="2" s="1"/>
  <c r="L431" i="2"/>
  <c r="N431" i="2" s="1"/>
  <c r="L109" i="2"/>
  <c r="N109" i="2" s="1"/>
  <c r="L84" i="2"/>
  <c r="N84" i="2" s="1"/>
  <c r="L58" i="2"/>
  <c r="N58" i="2" s="1"/>
  <c r="L96" i="2"/>
  <c r="N96" i="2" s="1"/>
  <c r="L566" i="2"/>
  <c r="N566" i="2" s="1"/>
  <c r="L490" i="2"/>
  <c r="N490" i="2" s="1"/>
  <c r="L372" i="2"/>
  <c r="N372" i="2" s="1"/>
  <c r="L130" i="2"/>
  <c r="N130" i="2" s="1"/>
  <c r="L30" i="2"/>
  <c r="N30" i="2" s="1"/>
  <c r="L94" i="2"/>
  <c r="N94" i="2" s="1"/>
  <c r="L579" i="2"/>
  <c r="N579" i="2" s="1"/>
  <c r="L424" i="2"/>
  <c r="N424" i="2" s="1"/>
  <c r="L356" i="2"/>
  <c r="N356" i="2" s="1"/>
  <c r="L279" i="2"/>
  <c r="N279" i="2" s="1"/>
  <c r="L324" i="2"/>
  <c r="N324" i="2" s="1"/>
  <c r="L390" i="2"/>
  <c r="N390" i="2" s="1"/>
  <c r="L146" i="2"/>
  <c r="N146" i="2" s="1"/>
  <c r="L322" i="2"/>
  <c r="N322" i="2" s="1"/>
  <c r="L86" i="2"/>
  <c r="N86" i="2" s="1"/>
  <c r="L436" i="2"/>
  <c r="N436" i="2" s="1"/>
  <c r="L148" i="2"/>
  <c r="N148" i="2" s="1"/>
  <c r="L272" i="2"/>
  <c r="N272" i="2" s="1"/>
  <c r="L136" i="2"/>
  <c r="N136" i="2" s="1"/>
  <c r="L101" i="2"/>
  <c r="N101" i="2" s="1"/>
  <c r="L365" i="2"/>
  <c r="N365" i="2" s="1"/>
  <c r="L226" i="2"/>
  <c r="N226" i="2" s="1"/>
  <c r="L301" i="2"/>
  <c r="N301" i="2" s="1"/>
  <c r="L248" i="2"/>
  <c r="N248" i="2" s="1"/>
  <c r="L173" i="2"/>
  <c r="N173" i="2" s="1"/>
  <c r="L236" i="2"/>
  <c r="N236" i="2" s="1"/>
  <c r="L222" i="2"/>
  <c r="N222" i="2" s="1"/>
  <c r="L82" i="2"/>
  <c r="N82" i="2" s="1"/>
  <c r="L269" i="2"/>
  <c r="N269" i="2" s="1"/>
  <c r="L220" i="2"/>
  <c r="N220" i="2" s="1"/>
  <c r="L48" i="2"/>
  <c r="N48" i="2" s="1"/>
  <c r="L386" i="2"/>
  <c r="N386" i="2" s="1"/>
  <c r="L321" i="2"/>
  <c r="N321" i="2" s="1"/>
  <c r="L169" i="2"/>
  <c r="N169" i="2" s="1"/>
  <c r="L587" i="2"/>
  <c r="N587" i="2" s="1"/>
  <c r="L294" i="2"/>
  <c r="N294" i="2" s="1"/>
  <c r="L80" i="2"/>
  <c r="N80" i="2" s="1"/>
  <c r="L85" i="2"/>
  <c r="N85" i="2" s="1"/>
  <c r="N192" i="2"/>
  <c r="L20" i="2"/>
  <c r="N20" i="2" s="1"/>
  <c r="L203" i="2"/>
  <c r="N203" i="2" s="1"/>
  <c r="L458" i="2"/>
  <c r="N458" i="2" s="1"/>
  <c r="L268" i="2"/>
  <c r="N268" i="2" s="1"/>
  <c r="L16" i="2"/>
  <c r="N16" i="2" s="1"/>
  <c r="L91" i="2"/>
  <c r="N91" i="2" s="1"/>
  <c r="L240" i="2"/>
  <c r="N240" i="2" s="1"/>
  <c r="L197" i="2"/>
  <c r="N197" i="2" s="1"/>
  <c r="L67" i="2"/>
  <c r="N67" i="2" s="1"/>
  <c r="L497" i="2"/>
  <c r="N497" i="2" s="1"/>
  <c r="L56" i="2"/>
  <c r="N56" i="2" s="1"/>
  <c r="L433" i="2"/>
  <c r="N433" i="2" s="1"/>
  <c r="L191" i="2"/>
  <c r="N191" i="2" s="1"/>
  <c r="L376" i="2"/>
  <c r="N376" i="2" s="1"/>
  <c r="N66" i="2"/>
  <c r="N90" i="2"/>
  <c r="N154" i="2"/>
  <c r="L31" i="2"/>
  <c r="N31" i="2" s="1"/>
  <c r="L584" i="2"/>
  <c r="N584" i="2" s="1"/>
  <c r="L333" i="2"/>
  <c r="N333" i="2" s="1"/>
  <c r="L218" i="2"/>
  <c r="N218" i="2" s="1"/>
  <c r="L353" i="2"/>
  <c r="N353" i="2" s="1"/>
  <c r="L193" i="2"/>
  <c r="N193" i="2" s="1"/>
  <c r="L338" i="2"/>
  <c r="N338" i="2" s="1"/>
  <c r="L282" i="2"/>
  <c r="N282" i="2" s="1"/>
  <c r="L541" i="2"/>
  <c r="N541" i="2" s="1"/>
  <c r="L406" i="2"/>
  <c r="N406" i="2" s="1"/>
  <c r="L289" i="2"/>
  <c r="N289" i="2" s="1"/>
  <c r="L38" i="2"/>
  <c r="N38" i="2" s="1"/>
  <c r="L291" i="2"/>
  <c r="N291" i="2" s="1"/>
  <c r="L95" i="2"/>
  <c r="N95" i="2" s="1"/>
  <c r="L505" i="2"/>
  <c r="N505" i="2" s="1"/>
  <c r="L561" i="2"/>
  <c r="N561" i="2" s="1"/>
  <c r="L605" i="2"/>
  <c r="N605" i="2" s="1"/>
  <c r="L410" i="2"/>
  <c r="N410" i="2" s="1"/>
  <c r="L369" i="2"/>
  <c r="N369" i="2" s="1"/>
  <c r="L112" i="2"/>
  <c r="N112" i="2" s="1"/>
  <c r="L374" i="2"/>
  <c r="N374" i="2" s="1"/>
  <c r="L231" i="2"/>
  <c r="N231" i="2" s="1"/>
  <c r="L518" i="2"/>
  <c r="N518" i="2" s="1"/>
  <c r="L510" i="2"/>
  <c r="N510" i="2" s="1"/>
  <c r="L554" i="2"/>
  <c r="N554" i="2" s="1"/>
  <c r="L315" i="2"/>
  <c r="N315" i="2" s="1"/>
  <c r="L442" i="2"/>
  <c r="N442" i="2" s="1"/>
  <c r="L176" i="2"/>
  <c r="N176" i="2" s="1"/>
  <c r="L120" i="2"/>
  <c r="N120" i="2" s="1"/>
  <c r="L138" i="2"/>
  <c r="N138" i="2" s="1"/>
  <c r="L549" i="2"/>
  <c r="N549" i="2" s="1"/>
  <c r="L147" i="2"/>
  <c r="N147" i="2" s="1"/>
  <c r="L574" i="2"/>
  <c r="N574" i="2" s="1"/>
  <c r="L486" i="2"/>
  <c r="N486" i="2" s="1"/>
  <c r="L392" i="2"/>
  <c r="N392" i="2" s="1"/>
  <c r="L59" i="2"/>
  <c r="N59" i="2" s="1"/>
  <c r="L239" i="2"/>
  <c r="N239" i="2" s="1"/>
  <c r="L184" i="2"/>
  <c r="N184" i="2" s="1"/>
  <c r="L177" i="2"/>
  <c r="N177" i="2" s="1"/>
  <c r="L562" i="2"/>
  <c r="N562" i="2" s="1"/>
  <c r="L33" i="2"/>
  <c r="N33" i="2" s="1"/>
  <c r="L523" i="2"/>
  <c r="N523" i="2" s="1"/>
  <c r="L462" i="2"/>
  <c r="N462" i="2" s="1"/>
  <c r="L466" i="2"/>
  <c r="N466" i="2" s="1"/>
  <c r="L139" i="2"/>
  <c r="N139" i="2" s="1"/>
  <c r="L337" i="2"/>
  <c r="N337" i="2" s="1"/>
  <c r="L310" i="2"/>
  <c r="N310" i="2" s="1"/>
  <c r="L21" i="2"/>
  <c r="N21" i="2" s="1"/>
  <c r="L9" i="2"/>
  <c r="N9" i="2" s="1"/>
  <c r="L520" i="2"/>
  <c r="N520" i="2" s="1"/>
  <c r="L437" i="2"/>
  <c r="N437" i="2" s="1"/>
  <c r="L438" i="2"/>
  <c r="N438" i="2" s="1"/>
  <c r="L281" i="2"/>
  <c r="N281" i="2" s="1"/>
  <c r="L335" i="2"/>
  <c r="N335" i="2" s="1"/>
  <c r="L155" i="2"/>
  <c r="N155" i="2" s="1"/>
  <c r="L164" i="2"/>
  <c r="N164" i="2" s="1"/>
  <c r="L296" i="2"/>
  <c r="N296" i="2" s="1"/>
  <c r="L65" i="2"/>
  <c r="N65" i="2" s="1"/>
  <c r="L27" i="2"/>
  <c r="N27" i="2" s="1"/>
  <c r="L582" i="2"/>
  <c r="N582" i="2" s="1"/>
  <c r="L477" i="2"/>
  <c r="N477" i="2" s="1"/>
  <c r="L227" i="2"/>
  <c r="N227" i="2" s="1"/>
  <c r="L425" i="2"/>
  <c r="N425" i="2" s="1"/>
  <c r="L414" i="2"/>
  <c r="N414" i="2" s="1"/>
  <c r="L511" i="2"/>
  <c r="N511" i="2" s="1"/>
  <c r="L531" i="2"/>
  <c r="N531" i="2" s="1"/>
  <c r="L493" i="2"/>
  <c r="N493" i="2" s="1"/>
  <c r="L284" i="2"/>
  <c r="N284" i="2" s="1"/>
  <c r="L160" i="2"/>
  <c r="N160" i="2" s="1"/>
  <c r="L63" i="2"/>
  <c r="N63" i="2" s="1"/>
  <c r="L575" i="2"/>
  <c r="N575" i="2" s="1"/>
  <c r="L595" i="2"/>
  <c r="N595" i="2" s="1"/>
  <c r="L382" i="2"/>
  <c r="N382" i="2" s="1"/>
  <c r="L500" i="2"/>
  <c r="N500" i="2" s="1"/>
  <c r="L528" i="2"/>
  <c r="N528" i="2" s="1"/>
  <c r="L446" i="2"/>
  <c r="N446" i="2" s="1"/>
  <c r="L238" i="2"/>
  <c r="N238" i="2" s="1"/>
  <c r="L57" i="2"/>
  <c r="N57" i="2" s="1"/>
  <c r="L346" i="2"/>
  <c r="N346" i="2" s="1"/>
  <c r="L24" i="2"/>
  <c r="N24" i="2" s="1"/>
  <c r="L564" i="2"/>
  <c r="N564" i="2" s="1"/>
  <c r="L592" i="2"/>
  <c r="N592" i="2" s="1"/>
  <c r="L401" i="2"/>
  <c r="N401" i="2" s="1"/>
  <c r="L150" i="2"/>
  <c r="N150" i="2" s="1"/>
  <c r="L74" i="2"/>
  <c r="N74" i="2" s="1"/>
  <c r="L42" i="2"/>
  <c r="N42" i="2" s="1"/>
  <c r="L569" i="2"/>
  <c r="N569" i="2" s="1"/>
  <c r="L498" i="2"/>
  <c r="N498" i="2" s="1"/>
  <c r="L344" i="2"/>
  <c r="N344" i="2" s="1"/>
  <c r="L415" i="2"/>
  <c r="N415" i="2" s="1"/>
  <c r="L317" i="2"/>
  <c r="N317" i="2" s="1"/>
  <c r="L453" i="2"/>
  <c r="N453" i="2" s="1"/>
  <c r="L435" i="2"/>
  <c r="N435" i="2" s="1"/>
  <c r="L473" i="2"/>
  <c r="N473" i="2" s="1"/>
  <c r="L378" i="2"/>
  <c r="N378" i="2" s="1"/>
  <c r="L440" i="2"/>
  <c r="N440" i="2" s="1"/>
  <c r="L68" i="2"/>
  <c r="N68" i="2" s="1"/>
  <c r="L421" i="2"/>
  <c r="N421" i="2" s="1"/>
  <c r="L403" i="2"/>
  <c r="N403" i="2" s="1"/>
  <c r="L380" i="2"/>
  <c r="N380" i="2" s="1"/>
  <c r="L204" i="2"/>
  <c r="N204" i="2" s="1"/>
  <c r="L205" i="2"/>
  <c r="N205" i="2" s="1"/>
  <c r="L54" i="2"/>
  <c r="N54" i="2" s="1"/>
  <c r="L2" i="2"/>
  <c r="N2" i="2" s="1"/>
  <c r="L298" i="2"/>
  <c r="N298" i="2" s="1"/>
  <c r="L300" i="2"/>
  <c r="N300" i="2" s="1"/>
  <c r="L132" i="2"/>
  <c r="N132" i="2" s="1"/>
  <c r="L241" i="2"/>
  <c r="N241" i="2" s="1"/>
  <c r="L141" i="2"/>
  <c r="N141" i="2" s="1"/>
  <c r="N40" i="2"/>
  <c r="N253" i="2"/>
  <c r="L349" i="2"/>
  <c r="N349" i="2" s="1"/>
  <c r="L293" i="2"/>
  <c r="N293" i="2" s="1"/>
  <c r="L381" i="2"/>
  <c r="N381" i="2" s="1"/>
  <c r="L312" i="2"/>
  <c r="N312" i="2" s="1"/>
  <c r="L196" i="2"/>
  <c r="N196" i="2" s="1"/>
  <c r="L157" i="2"/>
  <c r="N157" i="2" s="1"/>
  <c r="L51" i="2"/>
  <c r="N51" i="2" s="1"/>
  <c r="L339" i="2"/>
  <c r="N339" i="2" s="1"/>
  <c r="L131" i="2"/>
  <c r="N131" i="2" s="1"/>
  <c r="L246" i="2"/>
  <c r="N246" i="2" s="1"/>
  <c r="L247" i="2"/>
  <c r="N247" i="2" s="1"/>
  <c r="L41" i="2"/>
  <c r="N41" i="2" s="1"/>
  <c r="L270" i="2"/>
  <c r="N270" i="2" s="1"/>
  <c r="L25" i="2"/>
  <c r="N25" i="2" s="1"/>
  <c r="L234" i="2"/>
  <c r="N234" i="2" s="1"/>
  <c r="L360" i="2"/>
  <c r="N360" i="2" s="1"/>
  <c r="L202" i="2"/>
  <c r="N202" i="2" s="1"/>
  <c r="L229" i="2"/>
  <c r="N229" i="2" s="1"/>
  <c r="L93" i="2"/>
  <c r="N93" i="2" s="1"/>
  <c r="L102" i="2"/>
  <c r="N102" i="2" s="1"/>
  <c r="L140" i="2"/>
  <c r="N140" i="2" s="1"/>
  <c r="L286" i="2"/>
  <c r="N286" i="2" s="1"/>
  <c r="L159" i="2"/>
  <c r="N159" i="2" s="1"/>
  <c r="L514" i="2"/>
  <c r="N514" i="2" s="1"/>
  <c r="L200" i="2"/>
  <c r="N200" i="2" s="1"/>
  <c r="L243" i="2"/>
  <c r="N243" i="2" s="1"/>
  <c r="L44" i="2"/>
  <c r="N44" i="2" s="1"/>
  <c r="L232" i="2"/>
  <c r="N232" i="2" s="1"/>
  <c r="L100" i="2"/>
  <c r="N100" i="2" s="1"/>
  <c r="L97" i="2"/>
  <c r="N97" i="2" s="1"/>
  <c r="L76" i="2"/>
  <c r="N76" i="2" s="1"/>
  <c r="L399" i="2"/>
  <c r="N399" i="2" s="1"/>
  <c r="L400" i="2"/>
  <c r="N400" i="2" s="1"/>
  <c r="L371" i="2"/>
  <c r="N371" i="2" s="1"/>
  <c r="L104" i="2"/>
  <c r="N104" i="2" s="1"/>
  <c r="L23" i="2"/>
  <c r="N23" i="2" s="1"/>
  <c r="L357" i="2"/>
  <c r="N357" i="2" s="1"/>
  <c r="L34" i="2"/>
  <c r="N34" i="2" s="1"/>
  <c r="L430" i="2"/>
  <c r="N430" i="2" s="1"/>
  <c r="L75" i="2"/>
  <c r="N75" i="2" s="1"/>
  <c r="L283" i="2"/>
  <c r="N283" i="2" s="1"/>
  <c r="L250" i="2"/>
  <c r="N250" i="2" s="1"/>
  <c r="L166" i="2"/>
  <c r="N166" i="2" s="1"/>
  <c r="L419" i="2"/>
  <c r="N419" i="2" s="1"/>
  <c r="L83" i="2"/>
  <c r="N83" i="2" s="1"/>
  <c r="L233" i="2"/>
  <c r="N233" i="2" s="1"/>
  <c r="L133" i="2"/>
  <c r="N133" i="2" s="1"/>
  <c r="L328" i="2"/>
  <c r="N328" i="2" s="1"/>
  <c r="L152" i="2"/>
  <c r="N152" i="2" s="1"/>
  <c r="L341" i="2"/>
  <c r="N341" i="2" s="1"/>
  <c r="L106" i="2"/>
  <c r="N106" i="2" s="1"/>
  <c r="L114" i="2"/>
  <c r="N114" i="2" s="1"/>
  <c r="L483" i="2"/>
  <c r="N483" i="2" s="1"/>
  <c r="L36" i="2"/>
  <c r="N36" i="2" s="1"/>
  <c r="L309" i="2"/>
  <c r="N309" i="2" s="1"/>
  <c r="L123" i="2"/>
  <c r="N123" i="2" s="1"/>
  <c r="L412" i="2"/>
  <c r="N412" i="2" s="1"/>
  <c r="L224" i="2"/>
  <c r="N224" i="2" s="1"/>
  <c r="L230" i="2"/>
  <c r="N230" i="2" s="1"/>
  <c r="L161" i="2"/>
  <c r="N161" i="2" s="1"/>
  <c r="L13" i="2"/>
  <c r="N13" i="2" s="1"/>
  <c r="L451" i="2"/>
  <c r="N451" i="2" s="1"/>
  <c r="L214" i="2"/>
  <c r="N214" i="2" s="1"/>
  <c r="L167" i="2"/>
  <c r="N167" i="2" s="1"/>
  <c r="L15" i="2"/>
  <c r="N15" i="2" s="1"/>
  <c r="L478" i="2"/>
  <c r="N478" i="2" s="1"/>
  <c r="L307" i="2"/>
  <c r="N307" i="2" s="1"/>
  <c r="L295" i="2"/>
  <c r="N295" i="2" s="1"/>
  <c r="L260" i="2"/>
  <c r="N260" i="2" s="1"/>
  <c r="L480" i="2"/>
  <c r="N480" i="2" s="1"/>
  <c r="L311" i="2"/>
  <c r="N311" i="2" s="1"/>
  <c r="L606" i="2"/>
  <c r="N606" i="2" s="1"/>
  <c r="L387" i="2"/>
  <c r="N387" i="2" s="1"/>
  <c r="L61" i="2"/>
  <c r="N61" i="2" s="1"/>
  <c r="L206" i="2"/>
  <c r="N206" i="2" s="1"/>
  <c r="L332" i="2"/>
  <c r="N332" i="2" s="1"/>
  <c r="L544" i="2"/>
  <c r="N544" i="2" s="1"/>
  <c r="L77" i="2"/>
  <c r="N77" i="2" s="1"/>
  <c r="L573" i="2"/>
  <c r="N573" i="2" s="1"/>
  <c r="L340" i="2"/>
  <c r="N340" i="2" s="1"/>
  <c r="L5" i="2"/>
  <c r="N5" i="2" s="1"/>
  <c r="L178" i="2"/>
  <c r="N178" i="2" s="1"/>
  <c r="L449" i="2"/>
  <c r="N449" i="2" s="1"/>
  <c r="L70" i="2"/>
  <c r="N70" i="2" s="1"/>
  <c r="L329" i="2"/>
  <c r="N329" i="2" s="1"/>
  <c r="L92" i="2"/>
  <c r="N92" i="2" s="1"/>
  <c r="L501" i="2"/>
  <c r="N501" i="2" s="1"/>
  <c r="L211" i="2"/>
  <c r="N211" i="2" s="1"/>
  <c r="L447" i="2"/>
  <c r="N447" i="2" s="1"/>
  <c r="L168" i="2"/>
  <c r="N168" i="2" s="1"/>
  <c r="L195" i="2"/>
  <c r="N195" i="2" s="1"/>
  <c r="L46" i="2"/>
  <c r="N46" i="2" s="1"/>
  <c r="L565" i="2"/>
  <c r="N565" i="2" s="1"/>
  <c r="L389" i="2"/>
  <c r="N389" i="2" s="1"/>
  <c r="L347" i="2"/>
  <c r="N347" i="2" s="1"/>
  <c r="L12" i="2"/>
  <c r="N12" i="2" s="1"/>
  <c r="L72" i="2"/>
  <c r="N72" i="2" s="1"/>
  <c r="L417" i="2"/>
  <c r="N417" i="2" s="1"/>
  <c r="L314" i="2"/>
  <c r="N314" i="2" s="1"/>
  <c r="L134" i="2"/>
  <c r="N134" i="2" s="1"/>
  <c r="L383" i="2"/>
  <c r="N383" i="2" s="1"/>
  <c r="L288" i="2"/>
  <c r="N288" i="2" s="1"/>
  <c r="L118" i="2"/>
  <c r="N118" i="2" s="1"/>
  <c r="L580" i="2"/>
  <c r="N580" i="2" s="1"/>
  <c r="L393" i="2"/>
  <c r="N393" i="2" s="1"/>
  <c r="L245" i="2"/>
  <c r="N245" i="2" s="1"/>
  <c r="L208" i="2"/>
  <c r="N208" i="2" s="1"/>
  <c r="L89" i="2"/>
  <c r="N89" i="2" s="1"/>
  <c r="L198" i="2"/>
  <c r="N198" i="2" s="1"/>
  <c r="L142" i="2"/>
  <c r="N142" i="2" s="1"/>
  <c r="L342" i="2"/>
  <c r="N342" i="2" s="1"/>
  <c r="L53" i="2"/>
  <c r="N53" i="2" s="1"/>
  <c r="L521" i="2"/>
  <c r="N521" i="2" s="1"/>
  <c r="L455" i="2"/>
  <c r="N455" i="2" s="1"/>
  <c r="L323" i="2"/>
  <c r="N323" i="2" s="1"/>
  <c r="L124" i="2"/>
  <c r="N124" i="2" s="1"/>
  <c r="L524" i="2"/>
  <c r="N524" i="2" s="1"/>
  <c r="L585" i="2"/>
  <c r="N585" i="2" s="1"/>
  <c r="L457" i="2"/>
  <c r="N457" i="2" s="1"/>
  <c r="L235" i="2"/>
  <c r="N235" i="2" s="1"/>
  <c r="L252" i="2"/>
  <c r="N252" i="2" s="1"/>
  <c r="L542" i="2"/>
  <c r="N542" i="2" s="1"/>
  <c r="L465" i="2"/>
  <c r="N465" i="2" s="1"/>
  <c r="H6" i="1"/>
  <c r="L459" i="2"/>
  <c r="N459" i="2" s="1"/>
  <c r="L256" i="2"/>
  <c r="N256" i="2" s="1"/>
  <c r="L325" i="2"/>
  <c r="N325" i="2" s="1"/>
  <c r="L306" i="2"/>
  <c r="N306" i="2" s="1"/>
  <c r="L385" i="2"/>
  <c r="N385" i="2" s="1"/>
  <c r="L290" i="2"/>
  <c r="N290" i="2" s="1"/>
  <c r="L43" i="2"/>
  <c r="N43" i="2" s="1"/>
  <c r="L7" i="2"/>
  <c r="N7" i="2" s="1"/>
  <c r="L552" i="2"/>
  <c r="N552" i="2" s="1"/>
  <c r="L366" i="2"/>
  <c r="N366" i="2" s="1"/>
  <c r="L409" i="2"/>
  <c r="N409" i="2" s="1"/>
  <c r="L190" i="2"/>
  <c r="N190" i="2" s="1"/>
  <c r="L143" i="2"/>
  <c r="N143" i="2" s="1"/>
  <c r="L151" i="2"/>
  <c r="N151" i="2" s="1"/>
  <c r="L395" i="2"/>
  <c r="N395" i="2" s="1"/>
  <c r="L127" i="2"/>
  <c r="N127" i="2" s="1"/>
  <c r="L29" i="2"/>
  <c r="N29" i="2" s="1"/>
  <c r="L509" i="2"/>
  <c r="N509" i="2" s="1"/>
  <c r="L428" i="2"/>
  <c r="N428" i="2" s="1"/>
  <c r="L110" i="2"/>
  <c r="N110" i="2" s="1"/>
  <c r="L254" i="2"/>
  <c r="N254" i="2" s="1"/>
  <c r="L441" i="2"/>
  <c r="N441" i="2" s="1"/>
  <c r="L313" i="2"/>
  <c r="N313" i="2" s="1"/>
  <c r="L364" i="2"/>
  <c r="N364" i="2" s="1"/>
  <c r="L69" i="2"/>
  <c r="N69" i="2" s="1"/>
  <c r="L62" i="2"/>
  <c r="N62" i="2" s="1"/>
  <c r="L534" i="2"/>
  <c r="N534" i="2" s="1"/>
  <c r="L578" i="2"/>
  <c r="N578" i="2" s="1"/>
  <c r="L432" i="2"/>
  <c r="N432" i="2" s="1"/>
  <c r="L407" i="2"/>
  <c r="N407" i="2" s="1"/>
  <c r="L249" i="2"/>
  <c r="N249" i="2" s="1"/>
  <c r="L265" i="2"/>
  <c r="N265" i="2" s="1"/>
  <c r="L115" i="2"/>
  <c r="N115" i="2" s="1"/>
  <c r="L116" i="2"/>
  <c r="N116" i="2" s="1"/>
  <c r="L588" i="2"/>
  <c r="N588" i="2" s="1"/>
  <c r="L522" i="2"/>
  <c r="N522" i="2" s="1"/>
  <c r="L350" i="2"/>
  <c r="N350" i="2" s="1"/>
  <c r="L108" i="2"/>
  <c r="N108" i="2" s="1"/>
  <c r="L397" i="2"/>
  <c r="N397" i="2" s="1"/>
  <c r="L598" i="2"/>
  <c r="N598" i="2" s="1"/>
  <c r="L464" i="2"/>
  <c r="N464" i="2" s="1"/>
  <c r="L348" i="2"/>
  <c r="N348" i="2" s="1"/>
  <c r="L88" i="2"/>
  <c r="N88" i="2" s="1"/>
  <c r="L221" i="2"/>
  <c r="N221" i="2" s="1"/>
  <c r="L352" i="2"/>
  <c r="N352" i="2" s="1"/>
  <c r="L170" i="2"/>
  <c r="N170" i="2" s="1"/>
  <c r="L122" i="2"/>
  <c r="N122" i="2" s="1"/>
  <c r="L529" i="2"/>
  <c r="N529" i="2" s="1"/>
  <c r="L586" i="2"/>
  <c r="N586" i="2" s="1"/>
  <c r="L398" i="2"/>
  <c r="N398" i="2" s="1"/>
  <c r="L81" i="2"/>
  <c r="N81" i="2" s="1"/>
  <c r="L125" i="2"/>
  <c r="N125" i="2" s="1"/>
  <c r="L263" i="2"/>
  <c r="N263" i="2" s="1"/>
  <c r="L18" i="2"/>
  <c r="N18" i="2" s="1"/>
  <c r="C15" i="1"/>
  <c r="L187" i="2"/>
  <c r="N187" i="2" s="1"/>
  <c r="L547" i="2"/>
  <c r="N547" i="2" s="1"/>
  <c r="L485" i="2"/>
  <c r="N485" i="2" s="1"/>
  <c r="L423" i="2"/>
  <c r="N423" i="2" s="1"/>
  <c r="L172" i="2"/>
  <c r="N172" i="2" s="1"/>
  <c r="L285" i="2"/>
  <c r="N285" i="2" s="1"/>
  <c r="L55" i="2"/>
  <c r="N55" i="2" s="1"/>
  <c r="L262" i="2"/>
  <c r="N262" i="2" s="1"/>
  <c r="L149" i="2"/>
  <c r="N149" i="2" s="1"/>
  <c r="L593" i="2"/>
  <c r="N593" i="2" s="1"/>
  <c r="L482" i="2"/>
  <c r="N482" i="2" s="1"/>
  <c r="L469" i="2"/>
  <c r="N469" i="2" s="1"/>
  <c r="L145" i="2"/>
  <c r="N145" i="2" s="1"/>
  <c r="C14" i="1"/>
  <c r="L213" i="2"/>
  <c r="N213" i="2" s="1"/>
  <c r="L153" i="2"/>
  <c r="N153" i="2" s="1"/>
  <c r="L303" i="2"/>
  <c r="N303" i="2" s="1"/>
  <c r="L103" i="2"/>
  <c r="N103" i="2" s="1"/>
  <c r="L189" i="2"/>
  <c r="N189" i="2" s="1"/>
  <c r="L266" i="2"/>
  <c r="N266" i="2" s="1"/>
  <c r="L210" i="2"/>
  <c r="N210" i="2" s="1"/>
  <c r="L427" i="2"/>
  <c r="N427" i="2" s="1"/>
  <c r="L129" i="2"/>
  <c r="N129" i="2" s="1"/>
  <c r="L49" i="2"/>
  <c r="N49" i="2" s="1"/>
  <c r="L79" i="2"/>
  <c r="N79" i="2" s="1"/>
  <c r="L297" i="2"/>
  <c r="N297" i="2" s="1"/>
  <c r="L188" i="2"/>
  <c r="N188" i="2" s="1"/>
  <c r="L362" i="2"/>
  <c r="N362" i="2" s="1"/>
  <c r="L113" i="2"/>
  <c r="N113" i="2" s="1"/>
  <c r="L535" i="2"/>
  <c r="N535" i="2" s="1"/>
  <c r="L555" i="2"/>
  <c r="N555" i="2" s="1"/>
  <c r="L468" i="2"/>
  <c r="N468" i="2" s="1"/>
  <c r="L434" i="2"/>
  <c r="N434" i="2" s="1"/>
  <c r="L174" i="2"/>
  <c r="N174" i="2" s="1"/>
  <c r="L228" i="2"/>
  <c r="N228" i="2" s="1"/>
  <c r="L274" i="2"/>
  <c r="N274" i="2" s="1"/>
  <c r="L50" i="2"/>
  <c r="N50" i="2" s="1"/>
  <c r="L60" i="2"/>
  <c r="N60" i="2" s="1"/>
  <c r="L35" i="2"/>
  <c r="N35" i="2" s="1"/>
  <c r="L87" i="2"/>
  <c r="N87" i="2" s="1"/>
  <c r="L180" i="2"/>
  <c r="N180" i="2" s="1"/>
  <c r="L599" i="2"/>
  <c r="N599" i="2" s="1"/>
  <c r="L488" i="2"/>
  <c r="N488" i="2" s="1"/>
  <c r="L402" i="2"/>
  <c r="N402" i="2" s="1"/>
  <c r="L334" i="2"/>
  <c r="N334" i="2" s="1"/>
  <c r="L237" i="2"/>
  <c r="N237" i="2" s="1"/>
  <c r="L304" i="2"/>
  <c r="N304" i="2" s="1"/>
  <c r="L354" i="2"/>
  <c r="N354" i="2" s="1"/>
  <c r="L117" i="2"/>
  <c r="N117" i="2" s="1"/>
  <c r="L45" i="2"/>
  <c r="N45" i="2" s="1"/>
  <c r="L242" i="2"/>
  <c r="N242" i="2" s="1"/>
  <c r="L394" i="2"/>
  <c r="N394" i="2" s="1"/>
  <c r="L64" i="2"/>
  <c r="N64" i="2" s="1"/>
  <c r="L179" i="2"/>
  <c r="N179" i="2" s="1"/>
  <c r="L156" i="2"/>
  <c r="N156" i="2" s="1"/>
  <c r="L105" i="2"/>
  <c r="N105" i="2" s="1"/>
  <c r="L255" i="2"/>
  <c r="N255" i="2" s="1"/>
  <c r="L126" i="2"/>
  <c r="N126" i="2" s="1"/>
  <c r="L271" i="2"/>
  <c r="N271" i="2" s="1"/>
  <c r="L26" i="2"/>
  <c r="N26" i="2" s="1"/>
  <c r="L355" i="2"/>
  <c r="N355" i="2" s="1"/>
  <c r="L570" i="2"/>
  <c r="N570" i="2" s="1"/>
  <c r="L526" i="2"/>
  <c r="N526" i="2" s="1"/>
  <c r="L591" i="2"/>
  <c r="N591" i="2" s="1"/>
  <c r="L495" i="2"/>
  <c r="N495" i="2" s="1"/>
  <c r="L508" i="2"/>
  <c r="N508" i="2" s="1"/>
  <c r="L590" i="2"/>
  <c r="N590" i="2" s="1"/>
  <c r="L448" i="2"/>
  <c r="N448" i="2" s="1"/>
  <c r="L506" i="2"/>
  <c r="N506" i="2" s="1"/>
  <c r="L577" i="2"/>
  <c r="N577" i="2" s="1"/>
  <c r="L583" i="2"/>
  <c r="N583" i="2" s="1"/>
  <c r="L487" i="2"/>
  <c r="N487" i="2" s="1"/>
  <c r="L491" i="2"/>
  <c r="N491" i="2" s="1"/>
  <c r="L492" i="2"/>
  <c r="N492" i="2" s="1"/>
  <c r="L444" i="2"/>
  <c r="N444" i="2" s="1"/>
  <c r="L557" i="2"/>
  <c r="N557" i="2" s="1"/>
  <c r="L513" i="2"/>
  <c r="N513" i="2" s="1"/>
  <c r="L567" i="2"/>
  <c r="N567" i="2" s="1"/>
  <c r="L479" i="2"/>
  <c r="N479" i="2" s="1"/>
  <c r="L474" i="2"/>
  <c r="N474" i="2" s="1"/>
  <c r="L556" i="2"/>
  <c r="N556" i="2" s="1"/>
  <c r="L527" i="2"/>
  <c r="N527" i="2" s="1"/>
  <c r="L539" i="2"/>
  <c r="N539" i="2" s="1"/>
  <c r="L472" i="2"/>
  <c r="N472" i="2" s="1"/>
  <c r="L391" i="2"/>
  <c r="N391" i="2" s="1"/>
  <c r="L600" i="2"/>
  <c r="N600" i="2" s="1"/>
  <c r="L572" i="2"/>
  <c r="N572" i="2" s="1"/>
  <c r="L559" i="2"/>
  <c r="N559" i="2" s="1"/>
  <c r="L481" i="2"/>
  <c r="N481" i="2" s="1"/>
  <c r="L536" i="2"/>
  <c r="N536" i="2" s="1"/>
  <c r="L551" i="2"/>
  <c r="N551" i="2" s="1"/>
  <c r="L503" i="2"/>
  <c r="N503" i="2" s="1"/>
  <c r="L603" i="2"/>
  <c r="N603" i="2" s="1"/>
  <c r="L516" i="2"/>
  <c r="N516" i="2" s="1"/>
  <c r="L519" i="2"/>
  <c r="N519" i="2" s="1"/>
  <c r="H19" i="1" l="1"/>
  <c r="G14" i="1"/>
  <c r="G15" i="1"/>
  <c r="E14" i="1"/>
  <c r="F21" i="1"/>
  <c r="F17" i="1"/>
  <c r="E13" i="1"/>
  <c r="G16" i="1"/>
  <c r="G17" i="1"/>
  <c r="H15" i="1"/>
  <c r="F13" i="1"/>
  <c r="F15" i="1"/>
  <c r="H13" i="1"/>
  <c r="F12" i="1"/>
  <c r="G13" i="1"/>
  <c r="H14" i="1"/>
  <c r="E17" i="1"/>
  <c r="G18" i="1"/>
  <c r="G19" i="1"/>
  <c r="H21" i="1"/>
  <c r="H16" i="1"/>
  <c r="H20" i="1"/>
  <c r="F20" i="1"/>
  <c r="F14" i="1"/>
  <c r="E12" i="1"/>
  <c r="E15" i="1"/>
  <c r="H18" i="1"/>
  <c r="H12" i="1"/>
  <c r="H17" i="1"/>
  <c r="F19" i="1"/>
  <c r="E20" i="1"/>
  <c r="G12" i="1"/>
  <c r="E16" i="1"/>
  <c r="F16" i="1"/>
  <c r="E21" i="1"/>
  <c r="G20" i="1"/>
  <c r="G21" i="1"/>
  <c r="E18" i="1"/>
  <c r="E19" i="1"/>
  <c r="F18" i="1"/>
</calcChain>
</file>

<file path=xl/sharedStrings.xml><?xml version="1.0" encoding="utf-8"?>
<sst xmlns="http://schemas.openxmlformats.org/spreadsheetml/2006/main" count="68159" uniqueCount="19576">
  <si>
    <t>Indian Patent Portfolio — Client &amp; Due Date Analysis</t>
  </si>
  <si>
    <t>Snapshot report generated from filing / RQ (Request for Examination) data. RQ deadline figures recalculate live against today's date.</t>
  </si>
  <si>
    <t>Total Cases</t>
  </si>
  <si>
    <t>Unique Clients</t>
  </si>
  <si>
    <t>Pending RQ (Active)</t>
  </si>
  <si>
    <t>Overdue RQ</t>
  </si>
  <si>
    <t>RQ Urgency (Active Cases)</t>
  </si>
  <si>
    <t>Top 10 Clients — Overdue + Due-Soon RQ Filings</t>
  </si>
  <si>
    <t>Urgency</t>
  </si>
  <si>
    <t>Count</t>
  </si>
  <si>
    <t>Client Name</t>
  </si>
  <si>
    <t>Overdue</t>
  </si>
  <si>
    <t>Next RQ Due</t>
  </si>
  <si>
    <t>OVERDUE</t>
  </si>
  <si>
    <t>DUE &lt;=30 DAYS</t>
  </si>
  <si>
    <t>DUE &lt;=90 DAYS</t>
  </si>
  <si>
    <t>UPCOMING</t>
  </si>
  <si>
    <t>Notes:</t>
  </si>
  <si>
    <t>• 'Pending RQ (Active)' excludes cases marked Abandoned / Closed / Merged, where no RQ action is required.</t>
  </si>
  <si>
    <t>• 'Days Remaining' and urgency flags on the Pending RQ Deadlines sheet use TODAY() and update automatically when reopened.</t>
  </si>
  <si>
    <t>• Client Summary sheet lists all 606 clients; sort/filter by Overdue RQ or Due within 90 Days to prioritise outreach.</t>
  </si>
  <si>
    <t>RFE Filed</t>
  </si>
  <si>
    <t>Provisional Filed</t>
  </si>
  <si>
    <t>Complete Filed</t>
  </si>
  <si>
    <t>Application Filed</t>
  </si>
  <si>
    <t>Under Examination</t>
  </si>
  <si>
    <t>Granted</t>
  </si>
  <si>
    <t>Abandoned/Closed/Merged</t>
  </si>
  <si>
    <t>Due within 90 Days</t>
  </si>
  <si>
    <t>Next RQ Due Date</t>
  </si>
  <si>
    <t>Urgency Score (for ranking)</t>
  </si>
  <si>
    <t>QUALCOMM INCORPORATED</t>
  </si>
  <si>
    <t>PHIL &amp; ONZI</t>
  </si>
  <si>
    <t>Samsung R&amp;D Institute India-Bangalore Pvt. Ltd.</t>
  </si>
  <si>
    <t>BAE, KIM &amp; LEE IP GROUP</t>
  </si>
  <si>
    <t>CISCO TECHNOLOGY,  INC.</t>
  </si>
  <si>
    <t>IBM CORPORATION</t>
  </si>
  <si>
    <t>MERCEDES-BENZ INTELLECTUAL PROPERTY GMBH &amp; CO KG</t>
  </si>
  <si>
    <t>TATA STEEL LIMITED</t>
  </si>
  <si>
    <t>ABB SWITZERLAND LTD.</t>
  </si>
  <si>
    <t>FOLEY &amp; LARDNER LLP</t>
  </si>
  <si>
    <t>TATA MOTORS PASSENGER VEHICLES LIMITED</t>
  </si>
  <si>
    <t>RAKUTEN MOBILE INC</t>
  </si>
  <si>
    <t>INFOSYS LIMITED</t>
  </si>
  <si>
    <t>Centre for Industrial Consultancy</t>
  </si>
  <si>
    <t>TATA MOTORS LIMITED</t>
  </si>
  <si>
    <t>INDIAN INSTITUTE OF SCIENCE</t>
  </si>
  <si>
    <t>ELI LILLY AND COMPANY</t>
  </si>
  <si>
    <t>Y.P. LEE, MOCK &amp; PARTNERS</t>
  </si>
  <si>
    <t>KIP PATENT LAW FIRM</t>
  </si>
  <si>
    <t>K. J. LEE PATENT &amp; TRADEMARK LAW FIRM</t>
  </si>
  <si>
    <t>GILEAD SCIENCES, INC.</t>
  </si>
  <si>
    <t>NISSAY INTERNATIONAL PATENT OFFICE</t>
  </si>
  <si>
    <t>YOU ME PATENT &amp; LAW FIRM</t>
  </si>
  <si>
    <t>VERTIV CORPORATION</t>
  </si>
  <si>
    <t>GENERAL ELECTRIC</t>
  </si>
  <si>
    <t>NETAPP, INC.</t>
  </si>
  <si>
    <t>MARUTI SUZUKI INDIA LTD</t>
  </si>
  <si>
    <t>PLASSERAUD IP</t>
  </si>
  <si>
    <t>KWANG AND JANG INTELLECTUAL PROPERTY LAW FIRM</t>
  </si>
  <si>
    <t>ZF FRIEDRICHSHAFEN AG</t>
  </si>
  <si>
    <t>SAEON PATENT &amp; LAW FIRM</t>
  </si>
  <si>
    <t>HERO MOTOCORP LTD</t>
  </si>
  <si>
    <t>UNO MINDA LIMITED</t>
  </si>
  <si>
    <t>LEE &amp; KO INTELLECTUAL PROPERTY</t>
  </si>
  <si>
    <t>DAIMLER TRUCK AG</t>
  </si>
  <si>
    <t>SCHAEFFLER TECHNOLOGIES AG &amp; CO KG</t>
  </si>
  <si>
    <t>COOLEY LLP</t>
  </si>
  <si>
    <t>SUGHRUE MION PLLC</t>
  </si>
  <si>
    <t>TITAN COMPANY LIMITED</t>
  </si>
  <si>
    <t>DEHNS</t>
  </si>
  <si>
    <t>SAINT GOBAIN GLASS FRANCE</t>
  </si>
  <si>
    <t>Samsung R&amp;D Institute India Noida Pvt Ltd SRIN</t>
  </si>
  <si>
    <t>KADOR &amp; PARTNER</t>
  </si>
  <si>
    <t>MEWBURN ELLIS LLP</t>
  </si>
  <si>
    <t>MUHANN PATENT &amp; LAW FIRM</t>
  </si>
  <si>
    <t>YOON &amp; LEE</t>
  </si>
  <si>
    <t>NIDEC CORPORATION</t>
  </si>
  <si>
    <t>KORYO IP &amp; LAW</t>
  </si>
  <si>
    <t>NOTARBARTOLO &amp; GERVASI S.P.A.</t>
  </si>
  <si>
    <t>INDIAN COUNCIL OF MEDICAL RESEARCH</t>
  </si>
  <si>
    <t>PENTAS INTELLECTUAL PROPERTY LAW FIRM</t>
  </si>
  <si>
    <t>ITOH PATENT ATTORNEY CORPORATION</t>
  </si>
  <si>
    <t>Visa Inc.</t>
  </si>
  <si>
    <t>DONALDSON COMPANY INC</t>
  </si>
  <si>
    <t>RAKUTEN SYMPHONY INC</t>
  </si>
  <si>
    <t>WHIRLPOOL OF INDIA LIMITED</t>
  </si>
  <si>
    <t>ACCENTURE GLOBAL SOLUTIONS LIMITED</t>
  </si>
  <si>
    <t>VERSUNI HOLDING B V</t>
  </si>
  <si>
    <t>ANAQUA SERVICES INC</t>
  </si>
  <si>
    <t>SAKAI INTERNATIONAL PATENT OFFICE</t>
  </si>
  <si>
    <t>ZHONGZI LAW OFFICE</t>
  </si>
  <si>
    <t>SHEPPARD MULLIN RICHTER &amp; HAMPTON LLP</t>
  </si>
  <si>
    <t>STERNE KESSLER GOLDSTEIN AND FOX PLLC</t>
  </si>
  <si>
    <t>ASTRAZENECA AB</t>
  </si>
  <si>
    <t>GRUNECKER</t>
  </si>
  <si>
    <t>V.O. PATENTS &amp; TRADEMARKS</t>
  </si>
  <si>
    <t>THEWAVE IP LAW FIRM</t>
  </si>
  <si>
    <t>MARKS &amp; CLERK LLP</t>
  </si>
  <si>
    <t>TEJAS NETWORKS LIMITED</t>
  </si>
  <si>
    <t>Quarles &amp; Brady LLP</t>
  </si>
  <si>
    <t>AUMOVIO GERMANY GMBH</t>
  </si>
  <si>
    <t>IP TRUST</t>
  </si>
  <si>
    <t>SHANGHAI PATENT &amp; TRADEMARK LAW OFFICE</t>
  </si>
  <si>
    <t>MYUNGRYUN IP &amp; Law Firm</t>
  </si>
  <si>
    <t>ASHIDA &amp; KIMURA</t>
  </si>
  <si>
    <t>SIEMENS ENERGY GLOBAL GMBH &amp; CO. KG</t>
  </si>
  <si>
    <t>MYERS BIGEL P A</t>
  </si>
  <si>
    <t>BECKER &amp; ASSOCIES</t>
  </si>
  <si>
    <t>RUGGIERO MCALLISTER AND MCMAHON LLC</t>
  </si>
  <si>
    <t>KASAN  IP &amp;  LAW  FIRM</t>
  </si>
  <si>
    <t>Watson &amp; Band</t>
  </si>
  <si>
    <t>ONDA TECHNO INTL. PATENT ATTYS.</t>
  </si>
  <si>
    <t>BOZICEVIC FIELD &amp; FRANCIS LLP</t>
  </si>
  <si>
    <t>ASML NETHERLANDS B.V.</t>
  </si>
  <si>
    <t>FISH &amp; RICHARDSON P.C.</t>
  </si>
  <si>
    <t>APPLEYARD LEES</t>
  </si>
  <si>
    <t>POLSINELLI PC</t>
  </si>
  <si>
    <t>VUEREAL INC</t>
  </si>
  <si>
    <t>HAYNES AND BOONE LLP</t>
  </si>
  <si>
    <t>Benesch, Friedlander, Coplan &amp; Aronoff LLP</t>
  </si>
  <si>
    <t>21ST CENTURY PATENT &amp; LAW FIRM</t>
  </si>
  <si>
    <t>J A  KEMP LLP</t>
  </si>
  <si>
    <t>TMI ASSOCIATES</t>
  </si>
  <si>
    <t>IPCJ PATENT AND LAW FIRM</t>
  </si>
  <si>
    <t>UPL LIMITED</t>
  </si>
  <si>
    <t>DEQI Intellectual Property Law Corporation</t>
  </si>
  <si>
    <t>BEIJING ORIGINTELLIGENCE INTELLECTUAL</t>
  </si>
  <si>
    <t>WIPRO LIMITED</t>
  </si>
  <si>
    <t>SAINT-GOBAIN ISOVER</t>
  </si>
  <si>
    <t>BASF MOBILE EMISSIONS CATALYSTS LLC</t>
  </si>
  <si>
    <t>KORE.AI SOFTWARE INDIA PRIVATE LIMITED</t>
  </si>
  <si>
    <t>CROSS-BORDER PATENT FIRM</t>
  </si>
  <si>
    <t>BARDEHLE PAGENBERG (S)</t>
  </si>
  <si>
    <t>CN-KNOWHOW INTELLECTUAL PROPERTY AGENT LIMITED</t>
  </si>
  <si>
    <t>SEIRYO INTELLECTUAL PROPERTY CORPORATION</t>
  </si>
  <si>
    <t>SEIWA PATENT &amp; LAW</t>
  </si>
  <si>
    <t>ICOSA</t>
  </si>
  <si>
    <t>FINE IP PARTNERS</t>
  </si>
  <si>
    <t>FB RICE &amp; CO</t>
  </si>
  <si>
    <t>LEE &amp; KWON</t>
  </si>
  <si>
    <t>MEITAR PATENTS LTD</t>
  </si>
  <si>
    <t>MICROSOFT TECHNOLOGY LICENSING</t>
  </si>
  <si>
    <t>NEWKOREA PATENT AND LAW FIRM</t>
  </si>
  <si>
    <t>Manitz Finsterwald Patent-</t>
  </si>
  <si>
    <t>PFIZER INC</t>
  </si>
  <si>
    <t>LATHROP GPM LLP</t>
  </si>
  <si>
    <t>CMS Cameron McKenna Nabarro Olswang LLP</t>
  </si>
  <si>
    <t>INDIAN INSTITUTE OF TECHNOLOGY (Delhi)</t>
  </si>
  <si>
    <t>JUNHE LAW OFFICES</t>
  </si>
  <si>
    <t>SONY GROUP CORPORATION</t>
  </si>
  <si>
    <t>DG INDIAN COUNCIL OF MEDICAL RESEARCH</t>
  </si>
  <si>
    <t>AMRITA CENTRE FOR NANOSCIENCES &amp;</t>
  </si>
  <si>
    <t>FOX ROTHSCHILD LLP</t>
  </si>
  <si>
    <t>BURR AND FORMAN LLP</t>
  </si>
  <si>
    <t>GOODWIN PROCTER LLP</t>
  </si>
  <si>
    <t>KNOBBE MARTENS</t>
  </si>
  <si>
    <t>WEBB Co</t>
  </si>
  <si>
    <t>WOLF GREENFIELD &amp; SACKS, P. C.</t>
  </si>
  <si>
    <t>BOEHMERT &amp; BOEHMERT</t>
  </si>
  <si>
    <t>Reliance Consumer Products Limited</t>
  </si>
  <si>
    <t>IPG PHOTONICS CORPORATION</t>
  </si>
  <si>
    <t>HOIBERG AB</t>
  </si>
  <si>
    <t>TATA ELECTRONICS PVT LTD</t>
  </si>
  <si>
    <t>Slingsby Partners LLP</t>
  </si>
  <si>
    <t>STRING BIO PRIVATE LIMITED</t>
  </si>
  <si>
    <t>FENWICK &amp; WEST LLP</t>
  </si>
  <si>
    <t>PERKINS COIE LLP</t>
  </si>
  <si>
    <t>SHIGA INTERNATIONAL PATENT OFFICE</t>
  </si>
  <si>
    <t>KOKUSAI ELECTRIC CORPORATION</t>
  </si>
  <si>
    <t>Cabinet Novitech</t>
  </si>
  <si>
    <t>JACOBACCI CORALIS HARLE</t>
  </si>
  <si>
    <t>HUBSCHER &amp; PARTNER PATENTANWALTE GMBH</t>
  </si>
  <si>
    <t>GE GRID GMBH</t>
  </si>
  <si>
    <t>MINDA CORPORATION LIMITED</t>
  </si>
  <si>
    <t>CLARKE MODET &amp; CO. (BRAZIL)</t>
  </si>
  <si>
    <t>HANOL INTELLECTUAL PROPERTY &amp; LAW</t>
  </si>
  <si>
    <t>DANA PATENT LAW FIRM</t>
  </si>
  <si>
    <t>KENNAMETAL INC.</t>
  </si>
  <si>
    <t>SEIRAN INTERNATIONAL PATENT FIRM</t>
  </si>
  <si>
    <t>MORGAN LEWIS &amp; BOCKIUS LLP</t>
  </si>
  <si>
    <t>PANKOREA PATENT &amp; LAW FIRM</t>
  </si>
  <si>
    <t>KELTIE LLP</t>
  </si>
  <si>
    <t>HARNESS DICKEY &amp; PIERCE P.L.C.</t>
  </si>
  <si>
    <t>DR REDDYS INSTITUTE OF LIFE SCIENCES</t>
  </si>
  <si>
    <t>SPLANEMANN PATENTANWALTE</t>
  </si>
  <si>
    <t>DANNEMANN SIEMSEN BIGLER &amp; IPANEMA MOREIRA</t>
  </si>
  <si>
    <t>TOKYO INTERNATIONAL PATENT FIRM</t>
  </si>
  <si>
    <t>GALBAIAN INTELLECTUAL PROPERTY</t>
  </si>
  <si>
    <t>Kangxin Partners.P.C</t>
  </si>
  <si>
    <t>BOULT WADE TENNANT LLP ( London )</t>
  </si>
  <si>
    <t>ANDREW GROUP</t>
  </si>
  <si>
    <t>LM WIND POWER A/S</t>
  </si>
  <si>
    <t>GOWLING WLG (CANADA) LLP (Ottawa)</t>
  </si>
  <si>
    <t>GRID SOLUTIONS SAS</t>
  </si>
  <si>
    <t>AMADEUS s.a.s</t>
  </si>
  <si>
    <t>SANNO PATENT OFFICE</t>
  </si>
  <si>
    <t>NOURYON CHEMICALS INTERNATIONAL B.V.</t>
  </si>
  <si>
    <t>NGB CORPORATION</t>
  </si>
  <si>
    <t>CCPIT PATENT AND TRADEMARK LAW OFFICE</t>
  </si>
  <si>
    <t>GRIPPLE LIMITED</t>
  </si>
  <si>
    <t>FAEGRE DRINKER BIDDLE &amp; REATH LLP</t>
  </si>
  <si>
    <t>GRIFFITH HACK</t>
  </si>
  <si>
    <t>PHILLIPS ORMONDE FITZPATRICK</t>
  </si>
  <si>
    <t>NAWOO PATENT &amp; LAW FIRM</t>
  </si>
  <si>
    <t>ROBIC IP AGENCY LP</t>
  </si>
  <si>
    <t>Reichel Stohry Dean LLP</t>
  </si>
  <si>
    <t>CENTRAL INSTITUTE FOR RESEARCH ON BUFFALOES</t>
  </si>
  <si>
    <t>VITESCO TECHNOLOGIES GMBH</t>
  </si>
  <si>
    <t>VERTIV INTERNATIONAL GMBH</t>
  </si>
  <si>
    <t>VOSSIUS &amp; PARTNER</t>
  </si>
  <si>
    <t>Unitalen Attorneys At Law Co LTD</t>
  </si>
  <si>
    <t>BECKMAN COULTER, INC.</t>
  </si>
  <si>
    <t>The Director ICAR NIVEDI</t>
  </si>
  <si>
    <t>WE THE PEOPLE IP &amp; LAW</t>
  </si>
  <si>
    <t>SAINT-GOBAIN SULLY</t>
  </si>
  <si>
    <t>SONN &amp; PARTNER</t>
  </si>
  <si>
    <t>SUZUYE &amp; SUZUYE</t>
  </si>
  <si>
    <t>MARKS &amp; CLERK SINGAPORE LLP</t>
  </si>
  <si>
    <t>HOLLAND &amp; HART LLP</t>
  </si>
  <si>
    <t>DEFENCE RESEARCH &amp; DEVELOPMENT ORG (DRDO)</t>
  </si>
  <si>
    <t>K AND L GATES LLP</t>
  </si>
  <si>
    <t>DLA PIPER LLP (California-1)</t>
  </si>
  <si>
    <t>EP&amp;C</t>
  </si>
  <si>
    <t>TSAI, LEE &amp; CHEN</t>
  </si>
  <si>
    <t>THOMANNFISCHER</t>
  </si>
  <si>
    <t>NAGRAVISION SARL</t>
  </si>
  <si>
    <t>THE WEBB LAW FIRM</t>
  </si>
  <si>
    <t>H.B. Fuller Company</t>
  </si>
  <si>
    <t>Maiwald GmbH</t>
  </si>
  <si>
    <t>PELSTER BEHRENDS Patentanwalte PartG mbB</t>
  </si>
  <si>
    <t>ADVANCE CHINA IP LAW OFFICE</t>
  </si>
  <si>
    <t>AKZO NOBEL NEDERLAND B V</t>
  </si>
  <si>
    <t>Von Seidels</t>
  </si>
  <si>
    <t>ARNOLD  SIEDSMA</t>
  </si>
  <si>
    <t>SAINT-GOBAIN SEKURIT FRANCE</t>
  </si>
  <si>
    <t>SAINT-GOBAIN RESEARCH PARIS</t>
  </si>
  <si>
    <t>PEARL COHEN ZEDEK LATZER BARATZ LTD</t>
  </si>
  <si>
    <t>PEARL COHEN ZEDEK LATZER LLP</t>
  </si>
  <si>
    <t>OZAWA IP FIRM</t>
  </si>
  <si>
    <t>OHTANI PATENT OFFICE</t>
  </si>
  <si>
    <t>DINSMORE &amp; SHOHL LLP</t>
  </si>
  <si>
    <t>INOVIA</t>
  </si>
  <si>
    <t>KOBE IP</t>
  </si>
  <si>
    <t>SANTARELLI</t>
  </si>
  <si>
    <t>KROHER STROBEL</t>
  </si>
  <si>
    <t>RELIANCE RETAIL LIMITED</t>
  </si>
  <si>
    <t>RIMON LAW P.C</t>
  </si>
  <si>
    <t>DCM SHRIRAM LTD</t>
  </si>
  <si>
    <t>HYDERABAD EYE RESEARCH FOUNDATION</t>
  </si>
  <si>
    <t>HEXITRONICS AUTOMATION LLP</t>
  </si>
  <si>
    <t>SUGIMURA &amp; PARTNERS</t>
  </si>
  <si>
    <t>FINNEGAN HENDERSON FARABOW GARRETT</t>
  </si>
  <si>
    <t>BLANK ROME LLP</t>
  </si>
  <si>
    <t>Boehringer Ingelheim International GmbH</t>
  </si>
  <si>
    <t>TERA IP AND CONSULTING</t>
  </si>
  <si>
    <t>KASZNAR LEONARDOS</t>
  </si>
  <si>
    <t>MCCARTER &amp; ENGLISH LLP</t>
  </si>
  <si>
    <t>SHELL INTERNATIONAL B.V.</t>
  </si>
  <si>
    <t>AHMANN KLOKE LLP</t>
  </si>
  <si>
    <t>BYK Chemie GmbH</t>
  </si>
  <si>
    <t>WTS PATENT ATTORNEYS</t>
  </si>
  <si>
    <t>Yoshida, Yoshitake &amp; Arita Patent Office</t>
  </si>
  <si>
    <t>ZIMMERMANN &amp; PARTNER</t>
  </si>
  <si>
    <t>FOUNDATION FOR INNOVATION AND TECHNOLOGY</t>
  </si>
  <si>
    <t>FORRESTERS</t>
  </si>
  <si>
    <t>AT &amp; S AUSTRIA TECHNOLOGIE &amp; SYSTEMTECHNIK</t>
  </si>
  <si>
    <t>ESSAE DIGITRONICS PRIVATE LIMITED</t>
  </si>
  <si>
    <t>FIRSTLAW P.C.</t>
  </si>
  <si>
    <t>Flare IP PLLC</t>
  </si>
  <si>
    <t>GREENWOODS</t>
  </si>
  <si>
    <t>GREENBLUM &amp; BERNSTEIN PLC</t>
  </si>
  <si>
    <t>GREENBERG TRAURIG LLP</t>
  </si>
  <si>
    <t>HAMILTON BROOK SMITH REYNOLDS</t>
  </si>
  <si>
    <t>PURDYLUCEY Intellectual Property</t>
  </si>
  <si>
    <t>QUESTEL ORBIT INCORPORATED</t>
  </si>
  <si>
    <t>TILLEKE &amp; GIBBINS INTERNATIONAL LIMITED</t>
  </si>
  <si>
    <t>WRAYS</t>
  </si>
  <si>
    <t>BIGTEC PVT. LTD.</t>
  </si>
  <si>
    <t>TROUTMAN PEPPER LOCKE</t>
  </si>
  <si>
    <t>INDEL SERVICES LLC</t>
  </si>
  <si>
    <t>SAUL EWING ARNSTEIN &amp; LEHR LLP</t>
  </si>
  <si>
    <t>SHENTALENT IP AGENCY CO LTD</t>
  </si>
  <si>
    <t>SIKS &amp; CO.</t>
  </si>
  <si>
    <t>EIP</t>
  </si>
  <si>
    <t>FUJIFILM CORPORATION</t>
  </si>
  <si>
    <t>Deloitte Tohmatsu IP Firm</t>
  </si>
  <si>
    <t>SOSALE CHANDRASEKHAR</t>
  </si>
  <si>
    <t>MBIP</t>
  </si>
  <si>
    <t>TATA PLAY LIMITED</t>
  </si>
  <si>
    <t>CHOATE, HALL &amp; STEWART  LLP</t>
  </si>
  <si>
    <t>TATA ADVANCED SYSTEMS LIMITED</t>
  </si>
  <si>
    <t>JAMIPOL LIMITED</t>
  </si>
  <si>
    <t>SELIGSOHN GABRIELI BENSHAFRUT &amp; CO.</t>
  </si>
  <si>
    <t>SHOBAYASHI INTERNATIONAL PATENT &amp; TM OFFICE</t>
  </si>
  <si>
    <t>MCDERMOTT WILL &amp; EMERY LLP</t>
  </si>
  <si>
    <t>DAVIES COLLISON CAVE PTY LTD</t>
  </si>
  <si>
    <t>DEFINITION IP</t>
  </si>
  <si>
    <t>DORAIT IP LAW FIRM</t>
  </si>
  <si>
    <t>DR AHN INTERNATIONAL PATENT LAW OFFICE</t>
  </si>
  <si>
    <t>DLA PIPER US LLP</t>
  </si>
  <si>
    <t>HAUPTMAN HAM LLP</t>
  </si>
  <si>
    <t>HARUKA PATENT AND TRADEMARK ATTORNEYS</t>
  </si>
  <si>
    <t>HOFFMANN EITLE</t>
  </si>
  <si>
    <t>Saint-Gobain Research (Shanghai) Co., Ltd.</t>
  </si>
  <si>
    <t>KRONOS INTERNATIONAL, Inc.</t>
  </si>
  <si>
    <t>CLARK AND ELBING LLP</t>
  </si>
  <si>
    <t>YAMAGATA &amp; SATO</t>
  </si>
  <si>
    <t>NIELSEN IP LAW LLC</t>
  </si>
  <si>
    <t>NTD UNIVATION  INTELLECTUAL PROPERTY AGENCY LTD.</t>
  </si>
  <si>
    <t>SAINT-GOBAIN CERAMICS &amp; PLASTICS INC</t>
  </si>
  <si>
    <t>RELIANCE INDUSTRIES LIMITED</t>
  </si>
  <si>
    <t>MICRON TECHNOLOGY, INC.</t>
  </si>
  <si>
    <t>OKUYAMA &amp; SASAJIMA</t>
  </si>
  <si>
    <t>PATENTWERK B.V</t>
  </si>
  <si>
    <t>DAE-A INTELLECTUAL PROPERTY CONSULTING</t>
  </si>
  <si>
    <t>BANNER &amp; WITCOFF LTD</t>
  </si>
  <si>
    <t>PARKER HIGHLANDER PLLC</t>
  </si>
  <si>
    <t>BARNES &amp; THORNBURG LLP</t>
  </si>
  <si>
    <t>Arentfox Schiff LLP</t>
  </si>
  <si>
    <t>AVAADA ENERGY PRIVATE LIMITED</t>
  </si>
  <si>
    <t>AWA Denmark A/S</t>
  </si>
  <si>
    <t>TOSHIBA TEC Corporation</t>
  </si>
  <si>
    <t>VIR BIOTECHNOLOGY</t>
  </si>
  <si>
    <t>WEICKMANN AND WEICKMANN</t>
  </si>
  <si>
    <t>Uno Mindarika Pvt. Ltd.</t>
  </si>
  <si>
    <t>VANTEK INTELLECTUAL PROPERTY LLP</t>
  </si>
  <si>
    <t>VENNER SHIPLEY LLP</t>
  </si>
  <si>
    <t>ALTANA Management Services GmbH</t>
  </si>
  <si>
    <t>VENABLE LLP</t>
  </si>
  <si>
    <t>UK GRID SOLUTIONS LTD</t>
  </si>
  <si>
    <t>UNIVERSITY OF HYDERABAD</t>
  </si>
  <si>
    <t>WOG TECHNOLOGIES LTD</t>
  </si>
  <si>
    <t>WALTR</t>
  </si>
  <si>
    <t>VON ROHR PATENT ATTORNEYS</t>
  </si>
  <si>
    <t>BAKER BOTTS  LLP</t>
  </si>
  <si>
    <t>BANDPAY &amp; GREUTER</t>
  </si>
  <si>
    <t>AWA SWEDEN AB</t>
  </si>
  <si>
    <t>AZAMI GLOBAL</t>
  </si>
  <si>
    <t>Climate Patent Collective</t>
  </si>
  <si>
    <t>N.V. NEDERLANDSCH OCTROOIBUREAU</t>
  </si>
  <si>
    <t>MR MURALI NARAYANAN</t>
  </si>
  <si>
    <t>MUTUAL PATENT &amp; LAW OFFICE</t>
  </si>
  <si>
    <t>PATPOL</t>
  </si>
  <si>
    <t>NOVOZYMES A/S</t>
  </si>
  <si>
    <t>NEW ENGLAND BIOLABS  INC</t>
  </si>
  <si>
    <t>WOMBLE BOND DICKINSON  (US) LLP</t>
  </si>
  <si>
    <t>ISARPATENT</t>
  </si>
  <si>
    <t>INDIAN INSTITUTE OF SCIENCE EDUCATION AND RESEARCH</t>
  </si>
  <si>
    <t>INDIAN INSTITUTE OF TECHNOLOGY (INDORE)</t>
  </si>
  <si>
    <t>SAINT-GOBAIN RESEARCH GERMANY</t>
  </si>
  <si>
    <t>SAINT-GOBAIN PLACO</t>
  </si>
  <si>
    <t>RVDB</t>
  </si>
  <si>
    <t>RENNER OTTO INTELLECTUAL PROPERTY LAW</t>
  </si>
  <si>
    <t>ROTHWELL, FIGG, ERNST &amp; MANBECK</t>
  </si>
  <si>
    <t>LATSCHA SCHOLLHORN PARTNER AG</t>
  </si>
  <si>
    <t>CROWELL &amp; MORING UK LLP</t>
  </si>
  <si>
    <t>Caldwell Intellectual Property</t>
  </si>
  <si>
    <t>DELTA ELECTRONICS, INC.</t>
  </si>
  <si>
    <t>FISHER BROYLES LLP</t>
  </si>
  <si>
    <t>Heidi Brun Associates Ltd</t>
  </si>
  <si>
    <t>Heuking Kuhn Luer Wojtek</t>
  </si>
  <si>
    <t>HINDLES LIMITED</t>
  </si>
  <si>
    <t>JOOYON KRP IP &amp; LAW</t>
  </si>
  <si>
    <t>JUN HE LLP</t>
  </si>
  <si>
    <t>ISSHIKI PATENT &amp; TRADEMARK FIRM</t>
  </si>
  <si>
    <t>Inmersia Computers S.L.</t>
  </si>
  <si>
    <t>IP FIRM SHUWA</t>
  </si>
  <si>
    <t>CHI IP LAW FIRM</t>
  </si>
  <si>
    <t>Simulatory GmbH</t>
  </si>
  <si>
    <t>Stevens Law Group</t>
  </si>
  <si>
    <t>KYOWA PATENT AND LAW OFFICE</t>
  </si>
  <si>
    <t>KILPATRICK TOWNSEND &amp; STOCKTON LLP</t>
  </si>
  <si>
    <t>KORE ADDITIVE MANUFACTURING AND</t>
  </si>
  <si>
    <t>K&amp;L GATES LLP</t>
  </si>
  <si>
    <t>KASS International Sdn. Bhd.</t>
  </si>
  <si>
    <t>MEUNIER CARLIN &amp; CURFMAN LLC</t>
  </si>
  <si>
    <t>MC KUMARI</t>
  </si>
  <si>
    <t>LOYER &amp; ABELLO</t>
  </si>
  <si>
    <t>Lee &amp; Hayes, PC</t>
  </si>
  <si>
    <t>LEAD INTERNATIONAL PATENT OFFICE</t>
  </si>
  <si>
    <t>SOEI PATENT AND LAW FIRM</t>
  </si>
  <si>
    <t>SHIN &amp; KIM LLC</t>
  </si>
  <si>
    <t>SERUM INSTITUTE OF INDIA PVT LTD</t>
  </si>
  <si>
    <t>SCHLICH LTD</t>
  </si>
  <si>
    <t>SUNDRAM FASTENERS LIMITED</t>
  </si>
  <si>
    <t>SQUIRE PATTON BOGGS LLP</t>
  </si>
  <si>
    <t>SQUIRE PATTON BOGGS LLP (San Francisco)</t>
  </si>
  <si>
    <t>Dr. Pawan K. Gupta</t>
  </si>
  <si>
    <t>EAST OCYON BIO PVT LTD</t>
  </si>
  <si>
    <t>EIN PATENT LAW FIRM</t>
  </si>
  <si>
    <t>EISENFUHR SPEISER</t>
  </si>
  <si>
    <t>DR. K. HARIKRISHNA</t>
  </si>
  <si>
    <t>DRAGOTTI &amp; ASSOCIATI</t>
  </si>
  <si>
    <t>Dhash PV Technologies Limited</t>
  </si>
  <si>
    <t>FERMBOX BIO PRIVATE LIMITED</t>
  </si>
  <si>
    <t>FINNEGAN HENDERSON FARABOW GARRETT &amp; DUNNER LLP</t>
  </si>
  <si>
    <t>FBT GIBBONS</t>
  </si>
  <si>
    <t>ELANTAS GmbH</t>
  </si>
  <si>
    <t>ELZABURU SLP</t>
  </si>
  <si>
    <t>Groz-Beckert KG</t>
  </si>
  <si>
    <t>GRUNECKER-EURO</t>
  </si>
  <si>
    <t>GENEXT GENOMICS PVT LTD</t>
  </si>
  <si>
    <t>Foundation for Science Innovation and Development</t>
  </si>
  <si>
    <t>GALAPAGOS NV</t>
  </si>
  <si>
    <t>LEENA ROSE WILSON</t>
  </si>
  <si>
    <t>LIGHT AND WONDER</t>
  </si>
  <si>
    <t>RANGSONS AEROSPACE PRIVATE LIMITED</t>
  </si>
  <si>
    <t>RAYTO PARTNERS P.C</t>
  </si>
  <si>
    <t>Patent Firm Shinmei Century</t>
  </si>
  <si>
    <t>QUESTEL</t>
  </si>
  <si>
    <t>NELSON MULLINS RILEY &amp; SCARBOROUGH LLP</t>
  </si>
  <si>
    <t>Mastek Limited</t>
  </si>
  <si>
    <t>THE SMALL PATENT LAW GROUP</t>
  </si>
  <si>
    <t>CAMPBELL IP LAW LLC</t>
  </si>
  <si>
    <t>CARROLL, HOETTE &amp; BUTSCHER</t>
  </si>
  <si>
    <t>BUDDE SCHOU</t>
  </si>
  <si>
    <t>YOSHIDA &amp; KONDO PATENT OFFICE</t>
  </si>
  <si>
    <t>AGI GREENPAC LIMITED</t>
  </si>
  <si>
    <t>ACUBIOSYS PRIVATE LIMITED</t>
  </si>
  <si>
    <t>AMPHENOL ANDREW</t>
  </si>
  <si>
    <t>AMSTER ROTHSTEIN AND EBENSTEIN LLP</t>
  </si>
  <si>
    <t>AQUA PATENTS DESIGNS AND TRADEMARKS</t>
  </si>
  <si>
    <t>ARNASON FAKTOR</t>
  </si>
  <si>
    <t>ASAMURA IP P.C.</t>
  </si>
  <si>
    <t>ASTRAZENECA (MOLNDAL)</t>
  </si>
  <si>
    <t>AUMOVIO Germany GmbH</t>
  </si>
  <si>
    <t>AVAMMUNE LIFESCIENCES PRIVATE LIMITED</t>
  </si>
  <si>
    <t>AVL India Pvt. Ltd.</t>
  </si>
  <si>
    <t>Aesir Partners AB</t>
  </si>
  <si>
    <t>AstraZeneca Legal Global Intellectual Property</t>
  </si>
  <si>
    <t>Axon Enterprise, Inc.</t>
  </si>
  <si>
    <t>BACTREK INNOVATIONS PRIVATE LIMITED</t>
  </si>
  <si>
    <t>BAKER DONELSON BEARMAN, CALDWELL, &amp; BERKOWITZ, PC</t>
  </si>
  <si>
    <t>VIGYAN GADODIA</t>
  </si>
  <si>
    <t>VOVA IDA THERAPEUTICS INC</t>
  </si>
  <si>
    <t>WANNABE PATENT &amp; LAW FIRM</t>
  </si>
  <si>
    <t>WAX GMBH</t>
  </si>
  <si>
    <t>WEG TINTAS LTDA</t>
  </si>
  <si>
    <t>WEN PARTNERS P.C</t>
  </si>
  <si>
    <t>WESOL IP Lawfirm</t>
  </si>
  <si>
    <t>WETHEPEOPLE IP &amp; LAW</t>
  </si>
  <si>
    <t>WILSON VARGHESE MATTATHIL</t>
  </si>
  <si>
    <t>WYNNE-JONES IP Limited</t>
  </si>
  <si>
    <t>XBiotech Inc.</t>
  </si>
  <si>
    <t>AMICA LAW LLC</t>
  </si>
  <si>
    <t>NIXON PEABODY LLP</t>
  </si>
  <si>
    <t>NLO</t>
  </si>
  <si>
    <t>NOVONESIS</t>
  </si>
  <si>
    <t>NUTTER MCCLENNEN &amp; FISH LLP</t>
  </si>
  <si>
    <t>OBA &amp; ASSOCIATES</t>
  </si>
  <si>
    <t>OBLON, MCCLELLAND, MAIER &amp; NEUSTADT, L.L.P</t>
  </si>
  <si>
    <t>OHLANDT GREELEY &amp; PERLE LLP</t>
  </si>
  <si>
    <t>OVENIA PRIVATE LIMITED</t>
  </si>
  <si>
    <t>OWLYARD INC</t>
  </si>
  <si>
    <t>PALMER  IP</t>
  </si>
  <si>
    <t>PCR INTELLECTUAL PROPERTY LAW FIRM</t>
  </si>
  <si>
    <t>PEARCE IP</t>
  </si>
  <si>
    <t>MICHELI &amp; CIE</t>
  </si>
  <si>
    <t>MICROCHIP TECHNOLOGY INCORPORATED</t>
  </si>
  <si>
    <t>MORRISON &amp; FOERSTER LLP</t>
  </si>
  <si>
    <t>MOXIETEC LLC</t>
  </si>
  <si>
    <t>MR SHIVSHANKAR S</t>
  </si>
  <si>
    <t>MR. HEMANTH VEPAKOMMA</t>
  </si>
  <si>
    <t>MR. RAVI JOSHI</t>
  </si>
  <si>
    <t>MUNCY GEISSLER OLDS &amp; LOWE PLLC</t>
  </si>
  <si>
    <t>MURGITROYD &amp; COMPANY LIMITED</t>
  </si>
  <si>
    <t>Mr. Karsten Schibsbye</t>
  </si>
  <si>
    <t>Mr.Stephen S Hodgson</t>
  </si>
  <si>
    <t>NAKUL SOOD</t>
  </si>
  <si>
    <t>NAMMA BYADGI</t>
  </si>
  <si>
    <t>NATIONAL INSTITUTE OF IMMUNOLOGY</t>
  </si>
  <si>
    <t>NATIONAL INSTITUTE OF TECHNOLOGY</t>
  </si>
  <si>
    <t>PERCEPTIVE TECHNOLOGIES INC</t>
  </si>
  <si>
    <t>PERIWINKLE LABS PRIVATE LIMITED</t>
  </si>
  <si>
    <t>PETER CHACKO [MR.]</t>
  </si>
  <si>
    <t>POLYPLEX CORPORATION LTD</t>
  </si>
  <si>
    <t>POTTER CLARKSON LLP</t>
  </si>
  <si>
    <t>PREET M CHAUDHARY</t>
  </si>
  <si>
    <t>PROSKAUER ROSE LLP</t>
  </si>
  <si>
    <t>Patenti Technology Solutions</t>
  </si>
  <si>
    <t>PhonePe Limited</t>
  </si>
  <si>
    <t>R VOLART PONS Y CIA S L</t>
  </si>
  <si>
    <t>RECONSTRUCTIVE HEALTHCARE SOLUTIONS PRIVATE</t>
  </si>
  <si>
    <t>REED SMITH LLP</t>
  </si>
  <si>
    <t>REITSTOTTER KINZEBACH</t>
  </si>
  <si>
    <t>RELIANCE CONSUMER PRODUCTS LTD</t>
  </si>
  <si>
    <t>LAW OFFICES OF NISAN STEINBERG</t>
  </si>
  <si>
    <t>LMW LIMITED</t>
  </si>
  <si>
    <t>LOWENSTEIN SANDLER LLP</t>
  </si>
  <si>
    <t>LUVAS</t>
  </si>
  <si>
    <t>LUXMATRA INNOVATIONS PRIVATE LTD.</t>
  </si>
  <si>
    <t>MAGVITAE INNOVATIONS INC</t>
  </si>
  <si>
    <t>MAHESH GUPTA</t>
  </si>
  <si>
    <t>MARKS &amp; CLERK (MALAYSIA) SDN BHD</t>
  </si>
  <si>
    <t>MARSHALL, GERSTEIN &amp; BORUN LLP</t>
  </si>
  <si>
    <t>MASCHOFF BRENNAN</t>
  </si>
  <si>
    <t>MEISSNER BOLTE PATENTANWALTE</t>
  </si>
  <si>
    <t>MERCHANT &amp; GOULD</t>
  </si>
  <si>
    <t>METROPOLIS HEALTHCARE LIMITED</t>
  </si>
  <si>
    <t>KOWERT, HOOD, MUNYON, RANKIN &amp; GOETZEL, P.C</t>
  </si>
  <si>
    <t>KYORITSU INTERNATIONAL</t>
  </si>
  <si>
    <t>Kern Kendrick Pribisich</t>
  </si>
  <si>
    <t>King &amp; Wood Mallesons.</t>
  </si>
  <si>
    <t>Klonec Automation Systems Pvt. Ltd.</t>
  </si>
  <si>
    <t>Koffsky Schwalb LLC</t>
  </si>
  <si>
    <t>LAINE INTELLECTUAL PROPERTY</t>
  </si>
  <si>
    <t>LANDFALL IP</t>
  </si>
  <si>
    <t>LAVERY, DE BILLY, L.L.P.</t>
  </si>
  <si>
    <t>RENARD IP</t>
  </si>
  <si>
    <t>RICH PRODUCTS CORPORATION</t>
  </si>
  <si>
    <t>RYAN IP LLC</t>
  </si>
  <si>
    <t>RYUKA IP LAW FIRM</t>
  </si>
  <si>
    <t>Riverflow International Patent Firm</t>
  </si>
  <si>
    <t>S &amp; C Electric Company</t>
  </si>
  <si>
    <t>S &amp; S International PPC</t>
  </si>
  <si>
    <t>S P JAIN INSTITUTE OF MANAGEMENT and RESEARCH</t>
  </si>
  <si>
    <t>SAINT GOBAIN ADFORS</t>
  </si>
  <si>
    <t>SAINT-GOBAIN WEBER FRANCE</t>
  </si>
  <si>
    <t>INDIAN INSTITUTE OF TECHNOLOGY  ( Mandi )</t>
  </si>
  <si>
    <t>INFORT PATENT FIRM</t>
  </si>
  <si>
    <t>INGRASSIA FISHER &amp; LORENZ LLP</t>
  </si>
  <si>
    <t>INNOVINCIA</t>
  </si>
  <si>
    <t>IP Partners SA</t>
  </si>
  <si>
    <t>IPS INTELLECTUAL PROPERTY LAW OFFICE</t>
  </si>
  <si>
    <t>Institute of Physics Bhubaneswar</t>
  </si>
  <si>
    <t>JIDAM IP LAW FIRM</t>
  </si>
  <si>
    <t>JK MAXX PAINTS LIMITED</t>
  </si>
  <si>
    <t>JSW MG MOTOR INDIA PRIVATE LIMITED</t>
  </si>
  <si>
    <t>Joynext GmbH</t>
  </si>
  <si>
    <t>K &amp; H BONAPAT KOCH VON BEHREN &amp; PARTNER MBB</t>
  </si>
  <si>
    <t>HANUGEN THERAPEUTICS PRIVATE LIMITED</t>
  </si>
  <si>
    <t>HARAKENZO</t>
  </si>
  <si>
    <t>HEALFO PVT LTD</t>
  </si>
  <si>
    <t>HEARSIGHT AUDIO VISION PRIVATE LIMITED</t>
  </si>
  <si>
    <t>HENI INNOVATION PRIVATE LIMITED</t>
  </si>
  <si>
    <t>HIGHRADIUS CORPORATION</t>
  </si>
  <si>
    <t>HORIZON17 TECHNOLOGY AND SUSTAINABILITY PVT LTD</t>
  </si>
  <si>
    <t>HOVEY WILLIAMS LLP</t>
  </si>
  <si>
    <t>HOXIE &amp; ASSOCIATES LLC</t>
  </si>
  <si>
    <t>ICAR-CENTRAL SHEEP &amp; WOOL RESEARCH INSTITUTE</t>
  </si>
  <si>
    <t>ICAR-DIRECTORATE OF POULTRY RESEARCH</t>
  </si>
  <si>
    <t>ICAR-NATIONAL BUREAU OF PLANT GENETIC RESOURCES</t>
  </si>
  <si>
    <t>SAREPTA THERAPEUTICS, INC.</t>
  </si>
  <si>
    <t>SEED INTELLECTUAL PROPERTY LAW GROUP LLP</t>
  </si>
  <si>
    <t>SENTISS PHARMA PVT. LTD.</t>
  </si>
  <si>
    <t>SHIGENO &amp; ASSOCIATES</t>
  </si>
  <si>
    <t>SHIRDI SAI NUTRACEUTICALS PVT. LTD.</t>
  </si>
  <si>
    <t>SHUMAKER LOOP &amp; KENDRICK, LLP</t>
  </si>
  <si>
    <t>SHUSAKU YAMAMOTO</t>
  </si>
  <si>
    <t>SITIME CORPORATION</t>
  </si>
  <si>
    <t>SIWON INTELLECTUAL PROPERTY FIRM</t>
  </si>
  <si>
    <t>SKM EGG PRODUCTS EXPORT (INDIA) LIMITED</t>
  </si>
  <si>
    <t>SKM-IP</t>
  </si>
  <si>
    <t>SMART &amp; BIGGAR LP</t>
  </si>
  <si>
    <t>Focalworks Corporation</t>
  </si>
  <si>
    <t>Fortmann Tegethoff GbR</t>
  </si>
  <si>
    <t>GALAXY SURFACTANTS LTD</t>
  </si>
  <si>
    <t>GE CHENG &amp; CO. LTD.</t>
  </si>
  <si>
    <t>GREEN INTERNATIONAL PATENT &amp; LAW OFFICE</t>
  </si>
  <si>
    <t>GURU ANGAD DEV VETERINARY &amp; ANIMAL SCIENCES</t>
  </si>
  <si>
    <t>GURU IP LAW FIRM</t>
  </si>
  <si>
    <t>Genting TauRx Diagnostic Centre Sdn Bhd</t>
  </si>
  <si>
    <t>Giordano Law LLC</t>
  </si>
  <si>
    <t>Greenberg Traurig, LLP</t>
  </si>
  <si>
    <t>HAERAM PATENT LAW</t>
  </si>
  <si>
    <t>ELKINGTON AND FIFE LLP</t>
  </si>
  <si>
    <t>ENVISICS LIMITED</t>
  </si>
  <si>
    <t>ET INTELLECTUAL PROPERTY</t>
  </si>
  <si>
    <t>EXSEGEN GENOMICS RESEARCH PRIVATE LIMITED</t>
  </si>
  <si>
    <t>Elmore Patent Law Group, P.C.</t>
  </si>
  <si>
    <t>EyeROV (IROV Technologies Pvt. Ltd.)</t>
  </si>
  <si>
    <t>FARAGO Patentanwalte GmbH</t>
  </si>
  <si>
    <t>FEATHERLITE OFFICE SYSTEMS (PVT.) LTD</t>
  </si>
  <si>
    <t>FIELDS IP ATTORNEYS</t>
  </si>
  <si>
    <t>FOLEY HOAG LLP</t>
  </si>
  <si>
    <t>FOUNDIN IP</t>
  </si>
  <si>
    <t>DE CLERCQ &amp; PARTNERS c.v.b.a.</t>
  </si>
  <si>
    <t>DEEPLAI PROSTA SPOLKA AKCYJNA</t>
  </si>
  <si>
    <t>DEEPSJVB NEXT GEN AI PVT LTD</t>
  </si>
  <si>
    <t>DR. ROTH Intellectual Property Law Firm</t>
  </si>
  <si>
    <t>DURAN -CORRETJER S.L.P</t>
  </si>
  <si>
    <t>DYKEMA</t>
  </si>
  <si>
    <t>Dr Nijina Darez</t>
  </si>
  <si>
    <t>E Ink Corporation</t>
  </si>
  <si>
    <t>EDGEVERVE SYSTEMS LIMITED</t>
  </si>
  <si>
    <t>SOURCE IP</t>
  </si>
  <si>
    <t>STEMPEUTICS RESEARCH PRIVATE LIMITED</t>
  </si>
  <si>
    <t>STERLING IP</t>
  </si>
  <si>
    <t>STUDIO TORTA S.P.A</t>
  </si>
  <si>
    <t>SURYA SESHA SANATHKUMAR MADDULA</t>
  </si>
  <si>
    <t>SYNERGY IP GROUP AG</t>
  </si>
  <si>
    <t>Stanek Lemon Crouse &amp; Meeks, PA</t>
  </si>
  <si>
    <t>TANLA DIGITAL LABS PRIVATE LIMITED</t>
  </si>
  <si>
    <t>CENTRE FOR BRAIN RESEARCH</t>
  </si>
  <si>
    <t>CHAKRAVUE AI PVT LTD</t>
  </si>
  <si>
    <t>CHUNG HYUN PATENT &amp; LAW FIRM</t>
  </si>
  <si>
    <t>CLARKE MODET &amp; CO (Spain)</t>
  </si>
  <si>
    <t>CLEVELAND SCOTT YORK</t>
  </si>
  <si>
    <t>COMFORT GRID TECHNOLOGIES PRIVATE LIMITED</t>
  </si>
  <si>
    <t>COOLEY (UK) LLP</t>
  </si>
  <si>
    <t>COZEN O CONNOR</t>
  </si>
  <si>
    <t>CRYSTAL LAGOONS BV</t>
  </si>
  <si>
    <t>Cohn de Vries Stadler &amp; Co</t>
  </si>
  <si>
    <t>DARAM INTELLECTUAL PROPERTY LAW</t>
  </si>
  <si>
    <t>BARBIERI IP LAW</t>
  </si>
  <si>
    <t>BEIJING ZZHR INTELLECTUAL PROPERTY AGENCY CO LTD</t>
  </si>
  <si>
    <t>BITHUL K</t>
  </si>
  <si>
    <t>BOMMALA SUPRAJA</t>
  </si>
  <si>
    <t>BONE SUBSTITUTES</t>
  </si>
  <si>
    <t>BOSH IP</t>
  </si>
  <si>
    <t>Barclay Damon LLP</t>
  </si>
  <si>
    <t>Boehringer Ingelheim Vetmedica GmbH</t>
  </si>
  <si>
    <t>CABINET BLEGER RHEIN POUPON</t>
  </si>
  <si>
    <t>CABINET ROMAN</t>
  </si>
  <si>
    <t>CANTOR COLBURN LLP</t>
  </si>
  <si>
    <t>CASALONGA SPE</t>
  </si>
  <si>
    <t>CATALYSTS BIO TECHNOLOGIES PRIVATE LIMITED</t>
  </si>
  <si>
    <t>THE MARBURY LAW GROUP PLLC</t>
  </si>
  <si>
    <t>TILAK SRINIVASAN (MR.)</t>
  </si>
  <si>
    <t>TMEIC INDUSTRIAL SYSTEMS INDIA PRIVATE LIMITED</t>
  </si>
  <si>
    <t>TOKA TECHNOLOGIES LTD</t>
  </si>
  <si>
    <t>TUGBA OZTURK PATENT VE DANISMANLIK</t>
  </si>
  <si>
    <t>TVS SUPPLY CHAIN SOLUTIONS LIMITED</t>
  </si>
  <si>
    <t>UNION TRANSLATIONS</t>
  </si>
  <si>
    <t>VANBUREN PATENT MANAGEMENT</t>
  </si>
  <si>
    <t>ALTERSAGE INNOVATIONS</t>
  </si>
  <si>
    <t>YOKOHAMA SIGMA IP LAW FIRM</t>
  </si>
  <si>
    <t>AISIN CORPORATION</t>
  </si>
  <si>
    <t>AIG HOSPITALS</t>
  </si>
  <si>
    <t>AHMEDABAD TEXTILE IND. RESEARCH ASSOCIATION</t>
  </si>
  <si>
    <t>AGTEKS ORME VE TEKSTIL</t>
  </si>
  <si>
    <t>ZENITH PATENT &amp; LAW FIRM</t>
  </si>
  <si>
    <t>ADLER POLLOCK &amp; SHEEHAN P.C.</t>
  </si>
  <si>
    <t>ACTEGA GmbH</t>
  </si>
  <si>
    <t>3B PHARMACEUTICALS GMBH</t>
  </si>
  <si>
    <t>ZUMUTOR BIOLOGICS, INC.</t>
  </si>
  <si>
    <t>File No</t>
  </si>
  <si>
    <t>Application No</t>
  </si>
  <si>
    <t>Client Ref</t>
  </si>
  <si>
    <t>Status</t>
  </si>
  <si>
    <t>Filing Date</t>
  </si>
  <si>
    <t>RQ Due Date</t>
  </si>
  <si>
    <t>Days Remaining</t>
  </si>
  <si>
    <t>Action Required</t>
  </si>
  <si>
    <t>IP91209</t>
  </si>
  <si>
    <t>RECO091725</t>
  </si>
  <si>
    <t>ABANDONED</t>
  </si>
  <si>
    <t>IP95031</t>
  </si>
  <si>
    <t>PLEASE PROVIDE</t>
  </si>
  <si>
    <t>APPLICATION FILED</t>
  </si>
  <si>
    <t>IP93547</t>
  </si>
  <si>
    <t>IP89647</t>
  </si>
  <si>
    <t>P45661INN1</t>
  </si>
  <si>
    <t>IP94313</t>
  </si>
  <si>
    <t>67JG-335587-IN2</t>
  </si>
  <si>
    <t>IP94365</t>
  </si>
  <si>
    <t>P11625WOIN-A</t>
  </si>
  <si>
    <t>IP91023</t>
  </si>
  <si>
    <t>P46226INN1</t>
  </si>
  <si>
    <t>IP88699</t>
  </si>
  <si>
    <t>LO-340348-PCTIN</t>
  </si>
  <si>
    <t>IP95417</t>
  </si>
  <si>
    <t>X22015D_IN</t>
  </si>
  <si>
    <t>IP95787</t>
  </si>
  <si>
    <t>OP0021-IN-0621D1</t>
  </si>
  <si>
    <t>IP89133</t>
  </si>
  <si>
    <t>60776.7IN01</t>
  </si>
  <si>
    <t>IP92816</t>
  </si>
  <si>
    <t>P46440INN1</t>
  </si>
  <si>
    <t>IP85682</t>
  </si>
  <si>
    <t>SMP230511IN</t>
  </si>
  <si>
    <t>IP86545</t>
  </si>
  <si>
    <t>LO-332099-IN</t>
  </si>
  <si>
    <t>IP86392</t>
  </si>
  <si>
    <t>LO-331474-IN</t>
  </si>
  <si>
    <t>IP88230</t>
  </si>
  <si>
    <t>B2519301EPIN</t>
  </si>
  <si>
    <t>IP87024</t>
  </si>
  <si>
    <t>LO-331796-IN</t>
  </si>
  <si>
    <t>IP88491</t>
  </si>
  <si>
    <t>SS-76828-IN</t>
  </si>
  <si>
    <t>IP87139</t>
  </si>
  <si>
    <t>LO-331793-IN</t>
  </si>
  <si>
    <t>IP86120</t>
  </si>
  <si>
    <t>DZ3121IN/SW</t>
  </si>
  <si>
    <t>IP86979</t>
  </si>
  <si>
    <t>HZ3065IN/WS</t>
  </si>
  <si>
    <t>IP87103</t>
  </si>
  <si>
    <t>HZ3067N/JM</t>
  </si>
  <si>
    <t>IP87401</t>
  </si>
  <si>
    <t>DZ3159IN</t>
  </si>
  <si>
    <t>IP87419</t>
  </si>
  <si>
    <t>DZ3179IN</t>
  </si>
  <si>
    <t>IP86527</t>
  </si>
  <si>
    <t>DP-75597-IN</t>
  </si>
  <si>
    <t>IP88696</t>
  </si>
  <si>
    <t>106389-9383</t>
  </si>
  <si>
    <t>IP88495</t>
  </si>
  <si>
    <t>609000-IN-4</t>
  </si>
  <si>
    <t>IP92236</t>
  </si>
  <si>
    <t>ULM068 IN</t>
  </si>
  <si>
    <t>IP89081</t>
  </si>
  <si>
    <t>R29077PIN - CS/LL</t>
  </si>
  <si>
    <t>IP88043</t>
  </si>
  <si>
    <t>ULM067 IN</t>
  </si>
  <si>
    <t>IP88989</t>
  </si>
  <si>
    <t>VR25-2089-5 MS</t>
  </si>
  <si>
    <t>IP89084</t>
  </si>
  <si>
    <t>R29068PIN - CS/LL</t>
  </si>
  <si>
    <t>IP89035</t>
  </si>
  <si>
    <t>E4324.IN</t>
  </si>
  <si>
    <t>IP89315</t>
  </si>
  <si>
    <t>IP88045</t>
  </si>
  <si>
    <t>IB-2407013-IN</t>
  </si>
  <si>
    <t>IP88215</t>
  </si>
  <si>
    <t>IB-2407012-IN</t>
  </si>
  <si>
    <t>IP89049</t>
  </si>
  <si>
    <t>700971-IN-4</t>
  </si>
  <si>
    <t>IP88739</t>
  </si>
  <si>
    <t>ATS23107-05-PAT-IN</t>
  </si>
  <si>
    <t>IP89690</t>
  </si>
  <si>
    <t>E4330.IN</t>
  </si>
  <si>
    <t>IP89288</t>
  </si>
  <si>
    <t>B2519294EPIN</t>
  </si>
  <si>
    <t>IP88549</t>
  </si>
  <si>
    <t>DP-77062-IN</t>
  </si>
  <si>
    <t>IP89869</t>
  </si>
  <si>
    <t>PZ/11215/KZ/IN</t>
  </si>
  <si>
    <t>IP85584</t>
  </si>
  <si>
    <t>OPP20247669IN</t>
  </si>
  <si>
    <t>IP89870</t>
  </si>
  <si>
    <t>GENE52IN</t>
  </si>
  <si>
    <t>IP89047</t>
  </si>
  <si>
    <t>701190-IN-4</t>
  </si>
  <si>
    <t>IP89967</t>
  </si>
  <si>
    <t>B2301800EPIN</t>
  </si>
  <si>
    <t>IP89048</t>
  </si>
  <si>
    <t>701006-IN-4</t>
  </si>
  <si>
    <t>IP90171</t>
  </si>
  <si>
    <t>P33224-US-NP</t>
  </si>
  <si>
    <t>IP95169</t>
  </si>
  <si>
    <t>P46703INN1</t>
  </si>
  <si>
    <t>IP89525</t>
  </si>
  <si>
    <t>700997-IN-4</t>
  </si>
  <si>
    <t>IP88058</t>
  </si>
  <si>
    <t>SIP240207IN</t>
  </si>
  <si>
    <t>IP89526</t>
  </si>
  <si>
    <t>700964-IN-4</t>
  </si>
  <si>
    <t>IP90150</t>
  </si>
  <si>
    <t>PA150350IN-GM113903JFE</t>
  </si>
  <si>
    <t>IP90172</t>
  </si>
  <si>
    <t>P32584-US-NP</t>
  </si>
  <si>
    <t>IP90018</t>
  </si>
  <si>
    <t>701025-IN-4</t>
  </si>
  <si>
    <t>IP87228</t>
  </si>
  <si>
    <t>OPP20250261IN</t>
  </si>
  <si>
    <t>IP90057</t>
  </si>
  <si>
    <t>ED/SJ/P35407IN</t>
  </si>
  <si>
    <t>IP90768</t>
  </si>
  <si>
    <t>MM25024IN</t>
  </si>
  <si>
    <t>IP90886</t>
  </si>
  <si>
    <t>35233-0001IN</t>
  </si>
  <si>
    <t>IP90163</t>
  </si>
  <si>
    <t>701018-IN-4</t>
  </si>
  <si>
    <t>IP90107</t>
  </si>
  <si>
    <t>IP90919</t>
  </si>
  <si>
    <t>MM25025IN</t>
  </si>
  <si>
    <t>IP88094</t>
  </si>
  <si>
    <t>SMP240539IN</t>
  </si>
  <si>
    <t>IP89059</t>
  </si>
  <si>
    <t>700941-IN-4</t>
  </si>
  <si>
    <t>IP87018</t>
  </si>
  <si>
    <t>OPP20250266IN</t>
  </si>
  <si>
    <t>IP90892</t>
  </si>
  <si>
    <t>MASS013</t>
  </si>
  <si>
    <t>IP88449</t>
  </si>
  <si>
    <t>SS-77132-IN</t>
  </si>
  <si>
    <t>IP89290</t>
  </si>
  <si>
    <t>SS-77133-IN</t>
  </si>
  <si>
    <t>IP90010</t>
  </si>
  <si>
    <t>ATS24060-05-PAT-IN</t>
  </si>
  <si>
    <t>IP91061</t>
  </si>
  <si>
    <t>R29082PIN - CS/AK</t>
  </si>
  <si>
    <t>IP91779</t>
  </si>
  <si>
    <t>B2517441FRIN</t>
  </si>
  <si>
    <t>IP91518</t>
  </si>
  <si>
    <t>1450-007IN1</t>
  </si>
  <si>
    <t>IP91772</t>
  </si>
  <si>
    <t>HR24-003IN</t>
  </si>
  <si>
    <t>IP91422</t>
  </si>
  <si>
    <t>PA151298IN-GMKMVER</t>
  </si>
  <si>
    <t>IP90938</t>
  </si>
  <si>
    <t>PA151299IN-GMKM903JFE</t>
  </si>
  <si>
    <t>IP91320</t>
  </si>
  <si>
    <t>700994-IN-3</t>
  </si>
  <si>
    <t>IP91693</t>
  </si>
  <si>
    <t>D24-237/04892-00-IN</t>
  </si>
  <si>
    <t>IP87957</t>
  </si>
  <si>
    <t>SS-78144-IN</t>
  </si>
  <si>
    <t>IP88654</t>
  </si>
  <si>
    <t>240857INP</t>
  </si>
  <si>
    <t>IP91607</t>
  </si>
  <si>
    <t>PA150310IN-GM405903MJO</t>
  </si>
  <si>
    <t>IP91214</t>
  </si>
  <si>
    <t>OPEA244059-IN</t>
  </si>
  <si>
    <t>IP91970</t>
  </si>
  <si>
    <t>B2519266EPIN</t>
  </si>
  <si>
    <t>IP92047</t>
  </si>
  <si>
    <t>SAP250086IN</t>
  </si>
  <si>
    <t>IP91752</t>
  </si>
  <si>
    <t>PA151283IN-GM278903JFE</t>
  </si>
  <si>
    <t>IP91420</t>
  </si>
  <si>
    <t>B2402347FRIN</t>
  </si>
  <si>
    <t>IP92093</t>
  </si>
  <si>
    <t>B2519241EPIN</t>
  </si>
  <si>
    <t>IP89316</t>
  </si>
  <si>
    <t>SMP240613IN</t>
  </si>
  <si>
    <t>IP89849</t>
  </si>
  <si>
    <t>SMP240611IN</t>
  </si>
  <si>
    <t>IP91397</t>
  </si>
  <si>
    <t>609015-IN-4</t>
  </si>
  <si>
    <t>IP91286</t>
  </si>
  <si>
    <t>SS-77690-IN</t>
  </si>
  <si>
    <t>IP89352</t>
  </si>
  <si>
    <t>OPP20247327IN</t>
  </si>
  <si>
    <t>IP91079</t>
  </si>
  <si>
    <t>SMP240713IN</t>
  </si>
  <si>
    <t>IP92373</t>
  </si>
  <si>
    <t>HRP053(IN)</t>
  </si>
  <si>
    <t>IP92525</t>
  </si>
  <si>
    <t>B2402392FRIN</t>
  </si>
  <si>
    <t>IP91159</t>
  </si>
  <si>
    <t>HOP605-IN</t>
  </si>
  <si>
    <t>IP89579</t>
  </si>
  <si>
    <t>IE-350060-IN</t>
  </si>
  <si>
    <t>IP91923</t>
  </si>
  <si>
    <t>DP-77672-IN</t>
  </si>
  <si>
    <t>IP91449</t>
  </si>
  <si>
    <t>JCG10051707-IN-A</t>
  </si>
  <si>
    <t>IP82164</t>
  </si>
  <si>
    <t>IP92896</t>
  </si>
  <si>
    <t>SAP250090IN</t>
  </si>
  <si>
    <t>IP92102</t>
  </si>
  <si>
    <t>B2519291EPIN</t>
  </si>
  <si>
    <t>IP91930</t>
  </si>
  <si>
    <t>B2519295EPIN</t>
  </si>
  <si>
    <t>IP92798</t>
  </si>
  <si>
    <t>BBS272220IN</t>
  </si>
  <si>
    <t>IP92849</t>
  </si>
  <si>
    <t>24SDOP11001IN</t>
  </si>
  <si>
    <t>IP92690</t>
  </si>
  <si>
    <t>DP-79120-IN</t>
  </si>
  <si>
    <t>IP93410</t>
  </si>
  <si>
    <t>700916-IN-4</t>
  </si>
  <si>
    <t>IP93203</t>
  </si>
  <si>
    <t>701275-IN-4</t>
  </si>
  <si>
    <t>IP93204</t>
  </si>
  <si>
    <t>701266-IN-4</t>
  </si>
  <si>
    <t>IP92362</t>
  </si>
  <si>
    <t>LO-341819-IN</t>
  </si>
  <si>
    <t>IP93818</t>
  </si>
  <si>
    <t>P49851IN00</t>
  </si>
  <si>
    <t>CLOSED</t>
  </si>
  <si>
    <t>IP91334</t>
  </si>
  <si>
    <t>LO-341601-IN</t>
  </si>
  <si>
    <t>IP91099</t>
  </si>
  <si>
    <t>SMP240612IN</t>
  </si>
  <si>
    <t>IP93422</t>
  </si>
  <si>
    <t>106389-9730</t>
  </si>
  <si>
    <t>IP91436</t>
  </si>
  <si>
    <t>SMP240453IN</t>
  </si>
  <si>
    <t>IP91594</t>
  </si>
  <si>
    <t>HZ3187IN/SB</t>
  </si>
  <si>
    <t>IP91519</t>
  </si>
  <si>
    <t>LO-341014-IN</t>
  </si>
  <si>
    <t>IP93603</t>
  </si>
  <si>
    <t>701474-IN-4</t>
  </si>
  <si>
    <t>IP94239</t>
  </si>
  <si>
    <t>7601410.00216-IN</t>
  </si>
  <si>
    <t>IP93878</t>
  </si>
  <si>
    <t>31082.20683IN</t>
  </si>
  <si>
    <t>IP93652</t>
  </si>
  <si>
    <t>PA152261IN-GM405903KAF</t>
  </si>
  <si>
    <t>IP94228</t>
  </si>
  <si>
    <t>SS-81078-IN</t>
  </si>
  <si>
    <t>IP93664</t>
  </si>
  <si>
    <t>LO-350048-IN</t>
  </si>
  <si>
    <t>IP92012</t>
  </si>
  <si>
    <t>HZ3192IN/SP</t>
  </si>
  <si>
    <t>IP93487</t>
  </si>
  <si>
    <t>B2520730EPIN</t>
  </si>
  <si>
    <t>IP93218</t>
  </si>
  <si>
    <t>IP93564</t>
  </si>
  <si>
    <t>701037-IN-4</t>
  </si>
  <si>
    <t>IP94527</t>
  </si>
  <si>
    <t>2025062-IN-NP</t>
  </si>
  <si>
    <t>IP93556</t>
  </si>
  <si>
    <t>B2520754EPIN</t>
  </si>
  <si>
    <t>IP94419</t>
  </si>
  <si>
    <t>YUD25025IN</t>
  </si>
  <si>
    <t>IP94315</t>
  </si>
  <si>
    <t>YUD25027IN</t>
  </si>
  <si>
    <t>IP89397</t>
  </si>
  <si>
    <t>OPEA250526-IN</t>
  </si>
  <si>
    <t>IP92173</t>
  </si>
  <si>
    <t>LO-350310-IN</t>
  </si>
  <si>
    <t>IP90740</t>
  </si>
  <si>
    <t>OPEA250528-IN</t>
  </si>
  <si>
    <t>IP94183</t>
  </si>
  <si>
    <t>OPEA250949-IN</t>
  </si>
  <si>
    <t>IP92778</t>
  </si>
  <si>
    <t>701092-IN-3</t>
  </si>
  <si>
    <t>IP94820</t>
  </si>
  <si>
    <t>B2520228EPIN</t>
  </si>
  <si>
    <t>IP91829</t>
  </si>
  <si>
    <t>LO-341699-IN</t>
  </si>
  <si>
    <t>IP94583</t>
  </si>
  <si>
    <t>701272-IN-4</t>
  </si>
  <si>
    <t>IP93460</t>
  </si>
  <si>
    <t>JCG10051045-IN-A</t>
  </si>
  <si>
    <t>IP92172</t>
  </si>
  <si>
    <t>LO-341793-IN</t>
  </si>
  <si>
    <t>IP92972</t>
  </si>
  <si>
    <t>ID-350231-IN</t>
  </si>
  <si>
    <t>IP94810</t>
  </si>
  <si>
    <t>HE25453IN</t>
  </si>
  <si>
    <t>IP94895</t>
  </si>
  <si>
    <t>HR25-009US.IN</t>
  </si>
  <si>
    <t>IP95241</t>
  </si>
  <si>
    <t>008953952</t>
  </si>
  <si>
    <t>IP94767</t>
  </si>
  <si>
    <t>B2520200EPIN</t>
  </si>
  <si>
    <t>IP95221</t>
  </si>
  <si>
    <t>701627-IN-4</t>
  </si>
  <si>
    <t>IP95267</t>
  </si>
  <si>
    <t>701697-IN-4</t>
  </si>
  <si>
    <t>IP95299</t>
  </si>
  <si>
    <t>701336-IN-4</t>
  </si>
  <si>
    <t>IP95219</t>
  </si>
  <si>
    <t>306371-IN-NP</t>
  </si>
  <si>
    <t>IP93152</t>
  </si>
  <si>
    <t>LO-341660-IN</t>
  </si>
  <si>
    <t>IP95515</t>
  </si>
  <si>
    <t>PA108649IN01</t>
  </si>
  <si>
    <t>IP95220</t>
  </si>
  <si>
    <t>306744-IN-NP</t>
  </si>
  <si>
    <t>IP95437</t>
  </si>
  <si>
    <t>701352-IN-4</t>
  </si>
  <si>
    <t>IP95808</t>
  </si>
  <si>
    <t>7601410.00274</t>
  </si>
  <si>
    <t>IP94598</t>
  </si>
  <si>
    <t>701058-IN-4</t>
  </si>
  <si>
    <t>IP92822</t>
  </si>
  <si>
    <t>DP-78040-IN</t>
  </si>
  <si>
    <t>IP95640</t>
  </si>
  <si>
    <t>701571-IN-4</t>
  </si>
  <si>
    <t>IP95638</t>
  </si>
  <si>
    <t>701334-IN-4</t>
  </si>
  <si>
    <t>IP94762</t>
  </si>
  <si>
    <t>PO250219SM</t>
  </si>
  <si>
    <t>IP94328</t>
  </si>
  <si>
    <t>JCG10052110-IN-A</t>
  </si>
  <si>
    <t>IP94100</t>
  </si>
  <si>
    <t>OPP20247844IN</t>
  </si>
  <si>
    <t>IP96166</t>
  </si>
  <si>
    <t>1000582IN01</t>
  </si>
  <si>
    <t>IP88072</t>
  </si>
  <si>
    <t>PROVISIONAL FILED</t>
  </si>
  <si>
    <t>IP87164</t>
  </si>
  <si>
    <t>IP88460</t>
  </si>
  <si>
    <t>4316.1031-001 IN</t>
  </si>
  <si>
    <t>IP86963</t>
  </si>
  <si>
    <t>2025P00793 IN</t>
  </si>
  <si>
    <t>COMPLETE FILED</t>
  </si>
  <si>
    <t>IP85648</t>
  </si>
  <si>
    <t>ASP-001500INP</t>
  </si>
  <si>
    <t>IP87053</t>
  </si>
  <si>
    <t>IP88375</t>
  </si>
  <si>
    <t>59103.145PV01</t>
  </si>
  <si>
    <t>IP88439</t>
  </si>
  <si>
    <t>PI25-00358IN01</t>
  </si>
  <si>
    <t>IP85500</t>
  </si>
  <si>
    <t>MS-CPDM-2025-020</t>
  </si>
  <si>
    <t>IP85501</t>
  </si>
  <si>
    <t>MS-CPDM-2025-021</t>
  </si>
  <si>
    <t>IP89570</t>
  </si>
  <si>
    <t>ERIP/IP/2401039/M/01</t>
  </si>
  <si>
    <t>RFE FILED</t>
  </si>
  <si>
    <t>IP88492</t>
  </si>
  <si>
    <t>PI25-00371IN02</t>
  </si>
  <si>
    <t>IP88489</t>
  </si>
  <si>
    <t>PI25-00368IN02</t>
  </si>
  <si>
    <t>IP88490</t>
  </si>
  <si>
    <t>PI25-00369IN02</t>
  </si>
  <si>
    <t>IP88493</t>
  </si>
  <si>
    <t>PI25-00366IN02</t>
  </si>
  <si>
    <t>IP88488</t>
  </si>
  <si>
    <t>PI25-00367IN02</t>
  </si>
  <si>
    <t>IP88496</t>
  </si>
  <si>
    <t>SRIB-20250703-005</t>
  </si>
  <si>
    <t>IP94644</t>
  </si>
  <si>
    <t>IP88533</t>
  </si>
  <si>
    <t>SRIB-20250708-001</t>
  </si>
  <si>
    <t>IP88526</t>
  </si>
  <si>
    <t>2404866IN1</t>
  </si>
  <si>
    <t>IP88572</t>
  </si>
  <si>
    <t>SRIB-20250703-003</t>
  </si>
  <si>
    <t>IP88536</t>
  </si>
  <si>
    <t>PI25-00378IN02</t>
  </si>
  <si>
    <t>IP88600</t>
  </si>
  <si>
    <t>2506124IN1</t>
  </si>
  <si>
    <t>IP88571</t>
  </si>
  <si>
    <t>SRIB-20250704-005</t>
  </si>
  <si>
    <t>IP88535</t>
  </si>
  <si>
    <t>PI25-00380IN02</t>
  </si>
  <si>
    <t>IP88545</t>
  </si>
  <si>
    <t>SRIB-20250310-004</t>
  </si>
  <si>
    <t>IP88602</t>
  </si>
  <si>
    <t>119314.8135.IN00</t>
  </si>
  <si>
    <t>IP88641</t>
  </si>
  <si>
    <t>PI25-00398IN01</t>
  </si>
  <si>
    <t>MERGED</t>
  </si>
  <si>
    <t>IP88597</t>
  </si>
  <si>
    <t>SRIB-20250710-007</t>
  </si>
  <si>
    <t>IP87132</t>
  </si>
  <si>
    <t>IP93407</t>
  </si>
  <si>
    <t>HZ4037IN/HW</t>
  </si>
  <si>
    <t>IP88596</t>
  </si>
  <si>
    <t>SRIB-20250710-005</t>
  </si>
  <si>
    <t>IP88452</t>
  </si>
  <si>
    <t>IP88663</t>
  </si>
  <si>
    <t>SRIB-20250715-002</t>
  </si>
  <si>
    <t>IP86655</t>
  </si>
  <si>
    <t>2024P03980 IN</t>
  </si>
  <si>
    <t>IP88670</t>
  </si>
  <si>
    <t>C/P/1066177/IN/PRV/1</t>
  </si>
  <si>
    <t>IP88232</t>
  </si>
  <si>
    <t>IP88724</t>
  </si>
  <si>
    <t>C/P/1066193/IN/PRV/1</t>
  </si>
  <si>
    <t>IP88330</t>
  </si>
  <si>
    <t>PM-PF-EM-2025-APR-040</t>
  </si>
  <si>
    <t>IP88716</t>
  </si>
  <si>
    <t>CYPROFLANILIDE + SPINOSAD COMBINATION</t>
  </si>
  <si>
    <t>IP88613</t>
  </si>
  <si>
    <t>SRIB-20250710-004</t>
  </si>
  <si>
    <t>IP88785</t>
  </si>
  <si>
    <t>SRIB-20250718-001</t>
  </si>
  <si>
    <t>IP94917</t>
  </si>
  <si>
    <t>BR27</t>
  </si>
  <si>
    <t>IP85587</t>
  </si>
  <si>
    <t>IDF1- 2354-2025</t>
  </si>
  <si>
    <t>IP88821</t>
  </si>
  <si>
    <t>2505943IN1</t>
  </si>
  <si>
    <t>IP88806</t>
  </si>
  <si>
    <t>PI25-00407IN01</t>
  </si>
  <si>
    <t>IP88871</t>
  </si>
  <si>
    <t>CYPROFLANILIDE 250 SC</t>
  </si>
  <si>
    <t>IP88874</t>
  </si>
  <si>
    <t>P-013103-IN</t>
  </si>
  <si>
    <t>IP88395</t>
  </si>
  <si>
    <t>IP88793</t>
  </si>
  <si>
    <t>SRIB-20250721-003</t>
  </si>
  <si>
    <t>IP88828</t>
  </si>
  <si>
    <t>106389-9561</t>
  </si>
  <si>
    <t>IP88880</t>
  </si>
  <si>
    <t>2505307IN1</t>
  </si>
  <si>
    <t>IP87183</t>
  </si>
  <si>
    <t>SR NO.: S 2025-26/2228 &amp; THE IDF NO. 3363.</t>
  </si>
  <si>
    <t>IP85742</t>
  </si>
  <si>
    <t>MS-MAT-2025-027</t>
  </si>
  <si>
    <t>IP86053</t>
  </si>
  <si>
    <t>IP88896</t>
  </si>
  <si>
    <t>SRIB-20250723-003</t>
  </si>
  <si>
    <t>IP84263</t>
  </si>
  <si>
    <t>IP86054</t>
  </si>
  <si>
    <t>IP95213</t>
  </si>
  <si>
    <t>SRIB-20250710-006</t>
  </si>
  <si>
    <t>IP88854</t>
  </si>
  <si>
    <t>SRIB-20250722-008</t>
  </si>
  <si>
    <t>IP88741</t>
  </si>
  <si>
    <t>13103</t>
  </si>
  <si>
    <t>IP88453</t>
  </si>
  <si>
    <t>IP85774</t>
  </si>
  <si>
    <t>IP88997</t>
  </si>
  <si>
    <t>2507396IN1</t>
  </si>
  <si>
    <t>IP89032</t>
  </si>
  <si>
    <t>2507469IN1</t>
  </si>
  <si>
    <t>IP88995</t>
  </si>
  <si>
    <t>C/P/1066140/IN/PRV/1</t>
  </si>
  <si>
    <t>IP86052</t>
  </si>
  <si>
    <t>IP87930</t>
  </si>
  <si>
    <t>IP88088</t>
  </si>
  <si>
    <t>PI25-00264IN01</t>
  </si>
  <si>
    <t>IP88815</t>
  </si>
  <si>
    <t>SRIB-20250722-009</t>
  </si>
  <si>
    <t>IP88999</t>
  </si>
  <si>
    <t>C/P/1066103/IN/PRV/1</t>
  </si>
  <si>
    <t>IP88954</t>
  </si>
  <si>
    <t>SRIB-20250728-002</t>
  </si>
  <si>
    <t>IP88998</t>
  </si>
  <si>
    <t>2507129IN1</t>
  </si>
  <si>
    <t>IP87788</t>
  </si>
  <si>
    <t>PI25-00197IN01</t>
  </si>
  <si>
    <t>IP87406</t>
  </si>
  <si>
    <t>IP89070</t>
  </si>
  <si>
    <t>P439IN (93056.0962)</t>
  </si>
  <si>
    <t>IP89063</t>
  </si>
  <si>
    <t>C/P/1066119/IN/PRV/1</t>
  </si>
  <si>
    <t>IP88754</t>
  </si>
  <si>
    <t>IP80692</t>
  </si>
  <si>
    <t>IP89129</t>
  </si>
  <si>
    <t>119314.8136.IN00</t>
  </si>
  <si>
    <t>IP89057</t>
  </si>
  <si>
    <t>14663</t>
  </si>
  <si>
    <t>IP88231</t>
  </si>
  <si>
    <t>2025P01219 IN</t>
  </si>
  <si>
    <t>IP88485</t>
  </si>
  <si>
    <t>IP89144</t>
  </si>
  <si>
    <t>PI25-00463IN02</t>
  </si>
  <si>
    <t>IP89109</t>
  </si>
  <si>
    <t>00130ORDIN</t>
  </si>
  <si>
    <t>IP84141</t>
  </si>
  <si>
    <t>IP89020</t>
  </si>
  <si>
    <t>IP86817</t>
  </si>
  <si>
    <t>IP89246</t>
  </si>
  <si>
    <t>2504715IN1</t>
  </si>
  <si>
    <t>IP89149</t>
  </si>
  <si>
    <t>108428-0105</t>
  </si>
  <si>
    <t>IP87677</t>
  </si>
  <si>
    <t>9945IN01</t>
  </si>
  <si>
    <t>IP89019</t>
  </si>
  <si>
    <t>IP89232</t>
  </si>
  <si>
    <t>SRIB-20250702-006</t>
  </si>
  <si>
    <t>IP89229</t>
  </si>
  <si>
    <t>SRIB-20250603-003</t>
  </si>
  <si>
    <t>IP88022</t>
  </si>
  <si>
    <t>PI25-00148IN01</t>
  </si>
  <si>
    <t>IP89022</t>
  </si>
  <si>
    <t>BUG 324</t>
  </si>
  <si>
    <t>IP88993</t>
  </si>
  <si>
    <t>P/2026/0142</t>
  </si>
  <si>
    <t>IP88994</t>
  </si>
  <si>
    <t>P/2026/0291</t>
  </si>
  <si>
    <t>IP89090</t>
  </si>
  <si>
    <t>BUG 327</t>
  </si>
  <si>
    <t>IP89230</t>
  </si>
  <si>
    <t>SRIB-20250702-001</t>
  </si>
  <si>
    <t>IP89262</t>
  </si>
  <si>
    <t>0017769INP/4688</t>
  </si>
  <si>
    <t>IP89249</t>
  </si>
  <si>
    <t>7594IN</t>
  </si>
  <si>
    <t>IP87657</t>
  </si>
  <si>
    <t>PI25-00196IN01</t>
  </si>
  <si>
    <t>IP89326</t>
  </si>
  <si>
    <t>0017782INP/4688</t>
  </si>
  <si>
    <t>IP89342</t>
  </si>
  <si>
    <t>0017770INP/4688</t>
  </si>
  <si>
    <t>IP89389</t>
  </si>
  <si>
    <t>IP89387</t>
  </si>
  <si>
    <t>2507167IN1</t>
  </si>
  <si>
    <t>IP89381</t>
  </si>
  <si>
    <t>MP14632INPR</t>
  </si>
  <si>
    <t>IP85454</t>
  </si>
  <si>
    <t>IP88392</t>
  </si>
  <si>
    <t>IP89388</t>
  </si>
  <si>
    <t>MP14622INPR</t>
  </si>
  <si>
    <t>IP89408</t>
  </si>
  <si>
    <t>SRIB-20250808-002</t>
  </si>
  <si>
    <t>IP89336</t>
  </si>
  <si>
    <t>P24-06844-IN-NP</t>
  </si>
  <si>
    <t>IP89235</t>
  </si>
  <si>
    <t>IP89575</t>
  </si>
  <si>
    <t>ERIP/IP/2401086/M/01</t>
  </si>
  <si>
    <t>IP88703</t>
  </si>
  <si>
    <t>IP88593</t>
  </si>
  <si>
    <t>2025P01962 IN</t>
  </si>
  <si>
    <t>IP89427</t>
  </si>
  <si>
    <t>C/P/1066514/IN/PRV/1</t>
  </si>
  <si>
    <t>IP89472</t>
  </si>
  <si>
    <t>PI25-00492IN01</t>
  </si>
  <si>
    <t>IP89474</t>
  </si>
  <si>
    <t>PI25-00491IN01</t>
  </si>
  <si>
    <t>IP89508</t>
  </si>
  <si>
    <t>2025P04736 IN (SG) / THP / CHA</t>
  </si>
  <si>
    <t>IP88587</t>
  </si>
  <si>
    <t>PA2025139CR</t>
  </si>
  <si>
    <t>IP89426</t>
  </si>
  <si>
    <t>C/P/1066513/IN/PRV/1</t>
  </si>
  <si>
    <t>IP89423</t>
  </si>
  <si>
    <t>C/P/1066503/IN/PRV/1</t>
  </si>
  <si>
    <t>IP89016</t>
  </si>
  <si>
    <t>IDF202409020</t>
  </si>
  <si>
    <t>IP89541</t>
  </si>
  <si>
    <t>2025P00040 IN</t>
  </si>
  <si>
    <t>IP88585</t>
  </si>
  <si>
    <t>PA2025138CR</t>
  </si>
  <si>
    <t>IP87965</t>
  </si>
  <si>
    <t>PA2025090ATG</t>
  </si>
  <si>
    <t>IP88024</t>
  </si>
  <si>
    <t>PI25-00146IN01</t>
  </si>
  <si>
    <t>IP89590</t>
  </si>
  <si>
    <t>2506894IN1</t>
  </si>
  <si>
    <t>IP89422</t>
  </si>
  <si>
    <t>C/P/1066502/IN/PRV/1</t>
  </si>
  <si>
    <t>IP89589</t>
  </si>
  <si>
    <t>2508837IN1</t>
  </si>
  <si>
    <t>IP89424</t>
  </si>
  <si>
    <t>C/P/1066505/IN/PRV/1</t>
  </si>
  <si>
    <t>IP82194</t>
  </si>
  <si>
    <t>IP89635</t>
  </si>
  <si>
    <t>2508013IN1</t>
  </si>
  <si>
    <t>IP85797</t>
  </si>
  <si>
    <t>RCPL/PAT002/2025</t>
  </si>
  <si>
    <t>IP85799</t>
  </si>
  <si>
    <t>RCPL/PAT003/2025</t>
  </si>
  <si>
    <t>IP89649</t>
  </si>
  <si>
    <t>2507567IN1</t>
  </si>
  <si>
    <t>IP88390</t>
  </si>
  <si>
    <t>IP89651</t>
  </si>
  <si>
    <t>2025152738-IN</t>
  </si>
  <si>
    <t>IP89017</t>
  </si>
  <si>
    <t>IP89877</t>
  </si>
  <si>
    <t>118123-2454</t>
  </si>
  <si>
    <t>IP89507</t>
  </si>
  <si>
    <t>SRIB-20250821-001</t>
  </si>
  <si>
    <t>IP89650</t>
  </si>
  <si>
    <t>2025152738-2-IN</t>
  </si>
  <si>
    <t>IP88553</t>
  </si>
  <si>
    <t>PI25-00250IN01</t>
  </si>
  <si>
    <t>IP89679</t>
  </si>
  <si>
    <t>RCPL/PAT009/2025</t>
  </si>
  <si>
    <t>IP88732</t>
  </si>
  <si>
    <t>307759-IN-NP</t>
  </si>
  <si>
    <t>IP86955</t>
  </si>
  <si>
    <t>BS-MCB-2025-109</t>
  </si>
  <si>
    <t>IP88607</t>
  </si>
  <si>
    <t>PI25-00251IN01</t>
  </si>
  <si>
    <t>IP89702</t>
  </si>
  <si>
    <t>2504271IN1</t>
  </si>
  <si>
    <t>IP89680</t>
  </si>
  <si>
    <t>P-013184-IN</t>
  </si>
  <si>
    <t>IP89652</t>
  </si>
  <si>
    <t>PM-PF-IM-2025-JUL-094</t>
  </si>
  <si>
    <t>IP87844</t>
  </si>
  <si>
    <t>SR NO.: S 2025-26/2577 &amp; THE IDF NO 3352</t>
  </si>
  <si>
    <t>IP87776</t>
  </si>
  <si>
    <t>PI25-00147IN01</t>
  </si>
  <si>
    <t>IP88139</t>
  </si>
  <si>
    <t>IP89785</t>
  </si>
  <si>
    <t>P-013144-IN</t>
  </si>
  <si>
    <t>IP89807</t>
  </si>
  <si>
    <t>PI25-00523IN02</t>
  </si>
  <si>
    <t>IP89820</t>
  </si>
  <si>
    <t>25-BG-0620US01 (42940.93US01)</t>
  </si>
  <si>
    <t>IP89038</t>
  </si>
  <si>
    <t>PA2025117CR</t>
  </si>
  <si>
    <t>IP88528</t>
  </si>
  <si>
    <t>IP88798</t>
  </si>
  <si>
    <t>IP89815</t>
  </si>
  <si>
    <t>106389-9559</t>
  </si>
  <si>
    <t>IP89535</t>
  </si>
  <si>
    <t>28736-64201/IN</t>
  </si>
  <si>
    <t>IP88165</t>
  </si>
  <si>
    <t>PI25-00190IN01</t>
  </si>
  <si>
    <t>IP89756</t>
  </si>
  <si>
    <t>SRIB-20250902-002</t>
  </si>
  <si>
    <t>IP89817</t>
  </si>
  <si>
    <t>106389-9512</t>
  </si>
  <si>
    <t>IP89779</t>
  </si>
  <si>
    <t>SRIB-20250902-004</t>
  </si>
  <si>
    <t>IP87328</t>
  </si>
  <si>
    <t>2025P00321 IN</t>
  </si>
  <si>
    <t>IP92616</t>
  </si>
  <si>
    <t>P-25-082-IN</t>
  </si>
  <si>
    <t>IP88049</t>
  </si>
  <si>
    <t>2025P01622 IN</t>
  </si>
  <si>
    <t>IP84384</t>
  </si>
  <si>
    <t>IP89892</t>
  </si>
  <si>
    <t>4148.1079-001 IN</t>
  </si>
  <si>
    <t>IP89937</t>
  </si>
  <si>
    <t>2507997IN1</t>
  </si>
  <si>
    <t>IP88592</t>
  </si>
  <si>
    <t>2024P02579 IN</t>
  </si>
  <si>
    <t>IP89909</t>
  </si>
  <si>
    <t>C/P/1066600/IN/PRV/1</t>
  </si>
  <si>
    <t>IP88709</t>
  </si>
  <si>
    <t>2025P02280 IN</t>
  </si>
  <si>
    <t>IP89968</t>
  </si>
  <si>
    <t>106389-9626</t>
  </si>
  <si>
    <t>IP88946</t>
  </si>
  <si>
    <t>IP89982</t>
  </si>
  <si>
    <t>IP89978</t>
  </si>
  <si>
    <t>2507995IN1</t>
  </si>
  <si>
    <t>IP89691</t>
  </si>
  <si>
    <t>IP89733</t>
  </si>
  <si>
    <t>SR NO.: S 2025-26/2411 &amp; THE IDF NO. 3493</t>
  </si>
  <si>
    <t>IP90012</t>
  </si>
  <si>
    <t>P-013197-IN</t>
  </si>
  <si>
    <t>IP88228</t>
  </si>
  <si>
    <t>2025P00841 IN</t>
  </si>
  <si>
    <t>IP90096</t>
  </si>
  <si>
    <t>P-013203-IN</t>
  </si>
  <si>
    <t>IP89717</t>
  </si>
  <si>
    <t>SR NO.: S 2025-26/2402 &amp; THE IDF NO. 3512</t>
  </si>
  <si>
    <t>IP90019</t>
  </si>
  <si>
    <t>C/P/1066588/US/PRV/1</t>
  </si>
  <si>
    <t>IP89993</t>
  </si>
  <si>
    <t>C/P/1065983/IN/PRV/1</t>
  </si>
  <si>
    <t>IP90118</t>
  </si>
  <si>
    <t>C/P/1066754/IN/PRV/1</t>
  </si>
  <si>
    <t>IP90116</t>
  </si>
  <si>
    <t>P-013195.1-IN</t>
  </si>
  <si>
    <t>IP89587</t>
  </si>
  <si>
    <t>BUG 312</t>
  </si>
  <si>
    <t>IP89530</t>
  </si>
  <si>
    <t>IP88730</t>
  </si>
  <si>
    <t>IP87891</t>
  </si>
  <si>
    <t>2025P01826 IN</t>
  </si>
  <si>
    <t>IP89864</t>
  </si>
  <si>
    <t>IP88930</t>
  </si>
  <si>
    <t>BUG 311</t>
  </si>
  <si>
    <t>IP89275</t>
  </si>
  <si>
    <t>SRIB-20250422-011</t>
  </si>
  <si>
    <t>IP90021</t>
  </si>
  <si>
    <t>P-013190-IN</t>
  </si>
  <si>
    <t>IP90128</t>
  </si>
  <si>
    <t>C/P/1066698/IN/PRV/1</t>
  </si>
  <si>
    <t>IP80952</t>
  </si>
  <si>
    <t>IP90120</t>
  </si>
  <si>
    <t>P-013104-IN</t>
  </si>
  <si>
    <t>IP89442</t>
  </si>
  <si>
    <t>2025P02099 IN</t>
  </si>
  <si>
    <t>IP89540</t>
  </si>
  <si>
    <t>AIMS-002050INP</t>
  </si>
  <si>
    <t>IP90146</t>
  </si>
  <si>
    <t>AIMS-002080INP</t>
  </si>
  <si>
    <t>IP90668</t>
  </si>
  <si>
    <t>001783INP/4688</t>
  </si>
  <si>
    <t>IP90686</t>
  </si>
  <si>
    <t>P-013176-IN</t>
  </si>
  <si>
    <t>IP89904</t>
  </si>
  <si>
    <t>IP90692</t>
  </si>
  <si>
    <t>061127-5516-IN</t>
  </si>
  <si>
    <t>IP90669</t>
  </si>
  <si>
    <t>106389-9643</t>
  </si>
  <si>
    <t>IP89939</t>
  </si>
  <si>
    <t>IP90127</t>
  </si>
  <si>
    <t>C/P/1066749/IN/PRV/1</t>
  </si>
  <si>
    <t>IP86031</t>
  </si>
  <si>
    <t>2024P02974 IN</t>
  </si>
  <si>
    <t>IP89983</t>
  </si>
  <si>
    <t>IP90173</t>
  </si>
  <si>
    <t>SRIB-20250922-005</t>
  </si>
  <si>
    <t>IP90174</t>
  </si>
  <si>
    <t>SRIB-20250922-004</t>
  </si>
  <si>
    <t>IP90714</t>
  </si>
  <si>
    <t>2508950IN1</t>
  </si>
  <si>
    <t>IP89406</t>
  </si>
  <si>
    <t>FT/IDF/7/2025/101</t>
  </si>
  <si>
    <t>IP90758</t>
  </si>
  <si>
    <t>2509706IN1</t>
  </si>
  <si>
    <t>IP90675</t>
  </si>
  <si>
    <t>C/P/1066759/IN/PRV/1</t>
  </si>
  <si>
    <t>IP90741</t>
  </si>
  <si>
    <t>IP90754</t>
  </si>
  <si>
    <t>2509709IN1</t>
  </si>
  <si>
    <t>IP90755</t>
  </si>
  <si>
    <t>C/P/1066751/IN/PRV/1</t>
  </si>
  <si>
    <t>IP90756</t>
  </si>
  <si>
    <t>C/P/1066763/IN/PRV/1</t>
  </si>
  <si>
    <t>IP90779</t>
  </si>
  <si>
    <t>2507551IN1</t>
  </si>
  <si>
    <t>IP90053</t>
  </si>
  <si>
    <t>BUG 334</t>
  </si>
  <si>
    <t>IP90781</t>
  </si>
  <si>
    <t>116048-1874</t>
  </si>
  <si>
    <t>IP90780</t>
  </si>
  <si>
    <t>116048-1885</t>
  </si>
  <si>
    <t>IP90818</t>
  </si>
  <si>
    <t>RCPL/PAT010/2025</t>
  </si>
  <si>
    <t>IP90836</t>
  </si>
  <si>
    <t>116048-1904</t>
  </si>
  <si>
    <t>IP90000</t>
  </si>
  <si>
    <t>70689.427IN01</t>
  </si>
  <si>
    <t>IP90821</t>
  </si>
  <si>
    <t>P-013194-IN</t>
  </si>
  <si>
    <t>IP90054</t>
  </si>
  <si>
    <t>BUG 333</t>
  </si>
  <si>
    <t>IP89997</t>
  </si>
  <si>
    <t>IP90819</t>
  </si>
  <si>
    <t>RCPL/PAT011/2025</t>
  </si>
  <si>
    <t>IP90837</t>
  </si>
  <si>
    <t>2507572IN1</t>
  </si>
  <si>
    <t>IP89484</t>
  </si>
  <si>
    <t>PI25-00294IN01</t>
  </si>
  <si>
    <t>IP89911</t>
  </si>
  <si>
    <t>IP89483</t>
  </si>
  <si>
    <t>PI25-00293IN01</t>
  </si>
  <si>
    <t>IP90176</t>
  </si>
  <si>
    <t>BUG 340</t>
  </si>
  <si>
    <t>IP89407</t>
  </si>
  <si>
    <t>PI25-00292IN01</t>
  </si>
  <si>
    <t>IP90820</t>
  </si>
  <si>
    <t>SRIB-20250929-005</t>
  </si>
  <si>
    <t>IP90155</t>
  </si>
  <si>
    <t>BUG 341</t>
  </si>
  <si>
    <t>IP90156</t>
  </si>
  <si>
    <t>BUG 342</t>
  </si>
  <si>
    <t>IP90793</t>
  </si>
  <si>
    <t>28736-63073/IN</t>
  </si>
  <si>
    <t>IP90835</t>
  </si>
  <si>
    <t>2507732IN1</t>
  </si>
  <si>
    <t>IP90862</t>
  </si>
  <si>
    <t>2507752IN1</t>
  </si>
  <si>
    <t>IP90804</t>
  </si>
  <si>
    <t>PI25-00581IN01</t>
  </si>
  <si>
    <t>IP89058</t>
  </si>
  <si>
    <t>IP90157</t>
  </si>
  <si>
    <t>MP14671INPR</t>
  </si>
  <si>
    <t>IP90770</t>
  </si>
  <si>
    <t>SRIB-20250926-001</t>
  </si>
  <si>
    <t>IP90769</t>
  </si>
  <si>
    <t>PI25-00574IN01</t>
  </si>
  <si>
    <t>IP90888</t>
  </si>
  <si>
    <t>2508529IN1</t>
  </si>
  <si>
    <t>IP90907</t>
  </si>
  <si>
    <t>2600019IN1</t>
  </si>
  <si>
    <t>IP90898</t>
  </si>
  <si>
    <t>P8026-IN</t>
  </si>
  <si>
    <t>IP90906</t>
  </si>
  <si>
    <t>P8025-IN</t>
  </si>
  <si>
    <t>IP90908</t>
  </si>
  <si>
    <t>P-013130-IN</t>
  </si>
  <si>
    <t>IP90909</t>
  </si>
  <si>
    <t>P-013129-IN</t>
  </si>
  <si>
    <t>IP90910</t>
  </si>
  <si>
    <t>P-013214.1-IN</t>
  </si>
  <si>
    <t>IP88579</t>
  </si>
  <si>
    <t>IP90871</t>
  </si>
  <si>
    <t>16198</t>
  </si>
  <si>
    <t>IP90929</t>
  </si>
  <si>
    <t>ES-ECE-2025-162.</t>
  </si>
  <si>
    <t>IP87850</t>
  </si>
  <si>
    <t>IP90947</t>
  </si>
  <si>
    <t>2508414IN1</t>
  </si>
  <si>
    <t>IP90868</t>
  </si>
  <si>
    <t>SEPMAPEPTIDE P29.</t>
  </si>
  <si>
    <t>IP86565</t>
  </si>
  <si>
    <t>IP90999</t>
  </si>
  <si>
    <t>P-013164-IN</t>
  </si>
  <si>
    <t>IP91000</t>
  </si>
  <si>
    <t>P-013163-IN</t>
  </si>
  <si>
    <t>IP90997</t>
  </si>
  <si>
    <t>P-013166-IN</t>
  </si>
  <si>
    <t>IP90998</t>
  </si>
  <si>
    <t>P-013165-IN</t>
  </si>
  <si>
    <t>IP89596</t>
  </si>
  <si>
    <t>IP90996</t>
  </si>
  <si>
    <t>2509919IN1</t>
  </si>
  <si>
    <t>IP91002</t>
  </si>
  <si>
    <t>2600122IN1</t>
  </si>
  <si>
    <t>IP89660</t>
  </si>
  <si>
    <t>IP91045</t>
  </si>
  <si>
    <t>NTAP-P-013221-IN</t>
  </si>
  <si>
    <t>IP91044</t>
  </si>
  <si>
    <t>P-013221-IN2</t>
  </si>
  <si>
    <t>IP91039</t>
  </si>
  <si>
    <t>P-013170-IN-P</t>
  </si>
  <si>
    <t>IP91038</t>
  </si>
  <si>
    <t>NETAPP-5-IN-P</t>
  </si>
  <si>
    <t>IP91037</t>
  </si>
  <si>
    <t>NETAPP-4-IN-P</t>
  </si>
  <si>
    <t>IP91036</t>
  </si>
  <si>
    <t>P-013167-IN-P</t>
  </si>
  <si>
    <t>IP91043</t>
  </si>
  <si>
    <t>P447 (93056.0982)</t>
  </si>
  <si>
    <t>IP91040</t>
  </si>
  <si>
    <t>P449 (93056.0984)</t>
  </si>
  <si>
    <t>IP91035</t>
  </si>
  <si>
    <t>P454IN (93056.0989)</t>
  </si>
  <si>
    <t>IP91009</t>
  </si>
  <si>
    <t>106389-9598</t>
  </si>
  <si>
    <t>IP90925</t>
  </si>
  <si>
    <t>11076IN01</t>
  </si>
  <si>
    <t>IP90993</t>
  </si>
  <si>
    <t>SRIB-20251007-001</t>
  </si>
  <si>
    <t>IP89629</t>
  </si>
  <si>
    <t>2025P02503 IN</t>
  </si>
  <si>
    <t>IP89104</t>
  </si>
  <si>
    <t>2025P00354 IN</t>
  </si>
  <si>
    <t>IP88023</t>
  </si>
  <si>
    <t>PI25-00245IN01</t>
  </si>
  <si>
    <t>IP79966</t>
  </si>
  <si>
    <t>ASP-001300INP</t>
  </si>
  <si>
    <t>IP91078</t>
  </si>
  <si>
    <t>PI25-00622IN01</t>
  </si>
  <si>
    <t>IP89781</t>
  </si>
  <si>
    <t>2025P03082 IN</t>
  </si>
  <si>
    <t>IP72405</t>
  </si>
  <si>
    <t>IP89913</t>
  </si>
  <si>
    <t>IP89630</t>
  </si>
  <si>
    <t>2025P02502 IN</t>
  </si>
  <si>
    <t>IP88517</t>
  </si>
  <si>
    <t>2025P02449 IN</t>
  </si>
  <si>
    <t>IP85627</t>
  </si>
  <si>
    <t>ANTHRAX BINDERS</t>
  </si>
  <si>
    <t>IP91114</t>
  </si>
  <si>
    <t>2509770IN1</t>
  </si>
  <si>
    <t>IP88708</t>
  </si>
  <si>
    <t>2025P02421 IN</t>
  </si>
  <si>
    <t>IP88183</t>
  </si>
  <si>
    <t>PI25-00255IN01</t>
  </si>
  <si>
    <t>IP90004</t>
  </si>
  <si>
    <t>IP88614</t>
  </si>
  <si>
    <t>PI25-00272IN01</t>
  </si>
  <si>
    <t>IP91007</t>
  </si>
  <si>
    <t>IP88558</t>
  </si>
  <si>
    <t>IP88412</t>
  </si>
  <si>
    <t>2025P02134 IN</t>
  </si>
  <si>
    <t>IP89228</t>
  </si>
  <si>
    <t>2025P02492 IN</t>
  </si>
  <si>
    <t>IP89929</t>
  </si>
  <si>
    <t>2025P02713 IN</t>
  </si>
  <si>
    <t>IP90952</t>
  </si>
  <si>
    <t>SR NO.: S 2025-26/2459 &amp; THE IDF NO. 3570</t>
  </si>
  <si>
    <t>IP91219</t>
  </si>
  <si>
    <t>PI25-00642IN01</t>
  </si>
  <si>
    <t>IP90895</t>
  </si>
  <si>
    <t>IP90974</t>
  </si>
  <si>
    <t>306552-IN-NP.</t>
  </si>
  <si>
    <t>IP86871</t>
  </si>
  <si>
    <t>IP91236</t>
  </si>
  <si>
    <t>2508384IN1</t>
  </si>
  <si>
    <t>IP86029</t>
  </si>
  <si>
    <t>2024P03232 IN</t>
  </si>
  <si>
    <t>IP91329</t>
  </si>
  <si>
    <t>2510079IN1</t>
  </si>
  <si>
    <t>IP92400</t>
  </si>
  <si>
    <t>2025P00056  IN</t>
  </si>
  <si>
    <t>IP91307</t>
  </si>
  <si>
    <t>2025P05808 IN (SG) / THP</t>
  </si>
  <si>
    <t>IP89764</t>
  </si>
  <si>
    <t>PI25-00295IN01</t>
  </si>
  <si>
    <t>IP90015</t>
  </si>
  <si>
    <t>IP89760</t>
  </si>
  <si>
    <t>PI25-00297IN01</t>
  </si>
  <si>
    <t>IP90994</t>
  </si>
  <si>
    <t>S POD &amp; D POD</t>
  </si>
  <si>
    <t>IP89762</t>
  </si>
  <si>
    <t>PI25-00296IN01</t>
  </si>
  <si>
    <t>IP83396</t>
  </si>
  <si>
    <t>IP91233</t>
  </si>
  <si>
    <t>IP91403</t>
  </si>
  <si>
    <t>P-013040-IN</t>
  </si>
  <si>
    <t>IP90100</t>
  </si>
  <si>
    <t>IP90144</t>
  </si>
  <si>
    <t>2025P03015 IN</t>
  </si>
  <si>
    <t>IP89831</t>
  </si>
  <si>
    <t>2025P02721 IN</t>
  </si>
  <si>
    <t>IP88638</t>
  </si>
  <si>
    <t>2024P03130 IN</t>
  </si>
  <si>
    <t>IP91285</t>
  </si>
  <si>
    <t>PA2025141ATG</t>
  </si>
  <si>
    <t>IP91423</t>
  </si>
  <si>
    <t>SR NO.: S 2025-26/2494 &amp; THE IDF NO. 3600</t>
  </si>
  <si>
    <t>IP91459</t>
  </si>
  <si>
    <t>NAP718USA) // P-013085-US2-CIP</t>
  </si>
  <si>
    <t>IP90744</t>
  </si>
  <si>
    <t>2025P02727 IN</t>
  </si>
  <si>
    <t>IP87958</t>
  </si>
  <si>
    <t>2025P01810 IN</t>
  </si>
  <si>
    <t>IP87807</t>
  </si>
  <si>
    <t>2025P01808 IN</t>
  </si>
  <si>
    <t>IP89512</t>
  </si>
  <si>
    <t>2025P02729 IN</t>
  </si>
  <si>
    <t>IP89476</t>
  </si>
  <si>
    <t>2025P02853 IN</t>
  </si>
  <si>
    <t>IP87767</t>
  </si>
  <si>
    <t>S31258.</t>
  </si>
  <si>
    <t>IP87802</t>
  </si>
  <si>
    <t>2025P01807 IN</t>
  </si>
  <si>
    <t>IP93463</t>
  </si>
  <si>
    <t>213173INP</t>
  </si>
  <si>
    <t>IP88442</t>
  </si>
  <si>
    <t>2025P01764 IN</t>
  </si>
  <si>
    <t>IP86550</t>
  </si>
  <si>
    <t>2024P03458 IN</t>
  </si>
  <si>
    <t>IP89624</t>
  </si>
  <si>
    <t>2025P02007 IN</t>
  </si>
  <si>
    <t>IP89477</t>
  </si>
  <si>
    <t>2025P02311 IN</t>
  </si>
  <si>
    <t>IP91517</t>
  </si>
  <si>
    <t>2509450IN1</t>
  </si>
  <si>
    <t>IP91516</t>
  </si>
  <si>
    <t>SRIB-20251106-002</t>
  </si>
  <si>
    <t>IP91067</t>
  </si>
  <si>
    <t>SRIB-20251010-002</t>
  </si>
  <si>
    <t>IP89339</t>
  </si>
  <si>
    <t>2025P02510 IN</t>
  </si>
  <si>
    <t>IP91554</t>
  </si>
  <si>
    <t>2506051IN1</t>
  </si>
  <si>
    <t>IP90011</t>
  </si>
  <si>
    <t>2025P02967 IN</t>
  </si>
  <si>
    <t>IP91585</t>
  </si>
  <si>
    <t>59103.153PV01</t>
  </si>
  <si>
    <t>IP89632</t>
  </si>
  <si>
    <t>2025P02416 IN</t>
  </si>
  <si>
    <t>IP87893</t>
  </si>
  <si>
    <t>2024P03956 IN</t>
  </si>
  <si>
    <t>IP90045</t>
  </si>
  <si>
    <t>2025P03169 IN</t>
  </si>
  <si>
    <t>IP91606</t>
  </si>
  <si>
    <t>2505348IN1</t>
  </si>
  <si>
    <t>IP89227</t>
  </si>
  <si>
    <t>2025P02493 IN</t>
  </si>
  <si>
    <t>IP89099</t>
  </si>
  <si>
    <t>2024P03010 IN</t>
  </si>
  <si>
    <t>IP91533</t>
  </si>
  <si>
    <t>346143.4/KA/PR</t>
  </si>
  <si>
    <t>IP91398</t>
  </si>
  <si>
    <t>SRIB-20250729-001</t>
  </si>
  <si>
    <t>IP90967</t>
  </si>
  <si>
    <t>IP91596</t>
  </si>
  <si>
    <t>IP91632</t>
  </si>
  <si>
    <t>2508458IN1</t>
  </si>
  <si>
    <t>IP91490</t>
  </si>
  <si>
    <t>SRIB-20251017-004</t>
  </si>
  <si>
    <t>IP91144</t>
  </si>
  <si>
    <t>PM-PF-MC-2025-SEP-115</t>
  </si>
  <si>
    <t>IP91633</t>
  </si>
  <si>
    <t>106389-9687</t>
  </si>
  <si>
    <t>IP90132</t>
  </si>
  <si>
    <t>SR NO.: S 2025-26/2431 &amp; THE IDF NO 3549</t>
  </si>
  <si>
    <t>IP91597</t>
  </si>
  <si>
    <t>RCPL/PAT0012/2025</t>
  </si>
  <si>
    <t>IP91661</t>
  </si>
  <si>
    <t>2509766IN1</t>
  </si>
  <si>
    <t>IP88081</t>
  </si>
  <si>
    <t>MPS-IAP-2025-094</t>
  </si>
  <si>
    <t>IP91682</t>
  </si>
  <si>
    <t>SRIB-20251114-007</t>
  </si>
  <si>
    <t>IP91376</t>
  </si>
  <si>
    <t>IP91075</t>
  </si>
  <si>
    <t>2025P03291 IN</t>
  </si>
  <si>
    <t>IP91740</t>
  </si>
  <si>
    <t>25311IN01</t>
  </si>
  <si>
    <t>IP91706</t>
  </si>
  <si>
    <t>C/P/1066786/IN/PRV/1</t>
  </si>
  <si>
    <t>IP88112</t>
  </si>
  <si>
    <t>NAATOS IDF</t>
  </si>
  <si>
    <t>IP90154</t>
  </si>
  <si>
    <t>PI25-00375IN01</t>
  </si>
  <si>
    <t>IP91769</t>
  </si>
  <si>
    <t>2509766IN2</t>
  </si>
  <si>
    <t>IP91308</t>
  </si>
  <si>
    <t>PM-PF-MC-2025-AUG-100</t>
  </si>
  <si>
    <t>IP90049</t>
  </si>
  <si>
    <t>2025P02686 IN</t>
  </si>
  <si>
    <t>IP90900</t>
  </si>
  <si>
    <t>2025P03497 IN</t>
  </si>
  <si>
    <t>IP90899</t>
  </si>
  <si>
    <t>2025P03018 IN</t>
  </si>
  <si>
    <t>IP91399</t>
  </si>
  <si>
    <t>SRIB-20250829-001</t>
  </si>
  <si>
    <t>IP89100</t>
  </si>
  <si>
    <t>2025P02737 IN</t>
  </si>
  <si>
    <t>IP91226</t>
  </si>
  <si>
    <t>SRIB-20250228-004</t>
  </si>
  <si>
    <t>IP91819</t>
  </si>
  <si>
    <t>0017881NP/4688</t>
  </si>
  <si>
    <t>IP91827</t>
  </si>
  <si>
    <t>106389-9652</t>
  </si>
  <si>
    <t>IP88136</t>
  </si>
  <si>
    <t>IP91884</t>
  </si>
  <si>
    <t>2509080</t>
  </si>
  <si>
    <t>IP91482</t>
  </si>
  <si>
    <t>BUG 351</t>
  </si>
  <si>
    <t>IP88048</t>
  </si>
  <si>
    <t>2025P00230 IN</t>
  </si>
  <si>
    <t>IP91912</t>
  </si>
  <si>
    <t>2600713IN1</t>
  </si>
  <si>
    <t>IP90858</t>
  </si>
  <si>
    <t>PI25-00318IN01</t>
  </si>
  <si>
    <t>IP93543</t>
  </si>
  <si>
    <t>IP89739</t>
  </si>
  <si>
    <t>BS-MRDG-2025-143</t>
  </si>
  <si>
    <t>IP91942</t>
  </si>
  <si>
    <t>PI25-00718IN01</t>
  </si>
  <si>
    <t>IP90143</t>
  </si>
  <si>
    <t>2025P02671 IN</t>
  </si>
  <si>
    <t>IP90901</t>
  </si>
  <si>
    <t>2025P03474 IN</t>
  </si>
  <si>
    <t>IP91789</t>
  </si>
  <si>
    <t>SRIB-20250926-002</t>
  </si>
  <si>
    <t>IP91932</t>
  </si>
  <si>
    <t>SRIB-20251008-006</t>
  </si>
  <si>
    <t>IP90137</t>
  </si>
  <si>
    <t>2025P03770 IN</t>
  </si>
  <si>
    <t>IP91121</t>
  </si>
  <si>
    <t>2025P03761 IN</t>
  </si>
  <si>
    <t>IP91790</t>
  </si>
  <si>
    <t>889-0107IN1</t>
  </si>
  <si>
    <t>IP91919</t>
  </si>
  <si>
    <t>SRIB-20251124-001</t>
  </si>
  <si>
    <t>IP90670</t>
  </si>
  <si>
    <t>ESA-25-116</t>
  </si>
  <si>
    <t>IP91604</t>
  </si>
  <si>
    <t>IP90136</t>
  </si>
  <si>
    <t>2025P03810 IN</t>
  </si>
  <si>
    <t>IP90739</t>
  </si>
  <si>
    <t>2025P02176 IN</t>
  </si>
  <si>
    <t>IP90794</t>
  </si>
  <si>
    <t>2025P03415 IN</t>
  </si>
  <si>
    <t>IP91073</t>
  </si>
  <si>
    <t>2025P02146 IN</t>
  </si>
  <si>
    <t>IP91924</t>
  </si>
  <si>
    <t>SRIB-20251028-004</t>
  </si>
  <si>
    <t>IP90745</t>
  </si>
  <si>
    <t>2025P03112 IN</t>
  </si>
  <si>
    <t>IP92030</t>
  </si>
  <si>
    <t>0017915INP/4688</t>
  </si>
  <si>
    <t>IP91448</t>
  </si>
  <si>
    <t>IP92081</t>
  </si>
  <si>
    <t>IDEA-20213</t>
  </si>
  <si>
    <t>IP90003</t>
  </si>
  <si>
    <t>IP91092</t>
  </si>
  <si>
    <t>2025P04031 IN</t>
  </si>
  <si>
    <t>IP92096</t>
  </si>
  <si>
    <t>P-013239-IN</t>
  </si>
  <si>
    <t>IP92020</t>
  </si>
  <si>
    <t>PI25-00719IN01</t>
  </si>
  <si>
    <t>IP89832</t>
  </si>
  <si>
    <t>2025P02672 IN</t>
  </si>
  <si>
    <t>IP91983</t>
  </si>
  <si>
    <t>SRIB-20251202-003</t>
  </si>
  <si>
    <t>IP92095</t>
  </si>
  <si>
    <t>106389-9599</t>
  </si>
  <si>
    <t>IP92154</t>
  </si>
  <si>
    <t>C/P/1066238/IN/PRV/1</t>
  </si>
  <si>
    <t>IP91723</t>
  </si>
  <si>
    <t>701965-IN-1</t>
  </si>
  <si>
    <t>IP89736</t>
  </si>
  <si>
    <t>IP92175</t>
  </si>
  <si>
    <t>31303</t>
  </si>
  <si>
    <t>IP91785</t>
  </si>
  <si>
    <t>IDR-CDS-2025-201</t>
  </si>
  <si>
    <t>IP91194</t>
  </si>
  <si>
    <t>2025P02875 IN</t>
  </si>
  <si>
    <t>IP92171</t>
  </si>
  <si>
    <t>601058/2468/USP</t>
  </si>
  <si>
    <t>IP88644</t>
  </si>
  <si>
    <t>IP91862</t>
  </si>
  <si>
    <t>RELT-0034.IN00</t>
  </si>
  <si>
    <t>IP91156</t>
  </si>
  <si>
    <t>2025P02563 IN</t>
  </si>
  <si>
    <t>IP91071</t>
  </si>
  <si>
    <t>2025P02978 IN</t>
  </si>
  <si>
    <t>IP91692</t>
  </si>
  <si>
    <t>2025P04158 IN</t>
  </si>
  <si>
    <t>IP88959</t>
  </si>
  <si>
    <t>IDR-CEN-2025-129</t>
  </si>
  <si>
    <t>IP90849</t>
  </si>
  <si>
    <t>PM-PF-EM-2025-AUG-097</t>
  </si>
  <si>
    <t>IP92133</t>
  </si>
  <si>
    <t>PI25-00721IN01</t>
  </si>
  <si>
    <t>IP92319</t>
  </si>
  <si>
    <t>2600535IN1</t>
  </si>
  <si>
    <t>IP92212</t>
  </si>
  <si>
    <t>SR NO.: S 2025-26/2562 &amp; THE IDF NO. 3144</t>
  </si>
  <si>
    <t>IP92163</t>
  </si>
  <si>
    <t>SR NO.: S 2025-26/2570 &amp; THE IDF NO. 3632</t>
  </si>
  <si>
    <t>IP91955</t>
  </si>
  <si>
    <t>SR NO.: S 2025-26/2557 &amp; THE IDF NO. 3621</t>
  </si>
  <si>
    <t>IP91795</t>
  </si>
  <si>
    <t>2025P04067 IN</t>
  </si>
  <si>
    <t>IP87962</t>
  </si>
  <si>
    <t>2025P01215 IN</t>
  </si>
  <si>
    <t>IP89362</t>
  </si>
  <si>
    <t>2025P02895 IN</t>
  </si>
  <si>
    <t>IP92041</t>
  </si>
  <si>
    <t>2025P03730 IN</t>
  </si>
  <si>
    <t>IP92214</t>
  </si>
  <si>
    <t>0017893INP/4688</t>
  </si>
  <si>
    <t>IP92213</t>
  </si>
  <si>
    <t>SRIB-20251210-005</t>
  </si>
  <si>
    <t>IP92328</t>
  </si>
  <si>
    <t>2025P06033 IN (BGL) / SSW / CHA</t>
  </si>
  <si>
    <t>IP92334</t>
  </si>
  <si>
    <t>2025P06374 IN (BGL) / SSW / SY</t>
  </si>
  <si>
    <t>IP91796</t>
  </si>
  <si>
    <t>2025P03805 IN</t>
  </si>
  <si>
    <t>IP92335</t>
  </si>
  <si>
    <t>2601458IN1</t>
  </si>
  <si>
    <t>IP91418</t>
  </si>
  <si>
    <t>BUG 343</t>
  </si>
  <si>
    <t>IP91665</t>
  </si>
  <si>
    <t>2025P02348 IN</t>
  </si>
  <si>
    <t>IP91489</t>
  </si>
  <si>
    <t>IP89918</t>
  </si>
  <si>
    <t>2025P03726 IN</t>
  </si>
  <si>
    <t>IP91545</t>
  </si>
  <si>
    <t>2025P03949 IN</t>
  </si>
  <si>
    <t>IP88039</t>
  </si>
  <si>
    <t>2025P01378 IN</t>
  </si>
  <si>
    <t>IP88565</t>
  </si>
  <si>
    <t>2025P02470 IN</t>
  </si>
  <si>
    <t>IP92205</t>
  </si>
  <si>
    <t>PI25-00728IN01</t>
  </si>
  <si>
    <t>IP92349</t>
  </si>
  <si>
    <t>2507791U1IN1</t>
  </si>
  <si>
    <t>IP92350</t>
  </si>
  <si>
    <t>2507791U2IN1</t>
  </si>
  <si>
    <t>IP91664</t>
  </si>
  <si>
    <t>2025P03905 IN</t>
  </si>
  <si>
    <t>IP92229</t>
  </si>
  <si>
    <t>PI25-00720IN01</t>
  </si>
  <si>
    <t>IP92379</t>
  </si>
  <si>
    <t>2601605IN1</t>
  </si>
  <si>
    <t>IP92401</t>
  </si>
  <si>
    <t>2506065IN1</t>
  </si>
  <si>
    <t>IP90840</t>
  </si>
  <si>
    <t>LIE-ACP-25-345</t>
  </si>
  <si>
    <t>IP92352</t>
  </si>
  <si>
    <t>SRIB-20251215-002</t>
  </si>
  <si>
    <t>IP91560</t>
  </si>
  <si>
    <t>2025P03984 IN</t>
  </si>
  <si>
    <t>IP91544</t>
  </si>
  <si>
    <t>2025P04041 IN</t>
  </si>
  <si>
    <t>IP91556</t>
  </si>
  <si>
    <t>SRIB-20250917-004</t>
  </si>
  <si>
    <t>IP91552</t>
  </si>
  <si>
    <t>IP91192</t>
  </si>
  <si>
    <t>2025P03130 IN</t>
  </si>
  <si>
    <t>IP90844</t>
  </si>
  <si>
    <t>2025P02775 IN</t>
  </si>
  <si>
    <t>IP91726</t>
  </si>
  <si>
    <t>2025P03690 IN</t>
  </si>
  <si>
    <t>IP88050</t>
  </si>
  <si>
    <t>2024P03568 IN</t>
  </si>
  <si>
    <t>IP92428</t>
  </si>
  <si>
    <t>112444-1902</t>
  </si>
  <si>
    <t>IP92432</t>
  </si>
  <si>
    <t>2601331IN1</t>
  </si>
  <si>
    <t>IP92408</t>
  </si>
  <si>
    <t>P25-06891-IN-NP</t>
  </si>
  <si>
    <t>IP92092</t>
  </si>
  <si>
    <t>9833.7707.IN</t>
  </si>
  <si>
    <t>IP92462</t>
  </si>
  <si>
    <t>2509019IN1</t>
  </si>
  <si>
    <t>IP91941</t>
  </si>
  <si>
    <t>2025P03307 IN</t>
  </si>
  <si>
    <t>IP91798</t>
  </si>
  <si>
    <t>2025P03824 IN</t>
  </si>
  <si>
    <t>IP91472</t>
  </si>
  <si>
    <t>2025P03764 IN</t>
  </si>
  <si>
    <t>IP88067</t>
  </si>
  <si>
    <t>2025P01354 IN</t>
  </si>
  <si>
    <t>IP87961</t>
  </si>
  <si>
    <t>2025P00964 IN</t>
  </si>
  <si>
    <t>IP85960</t>
  </si>
  <si>
    <t>2024P01602 IN</t>
  </si>
  <si>
    <t>IP89748</t>
  </si>
  <si>
    <t>2025P02990 IN</t>
  </si>
  <si>
    <t>IP92460</t>
  </si>
  <si>
    <t>P077IN (115063.0371)</t>
  </si>
  <si>
    <t>IP91627</t>
  </si>
  <si>
    <t>2025P03858 IN</t>
  </si>
  <si>
    <t>IP89729</t>
  </si>
  <si>
    <t>IP92415</t>
  </si>
  <si>
    <t>SRIB-20251217-002</t>
  </si>
  <si>
    <t>IP91074</t>
  </si>
  <si>
    <t>2025P02868 IN</t>
  </si>
  <si>
    <t>IP90717</t>
  </si>
  <si>
    <t>2025P02980 IN</t>
  </si>
  <si>
    <t>IP90843</t>
  </si>
  <si>
    <t>2025P02546 IN</t>
  </si>
  <si>
    <t>IP87898</t>
  </si>
  <si>
    <t>2025P01890 IN</t>
  </si>
  <si>
    <t>IP87344</t>
  </si>
  <si>
    <t>2024P03150 IN</t>
  </si>
  <si>
    <t>IP87960</t>
  </si>
  <si>
    <t>2025P01225 IN</t>
  </si>
  <si>
    <t>IP88451</t>
  </si>
  <si>
    <t>2025P02050 IN</t>
  </si>
  <si>
    <t>IP92459</t>
  </si>
  <si>
    <t>IP92435</t>
  </si>
  <si>
    <t>106389-9653</t>
  </si>
  <si>
    <t>IP91702</t>
  </si>
  <si>
    <t>IP92463</t>
  </si>
  <si>
    <t>0018107INP/4688</t>
  </si>
  <si>
    <t>IP88543</t>
  </si>
  <si>
    <t>2025P00323 IN</t>
  </si>
  <si>
    <t>IP87900</t>
  </si>
  <si>
    <t>2025P01453 IN</t>
  </si>
  <si>
    <t>IP89634</t>
  </si>
  <si>
    <t>2025P02430 IN</t>
  </si>
  <si>
    <t>IP92474</t>
  </si>
  <si>
    <t>SRIB-20251219-004</t>
  </si>
  <si>
    <t>IP92492</t>
  </si>
  <si>
    <t>SRIB-20251219-008</t>
  </si>
  <si>
    <t>IP91856</t>
  </si>
  <si>
    <t>MPS-IAP-2025-202</t>
  </si>
  <si>
    <t>IP91615</t>
  </si>
  <si>
    <t>BS-MBU-2025-192</t>
  </si>
  <si>
    <t>IP83311</t>
  </si>
  <si>
    <t>IP92529</t>
  </si>
  <si>
    <t>C/P/1065956/IN/PRV/1</t>
  </si>
  <si>
    <t>IP92397</t>
  </si>
  <si>
    <t>PI25-00732IN01</t>
  </si>
  <si>
    <t>IP91411</t>
  </si>
  <si>
    <t>PM-PF-EM-2025-OCT-141</t>
  </si>
  <si>
    <t>IP92537</t>
  </si>
  <si>
    <t>PI25-00746IN01</t>
  </si>
  <si>
    <t>IP91621</t>
  </si>
  <si>
    <t>IP90957</t>
  </si>
  <si>
    <t>2025P03742 IN</t>
  </si>
  <si>
    <t>IP89613</t>
  </si>
  <si>
    <t>2025P02506 IN</t>
  </si>
  <si>
    <t>IP92082</t>
  </si>
  <si>
    <t>2024P03287 IN</t>
  </si>
  <si>
    <t>IP88411</t>
  </si>
  <si>
    <t>2025P01945 IN</t>
  </si>
  <si>
    <t>IP90956</t>
  </si>
  <si>
    <t>2025P01986 IN</t>
  </si>
  <si>
    <t>IP91976</t>
  </si>
  <si>
    <t>2025P00475 IN</t>
  </si>
  <si>
    <t>IP91546</t>
  </si>
  <si>
    <t>2024P03340 IN</t>
  </si>
  <si>
    <t>IP91626</t>
  </si>
  <si>
    <t>2025P03776 IN</t>
  </si>
  <si>
    <t>IP91414</t>
  </si>
  <si>
    <t>2025P00192 IN</t>
  </si>
  <si>
    <t>IP91155</t>
  </si>
  <si>
    <t>2025P03093 IN</t>
  </si>
  <si>
    <t>IP92518</t>
  </si>
  <si>
    <t>2025P02227 IN</t>
  </si>
  <si>
    <t>IP91152</t>
  </si>
  <si>
    <t>2024P03272 IN</t>
  </si>
  <si>
    <t>IP91177</t>
  </si>
  <si>
    <t>2025P03960 IN</t>
  </si>
  <si>
    <t>IP88540</t>
  </si>
  <si>
    <t>2025P01968 IN</t>
  </si>
  <si>
    <t>IP89475</t>
  </si>
  <si>
    <t>2025P01639 IN</t>
  </si>
  <si>
    <t>IP89176</t>
  </si>
  <si>
    <t>2024P02456 IN</t>
  </si>
  <si>
    <t>IP89137</t>
  </si>
  <si>
    <t>2025P01759 IN</t>
  </si>
  <si>
    <t>IP90043</t>
  </si>
  <si>
    <t>2025P03099 IN</t>
  </si>
  <si>
    <t>IP89788</t>
  </si>
  <si>
    <t>2024P03604 IN</t>
  </si>
  <si>
    <t>IP89858</t>
  </si>
  <si>
    <t>2025P02156 IN</t>
  </si>
  <si>
    <t>IP91189</t>
  </si>
  <si>
    <t>2025P03154 IN</t>
  </si>
  <si>
    <t>IP90922</t>
  </si>
  <si>
    <t>2025P02300 IN</t>
  </si>
  <si>
    <t>IP92590</t>
  </si>
  <si>
    <t>2600321IN1</t>
  </si>
  <si>
    <t>IP92482</t>
  </si>
  <si>
    <t>P250395US01 (91735676)</t>
  </si>
  <si>
    <t>IP92539</t>
  </si>
  <si>
    <t>112444-1892</t>
  </si>
  <si>
    <t>IP91809</t>
  </si>
  <si>
    <t>SRIB-20240410-003</t>
  </si>
  <si>
    <t>IP91925</t>
  </si>
  <si>
    <t>SRIB-20251114-005</t>
  </si>
  <si>
    <t>IP92612</t>
  </si>
  <si>
    <t>59103.156PV01</t>
  </si>
  <si>
    <t>IP91319</t>
  </si>
  <si>
    <t>MPS-IAP-2025-175</t>
  </si>
  <si>
    <t>IP91484</t>
  </si>
  <si>
    <t>MPS-IAP-2025-170</t>
  </si>
  <si>
    <t>IP90986</t>
  </si>
  <si>
    <t>PI25-00341IN01</t>
  </si>
  <si>
    <t>IP90698</t>
  </si>
  <si>
    <t>LIE-THM-25-151</t>
  </si>
  <si>
    <t>IP89623</t>
  </si>
  <si>
    <t>IP92593</t>
  </si>
  <si>
    <t>2509301IN1</t>
  </si>
  <si>
    <t>IP92611</t>
  </si>
  <si>
    <t>2602140IN1</t>
  </si>
  <si>
    <t>IP91997</t>
  </si>
  <si>
    <t>P24-06784-IN-NP</t>
  </si>
  <si>
    <t>IP92594</t>
  </si>
  <si>
    <t>2602043IN1</t>
  </si>
  <si>
    <t>IP92622</t>
  </si>
  <si>
    <t>2602131IN1</t>
  </si>
  <si>
    <t>IP92649</t>
  </si>
  <si>
    <t>D26-052/05020-90PR-IN</t>
  </si>
  <si>
    <t>IP92646</t>
  </si>
  <si>
    <t>SRIB-20251230-001</t>
  </si>
  <si>
    <t>IP92718</t>
  </si>
  <si>
    <t>0017916INP/4688</t>
  </si>
  <si>
    <t>IP92730</t>
  </si>
  <si>
    <t>106389-9688</t>
  </si>
  <si>
    <t>IP92717</t>
  </si>
  <si>
    <t>SRIB-20260107-004</t>
  </si>
  <si>
    <t>IP89885</t>
  </si>
  <si>
    <t>IP89886</t>
  </si>
  <si>
    <t>IP92676</t>
  </si>
  <si>
    <t>106389-9654</t>
  </si>
  <si>
    <t>IP92740</t>
  </si>
  <si>
    <t>P-013081-IN</t>
  </si>
  <si>
    <t>IP90959</t>
  </si>
  <si>
    <t>IP92338</t>
  </si>
  <si>
    <t>PA2025149ATG</t>
  </si>
  <si>
    <t>IP92806</t>
  </si>
  <si>
    <t>2507506IN1</t>
  </si>
  <si>
    <t>IP92808</t>
  </si>
  <si>
    <t>119314.8141.IN00</t>
  </si>
  <si>
    <t>IP91185</t>
  </si>
  <si>
    <t>IP91510</t>
  </si>
  <si>
    <t>LIE-THM-25-194</t>
  </si>
  <si>
    <t>IP92853</t>
  </si>
  <si>
    <t>SRIB-20260113-004</t>
  </si>
  <si>
    <t>IP91852</t>
  </si>
  <si>
    <t>PM-PF-MC-2025-OCT-122</t>
  </si>
  <si>
    <t>IP90841</t>
  </si>
  <si>
    <t>LIE-ACP-25-433</t>
  </si>
  <si>
    <t>IP91987</t>
  </si>
  <si>
    <t>PM-PF-MC-2025-NOV-161</t>
  </si>
  <si>
    <t>IP91318</t>
  </si>
  <si>
    <t>MPS-IAP-2025-176</t>
  </si>
  <si>
    <t>IP91365</t>
  </si>
  <si>
    <t>LIE-ACP-25-443</t>
  </si>
  <si>
    <t>IP92881</t>
  </si>
  <si>
    <t>PI26-00003IN01</t>
  </si>
  <si>
    <t>IP92333</t>
  </si>
  <si>
    <t>PM-PF-MC-2025-OCT-130</t>
  </si>
  <si>
    <t>IP92960</t>
  </si>
  <si>
    <t>41863-65321/IN</t>
  </si>
  <si>
    <t>IP92162</t>
  </si>
  <si>
    <t>SR NO.: S 2025-26/2569 &amp; THE IDF NO. 3626</t>
  </si>
  <si>
    <t>IP92025</t>
  </si>
  <si>
    <t>IS-25-574</t>
  </si>
  <si>
    <t>IP92028</t>
  </si>
  <si>
    <t>IS-25-577</t>
  </si>
  <si>
    <t>IP92160</t>
  </si>
  <si>
    <t>SR NO.: S 2025-26/2567 &amp; THE IDF NO. 3624</t>
  </si>
  <si>
    <t>IP92161</t>
  </si>
  <si>
    <t>SR NO.: S 2025-26/2568 &amp; THE IDF NO. 3625</t>
  </si>
  <si>
    <t>IP92977</t>
  </si>
  <si>
    <t>SRIB-20260118-001</t>
  </si>
  <si>
    <t>IP92226</t>
  </si>
  <si>
    <t>IS-25-584</t>
  </si>
  <si>
    <t>IP92140</t>
  </si>
  <si>
    <t>IS-25-580</t>
  </si>
  <si>
    <t>IP92142</t>
  </si>
  <si>
    <t>IS-25-582</t>
  </si>
  <si>
    <t>IP93027</t>
  </si>
  <si>
    <t>2601741IN1</t>
  </si>
  <si>
    <t>IP88118</t>
  </si>
  <si>
    <t>IP86995</t>
  </si>
  <si>
    <t>IP92975</t>
  </si>
  <si>
    <t>SRIB-20260116-006</t>
  </si>
  <si>
    <t>IP93069</t>
  </si>
  <si>
    <t>SRIB-20260120-005</t>
  </si>
  <si>
    <t>IP93068</t>
  </si>
  <si>
    <t>0017917INP/4688</t>
  </si>
  <si>
    <t>IP92969</t>
  </si>
  <si>
    <t>601441/2030/INP</t>
  </si>
  <si>
    <t>IP93108</t>
  </si>
  <si>
    <t>SRIB-20260122-002</t>
  </si>
  <si>
    <t>IP93070</t>
  </si>
  <si>
    <t>SRIB-20260121-002</t>
  </si>
  <si>
    <t>IP92027</t>
  </si>
  <si>
    <t>IS-25-576</t>
  </si>
  <si>
    <t>IP93092</t>
  </si>
  <si>
    <t>PI26-00013IN01</t>
  </si>
  <si>
    <t>IP91825</t>
  </si>
  <si>
    <t>IS-25-534</t>
  </si>
  <si>
    <t>IP93170</t>
  </si>
  <si>
    <t>CYPROFLANILIDE FOR CONTROLLING THYSANOPTERA PESTS</t>
  </si>
  <si>
    <t>IP93171</t>
  </si>
  <si>
    <t>2601996IN1</t>
  </si>
  <si>
    <t>IP93011</t>
  </si>
  <si>
    <t>PI26-00012IN01</t>
  </si>
  <si>
    <t>IP93179</t>
  </si>
  <si>
    <t>70689.458IN01</t>
  </si>
  <si>
    <t>IP92549</t>
  </si>
  <si>
    <t>BUG 353 - 6G</t>
  </si>
  <si>
    <t>IP93120</t>
  </si>
  <si>
    <t>106389-9753</t>
  </si>
  <si>
    <t>IP93053</t>
  </si>
  <si>
    <t>601441/2031/INP</t>
  </si>
  <si>
    <t>IP89539</t>
  </si>
  <si>
    <t>IP93231</t>
  </si>
  <si>
    <t>2602336IN1</t>
  </si>
  <si>
    <t>IP91855</t>
  </si>
  <si>
    <t>PM-PF-MC-2025-OCT-134</t>
  </si>
  <si>
    <t>IP93265</t>
  </si>
  <si>
    <t>133349-0379</t>
  </si>
  <si>
    <t>IP91988</t>
  </si>
  <si>
    <t>PM-PF-MC-2025-NOV-167</t>
  </si>
  <si>
    <t>IP93131</t>
  </si>
  <si>
    <t>7000-43600</t>
  </si>
  <si>
    <t>IP92719</t>
  </si>
  <si>
    <t>SR NO.: S 2025-26/2594 &amp; THE IDF NO 3665</t>
  </si>
  <si>
    <t>IP93272</t>
  </si>
  <si>
    <t>PI26-00051IN01</t>
  </si>
  <si>
    <t>IP91349</t>
  </si>
  <si>
    <t>11123IN01</t>
  </si>
  <si>
    <t>IP93256</t>
  </si>
  <si>
    <t>2602969IN1</t>
  </si>
  <si>
    <t>IP93266</t>
  </si>
  <si>
    <t>2602437IN1</t>
  </si>
  <si>
    <t>IP93267</t>
  </si>
  <si>
    <t>2602732IN1</t>
  </si>
  <si>
    <t>IP92466</t>
  </si>
  <si>
    <t>FT/IDF/10/2025/143</t>
  </si>
  <si>
    <t>IP93255</t>
  </si>
  <si>
    <t>116048-1927</t>
  </si>
  <si>
    <t>IP92953</t>
  </si>
  <si>
    <t>20058</t>
  </si>
  <si>
    <t>IP93264</t>
  </si>
  <si>
    <t>M401-0002INP1</t>
  </si>
  <si>
    <t>IP93310</t>
  </si>
  <si>
    <t>ZMTR-002/F01IN (43832-02017)</t>
  </si>
  <si>
    <t>IP93297</t>
  </si>
  <si>
    <t>0017962INP/4688</t>
  </si>
  <si>
    <t>IP93296</t>
  </si>
  <si>
    <t>SRIB-20260129-005</t>
  </si>
  <si>
    <t>IP93239</t>
  </si>
  <si>
    <t>CV_20057</t>
  </si>
  <si>
    <t>IP93241</t>
  </si>
  <si>
    <t>CV_20056</t>
  </si>
  <si>
    <t>IP93249</t>
  </si>
  <si>
    <t>PI26-00038IN01</t>
  </si>
  <si>
    <t>IP93254</t>
  </si>
  <si>
    <t>SRIB-20260128-004</t>
  </si>
  <si>
    <t>IP93301</t>
  </si>
  <si>
    <t>2603154IN1</t>
  </si>
  <si>
    <t>IP93243</t>
  </si>
  <si>
    <t>PI26-00037IN01</t>
  </si>
  <si>
    <t>IP93215</t>
  </si>
  <si>
    <t>SRIB-20260123-003</t>
  </si>
  <si>
    <t>IP93115</t>
  </si>
  <si>
    <t>IP93341</t>
  </si>
  <si>
    <t>2600531IN1</t>
  </si>
  <si>
    <t>IP93340</t>
  </si>
  <si>
    <t>2602194IN1</t>
  </si>
  <si>
    <t>IP93227</t>
  </si>
  <si>
    <t>106389-9754</t>
  </si>
  <si>
    <t>IP93329</t>
  </si>
  <si>
    <t>IP92897</t>
  </si>
  <si>
    <t>IP92343</t>
  </si>
  <si>
    <t>IP91158</t>
  </si>
  <si>
    <t>IP93419</t>
  </si>
  <si>
    <t>2600281IN1</t>
  </si>
  <si>
    <t>IP93421</t>
  </si>
  <si>
    <t>2601333IN1</t>
  </si>
  <si>
    <t>IP93442</t>
  </si>
  <si>
    <t>P-013316-IN</t>
  </si>
  <si>
    <t>IP92852</t>
  </si>
  <si>
    <t>20199</t>
  </si>
  <si>
    <t>IP92332</t>
  </si>
  <si>
    <t>PM-PF-EM-2025-OCT-127</t>
  </si>
  <si>
    <t>IP93298</t>
  </si>
  <si>
    <t>PA2025183ST</t>
  </si>
  <si>
    <t>IP93443</t>
  </si>
  <si>
    <t>C/P/1068097/IN/PRV/1</t>
  </si>
  <si>
    <t>IP93496</t>
  </si>
  <si>
    <t>2508795IN1</t>
  </si>
  <si>
    <t>IP93486</t>
  </si>
  <si>
    <t>CYPROFLANILIDE PROLONGED RESIDUAL ACTIVITY</t>
  </si>
  <si>
    <t>IP93458</t>
  </si>
  <si>
    <t>C/P/1068085/IN/PRV/1</t>
  </si>
  <si>
    <t>IP93457</t>
  </si>
  <si>
    <t>C/P/1068084/IN/PRV/1</t>
  </si>
  <si>
    <t>IP93456</t>
  </si>
  <si>
    <t>C/P/1068083/IN/PRV/1</t>
  </si>
  <si>
    <t>IP93455</t>
  </si>
  <si>
    <t>C/P/1068082/IN/PRV/1</t>
  </si>
  <si>
    <t>IP93454</t>
  </si>
  <si>
    <t>C/P/1068080/IN/PRV/1</t>
  </si>
  <si>
    <t>IP93453</t>
  </si>
  <si>
    <t>C/P/1068079/IN/PRV/1</t>
  </si>
  <si>
    <t>IP93452</t>
  </si>
  <si>
    <t>C/P/1068078/IN/PRV/1</t>
  </si>
  <si>
    <t>IP93451</t>
  </si>
  <si>
    <t>C/P/1068077/IN/PRV/1</t>
  </si>
  <si>
    <t>IP93450</t>
  </si>
  <si>
    <t>C/P/1068076/IN/PRV/1</t>
  </si>
  <si>
    <t>IP93449</t>
  </si>
  <si>
    <t>C/P/1068081/IN/PRV/1</t>
  </si>
  <si>
    <t>IP93525</t>
  </si>
  <si>
    <t>2603109IN1</t>
  </si>
  <si>
    <t>IP93526</t>
  </si>
  <si>
    <t>2603300IN1</t>
  </si>
  <si>
    <t>IP93478</t>
  </si>
  <si>
    <t>2603108IN1</t>
  </si>
  <si>
    <t>IP93504</t>
  </si>
  <si>
    <t>PI26-00076IN01</t>
  </si>
  <si>
    <t>IP91603</t>
  </si>
  <si>
    <t>PI25-00465IN01</t>
  </si>
  <si>
    <t>IP93475</t>
  </si>
  <si>
    <t>2603107IN1</t>
  </si>
  <si>
    <t>IP93386</t>
  </si>
  <si>
    <t>S 2025-26/2614 &amp; THE IDF NO. 3670</t>
  </si>
  <si>
    <t>IP93481</t>
  </si>
  <si>
    <t>106389-9790</t>
  </si>
  <si>
    <t>IP92749</t>
  </si>
  <si>
    <t>SR NO.: S 2025-26/2590 &amp; THE IDF NO. 3597</t>
  </si>
  <si>
    <t>IP93566</t>
  </si>
  <si>
    <t>2507709IN1</t>
  </si>
  <si>
    <t>IP91316</t>
  </si>
  <si>
    <t>MPS-IAP-2025-177</t>
  </si>
  <si>
    <t>IP93414</t>
  </si>
  <si>
    <t>SRIB-20260109-006</t>
  </si>
  <si>
    <t>IP93473</t>
  </si>
  <si>
    <t>SRIB-20251114-002</t>
  </si>
  <si>
    <t>IP93468</t>
  </si>
  <si>
    <t>307809-IN-NP</t>
  </si>
  <si>
    <t>IP88389</t>
  </si>
  <si>
    <t>IP92840</t>
  </si>
  <si>
    <t>IP93565</t>
  </si>
  <si>
    <t>C/P/1067828/IN/PRV/1</t>
  </si>
  <si>
    <t>IP92958</t>
  </si>
  <si>
    <t>IS-26-005</t>
  </si>
  <si>
    <t>IP92052</t>
  </si>
  <si>
    <t>LIE-ACP-25-452</t>
  </si>
  <si>
    <t>IP89365</t>
  </si>
  <si>
    <t>IP93639</t>
  </si>
  <si>
    <t>106389-9903</t>
  </si>
  <si>
    <t>IP93731</t>
  </si>
  <si>
    <t>106389-9903.</t>
  </si>
  <si>
    <t>IP91986</t>
  </si>
  <si>
    <t>PM-PF-MC-2025-NOV-154</t>
  </si>
  <si>
    <t>IP92501</t>
  </si>
  <si>
    <t>IP93501</t>
  </si>
  <si>
    <t>ESA-25-128</t>
  </si>
  <si>
    <t>IP93674</t>
  </si>
  <si>
    <t>PI26-00083IN01</t>
  </si>
  <si>
    <t>IP93551</t>
  </si>
  <si>
    <t>SRIB-20260205-003</t>
  </si>
  <si>
    <t>IP93730</t>
  </si>
  <si>
    <t>148304.000490</t>
  </si>
  <si>
    <t>IP93729</t>
  </si>
  <si>
    <t>148304.000400</t>
  </si>
  <si>
    <t>IP93727</t>
  </si>
  <si>
    <t>148304.000460</t>
  </si>
  <si>
    <t>IP93726</t>
  </si>
  <si>
    <t>148304.000430</t>
  </si>
  <si>
    <t>IP93728</t>
  </si>
  <si>
    <t>148304.000410</t>
  </si>
  <si>
    <t>IP93724</t>
  </si>
  <si>
    <t>148304.000470</t>
  </si>
  <si>
    <t>IP93723</t>
  </si>
  <si>
    <t>148304.000450</t>
  </si>
  <si>
    <t>IP93725</t>
  </si>
  <si>
    <t>148304.000480</t>
  </si>
  <si>
    <t>IP93722</t>
  </si>
  <si>
    <t>148304.000440</t>
  </si>
  <si>
    <t>IP93721</t>
  </si>
  <si>
    <t>148304.000420</t>
  </si>
  <si>
    <t>IP93529</t>
  </si>
  <si>
    <t>77402-01461</t>
  </si>
  <si>
    <t>IP93732</t>
  </si>
  <si>
    <t>9833.7725.IN</t>
  </si>
  <si>
    <t>IP92786</t>
  </si>
  <si>
    <t>IP92608</t>
  </si>
  <si>
    <t>PM-PF-EM-2025-DEC-196</t>
  </si>
  <si>
    <t>IP91446</t>
  </si>
  <si>
    <t>LIE-THM-25-183</t>
  </si>
  <si>
    <t>IP93776</t>
  </si>
  <si>
    <t>CYPROFLANILIDE FOR CONTROLLING COLEOPTERAN PESTS</t>
  </si>
  <si>
    <t>IP93056</t>
  </si>
  <si>
    <t>S 2025-26/2605 &amp; THE IDF NO. 3648</t>
  </si>
  <si>
    <t>IP92913</t>
  </si>
  <si>
    <t>IP93805</t>
  </si>
  <si>
    <t>SRIB-20260218-005</t>
  </si>
  <si>
    <t>IP91793</t>
  </si>
  <si>
    <t>IP93807</t>
  </si>
  <si>
    <t>2601015IN1</t>
  </si>
  <si>
    <t>IP92543</t>
  </si>
  <si>
    <t>PI25-00315IN01</t>
  </si>
  <si>
    <t>IP92609</t>
  </si>
  <si>
    <t>PM-PF-EM-2025-DEC-190</t>
  </si>
  <si>
    <t>IP93709</t>
  </si>
  <si>
    <t>YPF202602-0051/IN-PRO</t>
  </si>
  <si>
    <t>IP91294</t>
  </si>
  <si>
    <t>PI25-00445IN01</t>
  </si>
  <si>
    <t>IP93686</t>
  </si>
  <si>
    <t>10030-2600561</t>
  </si>
  <si>
    <t>IP86909</t>
  </si>
  <si>
    <t>IP93330</t>
  </si>
  <si>
    <t>PA2025152CR</t>
  </si>
  <si>
    <t>IP93411</t>
  </si>
  <si>
    <t>SR NO.: S 2025-26/2616 &amp; THE IDF NO 3656</t>
  </si>
  <si>
    <t>IP92497</t>
  </si>
  <si>
    <t>IP93885</t>
  </si>
  <si>
    <t>2600606IN1</t>
  </si>
  <si>
    <t>IP92068</t>
  </si>
  <si>
    <t>IS-25-579</t>
  </si>
  <si>
    <t>IP93903</t>
  </si>
  <si>
    <t>112444-1899</t>
  </si>
  <si>
    <t>IP92051</t>
  </si>
  <si>
    <t>IS-25-578</t>
  </si>
  <si>
    <t>IP93931</t>
  </si>
  <si>
    <t>2509246IN1</t>
  </si>
  <si>
    <t>IP93936</t>
  </si>
  <si>
    <t>112444-1909</t>
  </si>
  <si>
    <t>IP93905</t>
  </si>
  <si>
    <t>112444-1901</t>
  </si>
  <si>
    <t>IP93932</t>
  </si>
  <si>
    <t>112444-1920</t>
  </si>
  <si>
    <t>IP93933</t>
  </si>
  <si>
    <t>112444-1897</t>
  </si>
  <si>
    <t>IP93934</t>
  </si>
  <si>
    <t>112444-1898</t>
  </si>
  <si>
    <t>IP92588</t>
  </si>
  <si>
    <t>IP93924</t>
  </si>
  <si>
    <t>SRIB-20260224-002</t>
  </si>
  <si>
    <t>IP93935</t>
  </si>
  <si>
    <t>112444-1924</t>
  </si>
  <si>
    <t>IP93904</t>
  </si>
  <si>
    <t>112444-1900</t>
  </si>
  <si>
    <t>IP93962</t>
  </si>
  <si>
    <t>2600502IN1</t>
  </si>
  <si>
    <t>IP93951</t>
  </si>
  <si>
    <t>SRIB-20260220-004</t>
  </si>
  <si>
    <t>IP93973</t>
  </si>
  <si>
    <t>SRIB-20260226-001</t>
  </si>
  <si>
    <t>IP94005</t>
  </si>
  <si>
    <t>CYPROFLANILIDE FOR CONTROLLING DIPTERA PESTS</t>
  </si>
  <si>
    <t>IP94006</t>
  </si>
  <si>
    <t>CYPROFLANILIDE FOR CONTROLLING LEPIDOPTERA PESTS</t>
  </si>
  <si>
    <t>IP93937</t>
  </si>
  <si>
    <t>112444-1925</t>
  </si>
  <si>
    <t>IP92991</t>
  </si>
  <si>
    <t>PM-PF-EM-2025-DEC-181</t>
  </si>
  <si>
    <t>IP92517</t>
  </si>
  <si>
    <t>PI25-00519IN01</t>
  </si>
  <si>
    <t>IP91264</t>
  </si>
  <si>
    <t>IP92063</t>
  </si>
  <si>
    <t>IP92891</t>
  </si>
  <si>
    <t>PI25-00498IN01</t>
  </si>
  <si>
    <t>IP93996</t>
  </si>
  <si>
    <t>2604022IN1</t>
  </si>
  <si>
    <t>IP93925</t>
  </si>
  <si>
    <t>889-0112IN1</t>
  </si>
  <si>
    <t>IP92789</t>
  </si>
  <si>
    <t>IP92601</t>
  </si>
  <si>
    <t>IP92550</t>
  </si>
  <si>
    <t>IP92992</t>
  </si>
  <si>
    <t>PM-PF-EM-2025-DEC-197</t>
  </si>
  <si>
    <t>IP92787</t>
  </si>
  <si>
    <t>PM-PF-IM-2025-DEC-207</t>
  </si>
  <si>
    <t>IP94043</t>
  </si>
  <si>
    <t>P-013082-IN</t>
  </si>
  <si>
    <t>IP93971</t>
  </si>
  <si>
    <t>SRIB-20260225-008</t>
  </si>
  <si>
    <t>IP93582</t>
  </si>
  <si>
    <t>11352IN01</t>
  </si>
  <si>
    <t>IP85475</t>
  </si>
  <si>
    <t>IP94118</t>
  </si>
  <si>
    <t>000111-0001</t>
  </si>
  <si>
    <t>IP92424</t>
  </si>
  <si>
    <t>IP94057</t>
  </si>
  <si>
    <t>C/P/1068267/IN/PRV/1</t>
  </si>
  <si>
    <t>IP93649</t>
  </si>
  <si>
    <t>IP94122</t>
  </si>
  <si>
    <t>2604254IN1</t>
  </si>
  <si>
    <t>IP91651</t>
  </si>
  <si>
    <t>IP94049</t>
  </si>
  <si>
    <t>SRIB-20250409-007.</t>
  </si>
  <si>
    <t>IP93226</t>
  </si>
  <si>
    <t>PA2025135SW</t>
  </si>
  <si>
    <t>IP93992</t>
  </si>
  <si>
    <t>9833.7742.IN</t>
  </si>
  <si>
    <t>IP92943</t>
  </si>
  <si>
    <t>IP94194</t>
  </si>
  <si>
    <t>P-013205-IN</t>
  </si>
  <si>
    <t>IP94124</t>
  </si>
  <si>
    <t>RCPL/PAT001/2026</t>
  </si>
  <si>
    <t>IP92037</t>
  </si>
  <si>
    <t>LIE-ACP-25-329</t>
  </si>
  <si>
    <t>IP94079</t>
  </si>
  <si>
    <t>LIE-ACP-26-322</t>
  </si>
  <si>
    <t>IP93394</t>
  </si>
  <si>
    <t>2026PF00006</t>
  </si>
  <si>
    <t>IP94051</t>
  </si>
  <si>
    <t>SRIB-20260216-003</t>
  </si>
  <si>
    <t>IP93953</t>
  </si>
  <si>
    <t>SRIB-20260220-003</t>
  </si>
  <si>
    <t>IP94166</t>
  </si>
  <si>
    <t>C/P/1068397/IN/PRV/1</t>
  </si>
  <si>
    <t>IP91410</t>
  </si>
  <si>
    <t>PM-PF-MC-2025-OCT-138</t>
  </si>
  <si>
    <t>IP93323</t>
  </si>
  <si>
    <t>2026PF00007</t>
  </si>
  <si>
    <t>IP93833</t>
  </si>
  <si>
    <t>11195</t>
  </si>
  <si>
    <t>IP94271</t>
  </si>
  <si>
    <t>376.2244INPR</t>
  </si>
  <si>
    <t>IP94245</t>
  </si>
  <si>
    <t>SRIB-20260311-002</t>
  </si>
  <si>
    <t>IP92670</t>
  </si>
  <si>
    <t>AVO-25-317</t>
  </si>
  <si>
    <t>IP94273</t>
  </si>
  <si>
    <t>P-013300-IN</t>
  </si>
  <si>
    <t>IP90773</t>
  </si>
  <si>
    <t>IP86543</t>
  </si>
  <si>
    <t>IP91754</t>
  </si>
  <si>
    <t>LIE-ACP-25-450</t>
  </si>
  <si>
    <t>IP91753</t>
  </si>
  <si>
    <t>LIE-ACP-25-448</t>
  </si>
  <si>
    <t>IP94205</t>
  </si>
  <si>
    <t>PI26-00126IN01</t>
  </si>
  <si>
    <t>IP92894</t>
  </si>
  <si>
    <t>2025P03426 IN</t>
  </si>
  <si>
    <t>IP94333</t>
  </si>
  <si>
    <t>IP94323</t>
  </si>
  <si>
    <t>PI26-00141IN01</t>
  </si>
  <si>
    <t>IP94009</t>
  </si>
  <si>
    <t>IP93584</t>
  </si>
  <si>
    <t>IP93005</t>
  </si>
  <si>
    <t>LIE-THM-25-228</t>
  </si>
  <si>
    <t>IP94340</t>
  </si>
  <si>
    <t>SRIB-20260309-003</t>
  </si>
  <si>
    <t>IP89854</t>
  </si>
  <si>
    <t>IP94077</t>
  </si>
  <si>
    <t>202508-MEM-051</t>
  </si>
  <si>
    <t>IP94352</t>
  </si>
  <si>
    <t>SRIB-20260314-002</t>
  </si>
  <si>
    <t>IP89321</t>
  </si>
  <si>
    <t>IP94446</t>
  </si>
  <si>
    <t>112444-1883</t>
  </si>
  <si>
    <t>IP94462</t>
  </si>
  <si>
    <t>STG4041IN0</t>
  </si>
  <si>
    <t>IP94209</t>
  </si>
  <si>
    <t>PI26-00115IN01</t>
  </si>
  <si>
    <t>IP94086</t>
  </si>
  <si>
    <t>20023</t>
  </si>
  <si>
    <t>IP93653</t>
  </si>
  <si>
    <t>PM-PF-EM-2026-FEB-247</t>
  </si>
  <si>
    <t>IP94465</t>
  </si>
  <si>
    <t>112444-1950</t>
  </si>
  <si>
    <t>IP94464</t>
  </si>
  <si>
    <t>112444-1951</t>
  </si>
  <si>
    <t>IP94523</t>
  </si>
  <si>
    <t>STG4083IN0</t>
  </si>
  <si>
    <t>IP94569</t>
  </si>
  <si>
    <t>STG4005IN0</t>
  </si>
  <si>
    <t>IP94564</t>
  </si>
  <si>
    <t>AIN3074IN0</t>
  </si>
  <si>
    <t>IP94560</t>
  </si>
  <si>
    <t>EAS4065IN0</t>
  </si>
  <si>
    <t>IP94346</t>
  </si>
  <si>
    <t>P-013276-IN</t>
  </si>
  <si>
    <t>IP91746</t>
  </si>
  <si>
    <t>ES-DESE-2025-181</t>
  </si>
  <si>
    <t>IP94351</t>
  </si>
  <si>
    <t>SRIB-20260313-005</t>
  </si>
  <si>
    <t>IP92950</t>
  </si>
  <si>
    <t>2025P02812 IN</t>
  </si>
  <si>
    <t>IP94516</t>
  </si>
  <si>
    <t>STG5017IN0</t>
  </si>
  <si>
    <t>IP94141</t>
  </si>
  <si>
    <t>PA2026005CR</t>
  </si>
  <si>
    <t>IP94549</t>
  </si>
  <si>
    <t>PI26-00178IN01</t>
  </si>
  <si>
    <t>IP91198</t>
  </si>
  <si>
    <t>LIE-ACP-25-438</t>
  </si>
  <si>
    <t>IP94441</t>
  </si>
  <si>
    <t>P I26-00155IN01</t>
  </si>
  <si>
    <t>IP94535</t>
  </si>
  <si>
    <t>PI26-00173IN01</t>
  </si>
  <si>
    <t>IP94552</t>
  </si>
  <si>
    <t>PI26-00180IN01</t>
  </si>
  <si>
    <t>IP94501</t>
  </si>
  <si>
    <t>PI26-00172IN01</t>
  </si>
  <si>
    <t>IP94459</t>
  </si>
  <si>
    <t>PI26-00169IN01</t>
  </si>
  <si>
    <t>IP94502</t>
  </si>
  <si>
    <t>PI26-00171IN01</t>
  </si>
  <si>
    <t>IP94021</t>
  </si>
  <si>
    <t>BUG 395</t>
  </si>
  <si>
    <t>IP94032</t>
  </si>
  <si>
    <t>PA2026015MR</t>
  </si>
  <si>
    <t>IP94030</t>
  </si>
  <si>
    <t>PA2026016MR</t>
  </si>
  <si>
    <t>IP92948</t>
  </si>
  <si>
    <t>2025P03268 IN</t>
  </si>
  <si>
    <t>IP94537</t>
  </si>
  <si>
    <t>SRIB-20260325-005</t>
  </si>
  <si>
    <t>IP87520</t>
  </si>
  <si>
    <t>PI25-00165IN01</t>
  </si>
  <si>
    <t>IP94450</t>
  </si>
  <si>
    <t>506751-US01</t>
  </si>
  <si>
    <t>IP94609</t>
  </si>
  <si>
    <t>ADM5011IN0</t>
  </si>
  <si>
    <t>IP94611</t>
  </si>
  <si>
    <t>ICE3055IN0</t>
  </si>
  <si>
    <t>IP94442</t>
  </si>
  <si>
    <t>PI26-00157IN01</t>
  </si>
  <si>
    <t>IP94547</t>
  </si>
  <si>
    <t>PI26-00179IN01</t>
  </si>
  <si>
    <t>IP93521</t>
  </si>
  <si>
    <t>PV_20244</t>
  </si>
  <si>
    <t>IP94599</t>
  </si>
  <si>
    <t>ENG5055IN0</t>
  </si>
  <si>
    <t>IP94610</t>
  </si>
  <si>
    <t>AIN2996IN0</t>
  </si>
  <si>
    <t>IP87987</t>
  </si>
  <si>
    <t>SR NO S 2025-26/2297 &amp; THE IDF NO 3424.</t>
  </si>
  <si>
    <t>IP94397</t>
  </si>
  <si>
    <t>BUG 401</t>
  </si>
  <si>
    <t>IP94146</t>
  </si>
  <si>
    <t>IP94606</t>
  </si>
  <si>
    <t>SRIB-20260327-005</t>
  </si>
  <si>
    <t>IP94423</t>
  </si>
  <si>
    <t>SR NO.: S 2025-26/2700 &amp; THE IDF NO 3756</t>
  </si>
  <si>
    <t>IP94434</t>
  </si>
  <si>
    <t>SR NO.: S 2025-26/2699 &amp; THE IDF NO 3753</t>
  </si>
  <si>
    <t>IP94356</t>
  </si>
  <si>
    <t>20637</t>
  </si>
  <si>
    <t>IP93403</t>
  </si>
  <si>
    <t>PI25-00493IN01</t>
  </si>
  <si>
    <t>IP93883</t>
  </si>
  <si>
    <t>ESA-25-105</t>
  </si>
  <si>
    <t>IP94565</t>
  </si>
  <si>
    <t>SRIB-20260326-002</t>
  </si>
  <si>
    <t>IP94145</t>
  </si>
  <si>
    <t>IP93406</t>
  </si>
  <si>
    <t>SRIB-20251120-001</t>
  </si>
  <si>
    <t>IP94453</t>
  </si>
  <si>
    <t>SRIB-20250627-002</t>
  </si>
  <si>
    <t>IP94508</t>
  </si>
  <si>
    <t>PI26-00174IN01</t>
  </si>
  <si>
    <t>IP94451</t>
  </si>
  <si>
    <t>IP93622</t>
  </si>
  <si>
    <t>IP94528</t>
  </si>
  <si>
    <t>20526</t>
  </si>
  <si>
    <t>IP94526</t>
  </si>
  <si>
    <t>PA2026002ATG</t>
  </si>
  <si>
    <t>IP94665</t>
  </si>
  <si>
    <t>147309-0107</t>
  </si>
  <si>
    <t>IP94664</t>
  </si>
  <si>
    <t>147309-0105</t>
  </si>
  <si>
    <t>IP93758</t>
  </si>
  <si>
    <t>IP94675</t>
  </si>
  <si>
    <t>P260010US01</t>
  </si>
  <si>
    <t>IP94153</t>
  </si>
  <si>
    <t>20322</t>
  </si>
  <si>
    <t>IP94687</t>
  </si>
  <si>
    <t>ICE4090IN0</t>
  </si>
  <si>
    <t>IP92638</t>
  </si>
  <si>
    <t>IP94510</t>
  </si>
  <si>
    <t>PI26-00175IN01</t>
  </si>
  <si>
    <t>IP93634</t>
  </si>
  <si>
    <t>PA2025181FWL</t>
  </si>
  <si>
    <t>IP94071</t>
  </si>
  <si>
    <t>LIE-THM-26-121</t>
  </si>
  <si>
    <t>IP94703</t>
  </si>
  <si>
    <t>106389-9815</t>
  </si>
  <si>
    <t>IP94707</t>
  </si>
  <si>
    <t>376.2242INPR</t>
  </si>
  <si>
    <t>IP94711</t>
  </si>
  <si>
    <t>PI26-00196IN01</t>
  </si>
  <si>
    <t>IP94710</t>
  </si>
  <si>
    <t>PI26-00197IN01</t>
  </si>
  <si>
    <t>IP94684</t>
  </si>
  <si>
    <t>PI26-00181IN01</t>
  </si>
  <si>
    <t>IP94682</t>
  </si>
  <si>
    <t>PI26-00184IN01</t>
  </si>
  <si>
    <t>IP94680</t>
  </si>
  <si>
    <t>PI26-00182IN01</t>
  </si>
  <si>
    <t>IP94728</t>
  </si>
  <si>
    <t>2605163IN1</t>
  </si>
  <si>
    <t>IP94717</t>
  </si>
  <si>
    <t>PI26-00209IN01</t>
  </si>
  <si>
    <t>IP93257</t>
  </si>
  <si>
    <t>2025P03489 IN</t>
  </si>
  <si>
    <t>IP94617</t>
  </si>
  <si>
    <t>SRIB-20260330-001</t>
  </si>
  <si>
    <t>IP91820</t>
  </si>
  <si>
    <t>IP94727</t>
  </si>
  <si>
    <t>136068-875378</t>
  </si>
  <si>
    <t>IP94705</t>
  </si>
  <si>
    <t>2605164IN1</t>
  </si>
  <si>
    <t>IP94746</t>
  </si>
  <si>
    <t>2507997IN2</t>
  </si>
  <si>
    <t>IP94747</t>
  </si>
  <si>
    <t>0018295INP/4688</t>
  </si>
  <si>
    <t>IP94709</t>
  </si>
  <si>
    <t>SRIB-20260331-006</t>
  </si>
  <si>
    <t>IP94764</t>
  </si>
  <si>
    <t>SRIB-20260325-004</t>
  </si>
  <si>
    <t>IP94749</t>
  </si>
  <si>
    <t>2604552IN1</t>
  </si>
  <si>
    <t>IP91643</t>
  </si>
  <si>
    <t>IP94787</t>
  </si>
  <si>
    <t>2507983IN1</t>
  </si>
  <si>
    <t>IP94785</t>
  </si>
  <si>
    <t>2601652IN1</t>
  </si>
  <si>
    <t>IP94801</t>
  </si>
  <si>
    <t>IP94750</t>
  </si>
  <si>
    <t>SRIB-20260403-005</t>
  </si>
  <si>
    <t>IP94135</t>
  </si>
  <si>
    <t>PT3083WWDR</t>
  </si>
  <si>
    <t>IP94832</t>
  </si>
  <si>
    <t>147309-0112</t>
  </si>
  <si>
    <t>IP93753</t>
  </si>
  <si>
    <t>IP94708</t>
  </si>
  <si>
    <t>SRIB-20260331-005</t>
  </si>
  <si>
    <t>IP94261</t>
  </si>
  <si>
    <t>SRIB-20251008-001</t>
  </si>
  <si>
    <t>IP94859</t>
  </si>
  <si>
    <t>PI26-00222IN01</t>
  </si>
  <si>
    <t>IP92990</t>
  </si>
  <si>
    <t>PRELIMINARY PATENT FOR TOKA</t>
  </si>
  <si>
    <t>IP94283</t>
  </si>
  <si>
    <t>LIE-THM-26-124</t>
  </si>
  <si>
    <t>IP94819</t>
  </si>
  <si>
    <t>PI26-00221IN01</t>
  </si>
  <si>
    <t>IP93677</t>
  </si>
  <si>
    <t>PV_20550</t>
  </si>
  <si>
    <t>IP94887</t>
  </si>
  <si>
    <t>327875-420409-IN-PRO</t>
  </si>
  <si>
    <t>IP93503</t>
  </si>
  <si>
    <t>PM-PF-IM-2026-JAN-215</t>
  </si>
  <si>
    <t>IP94784</t>
  </si>
  <si>
    <t>SR NO.: S 2025-26/2726 &amp; THE IDF NO. 3767</t>
  </si>
  <si>
    <t>IP94783</t>
  </si>
  <si>
    <t>SR NO.: S 2025-26/2727 &amp; THE IDF NO. 3769</t>
  </si>
  <si>
    <t>IP93657</t>
  </si>
  <si>
    <t>IP92066</t>
  </si>
  <si>
    <t>202404-MEM-004</t>
  </si>
  <si>
    <t>IP92174</t>
  </si>
  <si>
    <t>202507-MEM-042</t>
  </si>
  <si>
    <t>IP93882</t>
  </si>
  <si>
    <t>ESA-25-139</t>
  </si>
  <si>
    <t>IP94937</t>
  </si>
  <si>
    <t>JBMS</t>
  </si>
  <si>
    <t>IP94995</t>
  </si>
  <si>
    <t>I26-00242</t>
  </si>
  <si>
    <t>IP94991</t>
  </si>
  <si>
    <t>9833.7749.IN</t>
  </si>
  <si>
    <t>IP94548</t>
  </si>
  <si>
    <t>SR NO.: S 2025-26/2708 &amp; THE IDF NO. 3762</t>
  </si>
  <si>
    <t>IP94965</t>
  </si>
  <si>
    <t>SRIB-20260413-004</t>
  </si>
  <si>
    <t>IP95033</t>
  </si>
  <si>
    <t>SRIB-20260415-003</t>
  </si>
  <si>
    <t>IP91373</t>
  </si>
  <si>
    <t>IP95020</t>
  </si>
  <si>
    <t>SRIB-20260414-003</t>
  </si>
  <si>
    <t>IP94055</t>
  </si>
  <si>
    <t>2025P03074 IN</t>
  </si>
  <si>
    <t>IP93513</t>
  </si>
  <si>
    <t>PM-PF-IM-2026-JAN-226</t>
  </si>
  <si>
    <t>IP92956</t>
  </si>
  <si>
    <t>IS-25-587</t>
  </si>
  <si>
    <t>IP94056</t>
  </si>
  <si>
    <t>2025P03819 IN</t>
  </si>
  <si>
    <t>IP95132</t>
  </si>
  <si>
    <t>SRIB-20260414-005</t>
  </si>
  <si>
    <t>IP92581</t>
  </si>
  <si>
    <t>PI25-00562IN01</t>
  </si>
  <si>
    <t>IP93482</t>
  </si>
  <si>
    <t>MS-ME-2026-014</t>
  </si>
  <si>
    <t>IP95093</t>
  </si>
  <si>
    <t>SR NO.: S 2026-27/2753 &amp; THE IDF NO. 3757</t>
  </si>
  <si>
    <t>IP92026</t>
  </si>
  <si>
    <t>IS-25-575</t>
  </si>
  <si>
    <t>IP95094</t>
  </si>
  <si>
    <t>2026P01458 IN (FFM) / SPR / BEH</t>
  </si>
  <si>
    <t>IP93484</t>
  </si>
  <si>
    <t>MS-ME-2026-015</t>
  </si>
  <si>
    <t>IP94595</t>
  </si>
  <si>
    <t>SR NO.: S 2025-26/2712 &amp; THE IDF NO. 3761</t>
  </si>
  <si>
    <t>IP95076</t>
  </si>
  <si>
    <t>SRIB-20260417-001</t>
  </si>
  <si>
    <t>IP95122</t>
  </si>
  <si>
    <t>2601581IN1</t>
  </si>
  <si>
    <t>IP95134</t>
  </si>
  <si>
    <t>SRIB-20250505-008</t>
  </si>
  <si>
    <t>IP95154</t>
  </si>
  <si>
    <t>SRIB-20260417-005</t>
  </si>
  <si>
    <t>IP95054</t>
  </si>
  <si>
    <t>P-013223-IN</t>
  </si>
  <si>
    <t>IP94735</t>
  </si>
  <si>
    <t>SRIB-20260327-001</t>
  </si>
  <si>
    <t>IP94120</t>
  </si>
  <si>
    <t>2025P03878 IN</t>
  </si>
  <si>
    <t>IP93751</t>
  </si>
  <si>
    <t>2025P05175 IN</t>
  </si>
  <si>
    <t>IP95237</t>
  </si>
  <si>
    <t>2026P01320 IN (BGL) / SSW / SL</t>
  </si>
  <si>
    <t>IP94517</t>
  </si>
  <si>
    <t>IP94518</t>
  </si>
  <si>
    <t>RCPL/PAT003/2026</t>
  </si>
  <si>
    <t>IP93667</t>
  </si>
  <si>
    <t>SR NO.: S 2025-26/2636 &amp; THE IDF NO 3676</t>
  </si>
  <si>
    <t>IP95228</t>
  </si>
  <si>
    <t>SRIB-20260422-001</t>
  </si>
  <si>
    <t>IP95280</t>
  </si>
  <si>
    <t>308661-IN-NP.</t>
  </si>
  <si>
    <t>IP95257</t>
  </si>
  <si>
    <t>SRIB-20260427-002</t>
  </si>
  <si>
    <t>IP93852</t>
  </si>
  <si>
    <t>PM-PF-EM-2026-JAN-222</t>
  </si>
  <si>
    <t>IP95275</t>
  </si>
  <si>
    <t>77402-01473</t>
  </si>
  <si>
    <t>IP91434</t>
  </si>
  <si>
    <t>202506-MEM-038</t>
  </si>
  <si>
    <t>IP91696</t>
  </si>
  <si>
    <t>IP92457</t>
  </si>
  <si>
    <t>IP95075</t>
  </si>
  <si>
    <t>IP93909</t>
  </si>
  <si>
    <t>PI25-00709IN01</t>
  </si>
  <si>
    <t>IP94694</t>
  </si>
  <si>
    <t>PI26-00067IN01</t>
  </si>
  <si>
    <t>IP95302</t>
  </si>
  <si>
    <t>SRIB-20260429-002</t>
  </si>
  <si>
    <t>IP94558</t>
  </si>
  <si>
    <t>11595IN01</t>
  </si>
  <si>
    <t>IP95109</t>
  </si>
  <si>
    <t>IP95311</t>
  </si>
  <si>
    <t>F320516</t>
  </si>
  <si>
    <t>IP95332</t>
  </si>
  <si>
    <t>NETAPP-28-IN-P // P-013355-IN</t>
  </si>
  <si>
    <t>IP94695</t>
  </si>
  <si>
    <t>PI26-00090IN01</t>
  </si>
  <si>
    <t>IP94591</t>
  </si>
  <si>
    <t>PI25-00641IN01</t>
  </si>
  <si>
    <t>IP94277</t>
  </si>
  <si>
    <t>2025P04028 IN</t>
  </si>
  <si>
    <t>IP95297</t>
  </si>
  <si>
    <t>119314.8148.IN00</t>
  </si>
  <si>
    <t>IP95344</t>
  </si>
  <si>
    <t>C/P/1069172/IN/PRV/1</t>
  </si>
  <si>
    <t>IP95317</t>
  </si>
  <si>
    <t>PI26-00269IN01</t>
  </si>
  <si>
    <t>IP95310</t>
  </si>
  <si>
    <t>2601489IN1</t>
  </si>
  <si>
    <t>IP95298</t>
  </si>
  <si>
    <t>7753IN</t>
  </si>
  <si>
    <t>IP95292</t>
  </si>
  <si>
    <t>SRIB-20260423-001</t>
  </si>
  <si>
    <t>IP95392</t>
  </si>
  <si>
    <t>2603956IN</t>
  </si>
  <si>
    <t>IP95375</t>
  </si>
  <si>
    <t>SRIB-20260504-001</t>
  </si>
  <si>
    <t>IP95099</t>
  </si>
  <si>
    <t>SR NO.: S 2026-27/2745 &amp; THE IDF NO 3758</t>
  </si>
  <si>
    <t>IP95397</t>
  </si>
  <si>
    <t>PI26-00275IN01</t>
  </si>
  <si>
    <t>IP95313</t>
  </si>
  <si>
    <t>2026P00876 IN (NU) / END / SRE</t>
  </si>
  <si>
    <t>IP95414</t>
  </si>
  <si>
    <t>PI26-00292IN01</t>
  </si>
  <si>
    <t>IP95407</t>
  </si>
  <si>
    <t>PI26-00281IN01</t>
  </si>
  <si>
    <t>IP95405</t>
  </si>
  <si>
    <t>PI26-00279IN01</t>
  </si>
  <si>
    <t>IP95403</t>
  </si>
  <si>
    <t>PI26-00277IN01</t>
  </si>
  <si>
    <t>IP95400</t>
  </si>
  <si>
    <t>PI26-00278IN01</t>
  </si>
  <si>
    <t>IP95399</t>
  </si>
  <si>
    <t>PI26-00276IN01</t>
  </si>
  <si>
    <t>IP95370</t>
  </si>
  <si>
    <t>C/P/1068420/IN/PRV/1</t>
  </si>
  <si>
    <t>IP95231</t>
  </si>
  <si>
    <t>SRIB-20260423-004</t>
  </si>
  <si>
    <t>IP95406</t>
  </si>
  <si>
    <t>PI26-00280IN01</t>
  </si>
  <si>
    <t>IP95281</t>
  </si>
  <si>
    <t>SRIB-20250725-001</t>
  </si>
  <si>
    <t>IP95408</t>
  </si>
  <si>
    <t>PI26-00282IN01</t>
  </si>
  <si>
    <t>IP95409</t>
  </si>
  <si>
    <t>PI26-00283IN01</t>
  </si>
  <si>
    <t>IP95359</t>
  </si>
  <si>
    <t>PI26-00272IN01</t>
  </si>
  <si>
    <t>IP94592</t>
  </si>
  <si>
    <t>IP95352</t>
  </si>
  <si>
    <t>PI26-00273IN01</t>
  </si>
  <si>
    <t>IP95489</t>
  </si>
  <si>
    <t>SRIB-20260507-002</t>
  </si>
  <si>
    <t>IP95273</t>
  </si>
  <si>
    <t>112444-1929</t>
  </si>
  <si>
    <t>IP95476</t>
  </si>
  <si>
    <t>2605930IN1</t>
  </si>
  <si>
    <t>IP95514</t>
  </si>
  <si>
    <t>SRIB-20260507-012</t>
  </si>
  <si>
    <t>IP95383</t>
  </si>
  <si>
    <t>SRIB-20260420-006</t>
  </si>
  <si>
    <t>IP95429</t>
  </si>
  <si>
    <t>308631-IN-NP.</t>
  </si>
  <si>
    <t>IP93552</t>
  </si>
  <si>
    <t>IP95509</t>
  </si>
  <si>
    <t>2606751IN1</t>
  </si>
  <si>
    <t>IP95506</t>
  </si>
  <si>
    <t>2602990IN1</t>
  </si>
  <si>
    <t>IP95481</t>
  </si>
  <si>
    <t>PI26-00286IN01</t>
  </si>
  <si>
    <t>IP95496</t>
  </si>
  <si>
    <t>PI26-00302IN01</t>
  </si>
  <si>
    <t>IP95329</t>
  </si>
  <si>
    <t>PI26-00227IN01</t>
  </si>
  <si>
    <t>IP94280</t>
  </si>
  <si>
    <t>PM-PF-EM-2026-MAR-267</t>
  </si>
  <si>
    <t>IP95567</t>
  </si>
  <si>
    <t>PYROXASULFONE + AMICARBAZONE SC</t>
  </si>
  <si>
    <t>IP95226</t>
  </si>
  <si>
    <t>889-0110IN1</t>
  </si>
  <si>
    <t>IP91647</t>
  </si>
  <si>
    <t>IP95331</t>
  </si>
  <si>
    <t>PI26-00225IN01</t>
  </si>
  <si>
    <t>IP95330</t>
  </si>
  <si>
    <t>PI26-00228IN01</t>
  </si>
  <si>
    <t>IP95350</t>
  </si>
  <si>
    <t>SR NO.: S 2026-27/2767 &amp; THE IDF NO 3771</t>
  </si>
  <si>
    <t>IP94593</t>
  </si>
  <si>
    <t>IP95479</t>
  </si>
  <si>
    <t>P335352.IN.01</t>
  </si>
  <si>
    <t>IP93655</t>
  </si>
  <si>
    <t>PM-PF-BI-2026-FEB-248</t>
  </si>
  <si>
    <t>IP91645</t>
  </si>
  <si>
    <t>IP95570</t>
  </si>
  <si>
    <t>2603827IN1</t>
  </si>
  <si>
    <t>IP95571</t>
  </si>
  <si>
    <t>2605024IN1</t>
  </si>
  <si>
    <t>IP95351</t>
  </si>
  <si>
    <t>SRIB-20250401-004</t>
  </si>
  <si>
    <t>IP95578</t>
  </si>
  <si>
    <t>112444-1974</t>
  </si>
  <si>
    <t>IP94877</t>
  </si>
  <si>
    <t>IP95529</t>
  </si>
  <si>
    <t>LIE-ACP-26-368</t>
  </si>
  <si>
    <t>IP94873</t>
  </si>
  <si>
    <t>IDF-34221</t>
  </si>
  <si>
    <t>IP94880</t>
  </si>
  <si>
    <t>IP94878</t>
  </si>
  <si>
    <t>IP94875</t>
  </si>
  <si>
    <t>IP95580</t>
  </si>
  <si>
    <t>AVO-26-247</t>
  </si>
  <si>
    <t>IP95598</t>
  </si>
  <si>
    <t>2026P01675 IN (NU) / END / SRE</t>
  </si>
  <si>
    <t>IP94793</t>
  </si>
  <si>
    <t>IDF-33901</t>
  </si>
  <si>
    <t>IP94513</t>
  </si>
  <si>
    <t>2025P04157 IN</t>
  </si>
  <si>
    <t>IP93916</t>
  </si>
  <si>
    <t>2025P03384 IN</t>
  </si>
  <si>
    <t>IP93917</t>
  </si>
  <si>
    <t>2025P03685 IN</t>
  </si>
  <si>
    <t>IP95668</t>
  </si>
  <si>
    <t>C/P/1068294/IN/PRV/1</t>
  </si>
  <si>
    <t>IP94881</t>
  </si>
  <si>
    <t>IP94884</t>
  </si>
  <si>
    <t>IP94879</t>
  </si>
  <si>
    <t>IP94874</t>
  </si>
  <si>
    <t>IP94876</t>
  </si>
  <si>
    <t>IP95608</t>
  </si>
  <si>
    <t>IP95644</t>
  </si>
  <si>
    <t>SRIB-20260424-002</t>
  </si>
  <si>
    <t>IP93466</t>
  </si>
  <si>
    <t>LIE-THM-25-231</t>
  </si>
  <si>
    <t>IP95609</t>
  </si>
  <si>
    <t>IP95610</t>
  </si>
  <si>
    <t>IP95611</t>
  </si>
  <si>
    <t>IP92607</t>
  </si>
  <si>
    <t>PM-PF-EM-2025-DEC-198</t>
  </si>
  <si>
    <t>IP95518</t>
  </si>
  <si>
    <t>2012034-0402</t>
  </si>
  <si>
    <t>IP95519</t>
  </si>
  <si>
    <t>2012034-0403</t>
  </si>
  <si>
    <t>IP94329</t>
  </si>
  <si>
    <t>2025P01925 IN</t>
  </si>
  <si>
    <t>IP95742</t>
  </si>
  <si>
    <t>106389-9865</t>
  </si>
  <si>
    <t>IP95741</t>
  </si>
  <si>
    <t>0018303INP/4688</t>
  </si>
  <si>
    <t>IP93786</t>
  </si>
  <si>
    <t>IP95712</t>
  </si>
  <si>
    <t>SRIB-20260518-005</t>
  </si>
  <si>
    <t>IP95619</t>
  </si>
  <si>
    <t>IP95698</t>
  </si>
  <si>
    <t>SRIB-20260512-003</t>
  </si>
  <si>
    <t>IP93485</t>
  </si>
  <si>
    <t>MS-ME-2026-016</t>
  </si>
  <si>
    <t>IP95527</t>
  </si>
  <si>
    <t>IP94951</t>
  </si>
  <si>
    <t>LIE-THM-26-113</t>
  </si>
  <si>
    <t>IP94533</t>
  </si>
  <si>
    <t>PM-PF-EM-2026-MAR-302</t>
  </si>
  <si>
    <t>IP94979</t>
  </si>
  <si>
    <t>2026P00410 IN</t>
  </si>
  <si>
    <t>IP95803</t>
  </si>
  <si>
    <t>F321185</t>
  </si>
  <si>
    <t>IP95101</t>
  </si>
  <si>
    <t>FT/IDF/3/2026/78</t>
  </si>
  <si>
    <t>IP94327</t>
  </si>
  <si>
    <t>PI25-00740IN01</t>
  </si>
  <si>
    <t>IP95835</t>
  </si>
  <si>
    <t>11764IN01</t>
  </si>
  <si>
    <t>IP94886</t>
  </si>
  <si>
    <t>ES-DESE-2026-032</t>
  </si>
  <si>
    <t>IP94955</t>
  </si>
  <si>
    <t>LIE-ACP-26-341</t>
  </si>
  <si>
    <t>IP94960</t>
  </si>
  <si>
    <t>LIE-ACP-26-319</t>
  </si>
  <si>
    <t>IP94961</t>
  </si>
  <si>
    <t>LIE-ACP-26-327</t>
  </si>
  <si>
    <t>IP95000</t>
  </si>
  <si>
    <t>PI25-00750IN01</t>
  </si>
  <si>
    <t>IP95854</t>
  </si>
  <si>
    <t>2026-26537-P-IN</t>
  </si>
  <si>
    <t>IP94288</t>
  </si>
  <si>
    <t>PM-PF-SU-2026-MAR-266</t>
  </si>
  <si>
    <t>IP95825</t>
  </si>
  <si>
    <t>SRIB-20260518-008</t>
  </si>
  <si>
    <t>IP94722</t>
  </si>
  <si>
    <t>SR NO.: S 2025-26/2720 &amp; THE IDF NO 3636</t>
  </si>
  <si>
    <t>IP95821</t>
  </si>
  <si>
    <t>112444-1930</t>
  </si>
  <si>
    <t>IP94696</t>
  </si>
  <si>
    <t>PI26-00088IN01</t>
  </si>
  <si>
    <t>IP95004</t>
  </si>
  <si>
    <t>PI25-00730IN01</t>
  </si>
  <si>
    <t>IP94331</t>
  </si>
  <si>
    <t>2025P04639 IN</t>
  </si>
  <si>
    <t>IP95889</t>
  </si>
  <si>
    <t>SR NO.: S 2026-27/2812 &amp; THE IDF NO. 3863</t>
  </si>
  <si>
    <t>IP95833</t>
  </si>
  <si>
    <t>SRIB-20260522-002</t>
  </si>
  <si>
    <t>IP95851</t>
  </si>
  <si>
    <t>SRIB-20260525-003</t>
  </si>
  <si>
    <t>IP95892</t>
  </si>
  <si>
    <t>P-013374-IN</t>
  </si>
  <si>
    <t>IP95893</t>
  </si>
  <si>
    <t>P-013373-IN</t>
  </si>
  <si>
    <t>IP92454</t>
  </si>
  <si>
    <t>LIE-ACP-25-463</t>
  </si>
  <si>
    <t>IP95633</t>
  </si>
  <si>
    <t>P260119IN01</t>
  </si>
  <si>
    <t>DRAFTING</t>
  </si>
  <si>
    <t>IP95906</t>
  </si>
  <si>
    <t>P-013356-IN</t>
  </si>
  <si>
    <t>IP95902</t>
  </si>
  <si>
    <t>C/P/1069501/IN/PRV/1</t>
  </si>
  <si>
    <t>IP92444</t>
  </si>
  <si>
    <t>LIE-ACP-25-464</t>
  </si>
  <si>
    <t>IP95864</t>
  </si>
  <si>
    <t>2026P00667 IN (BGL) / SSW / SY</t>
  </si>
  <si>
    <t>IP95945</t>
  </si>
  <si>
    <t>2607208IN1</t>
  </si>
  <si>
    <t>IP95001</t>
  </si>
  <si>
    <t>PI26-00130IN01</t>
  </si>
  <si>
    <t>IP95944</t>
  </si>
  <si>
    <t>5059-106056-IN</t>
  </si>
  <si>
    <t>IP95947</t>
  </si>
  <si>
    <t>CYPROFLANILIDE OVIPOSITION AND PROLONGED RESIDUAL ACTIVITY</t>
  </si>
  <si>
    <t>IP94912</t>
  </si>
  <si>
    <t>PI25-00674IN01</t>
  </si>
  <si>
    <t>IP95946</t>
  </si>
  <si>
    <t>119314.8149.IN00</t>
  </si>
  <si>
    <t>IP94646</t>
  </si>
  <si>
    <t>FT/IDF/3/2026/72</t>
  </si>
  <si>
    <t>IP92451</t>
  </si>
  <si>
    <t>LIE-ACP-25-461</t>
  </si>
  <si>
    <t>IP95376</t>
  </si>
  <si>
    <t>LIE-THM-26-157</t>
  </si>
  <si>
    <t>IP95896</t>
  </si>
  <si>
    <t>IP95895</t>
  </si>
  <si>
    <t>IP92207</t>
  </si>
  <si>
    <t>PT3009IN00</t>
  </si>
  <si>
    <t>IP95894</t>
  </si>
  <si>
    <t>IP95328</t>
  </si>
  <si>
    <t>SRIB-20260429-003</t>
  </si>
  <si>
    <t>IP95887</t>
  </si>
  <si>
    <t>SRIB-20260527-001</t>
  </si>
  <si>
    <t>IP94648</t>
  </si>
  <si>
    <t>IP95998</t>
  </si>
  <si>
    <t>2604722IN1</t>
  </si>
  <si>
    <t>IP95648</t>
  </si>
  <si>
    <t>SR NO.: S 2026-27/2785 &amp; THE IDF NO 3811</t>
  </si>
  <si>
    <t>IP96003</t>
  </si>
  <si>
    <t>SRIB-20260527-004</t>
  </si>
  <si>
    <t>IP93853</t>
  </si>
  <si>
    <t>PM-PF-EM-2026-FEB-252</t>
  </si>
  <si>
    <t>IP96009</t>
  </si>
  <si>
    <t>IP96010</t>
  </si>
  <si>
    <t>SRIB-20260603-001</t>
  </si>
  <si>
    <t>IP96034</t>
  </si>
  <si>
    <t>CYPROFLANILIDE SEED TREATMENT</t>
  </si>
  <si>
    <t>IP96000</t>
  </si>
  <si>
    <t>2026P00087 IN (BGL) / SSW / SRE</t>
  </si>
  <si>
    <t>IP91652</t>
  </si>
  <si>
    <t>IP91650</t>
  </si>
  <si>
    <t>IP92166</t>
  </si>
  <si>
    <t>IP96053</t>
  </si>
  <si>
    <t>5059-106060-IN</t>
  </si>
  <si>
    <t>IP96063</t>
  </si>
  <si>
    <t>L-GLUFOSINATE + METRIBUZIN (+ IMAZETHAPYR) SC</t>
  </si>
  <si>
    <t>IP95245</t>
  </si>
  <si>
    <t>IDR-CEN-2026-052</t>
  </si>
  <si>
    <t>IP95334</t>
  </si>
  <si>
    <t>ESA-26-019</t>
  </si>
  <si>
    <t>IP96092</t>
  </si>
  <si>
    <t>2025P05219 IN (BGL) / SSW / SY</t>
  </si>
  <si>
    <t>IP96055</t>
  </si>
  <si>
    <t>SRIB-20260605-008</t>
  </si>
  <si>
    <t>IP96112</t>
  </si>
  <si>
    <t>196317.00435</t>
  </si>
  <si>
    <t>IP96099</t>
  </si>
  <si>
    <t>20737</t>
  </si>
  <si>
    <t>IP96100</t>
  </si>
  <si>
    <t>20728</t>
  </si>
  <si>
    <t>IP96043</t>
  </si>
  <si>
    <t>1534.7755.IN</t>
  </si>
  <si>
    <t>IP96161</t>
  </si>
  <si>
    <t>0018371NP/4688</t>
  </si>
  <si>
    <t>Case Count</t>
  </si>
  <si>
    <t>% of Total</t>
  </si>
  <si>
    <t>UNDER EXAMINATION</t>
  </si>
  <si>
    <t>RE-FILED</t>
  </si>
  <si>
    <t>GRANTED</t>
  </si>
  <si>
    <t>DO NOT INCUR</t>
  </si>
  <si>
    <t>WITHDRAWAL FILED(REFUND)</t>
  </si>
  <si>
    <t>HEARING</t>
  </si>
  <si>
    <t>WRITTEN SUBMISSION FILED</t>
  </si>
  <si>
    <t>TRANSFERRED</t>
  </si>
  <si>
    <t>WITHDRAWN</t>
  </si>
  <si>
    <t>TOTAL</t>
  </si>
  <si>
    <t>Sr. No.</t>
  </si>
  <si>
    <t>Client Country</t>
  </si>
  <si>
    <t>Applicant</t>
  </si>
  <si>
    <t>Title</t>
  </si>
  <si>
    <t>Provisional/Complete</t>
  </si>
  <si>
    <t>Branch</t>
  </si>
  <si>
    <t>Case Recv. On</t>
  </si>
  <si>
    <t>RQ Due</t>
  </si>
  <si>
    <t>RQ Filed</t>
  </si>
  <si>
    <t>Attorney</t>
  </si>
  <si>
    <t>Paralegal</t>
  </si>
  <si>
    <t>IP88038</t>
  </si>
  <si>
    <t>684500IN01OMNA</t>
  </si>
  <si>
    <t>Japan</t>
  </si>
  <si>
    <t>MITSUBISHI ELECTRIC CORPORATION</t>
  </si>
  <si>
    <t>STATE TRANSITION MANAGEMENT APPARATUS AND STATE TRANSITION MANAGEMENT METHOD
PCT/JP2023/005999</t>
  </si>
  <si>
    <t>GURGAON</t>
  </si>
  <si>
    <t>Sumukh A</t>
  </si>
  <si>
    <t>Ravi Mishra</t>
  </si>
  <si>
    <t>IP85070</t>
  </si>
  <si>
    <t>India</t>
  </si>
  <si>
    <t>INDIAN COUNCIL OF AGRICULTURAL RESEARCH (ICAR)</t>
  </si>
  <si>
    <t xml:space="preserve">RECOMBINANT MUTANT EPSILON (rETX) FUSION PROTEIN AND THE METHOD OF PREPARATION THEREOF
</t>
  </si>
  <si>
    <t>Samriti Sanjgotra</t>
  </si>
  <si>
    <t>Nitika Anand</t>
  </si>
  <si>
    <t>IP88153</t>
  </si>
  <si>
    <t>PA148458IN-TG433903JFE</t>
  </si>
  <si>
    <t>Germany</t>
  </si>
  <si>
    <t>KRONES AG</t>
  </si>
  <si>
    <t xml:space="preserve">CONTAINER TREATMENT MACHINE FOR TREATING CONTAINERS
</t>
  </si>
  <si>
    <t>Sandesh  Sastry</t>
  </si>
  <si>
    <t>Gurleen Kaur</t>
  </si>
  <si>
    <t>IP87829</t>
  </si>
  <si>
    <t>OPP20243406IN</t>
  </si>
  <si>
    <t>Korea</t>
  </si>
  <si>
    <t>LG ENERGY SOLUTION, LTD.</t>
  </si>
  <si>
    <t>APPARATUS AND METHOD OF ESTIMATING THE BATTERY INTERNAL RESISTANCE
PCT/KR2024/008470</t>
  </si>
  <si>
    <t>Sonali Mewar</t>
  </si>
  <si>
    <t>Arun Kumar</t>
  </si>
  <si>
    <t>IP86294</t>
  </si>
  <si>
    <t>OPP20250928IN</t>
  </si>
  <si>
    <t>POSCO CO., LTD</t>
  </si>
  <si>
    <t>ADHESIVE COATING COMPOSITION FOR ELECTRICAL STEEL SHEET, ELECTRICAL STEEL SHEET LAMINATE, AND METHOD FOR MANUFACTURING SAME
PCT/KR2023/017729</t>
  </si>
  <si>
    <t>Yameeni  Sarothia</t>
  </si>
  <si>
    <t>Arub Mistree</t>
  </si>
  <si>
    <t>SAMSUNG DISPLAY CO., LTD.</t>
  </si>
  <si>
    <t xml:space="preserve">DISPLAY DEVICE AND OPTICAL DEVICE INCLUDING THE SAME
</t>
  </si>
  <si>
    <t>Mohamed Ghouse</t>
  </si>
  <si>
    <t>Ravi Prakashan PK</t>
  </si>
  <si>
    <t>IP86368</t>
  </si>
  <si>
    <t>CS-OC-2025-043</t>
  </si>
  <si>
    <t xml:space="preserve">IONIZABLE LIPID PROCESS OF PREPARING SAME AND APPLICATIONS THEREOF
</t>
  </si>
  <si>
    <t>Indrani  Adhikari</t>
  </si>
  <si>
    <t>Sunil Gaur</t>
  </si>
  <si>
    <t>IP86936</t>
  </si>
  <si>
    <t>CS-OC-2025-064</t>
  </si>
  <si>
    <t xml:space="preserve">PROCESS FOR PREPARATION OF IONIZABLE LIPIDS
</t>
  </si>
  <si>
    <t>IP88253</t>
  </si>
  <si>
    <t>2207346IN</t>
  </si>
  <si>
    <t>United States Of America</t>
  </si>
  <si>
    <t>USER EQUIPMENT (UE) FULL-DUPLEX OPERATION
PCT/US2024/012185</t>
  </si>
  <si>
    <t>Abhimanyu Singh</t>
  </si>
  <si>
    <t>Anand Yenurkar</t>
  </si>
  <si>
    <t>IP88255</t>
  </si>
  <si>
    <t>2208615IN</t>
  </si>
  <si>
    <t>POSITION SENSING BASED ON RECONFIGURABLE INTELLIGENT SURFACE (RIS) REFLECTION SCHEDULE
PCT/CN2023/074750</t>
  </si>
  <si>
    <t>Harshitha R</t>
  </si>
  <si>
    <t>Chaitra K G</t>
  </si>
  <si>
    <t>IP88281</t>
  </si>
  <si>
    <t>2301877IN</t>
  </si>
  <si>
    <t>RESOURCE BLOCK GROUP SIZES
PCT/US2024/014507</t>
  </si>
  <si>
    <t>Kshama  Gaitonde</t>
  </si>
  <si>
    <t>Mani V S</t>
  </si>
  <si>
    <t>IP87727</t>
  </si>
  <si>
    <t>766130: KNT-001IN</t>
  </si>
  <si>
    <t>KINASET THERAPEUTICS, INC.</t>
  </si>
  <si>
    <t>FORMULATION OF A PAN-JAK INHIBITOR
PCT/US2023/082047</t>
  </si>
  <si>
    <t>Anamika Thakur</t>
  </si>
  <si>
    <t>Ranjana Verma</t>
  </si>
  <si>
    <t>IP87956</t>
  </si>
  <si>
    <t>PMAA-250092-IN</t>
  </si>
  <si>
    <t>SYNCHRONOUS RELUCTANCE MOTOR ABNORMALITY DETECTION DEVICE AND ABNORMALITY DETECTION METHOD
PCT/JP2023/001968</t>
  </si>
  <si>
    <t>Sanjit Kumar</t>
  </si>
  <si>
    <t>IP86672</t>
  </si>
  <si>
    <t>087718-8004IN01</t>
  </si>
  <si>
    <t>China</t>
  </si>
  <si>
    <t>SHANGHAI ARGO BIOPHARMACEUTICAL CO., LTD</t>
  </si>
  <si>
    <t>BICYCLIC ABASIC NUCLEIC ACID ANALOGS AND OLIGOMERIC COMPOUNDS PREPARED THEREFROM
PCT/CN2023/135759</t>
  </si>
  <si>
    <t>Sneha Menon</t>
  </si>
  <si>
    <t>Renuka R</t>
  </si>
  <si>
    <t>IP87069</t>
  </si>
  <si>
    <t>K 76 272/13DO</t>
  </si>
  <si>
    <t>BOREALIS AG</t>
  </si>
  <si>
    <t>PROCESS FOR PRODUCING A POLYPROPYLENE COPOLYMER
PCT/EP2023/086302</t>
  </si>
  <si>
    <t>IP87641</t>
  </si>
  <si>
    <t>1959952.00050</t>
  </si>
  <si>
    <t>ASPERA BIOMEDICINES, INC.</t>
  </si>
  <si>
    <t>CHEMOENZYMATIC SYNTHESIS OF POLYKETIDES
PCT/US2023/082140</t>
  </si>
  <si>
    <t>Juhi Rajiv Sakrikar</t>
  </si>
  <si>
    <t>Gaurav Gupta</t>
  </si>
  <si>
    <t>IP87835</t>
  </si>
  <si>
    <t>OVP2425164IN</t>
  </si>
  <si>
    <t>WELDING HEAT-SHIELDING MEMBER, ELECTRODE ASSEMBLY DAMAGE PREVENTION STRUCTURE USING SAME, AND BATTERY CELL USING SAME
PCT/KR2024/007517</t>
  </si>
  <si>
    <t>Ankur Saxena</t>
  </si>
  <si>
    <t>Shalu Saxena</t>
  </si>
  <si>
    <t>IP88346</t>
  </si>
  <si>
    <t>P202202274IN01</t>
  </si>
  <si>
    <t>INTERNATIONAL BUSINESS MACHINES CORPORATION</t>
  </si>
  <si>
    <t>PROXIMITY HEATER TO LOWER RRAM FORMING VOLTAGE
PCT/EP2023/083112</t>
  </si>
  <si>
    <t>Riti Sethi</t>
  </si>
  <si>
    <t>Manas Maity</t>
  </si>
  <si>
    <t>IP88349</t>
  </si>
  <si>
    <t>P202201514IN01</t>
  </si>
  <si>
    <t>PHASE-CHANGE MEMORY CELL WITH MIXED-MATERIAL SWITCHABLE REGION
PCT/CN2023/132548</t>
  </si>
  <si>
    <t>IP88209</t>
  </si>
  <si>
    <t>P22381/IN</t>
  </si>
  <si>
    <t>PROTECTIVE MULTIWINDOW CARTRIDGE ASSEMBLY
PCT/US2023/083326</t>
  </si>
  <si>
    <t>Nikhil K R</t>
  </si>
  <si>
    <t>M Vijaya Lakshmi</t>
  </si>
  <si>
    <t xml:space="preserve">METHOD AND SYSTEM FOR AUTO-CONFIGURABLE IOT DEVICES WITH DYNAMIC DASHBOARD GENERATION
</t>
  </si>
  <si>
    <t>Provisional</t>
  </si>
  <si>
    <t>IP88114</t>
  </si>
  <si>
    <t>25900INP00</t>
  </si>
  <si>
    <t>New Zealand</t>
  </si>
  <si>
    <t>WEIR SCIENCE LIMITED</t>
  </si>
  <si>
    <t>POLLEN-BASED COMPOSITIONS AND EXTRACTS FOR STIMULATING HYALURONIC ACID PRODUCTION
PCT/NZ2023/050143</t>
  </si>
  <si>
    <t>Sachin Bindal</t>
  </si>
  <si>
    <t>Chetna Veer</t>
  </si>
  <si>
    <t>IP85280</t>
  </si>
  <si>
    <t xml:space="preserve">RECOMBINANT A27L PROTEIN, A KIT AND AN ASSAY FOR IDENTIFYING LUMPY SKIN DISEASE VIRUS (LSDV)
</t>
  </si>
  <si>
    <t>BANGALORE</t>
  </si>
  <si>
    <t>IP87102</t>
  </si>
  <si>
    <t>P241066IN01</t>
  </si>
  <si>
    <t>Switzerland</t>
  </si>
  <si>
    <t>ABB SCHWEIZ AG</t>
  </si>
  <si>
    <t xml:space="preserve">METHOD AND APPARATUS FOR RECOMMENDING COLLABORATIVE LEARNING TECHNIQUE
</t>
  </si>
  <si>
    <t>Manju Thomas</t>
  </si>
  <si>
    <t>IP87822</t>
  </si>
  <si>
    <t>6849IN02</t>
  </si>
  <si>
    <t>VISA INTERNATIONAL SERVICE ASSOCIATION</t>
  </si>
  <si>
    <t>SYSTEM AND METHOD FOR A NETWORK AUTHENTICATION WITH DEVICE LEVEL AUTHENTICATION CONTROLS
PCT/US2023/083491</t>
  </si>
  <si>
    <t>Neilotpal Mukhopadhyay</t>
  </si>
  <si>
    <t>Kamlesh Negi</t>
  </si>
  <si>
    <t>IP87698</t>
  </si>
  <si>
    <t>P133519IN00</t>
  </si>
  <si>
    <t>Netherlands</t>
  </si>
  <si>
    <t>RIJKSUNIVERSITEIT GRONINGEN</t>
  </si>
  <si>
    <t>NANOBODY-FUNCTIONALIZED BIOLOGICAL NANOPORES AND MEANS AND METHODS RELATED THERETO
PCT/NL2023/050633</t>
  </si>
  <si>
    <t>IP88305</t>
  </si>
  <si>
    <t>2301341IN</t>
  </si>
  <si>
    <t>SIGNALING DESIGN FOR TD BEAM PREDICTION WITH FLEXIBLE MEASUREMENT AND PREDICTION CYCLES
PCT/CN2023/076717</t>
  </si>
  <si>
    <t>IP88309</t>
  </si>
  <si>
    <t>2301225IN</t>
  </si>
  <si>
    <t>DELTA CONFIGURATION FOR LAYER 1/LAYER 2 TRIGGERED MOBILITY
PCT/US2024/011979</t>
  </si>
  <si>
    <t>IP88312</t>
  </si>
  <si>
    <t>2302648IN</t>
  </si>
  <si>
    <t>MODEL SELECTION AND DELIVERY
PCT/US2024/011694</t>
  </si>
  <si>
    <t>IP88314</t>
  </si>
  <si>
    <t>2302794IN</t>
  </si>
  <si>
    <t>RELAY ASSISTED FULL DUPLEX RELAY FROM NETWORK TO REMOTE UE IN SIDELINK MODE 1
PCT/US2024/016896</t>
  </si>
  <si>
    <t>Yeshwanth  Thirunagari</t>
  </si>
  <si>
    <t>Sarla Bhavani</t>
  </si>
  <si>
    <t>IP88404</t>
  </si>
  <si>
    <t>2301194IN</t>
  </si>
  <si>
    <t>ASYMMETRIC CONFIDENCE LEVEL FOR PREDICTIVE BEAM MANAGEMENT
PCT/CN2023/076370</t>
  </si>
  <si>
    <t>IP87908</t>
  </si>
  <si>
    <t>BERK-480IN</t>
  </si>
  <si>
    <t>THE REGENTS OF THE UNIVERSITY OF CALIFORNIA</t>
  </si>
  <si>
    <t>INHIBITORY NUCLEIC ACIDS AND METHODS OF USE THEREOF
PCT/US2023/082556</t>
  </si>
  <si>
    <t>IP88173</t>
  </si>
  <si>
    <t>OPP20244104IN</t>
  </si>
  <si>
    <t>ENERGY STORAGE SYSTEM, AND PROTECTION DEVICE AND PROTECTION METHOD THEREOF
PCT/KR2024/011757</t>
  </si>
  <si>
    <t>Vivek Atwal</t>
  </si>
  <si>
    <t>Umesh Sharma</t>
  </si>
  <si>
    <t>IP87646</t>
  </si>
  <si>
    <t>SOL-P-80950WOIN</t>
  </si>
  <si>
    <t>Israel</t>
  </si>
  <si>
    <t>SOLUTUM TECHNOLOGIES LTD</t>
  </si>
  <si>
    <t>BIODEGRADABLE AND BARRIER PVOH-BASED MATERIALS AND PRODUCTS MADE THEREFROM
PCT/IL2023/051310</t>
  </si>
  <si>
    <t>IP87971</t>
  </si>
  <si>
    <t>C/P/1034640/IN/PCT/1</t>
  </si>
  <si>
    <t>CISCO TECHNOLOGY, INC.</t>
  </si>
  <si>
    <t>SOFTWARE-DEFINED DEVICE TRACKING IN NETWORK FABRICS
PCT/US2023/082841</t>
  </si>
  <si>
    <t>Hrudya Ravula</t>
  </si>
  <si>
    <t>Prema Latha</t>
  </si>
  <si>
    <t>IP88291</t>
  </si>
  <si>
    <t>00011014-IN01</t>
  </si>
  <si>
    <t>FILTER ELEMENTS, RELATED FILTER ASSEMBLY AND FILTER PACKAGE
PCT/US2024/015821</t>
  </si>
  <si>
    <t>Himanshu Singh</t>
  </si>
  <si>
    <t xml:space="preserve">Komal  </t>
  </si>
  <si>
    <t>IP86453</t>
  </si>
  <si>
    <t xml:space="preserve">A TIMEPIECE
</t>
  </si>
  <si>
    <t>Alok Hegde</t>
  </si>
  <si>
    <t>Navya N</t>
  </si>
  <si>
    <t>INDIAN COUNCIL OF AGRICULTURAL RESEARCH</t>
  </si>
  <si>
    <t xml:space="preserve">A WOOL FIBRE BLEND, ARTICLES AND METHODS THEREOF
</t>
  </si>
  <si>
    <t>Niharika Singh</t>
  </si>
  <si>
    <t>Vandana .</t>
  </si>
  <si>
    <t>IP86564</t>
  </si>
  <si>
    <t>24PCTIN985</t>
  </si>
  <si>
    <t>ANODE, ANODE DAM COATING COMPOSITION, AND LITHIUM SECONDARY BATTERY
PCT/KR2024/014546</t>
  </si>
  <si>
    <t>Toral Chauhan</t>
  </si>
  <si>
    <t>Renu Rani</t>
  </si>
  <si>
    <t xml:space="preserve">DEPOSITION APPARATUS AND DEPOSITION METHOD USING THE SAME
</t>
  </si>
  <si>
    <t>IP88292</t>
  </si>
  <si>
    <t>OVP2425625IN</t>
  </si>
  <si>
    <t>ELECTRODE PRODUCTION DEVICE AND BATTERY CELL INCLUDING ELECTRODE PRODUCED USING SAME, AND BATTERY PACK AND VEHICLE INCLUDING BATTERY CELL
PCT/KR2024/009693</t>
  </si>
  <si>
    <t>Piyush Joshi</t>
  </si>
  <si>
    <t>Sanjana Jha</t>
  </si>
  <si>
    <t>IP87823</t>
  </si>
  <si>
    <t>104536.04242</t>
  </si>
  <si>
    <t>LIVEO RESEARCH AG</t>
  </si>
  <si>
    <t>PUSH THROUGH BLISTER PACKAGE WITH PLASTIC LIDDING
PCT/IB2023/062214</t>
  </si>
  <si>
    <t>IP88300</t>
  </si>
  <si>
    <t>AVAMMUNE THERAPEUTICS INC.</t>
  </si>
  <si>
    <t>ADAR1 INHIBITORS AND METHODS OF USING THE SAME
PCT/IN2023/051116</t>
  </si>
  <si>
    <t>Yoganjaneyulu Kasetti</t>
  </si>
  <si>
    <t>Gargi Bhattacharjee</t>
  </si>
  <si>
    <t>IP86935</t>
  </si>
  <si>
    <t>RKT-70077IN</t>
  </si>
  <si>
    <t>RAKUTEN MOBILE, INC.</t>
  </si>
  <si>
    <t>DESIGNATION OF ANALYSIS OBJECT IN ESTIMATING COMPETENT AREA OF EMERGENCY CALLS
PCT/JP2023/013647</t>
  </si>
  <si>
    <t>Sunidhi A B</t>
  </si>
  <si>
    <t>Esha Kapoor</t>
  </si>
  <si>
    <t>IP88443</t>
  </si>
  <si>
    <t>SH-58327-IND1-DMC</t>
  </si>
  <si>
    <t>SAMSUNG ELECTRONICS CO. LTD.</t>
  </si>
  <si>
    <t xml:space="preserve">APPARATUSES FOR ENCODING AND DECODING IMAGE, AND METHODS FOR ENCODING AND DECODING IMAGE THEREBY
</t>
  </si>
  <si>
    <t>IP88444</t>
  </si>
  <si>
    <t>SH-58327-IND2-DMC</t>
  </si>
  <si>
    <t>IP88445</t>
  </si>
  <si>
    <t>SH-58327-IND3-DMC</t>
  </si>
  <si>
    <t>IP88446</t>
  </si>
  <si>
    <t>SH-58327-IND4-DMC</t>
  </si>
  <si>
    <t>IP88417</t>
  </si>
  <si>
    <t>2300512IN</t>
  </si>
  <si>
    <t>A FRAMES PER SECOND (FPS) CONTROL SCHEME
PCT/CN2023/075371</t>
  </si>
  <si>
    <t>IP88313</t>
  </si>
  <si>
    <t>2302656IN</t>
  </si>
  <si>
    <t>EVENT-BASED LAYER 1 MEASUREMENT REPORTING
PCT/US2024/012698</t>
  </si>
  <si>
    <t>Manish Sharma</t>
  </si>
  <si>
    <t>Neha  Kumari</t>
  </si>
  <si>
    <t>IP87594</t>
  </si>
  <si>
    <t>PN314931FPSW</t>
  </si>
  <si>
    <t>SHENZHEN INCRECARE BIOTECH CO. LTD</t>
  </si>
  <si>
    <t>SAMPLE CONVEYING SYSTEM
PCT/CN2023/128538</t>
  </si>
  <si>
    <t>Raghavendra Y</t>
  </si>
  <si>
    <t>Rajni Rani</t>
  </si>
  <si>
    <t>IP87596</t>
  </si>
  <si>
    <t>PN314937FPSW</t>
  </si>
  <si>
    <t>AUTOMATIC SAMPLE ANALYSIS APPARATUS
PCT/CN2023/134132</t>
  </si>
  <si>
    <t xml:space="preserve">DISPLAY PANEL AND ELECTRONIC DEVICE
</t>
  </si>
  <si>
    <t>Siddhant Parvat</t>
  </si>
  <si>
    <t>Sitarey .</t>
  </si>
  <si>
    <t>IP88347</t>
  </si>
  <si>
    <t>P202200269IN01</t>
  </si>
  <si>
    <t>FAST MAPPER RESTORE FOR FLUSH IN PROCESSOR
PCT/CN2023/132295</t>
  </si>
  <si>
    <t>Aniket  Nimbarte</t>
  </si>
  <si>
    <t>Prajnya Poojari</t>
  </si>
  <si>
    <t>IP88233</t>
  </si>
  <si>
    <t>2023-OPLE-9066PC/IN/EKL</t>
  </si>
  <si>
    <t>POSITIVE ELECTRODE SLURRY FOR LITHIUM SECONDARY BATTERY AND METHOD OF PREPARING POSITIVE ELECTRODE FOR LITHIUM SECONDARY BATTERY USING THE SAME
PCT/KR2024/000426</t>
  </si>
  <si>
    <t>Isha Khanna</t>
  </si>
  <si>
    <t>Sarabjeet Kaur</t>
  </si>
  <si>
    <t>IP87388</t>
  </si>
  <si>
    <t>13996 P 6575 IN -SM/YR</t>
  </si>
  <si>
    <t>VVARDIS AG</t>
  </si>
  <si>
    <t>ORAL FILM WITH MULTIPLE REGIONS FOR THERAPY OF PERIODONTAL AND DENTAL DISEASES OR DISORDERS
PCT/EP2023/085961</t>
  </si>
  <si>
    <t>IP88240</t>
  </si>
  <si>
    <t>CMR01-133293IN</t>
  </si>
  <si>
    <t>United Kingdom</t>
  </si>
  <si>
    <t>CMR SURGICAL LIMITED</t>
  </si>
  <si>
    <t>CONTROL SYSTEM FOR A SURGICAL ROBOTIC SYSTEM
PCT/GB2024/050429</t>
  </si>
  <si>
    <t>Shivakumar Angadi</t>
  </si>
  <si>
    <t>Rajani Kumari</t>
  </si>
  <si>
    <t>IP87582</t>
  </si>
  <si>
    <t>CMR01-132937IN</t>
  </si>
  <si>
    <t>CONTROL SYSTEM FOR A SURGICAL ROBOTIC SYSTEM
PCT/GB2023/053152</t>
  </si>
  <si>
    <t>IP87464</t>
  </si>
  <si>
    <t>2022401-IN-PCT</t>
  </si>
  <si>
    <t>France</t>
  </si>
  <si>
    <t>SAINT-GOBAIN ADFORS</t>
  </si>
  <si>
    <t>TEXTILE BONDED BY A BINDER BASED ON POLYELECTROLYTES HAVING OPPOSITE CHARGE POLARITIES
PCT/EP2023/085857</t>
  </si>
  <si>
    <t>Naresh Kumar Jonnnalagadda</t>
  </si>
  <si>
    <t>Kundan Sah</t>
  </si>
  <si>
    <t>IP88426</t>
  </si>
  <si>
    <t>SRIB-20250225-002</t>
  </si>
  <si>
    <t>SAMSUNG ELECTRONICS CO., LTD.</t>
  </si>
  <si>
    <t xml:space="preserve">METHOD AND SYSTEM FOR PROVIDING A PERSONALIZED GAZE PREDICTION IN AR GLASSES WITHOUT EYE TRACKING
</t>
  </si>
  <si>
    <t>Pragya Deshbhratar</t>
  </si>
  <si>
    <t>Revikumar Nair</t>
  </si>
  <si>
    <t>IP88480</t>
  </si>
  <si>
    <t>SRIB-20250703-002</t>
  </si>
  <si>
    <t xml:space="preserve">METHOD AND SYSTEM FOR MANAGING MOBILE WIRELESS ACCESS BACKHAUL
</t>
  </si>
  <si>
    <t>Rupali Nagpure</t>
  </si>
  <si>
    <t>IP88170</t>
  </si>
  <si>
    <t>P240495IN01</t>
  </si>
  <si>
    <t xml:space="preserve">ELECTRIC FIELD CONTROLLER FOR VACUUM INTERRUPTER, AND VACUUM SWITCH
</t>
  </si>
  <si>
    <t>MERCEDES-BENZ GROUP AG</t>
  </si>
  <si>
    <t xml:space="preserve">AN ONBOARD CHARGER (OBC) FOR CONTROLLING CHARGING OF DIRECT CURRENT (DC)-LINK CAPACITOR AND METHOD THEREOF
</t>
  </si>
  <si>
    <t>AMRITA SCHOOL OF PHARMACY, AMRITA VISHWA VIDYAPEETHAM</t>
  </si>
  <si>
    <t xml:space="preserve">STEATOGENIC DIET COMPOSITION FOR RODENTS AND METHOD THEREOF
</t>
  </si>
  <si>
    <t>CHENNAI</t>
  </si>
  <si>
    <t>Vidyasaral Murugan</t>
  </si>
  <si>
    <t>R Praveen</t>
  </si>
  <si>
    <t>IP87480</t>
  </si>
  <si>
    <t>SE-022-12-031-WO0IN0</t>
  </si>
  <si>
    <t>DISPLAY MODULE INCLUDING STRUCTURE FOR REDUCING DAMAGE AND ELECTRONIC DEVICE COMPRISING SAME
PCT/KR2023/017881</t>
  </si>
  <si>
    <t>IP87351</t>
  </si>
  <si>
    <t>612-000077IN5PT</t>
  </si>
  <si>
    <t>Canada</t>
  </si>
  <si>
    <t>VUEREAL INC.</t>
  </si>
  <si>
    <t>OPTOELECTRONIC MICRODEVICE
PCT/CA2023/051641</t>
  </si>
  <si>
    <t xml:space="preserve">SMO-ORCHESTRATED HIERARCHICAL O-RU MANAGEMENT SCENARIOS
</t>
  </si>
  <si>
    <t>IP88366</t>
  </si>
  <si>
    <t>2302409IN</t>
  </si>
  <si>
    <t>PROTOCOL-DATA-UNIT-SET-BASED DISCARDING OR PROCESSING
PCT/US2024/010675</t>
  </si>
  <si>
    <t>IP88367</t>
  </si>
  <si>
    <t>2303169IN</t>
  </si>
  <si>
    <t>FUNCTIONALITY BASED IMPLICIT ML INFERENCE PARAMETER-GROUP SWITCH FOR BEAM PREDICTION
PCT/CN2023/121601</t>
  </si>
  <si>
    <t>Sreeya Reddy Arrapu</t>
  </si>
  <si>
    <t>IP88369</t>
  </si>
  <si>
    <t>2303334IN</t>
  </si>
  <si>
    <t>TECHNIQUES FOR PERFORMING CELL RESELECTION PROCEDURES USING A LOW-POWER WAKE-UP RECEIVER
PCT/CN2023/078586</t>
  </si>
  <si>
    <t>IP88370</t>
  </si>
  <si>
    <t>2302962IN</t>
  </si>
  <si>
    <t>SELECTION AND RESELECTION OF RESOURCES FOR TRANSMISSION
PCT/US2023/081593</t>
  </si>
  <si>
    <t>Puja  Raghav</t>
  </si>
  <si>
    <t>Mohammad  Sheikh</t>
  </si>
  <si>
    <t>IP88371</t>
  </si>
  <si>
    <t>2207594IN</t>
  </si>
  <si>
    <t>PERIODIC ADVERTISEMENT SUBFRAME ALLOCATION BASED ON TRANSMIT POWER
PCT/US2023/082163</t>
  </si>
  <si>
    <t>Ankit Rawat</t>
  </si>
  <si>
    <t>IP88405</t>
  </si>
  <si>
    <t>2301195IN</t>
  </si>
  <si>
    <t>OVERHEAD REDUCTION FOR COMPLEMENTARY CONFIDENCE LEVEL REPORTING IN BEAM PREDICTIONS
PCT/CN2023/076425</t>
  </si>
  <si>
    <t>IP88461</t>
  </si>
  <si>
    <t>2206712IN</t>
  </si>
  <si>
    <t>PERIPHERAL DEVICES FOR REAL-TIME REQUESTS
PCT/CN2023/077771</t>
  </si>
  <si>
    <t>IP86490</t>
  </si>
  <si>
    <t>F307339</t>
  </si>
  <si>
    <t>TARGET CELL PRIORITIZATION FOR LAYER 1/LAYER 2 TRIGGERED MOBILITY
PCT/US2023/061177</t>
  </si>
  <si>
    <t>IP87013</t>
  </si>
  <si>
    <t>B2202372WOIN</t>
  </si>
  <si>
    <t>ORGANIK KIMYA SANAYI VE TIC. A.S.</t>
  </si>
  <si>
    <t>WATERBORNE POLYMER COMPOSITION AND PREPARATION METHOD THEREOF
PCT/EP2022/086314</t>
  </si>
  <si>
    <t>IP87731</t>
  </si>
  <si>
    <t>PC932435IN</t>
  </si>
  <si>
    <t>RESURRECT BIO LTD</t>
  </si>
  <si>
    <t>METHODS OF MODULATING IMMUNE FUNCTION IN PLANTS
PCT/EP2023/084349</t>
  </si>
  <si>
    <t>BLACKROCK FINANCE INC.</t>
  </si>
  <si>
    <t xml:space="preserve">SYSTEMS AND METHODS FOR ORCHESTRATING AUTOMATED END-TO-END DATA FLOWS
</t>
  </si>
  <si>
    <t>IP87890</t>
  </si>
  <si>
    <t>106556-0215</t>
  </si>
  <si>
    <t>FUJIFILM Biosciences Inc.</t>
  </si>
  <si>
    <t>SYSTEM AND METHOD FOR LIFTING AND ORIENTING A CHAMBER
PCT/US2023/082584</t>
  </si>
  <si>
    <t>Bharath S</t>
  </si>
  <si>
    <t>Suyoga SNK</t>
  </si>
  <si>
    <t>IP88316</t>
  </si>
  <si>
    <t>KHP2531110138.5INP</t>
  </si>
  <si>
    <t>DATANG MOBILE COMMUNICATIONS EQUIPMENT CO., LTD.</t>
  </si>
  <si>
    <t>BEAM INDICATION METHOD, APPARATUS, AND DEVICE
PCT/CN2023/113795</t>
  </si>
  <si>
    <t>Spain</t>
  </si>
  <si>
    <t>ULMA Packaging, S.Coop</t>
  </si>
  <si>
    <t xml:space="preserve">PACKAGING MACHINE
</t>
  </si>
  <si>
    <t>Amit .</t>
  </si>
  <si>
    <t>Nitesh Bishwakarma</t>
  </si>
  <si>
    <t>IP86058</t>
  </si>
  <si>
    <t>6211IN01</t>
  </si>
  <si>
    <t>METHOD AND SYSTEM FOR AUTOMATIC PAYMENT METHOD TRANSMISSION TO MERCHANTS
PCT/IB2022/061765</t>
  </si>
  <si>
    <t>STRING Bio Private Limited</t>
  </si>
  <si>
    <t xml:space="preserve">SYSTEM FOR PRODUCING VALUE ADDED PRODUCTS FROM METHANE (CH4) AND CARBON DIOXIDE (CO2)
</t>
  </si>
  <si>
    <t>Revanth K</t>
  </si>
  <si>
    <t>Preeti Shivaji Shindhe</t>
  </si>
  <si>
    <t>IP87086</t>
  </si>
  <si>
    <t>SR NO.: S 2025-26/2219 &amp; THE IDF NO. 3263</t>
  </si>
  <si>
    <t>INDIAN INSTITUTE OF TECHNOLOGY MADRAS (IIT Madras)</t>
  </si>
  <si>
    <t xml:space="preserve">A SYSTEM FOR SUPPLYING FEED TO A POWER GENERATION UNIT OF A POWER PLANT
</t>
  </si>
  <si>
    <t>Sesha Sai Charan Tej Karasu</t>
  </si>
  <si>
    <t>IP87087</t>
  </si>
  <si>
    <t>SR NO.: S 2025-26/2222 &amp; THE IDF NO. 3360</t>
  </si>
  <si>
    <t xml:space="preserve">A POWER GENERATION UNIT AND A SYSTEM THEREOF
</t>
  </si>
  <si>
    <t>Suraj  Sadulnagar</t>
  </si>
  <si>
    <t>Sahiti Devaki</t>
  </si>
  <si>
    <t>IP87088</t>
  </si>
  <si>
    <t>SR NO.: S 2025-26/2221 &amp; THE IDF NO. 3359</t>
  </si>
  <si>
    <t xml:space="preserve">A POWER GENERATION SYSTEM
</t>
  </si>
  <si>
    <t>IP87089</t>
  </si>
  <si>
    <t>SR NO.: S 2025-26/2220 &amp; THE IDF NO. 3358</t>
  </si>
  <si>
    <t xml:space="preserve">AN EXCAVATOR BUCKET FOR A BUCKET WHEEL EXCAVATOR OF A STACKER RECLAIMER UNIT
</t>
  </si>
  <si>
    <t>Prashant Shrihari Auti</t>
  </si>
  <si>
    <t>Varshini Gundu</t>
  </si>
  <si>
    <t>IP87943</t>
  </si>
  <si>
    <t>SR NO.: S 2025-26/2291 &amp; THE IDF NO. 3425</t>
  </si>
  <si>
    <t xml:space="preserve">A CONTAINER FOR ACCOMMODATING GRANULAR MATERIAL
</t>
  </si>
  <si>
    <t>IP87154</t>
  </si>
  <si>
    <t>81087254</t>
  </si>
  <si>
    <t xml:space="preserve">METHOD AND SYSTEM FOR MANAGING POWER DISTRIBUTION
</t>
  </si>
  <si>
    <t>IP88246</t>
  </si>
  <si>
    <t>P023052IN-01</t>
  </si>
  <si>
    <t>Italy</t>
  </si>
  <si>
    <t>GIULIANI S.P.A.</t>
  </si>
  <si>
    <t>COMPOSITION FOR THE MODIFIED RELEASE OF BIOLOGICAL POLYAMINES, IN PARTICULAR SPERMIDINE
PCT/IB2023/062221</t>
  </si>
  <si>
    <t>Anjali Singh</t>
  </si>
  <si>
    <t>IP88352</t>
  </si>
  <si>
    <t>P202201236IN01</t>
  </si>
  <si>
    <t>VOLTAGE DROOP AND OVERSHOOT MANAGEMENT USING NON-LINEAR SLOPE DETECTION
PCT/EP2023/084108</t>
  </si>
  <si>
    <t>IP87532</t>
  </si>
  <si>
    <t>P4974IN00</t>
  </si>
  <si>
    <t>AUTOTECH ENGINEERING, S.L.</t>
  </si>
  <si>
    <t>A UNITARY ROOF RING OF A VEHICLE FRAMEWORK
PCT/EP2023/084348</t>
  </si>
  <si>
    <t>IP87921</t>
  </si>
  <si>
    <t>69.207.128004/06</t>
  </si>
  <si>
    <t>NEXTERA AS</t>
  </si>
  <si>
    <t>MODIFIED PIX VECTOR CONSTRUCT
PCT/EP2023/087102</t>
  </si>
  <si>
    <t>IP86303</t>
  </si>
  <si>
    <t>AF3796 IN</t>
  </si>
  <si>
    <t>TECHNISCHE UNIVERSITÄT MÜNCHEN</t>
  </si>
  <si>
    <t>RADIOLABELED PSMA LIGAND COMPOUNDS AND PRECURSORS THEREOF
PCT/EP2023/086504</t>
  </si>
  <si>
    <t>DASSAULT SYSTEMES AMERICAS CORP</t>
  </si>
  <si>
    <t xml:space="preserve">GENERATIVE MULTI-DIMENSIONAL FINITE ELEMENT MODELING FROM LAYERED MATERIAL DESIGN
</t>
  </si>
  <si>
    <t>IP87707</t>
  </si>
  <si>
    <t>2024P00499 IN (VTFR) / / PAW</t>
  </si>
  <si>
    <t>SCHAEFFLER TECHNOLOGIES AG &amp; CO. KG</t>
  </si>
  <si>
    <t xml:space="preserve">METHOD FOR MANAGING A GEAR SHIFT IN A GEARBOX
</t>
  </si>
  <si>
    <t>IP88069</t>
  </si>
  <si>
    <t>2023-OPLE-8420PC/IN/EKL/JWJ</t>
  </si>
  <si>
    <t>BATTERY LIFE INFORMATION PROVIDING APPARATUS AND OPERATING METHOD THEREOF
PCT/KR2023/019905</t>
  </si>
  <si>
    <t>IP88334</t>
  </si>
  <si>
    <t>P250515IN01</t>
  </si>
  <si>
    <t xml:space="preserve">METHOD AND APPARATUS FOR RECOMMENDING OPERATIONAL TAGS FOR AN ASSET
</t>
  </si>
  <si>
    <t>IP86997</t>
  </si>
  <si>
    <t>PMAA-242479-IN</t>
  </si>
  <si>
    <t>MOTOR CONTROLLER AND RAILROAD VEHICLE DRIVING SYSTEM
PCT/JP2023/000090</t>
  </si>
  <si>
    <t>IP87970</t>
  </si>
  <si>
    <t>412374-IN01-PCT</t>
  </si>
  <si>
    <t>MICROSOFT TECHNOLOGY LICENSING, LLC</t>
  </si>
  <si>
    <t>RESTRICTING MESSAGE NOTIFICATIONS AND CONVERSATIONS BASED ON DEVICE TYPE, MESSAGE CATEGORY, AND TIME PERIOD
PCT/US2023/084703</t>
  </si>
  <si>
    <t>HYDERABAD</t>
  </si>
  <si>
    <t>IP88944</t>
  </si>
  <si>
    <t>201256-IN01-NP-PCT</t>
  </si>
  <si>
    <t>Sweden</t>
  </si>
  <si>
    <t>POLQ INHIBITORS
PCT/IB2023/062262</t>
  </si>
  <si>
    <t xml:space="preserve">A SMART LEARNING SYSTEM AND METHOD THEREOF
</t>
  </si>
  <si>
    <t xml:space="preserve">DESIGN STAGE RECOGNITION AND DESIGN REPRESENTATION ACTION RECOGNITION IN REMOTE-SYNCHRONOUS COLLABORATIVE DESIGN SESSIONS
</t>
  </si>
  <si>
    <t>IP87791</t>
  </si>
  <si>
    <t>364.1355IN</t>
  </si>
  <si>
    <t>PROCESS FOR PREPARING A TERTIARY ALKYL ORGANIC PEROXIDE
PCT/EP2023/085048</t>
  </si>
  <si>
    <t>IP87909</t>
  </si>
  <si>
    <t>07039-2184IN1</t>
  </si>
  <si>
    <t>MAYO FOUNDATION FOR MEDICAL EDUCATION AND RESEARCH</t>
  </si>
  <si>
    <t>METHODS AND MATERIALS FOR COMBINING BIOLOGICS WITH MULTIPLE CHELATORS
PCT/US2023/085553</t>
  </si>
  <si>
    <t>IP87852</t>
  </si>
  <si>
    <t>PX244606IN</t>
  </si>
  <si>
    <t>EQUINOR LOW CARBON UK LIMITED</t>
  </si>
  <si>
    <t>IMPROVEMENTS TO ENERGY PERFORMANCE IN CO2 CAPTURE
PCT/EP2023/085110</t>
  </si>
  <si>
    <t>IP87854</t>
  </si>
  <si>
    <t>PX244614IN</t>
  </si>
  <si>
    <t>IMPROVEMENTS TO ENERGY PERFORMANCE IN CO2 CAPTURE
PCT/EP2023/085112</t>
  </si>
  <si>
    <t xml:space="preserve">C-PLANE CONTROLLED MAXIMUM POWER CONTROL FOR POWER AMPLIFIER (PA) OPTIMIZATION AND O-RU ENERGY SAVING
</t>
  </si>
  <si>
    <t>IP88406</t>
  </si>
  <si>
    <t>2302000IN</t>
  </si>
  <si>
    <t>MOBILE-TERMINATED SMALL DATA TRANSFER
PCT/CN2023/076130</t>
  </si>
  <si>
    <t>IP88407</t>
  </si>
  <si>
    <t>2302366IN</t>
  </si>
  <si>
    <t>TIMING ADVANCED MEASUREMENT FOR CANDIDATE CELLS
PCT/CN2023/076791</t>
  </si>
  <si>
    <t>IP88410</t>
  </si>
  <si>
    <t>2302793IN</t>
  </si>
  <si>
    <t>SIGNALING ASSOCIATED WITH UPLINK RESOURCES FOR SENSING
PCT/US2024/013852</t>
  </si>
  <si>
    <t>IP88403</t>
  </si>
  <si>
    <t>2301052IN</t>
  </si>
  <si>
    <t>DEVICE TRIGGERED BEAM MEASUREMENT REPORTING
PCT/CN2023/076769</t>
  </si>
  <si>
    <t>IP88092</t>
  </si>
  <si>
    <t>78045-427201</t>
  </si>
  <si>
    <t>ELANCO US INC.</t>
  </si>
  <si>
    <t>COMPOSITIONS AND METHODS FOR IMPROVED UTILIZATION OF NON-DIGESTIBLE FIBER IN ANIMALS
PCT/US2023/085417</t>
  </si>
  <si>
    <t>IP86043</t>
  </si>
  <si>
    <t>24PCTIN917</t>
  </si>
  <si>
    <t>ELECTRODE MANUFACTURING SYSTEM, ELECTRODE MANUFACTURING METHOD, AND ELECTRODE
PCT/KR2024/014382</t>
  </si>
  <si>
    <t>IP87621</t>
  </si>
  <si>
    <t>SR NO.: S 2025-26/2265 &amp; THE IDF NO 3350</t>
  </si>
  <si>
    <t xml:space="preserve">A CENTRIFUGAL ATOMIZATION APPARATUS CONFIGURED TO FORM SOLID PARTICLES FROM MOLTEN MATERIAL IN INERT ATMOSPHERE
</t>
  </si>
  <si>
    <t>IP85757</t>
  </si>
  <si>
    <t>81085585</t>
  </si>
  <si>
    <t xml:space="preserve">A SYSTEM FOR DETECTING DEFECTS IN COOLING TUBES AND CORRESPONDING METHODS THEREOF
</t>
  </si>
  <si>
    <t>IP88351</t>
  </si>
  <si>
    <t>P202202883IN01</t>
  </si>
  <si>
    <t>REACTIVE SERIAL RESISTANCE REDUCTION FOR MAGNETORESISTIVE RANDOM-ACCESS MEMORY DEVICES
PCT/IB2023/061672</t>
  </si>
  <si>
    <t>IP87479</t>
  </si>
  <si>
    <t>P27497-IN/DMC/PMJ</t>
  </si>
  <si>
    <t>ELECTRONIC DEVICE COMPRISING FLEXIBLE DISPLAY AND OPERATION METHOD THEREFOR
PCT/KR2023/020238</t>
  </si>
  <si>
    <t>IP88383</t>
  </si>
  <si>
    <t>OVP2424348IN</t>
  </si>
  <si>
    <t>CARRIER FOR CLEANING CYLINDRICAL BATTERY CELL, CYLINDRICAL BATTERY CELL PRODUCED USING SAME, AND BATTERY PACK AND VEHICLE WHICH COMPRISE CYLINDRICAL BATTERY CELL
PCT/KR2023/021159</t>
  </si>
  <si>
    <t>IP88284</t>
  </si>
  <si>
    <t>OVP2528677IN</t>
  </si>
  <si>
    <t>BATTERY MODULE, AND BATTERY PACK AND VEHICLE COMPRISING SAME BATTERY MODULE
PCT/KR2023/020350</t>
  </si>
  <si>
    <t>CHAIRMAN, DEFENCE RESEARCH &amp; DEVELOPMENT ORGANISATION (DRDO)</t>
  </si>
  <si>
    <t xml:space="preserve">SYNTHESIS OF A NOVEL IMINE-LINKED DEHYDRO-ASCORBIC ACID PHENYLENEDIAMINE COVALENT ORGANIC FRAMEWORK (DHA-PDA-COF) THROUGH SCHIFF BASE CHEMISTRY.
</t>
  </si>
  <si>
    <t>IP94858</t>
  </si>
  <si>
    <t>300339-IN01-NP-PCT</t>
  </si>
  <si>
    <t>JACOBIO PHARMACEUTICALS CO., LTD.</t>
  </si>
  <si>
    <t>FUSED CYCLIC COMPOUNDS AND USE THEREOF
PCT/CN2023/136747</t>
  </si>
  <si>
    <t>Amit Koli</t>
  </si>
  <si>
    <t>Santosh Raut</t>
  </si>
  <si>
    <t>IP85814</t>
  </si>
  <si>
    <t>2022379-IN-PCT</t>
  </si>
  <si>
    <t>ILLUMINATED GLAZING ELEMENT WITH A COATED REFLECTIVE STRUCTURE FOR COUPLING IN LIGHT
PCT/EP2023/078902</t>
  </si>
  <si>
    <t>IP87734</t>
  </si>
  <si>
    <t>OPA23186-IN</t>
  </si>
  <si>
    <t>CJ CHEILJEDANG CORPORATION</t>
  </si>
  <si>
    <t>PURINE NUCLEOTIDE-PRODUCING MICROORGANISM AND METHOD FOR PRODUCTION OF PURINE NUCLEOTIDE USING SAME
PCT/KR2023/020105</t>
  </si>
  <si>
    <t>IP87736</t>
  </si>
  <si>
    <t>OPA23187-IN</t>
  </si>
  <si>
    <t>MICROORGANISM PRODUCING PURINE NUCLEOTIDES AND METHOD FOR PRODUCING PURINE NUCLEOTIDES USING SAME
PCT/KR2023/020106</t>
  </si>
  <si>
    <t>IP87737</t>
  </si>
  <si>
    <t>OPA23188-IN</t>
  </si>
  <si>
    <t>MICROORGANISM PRODUCING PURINE NUCLEOTIDE, AND PURINE NUCLEOTIDE PRODUCTION METHOD USING SAME
PCT/KR2023/020109</t>
  </si>
  <si>
    <t>IP87738</t>
  </si>
  <si>
    <t>OPA23189-IN</t>
  </si>
  <si>
    <t>MICROORGANISM PRODUCING PURINE NUCLEOTIDE, AND METHOD FOR PRODUCING PURINE NUCLEOTIDE USING SAME
PCT/KR2023/020073</t>
  </si>
  <si>
    <t>IP87857</t>
  </si>
  <si>
    <t>4375.320IN01</t>
  </si>
  <si>
    <t>CAPITAL ONE SERVICES, LLC</t>
  </si>
  <si>
    <t>SYSTEM AND METHOD FOR MULTI-FACTOR AUTHENTICATION
PCT/US2023/082750</t>
  </si>
  <si>
    <t xml:space="preserve">SYSTEMS AND METHODS FOR MACHINE LEARNING BASED CASCADED CLASSIFICATION OF SHORT MESSAGE SERVICE COMMUNICATIONS
</t>
  </si>
  <si>
    <t xml:space="preserve">METHOD AND SYSTEM FOR LONG-TERM AND SHORT-TERM UPDATES IN COORDINATED TRANSMISSIONS
</t>
  </si>
  <si>
    <t>RAKUTEN SYMPHONY, INC.</t>
  </si>
  <si>
    <t xml:space="preserve">SOFT HANDOVER USING MULTI TRP AND LTM
</t>
  </si>
  <si>
    <t xml:space="preserve">LOWER LAYER TRIGGERED MOBILITY (LTM) WITH ASYMMETRIC DL sTRP AND UL mTRP
</t>
  </si>
  <si>
    <t xml:space="preserve">RELIABLE VERY SMALL DATA TRANSMISSIONS IN O-RAN USING PSEUDO IDLE MODE
</t>
  </si>
  <si>
    <t>IP86408</t>
  </si>
  <si>
    <t>OPEA230885-PCT-IN</t>
  </si>
  <si>
    <t>BATTERY MODULE AND METHOD FOR DETERMINING STATE OF CURRENT SENSOR THEREOF
PCT/KR2024/008587</t>
  </si>
  <si>
    <t>IP86059</t>
  </si>
  <si>
    <t>25FM023-PCT-IN</t>
  </si>
  <si>
    <t>ELECTRIC VEHICLE CONTROL SYSTEM
PCT/JP2023/013599</t>
  </si>
  <si>
    <t>IP88462</t>
  </si>
  <si>
    <t>2300469IN</t>
  </si>
  <si>
    <t>FULL-DUPLEX SCHEME BASED ON FREQUENCY MODULATED CONTINUOUS WAVE (FMCW) WAVEFORM
PCT/CN2023/078923</t>
  </si>
  <si>
    <t>IP85826</t>
  </si>
  <si>
    <t>ES-EE-2025-033</t>
  </si>
  <si>
    <t xml:space="preserve">SYSTEM AND METHOD OF RECONFIGURABLE SINGLE INPUT MULTIPLE OUTPUT (SIMO) SWITCHED CAPACITOR MULTI-LEVEL INVERTER (SCMLI)
</t>
  </si>
  <si>
    <t xml:space="preserve">DATA PLANE DRBS FOR AI-ML DATA COLLECTION AND SENSING INFORMATION
</t>
  </si>
  <si>
    <t>ALSTOM HOLDINGS</t>
  </si>
  <si>
    <t xml:space="preserve">GEARBOX, CORRESPONDING USE AND VEHICLE
</t>
  </si>
  <si>
    <t>IP87851</t>
  </si>
  <si>
    <t>PX244608IN</t>
  </si>
  <si>
    <t>IMPROVEMENTS TO ENERGY PERFORMANCE IN CO2 CAPTURE
PCT/EP2023/085089</t>
  </si>
  <si>
    <t>IP85924</t>
  </si>
  <si>
    <t xml:space="preserve">PAN-GENOME GENIC SNP CHIP OF WHEAT AND APPLICATIONS THEREOF
</t>
  </si>
  <si>
    <t xml:space="preserve">Nikhil  </t>
  </si>
  <si>
    <t>Namrata Dhania</t>
  </si>
  <si>
    <t>IP88475</t>
  </si>
  <si>
    <t>OVP2528670IN</t>
  </si>
  <si>
    <t>BATTERY MODULE, AND BATTERY PACK AND VEHICLE INCLUDING SAME
PCT/KR2023/013596</t>
  </si>
  <si>
    <t>IP88494</t>
  </si>
  <si>
    <t>OVP2528669IN</t>
  </si>
  <si>
    <t>BATTERY MODULE AND BATTERY PACK COMPRISING SAME
PCT/KR2023/021493</t>
  </si>
  <si>
    <t>IP87859</t>
  </si>
  <si>
    <t>27.192.175509/05</t>
  </si>
  <si>
    <t>STRIKE PHARMA AB</t>
  </si>
  <si>
    <t>BINDING MOLECULE
PCT/EP2023/084946</t>
  </si>
  <si>
    <t>IP87880</t>
  </si>
  <si>
    <t>27.192.175510/06</t>
  </si>
  <si>
    <t>OPTIMIZED TAG MOIETY
PCT/EP2023/084954</t>
  </si>
  <si>
    <t>IP87515</t>
  </si>
  <si>
    <t>SP2947-IN-PCT</t>
  </si>
  <si>
    <t>Poland</t>
  </si>
  <si>
    <t>SHELL INTERNATIONALE RESEARCH MAATSCHAPPIJ B.V.</t>
  </si>
  <si>
    <t>GOLD-CONTAINING CATALYST FOR REMOVAL OF HYDROGEN IN OXYGEN-RICH STREAMS
PCT/US2023/085299</t>
  </si>
  <si>
    <t>IP88427</t>
  </si>
  <si>
    <t>P202201650IN01</t>
  </si>
  <si>
    <t>DETERMINATION OF EXTENTS OF A VIRTUAL REALITY (VR) ENVIRONMENT TO DISPLAY ON A VR DEVICE
PCT/IB2023/057746</t>
  </si>
  <si>
    <t>IP88350</t>
  </si>
  <si>
    <t>P202202232IN01</t>
  </si>
  <si>
    <t>MANAGING ACCESS TO TAPE CARTRIDGES AT TAPE ARCHIVAL SERVICE PROVIDER
PCT/CN2023/132894</t>
  </si>
  <si>
    <t>IP88467</t>
  </si>
  <si>
    <t>2024-OPLE-0190PC/IN/EKL/GSK</t>
  </si>
  <si>
    <t>CONDUCTIVE MATERIAL, ELECTRODE INCLUDING THE SAME, AND LITHIUM SECONDARY BATTERY INCLUDING THE ELECTRODE
PCT/KR2024/014720</t>
  </si>
  <si>
    <t xml:space="preserve">SYSTEM AND METHOD FOR LOGGING AND REPORTING INFORMATION TO IDENTIFY THERE IS NO SUITABLE CELL IN WIRELESS NETWORKS
</t>
  </si>
  <si>
    <t>IP87849</t>
  </si>
  <si>
    <t>PX244615IN</t>
  </si>
  <si>
    <t>IMPROVEMENTS TO ENERGY PERFORMANCE IN CO2 CAPTURE
PCT/EP2023/085088</t>
  </si>
  <si>
    <t>IP87364</t>
  </si>
  <si>
    <t>723129CPIN</t>
  </si>
  <si>
    <t>ABBISKO THERAPEUTICS CO., LTD</t>
  </si>
  <si>
    <t>KRAS G12D INHIBITORS AND USES THEREOF
PCT/CN2023/140181</t>
  </si>
  <si>
    <t>IP87771</t>
  </si>
  <si>
    <t>ADPT03-PCT-IN/125045-0112</t>
  </si>
  <si>
    <t>ADAPTR, INC.</t>
  </si>
  <si>
    <t>GRID ADAPTER SYSTEMS AND METHODS
PCT/CA2023/051625</t>
  </si>
  <si>
    <t>IP84339</t>
  </si>
  <si>
    <t>BS-MRDG-2024-172</t>
  </si>
  <si>
    <t xml:space="preserve">MICROFLUIDIC DEVICE AND METHODS THEREOF
</t>
  </si>
  <si>
    <t>IP88463</t>
  </si>
  <si>
    <t>2300489IN</t>
  </si>
  <si>
    <t>COEXISTENCE BETWEEN COMMUNICATIONS IN ADJACENT FREQUENCY BAND
PCT/US2024/018430</t>
  </si>
  <si>
    <t xml:space="preserve">TUNABLE DIELECTRIC RESONATOR ANTENNA
</t>
  </si>
  <si>
    <t>IP88428</t>
  </si>
  <si>
    <t>P202203343IN01</t>
  </si>
  <si>
    <t>MIRRORED DISAGGREGATED MEMORY IN A CLUSTERED ENVIRONMENT
PCT/EP2023/084099</t>
  </si>
  <si>
    <t>Priyanka Mistry</t>
  </si>
  <si>
    <t>IP88429</t>
  </si>
  <si>
    <t>P202105217IN01</t>
  </si>
  <si>
    <t>UNLOADING INTERDEPENDENT SHARED LIBRARIES
PCT/CN2023/132493</t>
  </si>
  <si>
    <t xml:space="preserve">DISPLAY PANEL HAVING SEPARATORS AND ELECTRONIC DEVICE INCLUDING THE SAME
</t>
  </si>
  <si>
    <t>IP88476</t>
  </si>
  <si>
    <t>OVP2322703IN</t>
  </si>
  <si>
    <t>APPARATUS AND METHOD FOR MANAGING BATTERY
PCT/KR2023/021508</t>
  </si>
  <si>
    <t>IP88482</t>
  </si>
  <si>
    <t>OVP2528676IN</t>
  </si>
  <si>
    <t>BATTERY PACK AND VEHICLE COMPRISING SAME
PCT/KR2023/020471</t>
  </si>
  <si>
    <t>IP88285</t>
  </si>
  <si>
    <t>OVP2424859IN</t>
  </si>
  <si>
    <t>APPARATUS AND METHOD FOR ACQUIRING BATTERY DEGRADATION INDICATOR INFORMATION, BATTERY PACK, AND ELECTRIC VEHICLE
PCT/KR2024/010621</t>
  </si>
  <si>
    <t>IP86409</t>
  </si>
  <si>
    <t>K 76 232/26KB</t>
  </si>
  <si>
    <t>HETEROPHASIC POLYPROPYLENE COMPOSITION
PCT/EP2023/085535</t>
  </si>
  <si>
    <t>IP87781</t>
  </si>
  <si>
    <t>SPR22P02IN1</t>
  </si>
  <si>
    <t>ASPIAIR GMBH</t>
  </si>
  <si>
    <t>DRUG MIXING SYSTEM
PCT/EP2023/087840</t>
  </si>
  <si>
    <t>IP88450</t>
  </si>
  <si>
    <t>2023-OPLE-8276PC/IN/EKL/MHL</t>
  </si>
  <si>
    <t>VEHICLE DATA MANAGING SERVER, PLATFORM MANAGING SERVER AND SERVICE SERVER, AND SERVICE PROVIDING SYSTEM ASSOCIATED WITH AUTONOMOUS DRIVING PLATFORM
PCT/KR2023/016763</t>
  </si>
  <si>
    <t xml:space="preserve">METHOD AND APPARATUS FOR MANAGEMENT OF WIRELESS SENSING
</t>
  </si>
  <si>
    <t xml:space="preserve">P Sheetal </t>
  </si>
  <si>
    <t>IP85426</t>
  </si>
  <si>
    <t>AIMS-002060IN</t>
  </si>
  <si>
    <t>AMRITA VISHWA VIDYAPEETHAM</t>
  </si>
  <si>
    <t xml:space="preserve">INDWELLING DEVICES COMPOSED OF BIOCIDE EMBEDDED NANOFIBROUS YARN AND METHODS OF PREPARATION THEREOF
</t>
  </si>
  <si>
    <t xml:space="preserve">LAYER 1/LAYER 2 TRIGGERED MOBILITY FOR NON-TERRESTRIAL NETWORKS
</t>
  </si>
  <si>
    <t>IP88457</t>
  </si>
  <si>
    <t>2206753IN</t>
  </si>
  <si>
    <t>WAVEFORM AND MODULATION CONFIGURATION FOR TRANSMISSIONS
PCT/CN2023/078922</t>
  </si>
  <si>
    <t>IP88584</t>
  </si>
  <si>
    <t>008634.01583\IN</t>
  </si>
  <si>
    <t xml:space="preserve">Sloan Valve Company </t>
  </si>
  <si>
    <t xml:space="preserve">FILTER ASSEMBLY FOR WATER DISPENSER
</t>
  </si>
  <si>
    <t>IP87959</t>
  </si>
  <si>
    <t>MM253 PCT IN</t>
  </si>
  <si>
    <t>SONCEBOZ AUTOMOTIVE SA</t>
  </si>
  <si>
    <t>COMPACT ELECTRICAL CONTACTOR HAVING LOW CONTACT RESISTANCE
PCT/EP2023/086196</t>
  </si>
  <si>
    <t>IP87933</t>
  </si>
  <si>
    <t>TEMP 2526-005</t>
  </si>
  <si>
    <t xml:space="preserve">A DEFLECTOR STRUCTURE OF A SUNROOF UNIT MOUNTED ON A VEHICLE
</t>
  </si>
  <si>
    <t>IP86820</t>
  </si>
  <si>
    <t>SR NO.: S 2025-26/2187 &amp; THE IDF NO. 3319</t>
  </si>
  <si>
    <t xml:space="preserve">SYSTEM AND METHOD FOR HYBRID WIRELESS POWER TRANSFER IN ELECTRIC VEHICLES
</t>
  </si>
  <si>
    <t>Rachita Singh</t>
  </si>
  <si>
    <t>Prateek Mishra</t>
  </si>
  <si>
    <t>IP87923</t>
  </si>
  <si>
    <t>81FX-350540-IN</t>
  </si>
  <si>
    <t>GASHERBRUM BIO, INC.</t>
  </si>
  <si>
    <t>SALTS AND SOLID FORMS OF A COMPOUND HAVING GLP-1 AGONIST ACTIVITY
PCT/CN2023/138803</t>
  </si>
  <si>
    <t>IP88286</t>
  </si>
  <si>
    <t>OVP2322819IN</t>
  </si>
  <si>
    <t>ELECTRODE, SECONDARY BATTERY COMPRISING SAME, AND MANUFACTURING METHOD THEREFOR
PCT/KR2023/022030</t>
  </si>
  <si>
    <t>IP87739</t>
  </si>
  <si>
    <t>3.177.160761/03</t>
  </si>
  <si>
    <t>JOTUN A/S</t>
  </si>
  <si>
    <t>COATINGS
PCT/EP2023/085361</t>
  </si>
  <si>
    <t>Rohan Pandey</t>
  </si>
  <si>
    <t>IP86549</t>
  </si>
  <si>
    <t>P27537-IN/DMC/LSY</t>
  </si>
  <si>
    <t>ELECTRONIC DEVICE FOR CONTROLLING OUTPUT DEVICES ON BASIS OF CONTENT REPRODUCTION, OPERATION METHOD THEREOF, AND STORAGE MEDIUM
PCT/KR2023/018076</t>
  </si>
  <si>
    <t>IP87501</t>
  </si>
  <si>
    <t>250298.000856</t>
  </si>
  <si>
    <t>REGENERON PHARMACEUTICALS INC</t>
  </si>
  <si>
    <t>ANTIGEN-BINDING MOLECULES THAT BIND TO AAV PARTICLES AND USES
PCT/US2023/084372</t>
  </si>
  <si>
    <t xml:space="preserve">METHOD TO HANDLE RACH OCCASION COLLISION DURING CANDIDATE CELLS UL TA MEASUREMENTS IN CONDITIONAL LTM
</t>
  </si>
  <si>
    <t>Anjana Bisht</t>
  </si>
  <si>
    <t>Niranjan Hegde</t>
  </si>
  <si>
    <t xml:space="preserve">METHOD AND APPARATUS FOR SENSING ENTITIES DISCOVERY AND MANAGEMENT
</t>
  </si>
  <si>
    <t>IP88470</t>
  </si>
  <si>
    <t>ESPKE23-2121PCIN</t>
  </si>
  <si>
    <t>DEVICE FOR OPERATING VIRTUAL POWER PLANT AND METHOD FOR OPERATING VIRTUAL POWER PLANT
PCT/KR2024/010137</t>
  </si>
  <si>
    <t>IP88578</t>
  </si>
  <si>
    <t>2202973IN</t>
  </si>
  <si>
    <t>AIRCRAFT BEAM MUTING FOR MULTI-AIRCRAFT EMERGENCY MESSAGE RELAYING
PCT/US2024/015930</t>
  </si>
  <si>
    <t>IP85741</t>
  </si>
  <si>
    <t>MS-MAT-2025-028</t>
  </si>
  <si>
    <t xml:space="preserve">3D BIOPRINTING INK COMPOSITION AND METHODS OF USE THEREOF
</t>
  </si>
  <si>
    <t>IP87251</t>
  </si>
  <si>
    <t>MPS-IAP-2025-072</t>
  </si>
  <si>
    <t xml:space="preserve">SUPER RESOLUTION META-LENS SURFACE AND METHOD OF DESIGNING SUPER RESOLUTION META-LENS SURFACE
</t>
  </si>
  <si>
    <t>IP88203</t>
  </si>
  <si>
    <t>SMP230163PCT-IN</t>
  </si>
  <si>
    <t>DISPLAY DEVICE AND MANUFACTURING METHOD THEREFOR
PCT/KR2024/007310</t>
  </si>
  <si>
    <t xml:space="preserve">ACCELERATION OF CONDITIONAL GENERATIVE MACHINE LEARNING MODELS
</t>
  </si>
  <si>
    <t>IP88198</t>
  </si>
  <si>
    <t>30459_IN</t>
  </si>
  <si>
    <t>THERAPEUTIC OLIGONUCLEOTIDE-CONTAINING PHARMACEUTICAL COMPOSITIONS AND DOSING REGIMENS USING THE SAME
PCT/US2024/011378</t>
  </si>
  <si>
    <t>Jyoti Ramani</t>
  </si>
  <si>
    <t>Shipra Dey</t>
  </si>
  <si>
    <t>COHERE TECHNOLOGIES, INC.</t>
  </si>
  <si>
    <t xml:space="preserve">PRECODING OF ORTHOGONAL TIME FREQUENCY SPACE SIGNALS
</t>
  </si>
  <si>
    <t xml:space="preserve">ENHANCEMENT FOR SRS BASED BEAMFORMING WITH O-RAN ARCHITECTURE
</t>
  </si>
  <si>
    <t>IP87372</t>
  </si>
  <si>
    <t>F307694</t>
  </si>
  <si>
    <t>POLLUTION MONITORING USING INTEGRATED SENSING AND COMMUNICATION
PCT/US2023/026534</t>
  </si>
  <si>
    <t xml:space="preserve">APPARATUS AND METHOD FOR CHANNEL SOUNDING
</t>
  </si>
  <si>
    <t>IP87991</t>
  </si>
  <si>
    <t>73555.126</t>
  </si>
  <si>
    <t>TECHMIX, LLC</t>
  </si>
  <si>
    <t>FEED SUPPLEMENT BOLUS WITH ACTIVE YEAST
PCT/US2023/083766</t>
  </si>
  <si>
    <t>IP87581</t>
  </si>
  <si>
    <t>2022405-IN-PCT</t>
  </si>
  <si>
    <t>SAINT-GOBAIN GLASS FRANCE</t>
  </si>
  <si>
    <t>BUILDING FACADE PANEL AND METHOD FOR INSTALLING SAME
PCT/EP2023/085509</t>
  </si>
  <si>
    <t>IP86125</t>
  </si>
  <si>
    <t>PCC305053CJC/PCT/IN</t>
  </si>
  <si>
    <t>BIODEGRADABLE RESIN COMPOSITION AND BIODEGRADABLE ARTICLE COMPRISING SAME
PCT/KR2023/020316</t>
  </si>
  <si>
    <t>IP88387</t>
  </si>
  <si>
    <t>PMAA-250469-IN</t>
  </si>
  <si>
    <t>ANOMALY DETECTION DEVICE AND ANOMALY DETECTION METHOD FOR SYNCHRONOUS RELUCTANCE MOTOR
PCT/JP2023/001933</t>
  </si>
  <si>
    <t>IP87453</t>
  </si>
  <si>
    <t>1434-IN-PCT</t>
  </si>
  <si>
    <t>PRMT5 INHIBITORS AND USES THEREOF
PCT/US2023/085207</t>
  </si>
  <si>
    <t>IP87940</t>
  </si>
  <si>
    <t>3.177.163473/07</t>
  </si>
  <si>
    <t>PLASTIC RECYCLING PROCESS
PCT/EP2023/087752</t>
  </si>
  <si>
    <t>IP87941</t>
  </si>
  <si>
    <t>3.177.163474/07</t>
  </si>
  <si>
    <t>PLASTIC TREATMENT PROCESS
PCT/EP2023/087754</t>
  </si>
  <si>
    <t>IP87660</t>
  </si>
  <si>
    <t>SP106224INZ/MW</t>
  </si>
  <si>
    <t>Singapore</t>
  </si>
  <si>
    <t>RAM LIFTING TECHNOLOGIES PTE. LTD</t>
  </si>
  <si>
    <t>AN ENHANCED PROXIMITY ALERT SYSTEM AND METHOD
PCT/SG2023/050828</t>
  </si>
  <si>
    <t>IP89555</t>
  </si>
  <si>
    <t>ERIP/IP/2101054/M/01</t>
  </si>
  <si>
    <t xml:space="preserve">A CULTURE MEDIA SYSTEM FAVOURING IN-VITRO CULTURING FOR HIPPOPHAE RHAMNOIDES CALLUS
</t>
  </si>
  <si>
    <t>IP87308</t>
  </si>
  <si>
    <t>H15517IN/EEJ</t>
  </si>
  <si>
    <t>MOVEERO LIMITED</t>
  </si>
  <si>
    <t>WHEEL LOAD DETERMINING APPARATUS AND METHOD
PCT/GB2023/053203</t>
  </si>
  <si>
    <t>IP87778</t>
  </si>
  <si>
    <t>K 76 463/26KB</t>
  </si>
  <si>
    <t>POLYOLEFIN COMPOSITION WITH EXCELLENT BALANCE OF PROPERTIES
PCT/EP2023/085536</t>
  </si>
  <si>
    <t>IP88397</t>
  </si>
  <si>
    <t>2024P00493 IN</t>
  </si>
  <si>
    <t xml:space="preserve">METHOD OF DEACTIVATING A CUT-OFF FUNCTION OF AN ENGINE OF AN ENGINE-DRIVEN TWO-WHEELED VEHICLE
</t>
  </si>
  <si>
    <t>IP88408</t>
  </si>
  <si>
    <t>2024P00495 IN (VTFR) / CRO / DOR</t>
  </si>
  <si>
    <t xml:space="preserve">METHOD FOR CALIBRATING AN INCLINATION SENSOR FOR A TWO-WHEELED VEHICLE
</t>
  </si>
  <si>
    <t>IP88336</t>
  </si>
  <si>
    <t>ATS22095-06-PAT-IN (WO)</t>
  </si>
  <si>
    <t>AUSTRIA</t>
  </si>
  <si>
    <t>AT &amp; S AUSTRIA TECHNOLOGIE &amp; SYSTEMTECHNIK AKTIENGESELLSCHAFT</t>
  </si>
  <si>
    <t>ELECTRONIC DEVICE WITH MOTHERBOARD, POWER CONVERTER MODULE, PROCESSOR MODULE, MEMORY MODULE AND HEAT SINK
PCT/EP2023/081909</t>
  </si>
  <si>
    <t>IP87253</t>
  </si>
  <si>
    <t>125354.UA080IN</t>
  </si>
  <si>
    <t>ARQIT LIMITED</t>
  </si>
  <si>
    <t>MULTI-ALGORITHM BOOTSTRAPPING
PCT/GB2023/053186</t>
  </si>
  <si>
    <t>IP88508</t>
  </si>
  <si>
    <t>2023-OPLC-9124PC/IN/EKL</t>
  </si>
  <si>
    <t>LG CHEM, LTD.</t>
  </si>
  <si>
    <t>POLYALKYLENE CARBONATE RESIN COMPOSITION AND METHOD FOR PREPARING THE SAME
PCT/KR2024/001728</t>
  </si>
  <si>
    <t>IP88388</t>
  </si>
  <si>
    <t>2024-OPLE-0012PC/IN/EKL</t>
  </si>
  <si>
    <t>CYLINDRICAL-TYPE LITHIUM SECONDARY BATTERY
PCT/KR2024/010489</t>
  </si>
  <si>
    <t>IP87716</t>
  </si>
  <si>
    <t>CMR01-133264IN</t>
  </si>
  <si>
    <t>CONTROL OF A SURGICAL ROBOT ARM
PCT/GB2023/053285</t>
  </si>
  <si>
    <t>IP87560</t>
  </si>
  <si>
    <t>2025P00101 IN</t>
  </si>
  <si>
    <t xml:space="preserve">FILTRATION SYSTEM FOR ENGINE OF VEHICLE AND VEHICLE INCLUDING THE SAME
</t>
  </si>
  <si>
    <t>IP88595</t>
  </si>
  <si>
    <t>SIMULATORY AG</t>
  </si>
  <si>
    <t>METHOD, MEDICAL TRAINING DEVICE, AND SYSTEM FOR GENERATING DYNAMIC VIRTUAL REPRESENTATIONS FOR MEDICAL TRAINING
PCT/IB2023/062766</t>
  </si>
  <si>
    <t>IP87525</t>
  </si>
  <si>
    <t>008777864</t>
  </si>
  <si>
    <t>SENSONIC GMBH</t>
  </si>
  <si>
    <t>METHOD FOR TRAINING A MACHINE LEARNING MODEL
PCT/EP2023/086180</t>
  </si>
  <si>
    <t>IP87611</t>
  </si>
  <si>
    <t>2022402-IN-PCT</t>
  </si>
  <si>
    <t>METHOD FOR PREPARING A THERMOSETTING BINDER COMPOSITION BASED ON WATER-SOLUBLE OR WATER-DISPERSIBLE LIGNIN ESTER, FOR BINDING FIBRES
PCT/FR2023/052058</t>
  </si>
  <si>
    <t>IP87387</t>
  </si>
  <si>
    <t>SE22P0329IN1</t>
  </si>
  <si>
    <t>HITACHI, LTD.</t>
  </si>
  <si>
    <t>PROVISION OF CHARGING PLANS FOR ELECTRIC VEHICLES
PCT/EP2024/052182</t>
  </si>
  <si>
    <t>IP86726</t>
  </si>
  <si>
    <t>FT/IDF/09/2024/110.</t>
  </si>
  <si>
    <t>INDIAN INSTITUTE OF TECHNOLOGY DELHI</t>
  </si>
  <si>
    <t xml:space="preserve">SMOKE-FREE JAGGERY PRODUCTION USING PROCESSED BIOMASS-BASED HEATING SYSTEM
</t>
  </si>
  <si>
    <t>IP88616</t>
  </si>
  <si>
    <t>OVP2425755IN</t>
  </si>
  <si>
    <t>APPARATUS AND METHOD FOR DIAGNOSING BATTERY
PCT/KR2024/014021</t>
  </si>
  <si>
    <t>IP87382</t>
  </si>
  <si>
    <t xml:space="preserve">MANAGING FINANCIAL DATA ON BLOCKCHAIN NETWORKS UTILIZING ARTIFICIAL INTELLIGENCE AND QUANTUM COMPUTING
</t>
  </si>
  <si>
    <t>IP87874</t>
  </si>
  <si>
    <t>2022414-IN-PCT</t>
  </si>
  <si>
    <t>United Arab Emirates</t>
  </si>
  <si>
    <t>PREPARATION PROCESS FOR ALL-SOLID-STATE BATTERIES
PCT/IB2023/063104</t>
  </si>
  <si>
    <t>IP88124</t>
  </si>
  <si>
    <t>RAKU-10400IN</t>
  </si>
  <si>
    <t>DETERMINISTICALLY PARSABLE REPORTING OF RADIO ACCESS NETWORK RADIO UNIT PERFORMANCE INFORMATION
PCT/US2023/085096</t>
  </si>
  <si>
    <t>IP88056</t>
  </si>
  <si>
    <t>5015.080IN0D</t>
  </si>
  <si>
    <t>THERABODY INC</t>
  </si>
  <si>
    <t>TEMPERATURE CONTROLLED AND VIBRATING THERAPEUTIC STRAP ASSEMBLY
PCT/US2023/085190</t>
  </si>
  <si>
    <t xml:space="preserve">EXTERNAL POWER SOURCE COORDINATION AND MANAGEMENT THROUGH OPEN-RADIO UNIT (O-RU) OR OPEN-DISTRIBUTED UNIT (O-DU)
</t>
  </si>
  <si>
    <t>IP87486</t>
  </si>
  <si>
    <t>CMR01-132256IN</t>
  </si>
  <si>
    <t>SURGICAL INSTRUMENT WITH INTERLOCKING END EFFECTOR ELEMENTS
PCT/GB2023/053354</t>
  </si>
  <si>
    <t>IP88570</t>
  </si>
  <si>
    <t>SRIB-20250709-001</t>
  </si>
  <si>
    <t xml:space="preserve">SYSTEM AND METHOD OF MULTI-AP COORDINATION FOR CO-HOSTED SET OF ACCESS POINTS (APs)
</t>
  </si>
  <si>
    <t xml:space="preserve">A METHOD AND A SYSTEM TO ROUTE SIGNALING MESSAGES IN SIXTH GENERATION (6G)
</t>
  </si>
  <si>
    <t>IP81909</t>
  </si>
  <si>
    <t>202308-MEM-007</t>
  </si>
  <si>
    <t xml:space="preserve">METHODS AND DEVICES FOR EFFICIENT MEMORY MANAGEMENT OF A SOLID-STATE DRIVE (SSD) DEVICE
</t>
  </si>
  <si>
    <t xml:space="preserve">EXOSOMAL GENE EXPRESSION SIGNATURE FOR ADULT GLIOMAS
</t>
  </si>
  <si>
    <t>IP87729</t>
  </si>
  <si>
    <t>PKE23-1940PCIN</t>
  </si>
  <si>
    <t>APPARATUS FOR EVALUATING BATTERY CELL
PCT/KR2024/005895</t>
  </si>
  <si>
    <t>IP88110</t>
  </si>
  <si>
    <t>30490_IN</t>
  </si>
  <si>
    <t>NOVEL RNA THERAPEUTICS AND USES THEREOF
PCT/US2023/085630</t>
  </si>
  <si>
    <t>Kavita Arora</t>
  </si>
  <si>
    <t>IP88519</t>
  </si>
  <si>
    <t>106389-9351</t>
  </si>
  <si>
    <t>CUMMINS POWER GENERATION INC.</t>
  </si>
  <si>
    <t xml:space="preserve">SYSTEMS, METHODS, AND SERVERS FOR EVOLVING ROUTE-BASED POWER MANAGEMENT
</t>
  </si>
  <si>
    <t>IP87456</t>
  </si>
  <si>
    <t>CS-IPC-2025-076</t>
  </si>
  <si>
    <t xml:space="preserve">A HYDROLASE ENZYME FOR INHIBITION OF A. BAUMANNII BIOFILM FORMATION AND PRODUCTS THEREOF
</t>
  </si>
  <si>
    <t>IP88624</t>
  </si>
  <si>
    <t>2300934IN</t>
  </si>
  <si>
    <t>ADAPTIVE PROCESSING OF SCHEDULING REQUEST (SR) AS A WAKE-UP SIGNAL (WUS)
PCT/US2024/013346</t>
  </si>
  <si>
    <t>IP88499</t>
  </si>
  <si>
    <t>VR25-2078-5 LE</t>
  </si>
  <si>
    <t>BRAND GMBH + CO KG</t>
  </si>
  <si>
    <t xml:space="preserve">PIPETTING DEVICE
</t>
  </si>
  <si>
    <t>IP88512</t>
  </si>
  <si>
    <t>OVP2528679IN</t>
  </si>
  <si>
    <t>APPARATUS AND METHOD FOR REFORM OF ELECTRODE ASSEMBLY
PCT/KR2023/021153</t>
  </si>
  <si>
    <t>IP87218</t>
  </si>
  <si>
    <t>FT/IDF/4/2025/51</t>
  </si>
  <si>
    <t xml:space="preserve">A THREE-PHASE TWO-LEVEL VOLTAGE SOURCE INVERTER (VSI) FOR ELECTRIC MOTOR DRIVES
</t>
  </si>
  <si>
    <t>IP86562</t>
  </si>
  <si>
    <t>K 76 227/13WB</t>
  </si>
  <si>
    <t>PYROLYSIS OIL PURIFICATION
PCT/EP2023/085900</t>
  </si>
  <si>
    <t>IP88510</t>
  </si>
  <si>
    <t>OVP2424302IN</t>
  </si>
  <si>
    <t>MANDREL FOR ELECTRODE ASSEMBLY AND CYLINDRICAL BATTERY CELL PRODUCED USING SAME, AND BATTERY PACK AND VEHICLE COMPRISING CYLINDRICAL BATTERY CELL
PCT/KR2023/021549</t>
  </si>
  <si>
    <t>IP88117</t>
  </si>
  <si>
    <t>CGB-016IN</t>
  </si>
  <si>
    <t>COGENT BIOSCIENCES, INC.</t>
  </si>
  <si>
    <t>BEZUCLASTINIB FORMULATIONS
PCT/US2023/085459</t>
  </si>
  <si>
    <t>IP89268</t>
  </si>
  <si>
    <t>201244</t>
  </si>
  <si>
    <t>2,6,9-TRISUBSTITUTED PURINES
PCT/IB2023/062789</t>
  </si>
  <si>
    <t>IP87906</t>
  </si>
  <si>
    <t>59.129.165784/06</t>
  </si>
  <si>
    <t>LYTIX BIOPHARMA AS</t>
  </si>
  <si>
    <t>COMPOSITIONS COMPRISING AN ONCOLYTIC PEPTIDE AND CHITOSAN
PCT/EP2023/087135</t>
  </si>
  <si>
    <t>GE Vernova Technology GmbH</t>
  </si>
  <si>
    <t xml:space="preserve">OVERPRESSURE RELIEF DEVICE FOR SWITCHGEAR
</t>
  </si>
  <si>
    <t>Prashanth R</t>
  </si>
  <si>
    <t>Hema Adhikari</t>
  </si>
  <si>
    <t>IP88640</t>
  </si>
  <si>
    <t>ENG2905IN1.</t>
  </si>
  <si>
    <t xml:space="preserve">SERVICE SOLUTION LIFECYCLE ORCHESTRATION
</t>
  </si>
  <si>
    <t xml:space="preserve">METHOD AND SYSTEM FOR SUPPORTING FUNCTIONALITIES OF DIGITAL ASSETS USAGE REPORT
</t>
  </si>
  <si>
    <t>IP88532</t>
  </si>
  <si>
    <t>SRIB-20250704-004</t>
  </si>
  <si>
    <t xml:space="preserve">SYSTEM AND METHOD OF CHANNEL ACCESS POST SHARED-TXOP OPERATION IN CO-TDMA IN WLAN SYSTEMS
</t>
  </si>
  <si>
    <t>IP88625</t>
  </si>
  <si>
    <t>2301022IN</t>
  </si>
  <si>
    <t>UE ASSISTANCE IN PDSCH COLLISION AVOIDANCE WITH PRE-GRANTS
PCT/US2024/018931</t>
  </si>
  <si>
    <t>IP88530</t>
  </si>
  <si>
    <t>202754IND1</t>
  </si>
  <si>
    <t xml:space="preserve">UE PROCESSING TIME FOR PDSCH REPETITION IN THE SAME SLOT
</t>
  </si>
  <si>
    <t xml:space="preserve">Pooja </t>
  </si>
  <si>
    <t>IP88424</t>
  </si>
  <si>
    <t>4MEI-23F0480P3</t>
  </si>
  <si>
    <t>TOSHIBA TEC KABUSHIKI KAISHA</t>
  </si>
  <si>
    <t>INFORMATION PROCESSING TERMINAL AND RECORDING MEDIUM
PCT/JP2023/043495</t>
  </si>
  <si>
    <t>IP88628</t>
  </si>
  <si>
    <t>2301693IN</t>
  </si>
  <si>
    <t>SEMI-PERSISTENT SCHEDULING AND COMPRESSION ADAPTATION
PCT/US2024/022295</t>
  </si>
  <si>
    <t>IP88135</t>
  </si>
  <si>
    <t>30506_IN</t>
  </si>
  <si>
    <t>METHODS OF CLEANING CHROMATOGRAPHY MATRICES
PCT/US2023/084938</t>
  </si>
  <si>
    <t>IP88074</t>
  </si>
  <si>
    <t>185436.00011</t>
  </si>
  <si>
    <t>GENEIUS BIOTECHNOLOGY, INC.</t>
  </si>
  <si>
    <t>A MULTI-ANTIGENIC RNA SARS-COV-2 VACCINE AND ASSOCIATED METHODS
PCT/US2023/084666</t>
  </si>
  <si>
    <t>IP87803</t>
  </si>
  <si>
    <t>XIN752-IN-PCT</t>
  </si>
  <si>
    <t>XINTHERA INC</t>
  </si>
  <si>
    <t>ALPHA4 BETA7 INTEGRIN ANTAGONISTS AND USES THEREOF
PCT/US2023/085522</t>
  </si>
  <si>
    <t>IP88473</t>
  </si>
  <si>
    <t>PTTA-250276-IN (JCG10044024-IN-A)</t>
  </si>
  <si>
    <t>INFORMATION PROCESSING DEVICE
PCT/JP2023/043979</t>
  </si>
  <si>
    <t>IP87645</t>
  </si>
  <si>
    <t>SP2919-IN-PCT</t>
  </si>
  <si>
    <t>SYSTEM AND METHOD FOR HYDROPROCESSING HIGH CHLORIDE FEEDSTOCKS
PCT/US2023/086123</t>
  </si>
  <si>
    <t>Sridhar R</t>
  </si>
  <si>
    <t>Radhakanta Sutar</t>
  </si>
  <si>
    <t>IP86691</t>
  </si>
  <si>
    <t>P27549-IN/DMC/LSY</t>
  </si>
  <si>
    <t>ROLLABLE DISPLAY AND ELECTRONIC DEVICE COMPRISING SAME
PCT/KR2023/021335</t>
  </si>
  <si>
    <t>IP87952</t>
  </si>
  <si>
    <t>CYCL-010/01IN 327218-2118</t>
  </si>
  <si>
    <t>CYCLOPURE, INC.</t>
  </si>
  <si>
    <t>REGENERATION OF POLYMERIC CYCLODEXTRIN ADSORBENTS
PCT/US2024/011236</t>
  </si>
  <si>
    <t>IP88645</t>
  </si>
  <si>
    <t>P202201386IN01</t>
  </si>
  <si>
    <t>PERSONALIZED AGGREGATION OF VOLUMETRIC VIDEOS
PCT/CN2023/133903</t>
  </si>
  <si>
    <t>IP88646</t>
  </si>
  <si>
    <t>P202105887IN01</t>
  </si>
  <si>
    <t>DNS REQUEST OBFUSCATION
PCT/CN2023/133906</t>
  </si>
  <si>
    <t>IP87870</t>
  </si>
  <si>
    <t>K 76 528/1MZ</t>
  </si>
  <si>
    <t>BOREALIS GMBH</t>
  </si>
  <si>
    <t>RAPID MIXING POLYMERIZATION PROCESS
PCT/EP2024/055113</t>
  </si>
  <si>
    <t>IP86326</t>
  </si>
  <si>
    <t>K 76 210/1MZ</t>
  </si>
  <si>
    <t>FEED FLEXIBLE RECYCLING
PCT/EP2023/087897</t>
  </si>
  <si>
    <t>IP87820</t>
  </si>
  <si>
    <t>ICB/KRC/P49842IN</t>
  </si>
  <si>
    <t>BIAL - PORTELA &amp; CA., S.A.</t>
  </si>
  <si>
    <t>PROCESSES AND INTERMEDIATES FOR SYNTHESISING OPICAPONE
PCT/PT2023/050045</t>
  </si>
  <si>
    <t>IP88615</t>
  </si>
  <si>
    <t>OVP2426498IN</t>
  </si>
  <si>
    <t>BATTERY DIAGNOSIS APPARATUS AND BATTERY DIAGNOSIS METHOD
PCT/KR2024/014524</t>
  </si>
  <si>
    <t>Leena Rose Wilson</t>
  </si>
  <si>
    <t xml:space="preserve">CONCENTRICALLY NESTED TWO-STAGE VIBRATION ISOLATOR WITH SUSPENDED INTERMEDIATE MASS
</t>
  </si>
  <si>
    <t>IP88172</t>
  </si>
  <si>
    <t>2023-OPLE-8747PC/IN/EKL/JHJ</t>
  </si>
  <si>
    <t>BATTERY SWAPPING STATION (BSS) MANAGEMENT DEVICE AND METHOD OF OPERATING THE SAME
PCT/KR2023/020291</t>
  </si>
  <si>
    <t xml:space="preserve">METHOD AND SYSTEM FOR DEVICE ORIGINATED AUTONOMOUS FUNCTIONALITIES IN AMBIENT INTERNET OF THINGS DEVICES
</t>
  </si>
  <si>
    <t>Sasdev Aashna Rajesh</t>
  </si>
  <si>
    <t>Jagadish Shivanna</t>
  </si>
  <si>
    <t>IP87840</t>
  </si>
  <si>
    <t>P240485IN01</t>
  </si>
  <si>
    <t>ABB S.p.A</t>
  </si>
  <si>
    <t xml:space="preserve">A DC ELECTRIC GRID
</t>
  </si>
  <si>
    <t xml:space="preserve">A METHOD AND SYSTEM FOR BATTERY PRECONDITIONING IN A VEHICLE
</t>
  </si>
  <si>
    <t>IP88071</t>
  </si>
  <si>
    <t>51682-006IN3</t>
  </si>
  <si>
    <t>INVETX INC</t>
  </si>
  <si>
    <t>POLYPEPTIDES WITH ALTERED BINDING TO NEONATAL FC RECEPTOR (FCRN) AND METHODS OF USE
PCT/US2023/085897</t>
  </si>
  <si>
    <t>IP87944</t>
  </si>
  <si>
    <t>191016-010710/IN</t>
  </si>
  <si>
    <t>AKAGERA MEDICINES INC.</t>
  </si>
  <si>
    <t>LIPID NANOPARTICLES FOR THE PREVENTION OF TUBERCULOSIS OR OTHER MYCOBACTERIAL INFECTIONS
PCT/US2023/085680</t>
  </si>
  <si>
    <t>IP88629</t>
  </si>
  <si>
    <t>2301734IN</t>
  </si>
  <si>
    <t>RANGING VIA RSRP FOR RIS LINKS
PCT/US2024/017622</t>
  </si>
  <si>
    <t>IP88630</t>
  </si>
  <si>
    <t>2301735IN</t>
  </si>
  <si>
    <t>SINGLE-POINT BEAM FOCUSING FOR RIS
PCT/US2024/017670</t>
  </si>
  <si>
    <t>IP88631</t>
  </si>
  <si>
    <t>2301814IN</t>
  </si>
  <si>
    <t>MEASUREMENT REPORTING USING A LOOKUP TABLE
PCT/US2024/016117</t>
  </si>
  <si>
    <t>IP88632</t>
  </si>
  <si>
    <t>2301879IN</t>
  </si>
  <si>
    <t>TECHNIQUES FOR DISTANCE SCANNING IN A NEAR FIELD REGION OF A RECONFIGURABLE INTELLIGENT SURFACE
PCT/US2024/018045</t>
  </si>
  <si>
    <t>IP88633</t>
  </si>
  <si>
    <t>2301901IN</t>
  </si>
  <si>
    <t>TWO STAGE CODEBOOK BEAMFORMING FOR CHANNEL ESTIMATION IN PASSIVE DEVICES
PCT/US2024/017118</t>
  </si>
  <si>
    <t>IP88622</t>
  </si>
  <si>
    <t>2208608IN</t>
  </si>
  <si>
    <t>NON-COHERENT COMBINING FOR FULL GRADIENTS TRANSMISSION IN FEDERATED LEARNING
PCT/US2024/019251</t>
  </si>
  <si>
    <t>IP88675</t>
  </si>
  <si>
    <t>2302592IN</t>
  </si>
  <si>
    <t>TECHNIQUES FOR SUB-BAND FULL-DUPLEX MODE AWARE COMMUNICATION
PCT/US2024/017617</t>
  </si>
  <si>
    <t>IP88582</t>
  </si>
  <si>
    <t>2300732IN</t>
  </si>
  <si>
    <t>MANAGEMENT OF WIRELESS FRONTHAUL LINKS
PCT/US2024/018331</t>
  </si>
  <si>
    <t>IP88234</t>
  </si>
  <si>
    <t>FF67093/25</t>
  </si>
  <si>
    <t>Australia</t>
  </si>
  <si>
    <t>ROYAL MELBOURNE INSTITUTE OF TECHNOLOGY</t>
  </si>
  <si>
    <t>METHOD AND CATALYST FOR PRODUCING AMMONIA
PCT/AU2023/051344</t>
  </si>
  <si>
    <t>IP87942</t>
  </si>
  <si>
    <t>PA2025092SW</t>
  </si>
  <si>
    <t>Uno Minda Limited</t>
  </si>
  <si>
    <t xml:space="preserve">A VEHICLE MOUNTED CHARGING DEVICE WITH MULTIPLE UNIVERSAL SERIAL BUS (USB) CHARGING PORTS
</t>
  </si>
  <si>
    <t>IP88626</t>
  </si>
  <si>
    <t>2301515IN</t>
  </si>
  <si>
    <t>ANTENNA SHARING BETWEEN RADIO ACCESS TECHNOLOGIES
PCT/US2024/019504</t>
  </si>
  <si>
    <t>IP88580</t>
  </si>
  <si>
    <t>2203767IN</t>
  </si>
  <si>
    <t>MITIGATING THE IMPACTS OF NARROWBAND SPUR FIELD OF THE DISCLOSURE
PCT/US2024/016915</t>
  </si>
  <si>
    <t>Jayalakshmi Gopalakrishnan</t>
  </si>
  <si>
    <t xml:space="preserve">NETWORK CONTROLLER UTILIZING LINK BIT ERROR RATE (BER) METRICS TO PROVIDE GUARANTEED SERVICES
</t>
  </si>
  <si>
    <t xml:space="preserve">DISPLAY DEVICE AND ELECTRONIC DEVICE INCLUDING THE SAME
</t>
  </si>
  <si>
    <t>IP87846</t>
  </si>
  <si>
    <t>FT/IDF/5/2025/82</t>
  </si>
  <si>
    <t xml:space="preserve">A POWDER BLENDING APPARATUS
</t>
  </si>
  <si>
    <t>IP87710</t>
  </si>
  <si>
    <t>V0375.70003IN00</t>
  </si>
  <si>
    <t>VENTUS THERAPEUTICS U.S., INC.</t>
  </si>
  <si>
    <t>THIADIAZOLE DERIVATIVES AS INHIBITORS OF CYCLIC GMP-AMP SYNTHASE AND USES THEREOF
PCT/US2023/084787</t>
  </si>
  <si>
    <t>IP88647</t>
  </si>
  <si>
    <t>P202103065IN01</t>
  </si>
  <si>
    <t>CENTRALIZED DISTRIBUTION OF MULTICAST REQUESTS IN A DATA PROCESSING SYSTEM
PCT/EP2023/084699</t>
  </si>
  <si>
    <t>IP88643</t>
  </si>
  <si>
    <t>P202202350IN01</t>
  </si>
  <si>
    <t>NON-VOLATILE MEMORY-BASED ACTIVATION FUNCTION
PCT/CN2023/130052</t>
  </si>
  <si>
    <t>IP88469</t>
  </si>
  <si>
    <t>MP22006IN1</t>
  </si>
  <si>
    <t>COMMUNICATION SYSTEM
PCT/JP2024/004618</t>
  </si>
  <si>
    <t>IP88421</t>
  </si>
  <si>
    <t>4375.265IN01</t>
  </si>
  <si>
    <t>INSTANT OPTICAL CHARACTER RECOGNITION DURING UPLOAD PROCESS
PCT/US2024/010187</t>
  </si>
  <si>
    <t>IP87982</t>
  </si>
  <si>
    <t>SP24741826IN</t>
  </si>
  <si>
    <t>WUHAN UNITED IMAGING HEALTHCARE CO., LTD.</t>
  </si>
  <si>
    <t>ROTATION LOCKING MECHANISM, ROTARY JOINT ASSEMBLY, AND MEDICAL DEVICE
PCT/CN2023/141111</t>
  </si>
  <si>
    <t>IP87565</t>
  </si>
  <si>
    <t>684119IN01KRMR</t>
  </si>
  <si>
    <t>DATA DISTRIBUTION MANAGEMENT SYSTEM, DATA DISTRIBUTION MANAGEMENT METHOD, AND DATA DISTRIBUTION MANAGEMENT PROGRAM
PCT/JP2023/002408</t>
  </si>
  <si>
    <t>IP88514</t>
  </si>
  <si>
    <t>PCNINW255066T</t>
  </si>
  <si>
    <t>BAOSHAN IRON &amp; STEEL CO., LTD.</t>
  </si>
  <si>
    <t>COMPOSITE STEEL PLATE AND MANUFACTURING METHOD THEREFOR
PCT/CN2024/073614</t>
  </si>
  <si>
    <t xml:space="preserve">SYSTEM AND METHOD TO MANAGE DYNAMIC UNSOLICITED UNAVAILABILITY
</t>
  </si>
  <si>
    <t>IP87354</t>
  </si>
  <si>
    <t>612-000102INPT</t>
  </si>
  <si>
    <t>FLAT MICRO-LED FOR TAILLIGHT
PCT/CA2023/051733</t>
  </si>
  <si>
    <t>IP87355</t>
  </si>
  <si>
    <t>612-000103INPT</t>
  </si>
  <si>
    <t>MICRO-LEDS INTEGRATED WITH A VEHICLE WINDOW
PCT/CA2023/051739</t>
  </si>
  <si>
    <t>IP87359</t>
  </si>
  <si>
    <t>612-000107INPT</t>
  </si>
  <si>
    <t>INFRARED MICRO-LED FOR TAILLIGHT
PCT/CA2023/051750</t>
  </si>
  <si>
    <t>UPL MAURITIUS LIMITED</t>
  </si>
  <si>
    <t xml:space="preserve">INSECTICIDAL COMBINATIONS
</t>
  </si>
  <si>
    <t>IP88627</t>
  </si>
  <si>
    <t>2301613IN</t>
  </si>
  <si>
    <t>SCHEME SELECTION FOR FEEDING BACK CHANNEL STATE INFORMATION
PCT/US2024/012827</t>
  </si>
  <si>
    <t>IP88623</t>
  </si>
  <si>
    <t>2300199IN</t>
  </si>
  <si>
    <t>SPECTRUM SHAPING AND SUBBAND SPECTRUM SHAPING FOR TIGHT SPECTRUM CONFINEMENT AND TRANSCEIVER STRUCTURE
PCT/US2024/015378</t>
  </si>
  <si>
    <t>IP88634</t>
  </si>
  <si>
    <t>2302151IN</t>
  </si>
  <si>
    <t>SIDELINK RETRANSMISSION OF MESSAGES
PCT/US2024/018849</t>
  </si>
  <si>
    <t>IP88177</t>
  </si>
  <si>
    <t>PF240614INP</t>
  </si>
  <si>
    <t>ALPHAMOL SCIENCE LTD. SHANGHAI</t>
  </si>
  <si>
    <t>NOVEL PHENYLQUINOLONE COMPOUND HAVING ANTIBACTERIAL AND ANTICANCER FUNCTIONS, AND PREPARATION THEREOF
PCT/CN2022/141813</t>
  </si>
  <si>
    <t>IP88664</t>
  </si>
  <si>
    <t>PF240615INP</t>
  </si>
  <si>
    <t>NEW PHENYLQUINOLONE COMPOUND HAVING ANTIBACTERIAL AND ANTI-CANCER FUNCTIONS AND PREPARATION THEREOF
PCT/CN2024/078241</t>
  </si>
  <si>
    <t>IP87740</t>
  </si>
  <si>
    <t>SH-74962-IN-DMC</t>
  </si>
  <si>
    <t>VERTEX MOTION VECTOR CODING AND DECODING
PCT/KR2024/000288</t>
  </si>
  <si>
    <t>IP86870</t>
  </si>
  <si>
    <t>OPP20251527IN</t>
  </si>
  <si>
    <t>GRAIN ORIENTED ELECTRICAL STEEL SHEET AND METHOD FOR REFINING MAGNETIC DOMAINS THEREIN
PCT/KR2023/018648</t>
  </si>
  <si>
    <t>IP88095</t>
  </si>
  <si>
    <t>51682-007IN3</t>
  </si>
  <si>
    <t>POLYPEPTIDES WITH ALTERED BINDING TO NEONATAL FC RECEPTOR (FCRN) AND METHODS OF USE
PCT/US2023/085901</t>
  </si>
  <si>
    <t>IP88486</t>
  </si>
  <si>
    <t>P230704WOIN</t>
  </si>
  <si>
    <t>MITSUBISHI PENCIL COMPANY, LIMITED</t>
  </si>
  <si>
    <t>LIQUID RESERVOIR TUBE CONTAINING LIQUID TO BE SUPPLIED
PCT/JP2024/001981</t>
  </si>
  <si>
    <t>IP87972</t>
  </si>
  <si>
    <t>30375_IN</t>
  </si>
  <si>
    <t>AZEPINO[4,5-B]INDOLONE CGAS INHIBITORS
PCT/US2023/085023</t>
  </si>
  <si>
    <t>IP88105</t>
  </si>
  <si>
    <t>30504_IN</t>
  </si>
  <si>
    <t>METHODS OF REDUCING CONTAMINANTS IN PROTEIN PURIFICATION
PCT/US2023/085578</t>
  </si>
  <si>
    <t>IP88577</t>
  </si>
  <si>
    <t>106389-9337</t>
  </si>
  <si>
    <t>CUMMINS INC.</t>
  </si>
  <si>
    <t xml:space="preserve">TUNED DAMPER SYSTEM AND METHOD OF USING TUNED DAMPER SYSTEM
</t>
  </si>
  <si>
    <t xml:space="preserve">AN ENGINE SYSTEM
</t>
  </si>
  <si>
    <t>Saraswati Danwantri Dental College &amp; Hospital, Parbhani</t>
  </si>
  <si>
    <t xml:space="preserve">A PORTABLE AI-GUIDED BIOPSY DEVICE WITH INTEGRATED IMAGING AND AUTOMATED TISSUE SAMPLING MECHANISM
</t>
  </si>
  <si>
    <t>Niharika Bhuyan</t>
  </si>
  <si>
    <t>IP88010</t>
  </si>
  <si>
    <t>412433-IN01-PCT</t>
  </si>
  <si>
    <t>LOBBY CHAT WITH EXTERNAL ANONYMOUS GUESTS
PCT/US2023/086126</t>
  </si>
  <si>
    <t>IP88093</t>
  </si>
  <si>
    <t>4351-X-29.898 WO-IN</t>
  </si>
  <si>
    <t>LAMINATED PANE HAVING A LIGHT-INFORMATION DISPLAY SYSTEM
PCT/EP2023/085016</t>
  </si>
  <si>
    <t>CISCO TECHNOLOGY INC</t>
  </si>
  <si>
    <t xml:space="preserve">TECHNIQUES FOR ANNOUNCING UNREACHABILITY OF A SPECIFIC PREFIX IN BGP WHEN PROVIDING A ROUTE SUMMARIZATION
</t>
  </si>
  <si>
    <t>IP88598</t>
  </si>
  <si>
    <t>C/P/1036882/IN/PCT/1</t>
  </si>
  <si>
    <t>CONTROL FLOW INTEGRITY MONITORING BASED INSIGHTS
PCT/US2023/084659</t>
  </si>
  <si>
    <t>IP88601</t>
  </si>
  <si>
    <t>C/P/1036885/IN/PCT/1</t>
  </si>
  <si>
    <t>CONTROL FLOW PREVENTION USING SOFTWARE BILL OF MATERIALS ANALYSIS
PCT/US2023/084922</t>
  </si>
  <si>
    <t>IP90119</t>
  </si>
  <si>
    <t>PAD2PAD4-100-IN01-NP-PCT</t>
  </si>
  <si>
    <t>TREATMENT OF AUTOIMMUNE DISEASE
PCT/EP2023/086487</t>
  </si>
  <si>
    <t xml:space="preserve">DISPLAY DEVICE AND ELECTRONIC DEVICE
</t>
  </si>
  <si>
    <t>Akshith S R</t>
  </si>
  <si>
    <t>IP87899</t>
  </si>
  <si>
    <t>3.162305/06</t>
  </si>
  <si>
    <t>CATALYST TRANSITION PROCESS
PCT/EP2023/087142</t>
  </si>
  <si>
    <t>IP87901</t>
  </si>
  <si>
    <t>91.194.162307/05</t>
  </si>
  <si>
    <t>PROCESS
PCT/EP2023/086753</t>
  </si>
  <si>
    <t>IP87595</t>
  </si>
  <si>
    <t>PN314934FPSW</t>
  </si>
  <si>
    <t>ANALYSIS DEVICE AND SCHEDULING METHOD
PCT/CN2023/128833</t>
  </si>
  <si>
    <t>IP88052</t>
  </si>
  <si>
    <t>IMED-2554/IN</t>
  </si>
  <si>
    <t>SENSORION</t>
  </si>
  <si>
    <t>MINI SYRINGE DRIVER
PCT/EP2023/087554</t>
  </si>
  <si>
    <t>IP87926</t>
  </si>
  <si>
    <t>MRMD/001 IN</t>
  </si>
  <si>
    <t>WEFORESEA LTD.</t>
  </si>
  <si>
    <t>USE OF MICROALGAE AND MICROALGAE DERIVED COMPONENTS IN CULTIVATED FOOD PRODUCTION
PCT/IB2023/063208</t>
  </si>
  <si>
    <t>IP87652</t>
  </si>
  <si>
    <t>IP250180.</t>
  </si>
  <si>
    <t xml:space="preserve">SYSTEM AND METHOD OF ENHANCING PERFORMANCE OF A GRAPHICS PROCESSING UNIT (GPU)
</t>
  </si>
  <si>
    <t>IP87796</t>
  </si>
  <si>
    <t>IP2501107.</t>
  </si>
  <si>
    <t xml:space="preserve">METHOD AND SYSTEM FOR CORRECTING PERSPECTIVE DISTORTION IN A TWO-DIMENSIONAL (2D) IMAGE
</t>
  </si>
  <si>
    <t xml:space="preserve">HYBRID QUANTUM-CLASSIC OPTIMIZATION FOR GPU ACCELERATED QUANTUM ARCHITECTURE
</t>
  </si>
  <si>
    <t>IP87356</t>
  </si>
  <si>
    <t>612-000104INPT</t>
  </si>
  <si>
    <t>MICRO-LEDS FOR VEHICLE INTERIOR LIGHT
PCT/CA2023/051748</t>
  </si>
  <si>
    <t>IP87352</t>
  </si>
  <si>
    <t>612-000100INPT</t>
  </si>
  <si>
    <t>FLAT MICRO-LED FOR HEADLIGHT
PCT/CA2023/051698</t>
  </si>
  <si>
    <t>IP87358</t>
  </si>
  <si>
    <t>612-000106INPT</t>
  </si>
  <si>
    <t>MICRO-LED FOR HEADLIGHT WITH EVENT DETECTION
PCT/CA2023/051740</t>
  </si>
  <si>
    <t>IP87577</t>
  </si>
  <si>
    <t>SE-023-02-017-WO0IN0</t>
  </si>
  <si>
    <t>ELECTRONIC DEVICE INCLUDING STRUCTURE FOR REDUCING DAMAGE TO DISPLAY
PCT/KR2024/000560</t>
  </si>
  <si>
    <t>IP88743</t>
  </si>
  <si>
    <t>SRIB-20250718-003</t>
  </si>
  <si>
    <t xml:space="preserve">SYSTEM AND METHOD FOR ENABLING L4S-ASSISTED DEFERRED SIGNALLING (LADS)
</t>
  </si>
  <si>
    <t xml:space="preserve">SYSTEMS AND METHODS FOR PROVIDING POST-QUANTUM SECURITY FOR UNPROTECTED 5G/6G MESSAGES THROUGH RRC
</t>
  </si>
  <si>
    <t>IP88140</t>
  </si>
  <si>
    <t>P134233IN00</t>
  </si>
  <si>
    <t>MERUS N.V.</t>
  </si>
  <si>
    <t>COMBINATION TREATMENT OF CANCERS USING AN ANTIBODY THAT BINDS AT LEAST EGFR AND AN IMMUNE CHECKPOINT INHIBITOR
PCT/NL2023/050684</t>
  </si>
  <si>
    <t>IP88672</t>
  </si>
  <si>
    <t>106389-9314</t>
  </si>
  <si>
    <t xml:space="preserve">SYSTEMS AND METHODS FOR ENGINE RANGE EXTENSION
</t>
  </si>
  <si>
    <t>IP88077</t>
  </si>
  <si>
    <t>106389-9469</t>
  </si>
  <si>
    <t>HYBRID LOCOMOTIVE CONSIST CONTROL
PCT/US2023/085529</t>
  </si>
  <si>
    <t>IP87715</t>
  </si>
  <si>
    <t>22856_IN</t>
  </si>
  <si>
    <t>METHODS FOR MEASURING LEVELS OF POLYSORBATE(S)
PCT/US2023/085809</t>
  </si>
  <si>
    <t>IP88057</t>
  </si>
  <si>
    <t>PF231027INP</t>
  </si>
  <si>
    <t>DUALITY BIOLOGICS (SHANGHAI) CO., LTD.</t>
  </si>
  <si>
    <t>ANTI-BDCA2 ANTIBODY-DRUG CONJUGATE AND USE THEREOF
PCT/CN2023/142457</t>
  </si>
  <si>
    <t>IP87371</t>
  </si>
  <si>
    <t>F307656</t>
  </si>
  <si>
    <t>DATA TRANSFER MANAGEMENT IN A NETWORK
PCT/US2023/082264</t>
  </si>
  <si>
    <t>IP88658</t>
  </si>
  <si>
    <t>193241IND1</t>
  </si>
  <si>
    <t xml:space="preserve">TECHNIQUES FOR SUBBAND BASED RESOURCE ALLOCATION FOR NR-U
</t>
  </si>
  <si>
    <t>Praveer Singh</t>
  </si>
  <si>
    <t>IP88669</t>
  </si>
  <si>
    <t>2302389IN</t>
  </si>
  <si>
    <t>FREQUENCY DOMAIN RESOURCES FOR HARVESTING ENERGY AND BACKSCATTERING
PCT/US2024/017451</t>
  </si>
  <si>
    <t>IP88671</t>
  </si>
  <si>
    <t>2302584IN</t>
  </si>
  <si>
    <t>SYSTEM ARCHITECTURE FOR DIRECT NTN COMMUNICATION WITHOUT A FEEDER LINK
PCT/US2024/014605</t>
  </si>
  <si>
    <t>IP88673</t>
  </si>
  <si>
    <t>2302586IN</t>
  </si>
  <si>
    <t>DOWNLINK PREEMPTION PATTERN INDICATION SIGNALING
PCT/US2024/018369</t>
  </si>
  <si>
    <t>IP88718</t>
  </si>
  <si>
    <t>2302948IN</t>
  </si>
  <si>
    <t>EFFICIENT CODEBOOK-BASED INTERFERENCE PREDICTION REPORTING
PCT/US2024/018338</t>
  </si>
  <si>
    <t>IP88722</t>
  </si>
  <si>
    <t>2303302IN</t>
  </si>
  <si>
    <t>TECHNIQUES FOR PHYSICAL UPLINK CONTROL CHANNEL ADAPTATION
PCT/US2024/018695</t>
  </si>
  <si>
    <t xml:space="preserve">MATERIAL TRANSPORT SYSTEM FOR TEXTILE SPINNING PREPARATORY MACHINE
</t>
  </si>
  <si>
    <t>IP87600</t>
  </si>
  <si>
    <t>PEARL-052125-2-P</t>
  </si>
  <si>
    <t>JOURNEY1, INC.</t>
  </si>
  <si>
    <t>METHODS OF MANUFACTURING CONTACT LENSES FOR CORRECTING OPTICAL ABERRATIONS
PCT/US2023/085693</t>
  </si>
  <si>
    <t xml:space="preserve">PIXEL CIRCUIT, DISPLAY DEVICE INCLUDING THE PIXEL CIRCUIT AND ELECTRONIC DEVICE INCLUDING THE PIXEL CIRCUIT
</t>
  </si>
  <si>
    <t>IP85544</t>
  </si>
  <si>
    <t>24PCTIN1040</t>
  </si>
  <si>
    <t>NEGATIVE ELECTRODE FOR LITHIUM SECONDARY BATTERY AND METHOD FOR MANUFACTURING SAME
PCT/KR2024/011504</t>
  </si>
  <si>
    <t xml:space="preserve">A JEWELLERY
</t>
  </si>
  <si>
    <t>IP88511</t>
  </si>
  <si>
    <t>OVP2322646IN</t>
  </si>
  <si>
    <t>ANODE FOR ELECTROCHEMICAL DEVICE
PCT/KR2023/021512</t>
  </si>
  <si>
    <t>IP86034</t>
  </si>
  <si>
    <t>K 76 253/26MW</t>
  </si>
  <si>
    <t>PROCESS FOR PRODUCING A POLYPROPYLENE HOMO- OR COPOLYMER
PCT/EP2023/086300</t>
  </si>
  <si>
    <t>IP88527</t>
  </si>
  <si>
    <t>OVP2528678IN</t>
  </si>
  <si>
    <t>BATTERY PACK AND VEHICLE COMPRISING SAME
PCT/KR2023/013604</t>
  </si>
  <si>
    <t>IP88660</t>
  </si>
  <si>
    <t>OVP2528675IN</t>
  </si>
  <si>
    <t>BATTERY, BATTERY PACK AND VEHICLE COMPRISING BATTERY, AND METHOD FOR MANUFACTURING BATTERY
PCT/KR2024/008264</t>
  </si>
  <si>
    <t>IP86669</t>
  </si>
  <si>
    <t>FKDF-225IN</t>
  </si>
  <si>
    <t>FURUKAWA ELECTRIC CO LTD</t>
  </si>
  <si>
    <t>LIQUID PETROLEUM GAS PRODUCTION REACTOR AND LIQUID PETROLEUM GAS PRODUCTION REACTION DEVICE
PCT/JP2023/046894</t>
  </si>
  <si>
    <t>IP88649</t>
  </si>
  <si>
    <t>P202202500IN01</t>
  </si>
  <si>
    <t>ENCRYPTING DATA EXCHANGED BETWEEN COMPONENTS IN A LINK LAYER WITH AUTOMATIC LOCKING BETWEEN THE TRANSMITTING COMPONENT AND THE RECEIVING COMPONENT
PCT/EP2023/085631</t>
  </si>
  <si>
    <t>IP88219</t>
  </si>
  <si>
    <t>SRIB-20250221-002</t>
  </si>
  <si>
    <t xml:space="preserve">A METHOD TO PERFORM TA MEASUREMENTS FOR RACH-LESS CELL SWITCH IN CONDITIONAL-LTM
</t>
  </si>
  <si>
    <t>IP88419</t>
  </si>
  <si>
    <t>PKE23-1912PCIN</t>
  </si>
  <si>
    <t>CABLE-TYPE CELL ASSEMBLY, CABLE-TYPE BATTERY MODULE AND CABLE-TYPE BATTERY PACK
PCT/KR2024/010506</t>
  </si>
  <si>
    <t>IP87357</t>
  </si>
  <si>
    <t>612-000105INPT</t>
  </si>
  <si>
    <t>MICRO-LED INTELLIGENT HEADLIGHTS FIXTURES FOR THE TRANSPORTATION INDUSTRY
PCT/CA2023/051726</t>
  </si>
  <si>
    <t>IP87360</t>
  </si>
  <si>
    <t>612-000108INPT</t>
  </si>
  <si>
    <t>MICRO-LED WITH INTEGRATED TRANSPORTATION VEHICLES SENSORS
PCT/CA2023/051749</t>
  </si>
  <si>
    <t>IP87361</t>
  </si>
  <si>
    <t>612-000109INPT</t>
  </si>
  <si>
    <t>MICRO-LED WITH INTEGRATED CAN BUS AND ACTUATORS IN TRANSPORTATION VEHICLES
PCT/CA2023/051752</t>
  </si>
  <si>
    <t>IP88677</t>
  </si>
  <si>
    <t>2302742IN</t>
  </si>
  <si>
    <t>USER EQUIPMENT ACCESS TO AND MOBILITY BETWEEN NON-PUBLIC NETWORKS
PCT/US2024/015766</t>
  </si>
  <si>
    <t>IP88668</t>
  </si>
  <si>
    <t>2208117IN</t>
  </si>
  <si>
    <t>TIMING MODIFICATIONS FOR DEVICES BASED ON OPERATIONAL STATES
PCT/US2024/019758</t>
  </si>
  <si>
    <t>IP87789</t>
  </si>
  <si>
    <t>MPS-PHY-2025-074</t>
  </si>
  <si>
    <t xml:space="preserve">TWO-DIMENSIONAL (2D) PHOTODETECTOR AND A METHOD OF FORMING THEREOF
</t>
  </si>
  <si>
    <t>IP87370</t>
  </si>
  <si>
    <t>F307686</t>
  </si>
  <si>
    <t>RENEWABLE ENERGY USAGE WITHIN WIRELESS NETWORKS
PCT/US2023/027736</t>
  </si>
  <si>
    <t>IP88251</t>
  </si>
  <si>
    <t>EMDB-064-IN-NSA01</t>
  </si>
  <si>
    <t>EMENDOBIO INC</t>
  </si>
  <si>
    <t>OMNI XL 1-22 CRISPR NUCLEASES
PCT/US2024/010143</t>
  </si>
  <si>
    <t>IP88184</t>
  </si>
  <si>
    <t>30551_IN</t>
  </si>
  <si>
    <t>NOVEL RNA THERAPEUTICS AND USES THEREOF
PCT/US2023/085647</t>
  </si>
  <si>
    <t>IP88323</t>
  </si>
  <si>
    <t>SPPH-008/01IN 342968-2024</t>
  </si>
  <si>
    <t>SPARROW PHARMACEUTICALS, INC.</t>
  </si>
  <si>
    <t>METHODS AND COMPOSITIONS FOR TREATING HSD-1-MEDIATED DISORDERS
PCT/US2024/010474</t>
  </si>
  <si>
    <t>IP85545</t>
  </si>
  <si>
    <t>24PCTIN1041</t>
  </si>
  <si>
    <t>NEGATIVE ELECTRODE FOR LITHIUM SECONDARY BATTERY AND METHOD FOR MANUFACTURING SAME
PCT/KR2024/011507</t>
  </si>
  <si>
    <t>IP88082</t>
  </si>
  <si>
    <t>ZL8016-IN-PCT</t>
  </si>
  <si>
    <t>HUMAN IMMUNOGLOBULIN BINARY LIGHT CHAIN TRANSGENE CONSTRUCTS AND USES THEREOF
PCT/US2024/011670</t>
  </si>
  <si>
    <t>IP86477</t>
  </si>
  <si>
    <t>K 76 264/1MP</t>
  </si>
  <si>
    <t>PROPYLENE COMPOSITION
PCT/EP2023/087835</t>
  </si>
  <si>
    <t>IP88690</t>
  </si>
  <si>
    <t>2023004-IN-PCT</t>
  </si>
  <si>
    <t>METHOD FOR MANUFACTURING AN ELECTRICALLY CONTROLLABLE FLEXIBLE LIGHT-ADJUSTING DEVICE PRESENTING AT LEAST A TUNABLE OPTICAL PROPERTY USING LIQUID CRYSTALS, ASSOCIATED FLEXIBLE LIGHT-ADJUSTING DEVICE AND GLAZING UNIT
PCT/EP2023/087350</t>
  </si>
  <si>
    <t>IP88509</t>
  </si>
  <si>
    <t>OVP2323641IN</t>
  </si>
  <si>
    <t>ELECTRODE ASSEMBLY, CYLINDRICAL BATTERY CELL, AND BATTERY PACK COMPRISING SAME
PCT/KR2023/021514</t>
  </si>
  <si>
    <t>IP87331</t>
  </si>
  <si>
    <t>A29499PWOIN - BE/LL</t>
  </si>
  <si>
    <t>FRAUNHOFER-GESELLSCHAFT ZUR FÖRDERUNG DER ANGEWANDTEN FORSCHUNG E.V.</t>
  </si>
  <si>
    <t>METAL BODY AND ELEMENT FOR PRODUCING THE METAL BODY
PCT/EP2023/087348</t>
  </si>
  <si>
    <t>IP88737</t>
  </si>
  <si>
    <t>304559-IN-NP</t>
  </si>
  <si>
    <t>ZF CV Systems Global GmbH</t>
  </si>
  <si>
    <t xml:space="preserve">BRAKE PRESSURE VALVES WITH MEANS FOR PREVENTING WATER INGRESSION
</t>
  </si>
  <si>
    <t>IP87353</t>
  </si>
  <si>
    <t>612-000101INPT</t>
  </si>
  <si>
    <t>MICRO-LED LIGHT STRIPS OR FIXTURES FOR THE TRANSPORTATION INDUSTRY
PCT/CA2023/051711</t>
  </si>
  <si>
    <t>IP87466</t>
  </si>
  <si>
    <t>PO24-0259</t>
  </si>
  <si>
    <t>METHOD FOR REGENERATING POSITIVE ELECTRODE ACTIVE MATERIAL AND REGENERATED POSITIVE ELECTRODE ACTIVE MATERIAL MANUFACTURED THEREBY
PCT/KR2024/016170</t>
  </si>
  <si>
    <t>UPL Limited</t>
  </si>
  <si>
    <t xml:space="preserve">STABLE INSECTICIDAL COMPOSITION
</t>
  </si>
  <si>
    <t>IP86480</t>
  </si>
  <si>
    <t>2024P00683 IN</t>
  </si>
  <si>
    <t xml:space="preserve">A MODULAR MOUNTING STRUCTURE FOR MOUNTING A BATTERY FRAME TO A BODY FRAME OF A VEHICL
</t>
  </si>
  <si>
    <t xml:space="preserve">METHOD AND SYSTEM FOR DYNAMIC GRAPH-BASED INTELLIGENT WEBHOOK REPROCESSING FOR ASYNCHRONOUS TRANSACTION WORKFLOWS
</t>
  </si>
  <si>
    <t>IP88133</t>
  </si>
  <si>
    <t>P240081IN01</t>
  </si>
  <si>
    <t xml:space="preserve">METHOD FOR DETERMINING A HEALTH CONDITION OF AN ELECTRICAL DEVICE COMPRISING A MECHANICAL ACTUATION SYSTEM
</t>
  </si>
  <si>
    <t>IP88164</t>
  </si>
  <si>
    <t>683727IN01</t>
  </si>
  <si>
    <t>INFORMATION PROCESSING DEVICE, INFORMATION PROCESSING METHOD, AND INFORMATION PROCESSING PROGRAM
PCT/JP2023/005747</t>
  </si>
  <si>
    <t>IP88455</t>
  </si>
  <si>
    <t>346023.4</t>
  </si>
  <si>
    <t>Austria</t>
  </si>
  <si>
    <t>NET-AUTOMATION GMBH</t>
  </si>
  <si>
    <t>DEVICE FOR DETECTING PRESSURE FORCES BETWEEN TWO BODIES WHICH CAN BE PLACED AGAINST EACH OTHER UNDER THE EFFECT OF A FORCE
PCT/AT2023/060391</t>
  </si>
  <si>
    <t xml:space="preserve">SENDING L1 MEASUREMENTS FOR EVENT LTM2 AND OTHER LTM EVENTS
</t>
  </si>
  <si>
    <t>IP88498</t>
  </si>
  <si>
    <t>P134307IN00</t>
  </si>
  <si>
    <t>TREATMENT OF CANCER WITH A COMBINATION OF AN ANTIBODY THAT BINDS EGFR AND CYTOTOXIC DRUGS
PCT/NL2023/050692</t>
  </si>
  <si>
    <t>IP88736</t>
  </si>
  <si>
    <t>PN847125IN</t>
  </si>
  <si>
    <t>KOSTIC Marko</t>
  </si>
  <si>
    <t>A DEVICE FOR THE DELIVERY OF A LIQUID PREPARATION TO A PLANT SUBSTRATE
PCT/EP2024/052358</t>
  </si>
  <si>
    <t>IP88213</t>
  </si>
  <si>
    <t>SMP230076PCT-IN</t>
  </si>
  <si>
    <t>DISPLAY DEVICE FOR VEHICLE AND VEHICLE COMPRISING SAME
PCT/KR2024/007337</t>
  </si>
  <si>
    <t>IP88425</t>
  </si>
  <si>
    <t>4MEI-23F0481P3</t>
  </si>
  <si>
    <t>ACCOUNTING PROCESSING DEVICE AND PROGRAM RECORDING MEDIUM
PCT/JP2023/044098</t>
  </si>
  <si>
    <t>IP88717</t>
  </si>
  <si>
    <t>2302609IN</t>
  </si>
  <si>
    <t>TECHNIQUES FOR IMPROVING A NETWORK ENERGY SAVINGS MODE
PCT/US2024/016392</t>
  </si>
  <si>
    <t>IP88723</t>
  </si>
  <si>
    <t>2303764IN</t>
  </si>
  <si>
    <t>SIDELINK BEAM MANAGEMENT BASED ON REFERENCE SIGNAL AND SIDELINK CHANNEL TRANSMISSIONS
PCT/US2024/019920</t>
  </si>
  <si>
    <t>IP88721</t>
  </si>
  <si>
    <t>2303073IN</t>
  </si>
  <si>
    <t>GROUP BASED BEAM REPORT ENHANCEMENT FOR MOBILITY
PCT/US2024/020411</t>
  </si>
  <si>
    <t xml:space="preserve">DUAL FREQUENCY SPATIAL MUX FOR MU-MIMO
</t>
  </si>
  <si>
    <t>IP88085</t>
  </si>
  <si>
    <t>ZL8017-IN-PCT</t>
  </si>
  <si>
    <t>HUMAN IMMUNOGLOBULIN HEAVY CHAIN LONG CDR3 TRANSGENE CONSTRUCTS AND USES THEREOF
PCT/US2024/011657</t>
  </si>
  <si>
    <t>IP88086</t>
  </si>
  <si>
    <t>ZL8018-IN-PCT</t>
  </si>
  <si>
    <t>CHIMERIC TRANSGENIC IMMUNOGLOBULIN MICE WITH AN ALTERED HEAVY CHAIN LOCUS AND METHODS OF MAKING AND USING SAME
PCT/US2024/011639</t>
  </si>
  <si>
    <t>IP88459</t>
  </si>
  <si>
    <t>P1404IN00</t>
  </si>
  <si>
    <t>BÜHLER AG</t>
  </si>
  <si>
    <t>OPTIMIZED FLOUR MILL SYSTEM WITH IMPROVED MILLING YIELD AND METHOD THEREOF
PCT/EP2024/051443</t>
  </si>
  <si>
    <t>IP85546</t>
  </si>
  <si>
    <t>24PCTIN1042</t>
  </si>
  <si>
    <t>NEGATIVE ELECTRODE FOR LITHIUM SECONDARY BATTERY AND MANUFACTURING METHOD THEREFOR
PCT/KR2024/011509</t>
  </si>
  <si>
    <t>NetApp India Private Limited</t>
  </si>
  <si>
    <t xml:space="preserve">REBUILDING A CORRUPTED AA OWNER METAFILE IN A DISAGGREGATED STORAGE ENVIRONMENT
</t>
  </si>
  <si>
    <t>IP86410</t>
  </si>
  <si>
    <t>K 76 291/1MZ</t>
  </si>
  <si>
    <t>EXTRUSION COATED SUBSTRATES FOR PACKAGING APPLICATIONS
PCT/EP2023/087898</t>
  </si>
  <si>
    <t>IP86867</t>
  </si>
  <si>
    <t>FT/IDF/11/2024/154</t>
  </si>
  <si>
    <t xml:space="preserve">A METHOD FOR PERIPLASMIC OR SOLUBLE RECOMBINANT PROTEIN EXTRACTION
</t>
  </si>
  <si>
    <t>IP88799</t>
  </si>
  <si>
    <t>OVP2424399IN</t>
  </si>
  <si>
    <t>SPACER SHIM, SLOT DIE COATER AND COATING METHOD USING SAME
PCT/KR2023/021504</t>
  </si>
  <si>
    <t>IP87667</t>
  </si>
  <si>
    <t>P23-06724-IN-PCT</t>
  </si>
  <si>
    <t>KENNAMETAL INC</t>
  </si>
  <si>
    <t>ROTATABLE CUTTING TOOL WITH CUTTING INSERT AND BOLSTER
PCT/US2024/041629</t>
  </si>
  <si>
    <t>IP88814</t>
  </si>
  <si>
    <t>304542-IN-NP</t>
  </si>
  <si>
    <t>ZF CV Systems Europe BV</t>
  </si>
  <si>
    <t xml:space="preserve">MODULAR WATER INGRESS PROTECTION ARRANGEMENT FOR A PRESSURE MODULATOR FOR A PNEUMATIC BRAKING SYSTEM OF A VEHICLE, IN PARTICULAR UTILITY VEHICLE, PNEUMATIC BRAKING SYSTEM, AND VEHICLE
</t>
  </si>
  <si>
    <t>IP88554</t>
  </si>
  <si>
    <t>SP2302009/IN</t>
  </si>
  <si>
    <t>ELECTRONIC DEVICE COMPRISING FLEXIBLE DISPLAY
PCT/KR2024/000953</t>
  </si>
  <si>
    <t xml:space="preserve">EXTERNAL POWER SOURCE COORDINATION AND MANAGEMENT THROUGH O-RU OR O-DU
</t>
  </si>
  <si>
    <t>IP88789</t>
  </si>
  <si>
    <t>2023-OPLE-8948PC/IN/EKL/DSS</t>
  </si>
  <si>
    <t>BATTERY DIAGNOSIS APPARATUS AND OPERATING METHOD THEREOF
PCT/KR2024/001230</t>
  </si>
  <si>
    <t>IP88797</t>
  </si>
  <si>
    <t>2303824IN</t>
  </si>
  <si>
    <t>JOINT BEAM MANAGEMENT AND CHANNEL STATE INFORMATION REPORTING FOR SIDELINK COMMUNICATIONS
PCT/US2024/018301</t>
  </si>
  <si>
    <t>IP88837</t>
  </si>
  <si>
    <t>2304487IN</t>
  </si>
  <si>
    <t>HYBRID MEASUREMENTS AND REPORTING FOR LAYER 1/LAYER 2 TRIGGERED MOBILITY
PCT/US2024/023031</t>
  </si>
  <si>
    <t>IP88719</t>
  </si>
  <si>
    <t>2303052IN</t>
  </si>
  <si>
    <t>INTERFERENCE RANDOMIZATION IN RIS ASSISTED COMMUNICATIONS
PCT/US2024/016363</t>
  </si>
  <si>
    <t xml:space="preserve">HIBERNATION AND RESUME WITH SYSTEM MEMORY MANAGEMENT UNIT (SMMU) REGION BACKUP IN HOSTED HYPERVISOR SYSTEMS
</t>
  </si>
  <si>
    <t>IP88581</t>
  </si>
  <si>
    <t>2207703IN</t>
  </si>
  <si>
    <t>THERMAL-BASED UE AGGREGATION FOR VEHICULAR COMMUNICATION
PCT/US2024/019192</t>
  </si>
  <si>
    <t>IP88790</t>
  </si>
  <si>
    <t>OPP20238996IN</t>
  </si>
  <si>
    <t>METHOD FOR FORMING PATTERNS ON ELECTRODE AND METHOD FOR MANUFACTURING ELECTRODE
PCT/KR2024/001959</t>
  </si>
  <si>
    <t>IP88812</t>
  </si>
  <si>
    <t>OPP20239012IN</t>
  </si>
  <si>
    <t>DOCTOR BLADE AND APPARATUS FOR MANUFACTURING ELECTRODE INCLUDING SAME
PCT/KR2024/001960</t>
  </si>
  <si>
    <t>IP88813</t>
  </si>
  <si>
    <t>OPP20243375IN</t>
  </si>
  <si>
    <t>PRINTED CIRCUIT BOARD AND BATTERY SYSTEM USING SAME
PCT/KR2024/014354</t>
  </si>
  <si>
    <t>IP88604</t>
  </si>
  <si>
    <t>F25-INKS-275</t>
  </si>
  <si>
    <t>MANUFACTURING METHOD FOR 5-SERIES ALUMINUM ALLOY SHEET, AND ALUMINUM ALLOY SHEET
PCT/CN2024/074171</t>
  </si>
  <si>
    <t>IP87555</t>
  </si>
  <si>
    <t>SH-75427-IN-DMC</t>
  </si>
  <si>
    <t>PACKING DISPLACEMENT COMPONENT SAMPLE IN THE DISPLACEMENT VIDEO FRAME FOR DYNAMIC MESH CODING
PCT/KR2024/005425</t>
  </si>
  <si>
    <t>IP87895</t>
  </si>
  <si>
    <t>30104_IN</t>
  </si>
  <si>
    <t>PROCESSES AND INTERMEDIATES FOR PREPARING TIRZEPATIDE
PCT/US2023/086530</t>
  </si>
  <si>
    <t>IP88225</t>
  </si>
  <si>
    <t>106389-9433</t>
  </si>
  <si>
    <t>CUMMINS POWER GENERATION LIMITED</t>
  </si>
  <si>
    <t>DETERMINING CONFIDENCE TO START VALUES FOR POWER GENERATION SYSTEMS USING MACHINE LEARNING MODELS
PCT/IB2023/063348</t>
  </si>
  <si>
    <t xml:space="preserve">COOLING SYSTEM FOR AN ENGINE SYSTEM
</t>
  </si>
  <si>
    <t xml:space="preserve">METHOD FOR INCREASING YIELD OF HYDROQUINONES FROM PHOTOSYNTHETIC SYSTEMS BY MINIMIZING AUTOCATALYTIC ACTIVITY
</t>
  </si>
  <si>
    <t>IP87539</t>
  </si>
  <si>
    <t>24PCTIN943</t>
  </si>
  <si>
    <t>METHOD FOR MANUFACTURING SECONDARY BATTERY
PCT/KR2024/011363</t>
  </si>
  <si>
    <t>IP88800</t>
  </si>
  <si>
    <t>C/P/1036545/IN/PCT/1</t>
  </si>
  <si>
    <t>HIGH BANDWIDTH ENCRYPTION ENGINES IN A MULTIPATHING IP NETWORK
PCT/US2023/086050</t>
  </si>
  <si>
    <t>IP88748</t>
  </si>
  <si>
    <t>700972-IN-4</t>
  </si>
  <si>
    <t>GE Vernova Infrastructure Technology LLC</t>
  </si>
  <si>
    <t xml:space="preserve">SYSTEM AND METHOD FOR PROVIDING GEARBOX LUBRICATION OF A WIND TURBINE DURING AN OFF-GRID STATE
</t>
  </si>
  <si>
    <t>IP88516</t>
  </si>
  <si>
    <t>G24C13C2686P/IN</t>
  </si>
  <si>
    <t>METHOD FOR DEACTIVATING OUTERMOST NEGATIVE ELECTRODES, METHOD FOR MANUFACTURING ELECTRODE ASSEMBLY, AND ELECTRODE ASSEMBLY
PCT/KR2024/018391</t>
  </si>
  <si>
    <t xml:space="preserve">SYSTEM AND METHOD OF NPCA SWITCH BACK OPERATION FOR COORDINATED AND UNCOORDINATED ACCESS POINTS
</t>
  </si>
  <si>
    <t>IP87994</t>
  </si>
  <si>
    <t>P200929IN01</t>
  </si>
  <si>
    <t>AN AUTOMATION SYSTEM COMPRISING AN EQUIPMENT INSPECTING CARRIAGE
PCT/EP2023/087927</t>
  </si>
  <si>
    <t>IP88502</t>
  </si>
  <si>
    <t>77859-00715</t>
  </si>
  <si>
    <t>LOCUS SOLUTIONS IPCO, LLC</t>
  </si>
  <si>
    <t>COAGULANT COMPOSITIONS AND METHODS OF USE
PCT/US2024/010674</t>
  </si>
  <si>
    <t>IP88524</t>
  </si>
  <si>
    <t>77859-00718</t>
  </si>
  <si>
    <t>FILTRATION AID COMPOSITIONS AND METHODS OF USE
PCT/US2024/010668</t>
  </si>
  <si>
    <t>IP88360</t>
  </si>
  <si>
    <t>2024P00496 IN (VTFR) / / PAW</t>
  </si>
  <si>
    <t xml:space="preserve">METHOD FOR DETECTING MEASUREMENT ERRORS IN THE ANGLE OF INCLINATION OF A TWO-WHEELED VEHICLE
</t>
  </si>
  <si>
    <t>IP88226</t>
  </si>
  <si>
    <t>30359_IN</t>
  </si>
  <si>
    <t>NOVEL LINKERS FOR SUSTAINED DELIVERY OF THERAPEUTICS
PCT/US2024/011615</t>
  </si>
  <si>
    <t>IP86866</t>
  </si>
  <si>
    <t>IDR-CEN-2025-062</t>
  </si>
  <si>
    <t xml:space="preserve">A SYSTEM COMPRISING ANGLED NANOPORES FOR CONTROLLED TRANSLOCATION OF BIOMOLECULES AND METHODS THEREOF
</t>
  </si>
  <si>
    <t xml:space="preserve">COMPOSITION AND METHODS FOR 3D PRINTING
</t>
  </si>
  <si>
    <t>IP88720</t>
  </si>
  <si>
    <t>2303072IN</t>
  </si>
  <si>
    <t>TECHNIQUES TO DETERMINE A PRIORITY OF A CHANNEL STATE INFORMATION REPORT
PCT/US2024/017244</t>
  </si>
  <si>
    <t>IP88875</t>
  </si>
  <si>
    <t>2300827IN</t>
  </si>
  <si>
    <t>POWER CONTROL FOR BISTATIC SENSING
PCT/US2024/017691</t>
  </si>
  <si>
    <t>IP88820</t>
  </si>
  <si>
    <t>2303797IN</t>
  </si>
  <si>
    <t>IMPACT OF MORE THAN ONE PDSCH PER SLOT ON HARQ-ACK CODEBOOK FOR MULTICAST
PCT/US2024/015415</t>
  </si>
  <si>
    <t>IP88590</t>
  </si>
  <si>
    <t>YPF202311-0044/IN-PCT</t>
  </si>
  <si>
    <t>NMC CO., LTD.</t>
  </si>
  <si>
    <t>AXIAL FLUX MOTOR COMPRISING DUAL ROTOR ASSEMBLY HAVING CONSEQUENT POLE APPLIED THERETO
PCT/KR2023/021301</t>
  </si>
  <si>
    <t xml:space="preserve">METHODS FOR REDUCING GREEN HOUSE GAS (GHG) EMISSION AND IMPROVING RICE CROP PERFORMANCE
</t>
  </si>
  <si>
    <t>IP88674</t>
  </si>
  <si>
    <t>M322-0008IN</t>
  </si>
  <si>
    <t>METAPHYSIC.AI</t>
  </si>
  <si>
    <t>LATENT SPACE EDITING AND NEURAL ANIMATION TO GENERATE HYPERREAL SYNTHETIC FACES
PCT/US2023/085694</t>
  </si>
  <si>
    <t>IP85664</t>
  </si>
  <si>
    <t>K 76 182/1MZ</t>
  </si>
  <si>
    <t>PYROLYSIS OIL AND/ OR FOSSIL NAPHTHA AS A FEEDSTOCK FOR INDIRECT GASIFICATION
PCT/EP2023/083758</t>
  </si>
  <si>
    <t>IP85690</t>
  </si>
  <si>
    <t>K 76 201/1MZ</t>
  </si>
  <si>
    <t>PROCESS AND INTEGRATED REACTOR SYSTEM FOR GASIFYING A CARBONACEOUS FEEDSTOCK
PCT/EP2023/087896</t>
  </si>
  <si>
    <t>IP88221</t>
  </si>
  <si>
    <t>GP22/P457</t>
  </si>
  <si>
    <t>CLAMPING DEVICE WITH FLEXIBLE EXIT BARRIER
PCT/IB2024/050696</t>
  </si>
  <si>
    <t>IP88586</t>
  </si>
  <si>
    <t>SA1071-IN</t>
  </si>
  <si>
    <t>FREQUENCY-STABLE, LOW-NOISE TIMING SIGNAL GENERATOR HAVING MULTIPLE MEMS RESONATORS AND NESTED-PLL STRUCTURE
PCT/US2024/012909</t>
  </si>
  <si>
    <t>IP88726</t>
  </si>
  <si>
    <t>P22382/IN</t>
  </si>
  <si>
    <t>HIGH-POWER LASER SYSTEM FOR FORMING LASER IRRADIATION ZONE WITH SPECIFIED DIMENSIONS AND POWER DENSITY DISTRIBUTION FOR THERMAL SURFACE TREATMENT APPLICATIONS
PCT/US2024/013291</t>
  </si>
  <si>
    <t>IP88692</t>
  </si>
  <si>
    <t>2024P00494 IN (VTFR) / / PAW</t>
  </si>
  <si>
    <t xml:space="preserve">METHOD FOR ATTENUATING INTERFERENCE IN THE MEASUREMENT OF A TILT ANGLE OF A VEHICLE
</t>
  </si>
  <si>
    <t>Madhusudan Singh</t>
  </si>
  <si>
    <t>Polyplex Corporation Limited</t>
  </si>
  <si>
    <t xml:space="preserve">THERMO-SHRINKABLE PCR-BASED POLYESTER FILM AND PROCESS FOR PREPARING THE SAME
</t>
  </si>
  <si>
    <t>IP87839</t>
  </si>
  <si>
    <t>SE-022-12-028-WO0IN0</t>
  </si>
  <si>
    <t>ELECTRONIC DEVICE AND METHOD FOR RECOGNIZING INPUT TO FLEXIBLE DISPLAY
PCT/KR2023/019435</t>
  </si>
  <si>
    <t>IP88430</t>
  </si>
  <si>
    <t>PKE23-1913PCIN</t>
  </si>
  <si>
    <t>ELECTRODE TAB-FREE CABLE-TYPE CELL HAVING HIGH FLEXIBILITY AND LOW RESISTANCE
PCT/KR2024/010510</t>
  </si>
  <si>
    <t>IP88561</t>
  </si>
  <si>
    <t>PKE23-2118PCIN</t>
  </si>
  <si>
    <t>LOW-RESISTANCE CABLE-TYPE CELL WITHOUT ELECTRODE TAB
PCT/KR2024/010514</t>
  </si>
  <si>
    <t xml:space="preserve">METHOD AND SYSTEM FOR RECEIVE BEAMFORM ACKNOWLEDGEMENT POLICY FOR CO-ORDINATED BEAMFORMING
</t>
  </si>
  <si>
    <t>IP87589</t>
  </si>
  <si>
    <t>437489-911921 (NO1120-1IN)</t>
  </si>
  <si>
    <t>NNOXX, INC.</t>
  </si>
  <si>
    <t>SPECTROMETRY SYSTEMS AND METHODS
PCT/US2023/086145</t>
  </si>
  <si>
    <t xml:space="preserve">METHODS AND SYSTEMS FOR HANDLING OF CONNECTION MANAGEMENT PROCEDURES.
</t>
  </si>
  <si>
    <t>IP88830</t>
  </si>
  <si>
    <t>2303997IN</t>
  </si>
  <si>
    <t>ALTITUDE-DEPENDENT MEASUREMENT AND REPORTING CONFIGURATIONS
PCT/US2024/019792</t>
  </si>
  <si>
    <t>IP88823</t>
  </si>
  <si>
    <t>2303876IN</t>
  </si>
  <si>
    <t>HYBRID AUTOMATIC REPEAT REQUEST STATE DISCARDING
PCT/US2023/070257</t>
  </si>
  <si>
    <t>IP88911</t>
  </si>
  <si>
    <t>2304070IN</t>
  </si>
  <si>
    <t>SINGLE DEFAULT TCI FOR DOWNLINK IN UNIFIED TCI BASED MULTI-TRP OPERATION
PCT/CN2023/086347</t>
  </si>
  <si>
    <t>IP88836</t>
  </si>
  <si>
    <t>2304354IN</t>
  </si>
  <si>
    <t>TRANSMIT POWER AND BEAM SELECTION FOR RANDOM ACCESS CHANNEL PROCEDURE MESSAGES
PCT/US2024/015797</t>
  </si>
  <si>
    <t>IP87993</t>
  </si>
  <si>
    <t>EMDB-063-IN-NSA01</t>
  </si>
  <si>
    <t>OMNI-335 CRISPR NUCLEASE
PCT/US2023/086155</t>
  </si>
  <si>
    <t xml:space="preserve">DISPLAY PANEL AND ELECTRONIC APPARATUS
</t>
  </si>
  <si>
    <t>IP88414</t>
  </si>
  <si>
    <t>092795-1512822-004110IN</t>
  </si>
  <si>
    <t>NANO PRECISION MEDICAL, INC.</t>
  </si>
  <si>
    <t>FORMULATIONS, DEVICES AND METHODS FOR A GLP-1 AGONIST
PCT/US2024/010303</t>
  </si>
  <si>
    <t xml:space="preserve">METHOD FOR IMPROVING PLANT PERFORMANCE
</t>
  </si>
  <si>
    <t>Vikas J</t>
  </si>
  <si>
    <t>Madan Raj M</t>
  </si>
  <si>
    <t xml:space="preserve">MODIFIED CARBOHYDRATE, MODIFIED SWEETENING AGENT AND METHODS THEREOF
</t>
  </si>
  <si>
    <t>SAMSUNG DISPLAY CO. LTD.</t>
  </si>
  <si>
    <t xml:space="preserve">PIXEL, DISPLAY APPARATUS INCLUDING THE SAME AND ELECTRONIC APPARATUS INCLUDING THE SAME
</t>
  </si>
  <si>
    <t>IP88344</t>
  </si>
  <si>
    <t>78AW-350537-IN</t>
  </si>
  <si>
    <t>PLEXIUM, INC.</t>
  </si>
  <si>
    <t>SPIROCYCLOALKYL COMPOUNDS AND PHARMACEUTICAL COMPOSITIONS THAT MODULATE IKZF2
PCT/US2024/010179</t>
  </si>
  <si>
    <t xml:space="preserve">SYSTEM AND METHOD FOR SYNCHRONIZED UPDATES WITH CONCURRENT ROLLBACKS IN ELECTRONIC CONTROL UNITS OF VEHICLE
</t>
  </si>
  <si>
    <t>IP88288</t>
  </si>
  <si>
    <t>PDSS0003IN/139430-45</t>
  </si>
  <si>
    <t>PEDESTRIAN SAFETY SOLUTIONS, LLC</t>
  </si>
  <si>
    <t>ENVIRONMENTALLY SEALED VISUAL DISPLAY ASSEMBLY AND PROCESS INCORPORATING INDIVIDUAL OR STACKED LED STRIPS, PROCESSOR AND ACCELEROMETER COMPONENTS
PCT/US2024/010906</t>
  </si>
  <si>
    <t>IP88648</t>
  </si>
  <si>
    <t>P202202607IN01</t>
  </si>
  <si>
    <t>BACKSIDE CONTACTS FOR STACKED FIELD EFFECT TRANSISTORS
PCT/CN2023/106559</t>
  </si>
  <si>
    <t>IP88907</t>
  </si>
  <si>
    <t>P202203657IN01</t>
  </si>
  <si>
    <t>MAXIMIZING COLLABORATIVE EFFECTIVENESS AMONG MULTI-ROBOTS WITH DYNAMIC INTER-EXCHANGEABILITY
PCT/EP2024/053948</t>
  </si>
  <si>
    <t>IP88128</t>
  </si>
  <si>
    <t>2024P00654 IN (VTFR) / / PAW</t>
  </si>
  <si>
    <t xml:space="preserve">METHOD FOR MANAGING A STARTING PHASE OF A HYBRID VEHICLE
</t>
  </si>
  <si>
    <t xml:space="preserve">METHOD AND SYSTEM FOR MODELING PARALLEL ACOUSTIC STRUCTURES VIA ADMITTANCE SUMMATION IN THE TRANSFER MATRIX FRAMEWORK
</t>
  </si>
  <si>
    <t>IP88791</t>
  </si>
  <si>
    <t>2023-OPLE-8928PC/IN/EKL/SYJ</t>
  </si>
  <si>
    <t>CONNECTOR ASSEMBLY
PCT/KR2024/003249</t>
  </si>
  <si>
    <t>IP88606</t>
  </si>
  <si>
    <t>2024-OPLE-9399PC/IN/EKL</t>
  </si>
  <si>
    <t>BATTERY CELL TRAY AND BATTERY CELL TRAY ASSEMBLY
PCT/KR2024/003565</t>
  </si>
  <si>
    <t>IP88678</t>
  </si>
  <si>
    <t>2023-OPLE-9143PC/IN/EKL/DHY</t>
  </si>
  <si>
    <t>BATTERY MODULE AND METHOD FOR CONTROLLING THE BATTERY MODULE
PCT/KR2024/001927</t>
  </si>
  <si>
    <t>IP88196</t>
  </si>
  <si>
    <t>P134330IN00</t>
  </si>
  <si>
    <t>PROMISCUOUS CD3 BINDING MOLECULES
PCT/NL2023/050691</t>
  </si>
  <si>
    <t xml:space="preserve">SYSTEM AND METHOD TO SUPPORT REMOTE ENABLING OF MCX UE BY AUTHORIZED USER
</t>
  </si>
  <si>
    <t xml:space="preserve">SYSTEM AND METHOD FOR UE INDEPENDENT REGISTRATION AND SECURITY HANDLING
</t>
  </si>
  <si>
    <t>IP85716</t>
  </si>
  <si>
    <t>23044-IN</t>
  </si>
  <si>
    <t>STORAGE ARTICLE CARRY-IN/OUT JIG
PCT/JP2023/015099</t>
  </si>
  <si>
    <t xml:space="preserve">UE POWER SAVING USING ENHANCED PHYSICAL DOWNLINK CONTROL CHANNEL (PDCCH) DECODING
</t>
  </si>
  <si>
    <t xml:space="preserve">SMOOTH HANDOVER OF USER EQUIPMENT ACROSS RATS SHARING A COMMON SPECTRUM
</t>
  </si>
  <si>
    <t>IP87608</t>
  </si>
  <si>
    <t>2024P00604 IN (VTFR) / / PAW</t>
  </si>
  <si>
    <t xml:space="preserve">METHOD FOR STARTING AN INTERNAL COMBUSTION ENGINE COMPRISING A CAMSHAFT ASSOCIATED WITH AN ELECTRIC VARIABLE VALVE TIMING DEVICE
</t>
  </si>
  <si>
    <t>IP88843</t>
  </si>
  <si>
    <t>P230705WOIN</t>
  </si>
  <si>
    <t>MECHANICAL PENCIL
PCT/JP2024/001087</t>
  </si>
  <si>
    <t>IP88935</t>
  </si>
  <si>
    <t>2303761IN</t>
  </si>
  <si>
    <t>SELECTING A PHASE TRACKING REFERENCE SIGNAL DEMODULATION REFERENCE SIGNAL ASSOCIATION BITFIELD LENGTH
PCT/US2024/018212</t>
  </si>
  <si>
    <t>IP88938</t>
  </si>
  <si>
    <t>2300139IN</t>
  </si>
  <si>
    <t>DYNAMIC ROWHAMMER MANAGEMENT WITH PER-ROW HAMMER TRACKING
PCT/US2024/013400</t>
  </si>
  <si>
    <t>IP88825</t>
  </si>
  <si>
    <t>2303934IN</t>
  </si>
  <si>
    <t>SOUNDING REFERENCE SIGNAL (SRS) FREQUENCY HOPPING FOR DISTRIBUTED ANTENNA PORT MAPPING
PCT/US2024/016167</t>
  </si>
  <si>
    <t>IP88831</t>
  </si>
  <si>
    <t>2304174IN</t>
  </si>
  <si>
    <t>MEASUREMENTS ASSOCIATED WITH A MAIN RADIO AND A LOW-POWER WAKE UP RECEIVER
PCT/US2024/022256</t>
  </si>
  <si>
    <t>IP88832</t>
  </si>
  <si>
    <t>2304215IN</t>
  </si>
  <si>
    <t>SCHEDULING DURING SLOTS WITH SUB-BAND FULL-DUPLEX RESOURCES
PCT/US2024/016219</t>
  </si>
  <si>
    <t>IP88822</t>
  </si>
  <si>
    <t>2303848IN</t>
  </si>
  <si>
    <t>INDICATING SOUNDING REFERENCE SIGNAL PORTS FOR PHYSICAL UPLINK SHARED CHANNELS FOR SIMULTANEOUS TRANSMISSION ACROSS MULTIPLE PANELS WITH SHARED PORTS
PCT/US2024/015596</t>
  </si>
  <si>
    <t xml:space="preserve">PIXEL CIRCUIT
</t>
  </si>
  <si>
    <t>IP86553</t>
  </si>
  <si>
    <t>24PCTIN933</t>
  </si>
  <si>
    <t>METHOD FOR GENERATING ROLL MAP
PCT/KR2024/010243</t>
  </si>
  <si>
    <t>IP87882</t>
  </si>
  <si>
    <t>2023002-IN-PCT</t>
  </si>
  <si>
    <t>LIQUID CRYSTALS SWITCHABLE STACK, LIQUID CRYSTALS MIXTURE, GLAZING UNIT AND BUILDING PRODUCT
PCT/EP2023/087891</t>
  </si>
  <si>
    <t>IP88955</t>
  </si>
  <si>
    <t>B22-2382 QTIN GL/VCA</t>
  </si>
  <si>
    <t>ADOCIA</t>
  </si>
  <si>
    <t>COMPOSITIONS COMPRISING A PEPTIDE OR A PROTEIN AND AN ACYLATED AMINO ACID
PCT/EP2023/068122</t>
  </si>
  <si>
    <t>IP88833</t>
  </si>
  <si>
    <t>463.158511/06</t>
  </si>
  <si>
    <t>ALGIPHARMA AS</t>
  </si>
  <si>
    <t>COMPOSITIONS AND METHODS TO INCREASE THE SYSTEMIC BIOAVAILABILITY OF A POLYPEPTIDE THERAPEUTIC AGENT UNDERGOING ORAL ADMINISTRATION
PCT/GB2023/053383</t>
  </si>
  <si>
    <t>IP88909</t>
  </si>
  <si>
    <t>P22-06683-WO-PCT</t>
  </si>
  <si>
    <t>DOUBLE-SIDED, INDEXABLE CUTTING INSERT WITH HIGH RAMPING CAPABILITY AND CUTTING TOOL THEREFOR
PCT/US2024/021471</t>
  </si>
  <si>
    <t>IP87538</t>
  </si>
  <si>
    <t>FT/IDF/11/2024/145</t>
  </si>
  <si>
    <t xml:space="preserve">TWO-DIMENSIONAL ANTI-SCRATCH COATING ON LARGE-AREA GLASS SURFACES
</t>
  </si>
  <si>
    <t>IP88576</t>
  </si>
  <si>
    <t>121301-13240</t>
  </si>
  <si>
    <t>ALNYLAM PHARMACEUTICALS, INC.</t>
  </si>
  <si>
    <t>REVERSIR MOLECULES AND METHODS OF USE THEREOF
PCT/US2024/014761</t>
  </si>
  <si>
    <t xml:space="preserve">ANTI-THEFT LOCK DEVICE FOR A TWO WHEELER
</t>
  </si>
  <si>
    <t>IP88608</t>
  </si>
  <si>
    <t>2025/21412</t>
  </si>
  <si>
    <t>Brazil</t>
  </si>
  <si>
    <t>UNIVERSIDADE DE SÃO PAULO - USP</t>
  </si>
  <si>
    <t xml:space="preserve">PROCESS FOR PRODUCTION OF POLYOL-FREE VEGETABLE OIL NANOEMULSION USING D-PHASE EMULSIFICATION, POLYOL-FREE VEGETABLE OIL NANOEMULSION, PHARMACEUTICAL COMPOSITION AND USE THEREOF
</t>
  </si>
  <si>
    <t>IP88137</t>
  </si>
  <si>
    <t>P5771IN00-ATT</t>
  </si>
  <si>
    <t>Denmark</t>
  </si>
  <si>
    <t>GUARD THERAPEUTICS INTERNATIONAL AB</t>
  </si>
  <si>
    <t>ALPHA-1-MICROGLOBULIN DERIVED PEPTIDE FRAGMENTS AND USES THEREOF
PCT/EP2024/053189</t>
  </si>
  <si>
    <t>IP88415</t>
  </si>
  <si>
    <t>4375.266IN01</t>
  </si>
  <si>
    <t>DOCUMENT TYPE DETECTION DURING UPLOAD PROCESS
PCT/US2024/010190</t>
  </si>
  <si>
    <t>IP88377</t>
  </si>
  <si>
    <t>601320/2027/IN</t>
  </si>
  <si>
    <t>ALPHA TAU MEDICAL LTD.</t>
  </si>
  <si>
    <t>GEL LOADED WITH ALPHA-EMITTER RADIONUCLIDES
PCT/IB2024/050380</t>
  </si>
  <si>
    <t>IP88878</t>
  </si>
  <si>
    <t>2302744IN</t>
  </si>
  <si>
    <t>TECHNIQUES FOR SENSING AND COMMUNICATION BEAM CONFLICT IN SIDELINK
PCT/US2024/021998</t>
  </si>
  <si>
    <t>IP88827</t>
  </si>
  <si>
    <t>2303951IN</t>
  </si>
  <si>
    <t>RADIO RESOURCE CONTROL MODEL DELIVERY
PCT/US2024/022849</t>
  </si>
  <si>
    <t>IP88829</t>
  </si>
  <si>
    <t>2303955IN</t>
  </si>
  <si>
    <t>COMMUNICATION IN A NON-ACTIVE TIME FOR A CELL
PCT/US2024/022217</t>
  </si>
  <si>
    <t>IP88936</t>
  </si>
  <si>
    <t>2304270IN</t>
  </si>
  <si>
    <t>DOWNLINK CONTROL INFORMATION SIZE ALIGNMENT FOR SCHEDULING UPLINK TRANSMISSION
PCT/US2024/017303</t>
  </si>
  <si>
    <t>IP88910</t>
  </si>
  <si>
    <t>2304064IN</t>
  </si>
  <si>
    <t>ADAPTIVE CHANNEL STATE INFORMATION REPORTING FOR PREDICTIVE BEAM MANAGEMENT
PCT/CN2024/078032</t>
  </si>
  <si>
    <t>IP88919</t>
  </si>
  <si>
    <t>2303483IN</t>
  </si>
  <si>
    <t>DISCARD TIMER FOR PROTOCOL DATA UNIT COMMUNICATIONS
PCT/US2024/018359</t>
  </si>
  <si>
    <t>IP88912</t>
  </si>
  <si>
    <t>2304073IN</t>
  </si>
  <si>
    <t>UE-BASED TA UPDATE FOR CANDIDATE CELL
PCT/CN2023/086513</t>
  </si>
  <si>
    <t>IP88913</t>
  </si>
  <si>
    <t>2304295IN</t>
  </si>
  <si>
    <t>ORDERED CONTENTION BASED RANDOM ACCESS FOR A CANDIDATE CELL
PCT/CN2023/086358</t>
  </si>
  <si>
    <t>IP88914</t>
  </si>
  <si>
    <t>2304390IN</t>
  </si>
  <si>
    <t>VALIDATION OF FUNCTIONALITIES ASSOCIATED WITH USER-EQUIPMENT-SIDE OPERATIONS
PCT/CN2023/086793</t>
  </si>
  <si>
    <t>IP88915</t>
  </si>
  <si>
    <t>2304412IN</t>
  </si>
  <si>
    <t>INDICATION OF A TRAINING DATA SET FOR LIFECYCLE MANAGEMENT
PCT/CN2023/086784</t>
  </si>
  <si>
    <t xml:space="preserve">CONDITIONAL TRIGGERING FOR UPLOAD-ONLY WORKFLOWS IN WWAN ENVIRONMENTS
</t>
  </si>
  <si>
    <t>IP80496</t>
  </si>
  <si>
    <t>MS-CEAS-2024-070</t>
  </si>
  <si>
    <t xml:space="preserve">SYMMETRIC AUTOENCODER-BASED METHOD FOR DETECTION OF SUB-SURFACE ANOMALIES AND A SYSTEM THEREOF
</t>
  </si>
  <si>
    <t>IP88906</t>
  </si>
  <si>
    <t>OPP20244007IN</t>
  </si>
  <si>
    <t>ELECTRODE ASSEMBLY AND SECONDARY BATTERY COMPRISING SAME
PCT/KR2024/096331</t>
  </si>
  <si>
    <t>IP82700</t>
  </si>
  <si>
    <t>PO240461-PCT-IN</t>
  </si>
  <si>
    <t>ASAHI KASEI KABUSHIKI KAISHA</t>
  </si>
  <si>
    <t>THERMOPLASTIC RESIN COMPOSITION, MOLDED ARTICLE, AND COMPONENT FOR TELECOMMUNICATION APPARATUS
PCT/JP2024/007423</t>
  </si>
  <si>
    <t>IP88178</t>
  </si>
  <si>
    <t>N425542IN</t>
  </si>
  <si>
    <t>ACTIMED THERAPEUTICS LTD</t>
  </si>
  <si>
    <t>SALT OF S-OXPRENOLOL
PCT/GB2024/050208</t>
  </si>
  <si>
    <t>IP87624</t>
  </si>
  <si>
    <t>SR NO S 2025-26/2266 &amp; THE IDF NO. 3401.</t>
  </si>
  <si>
    <t>INDIAN INSTITUTE OF TECHNOLOGY MADRAS</t>
  </si>
  <si>
    <t xml:space="preserve">A POLYMER NANOCOMPOSITE (PNC) FILM FOR RESISTING THERMAL DEGRADATION OF AN ARTICLE
</t>
  </si>
  <si>
    <t xml:space="preserve">SD-WAN UNDERLAY HOP LOSS AND JITTER MEASUREMENT
</t>
  </si>
  <si>
    <t>IP88454</t>
  </si>
  <si>
    <t>TEMP 2526-054</t>
  </si>
  <si>
    <t xml:space="preserve">SYSTEM OF DETERMINING CARBON DIOXIDE SAVING IN A VEHICLE AND A METHOD THEREOF
</t>
  </si>
  <si>
    <t>IP88529</t>
  </si>
  <si>
    <t>OVP2425643IN</t>
  </si>
  <si>
    <t>TAPE FORMING JIG, JELLY ROLL TAPING APPARATUS INCLUDING SAME, AND JELLY ROLL TAPING METHOD
PCT/KR2024/011819</t>
  </si>
  <si>
    <t>IP88976</t>
  </si>
  <si>
    <t>P202205035IN01</t>
  </si>
  <si>
    <t>DYNAMIC MEMORY AREA CONFIGURATION FOR BUILDING PAGE FRAME TABLE ENTRIES
PCT/EP2024/055401</t>
  </si>
  <si>
    <t>IP85950</t>
  </si>
  <si>
    <t>LQ-330013-PCTIN</t>
  </si>
  <si>
    <t>DISPLAY PANEL
PCT/KR2024/002100</t>
  </si>
  <si>
    <t>IP88315</t>
  </si>
  <si>
    <t>454712-00006</t>
  </si>
  <si>
    <t>CEREFUZE MEDICAL</t>
  </si>
  <si>
    <t>METHODS AND SYSTEMS FOR TREATMENT, REDUCTION, OR PREVENTION OF REPERFUSION INJURY AFTER ISCHEMIA
PCT/EP2024/050207</t>
  </si>
  <si>
    <t>IP88695</t>
  </si>
  <si>
    <t>2023-OPLE-9175PC/IN/EKL</t>
  </si>
  <si>
    <t>METHOD FOR DETECTING METAL FOREIGN MATTER IN ELECTRODE ACTIVE MATERIAL
PCT/KR2024/001002</t>
  </si>
  <si>
    <t>IP88958</t>
  </si>
  <si>
    <t>106389-9519</t>
  </si>
  <si>
    <t>SYSTEMS AND METHODS FOR CONTROLLING EXHAUST TEMPERATURE WITHIN AFTERTREATMENT SYSTEMS
PCT/US2024/014099</t>
  </si>
  <si>
    <t xml:space="preserve">EXPERT DISTILLATION FOR MIXTURE OF EXPERTS MODELS
</t>
  </si>
  <si>
    <t>IP88942</t>
  </si>
  <si>
    <t>2300982IN</t>
  </si>
  <si>
    <t>USER EQUIPMENT OPERATION IN MOBILITY SCENARIOS
PCT/US2024/016028</t>
  </si>
  <si>
    <t>IP88986</t>
  </si>
  <si>
    <t>2302458IN</t>
  </si>
  <si>
    <t>TECHNIQUES FOR PAGING OFFLOADING
PCT/US2024/016882</t>
  </si>
  <si>
    <t xml:space="preserve">OPTIMIZED DOUBLE DATA RATE (DDR) TRAFFIC AND MEMORY FOOTPRINT FOR LARGE LANGUAGE MODEL (LLM) INFERENCE
</t>
  </si>
  <si>
    <t>IP88916</t>
  </si>
  <si>
    <t>2304437IN</t>
  </si>
  <si>
    <t>EVENT-TRIGGERED ACTIVATION AND DEACTIVATION OF MACHINE LEARNING FUNCTIONALITY
PCT/CN2023/086873</t>
  </si>
  <si>
    <t>IP88917</t>
  </si>
  <si>
    <t>2304441IN</t>
  </si>
  <si>
    <t>LOGGING AND SIGNALING OF OPERATIONS FOR MACHINE LEARNING LIFE-CYCLE MANAGEMENT
PCT/CN2023/086829</t>
  </si>
  <si>
    <t>IP88918</t>
  </si>
  <si>
    <t>2300901IN</t>
  </si>
  <si>
    <t>CODING ENHANCEMENT USING SPINAL CODES
PCT/US2024/018129</t>
  </si>
  <si>
    <t>IP88939</t>
  </si>
  <si>
    <t>2300428IN</t>
  </si>
  <si>
    <t>DOWNLINK ONLY STATES FOR WIRELESS COMMUNICATION
PCT/US2024/018296</t>
  </si>
  <si>
    <t>IP88504</t>
  </si>
  <si>
    <t>PT-1556</t>
  </si>
  <si>
    <t xml:space="preserve">SYSTEM FOR TRACTION RECOVERY IN A TWO-WHEEL DRIVE VEHICLE AND METHOD THEREOF
</t>
  </si>
  <si>
    <t>Dipti Girdhar</t>
  </si>
  <si>
    <t>Rahul Sachdeva</t>
  </si>
  <si>
    <t>IP87304</t>
  </si>
  <si>
    <t>PT-1535</t>
  </si>
  <si>
    <t xml:space="preserve">A FRONT STRUCTURE OF A VEHICLE
</t>
  </si>
  <si>
    <t xml:space="preserve">SD-WAN FABRIC AS A SCEP CLIENT
</t>
  </si>
  <si>
    <t>IP87324</t>
  </si>
  <si>
    <t>SR NO S 2025-26/2235 &amp; THE IDF NO. 3266</t>
  </si>
  <si>
    <t xml:space="preserve">A PERCOLATION STRUCTURE
</t>
  </si>
  <si>
    <t>IP88402</t>
  </si>
  <si>
    <t>SR NO.: S 2025-26/2315 &amp; THE IDF NO. 3260</t>
  </si>
  <si>
    <t xml:space="preserve">A FAULT DETECTION SYSTEM FOR UTILITY LINES
</t>
  </si>
  <si>
    <t xml:space="preserve">MICROBIAL BIOSTIMULANT, PROCESS AND METHODS THEREOF
</t>
  </si>
  <si>
    <t>IP88297</t>
  </si>
  <si>
    <t>YPF202302-0062/IN-PCT</t>
  </si>
  <si>
    <t>ELECTRONIC DEVICE COMPRISING MULTILAYER FLEXIBLE PRINTED CIRCUIT BOARD
PCT/KR2024/002969</t>
  </si>
  <si>
    <t>IP88903</t>
  </si>
  <si>
    <t>P202201759IN01</t>
  </si>
  <si>
    <t>SCALABLE QUBIT BIASING DEVICE BASED ON MULTIPLEXED CHARGE STORAGE
PCT/EP2024/053572</t>
  </si>
  <si>
    <t>IP88922</t>
  </si>
  <si>
    <t>OVP2425785IN</t>
  </si>
  <si>
    <t>APPARATUS AND METHOD FOR MANAGING BATTERY
PCT/KR2024/014060</t>
  </si>
  <si>
    <t>IP87925</t>
  </si>
  <si>
    <t>LASS-008/01IN 338600-2124</t>
  </si>
  <si>
    <t>LASSEN THERAPEUTICS, INC.</t>
  </si>
  <si>
    <t>ANTI-IL-18BP ANTIBODIES
PCT/US2024/010447</t>
  </si>
  <si>
    <t>IP88422</t>
  </si>
  <si>
    <t>4375.267IN01</t>
  </si>
  <si>
    <t>SIGNATURE MERGER DURING UPLOAD PROCESS
PCT/US2024/010192</t>
  </si>
  <si>
    <t>IP86886</t>
  </si>
  <si>
    <t>PT2934WWDR-ARL/CRD</t>
  </si>
  <si>
    <t>AMADEUS S.A.S.</t>
  </si>
  <si>
    <t xml:space="preserve">TECHNIQUES FOR AUTHENTICATING DIGITAL MEDIA CONTENT
</t>
  </si>
  <si>
    <t xml:space="preserve">A CUSHIONING COMPONENT
</t>
  </si>
  <si>
    <t>IP88574</t>
  </si>
  <si>
    <t>PKE23-2233PCIN</t>
  </si>
  <si>
    <t>BATTERY PACK HAVING STOPPER CAPABLE OF CHECKING ARBITRARY DISASSEMBLY
PCT/KR2024/017687</t>
  </si>
  <si>
    <t>IP87889</t>
  </si>
  <si>
    <t>SRIB-20241223-002</t>
  </si>
  <si>
    <t xml:space="preserve">METHOD AND SYSTEM FOR SEAMLESS VISUAL TRANSITION IN PASSTHROUGH HMD SYSTEMS
</t>
  </si>
  <si>
    <t>IP88940</t>
  </si>
  <si>
    <t>2301617IN</t>
  </si>
  <si>
    <t>REFERENCE SIGNAL TRANSMISSION FOR BEAM MANAGEMENT IN SIDELINK
PCT/US2024/016222</t>
  </si>
  <si>
    <t>IP88920</t>
  </si>
  <si>
    <t>2303676IN</t>
  </si>
  <si>
    <t>AMBIENT INTERNET OF THINGS SYSTEM ARCHITECTURE
PCT/US2024/019888</t>
  </si>
  <si>
    <t>IP88934</t>
  </si>
  <si>
    <t>2302236IN</t>
  </si>
  <si>
    <t>HIGH RANK MULTIPLE INPUT MULTIPLE OUTPUT FOR MULTI-BAND ANTENNA MODULE WIRELESS COMMUNICATION DEVICES
PCT/US2024/015269</t>
  </si>
  <si>
    <t>IP88988</t>
  </si>
  <si>
    <t>2302781IN</t>
  </si>
  <si>
    <t>MOBILITY MANAGEMENT FOR HANDOVERS BETWEEN A TERRESTRIAL NETWORK AND A NON-TERRESTRIAL NETWORK
PCT/US2024/013790</t>
  </si>
  <si>
    <t>IP88376</t>
  </si>
  <si>
    <t>30380_IN</t>
  </si>
  <si>
    <t>NOVEL COMPOUNDS FOR TAU IMAGING
PCT/US2024/013667</t>
  </si>
  <si>
    <t>SALESFORCE, INC.</t>
  </si>
  <si>
    <t xml:space="preserve">TECHNIQUES FOR RETRIEVAL AUGMENTED GENERATION
</t>
  </si>
  <si>
    <t>IP87865</t>
  </si>
  <si>
    <t>YPF202301-0019/IN-PCT</t>
  </si>
  <si>
    <t>ELECTRONIC DEVICE FOR SAFELY SEATING WIRELESS AUDIO DEVICE AND FM RADIO SIGNAL OUTPUTTING METHOD USING SAME
PCT/KR2024/000404</t>
  </si>
  <si>
    <t>IP88682</t>
  </si>
  <si>
    <t>5407-0463</t>
  </si>
  <si>
    <t>XBIOTECH INC.</t>
  </si>
  <si>
    <t>HERPES ZOSTER TREATMENT
PCT/CA2024/050116</t>
  </si>
  <si>
    <t>IP87793</t>
  </si>
  <si>
    <t>UTFB.P1325IN</t>
  </si>
  <si>
    <t>BOARD OF REGENTS, THE UNIVERSITY OF TEXAS SYSTEM</t>
  </si>
  <si>
    <t>PREFUSION-STABILIZED HUMAN PARAINFLUENZA VIRUS 3 F PROTEINS
PCT/US2024/010814</t>
  </si>
  <si>
    <t xml:space="preserve">AUTOMATED UPGRADE OF PROTOCOL PACK ON DEVICE
</t>
  </si>
  <si>
    <t>IP87861</t>
  </si>
  <si>
    <t>C/P/1038270/IN/PCT/1</t>
  </si>
  <si>
    <t>ROUTER AFFINITY IN SOFTWARE DEFINED WIDE AREA NETWORK(S)
PCT/US2024/010076</t>
  </si>
  <si>
    <t>IP88180</t>
  </si>
  <si>
    <t>THE3 PCT</t>
  </si>
  <si>
    <t>THERANOVIR</t>
  </si>
  <si>
    <t>NEUROPILIN-1-PEPTIDE BASED ANTIBODY, HIGHLITING NEW EPITOPE ASSOCIATED TO GLYCOSAMINOGLYCAN-MODIFIED NEUROPILIN-1 AND METHODS OF USE THEREOF
PCT/EP2024/051323</t>
  </si>
  <si>
    <t>IP88583</t>
  </si>
  <si>
    <t>767395 SCP-008IN</t>
  </si>
  <si>
    <t>SCPHARMACEUTICALS INC.</t>
  </si>
  <si>
    <t>METHODS OF TREATMENT USING LOOP DIURETICS
PCT/US2024/010633</t>
  </si>
  <si>
    <t>IP88991</t>
  </si>
  <si>
    <t>OVP2425893IN</t>
  </si>
  <si>
    <t>BATTERY DIAGNOSIS APPARATUS, BATTERY PACK, ELECTRIC VEHICLE AND BATTERY DIAGNOSIS METHOD
PCT/KR2024/011281</t>
  </si>
  <si>
    <t>IP88163</t>
  </si>
  <si>
    <t>1960110.00733</t>
  </si>
  <si>
    <t>ALCON INC.</t>
  </si>
  <si>
    <t>POLYMORPHS OF A JAK1/TYK2 INHIBITOR AND USES THEREOF
PCT/US2024/010347</t>
  </si>
  <si>
    <t>IP88908</t>
  </si>
  <si>
    <t>P202204193IN01</t>
  </si>
  <si>
    <t>DIAGNOSE INSTRUCTION TO EXECUTE VERIFICATION CERTIFICATE RELATED FUNCTIONS
PCT/EP2024/053406</t>
  </si>
  <si>
    <t>IP88886</t>
  </si>
  <si>
    <t>P202201928IN01</t>
  </si>
  <si>
    <t>CONFIGURABLE SENSOR UNITS AND SENSOR APPARATUS
PCT/IB2023/063410</t>
  </si>
  <si>
    <t>IP88890</t>
  </si>
  <si>
    <t>P202201812IN01</t>
  </si>
  <si>
    <t>SECURE SYSTEM FOR HIDING REGISTRATION RULES FOR DYNAMIC CLIENT REGISTRATION
PCT/IB2024/050158</t>
  </si>
  <si>
    <t>IP87821</t>
  </si>
  <si>
    <t>INMD-174/02IN 315953-4459</t>
  </si>
  <si>
    <t>INSMED INCORPORATED</t>
  </si>
  <si>
    <t>NOVEL, REVERSIBLE DPP1 INHIBITORS AND USES THEREOF
PCT/US2024/010555</t>
  </si>
  <si>
    <t>IP88471</t>
  </si>
  <si>
    <t>P55482-WOIN HU</t>
  </si>
  <si>
    <t>BROSE FAHRZEUGTEILE SE &amp; CO. KOMMANDITGESELLSCHAFT, WURZBURG</t>
  </si>
  <si>
    <t>METHOD AND COMPUTING UNIT FOR ACTUATING AN ELECTRICAL DRIVE WITH OVERMODULATION COMPENSATION
PCT/EP2023/087867</t>
  </si>
  <si>
    <t>IP89055</t>
  </si>
  <si>
    <t>307475-IN-NP</t>
  </si>
  <si>
    <t xml:space="preserve">SPRING BRAKE ACTUATOR, VEHICLE, AND METHOD FOR MANUFACTURING A SPRING BRAKE ACTUATOR
</t>
  </si>
  <si>
    <t>IP89023</t>
  </si>
  <si>
    <t>Institute of Physics, Bhubaneswar</t>
  </si>
  <si>
    <t xml:space="preserve">GROWTH-ANGLE CONTROLLED ONE-STEP OPTIMIZATION OF METAL OXIDE/SILICON HETEROJUNCTION
</t>
  </si>
  <si>
    <t>IP88386</t>
  </si>
  <si>
    <t>2023-OPLE-8962PC/IN/EKL/BHL</t>
  </si>
  <si>
    <t>BATTERY SYSTEM CONTROL APPARATUS AND OPERATING METHOD THEREOF
PCT/KR2023/021914</t>
  </si>
  <si>
    <t>IP88893</t>
  </si>
  <si>
    <t>OPA22085-IN</t>
  </si>
  <si>
    <t>O-ACYLHOMOSERINE SULFHYDRYLASE VARIANT AND USE THEREOF
PCT/KR2024/001443</t>
  </si>
  <si>
    <t>IP88983</t>
  </si>
  <si>
    <t>106389-9568</t>
  </si>
  <si>
    <t>CUMMINS EMISSION SOLUTIONS INC.</t>
  </si>
  <si>
    <t>AFTERTREATMENT SYSTEM INCLUDING MIXER WITH EXHAUST SAMPLING FLANGE
PCT/US2024/014018</t>
  </si>
  <si>
    <t>IP88872</t>
  </si>
  <si>
    <t>SRIB-20250414-003</t>
  </si>
  <si>
    <t xml:space="preserve">METHOD AND SYSTEM FOR PROVIDING FRAME FOCUS WITH USER-GUIDED VISUAL CAPTURE FOR SMART GLASSES
</t>
  </si>
  <si>
    <t>IP87902</t>
  </si>
  <si>
    <t>685148IN01KRMR</t>
  </si>
  <si>
    <t>COMMUNICATION SYSTEM, COMMUNICATION METHOD, AND COMMUNICATION PROGRAM
PCT/JP2023/004760</t>
  </si>
  <si>
    <t>IP88119</t>
  </si>
  <si>
    <t>16267-0035-00187</t>
  </si>
  <si>
    <t>SPACECRAFT SEVEN LLC</t>
  </si>
  <si>
    <t>PLAKOPHILIN-2 (PKP2) GENE THERAPY USING AAV VECTOR
PCT/US2024/010587</t>
  </si>
  <si>
    <t>IP89066</t>
  </si>
  <si>
    <t>2300950IN</t>
  </si>
  <si>
    <t>SCHEDULING COLLISION HANDLING WITH MULTIPLE TRANSMIT RECEIVE POINTS
PCT/US2024/020067</t>
  </si>
  <si>
    <t>IP88960</t>
  </si>
  <si>
    <t>SUZ24057PAR/IN</t>
  </si>
  <si>
    <t>SUZUKI MOTOR CORPORATION</t>
  </si>
  <si>
    <t xml:space="preserve">CONTROL DEVICE OF VEHICLE
</t>
  </si>
  <si>
    <t xml:space="preserve">CAMBIUM NETWORKS LIMITED </t>
  </si>
  <si>
    <t xml:space="preserve">WIRELESS OUTSTATION CONFIGURED TO TRIGGER TRANSMISSION OF AN UPLINK MESSAGE AND METHOD OF OPERATION OF THE WIRELESS OUTSTATION
</t>
  </si>
  <si>
    <t xml:space="preserve">A MICROBIAL PROTEIN CONCENTRATE AND PRODUCTS THEREOF
</t>
  </si>
  <si>
    <t>IP86692</t>
  </si>
  <si>
    <t>SE25P0124IN1</t>
  </si>
  <si>
    <t>HITACHI LTD</t>
  </si>
  <si>
    <t xml:space="preserve">METHOD AND SYSTEM FOR ADAPTING AN ARTIFICIAL INTELLIGENCE (AI) MODEL FOR EXPLAINABILITY
</t>
  </si>
  <si>
    <t>IP87905</t>
  </si>
  <si>
    <t>SR NO.: S 2025-26/2285&amp; THE IDF NO. 3415</t>
  </si>
  <si>
    <t xml:space="preserve">A POROUS MICROFLUIDIC DEVICE FOR PASSIVE BLOOD-PLASMA SEPARATION
</t>
  </si>
  <si>
    <t>IP88032</t>
  </si>
  <si>
    <t>30429.0276INWO</t>
  </si>
  <si>
    <t>BECKMAN COULTER INC.</t>
  </si>
  <si>
    <t>READY TO USE DAILY QC FLUOROSPHERES
PCT/US2024/011073</t>
  </si>
  <si>
    <t>IP88981</t>
  </si>
  <si>
    <t>P202300712IN01</t>
  </si>
  <si>
    <t>NOISE LEARNING IN DYNAMIC QUANTUM CIRCUITS
PCT/EP2023/087509</t>
  </si>
  <si>
    <t>IP88753</t>
  </si>
  <si>
    <t>607396-IN-4</t>
  </si>
  <si>
    <t>GE VERNOVA RENOVABLES ESPAÑA, S.L.</t>
  </si>
  <si>
    <t>GRID-FORMING ISLAND DETECTION AND CONTINUOUS OPERATION OF AN INVERTER-BASED RESOURCE
PCT/US2023/012667</t>
  </si>
  <si>
    <t>IP80299</t>
  </si>
  <si>
    <t>ERIP/IP/2401038/M/01</t>
  </si>
  <si>
    <t xml:space="preserve">PHOTONICS-BASED RADAR SIGNAL GENERATION, DISTRIBUTION AND DETECTION IN A RADAR SYSTEM
</t>
  </si>
  <si>
    <t>IP88555</t>
  </si>
  <si>
    <t>OVP2424906IN</t>
  </si>
  <si>
    <t>BATTERY PACK
PCT/KR2024/008724</t>
  </si>
  <si>
    <t>IP88557</t>
  </si>
  <si>
    <t>OVP2321208IN</t>
  </si>
  <si>
    <t>ELECTRODE ASSEMBLY, CYLINDRICAL BATTERY CELL, AND BATTERY PACK AND VEHICLE COMPRISING SAME
PCT/KR2023/004761</t>
  </si>
  <si>
    <t>IP89010</t>
  </si>
  <si>
    <t>OVP2426385IN</t>
  </si>
  <si>
    <t>BATTERY DIAGNOSIS APPARATUS, BATTERY PACK, BATTERY SYSTEM AND BATTERY DIAGNOSIS METHOD
PCT/KR2024/096347</t>
  </si>
  <si>
    <t>Namma Byadgi</t>
  </si>
  <si>
    <t xml:space="preserve">AMBIENT VOICE-DRIVEN INVENTORY AND BILLING SYSTEM FOR NATURAL RETAIL CONVERSATIONS
</t>
  </si>
  <si>
    <t>IP88973</t>
  </si>
  <si>
    <t>ANGELES THERAPEUTICS INC</t>
  </si>
  <si>
    <t>METHODS AND COMPOSITIONS FOR GENE TRANSDUCTION AND TO CONTROL THE ACTIVITY OF SYNTHETIC AND IMMUNE RECEPTORS
PCT/US2024/010592</t>
  </si>
  <si>
    <t>IP88432</t>
  </si>
  <si>
    <t>200528-00006IN</t>
  </si>
  <si>
    <t>GREEN SOLUTIONS GROUP, LLC</t>
  </si>
  <si>
    <t>COMPOSITIONS AND METHODS FOR PRESERVATION OF CADAVERS USED FOR SURGICAL TRAINING
PCT/US2024/010267</t>
  </si>
  <si>
    <t>IP86369</t>
  </si>
  <si>
    <t>22110-IN</t>
  </si>
  <si>
    <t>DATA PROCESSING DEVICE AND DATA PROCESSING METHOD
PCT/JP2023/004481</t>
  </si>
  <si>
    <t xml:space="preserve">AN INTEGRATED BRACKET FOR A VEHICLE
</t>
  </si>
  <si>
    <t>IP89097</t>
  </si>
  <si>
    <t>P230945IN01 (91735657)</t>
  </si>
  <si>
    <t xml:space="preserve">SEALED ELECTRICAL FEEDTHROUGH
</t>
  </si>
  <si>
    <t>IP85483</t>
  </si>
  <si>
    <t>23FM023-PCT-IN</t>
  </si>
  <si>
    <t>DETERIORATION DETERMINATION DEVICE AND DETERIORATION DETERMINATION METHOD
PCT/JP2023/013857</t>
  </si>
  <si>
    <t>IP89139</t>
  </si>
  <si>
    <t>70729-03 IN</t>
  </si>
  <si>
    <t>PURDUE RESEARCH FOUNDATION</t>
  </si>
  <si>
    <t xml:space="preserve">COMPOUNDS FOR TREATING AND PREVENTING VIRAL INFECTIONS AND METHODS OF USE THEREOF
</t>
  </si>
  <si>
    <t>IP88957</t>
  </si>
  <si>
    <t>2300971IN</t>
  </si>
  <si>
    <t>CELL MEASUREMENTS IN ENERGY SAVING MODE
PCT/US2024/018844</t>
  </si>
  <si>
    <t>IP89031</t>
  </si>
  <si>
    <t>2303689IN</t>
  </si>
  <si>
    <t>SCHEDULING UPLINK TRANSMISSIONS ON MULTIPLE FREQUENCY BANDS
PCT/CN2023/086905</t>
  </si>
  <si>
    <t>IP87853</t>
  </si>
  <si>
    <t>MS-MAT-2025-141</t>
  </si>
  <si>
    <t xml:space="preserve">MUCIN BASED BIOPRINTING INK COMPOSITIONS AND METHODS OF USE THEREOF
</t>
  </si>
  <si>
    <t>IP89051</t>
  </si>
  <si>
    <t>106389-9539</t>
  </si>
  <si>
    <t xml:space="preserve">SYSTEMS, CONTROLLERS, AND METHODS FOR FAULT DETECTION
</t>
  </si>
  <si>
    <t>IP89064</t>
  </si>
  <si>
    <t>106389-9484</t>
  </si>
  <si>
    <t>A BRACKET ASSEMBLY FOR SECURING A COMPONENT OF AN AFTERTREATMENT SYSTEM
PCT/US2024/014210</t>
  </si>
  <si>
    <t>IP88937</t>
  </si>
  <si>
    <t>106389-9487</t>
  </si>
  <si>
    <t>AFTERTREATMENT COMPONENT CARTRIDGE FOR AN AFTERTREATMENT SYSTEM
PCT/US2024/013225</t>
  </si>
  <si>
    <t>IP88343</t>
  </si>
  <si>
    <t>080618-2853</t>
  </si>
  <si>
    <t>UNITED THERAPEUTICS CORPORATION</t>
  </si>
  <si>
    <t>TREPROSTINIL ANALOGS
PCT/US2024/011908</t>
  </si>
  <si>
    <t>IP88636</t>
  </si>
  <si>
    <t>30475_IN</t>
  </si>
  <si>
    <t>GIP/GLP1/GCG TRI-RECEPTOR AGONISTS AND USES THEREOF
PCT/US2024/013645</t>
  </si>
  <si>
    <t xml:space="preserve">ZAK TRANSFORM WAVEFORMS COMPATIBLE WITH CYCLIC PREFIX ORTHOGONAL FREQUENCY DIVISION MULTIPLEXING
</t>
  </si>
  <si>
    <t>IP88925</t>
  </si>
  <si>
    <t>F25-INKS-276</t>
  </si>
  <si>
    <t>BEARING STEEL FOR VEHICLE HUB AND MANUFACTURING METHOD FOR BEARING STEEL
PCT/CN2024/075902</t>
  </si>
  <si>
    <t>IP88379</t>
  </si>
  <si>
    <t>159224-021307/IN</t>
  </si>
  <si>
    <t>STELLULAR BIO, INC.</t>
  </si>
  <si>
    <t>MEGAKARYOCYTE DERIVATIVES FOR TREATMENT OF DRY EYE DISEASES
PCT/US2024/010568</t>
  </si>
  <si>
    <t>IP88977</t>
  </si>
  <si>
    <t>B2202793EPWOIN</t>
  </si>
  <si>
    <t>COAVE THERAPEUTICS</t>
  </si>
  <si>
    <t>SQUARAMIDE-MODIFIED ADENO-ASSOCIATED VIRUS VECTORS
PCT/EP2024/053305</t>
  </si>
  <si>
    <t>IP86703</t>
  </si>
  <si>
    <t>24PCTIN944</t>
  </si>
  <si>
    <t>METHOD FOR MANUFACTURING SECONDARY BATTERY
PCT/KR2024/011361</t>
  </si>
  <si>
    <t>IP87398</t>
  </si>
  <si>
    <t>TKY23450/IN</t>
  </si>
  <si>
    <t>TOKUYAMA CORPORATION</t>
  </si>
  <si>
    <t>METHOD FOR PRODUCING AMINO GROUP-CONTAINING COMPOUND, METHOD FOR SEPARATING AMINO GROUP-CONTAINING COMPOUND, AND APPARATUS FOR PRODUCING AMINO GROUP-CONTAINING COMPOUND
PCT/JP2023/035433</t>
  </si>
  <si>
    <t>IP89004</t>
  </si>
  <si>
    <t>OVP2425745IN</t>
  </si>
  <si>
    <t>APPARATUS AND METHOD FOR DIAGNOSING BATTERY
PCT/KR2024/013974</t>
  </si>
  <si>
    <t>IP89053</t>
  </si>
  <si>
    <t>OVP2425932IN</t>
  </si>
  <si>
    <t>APPARATUS AND METHOD FOR ESTIMATING SOH
PCT/KR2024/012802</t>
  </si>
  <si>
    <t>IP89079</t>
  </si>
  <si>
    <t>OVP2425915IN</t>
  </si>
  <si>
    <t>ELECTRODE FOR LITHIUM SULFUR BATTERY AND HIGH ENERGY DENSITY LITHIUM SULFUR BATTERY COMPRISING SAME
PCT/KR2024/014979</t>
  </si>
  <si>
    <t>IP88603</t>
  </si>
  <si>
    <t>OVP2426089IN</t>
  </si>
  <si>
    <t>BATTERY, AND BATTERY PACK AND VEHICLE COMPRISING SAME
PCT/KR2024/011799</t>
  </si>
  <si>
    <t xml:space="preserve">CABIN MOUNT ASSEMBLY FOR A COMMERCIAL VEHICLE
</t>
  </si>
  <si>
    <t>IP89094</t>
  </si>
  <si>
    <t>601343/2010/IN</t>
  </si>
  <si>
    <t>CORDIO MEDICAL LTD.</t>
  </si>
  <si>
    <t>IDENTIFYING OPTIMAL ARTICULATORY EVENT-TYPES FOR COMPUTER ANALYSIS OF SPEECH
PCT/IB2024/050483</t>
  </si>
  <si>
    <t>IP87543</t>
  </si>
  <si>
    <t>069694-8008IN01</t>
  </si>
  <si>
    <t>SHANGHAI KAIJIN BIOTECHNOLOGY , LTD</t>
  </si>
  <si>
    <t>MULTI-SPECIFIC POLYPEPTIDE COMPLEXES
PCT/CN2024/072048</t>
  </si>
  <si>
    <t>IP87207</t>
  </si>
  <si>
    <t>202501-SAI-005</t>
  </si>
  <si>
    <t xml:space="preserve">METHOD AND SYSTEM FOR RECONFIGURING 2D COMPUTE ARRAY IN COMPUTING ARCHITECTURE
</t>
  </si>
  <si>
    <t>IP88474</t>
  </si>
  <si>
    <t>P133581IN00</t>
  </si>
  <si>
    <t>PULSECATH B.V.</t>
  </si>
  <si>
    <t>CATHETER ASSEMBLY
PCT/NL2023/050127</t>
  </si>
  <si>
    <t>IP88888</t>
  </si>
  <si>
    <t>30599_IN</t>
  </si>
  <si>
    <t>KRAS INHIBITORS
PCT/US2024/022131</t>
  </si>
  <si>
    <t>IP88635</t>
  </si>
  <si>
    <t>GERN-199IN</t>
  </si>
  <si>
    <t>GERON CORPORATION</t>
  </si>
  <si>
    <t>TELOMERASE INHIBITOR COMPOUNDS
PCT/US2024/015024</t>
  </si>
  <si>
    <t>IP88984</t>
  </si>
  <si>
    <t>2301759IN</t>
  </si>
  <si>
    <t>MULTI-CARRIER NONLINEAR SELF-INTERFERENCE CANCELLATION FOR FULL-DUPLEX COMMUNICATION
PCT/US2024/018042</t>
  </si>
  <si>
    <t>IP88990</t>
  </si>
  <si>
    <t>2207698IN</t>
  </si>
  <si>
    <t>ORTHOGONAL COVER CODE FOR MULTIPLEXING TRANSMISSIONS BY MULTIPLE USER EQUIPMENTS
PCT/US2024/019733</t>
  </si>
  <si>
    <t>IP89101</t>
  </si>
  <si>
    <t>2301997IN</t>
  </si>
  <si>
    <t>KERNEL RECOMMENDATION FOR DIGITAL POST DISTORTION CORRECTION
PCT/US2024/018638</t>
  </si>
  <si>
    <t>IP89102</t>
  </si>
  <si>
    <t>2302738IN</t>
  </si>
  <si>
    <t>TECHNIQUES FOR LOW POWER SYNCHRONIZATION SIGNAL MEASUREMENTS
PCT/US2024/017864</t>
  </si>
  <si>
    <t>IP88666</t>
  </si>
  <si>
    <t>ZLP2 PCT IN</t>
  </si>
  <si>
    <t>ÉTAT FRANÇAIS REPRÉSENTÉ PAR LE PRÉFET DE POLICE, AGISSANT AU NOM ET POUR LE</t>
  </si>
  <si>
    <t>TWO-PHASE FOGGING JET NOZZLE
PCT/EP2024/050778</t>
  </si>
  <si>
    <t>IP88070</t>
  </si>
  <si>
    <t>LOR017 IN</t>
  </si>
  <si>
    <t>LORAMENDI S.COOP</t>
  </si>
  <si>
    <t>SAND CORE MAKING MACHINE
PCT/EP2024/053636</t>
  </si>
  <si>
    <t>IP88483</t>
  </si>
  <si>
    <t>SR NO S 2025-26/2322 &amp; THE IDF NO 3407</t>
  </si>
  <si>
    <t xml:space="preserve">PROCESS FOR PREPARATION OF SUBSTITUTED TETRAHYDROQUINOLIN-4-ONE COMPOUNDS
</t>
  </si>
  <si>
    <t xml:space="preserve">A METHOD FOR INSERTING WIRE TERMINALS INTO A CONNECTOR AND A SYSTEM THEREOF
</t>
  </si>
  <si>
    <t>IP88891</t>
  </si>
  <si>
    <t>P202201459IN01</t>
  </si>
  <si>
    <t>DYNAMIC RECONFIGURATION OF MICROSERVICE TEST ENVIRONMENT
PCT/IB2024/050656</t>
  </si>
  <si>
    <t xml:space="preserve">POWER AMPLIFIER POWER OPTIMIZATION AND RELATED USE CASES
</t>
  </si>
  <si>
    <t>IP88792</t>
  </si>
  <si>
    <t>DEEPLA-3442-SP-MSZ</t>
  </si>
  <si>
    <t>DEEPLAI PROSTA SPÓŁKA AKCYJNA</t>
  </si>
  <si>
    <t>THE METHOD THE INFORMATION IS DYNAMICALLY ENCODED, AND A METHOD OF DECODING THE INFORMATION, IN PARTICULAR USING A COMBINATION WITH UNIQUE CHARACTERISTICS AND PATTERNS ON THE SURFACE STRUCTURE OF THE MATERIAL
PCT/IB2023/052498</t>
  </si>
  <si>
    <t>IP88895</t>
  </si>
  <si>
    <t>P134385IN00</t>
  </si>
  <si>
    <t>IMDS R&amp;D BV</t>
  </si>
  <si>
    <t>A MICROCATHETER FOR INTERVENTIONAL CARDIOVASCULAR AND/OR NEUROVASCULAR APPLICATIONS.
PCT/NL2024/050045</t>
  </si>
  <si>
    <t>IP87136</t>
  </si>
  <si>
    <t>PO24-0232</t>
  </si>
  <si>
    <t>METHOD FOR REGENERATING POSITIVE ELECTRODE ACTIVE MATERIAL, REGENERATED POSITIVE ELECTRODE ACTIVE MATERIAL MANUFACTURED THEREBY, AND SECONDARY BATTERY COMPRISING SAME
PCT/KR2024/011209</t>
  </si>
  <si>
    <t>IP89106</t>
  </si>
  <si>
    <t>2303077IN</t>
  </si>
  <si>
    <t>GUARD PERIODS OR GAPS BETWEEN SYMBOLS OR SLOTS OR WITHIN A SLOT
PCT/US2024/021883</t>
  </si>
  <si>
    <t>IP89068</t>
  </si>
  <si>
    <t>2300951IN</t>
  </si>
  <si>
    <t>COLLISION INDICATION FOR MULTIPLE TRANSMIT RECEIVE POINTS
PCT/US2024/020071</t>
  </si>
  <si>
    <t>IP89069</t>
  </si>
  <si>
    <t>2300968IN</t>
  </si>
  <si>
    <t>COLLISION HANDLING FOR MULTIPLE TRANSMIT RECEIVE POINTS
PCT/US2024/020164</t>
  </si>
  <si>
    <t>IP89173</t>
  </si>
  <si>
    <t>2301516IN</t>
  </si>
  <si>
    <t>TECHNIQUES FOR RESOLVING SCHEDULING CONFLICTS BETWEEN MEASUREMENT OR REPORTING OCCASIONS AND COMMUNICATIONS WITH ENERGY HARVESTING (EH)-CAPABLE DEVICES
PCT/US2024/020565</t>
  </si>
  <si>
    <t>IP89185</t>
  </si>
  <si>
    <t>2303724IN</t>
  </si>
  <si>
    <t>PHYSICAL RESOURCE BLOCK ALLOCATION ALIGNMENT
PCT/US2024/015297</t>
  </si>
  <si>
    <t>SERUM INSTITUTE OF INDIA PRIVATE LIMITED</t>
  </si>
  <si>
    <t xml:space="preserve">AN IMMUNOGENIC COMPOSITION &amp; METHOD FOR PREPARATION THEREOF
</t>
  </si>
  <si>
    <t>IP88197</t>
  </si>
  <si>
    <t>31549_IN</t>
  </si>
  <si>
    <t>ANTI-UNC5C ANTIBODIES
PCT/EP2024/050407</t>
  </si>
  <si>
    <t>IP88905</t>
  </si>
  <si>
    <t>OPP20244746IN</t>
  </si>
  <si>
    <t>BATTERY ASSEMBLY, BATTERY PACK, AND VEHICLE COMPRISING SAME
PCT/KR2024/011950</t>
  </si>
  <si>
    <t>IP87843</t>
  </si>
  <si>
    <t>SR NO S 2025-26/2284 &amp; THE IDF NO. 3408</t>
  </si>
  <si>
    <t xml:space="preserve">A DEVICE FOR CRYO-FREEZING AN OBJECT AND A SYSTEM THEREOF
</t>
  </si>
  <si>
    <t xml:space="preserve">CONTAINER FOR HOLDING A PLURALITY OF PIPETTE TIPS
</t>
  </si>
  <si>
    <t>IP88978</t>
  </si>
  <si>
    <t>P202203042IN01</t>
  </si>
  <si>
    <t>SEPARABLE, INTELLIGIBLE, SINGLE CHANNEL VOICE COMMUNICATION
PCT/EP2024/054509</t>
  </si>
  <si>
    <t>IP89143</t>
  </si>
  <si>
    <t>P202205033IN01</t>
  </si>
  <si>
    <t>SPIN-ORBIT TORQUE MEMORY DEVICES
PCT/IB2024/051060</t>
  </si>
  <si>
    <t>IP89160</t>
  </si>
  <si>
    <t>P202203293IN01</t>
  </si>
  <si>
    <t>DYNAMICALLY FORMING A WIRELESS POWER GRID FROM NATURAL RESOURCES
PCT/EP2024/055697</t>
  </si>
  <si>
    <t>IP88975</t>
  </si>
  <si>
    <t>P202202618IN01</t>
  </si>
  <si>
    <t>HEATSINK WITH PHASE CHANGING PLUGS AND EXTINGUISHING COOLANT
PCT/EP2024/055098</t>
  </si>
  <si>
    <t>IP87678</t>
  </si>
  <si>
    <t>142987-00140</t>
  </si>
  <si>
    <t>COMPOSITIONS AND METHODS FOR TARGETED DELIVERY OF TGFβ
PCT/US2024/011162</t>
  </si>
  <si>
    <t>Rösler Holding GmbH</t>
  </si>
  <si>
    <t xml:space="preserve">WALL COMPONENT
</t>
  </si>
  <si>
    <t xml:space="preserve">BLASTING CONTAINER
</t>
  </si>
  <si>
    <t xml:space="preserve">MODIFIED SURFACES FOR PATHOGEN CONCENTRATION AND PROCESS THEREOF
</t>
  </si>
  <si>
    <t>IP89162</t>
  </si>
  <si>
    <t>P/2026/0302</t>
  </si>
  <si>
    <t>HERO MOTOCORP LIMITED</t>
  </si>
  <si>
    <t xml:space="preserve">VEHICLE
</t>
  </si>
  <si>
    <t>IP88637</t>
  </si>
  <si>
    <t>OVP2424912IN</t>
  </si>
  <si>
    <t>BATTERY PACK
PCT/KR2024/008727</t>
  </si>
  <si>
    <t>IP88952</t>
  </si>
  <si>
    <t>OVP2424825IN</t>
  </si>
  <si>
    <t>BATTERY MANAGEMENT SYSTEM AND BATTERY MANAGEMENT METHOD
PCT/KR2024/013676</t>
  </si>
  <si>
    <t>IP87896</t>
  </si>
  <si>
    <t>46P36WOIN</t>
  </si>
  <si>
    <t>DANA-FARBER CANCER INSTITUTE INC.</t>
  </si>
  <si>
    <t>MUTANT-SELECTIVE EGFR INHIBITORS
PCT/US2024/011057</t>
  </si>
  <si>
    <t xml:space="preserve">METHOD AND SYSTEM FOR AUTOMATED METERING WITH REMOTE SWITCHING AND AUTOMATED DASHBOARD INTEGRATION
</t>
  </si>
  <si>
    <t>IP88447</t>
  </si>
  <si>
    <t>CVSPCT05CIP2IN</t>
  </si>
  <si>
    <t>COVELLUS LLC</t>
  </si>
  <si>
    <t>INTRAVASCULAR LITHOTRIPSY CATHETER
PCT/US2023/031907</t>
  </si>
  <si>
    <t>IP88448</t>
  </si>
  <si>
    <t>CVSPCT05CIP3IN</t>
  </si>
  <si>
    <t>INTRAVASCULAR LITHOTRIPSY CATHETER
PCT/US2024/011308</t>
  </si>
  <si>
    <t>IP88531</t>
  </si>
  <si>
    <t>2023-OPLE-8277PC/IN/EKL/MHL</t>
  </si>
  <si>
    <t>VEHICLE DATA MANAGING SERVER, PLATFORM MANAGING SERVER AND SERVICE SERVER, AND SERVICE PROVIDING SYSTEM ASSOCIATED WITH AUTONOMOUS DRIVING PLATFORM
PCT/KR2023/016765</t>
  </si>
  <si>
    <t>IP88967</t>
  </si>
  <si>
    <t>2024-OPLE-0145PC/IN/EKL/BYY</t>
  </si>
  <si>
    <t>CONDUCTIVE MATERIAL DISPERSION LIQUID, ELECTRODE, AND LITHIUM SECONDARY BATTERY
PCT/KR2024/014492</t>
  </si>
  <si>
    <t xml:space="preserve">SYSTEM AND METHOD FOR EFFICIENT COMMUNICATION IN COLLABORATIVE MULTI-MODEL ARCHITECTURE
</t>
  </si>
  <si>
    <t>IP88068</t>
  </si>
  <si>
    <t>SH-71224-IN-DMC</t>
  </si>
  <si>
    <t>METHOD AND ELECTRONIC DEVICE FOR ACQUIRING SPATIAL MAP
PCT/KR2024/000721</t>
  </si>
  <si>
    <t>IP87612</t>
  </si>
  <si>
    <t>F308119</t>
  </si>
  <si>
    <t>SYSTEMS AND METHODS FOR IMPLEMENTING WRITING CONFIGURATION CHANGES IN A NON-REAL-TIME RADIO ACCESS NETWORK INTELLIGENCE CONTROLLER (NRT-RIC) ARCHITECTURE WITHIN A TELECOMMUNICATIONS NETWORK
PCT/US2023/085994</t>
  </si>
  <si>
    <t>IP87922</t>
  </si>
  <si>
    <t>F308504</t>
  </si>
  <si>
    <t>O-CLOUD NODE SHUTDOWN MANAGEMENT
PCT/US2024/012304</t>
  </si>
  <si>
    <t>IP89245</t>
  </si>
  <si>
    <t>KNS.CTO.1350IN1</t>
  </si>
  <si>
    <t xml:space="preserve">METHOD AND SYSTEM FOR DETECTION OF ANOMALOUS TRANSACTIONS THROUGH AGENTIC ARTIFICIAL INTELLIGENCE (AI)
</t>
  </si>
  <si>
    <t>IMPETIS BIOSCIENCES LIMITED</t>
  </si>
  <si>
    <t xml:space="preserve">METHODS FOR TREATING PARKINSON’S DISEASE WITH AN ADENOSINE A2A INHIBITOR
</t>
  </si>
  <si>
    <t>IP88680</t>
  </si>
  <si>
    <t>35634768/AXT/LXC</t>
  </si>
  <si>
    <t>SAMSARA ECO PTY LIMITED</t>
  </si>
  <si>
    <t>ENZYME VARIANTS AND USES THEREOF
PCT/AU2024/050035</t>
  </si>
  <si>
    <t>IP88982</t>
  </si>
  <si>
    <t>106389-9454</t>
  </si>
  <si>
    <t>CYLINDER HEAD AND EXHAUST MANIFOLD
PCT/US2024/021642</t>
  </si>
  <si>
    <t>IP87643</t>
  </si>
  <si>
    <t>SKYSE.006IN</t>
  </si>
  <si>
    <t>SKYSAFE, INC</t>
  </si>
  <si>
    <t>SYSTEMS AND METHODS FOR DRONE MONITORING, DATA ANALYTICS, AND MITIGATION CLOUD SERVICES USING EDGE COMPUTING
PCT/US2024/012800</t>
  </si>
  <si>
    <t>Satya Pavan</t>
  </si>
  <si>
    <t>M Ganesh Moorthi</t>
  </si>
  <si>
    <t xml:space="preserve">TECHNIQUES FOR COORDINATED DATA COLLECTION ACROSS MULTIPLE DOMAINS
</t>
  </si>
  <si>
    <t>IP89214</t>
  </si>
  <si>
    <t>2207135IN</t>
  </si>
  <si>
    <t>DISTRIBUTED SENSING WITH ASSISTING NODES
PCT/US2024/022620</t>
  </si>
  <si>
    <t>IP89098</t>
  </si>
  <si>
    <t>2301367IN</t>
  </si>
  <si>
    <t>IMPROVING EFFECTIVENESS OF APPLICATION FORWARD ERROR CORRECTION
PCT/US2024/017916</t>
  </si>
  <si>
    <t>IP89103</t>
  </si>
  <si>
    <t>2303071IN</t>
  </si>
  <si>
    <t>MEASURING A SUBSET OF REFERENCE SIGNALS BASED ON HISTORIC INFORMATION
PCT/US2024/012901</t>
  </si>
  <si>
    <t>IP88655</t>
  </si>
  <si>
    <t>SR NO.: S 2025-26/2334 &amp; THE IDF NO. 3404</t>
  </si>
  <si>
    <t xml:space="preserve">AN AIRFOIL SYSTEM FOR A VEHICLE
</t>
  </si>
  <si>
    <t>Bhawana Shankar</t>
  </si>
  <si>
    <t>IP88662</t>
  </si>
  <si>
    <t>OP70-250163</t>
  </si>
  <si>
    <t>TENCENT TECHNOLOGY (SHENZHEN) COMPANY LIMITED</t>
  </si>
  <si>
    <t>FILTERING METHOD, ENCODING METHOD, DECODING METHOD, APPARATUS, COMPUTER-READABLE MEDIUM AND ELECTRONIC DEVICE
PCT/CN2024/091116</t>
  </si>
  <si>
    <t>IP88130</t>
  </si>
  <si>
    <t>PUCA-250504(G22303681NOO)</t>
  </si>
  <si>
    <t>UNICHARM CORPORATION</t>
  </si>
  <si>
    <t>INFORMATION PROCESSING DEVICE, INFORMATION PROCESSING METHOD, INFORMATION PROCESSING PROGRAM, AND INFORMATION PROCESSING SYSTEM
PCT/JP2024/004158</t>
  </si>
  <si>
    <t>IP89008</t>
  </si>
  <si>
    <t>OVP2426002IN</t>
  </si>
  <si>
    <t>ELECTRODE, MANUFACTURING METHOD THEREOF, AND ELECTROCHEMICAL DEVICE COMPRISING SAME
PCT/KR2024/011546</t>
  </si>
  <si>
    <t>IP89156</t>
  </si>
  <si>
    <t>OVP2426503IN</t>
  </si>
  <si>
    <t>BATTERY DIAGNOSIS APPARATUS AND BATTERY DIAGNOSIS METHOD
PCT/KR2024/016665</t>
  </si>
  <si>
    <t>IP89197</t>
  </si>
  <si>
    <t>OVP2426420IN</t>
  </si>
  <si>
    <t>BATTERY DIAGNOSIS METHOD AND BATTERY DIAGNOSIS APPARATUS
PCT/KR2024/016662</t>
  </si>
  <si>
    <t xml:space="preserve">SEMICONDUCTOR DEVICE WITH GATE CONTACT REGION FORMED IN PARTIAL REGION OF GATE RUNNER
</t>
  </si>
  <si>
    <t>IP86484</t>
  </si>
  <si>
    <t>K 76 343/1MP</t>
  </si>
  <si>
    <t>RECYCLATE POLYETHYLENE COMPOSITION WITH IMPROVED MECHANICAL AND OPTICAL PROPERTIES
PCT/EP2024/051176</t>
  </si>
  <si>
    <t>IP88166</t>
  </si>
  <si>
    <t>AUSB-002/02IN 349821-2058</t>
  </si>
  <si>
    <t>AUSPERBIO THERAPEUTICS INC.</t>
  </si>
  <si>
    <t>MODIFIED MULTI-SEGMENTED ANTISENSE OLIGONUCLEOTIDES FOR USE
PCT/CN2024/071514</t>
  </si>
  <si>
    <t>HORIZON 17 TECHNOLOGY AND SUSTAINABILITY PVT LTD</t>
  </si>
  <si>
    <t xml:space="preserve">SYSTEM AND METHOD FOR ASSESSMENT-BASED CARBON EMISSION CALCULATION
</t>
  </si>
  <si>
    <t>IP88885</t>
  </si>
  <si>
    <t>MP22007IN1</t>
  </si>
  <si>
    <t>COMMUNICATION SYSTEM
PCT/JP2024/004619</t>
  </si>
  <si>
    <t>IP88487</t>
  </si>
  <si>
    <t>2025N00090</t>
  </si>
  <si>
    <t xml:space="preserve">STATOR AND MOTOR
</t>
  </si>
  <si>
    <t>IP88505</t>
  </si>
  <si>
    <t>2025N00092</t>
  </si>
  <si>
    <t>IP88150</t>
  </si>
  <si>
    <t>P003.001.IN</t>
  </si>
  <si>
    <t>OUTPACE BIO, INC.</t>
  </si>
  <si>
    <t>INDUCIBLE CONSTRUCTS
PCT/US2024/010926</t>
  </si>
  <si>
    <t>IP88154</t>
  </si>
  <si>
    <t>1499.122.IN</t>
  </si>
  <si>
    <t>PAIRWISE PLANTS SERVICES, INC</t>
  </si>
  <si>
    <t>METHODS AND COMPOSITIONS FOR MODIFYING SHADE AVOIDANCE IN PLANTS
PCT/US2024/015896</t>
  </si>
  <si>
    <t>IP88365</t>
  </si>
  <si>
    <t>15147.0008-00187</t>
  </si>
  <si>
    <t>SANA BIOTECHNOLOGY INC</t>
  </si>
  <si>
    <t>CD19-SPECIFIC ANTIBODY CONSTRUCTS AND COMPOSITIONS THEREOF
PCT/US2024/011053</t>
  </si>
  <si>
    <t>IP89261</t>
  </si>
  <si>
    <t>MDP/EJM1/P241193IN00</t>
  </si>
  <si>
    <t>DELSYS TECHNOLOGY LIMITED</t>
  </si>
  <si>
    <t>AGROCHEMICAL COMPOSITIONS
PCT/GB2024/050045</t>
  </si>
  <si>
    <t>Kavita Gokavalasa</t>
  </si>
  <si>
    <t>IP89192</t>
  </si>
  <si>
    <t>SRIB-20250130-004</t>
  </si>
  <si>
    <t xml:space="preserve">A NOVEL APPROACH TO IDENTIFY DEFORMATION ACROSS CAMERA SENSOR TYPES IN HMDS
</t>
  </si>
  <si>
    <t>IP88752</t>
  </si>
  <si>
    <t>106389-9439</t>
  </si>
  <si>
    <t>REBALANCING PULSE WIDTH MODULATION SIGNALS FOR POWER SYSTEMS
PCT/US2024/012777</t>
  </si>
  <si>
    <t>IP86001</t>
  </si>
  <si>
    <t>0015740INU/5438</t>
  </si>
  <si>
    <t>ORION POLYMER CORP.</t>
  </si>
  <si>
    <t>REINFORCED ANION EXCHNAGE MEMBRANES AND METHODS OF MAKING SAME
PCT/US2024/011412</t>
  </si>
  <si>
    <t>IP87451</t>
  </si>
  <si>
    <t>F308512</t>
  </si>
  <si>
    <t>TIMING ADVANCE OPTIMIZATION DURING UPLINK SYNCHRONIZATION
PCT/US2024/021836</t>
  </si>
  <si>
    <t>IP89186</t>
  </si>
  <si>
    <t>2302014IN</t>
  </si>
  <si>
    <t>DISALLOWED COMMUNICATION DIRECTION FOR FULL-DUPLEX TIME INTERVALS
PCT/US2024/018526</t>
  </si>
  <si>
    <t>IP89181</t>
  </si>
  <si>
    <t>2204477IN</t>
  </si>
  <si>
    <t>SUBBAND CHANNEL STATE INFORMATION PAYLOAD REDUCTION IN A FULL-DUPLEX NETWORK
PCT/US2024/022518</t>
  </si>
  <si>
    <t>IP89174</t>
  </si>
  <si>
    <t>2207584IN</t>
  </si>
  <si>
    <t>TIMING SYNCHRONIZATION SIGNALS AND FREQUENCY SYNCHRONIZATION SIGNALS
PCT/US2024/020439</t>
  </si>
  <si>
    <t>IP88819</t>
  </si>
  <si>
    <t>07039-2177IN1</t>
  </si>
  <si>
    <t>DENDRITIC CELL-BASED VACCINES AND USES THEREOF
PCT/US2024/014767</t>
  </si>
  <si>
    <t>IP89208</t>
  </si>
  <si>
    <t>KHP2531110197.0INP</t>
  </si>
  <si>
    <t>SIGNAL MEASUREMENT METHOD AND APPARATUS, AND DEVICE
PCT/CN2024/072750</t>
  </si>
  <si>
    <t>IP88924</t>
  </si>
  <si>
    <t>P202204046IN01</t>
  </si>
  <si>
    <t>DIAGNOSE INSTRUCTION TO RESTORE MACHINE STATE AND ASSOCIATED STORAGE KEYS
PCT/EP2024/052578</t>
  </si>
  <si>
    <t>IP88650</t>
  </si>
  <si>
    <t>P202202705IN01</t>
  </si>
  <si>
    <t>ENCLOSED, MULTI-CHAMBER METERING AND MIXING SYSTEM USED FOR URINALYSIS
PCT/EP2024/050039</t>
  </si>
  <si>
    <t>IP88520</t>
  </si>
  <si>
    <t>SYP350175IN01</t>
  </si>
  <si>
    <t>INFORMATION-PROCESSING APPARATUS, INFORMATION-PROCESSING METHOD, AND PROGRAM
PCT/JP2023/039337</t>
  </si>
  <si>
    <t>IP87969</t>
  </si>
  <si>
    <t>608201-IN-4</t>
  </si>
  <si>
    <t>GUIDING SYSTEMS FOR WIND TURBINE BLADE COMPONENTS
PCT/CN2023/072354</t>
  </si>
  <si>
    <t>IP86488</t>
  </si>
  <si>
    <t>K 76 349/1MP</t>
  </si>
  <si>
    <t>RECYCLED POLYETHYLENE COMPOSITIONS WITH GOOD THERMO-PHOTO STABILITY
PCT/EP2024/051613</t>
  </si>
  <si>
    <t>IP89043</t>
  </si>
  <si>
    <t>OVP2426171IN</t>
  </si>
  <si>
    <t>ELECTRODE PRODUCTION APPARATUS AND BATTERY CELLS COMPRISING ELECTRODES PRODUCED THEREBY, AND BATTERY PACK AND VEHICLE COMPRISING BATTERY CELLS
PCT/KR2024/012361</t>
  </si>
  <si>
    <t>IP88964</t>
  </si>
  <si>
    <t>OVP2424682IN</t>
  </si>
  <si>
    <t>CONTAINER MODULE
PCT/KR2024/008334</t>
  </si>
  <si>
    <t>IP88714</t>
  </si>
  <si>
    <t>OVP2528683IN</t>
  </si>
  <si>
    <t>BATTERY PACK
PCT/KR2024/008723</t>
  </si>
  <si>
    <t>IP89221</t>
  </si>
  <si>
    <t>307534-IN-NP</t>
  </si>
  <si>
    <t xml:space="preserve">INTERNAL BREATHER VALVE, RAM ASSEMBLY, SPRING BRAKE ACTUATOR, AIR BRAKE ARRANGEMENT AND MOTOR VEHICLE
</t>
  </si>
  <si>
    <t>IP89237</t>
  </si>
  <si>
    <t>307275-IN-NP</t>
  </si>
  <si>
    <t>IP87794</t>
  </si>
  <si>
    <t>IP25018..</t>
  </si>
  <si>
    <t xml:space="preserve">METHOD AND SYSTEM FOR AUTHORIZING ACCESS TO SENSOR DATA IN AN ELECTRONIC DEVICE
</t>
  </si>
  <si>
    <t xml:space="preserve">SMART IOT-ENABLED RETROFIT DEVICE
</t>
  </si>
  <si>
    <t>IP88478</t>
  </si>
  <si>
    <t>NATIONAL INSTITUTE OF TECHNOLOGY, WARANGAL</t>
  </si>
  <si>
    <t xml:space="preserve">A METAL MATRIX COMPOSITE AND A METHOD OF MANUFACTURING THEREOF
</t>
  </si>
  <si>
    <t>IP90662</t>
  </si>
  <si>
    <t>04811-00-IN</t>
  </si>
  <si>
    <t>Ireland</t>
  </si>
  <si>
    <t xml:space="preserve">SYSTEM AND METHOD FOR EFFICIENT FILE STORAGE AND MANAGEMENT
</t>
  </si>
  <si>
    <t>IP88552</t>
  </si>
  <si>
    <t>OPA23298-IN</t>
  </si>
  <si>
    <t>NOVEL CARNOSINE SYNTHASE, AND METHOD FOR PRODUCING CARNOSINE BY USING SAME
PCT/KR2024/000627</t>
  </si>
  <si>
    <t>IP89236</t>
  </si>
  <si>
    <t>2023-OPLE-8940PC/IN/EKL/SKB</t>
  </si>
  <si>
    <t>REVERSE-CONNECTION PROTECTING AND DIAGNOSIS DEVICE
PCT/KR2023/017625</t>
  </si>
  <si>
    <t xml:space="preserve">EARLY CONDITIONAL HANDOVER (CHO) TRIGGER
</t>
  </si>
  <si>
    <t xml:space="preserve">METHOD AND SYSTEM FOR ENHANCING MOBILITY BEYOND FIFTH GENERATION NEW RADIO (5GNR)
</t>
  </si>
  <si>
    <t>IP87278</t>
  </si>
  <si>
    <t>682963IN01</t>
  </si>
  <si>
    <t>INSPECTION DEVICE, INSPECTION METHOD, INSPECTION PROGRAM, LEARNING DEVICE, LEARNING METHOD, AND LEARNING PROGRAM
PCT/JP2023/006521</t>
  </si>
  <si>
    <t xml:space="preserve">OPTIMIZING A RESOURCE RELEASE PROCEDURE IN A WIRELESS NETWORK
</t>
  </si>
  <si>
    <t>IP87884</t>
  </si>
  <si>
    <t>2025P00241 IN</t>
  </si>
  <si>
    <t xml:space="preserve">A SYSTEM AND A METHOD FOR CHARGING A BATTERY UNIT OF AN ELECTRIC VEHICLE
</t>
  </si>
  <si>
    <t>IP88098</t>
  </si>
  <si>
    <t>2025P00239 IN</t>
  </si>
  <si>
    <t xml:space="preserve">A METHOD FOR PREDICTIVE CONTROLLING OF A VEHICLE RETARDER AND A SYSTEM THEREOF
</t>
  </si>
  <si>
    <t>IP89177</t>
  </si>
  <si>
    <t>2301264IN</t>
  </si>
  <si>
    <t>ENERGY STATE-BASED SCHEDULING FOR AMBIENT INTERNET OF THINGS COMMUNICATIONS
PCT/CN2023/087916</t>
  </si>
  <si>
    <t>IP89179</t>
  </si>
  <si>
    <t>2304510IN</t>
  </si>
  <si>
    <t>CAPABILITY SIGNALING FOR POSITIONING REFERENCE SIGNAL BANDWIDTH AGGREGATION ACROSS MULTIPLE POSITIONING FREQUENCY LAYERS
PCT/US2024/013462</t>
  </si>
  <si>
    <t>IP89219</t>
  </si>
  <si>
    <t>2304217IN</t>
  </si>
  <si>
    <t>SIDELINK RADIO LINK FAILURE ASSOCIATED WITH SIDELINK PERSISTENT LISTEN-BEFORE-TALK FAILURE
PCT/US2024/018365</t>
  </si>
  <si>
    <t>IP89184</t>
  </si>
  <si>
    <t>2303565IN</t>
  </si>
  <si>
    <t>FLIGHT PATH REPORTING ENHANCEMENTS
PCT/US2024/017613</t>
  </si>
  <si>
    <t>IP89127</t>
  </si>
  <si>
    <t>2302154IN</t>
  </si>
  <si>
    <t>CANCELLATION MECHANISM FOR TWO-STAGE SENSING
PCT/US2024/021170</t>
  </si>
  <si>
    <t>IP88746</t>
  </si>
  <si>
    <t>DELF30045WOIN</t>
  </si>
  <si>
    <t>DELFORTGROUP AG</t>
  </si>
  <si>
    <t>SEPARATOR FOR ELECTROCHEMICAL ELEMENTS WITH REDUCED SELF-DISCHARGE RATE, AND METHOD FOR PRODUCING SAME
PCT/EP2024/053797</t>
  </si>
  <si>
    <t xml:space="preserve">SYSTEM AND METHOD FOR AMBIENT-IoT DEVICES
</t>
  </si>
  <si>
    <t>IP94967</t>
  </si>
  <si>
    <t>32023_IN</t>
  </si>
  <si>
    <t>OPPILAN PHARMA LTD</t>
  </si>
  <si>
    <t>PREPARATION OF AN S1P RECEPTOR MODULATOR
PCT/US2024/011465</t>
  </si>
  <si>
    <t>IP95041</t>
  </si>
  <si>
    <t>32020_IN</t>
  </si>
  <si>
    <t>VENTYX BIOSCIENCES, INC.</t>
  </si>
  <si>
    <t>PREPARATION OF A TYK2 INHIBITOR
PCT/US2024/011464</t>
  </si>
  <si>
    <t>IP88433</t>
  </si>
  <si>
    <t>PDU DISCARDING METHOD AND APPARATUS
PCT/CN2024/071765</t>
  </si>
  <si>
    <t>IP88547</t>
  </si>
  <si>
    <t>8199.IN00</t>
  </si>
  <si>
    <t>RAAV PRODUCTION METHODS
PCT/US2024/013683</t>
  </si>
  <si>
    <t>IP87818</t>
  </si>
  <si>
    <t>2023015-IN-PCT</t>
  </si>
  <si>
    <t>HYBRID FLUSH PORTHOLE WITH IMPROVED TRADE-OFF BETWEEN MASS, SURFACE AND DRAG
PCT/FR2024/050031</t>
  </si>
  <si>
    <t>IP88657</t>
  </si>
  <si>
    <t>SR NO.: S 2025-26/2643 &amp; THE IDF NO 3443</t>
  </si>
  <si>
    <t xml:space="preserve">GAMMA RADIATION BASED CHARGING IN ZINC POLYIODIDE FLOW BATTERY
</t>
  </si>
  <si>
    <t>IP89172</t>
  </si>
  <si>
    <t>C/P/1034805/IN/PCT/1</t>
  </si>
  <si>
    <t>CONTROLLER-BASED DISTRIBUTED REMOTE ACCESS WITH STATIC PUBLIC IP AVOIDANCE
PCT/US2023/084574</t>
  </si>
  <si>
    <t>IP89116</t>
  </si>
  <si>
    <t>OVP2426355IN</t>
  </si>
  <si>
    <t>BATTERY DIAGNOSIS APPARATUS AND BATTERY DIAGNOSIS METHOD
PCT/KR2024/017773</t>
  </si>
  <si>
    <t>IP89205</t>
  </si>
  <si>
    <t>OVP2426821IN</t>
  </si>
  <si>
    <t>BATTERY, AND BATTERY PACK AND VEHICLE INCLUDING SAME
PCT/KR2024/019478</t>
  </si>
  <si>
    <t>IP86970</t>
  </si>
  <si>
    <t>K 76 369/9MW</t>
  </si>
  <si>
    <t>PROCESS FOR PREPARING AN ALPHA-OLEFIN FEED STREAM AND POLYMERIZATION PROCESS USING THE SAME
PCT/EP2024/051609</t>
  </si>
  <si>
    <t>IP88927</t>
  </si>
  <si>
    <t>2023032-IN-PCT</t>
  </si>
  <si>
    <t>THERMAL INSULATION AND/OR SOLAR PROTECTION GLAZING COMPRISING A OF TITANIUM NITRIDE LAYER DEPOSITED BY HIPIMS
PCT/EP2024/054024</t>
  </si>
  <si>
    <t>Hero MotoCorp Ltd.</t>
  </si>
  <si>
    <t xml:space="preserve">A TWO-WHEELED VEHICLE
</t>
  </si>
  <si>
    <t xml:space="preserve">TWO-WHEELED VEHICLE
</t>
  </si>
  <si>
    <t>IP88089</t>
  </si>
  <si>
    <t>CEES-008/01IN 337273-2104</t>
  </si>
  <si>
    <t>CELLARES CORPORATION</t>
  </si>
  <si>
    <t>SYSTEMS, DEVICES, AND METHODS FOR SCHEDULING WORKFLOWS FOR AUTOMATED CELL THERAPY MANUFACTURING
PCT/US2024/011486</t>
  </si>
  <si>
    <t>IP90663</t>
  </si>
  <si>
    <t>04825-00-IN</t>
  </si>
  <si>
    <t xml:space="preserve">SYSTEM AND METHOD FOR ANALYZING AND TUNING INPUT DATASET TO A FOUNDATION MODEL
</t>
  </si>
  <si>
    <t>IP87878</t>
  </si>
  <si>
    <t>2025P00077 IN</t>
  </si>
  <si>
    <t xml:space="preserve">AN EXHAUST AFTERTREATMENT SYSTEM AND A METHOD FOR TREATING EXHAUST GAS THEREOF
</t>
  </si>
  <si>
    <t xml:space="preserve">UBIQUITOUS COVERAGE FOR USER EQUIPMENT (UEs) USING NON-TERRESTRIAL NETWORKS
</t>
  </si>
  <si>
    <t>MAVENIR SYSTEMS, INC.</t>
  </si>
  <si>
    <t xml:space="preserve">BEAM REFINEMENT IN NON-TERRESTRIAL NETWORKS
</t>
  </si>
  <si>
    <t xml:space="preserve">SYSTEM AND METHOD FOR AI RELATED DATA TRANSFER TECHNIQUES AND OPTIMIZATIONS AT THE UE
</t>
  </si>
  <si>
    <t>IP89251</t>
  </si>
  <si>
    <t>106389-9369</t>
  </si>
  <si>
    <t xml:space="preserve">SYSTEMS AND METHODS FOR MODE CONTROL OF AN ENGINE SYSTEM
</t>
  </si>
  <si>
    <t xml:space="preserve">METHOD AND SYSTEM FOR ENABLING COMMUNICATION BETWEEN AMBIENT INTERNET OF THINGS DEVICE AND BASE STATION THROUGH AN INTERMEDIATE NODE
</t>
  </si>
  <si>
    <t>IP88963</t>
  </si>
  <si>
    <t>BUG 317</t>
  </si>
  <si>
    <t xml:space="preserve">DEVICE ORIGINATED-AUTONOMOUS TRAFFIC HANDLING IN AMBIENT IOT NETWORKS
</t>
  </si>
  <si>
    <t>IP88179</t>
  </si>
  <si>
    <t>008814949</t>
  </si>
  <si>
    <t>CAMBRIDGE ENTERPRISE LIMITED</t>
  </si>
  <si>
    <t>REDOX FLOW BATTERY
PCT/EP2024/050728</t>
  </si>
  <si>
    <t>IP89220</t>
  </si>
  <si>
    <t>2304335IN</t>
  </si>
  <si>
    <t>HYBRID AUTOMATIC REPEAT REQUEST MESSAGES AFTER CELL SWITCHING
PCT/CN2023/086798</t>
  </si>
  <si>
    <t>IP89215</t>
  </si>
  <si>
    <t>2303205IN</t>
  </si>
  <si>
    <t>SIDELINK SYNCHRONIZATION SIGNAL BLOCK TRANSMISSION IN WIDEBAND SIDELINK COMMUNICATIONS
PCT/US2024/019497</t>
  </si>
  <si>
    <t>IP89216</t>
  </si>
  <si>
    <t>2303242IN</t>
  </si>
  <si>
    <t>CYCLIC PREFIX FOR SENSING SIGNAL TRANSMISSION IN JOINT COMMUNICATION AND SENSING SYSTEM
PCT/US2024/017739</t>
  </si>
  <si>
    <t>IP89217</t>
  </si>
  <si>
    <t>2303977IN</t>
  </si>
  <si>
    <t>TIME-CONSTANT AND TIME-VARYING SPLIT FOR DOPPLER CHANNEL STATE INFORMATION
PCT/CN2023/086862</t>
  </si>
  <si>
    <t>IP89218</t>
  </si>
  <si>
    <t>2304124IN</t>
  </si>
  <si>
    <t>EDGE RESOURCE BLOCK UTILIZATION IN CONTIGUOUS SUBCHANNELS
PCT/CN2023/086460</t>
  </si>
  <si>
    <t>IP89183</t>
  </si>
  <si>
    <t>2302869IN</t>
  </si>
  <si>
    <t>VELOCITY ESTIMATION WITH RADIO FREQUENCY (RF) SENSING
PCT/US2024/023583</t>
  </si>
  <si>
    <t>IP89213</t>
  </si>
  <si>
    <t>2303784IN</t>
  </si>
  <si>
    <t>USER EQUIPMENT TO USER EQUIPMENT BEAM MANAGEMENT
PCT/US2024/019059</t>
  </si>
  <si>
    <t>IP88113</t>
  </si>
  <si>
    <t>SR NO S 2025-26/2302 &amp; THE IDF NO 3429.</t>
  </si>
  <si>
    <t xml:space="preserve">MOLECULAR MAGNETS COMPRISING SILOXANE-BRIDGED FERROMAGNETICALLY COUPLED METAL COMPLEXES
</t>
  </si>
  <si>
    <t>IP85577</t>
  </si>
  <si>
    <t>S 2024-25/2093 &amp; THE IDF NO. 3228</t>
  </si>
  <si>
    <t xml:space="preserve">POLYMER AND GLYCOCONJUGATES OF PULLULAN AND ITS METHOD OF PREPARATION THEREOF
</t>
  </si>
  <si>
    <t>IP87675</t>
  </si>
  <si>
    <t>SP23018-PCT/IN_IP</t>
  </si>
  <si>
    <t>ELECTRONIC DEVICE FOR ACQUIRING IMAGE THROUGH IMAGE SENSOR AND METHOD FOR OPERATING SAME
PCT/KR2024/000890</t>
  </si>
  <si>
    <t>IP89157</t>
  </si>
  <si>
    <t>P202204227IN01</t>
  </si>
  <si>
    <t>CHIRAL SPIN-CURRENT SUPPLY STRUCTURE FOR MTJ-BASED MEMORY
PCT/IB2024/052365</t>
  </si>
  <si>
    <t>IP86785</t>
  </si>
  <si>
    <t>P27635-IN/DMC/KHE</t>
  </si>
  <si>
    <t>ELECTRONIC DEVICE AND WIRED/WIRELESS CHARGING CONTROL METHOD IN ELECTRONIC DEVICE
PCT/KR2023/020004</t>
  </si>
  <si>
    <t xml:space="preserve">SYSTEM AND METHOD FOR HARVESTING ENERGY OF A WIND TURBINE DURING AN OFF-GRID STATE
</t>
  </si>
  <si>
    <t>IP89285</t>
  </si>
  <si>
    <t>OVP2426518IN</t>
  </si>
  <si>
    <t>APPARATUS AND METHOD FOR MANAGING BATTERY
PCT/KR2024/019386</t>
  </si>
  <si>
    <t>IP90664</t>
  </si>
  <si>
    <t>04860-00-IN</t>
  </si>
  <si>
    <t xml:space="preserve">METHOD AND SYSTEM FOR EVALUATING ADEQUACY OF CLOUD COMPUTING RESOURCES ALLOCATION
</t>
  </si>
  <si>
    <t>IP90665</t>
  </si>
  <si>
    <t>04843-00-IN</t>
  </si>
  <si>
    <t xml:space="preserve">METHOD AND SYSTEM OF DYNAMIC PROMPT ORCHESTRATION
</t>
  </si>
  <si>
    <t>IP90666</t>
  </si>
  <si>
    <t>04818-00-IN</t>
  </si>
  <si>
    <t xml:space="preserve">COMPUTER-IMPLEMENTED METHOD, COMPUTER PROGRAM PRODUCT AND COMPUTER SYSTEM FOR SELECTION OF FOUNDATION MODELS
</t>
  </si>
  <si>
    <t>OUTDOOR WIRELESS NETWORKS LLC</t>
  </si>
  <si>
    <t xml:space="preserve">MULTIBAND MULTIBEAM SECTOR-SPLITTING BASE STATION ANTENNAS
</t>
  </si>
  <si>
    <t>IP88681</t>
  </si>
  <si>
    <t>P23383/IN</t>
  </si>
  <si>
    <t>LASER EMISSION MODULATION FOR TREATMENT OF SOFT TISSUE
PCT/US2024/012102</t>
  </si>
  <si>
    <t>IP88356</t>
  </si>
  <si>
    <t>SP25720618IN</t>
  </si>
  <si>
    <t>CORREGENE BIOTECHNOLOGY CO., LTD.</t>
  </si>
  <si>
    <t>ANTIGEN BINDING PROTEIN AND USE THEREOF
PCT/CN2024/071910</t>
  </si>
  <si>
    <t>IP89274</t>
  </si>
  <si>
    <t>SRIB-20250611-006</t>
  </si>
  <si>
    <t xml:space="preserve">A SYSTEM AND A METHOD FOR ACCURATE EYE TRACKING IN THE PRESENCE OF OPTICAL INSERTS
</t>
  </si>
  <si>
    <t>IP88575</t>
  </si>
  <si>
    <t>2023017-IN-PCT</t>
  </si>
  <si>
    <t>LOW PRESSURE ALL-SOLID-STATE BATTERIES
PCT/EP2023/085060</t>
  </si>
  <si>
    <t>IP88684</t>
  </si>
  <si>
    <t>71117-00013</t>
  </si>
  <si>
    <t>MOXIETEC, LLC</t>
  </si>
  <si>
    <t>APPARATUS AND METHODS FOR OPTIMIZING INJECTION MOLDING PARAMETERS, FORMULATIONS, AND MOLD STRUCTURE
PCT/US2024/012200</t>
  </si>
  <si>
    <t>IP87551</t>
  </si>
  <si>
    <t>01-3544-IN-1</t>
  </si>
  <si>
    <t>BOEHRINGER INGELHEIM INTERNATIONAL GMBH</t>
  </si>
  <si>
    <t>IL-12 FC FUSION PROTEINS
PCT/EP2024/051202</t>
  </si>
  <si>
    <t>IP89300</t>
  </si>
  <si>
    <t>2302796IN</t>
  </si>
  <si>
    <t>SENSOR SHARING CONGESTION CONTROL
PCT/CN2023/090051</t>
  </si>
  <si>
    <t>IP89302</t>
  </si>
  <si>
    <t>2303957IN</t>
  </si>
  <si>
    <t>CONTINUITY OF POSITIONING BASED ON SOUNDING REFERENCE SIGNAL (SRS) TRANSMISSION UPON HANDOVER
PCT/US2024/016888</t>
  </si>
  <si>
    <t>IP88187</t>
  </si>
  <si>
    <t>2404120IN</t>
  </si>
  <si>
    <t>PACKAGE COMPRISING DUMMY SILICON STRUCTURE LOCATED BETWEEN INTEGRATED DEVICES
PCT/US2025/033541</t>
  </si>
  <si>
    <t>IP89126</t>
  </si>
  <si>
    <t>51682-008IN2</t>
  </si>
  <si>
    <t>BISPECIFIC BINDING AGENTS FOR USE IN COMPANION ANIMALS
PCT/US2024/012354</t>
  </si>
  <si>
    <t>IP88106</t>
  </si>
  <si>
    <t>2023045-IN-PCT</t>
  </si>
  <si>
    <t>SILICON-BASED LIQUID CRYSTAL ALIGNMENT AGENT FOR SMART WINDOWS
PCT/EP2024/054881</t>
  </si>
  <si>
    <t>IP88842</t>
  </si>
  <si>
    <t>068016-8023IN01</t>
  </si>
  <si>
    <t>ANTENGENE DISCOVERY LIMITED</t>
  </si>
  <si>
    <t>PRMT5 INHIBITING COMPOUNDS AND USES THEREOF
PCT/CN2024/072763</t>
  </si>
  <si>
    <t>IP89311</t>
  </si>
  <si>
    <t>OVP2426701IN</t>
  </si>
  <si>
    <t>BATTERY CONTROL DEVICE AND METHOD
PCT/KR2024/015866</t>
  </si>
  <si>
    <t>IP89233</t>
  </si>
  <si>
    <t>OVP2426513IN</t>
  </si>
  <si>
    <t>BATTERY DIAGNOSIS APPARATUS AND BATTERY DIAGNOSIS METHOD
PCT/KR2024/016653</t>
  </si>
  <si>
    <t>IP89011</t>
  </si>
  <si>
    <t>OVP2426410IN</t>
  </si>
  <si>
    <t>BATTERY DIAGNOSIS APPARATUS AND BATTERY DIAGNOSIS METHOD
PCT/KR2024/014536</t>
  </si>
  <si>
    <t>IP88162</t>
  </si>
  <si>
    <t>15010</t>
  </si>
  <si>
    <t xml:space="preserve">A RELEASE FORK FOR A CLUTCH ASSEMBLY OF A VEHICLE AND A CLUTCH ASSEMBLY THEREOF
</t>
  </si>
  <si>
    <t>IP88014</t>
  </si>
  <si>
    <t>OPP20252668IN</t>
  </si>
  <si>
    <t>DISPLAY DEVICE
PCT/KR2024/006213</t>
  </si>
  <si>
    <t>IP89242</t>
  </si>
  <si>
    <t>HLS/005 IN</t>
  </si>
  <si>
    <t>HELIOS PROJECT LTD.</t>
  </si>
  <si>
    <t>A PROCESS FOR TRANSITION METAL OXIDE REDUCTION
PCT/IL2024/050060</t>
  </si>
  <si>
    <t>IP88301</t>
  </si>
  <si>
    <t>GAL-347-IN-PCT</t>
  </si>
  <si>
    <t>Belgium</t>
  </si>
  <si>
    <t>IMIDAZO[4,5-B]PYRIDINE DERIVATIVES USEFUL FOR THE TREATMENT OF ALLERGIC DISEASES, INFLAMMATORY DISEASES, METABOLIC DISEASES, AUTOINFLAMMATORY DISEASES, AUTOIMMUNE DISEASES AND PROLIFERATIVE DISEASES
PCT/EP2024/050869</t>
  </si>
  <si>
    <t>IP88303</t>
  </si>
  <si>
    <t>GAL-345-IN-PCT</t>
  </si>
  <si>
    <t>PHARMACEUTICAL COMPOSITIONS AND SOLID FORMS OF COMPOUND 1 WITH FUMARATE FOR THE TREATMENT OF INFLAMMATORY DISORDERS
PCT/EP2024/050868</t>
  </si>
  <si>
    <t>WHIRLPOOL CORPORATION</t>
  </si>
  <si>
    <t xml:space="preserve">REFRIGERATOR AND STORAGE SYSTEM FOR A REFRIGERATOR
</t>
  </si>
  <si>
    <t xml:space="preserve">SYSTEM AND METHOD FOR MONITORING VIBRATIONS IN A DRIVETRAIN OF A WIND TURBINE
</t>
  </si>
  <si>
    <t>IP89159</t>
  </si>
  <si>
    <t>P202203704IN01</t>
  </si>
  <si>
    <t>SELF-ALIGNED LITHO-ETCH-LITHO-ETCH MANDREL CUT PROCESS FOR ADVANCED FINFET INTERCONNECT
PCT/EP2024/057029</t>
  </si>
  <si>
    <t>IP89145</t>
  </si>
  <si>
    <t>P202203342IN01</t>
  </si>
  <si>
    <t>TOP VIA INTERCONNECT
PCT/IB2024/051791</t>
  </si>
  <si>
    <t>IP89140</t>
  </si>
  <si>
    <t>P202203943IN01</t>
  </si>
  <si>
    <t>BACKSIDE POWER ISLANDS FOR BACKSIDE POWER APPLICATIONS
PCT/EP2024/055819</t>
  </si>
  <si>
    <t>IP89259</t>
  </si>
  <si>
    <t>P202203683IN01</t>
  </si>
  <si>
    <t>BACKSIDE POWER DELIVERY FOR MIXED HEIGHT STANDARD CELL CIRCUITS
PCT/EP2024/054730</t>
  </si>
  <si>
    <t>IP89036</t>
  </si>
  <si>
    <t>JAZZ-085/01IN 306882-3005</t>
  </si>
  <si>
    <t>JAZZ PHARMACEUTICALS IRELAND LIMITED</t>
  </si>
  <si>
    <t>MACROCYCLIC OREXIN RECEPTOR AGONISTS AND USES THEREOF
PCT/EP2024/052241</t>
  </si>
  <si>
    <t xml:space="preserve">DEVICE AND METHOD FOR PERFORMING SOUNDING SEQUENCE IN WIRELESS COMMUNICATION SYSTEM
</t>
  </si>
  <si>
    <t>IP89107</t>
  </si>
  <si>
    <t>2024-OPLE-0205PC/IN/EKL/JHW</t>
  </si>
  <si>
    <t>POSITIVE ELECTRODE ACTIVE MATERIAL, METHOD OF PREPARING THE SAME, AND POSITIVE ELECTRODE AND LITHIUM SECONDARY BATTERY WHICH INCLUDE THE SAME
PCT/KR2024/011855</t>
  </si>
  <si>
    <t xml:space="preserve">METHOD AND APPARATUS FOR OFFERING NETWORK INTELLIGENCE-AS-A-SERVICE (NIaaS) VIA CAUSATION AND EXPLAINABILITY OF KEY PERFORMANCE INDICATOR (KPI) EVENTS IN A LIVE TELECOMMUNICATION NETWORK
</t>
  </si>
  <si>
    <t xml:space="preserve">METHOD AND APPARATUS FOR AI-NATIVE REMOTE INTERFERENCE MITIGATION IN CELLULAR RAN TDD DEPLOYMENTS USING NETWORK INTELLIGENCE-AS-A-SERVICE
</t>
  </si>
  <si>
    <t>IP89243</t>
  </si>
  <si>
    <t>HLS/006 IN</t>
  </si>
  <si>
    <t>SODIUM-BASED METAL PRODUCTION SYSTEM
PCT/IL2024/050062</t>
  </si>
  <si>
    <t>Marvell Asia Pte Ltd.</t>
  </si>
  <si>
    <t xml:space="preserve">PACKAGE BALL-MAP AND PRINTED CIRCUIT BOARD (PCB) LAYOUT AND STACK-UP CO-OPTIMIZATION
</t>
  </si>
  <si>
    <t xml:space="preserve">PERIPHERAL DEVICE CONTROL
</t>
  </si>
  <si>
    <t>IP88223</t>
  </si>
  <si>
    <t>P6105181WO-IN</t>
  </si>
  <si>
    <t>UNIQURE BIOPHARMA B.V.</t>
  </si>
  <si>
    <t>PHARMACEUTICAL FORMULATIONS OF GENE DELIVERY VEHICLES
PCT/EP2024/051201</t>
  </si>
  <si>
    <t>IP88224</t>
  </si>
  <si>
    <t>P6105182WO-IN</t>
  </si>
  <si>
    <t>PHARMACEUTICAL FORMULATIONS OF GENE DELIVERY VEHICLES
PCT/EP2024/051203</t>
  </si>
  <si>
    <t>Bommala Supraja</t>
  </si>
  <si>
    <t xml:space="preserve">FEMALE HYGIENE PRODUCT FOR DETECTION OF BIOMARKERS
</t>
  </si>
  <si>
    <t xml:space="preserve">A METHOD AND A DEVICE FOR CONTROLLING A SOIL SAMPLE INCUBATOR
</t>
  </si>
  <si>
    <t xml:space="preserve">SYSTEMS AND METHODS FOR AUTOMATICALLY CREATING AND PUBLISHING CONTENT RAILS
</t>
  </si>
  <si>
    <t>IP89303</t>
  </si>
  <si>
    <t>2300518IN</t>
  </si>
  <si>
    <t>RECEIVER SELECTED DECIMATION SCHEME FOR VIDEO CODING
PCT/US2024/023191</t>
  </si>
  <si>
    <t>IP89304</t>
  </si>
  <si>
    <t>2303179IN</t>
  </si>
  <si>
    <t>AMBIENT DEVICE DISCOVERY AND CONNECTION
PCT/CN2023/090759</t>
  </si>
  <si>
    <t>IP89309</t>
  </si>
  <si>
    <t>2301844IN</t>
  </si>
  <si>
    <t>WLAN BASED RF SENSING IN CELLULAR SYSTEMS
PCT/US2024/017868</t>
  </si>
  <si>
    <t>IP89265</t>
  </si>
  <si>
    <t>183074IND1</t>
  </si>
  <si>
    <t xml:space="preserve">SELECTIVELY MULTIPLEXING PHYSICAL UPLINK SHARED CHANNEL AND PHYSICAL UPLINK CONTROL CHANNEL COMMUNICATIONS
</t>
  </si>
  <si>
    <t>IP89294</t>
  </si>
  <si>
    <t>2302692IN</t>
  </si>
  <si>
    <t>TECHNIQUES FOR MITIGATING CROSS-LINK INTERFERENCE FOR DOWNLINK COMMUNICATIONS
PCT/US2024/020379</t>
  </si>
  <si>
    <t>IP86741</t>
  </si>
  <si>
    <t>IDR-CEN-2025-055</t>
  </si>
  <si>
    <t xml:space="preserve">A METHOD OF FABRICATING A NANOPORE IN A DIELECTRIC MEMBRANE
</t>
  </si>
  <si>
    <t xml:space="preserve">HYBRID NON-TERRESTRIAL NETWORK ARCHITECTURE WITH REGENERATIVE DOWNLINK AND MAC-PHY SPLIT UPLINK
</t>
  </si>
  <si>
    <t>IP88818</t>
  </si>
  <si>
    <t>008828311</t>
  </si>
  <si>
    <t>GAUSSION LTD</t>
  </si>
  <si>
    <t>MAGNETIC FLUX GENERATOR
PCT/EP2024/051976</t>
  </si>
  <si>
    <t>IP88252</t>
  </si>
  <si>
    <t>CMB.029950-IN-PCT</t>
  </si>
  <si>
    <t>CYMABAY THERAPEUTICS, INC.</t>
  </si>
  <si>
    <t>TREATMENT OF CHRONIC PRURITIC DERMATOSES
PCT/US2024/013007</t>
  </si>
  <si>
    <t>IP87693</t>
  </si>
  <si>
    <t>2023044-IN-PCT</t>
  </si>
  <si>
    <t>METHOD FOR THE OFF-SITE CONSTRUCTION OF A PREFABRICATED CONSTRUCTION ELEMENT IN CONCRETE COMPRISING A PROFILE EMBEDDED THEREIN
PCT/EP2024/054925</t>
  </si>
  <si>
    <t>IP87887</t>
  </si>
  <si>
    <t>117426-843046</t>
  </si>
  <si>
    <t>MORSE MICRO PTY. LTD</t>
  </si>
  <si>
    <t>METHODS AND DEVICES FOR SHORT FRAME PROTECTION IN A WIRELESS COMMUNICATION NETWORK
PCT/IB2024/058566</t>
  </si>
  <si>
    <t>IP87556</t>
  </si>
  <si>
    <t>A12499PWOIN - BE/JM</t>
  </si>
  <si>
    <t>ALANTUM EUROPE GMBH</t>
  </si>
  <si>
    <t>ELECTRICALLY HEATED METAL FOAM COMPONENT AND REACTOR DEVICE INCLUDING AN ELECTRICALLY HEATED METAL FOAM ELEMENT
PCT/EP2023/083164</t>
  </si>
  <si>
    <t>IP88965</t>
  </si>
  <si>
    <t>OVP2423709IN</t>
  </si>
  <si>
    <t>CURRENT COLLECTOR, BATTERY CELL, BATTERY PACK AND VEHICLE COMPRISING SAME
PCT/KR2024/008272</t>
  </si>
  <si>
    <t>IP89161</t>
  </si>
  <si>
    <t>P202202501IN01</t>
  </si>
  <si>
    <t>AUTOMATIC VERIFICATION OF HARDWARE CRYPTOGRAPHIC IMPLEMENTATIONS
PCT/EP2024/053691</t>
  </si>
  <si>
    <t>IP89118</t>
  </si>
  <si>
    <t>M/TYR-090-PC/IN</t>
  </si>
  <si>
    <t>TYROLON GMBH</t>
  </si>
  <si>
    <t>DEVICE FOR GRIPPING AND TRANSPORTING OBJECTS
PCT/EP2023/056495</t>
  </si>
  <si>
    <t>IP88881</t>
  </si>
  <si>
    <t>P240496IN01</t>
  </si>
  <si>
    <t xml:space="preserve">CURRENT-LIMITING SOLID STATE CIRCUIT BREAKER ARRANGEMENT
</t>
  </si>
  <si>
    <t>IP86751</t>
  </si>
  <si>
    <t>684907IN01</t>
  </si>
  <si>
    <t>WIRELESS SYSTEM, WIRELESS COMMUNICATION DEVICE, PROGRAM, AND WIRELESS COMMUNICATION METHOD
PCT/JP2023/008984</t>
  </si>
  <si>
    <t xml:space="preserve">SYSTEM AND METHOD TO MANAGE RETRY THRESHOLD FOR p-EDCA
</t>
  </si>
  <si>
    <t>IP89312</t>
  </si>
  <si>
    <t>008838492</t>
  </si>
  <si>
    <t>SPARXELL UK LIMITED</t>
  </si>
  <si>
    <t>MULTI-LAYERED CELLULOSE FILMS AND PARTICLES
PCT/EP2024/054661</t>
  </si>
  <si>
    <t>IP88900</t>
  </si>
  <si>
    <t>PC932662IN</t>
  </si>
  <si>
    <t>Composition
PCT/CN2023/076714</t>
  </si>
  <si>
    <t>IP89348</t>
  </si>
  <si>
    <t>OPP20239199IN</t>
  </si>
  <si>
    <t>LITHIUM METAL SECONDARY BATTERY COMPRISING ELECTROLYTE-SWELLABLE POLYMER FILM
PCT/KR2024/002186</t>
  </si>
  <si>
    <t>IP89354</t>
  </si>
  <si>
    <t>OPP20246872IN</t>
  </si>
  <si>
    <t>BATTERY FAULT DIAGNOSIS APPARATUS AND METHOD FOR DETERMINING FDC VALUE BY APPLYING WEIGHT
PCT/KR2024/019977</t>
  </si>
  <si>
    <t>IP89295</t>
  </si>
  <si>
    <t>2303120IN</t>
  </si>
  <si>
    <t>USER EQUIPMENT INITIATED BEAM MANAGEMENT REQUESTS ASSOCIATED WITH MULTIPLE TRANSMISSION RECEPTION POINTS
PCT/CN2023/088585</t>
  </si>
  <si>
    <t>IP89296</t>
  </si>
  <si>
    <t>2300797IN</t>
  </si>
  <si>
    <t>BIT-LEVEL PROBABILISTIC SHAPING FOR WIRELESS COMMUNICATIONS
PCT/CN2023/089132</t>
  </si>
  <si>
    <t>IP89297</t>
  </si>
  <si>
    <t>2202234IN</t>
  </si>
  <si>
    <t>SENSING-ASSISTED DOPPLER CSI AND HANDOVER PROCEDURE
PCT/CN2023/089459</t>
  </si>
  <si>
    <t>IP89298</t>
  </si>
  <si>
    <t>2301517IN</t>
  </si>
  <si>
    <t>POWER HEADROOM REPORT
PCT/US2024/021923</t>
  </si>
  <si>
    <t>IP89299</t>
  </si>
  <si>
    <t>2301248IN</t>
  </si>
  <si>
    <t>CELL-LEVEL DISCONTINUOUS TRANSMISSION (DTX) AND POSITIONING REFERENCE SIGNAL (PRS) TRANSMISSIONS
PCT/US2024/024278</t>
  </si>
  <si>
    <t>IP89305</t>
  </si>
  <si>
    <t>2301605IN</t>
  </si>
  <si>
    <t>TECHNIQUES FOR DECODING PAGING FOR MILLIMETER WAVE CAPABLE USER EQUIPMENT
PCT/CN2023/091106</t>
  </si>
  <si>
    <t>IP89306</t>
  </si>
  <si>
    <t>2300748IN</t>
  </si>
  <si>
    <t>COMPANION DEVICE ASSISTED MULTI-VIEW VIDEO CODING
PCT/US2024/021712</t>
  </si>
  <si>
    <t>IP89307</t>
  </si>
  <si>
    <t>2300948IN</t>
  </si>
  <si>
    <t>DISTRIBUTED VIDEO CODING USING RELIABILITY DATA
PCT/US2024/025664</t>
  </si>
  <si>
    <t>IP89308</t>
  </si>
  <si>
    <t>2301841IN</t>
  </si>
  <si>
    <t>NETWORK POWER SAVING AND RF SENSING
PCT/US2024/022602</t>
  </si>
  <si>
    <t>IP89390</t>
  </si>
  <si>
    <t>2208613IN</t>
  </si>
  <si>
    <t>LOCATION TRACKING FOR A TAG DEVICE
PCT/US2024/025055</t>
  </si>
  <si>
    <t>IP89330</t>
  </si>
  <si>
    <t>2302342IN</t>
  </si>
  <si>
    <t>NEIGHBORING CELL BEAM INFORMATION FOR MOBILITY SCENARIOS
PCT/CN2023/091941</t>
  </si>
  <si>
    <t>IP87639</t>
  </si>
  <si>
    <t>SR NO.: S 2025-26/2268 &amp; THE IDF NO. 3406.</t>
  </si>
  <si>
    <t xml:space="preserve">METHOD AND DEVICE FOR EXTRACTING FETAL BIOMETRIC MEASUREMENT FROM A FETAL ULTRASOUND IMAGE
</t>
  </si>
  <si>
    <t>IP89146</t>
  </si>
  <si>
    <t>SUZ24058PAR/IN</t>
  </si>
  <si>
    <t xml:space="preserve">CONTROL DEVICE OF HYBRID VEHICLE
</t>
  </si>
  <si>
    <t>IP89150</t>
  </si>
  <si>
    <t>SUZ24059PAR/IN</t>
  </si>
  <si>
    <t>IP89131</t>
  </si>
  <si>
    <t>175073.00300</t>
  </si>
  <si>
    <t>THE TRUSTEES OF COLUMBIA UNIVERSITY IN THE CITY OF NEW YORK</t>
  </si>
  <si>
    <t>MULTI-LAYER SOFTWARE-DEFINED SYSTEM AND METHOD FOR HIGH PERFORMANCE ENERGY CONVERSION
PCT/US2024/014242</t>
  </si>
  <si>
    <t>IP88438</t>
  </si>
  <si>
    <t>COPA-046/02IN 337248-2385</t>
  </si>
  <si>
    <t>COMPASS PATHFINDER LIMITED</t>
  </si>
  <si>
    <t>3-(2-(DIMETHYLAMINO)ETHYL)-1H-INDOL-4-YL DERIVATIVES
PCT/EP2024/051608</t>
  </si>
  <si>
    <t>IP90161</t>
  </si>
  <si>
    <t>COFER-101-IN01-NP-PCT</t>
  </si>
  <si>
    <t>NUCLEIC ACID MOLECULES
PCT/EP2024/051250</t>
  </si>
  <si>
    <t>IP88902</t>
  </si>
  <si>
    <t>OVP2426859IN</t>
  </si>
  <si>
    <t>WELDING STRUCTURE OF BATTERY CAN, CURRENT COLLECTING PLATE AND CAP, AND BATTERY CELL USING SAME
PCT/KR2024/096455</t>
  </si>
  <si>
    <t>IP88364</t>
  </si>
  <si>
    <t>6783IN01</t>
  </si>
  <si>
    <t>SYSTEM, METHOD, AND COMPUTER PROGRAM PRODUCT FOR MULTI ACCOUNT ACCESS BASED ON A SINGLE CREDENTIAL
PCT/US2024/012788</t>
  </si>
  <si>
    <t>IP87178</t>
  </si>
  <si>
    <t>25FM042-PCT -IN</t>
  </si>
  <si>
    <t>BRAKE CONTROL DEVICE FOR RAILWAY VEHICLE
PCT/JP2023/011430</t>
  </si>
  <si>
    <t xml:space="preserve">A MODULE MOUNTING STRUCTURE IN HIGH WIND SPEED ZONE
</t>
  </si>
  <si>
    <t>IP88704</t>
  </si>
  <si>
    <t>D251386MPIN</t>
  </si>
  <si>
    <t>ACCUMEDICAL INC.</t>
  </si>
  <si>
    <t>SEGMENTAL EXPANSION COMPONENT, AND DELIVERY DEVICE AND VASCULAR IMPLANT SYSTEM COMPRISING SAME
PCT/CN2023/122393</t>
  </si>
  <si>
    <t>IP89329</t>
  </si>
  <si>
    <t>2302340IN</t>
  </si>
  <si>
    <t>TRANSMISSION CONFIGURATION INDICATOR STATE ACTIVATION BASED ON DOWNLINK BEAM PREDICTION
PCT/CN2023/091943</t>
  </si>
  <si>
    <t>IP88898</t>
  </si>
  <si>
    <t>P1P20250356IN</t>
  </si>
  <si>
    <t>TOYODA GOSEI CO., LTD</t>
  </si>
  <si>
    <t xml:space="preserve">VEHICLE TABLE APPARATUS
</t>
  </si>
  <si>
    <t>IP88380</t>
  </si>
  <si>
    <t>PO253215-IN</t>
  </si>
  <si>
    <t xml:space="preserve">ASAHI KASEI KABUSHIKI KAISHA </t>
  </si>
  <si>
    <t xml:space="preserve">POLYACRYLONITRILE POROUS HOLLOW FIBER MEMBRANE
</t>
  </si>
  <si>
    <t>IP89439</t>
  </si>
  <si>
    <t>P210660WOIN-1</t>
  </si>
  <si>
    <t>ASAHI KASEI BATTERY SEPARATOR CORPORATION</t>
  </si>
  <si>
    <t xml:space="preserve">SILOXANE DISPERSED CROSSLINKED SEPARATOR
</t>
  </si>
  <si>
    <t>IP88609</t>
  </si>
  <si>
    <t>CMB.029900</t>
  </si>
  <si>
    <t>TREATMENT OF UREMIC PRURITUS
PCT/US2024/013004</t>
  </si>
  <si>
    <t>IP88548</t>
  </si>
  <si>
    <t>P6581IN00-ATT</t>
  </si>
  <si>
    <t>CARLSBERG A/S</t>
  </si>
  <si>
    <t>LOW DIACETYL YEAST PROGENY STRAINS
PCT/EP2024/055170</t>
  </si>
  <si>
    <t xml:space="preserve">ENCLOSURE FOR A MEMS ACCELEROMETER FOR A CUTTING TOOL
</t>
  </si>
  <si>
    <t>IP89194</t>
  </si>
  <si>
    <t>FPM-2023-0193/IN</t>
  </si>
  <si>
    <t>HINGE ASSEMBLY AND ELECTRONIC DEVICE COMPRISING SAME
PCT/KR2024/003595</t>
  </si>
  <si>
    <t>IP88097</t>
  </si>
  <si>
    <t>FNT23070IN</t>
  </si>
  <si>
    <t>NITTO DENKO CORPORATION</t>
  </si>
  <si>
    <t>COMPONENT AND ASSEMBLY
PCT/JP2024/003576</t>
  </si>
  <si>
    <t>IP89121</t>
  </si>
  <si>
    <t>P240121IN01</t>
  </si>
  <si>
    <t xml:space="preserve">DOMAIN-INFORMATION-MODEL-BASED GUARD-RAILING OF LLM- GENERATED CONTENT AND GENERATIVE AI-GENERATED CONTENT
</t>
  </si>
  <si>
    <t>IP89440</t>
  </si>
  <si>
    <t>P210660WOIN-2</t>
  </si>
  <si>
    <t>IP88363</t>
  </si>
  <si>
    <t>131682-0202</t>
  </si>
  <si>
    <t>VIDEOJET TECHNOLOGIES INC.</t>
  </si>
  <si>
    <t>SOFT PIGMENTED CONTINUOUS INK JET INK COMPOSITIONS
PCT/US2024/012928</t>
  </si>
  <si>
    <t>IP88848</t>
  </si>
  <si>
    <t>OPP20244391IN</t>
  </si>
  <si>
    <t>METHOD FOR EVALUATING OF SLURRY DISPERSION STATUS AND METHOD FOR MANUFACTURING SLURRY USING SAME
PCT/KR2024/095953</t>
  </si>
  <si>
    <t>IP89379</t>
  </si>
  <si>
    <t>2302579IN</t>
  </si>
  <si>
    <t>ADAPTIVE UPLINK TRANSMISSION SKIPPING
PCT/US2024/021778</t>
  </si>
  <si>
    <t>IP89382</t>
  </si>
  <si>
    <t>2303108IN</t>
  </si>
  <si>
    <t>RECEIVER SIDE PREDICTION OF ENCODING SELECTION DATA FOR VIDEO ENCODING
PCT/US2024/023592</t>
  </si>
  <si>
    <t>IP89385</t>
  </si>
  <si>
    <t>2302763IN</t>
  </si>
  <si>
    <t>CHANNEL ESTIMATION BASED ON SAMPLES OF DOWNLINK TRANSMISSION
PCT/US2024/020919</t>
  </si>
  <si>
    <t>IP89393</t>
  </si>
  <si>
    <t>2305118IN</t>
  </si>
  <si>
    <t>SIDELINK RECEIVE-TRANSMIT TIME DIFFERENCE MEASUREMENT TYPES
PCT/US2024/024126</t>
  </si>
  <si>
    <t>IP85712</t>
  </si>
  <si>
    <t>81085063</t>
  </si>
  <si>
    <t xml:space="preserve">METHOD OF PRODUCING BIO COKE FROM MUNICIPAL SOLID WASTE
</t>
  </si>
  <si>
    <t>IP88713</t>
  </si>
  <si>
    <t>P23019-CKD-IN</t>
  </si>
  <si>
    <t>CHONG KUN DANG PHARMACEUTICAL CORP</t>
  </si>
  <si>
    <t>OXADIAZOLE DERIVATIVE COMPOUNDS, AND THE PHARMACEUTICAL COMPOSITION COMPRISING THE SAME
PCT/IB2024/051845</t>
  </si>
  <si>
    <t>IP87098</t>
  </si>
  <si>
    <t>24PCTIN999</t>
  </si>
  <si>
    <t>FILM PEELING DEVICE
PCT/KR2024/017574</t>
  </si>
  <si>
    <t xml:space="preserve">SYSTEM AND METHOD FOR MINIMIZING TRIPS IN A POWER GENERATING ASSET
</t>
  </si>
  <si>
    <t>IP89328</t>
  </si>
  <si>
    <t>P198858INPC</t>
  </si>
  <si>
    <t>BLUEALP INNOVATIONS B.V.</t>
  </si>
  <si>
    <t>APPARATUS AND METHOD FOR PYROLYZING FLUID HYDROCARBONS
PCT/EP2024/057053</t>
  </si>
  <si>
    <t xml:space="preserve">ANALOG BASED DUAL MODE TRAFO CONVERTER
</t>
  </si>
  <si>
    <t xml:space="preserve">AIR RETAINABLE LARGE SIZE CHAMBERLESS INFLATABLE DUMMY WITH QUICK DEPLOYMENT AND AUTOMATED AIR PRESSURE CONTROL CAPABILITIES
</t>
  </si>
  <si>
    <t>IP88434</t>
  </si>
  <si>
    <t>P22374/IN</t>
  </si>
  <si>
    <t>SWEPT-SOURCE OPTICAL COHERENCE TOMOGRAPHY WITH ENHANCED SIGNAL DETECTION
PCT/US2024/012552</t>
  </si>
  <si>
    <t>IP87903</t>
  </si>
  <si>
    <t>R. JAYARAMAN</t>
  </si>
  <si>
    <t xml:space="preserve">A METHOD AND A SYSTEM FOR EXECUTING A PROJECT BASED LEARNING PROGRAM
</t>
  </si>
  <si>
    <t>IP89455</t>
  </si>
  <si>
    <t>306704-IN-NP.</t>
  </si>
  <si>
    <t xml:space="preserve">METHOD, CLOUD SERVER AND TELEMATICS UNIT FOR ALERTING DRIVER OF VEHICLE APPROACHING ACCIDENT-PRONE AREAS
</t>
  </si>
  <si>
    <t>IP89026</t>
  </si>
  <si>
    <t>201631.00072</t>
  </si>
  <si>
    <t>LEYDEN LABORATORIES B.V.</t>
  </si>
  <si>
    <t>METHOD FOR PREVENTION OR TREATMENT OF CORONAVIRUS INFECTION
PCT/NL2024/050033</t>
  </si>
  <si>
    <t>IP89027</t>
  </si>
  <si>
    <t>201631.00064</t>
  </si>
  <si>
    <t>METHOD FOR PREVENTION OR TREATMENT OF CORONAVIRUS INFECTION
PCT/EP2024/051831</t>
  </si>
  <si>
    <t>IP89028</t>
  </si>
  <si>
    <t>201631.00070</t>
  </si>
  <si>
    <t>METHOD FOR PREVENTION OR TREATMENT OF CORONAVIRUS INFECTION
PCT/EP2024/051834</t>
  </si>
  <si>
    <t>IP89029</t>
  </si>
  <si>
    <t>201631.00068</t>
  </si>
  <si>
    <t>METHOD FOR PREVENTION OR TREATMENT OF CORONAVIRUS INFECTION
PCT/EP2024/051835</t>
  </si>
  <si>
    <t>IP89030</t>
  </si>
  <si>
    <t>201631.00066</t>
  </si>
  <si>
    <t>METHOD FOR PREVENTION OR TREATMENT OF CORONAVIRUS INFECTION
PCT/EP2024/051833</t>
  </si>
  <si>
    <t>IP88435</t>
  </si>
  <si>
    <t>250298.001084</t>
  </si>
  <si>
    <t>MODIFIED RHABDOVIRUS GLYCOPROTEINS AND USES THEREOF
PCT/US2024/013058</t>
  </si>
  <si>
    <t>IP89327</t>
  </si>
  <si>
    <t>ESPKE23-2277PCIN</t>
  </si>
  <si>
    <t>SECONDARY BATTERY
PCT/KR2024/015473</t>
  </si>
  <si>
    <t>IP89105</t>
  </si>
  <si>
    <t>DELFI2150-3IN (427236.000190)</t>
  </si>
  <si>
    <t>DELFI DIAGNOSTICS, INC.</t>
  </si>
  <si>
    <t>DELFI-DERIVED CELL-FREE DNA FRAGMENTATION PATTERNS DIFFERENTIATE HISTOLOGIC SUBTYPES OF LUNG CANCERS IN A NON-INVASIVE MANNER
PCT/US2024/015444</t>
  </si>
  <si>
    <t>IP89231</t>
  </si>
  <si>
    <t>PCNINW256832T</t>
  </si>
  <si>
    <t>HIGH-STRENGTH AND LOW-IRON-LOSS NON-ORIENTED ELECTRICAL STEEL PLATE AND MANUFACTURING METHOD THEREFOR
PCT/CN2024/080349</t>
  </si>
  <si>
    <t xml:space="preserve">A METHOD AND SYSTEM FOR PROVIDING POTHOLE ASSITANCE TO DRIVER OF A VEHICLE
</t>
  </si>
  <si>
    <t>Nagarajan D</t>
  </si>
  <si>
    <t>IP89394</t>
  </si>
  <si>
    <t>2207464IN</t>
  </si>
  <si>
    <t>METHOD AND APPARATUS FOR PROOF-OF-COVERAGE
PCT/US2024/020604</t>
  </si>
  <si>
    <t>IP89395</t>
  </si>
  <si>
    <t>2207465IN</t>
  </si>
  <si>
    <t>USER EQUIPMENT SELECTION, CONFIGURATION, AND POLICY FOR PROOF-OF-COVERAGE
PCT/US2024/020605</t>
  </si>
  <si>
    <t>IP89492</t>
  </si>
  <si>
    <t>2302552IN</t>
  </si>
  <si>
    <t>POSITIONING REFERENCE SIGNAL BEAM INFORMATION SIGNALING
PCT/US2024/016841</t>
  </si>
  <si>
    <t>IP89383</t>
  </si>
  <si>
    <t>2301657IN</t>
  </si>
  <si>
    <t>VEHICLE PATH DEVIATION REPORTING AND UPDATING
PCT/US2024/021913</t>
  </si>
  <si>
    <t>IP89384</t>
  </si>
  <si>
    <t>2302408IN</t>
  </si>
  <si>
    <t>SCHEDULING REQUEST-INDICATED REPORTING ENHANCEMENTS
PCT/US2024/024269</t>
  </si>
  <si>
    <t>IP89391</t>
  </si>
  <si>
    <t>2302357IN</t>
  </si>
  <si>
    <t>SUBBAND FULL-DUPLEX COMMUNICATIONS BASED ON MULTIPLE UPLINK SHARED CHANNEL OCCASIONS IN A CONFIGURED GRANT PERIOD
PCT/US2024/021750</t>
  </si>
  <si>
    <t>IP89392</t>
  </si>
  <si>
    <t>2302363IN</t>
  </si>
  <si>
    <t>FEEDBACK CODEBOOK SIZE BASED ON CONTROL CHANNEL MONITORING OCCASIONS
PCT/US2024/018077</t>
  </si>
  <si>
    <t>IP88945</t>
  </si>
  <si>
    <t>FF67186/25</t>
  </si>
  <si>
    <t xml:space="preserve">ROYAL MELBOURNE INSTITUTE OF TECHNOLOGY </t>
  </si>
  <si>
    <t>CATALYST FOR ELECTROLYSIS
PCT/AU2024/050042</t>
  </si>
  <si>
    <t>IP89209</t>
  </si>
  <si>
    <t>NP2025TC1465/IN01</t>
  </si>
  <si>
    <t>HUNAN LIER BIOTECH CO., LTD.</t>
  </si>
  <si>
    <t>METHOD FOR DIRECTLY PREPARING L-GLUFOSINATE FROM L-HOMOSERINE
PCT/CN2024/079261</t>
  </si>
  <si>
    <t>IP89210</t>
  </si>
  <si>
    <t>NP2025TC1466/IN01</t>
  </si>
  <si>
    <t>METHOD FOR DIRECTLY PREPARING L-METHIONINE FROM L-HOMOSERINE
PCT/CN2024/079268</t>
  </si>
  <si>
    <t>IP88884</t>
  </si>
  <si>
    <t>093331-1516526 8105 ROC-IN</t>
  </si>
  <si>
    <t>HIGH TEMPERATURE SOLVENT SEPARATION WITH ADVANCED STRIPPER AND DIRECT CONTACT CONDENSER
PCT/US2024/012004</t>
  </si>
  <si>
    <t xml:space="preserve">SOUND ABSORPTION PLATE CONFIGURED FOR SOUND ABSORPTION IN A RAIL VEHICLE HVAC UNIT
</t>
  </si>
  <si>
    <t>IP89425</t>
  </si>
  <si>
    <t>YPF202301-0033/IN-PCT</t>
  </si>
  <si>
    <t>ELECTRONIC DEVICE COMPRISING HINGE DEVICE
PCT/KR2024/001319</t>
  </si>
  <si>
    <t>IP89270</t>
  </si>
  <si>
    <t>KHP2531110227.4INP</t>
  </si>
  <si>
    <t>PERFORMANCE EVALUATION METHOD AND APPARATUS
PCT/CN2024/074899</t>
  </si>
  <si>
    <t xml:space="preserve">API‐GROUNDED QUESTION AND ANSWER GENERATOR (S2Q)
</t>
  </si>
  <si>
    <t>IP89337</t>
  </si>
  <si>
    <t>PMAA-250495-IN</t>
  </si>
  <si>
    <t>SEMICONDUCTOR DEVICE DRIVE CIRCUITRY AND POWER CONVERTER
PCT/JP2023/009371</t>
  </si>
  <si>
    <t>IP89134</t>
  </si>
  <si>
    <t>PMAA-250496-IN</t>
  </si>
  <si>
    <t>SEMICONDUCTOR DEVICE DRIVE CIRCUIT
PCT/JP2023/009436</t>
  </si>
  <si>
    <t>IP88546</t>
  </si>
  <si>
    <t>PLW/015 IN</t>
  </si>
  <si>
    <t>TRIPLEW LTD</t>
  </si>
  <si>
    <t>METHODS AND SYSTEMS FOR PRE-FERMENTATION TREATMENT OF ORGANIC WASTE
PCT/IL2024/050127</t>
  </si>
  <si>
    <t>IP88992</t>
  </si>
  <si>
    <t>OVP2425450IN</t>
  </si>
  <si>
    <t>SEPARATOR SUBSTRATE, PREPARATION METHOD THEREOF, AND SEPARATOR INCLUDING SAME
PCT/KR2024/010211</t>
  </si>
  <si>
    <t>IP89037</t>
  </si>
  <si>
    <t>OVP2425486IN</t>
  </si>
  <si>
    <t>SEPARATOR SUBSTRATE, PREPARATION METHOD THEREOF, AND SEPARATOR INCLUDING SAME
PCT/KR2024/010645</t>
  </si>
  <si>
    <t>IP89323</t>
  </si>
  <si>
    <t>OVP2426795IN</t>
  </si>
  <si>
    <t>APPARATUS AND METHOD FOR DIAGNOSING BATTERY
PCT/KR2025/001239</t>
  </si>
  <si>
    <t>IP88211</t>
  </si>
  <si>
    <t>13134</t>
  </si>
  <si>
    <t xml:space="preserve">A SHIFT TOWER AND A GEAR SHIFTING SYSTEM FOR MANUAL TRANSMISSION UNIT OF A VEHICLE
</t>
  </si>
  <si>
    <t>IP88468</t>
  </si>
  <si>
    <t>P2022-0974-IN</t>
  </si>
  <si>
    <t>DENSITY GRADIENT FORMATION WITH SAMPLE PARTICLES
PCT/US2024/015626</t>
  </si>
  <si>
    <t>IP89488</t>
  </si>
  <si>
    <t>SP110046INZ/DP</t>
  </si>
  <si>
    <t>SUNGREENH2 PTE. LTD.</t>
  </si>
  <si>
    <t>ELECTROLYSER SYSTEM AND METHOD OF ELECTRODE MANUFACTURE
PCT/IB2024/050610</t>
  </si>
  <si>
    <t>IP89359</t>
  </si>
  <si>
    <t>P202204070IN01</t>
  </si>
  <si>
    <t>MRAM WITH ASYMMETRIC STRUCTURE
PCT/EP2024/059168</t>
  </si>
  <si>
    <t xml:space="preserve">FILTERED MEASUREMENT-O1 NRM MODELS AND CORRESPONDING ATTRIBUTES
</t>
  </si>
  <si>
    <t xml:space="preserve">END-END FILTERED MEASUREMENTS
</t>
  </si>
  <si>
    <t>Continental Automotive Technologies GmbH</t>
  </si>
  <si>
    <t xml:space="preserve">A MACHINE LEARNING ENABLED IPV4 ADDRESS ALLOCATION METHOD THAT EMPLOYS DYNAMIC SUBNET RESIZING AND SUPERNET AGGREGATION TO OPTIMIZE IP UTILIZATION AND ROUTING EFFICIENCY IN FLEET NETWORKS
</t>
  </si>
  <si>
    <t>IP78355</t>
  </si>
  <si>
    <t>81080941</t>
  </si>
  <si>
    <t xml:space="preserve">A COATED SUBSTRATE COMPRISING ZINC-IRON ALLOY COATING
</t>
  </si>
  <si>
    <t>IP88949</t>
  </si>
  <si>
    <t>CMR01-133321IN</t>
  </si>
  <si>
    <t>CONTROLLING A SURGICAL ROBOT DURING A SERVICE MODE
PCT/GB2023/053326</t>
  </si>
  <si>
    <t>IP88605</t>
  </si>
  <si>
    <t>OPA-2146-PCT-IN</t>
  </si>
  <si>
    <t>GAS COLLECTION DEVICE AND GAS ANALYSIS DEVICE USING SAME
PCT/KR2024/012291</t>
  </si>
  <si>
    <t xml:space="preserve">METHOD FOR QOS-BASED CUCP SELECTION AND CUCP-CUUP PATH ESTABLISHMENT IN DISAGGREGATED RADIO ACCESS NETWORKS
</t>
  </si>
  <si>
    <t>IP88005</t>
  </si>
  <si>
    <t>F309025</t>
  </si>
  <si>
    <t>MANAGING INTEROPERABILITY OF NG-RAN NODES IN UE HANDOVER
PCT/US2024/012856</t>
  </si>
  <si>
    <t>IP89458</t>
  </si>
  <si>
    <t>106389-9572</t>
  </si>
  <si>
    <t>AFTERTREATMENT SYSTEM INCLUDING BRACKET FOR COUPLING TO AN AFTERTREATMENT SYSTEM COMPONENT
PCT/US2024/017285</t>
  </si>
  <si>
    <t xml:space="preserve">SYSTEM AND METHOD FOR IMAGE CORRECTION IN AUTOMOTIVE HEAD-UP DISPLAY (HUD)
</t>
  </si>
  <si>
    <t xml:space="preserve">A SYSTEM AND METHOD FOR INTENSITY CORRECTION IN HUD IMAGES
</t>
  </si>
  <si>
    <t xml:space="preserve">A SYSTEM AND METHOD FOR PROVIDING PANORAMIC HEADS-UP DISPLAY (PHUD) IN A VEHICLE
</t>
  </si>
  <si>
    <t>IP88503</t>
  </si>
  <si>
    <t>MS-MAT-2025-119</t>
  </si>
  <si>
    <t xml:space="preserve">SELF-BLOWING POLYESTER FOAM COMPOSITION AND PROCESS FOR PREPARING THE SAME
</t>
  </si>
  <si>
    <t>IP89493</t>
  </si>
  <si>
    <t>2301805IN</t>
  </si>
  <si>
    <t>DOPPLER FREQUENCY ESTIMATION FOR RECONFIGURABLE INTELLIGENT SURFACE COMMUNICATION LINKS
PCT/CN2023/092157</t>
  </si>
  <si>
    <t>IP89577</t>
  </si>
  <si>
    <t>200810IND1</t>
  </si>
  <si>
    <t xml:space="preserve">MOBILITY ENHANCEMENTS FOR UNLICENSED OPERATION
</t>
  </si>
  <si>
    <t>IP89495</t>
  </si>
  <si>
    <t>2207747IN</t>
  </si>
  <si>
    <t>ENCODING SCHEMES FOR WIRELESS COMMUNICATIONS SYSTEMS THAT SUPPORT CONSTELLATION SHAPING
PCT/CN2023/092441</t>
  </si>
  <si>
    <t xml:space="preserve">BEAM ENSEMBLE PROMPT OPTIMIZER (BEPO)
</t>
  </si>
  <si>
    <t xml:space="preserve">SCALABLE SEMANTIC QUERY ROUTING USING KNOWLEDGE GRAPH-AUGMENTED LARGE LANGUAGE MODELS (LLMS)
</t>
  </si>
  <si>
    <t>IP89428</t>
  </si>
  <si>
    <t>SUZ24060PAR/IN</t>
  </si>
  <si>
    <t xml:space="preserve">MOUNT BRACKET
</t>
  </si>
  <si>
    <t>IP89430</t>
  </si>
  <si>
    <t>SUZ24061PAR/IN</t>
  </si>
  <si>
    <t xml:space="preserve">POWER UNIT MOUNT STRUCTURE
</t>
  </si>
  <si>
    <t xml:space="preserve">SYSTEM AND METHOD FOR PURGING HYDROGEN IN A HYDROGEN INTERNAL COMBUSTION ENGINE
</t>
  </si>
  <si>
    <t>IP87662</t>
  </si>
  <si>
    <t>24PCTIN1046</t>
  </si>
  <si>
    <t>ANODE AND MANUFACTURING METHOD THEREFOR
PCT/KR2024/017721</t>
  </si>
  <si>
    <t>IP89468</t>
  </si>
  <si>
    <t>OVP2424380IN</t>
  </si>
  <si>
    <t>ELECTRODE ROLLING SYSTEM
PCT/KR2024/007498</t>
  </si>
  <si>
    <t>IP89202</t>
  </si>
  <si>
    <t>OVP2425909IN</t>
  </si>
  <si>
    <t>APPARATUS FOR OUTPUTTING ALTERNATING CURRENT POWER
PCT/KR2024/011439</t>
  </si>
  <si>
    <t>IP89050</t>
  </si>
  <si>
    <t>OVP2426131IN</t>
  </si>
  <si>
    <t>ELECTRODE PRODUCTION APPARATUS AND BATTERY CELLS COMPRISING ELECTRODES PRODUCED THEREBY, AND BATTERY PACK AND VEHICLE COMPRISING BATTERY CELLS
PCT/KR2024/012728</t>
  </si>
  <si>
    <t>IP89470</t>
  </si>
  <si>
    <t>OP25-0073/PCT/IN</t>
  </si>
  <si>
    <t>ABION INC.</t>
  </si>
  <si>
    <t>DRY POWDER FORMULATION OF INTERFERON BETA AND METHOD FOR PREPARING SAME
PCT/KR2024/001270</t>
  </si>
  <si>
    <t xml:space="preserve">A BLADE UNIT FOR A JAR OF A FOOD PROCESSOR
</t>
  </si>
  <si>
    <t>IP89369</t>
  </si>
  <si>
    <t xml:space="preserve">
</t>
  </si>
  <si>
    <t>Anupam Trivedi</t>
  </si>
  <si>
    <t>Leena Arora</t>
  </si>
  <si>
    <t>IP88804</t>
  </si>
  <si>
    <t>ARVN-151-IN</t>
  </si>
  <si>
    <t>ARVINAS OPERATIONS INC</t>
  </si>
  <si>
    <t>CEREBLON-BASED KRAS DEGRADING PROTACS ANS USES RELATED THERETO
PCT/US2024/013213</t>
  </si>
  <si>
    <t>IP90678</t>
  </si>
  <si>
    <t>210604IN01</t>
  </si>
  <si>
    <t>SYNTHESIS OF CHA ZEOLITIC MATERIALS, CHA ZEOLITIC MATERIALS OBTAINABLE THEREFROM AND SCR CATALYSTS COMPRISING THE SAME
PCT/CN2024/078776</t>
  </si>
  <si>
    <t>IP88416</t>
  </si>
  <si>
    <t>075913-000110INPT</t>
  </si>
  <si>
    <t>HIGH RESOLUTION DISPLAY
PCT/IB2024/050986</t>
  </si>
  <si>
    <t>IP88882</t>
  </si>
  <si>
    <t>P240103IN01</t>
  </si>
  <si>
    <t xml:space="preserve">LOW AND MEDIUM VOLTAGE ELECTRICAL POLE
</t>
  </si>
  <si>
    <t xml:space="preserve">COLLECTED DATA REPORTING CONFIGURATIONS FOR NETWORK-BASED MODEL TRAINING
</t>
  </si>
  <si>
    <t xml:space="preserve">ROAMING TECHNIQUES IN WIRELESS COMMUNICATIONS
</t>
  </si>
  <si>
    <t>IP89490</t>
  </si>
  <si>
    <t>2301752IN</t>
  </si>
  <si>
    <t>CELLULAR USER EQUIPMENT (UE) CENTRIC RADIO FREQUENCY (RF) SENSING
PCT/US2024/023748</t>
  </si>
  <si>
    <t>IP89415</t>
  </si>
  <si>
    <t>1946-209IN</t>
  </si>
  <si>
    <t>INDUCTOTHERM CORP.</t>
  </si>
  <si>
    <t>RENEWABLE ENERGY POWERED THERMAL PROCESSING SYSTEM
PCT/US2024/019054</t>
  </si>
  <si>
    <t>IP89501</t>
  </si>
  <si>
    <t>106389-9541</t>
  </si>
  <si>
    <t xml:space="preserve">DUAL FUEL ENGINE SYSTEM, AN INTAKE MANIFOLD, AND A METHOD OF MANUFACTURING A DUAL FUEL ENGINE SYSTEM
</t>
  </si>
  <si>
    <t>IP88374</t>
  </si>
  <si>
    <t>30797_IN</t>
  </si>
  <si>
    <t>DICE ALPHA, INC</t>
  </si>
  <si>
    <t>BENZIMIDAZOLE AND AZA-BENZIMIDAZOLE BASED IL-17A MODULATORS AND USES THEREOF
PCT/US2024/013391</t>
  </si>
  <si>
    <t>IP88838</t>
  </si>
  <si>
    <t>PA143738IN-UW004903KAF</t>
  </si>
  <si>
    <t>LINDNER, Manuel</t>
  </si>
  <si>
    <t>POWER SPLITTING FOR A COMMINUTING DEVICE
PCT/EP2023/080793</t>
  </si>
  <si>
    <t>IP89122</t>
  </si>
  <si>
    <t>N424943IN INT</t>
  </si>
  <si>
    <t>OXFORD UNIVERSITY INNOVATION LIMITED</t>
  </si>
  <si>
    <t>METHOD OF CHARACTERISING A PEPTIDE, POLYPEPTIDE OR PROTEIN USING A NANOPORE
PCT/GB2024/050332</t>
  </si>
  <si>
    <t>IP87036</t>
  </si>
  <si>
    <t>24PCTIN948</t>
  </si>
  <si>
    <t>BATTERY MANUFACTURING SYSTEM AND BATTERY MANUFACTURING METHOD
PCT/KR2024/013253</t>
  </si>
  <si>
    <t>IP86774</t>
  </si>
  <si>
    <t>SR NO.: S 2025-26/2185 &amp; THE IDF NO. 3048</t>
  </si>
  <si>
    <t xml:space="preserve">DEVICE AND METHOD FOR MONITORING AN OPERATOR OF A MOBILE EQUIPMENT
</t>
  </si>
  <si>
    <t>IP89136</t>
  </si>
  <si>
    <t>115827-854832</t>
  </si>
  <si>
    <t>KNOWIX, LLC</t>
  </si>
  <si>
    <t>DETERMINING AND CONTROLLING CABLE LOADING BASED ON MEASURED VIBRATION STATE
PCT/US2024/012822</t>
  </si>
  <si>
    <t>IP89138</t>
  </si>
  <si>
    <t>115827-854815</t>
  </si>
  <si>
    <t>INTERNET OF THINGS (IOT) APPLICATION FOR CABLE ANALYSIS
PCT/US2023/061498</t>
  </si>
  <si>
    <t>IP88980</t>
  </si>
  <si>
    <t>SOI211 PCT IN</t>
  </si>
  <si>
    <t>SOITEC</t>
  </si>
  <si>
    <t>COMPOSITE STRUCTURE COMPRISING A MONOCRYSTALLINE THIN FILM ON A POLYCRYSTALLINE SILICON CARBIDE SUPPORT SUBSTRATE, AND ASSOCIATED PRODUCTION METHOD
PCT/EP2024/054102</t>
  </si>
  <si>
    <t xml:space="preserve">VALIDATED EVALUATION &amp; RETRIEVAL INTELLIGENCE TEST-DATA SYNTHESIS (VERITAS)
</t>
  </si>
  <si>
    <t xml:space="preserve">MULTI-AGENT HUMAN-IMPERSONATING CONVERSATIONAL SYNTHESIZER AND SIMULATOR (MAHICSS)
</t>
  </si>
  <si>
    <t>IP89344</t>
  </si>
  <si>
    <t>AMUNIX PHARMACEUTICALS, INC.</t>
  </si>
  <si>
    <t xml:space="preserve">CHIMERIC POLYPEPTIDE ASSEMBLY AND METHODS OF MAKING AND USING THE SAME
</t>
  </si>
  <si>
    <t>IP89417</t>
  </si>
  <si>
    <t>OVP2425481IN</t>
  </si>
  <si>
    <t>BATTERY PACK AND VEHICLE INCLUDING SAME
PCT/KR2024/011346</t>
  </si>
  <si>
    <t>IP89091</t>
  </si>
  <si>
    <t>13138</t>
  </si>
  <si>
    <t xml:space="preserve">METHOD AND SYSTEM FOR PERFORMING DIAGNOSTICS IN A VEHICLE
</t>
  </si>
  <si>
    <t>IP89487</t>
  </si>
  <si>
    <t>P202203605IN01</t>
  </si>
  <si>
    <t>REDUCING THE EFFECTS OF NOISE ON DISCERNMENT OF QUANTUM STATES BY PHASE SHIFTING
PCT/EP2024/062750</t>
  </si>
  <si>
    <t>IP88923</t>
  </si>
  <si>
    <t>P202202526IN01</t>
  </si>
  <si>
    <t>DETERMINING A QUIESCE TIMEOUT FOR A CONTAINERIZED WORKLOAD
PCT/IB2024/050045</t>
  </si>
  <si>
    <t>IP88901</t>
  </si>
  <si>
    <t>P202203312IN01</t>
  </si>
  <si>
    <t>AUGMENTED CONFIGURATION INTERFACE FOR VISUALIZING AND OPTIMIZING BEAMFORMING
PCT/IB2024/050379</t>
  </si>
  <si>
    <t>IP88889</t>
  </si>
  <si>
    <t>P202201461IN01</t>
  </si>
  <si>
    <t>ATTRIBUTE BASED ENCRYPTION KEY BASED THIRD PARTY DATA ACCESS AUTHORIZATION
PCT/EP2024/051198</t>
  </si>
  <si>
    <t>IP89263</t>
  </si>
  <si>
    <t>P55045-WOIN HU</t>
  </si>
  <si>
    <t>DEEPDRIVE GMBH</t>
  </si>
  <si>
    <t>STATOR FOR A RADIAL-FLOW DOUBLE ROTOR MACHINE, METHOD FOR PRODUCING A STATOR FOR A RADIAL-FLOW DOUBLE ROTOR MACHINE, AND RADIAL-FLOW DOUBLE ROTOR MACHINE
PCT/EP2024/051244</t>
  </si>
  <si>
    <t>IP87730</t>
  </si>
  <si>
    <t>YS23007PCT/IN0</t>
  </si>
  <si>
    <t>YOSHINO GYPSUM CO., LTD.</t>
  </si>
  <si>
    <t>FOAMING DEVICE, GYPSUM BOARD MANUFACTURING DEVICE, FOAMING METHOD, AND GYPSUM BOARD MANUFACTURING METHOD
PCT/JP2024/004879</t>
  </si>
  <si>
    <t>IP88725</t>
  </si>
  <si>
    <t>G12904-00444-IP</t>
  </si>
  <si>
    <t>HYDRO-QUÉBEC</t>
  </si>
  <si>
    <t>METHOD FOR PRODUCING LITHIUM METAL OR AN ALLOY THEREOF OR FOR PRELITHIATING AN ELECTRODE MATERIAL
PCT/CA2024/050134</t>
  </si>
  <si>
    <t>IP88755</t>
  </si>
  <si>
    <t>NAL009 / P14095IN00</t>
  </si>
  <si>
    <t>NANOBUBBLE AGRITECH LIMITED</t>
  </si>
  <si>
    <t>NANOBUBBLE GENERATOR
PCT/NZ2024/050007</t>
  </si>
  <si>
    <t>IP88120</t>
  </si>
  <si>
    <t>PT2505INPC-CDM/MMN</t>
  </si>
  <si>
    <t>COMPUTING RESOURCE OPTIMIZATION ENGINE BASED ON SOCIAL CONTENT
PCT/EP2024/051900</t>
  </si>
  <si>
    <t>IP89254</t>
  </si>
  <si>
    <t>2023P12106WOIN</t>
  </si>
  <si>
    <t>SEALING SEGMENT FOR A TURBOMACHINE
PCT/EP2023/072608</t>
  </si>
  <si>
    <t>IP89040</t>
  </si>
  <si>
    <t>P170IN</t>
  </si>
  <si>
    <t>Malaysia</t>
  </si>
  <si>
    <t>PETROLIAM NASIONAL BERHAD (PETRONAS)</t>
  </si>
  <si>
    <t>ELECTROLYTE SOLUTION AND A METHOD OF MANUFACTURING THEREOF
PCT/MY2024/050005</t>
  </si>
  <si>
    <t>IP89052</t>
  </si>
  <si>
    <t>P171IN</t>
  </si>
  <si>
    <t>A METHOD OF GENERATING HYDROGEN AND OXYGEN FROM A LIQUID FEED STREAM
PCT/MY2024/050006</t>
  </si>
  <si>
    <t>IP89419</t>
  </si>
  <si>
    <t>105153-3083</t>
  </si>
  <si>
    <t>Galderma Holding SA</t>
  </si>
  <si>
    <t>TOPICAL COMPOSITIONS AND METHODS FOR TREATING DERMATOPOROSIS
PCT/US2024/013522</t>
  </si>
  <si>
    <t>IP89494</t>
  </si>
  <si>
    <t>2304860IN</t>
  </si>
  <si>
    <t>USER EQUIPMENT (UE) MEASUREMENT REPORTING CONFIGURATION FOR AGGREGATED POSITIONING REFERENCE SIGNAL (PRS) RESOURCES
PCT/US2024/016894</t>
  </si>
  <si>
    <t xml:space="preserve">VIDEO ENCODING RATE CONTROL WITH LOOKAHEAD
</t>
  </si>
  <si>
    <t>IP89598</t>
  </si>
  <si>
    <t>SUZ25002PAR/IN</t>
  </si>
  <si>
    <t>IP89599</t>
  </si>
  <si>
    <t>SUZ25001PAR/IN</t>
  </si>
  <si>
    <t>IP87713</t>
  </si>
  <si>
    <t>YPF202301-0029/IN-PCT</t>
  </si>
  <si>
    <t>ACTIVE LENS CONTROL DEVICE AND METHOD FOR IMPROVING CORRECTION ANGLE
PCT/KR2023/021735</t>
  </si>
  <si>
    <t>IP89042</t>
  </si>
  <si>
    <t>OVP2426450IN</t>
  </si>
  <si>
    <t>BATTERY DIAGNOSIS METHOD AND BATTERY DIAGNOSIS APPARATUS
PCT/KR2024/014535</t>
  </si>
  <si>
    <t>IP89006</t>
  </si>
  <si>
    <t>OVP2427183IN</t>
  </si>
  <si>
    <t>BATTERY CELL HAVING STRUCTURE FOR PREVENTING SIDE WALL MEMBER OF CAN FROM RUPTURING
PCT/KR2024/019765</t>
  </si>
  <si>
    <t>Lala Lajpat Rai University of Veterinary and Animal Science (LUVAS)</t>
  </si>
  <si>
    <t xml:space="preserve">NOVEL PEPTIDES, PEPTIDE CONJUGATED NANOPARTICLES, AND METHODS THEREOF
</t>
  </si>
  <si>
    <t xml:space="preserve">COMPONENT CARRIER, METHOD FOR MANUFACTURING A COMPONENT CARRIER AND COMPONENT CARRIER ASSEMBLY
</t>
  </si>
  <si>
    <t>IP89199</t>
  </si>
  <si>
    <t>2024N01285</t>
  </si>
  <si>
    <t xml:space="preserve">CONTROL DEVICE, MOTOR DEVICE, ELECTRIC POWER STEERING DEVICE, CONTROL METHOD, AND PROGRAM
</t>
  </si>
  <si>
    <t>RELIANCE CONSUMER PRODUCTS LIMITED</t>
  </si>
  <si>
    <t xml:space="preserve">UNIT DOSE ARTICLE COMPRISING LIQUID COMPOSITION
</t>
  </si>
  <si>
    <t xml:space="preserve">EDIBLE OLEOGEL, PROCESS FOR PREPARING THE SAME, AND FOOD COMPOSITIONS COMPRISING THE OLEOGEL
</t>
  </si>
  <si>
    <t xml:space="preserve">SYSTEMS AND METHODS FOR EVALUATING QUALITY OF CONTENT RECOMMENDATION SYSTEM IN OVER-THE-TOP (OTT) AGGREGATOR PLATFORMS
</t>
  </si>
  <si>
    <t>IP87488</t>
  </si>
  <si>
    <t>PO24-0275</t>
  </si>
  <si>
    <t>METHOD FOR RECOVERING LITHIUM
PCT/KR2024/016133</t>
  </si>
  <si>
    <t>IP88206</t>
  </si>
  <si>
    <t>PO24-0362</t>
  </si>
  <si>
    <t>POSITIVE ELECTRODE ACTIVE MATERIAL, METHOD FOR REGENERATING POSITIVE ELECTRODE ACTIVE MATERIAL, AND SECONDARY BATTERY
PCT/KR2025/000308</t>
  </si>
  <si>
    <t xml:space="preserve">SYSTEM AND METHOD OF HANDLING LOW LATENCY TRAFFIC  USING ULTRA HIGH RELIABILITY (UHR) PROCEDURES
</t>
  </si>
  <si>
    <t>IP89130</t>
  </si>
  <si>
    <t>IMAG1IN</t>
  </si>
  <si>
    <t>IMAGION BIOSYSTEMS, INC.</t>
  </si>
  <si>
    <t>METHOD TO ASSESS NODAL DISEASE USING IRON OXIDE NANOPARTICLES IN MAGNETIC RESONANCE IMAGING
PCT/US2024/014345</t>
  </si>
  <si>
    <t>MICRON TECHNOLOGY, INC</t>
  </si>
  <si>
    <t xml:space="preserve">RETENTION TIME-BASED MEMORY OPERATION MANAGEMENT FOR A MEMORY SYSTEM
</t>
  </si>
  <si>
    <t xml:space="preserve">MANAGEMENT OF DELAY AFTER ERASE FOR ENHANCED MEMORY DEVICE DATA RETENTION
</t>
  </si>
  <si>
    <t xml:space="preserve">FRAME FORMATTING FOR WI-FI PACKETS AT HIGH FREQUENCY LICENSED BANDS
</t>
  </si>
  <si>
    <t>IP89333</t>
  </si>
  <si>
    <t>093098.0150</t>
  </si>
  <si>
    <t>LIGHTMANUFACTURING, INC</t>
  </si>
  <si>
    <t>SOLAR THERMAL PROCESSING OF AGRICULTURAL PRODUCTS
PCT/US2024/017021</t>
  </si>
  <si>
    <t>IP88550</t>
  </si>
  <si>
    <t>71945-701.741</t>
  </si>
  <si>
    <t>LHOTSE MEDICAL, INC.</t>
  </si>
  <si>
    <t>THERMAL SYSTEMS AND METHODS FOR CRYSTALLINE LENS REMOVAL
PCT/US2024/013383</t>
  </si>
  <si>
    <t xml:space="preserve">SUSTAINABLE PROCESS FOR PRODUCTION OF ELECTRIC STEEL
</t>
  </si>
  <si>
    <t>IP88562</t>
  </si>
  <si>
    <t>SR NO.: S 2025-26/2328 &amp; THE IDF NO 3364</t>
  </si>
  <si>
    <t xml:space="preserve">PROCESS FOR PREPARING WATER-IN-OIL PICKERING EMULSION, THE EMULSION OBTAINED THEREFROM, AND ITS APPLICATIONS
</t>
  </si>
  <si>
    <t>IP88744</t>
  </si>
  <si>
    <t>SR NO.: S 2025-26/2340 &amp; THE IDF NO. 3468</t>
  </si>
  <si>
    <t xml:space="preserve">A FIBER OPTIC METAL ION NANO SENSOR
</t>
  </si>
  <si>
    <t>IP88691</t>
  </si>
  <si>
    <t>81082555</t>
  </si>
  <si>
    <t xml:space="preserve">CONTROL DEVICE AND A METHOD OF OPERATING A ROTARY KILN FOR PRODUCING IRON ORE PELLETS
</t>
  </si>
  <si>
    <t>IP89007</t>
  </si>
  <si>
    <t>OVP2425811IN</t>
  </si>
  <si>
    <t>BATTERY DIAGNOSIS APPARATUS, BATTERY PACK, ELECTRIC VEHICLE AND BATTERY DIAGNOSIS METHOD
PCT/KR2024/010819</t>
  </si>
  <si>
    <t>IP89132</t>
  </si>
  <si>
    <t>OVP2425215IN</t>
  </si>
  <si>
    <t>APPARATUS FOR ELECTRODE WINDING AND BATTERY CELL COMPRISING ELECTRODES PRODUCED THEREBY, AND BATTERY PACK AND VEHICLE COMPRISING BATTERY CELLS
PCT/KR2024/009224</t>
  </si>
  <si>
    <t>IP89114</t>
  </si>
  <si>
    <t>OVP2426920IN</t>
  </si>
  <si>
    <t>BATTERY, AND BATTERY PACK AND VEHICLE COMPRISING SAME
PCT/KR2024/017845</t>
  </si>
  <si>
    <t>IP89547</t>
  </si>
  <si>
    <t>OVP2426395IN</t>
  </si>
  <si>
    <t>BATTERY DIAGNOSIS APPARATUS AND BATTERY DIAGNOSIS METHOD
PCT/KR2024/016646</t>
  </si>
  <si>
    <t>IP89431</t>
  </si>
  <si>
    <t>P202204597IN01</t>
  </si>
  <si>
    <t>BACKSIDE CONTACTS FOR SOURCE/DRAIN REGIONS
PCT/IB2024/053283</t>
  </si>
  <si>
    <t>IP89351</t>
  </si>
  <si>
    <t>P202203880IN01</t>
  </si>
  <si>
    <t>CACHING A DATA PAYLOAD ON A PERIPHERAL DEVICE FOR DELIVERY TO A TARGET DEVICE
PCT/EP2024/057863</t>
  </si>
  <si>
    <t>IP89201</t>
  </si>
  <si>
    <t>2024N01289</t>
  </si>
  <si>
    <t>IP89203</t>
  </si>
  <si>
    <t>2024N01293</t>
  </si>
  <si>
    <t>IP89206</t>
  </si>
  <si>
    <t>2024N01297</t>
  </si>
  <si>
    <t>IP89429</t>
  </si>
  <si>
    <t>2023-OPLE-9021PC/IN/EKL/GSK</t>
  </si>
  <si>
    <t>COATING COMPOSITION FOR SECONDARY BATTERY, METHOD FOR MANUFACTURING THE SAME, AND ELECTRODE, SEPARATOR, AND SECONDARY BATTERY USING THE SAME
PCT/KR2024/003121</t>
  </si>
  <si>
    <t>IP87381</t>
  </si>
  <si>
    <t>22266-IN</t>
  </si>
  <si>
    <t>SKILL EVALUATION DEVICE AND SKILL EVALUATION METHOD
PCT/JP2023/014641</t>
  </si>
  <si>
    <t>IP89638</t>
  </si>
  <si>
    <t>ESPKE23-3085PCIN</t>
  </si>
  <si>
    <t>DATA PROCESSING DEVICE AND METHOD FOR PROVIDING BATTERY INSPECTION INFORMATION
PCT/KR2024/015267</t>
  </si>
  <si>
    <t xml:space="preserve">EFFICIENT MANAGEMENT OF CELL STATUS IN CENTRAL UNIT (CU)
</t>
  </si>
  <si>
    <t xml:space="preserve">CELL BARRING AND HANDOVER OPTIMIZATION
</t>
  </si>
  <si>
    <t>IP87937</t>
  </si>
  <si>
    <t>2025P00219 IN</t>
  </si>
  <si>
    <t xml:space="preserve">METHOD FOR ESTIMATING EXHAUST GAS RECIRCULATION (EGR) COOLER OUTLET TEMPERATURE AND A SYSTEM THEREOF
</t>
  </si>
  <si>
    <t>IP89685</t>
  </si>
  <si>
    <t>PN847070IN</t>
  </si>
  <si>
    <t>LLOYDS BANKING GROUP PLC</t>
  </si>
  <si>
    <t>METHODS AND SYSTEMS FOR INDICATING THE POSSIBILITY OF A CYBER-ATTACK ON A COMPUTER NETWORK
PCT/GB2024/050236</t>
  </si>
  <si>
    <t>IP89080</t>
  </si>
  <si>
    <t>SH-70893-IN-DMC</t>
  </si>
  <si>
    <t>FLICKER-CORRECTED VIDEO GENERATION METHOD AND ELECTRONIC DEVICE
PCT/KR2023/017764</t>
  </si>
  <si>
    <t>IP89674</t>
  </si>
  <si>
    <t>193572IND1</t>
  </si>
  <si>
    <t xml:space="preserve">TECHNIQUES FOR PRIORITIZING TRANSMISSION OF TYPES OF WIRELESS COMMUNICATIONS
</t>
  </si>
  <si>
    <t>IP89538</t>
  </si>
  <si>
    <t>191538IND1</t>
  </si>
  <si>
    <t xml:space="preserve">RANDOM ACCESS CHANNEL (RACH) SIGNATURE SELECTION
</t>
  </si>
  <si>
    <t>IP89606</t>
  </si>
  <si>
    <t>2302821IN</t>
  </si>
  <si>
    <t>DISTRIBUTED NETWORK ENTITY SIGNALING FOR NETWORK ENERGY SAVINGS CONDITIONAL HANDOVER
PCT/US2024/021235</t>
  </si>
  <si>
    <t xml:space="preserve">IMMUNOGENIC PEPTIDE(S), COMPOSITION(S) AND APPLICATION(S) THEREOF BROADLY PROTECTIVE AGAINST INFLUENZA A
</t>
  </si>
  <si>
    <t>IP89135</t>
  </si>
  <si>
    <t>PMAA-250497-IN</t>
  </si>
  <si>
    <t>DRIVE CIRCUITRY AND DRIVE DEVICE FOR SEMICONDUCTOR DEVICES
PCT/JP2023/009437</t>
  </si>
  <si>
    <t>IP89349</t>
  </si>
  <si>
    <t>OP70-250180</t>
  </si>
  <si>
    <t>NEURAL NETWORK-BASED IMAGE FILTERING METHODS AND APPARATUSES, DEVICE, AND STORAGE MEDIUM
PCT/CN2024/091271</t>
  </si>
  <si>
    <t>IP89067</t>
  </si>
  <si>
    <t>PT-1565</t>
  </si>
  <si>
    <t xml:space="preserve">A SYSTEM AND A METHOD FOR TOWING AN ELECTRIC VEHICLE
</t>
  </si>
  <si>
    <t>IP89320</t>
  </si>
  <si>
    <t>TEMP - 25/26-6</t>
  </si>
  <si>
    <t xml:space="preserve">ADAPTIVE SUNSHADE CONTROL SYSTEM AND METHOD FOR AUTOMOBILES
</t>
  </si>
  <si>
    <t>IP89325</t>
  </si>
  <si>
    <t>PT-1574</t>
  </si>
  <si>
    <t xml:space="preserve">A REAR STRUCTURE OF A VEHICLE
</t>
  </si>
  <si>
    <t>IP86697</t>
  </si>
  <si>
    <t>SE25P0184IN1</t>
  </si>
  <si>
    <t xml:space="preserve">METHOD AND SYSTEM FOR CONTROLLING OPERATION OF HYBRID POWER SYSTEM
</t>
  </si>
  <si>
    <t>IP87037</t>
  </si>
  <si>
    <t>24PCTIN954</t>
  </si>
  <si>
    <t>BATTERY MANUFACTURING SYSTEM AND BATTERY MANUFACTURING METHOD
PCT/KR2024/014391</t>
  </si>
  <si>
    <t>IP89353</t>
  </si>
  <si>
    <t>P202203552IN01</t>
  </si>
  <si>
    <t>RRAM WITH METAL-FERROELECTRIC-INSULATOR-METAL STACK
PCT/EP2024/056721</t>
  </si>
  <si>
    <t>IP89435</t>
  </si>
  <si>
    <t>P202300033IN01</t>
  </si>
  <si>
    <t>BATTERY PACK THERMAL AND GASEOUS STRESS MITIGATION
PCT/EP2024/060751</t>
  </si>
  <si>
    <t>IP89448</t>
  </si>
  <si>
    <t>P202202829IN01</t>
  </si>
  <si>
    <t>SCRUBBING FOR EDGE BASED COMMUNICATION OF COMMERCIAL COMMUNICATIONS
PCT/EP2024/061987</t>
  </si>
  <si>
    <t>IP89584</t>
  </si>
  <si>
    <t>P202204572IN01</t>
  </si>
  <si>
    <t>FRONTSIDE TO BACKSIDE CONNECTION WITHIN DOUBLE DIFFUSION BREAK
PCT/EP2024/060170</t>
  </si>
  <si>
    <t>IP89591</t>
  </si>
  <si>
    <t>P202201658IN01</t>
  </si>
  <si>
    <t>INTELLIGENT WIRELESS ENERGY SHARING
PCT/EP2024/064213</t>
  </si>
  <si>
    <t>IP89597</t>
  </si>
  <si>
    <t>INMD-149/02IN</t>
  </si>
  <si>
    <t xml:space="preserve">DRY POWDER COMPOSITIONS OF TREPROSTINIL PRODRUGS AND METHODS OF USE THEREOF
</t>
  </si>
  <si>
    <t>IP89256</t>
  </si>
  <si>
    <t>IDEA NO-11984_IL</t>
  </si>
  <si>
    <t xml:space="preserve">DYNAMIC MAC KEY-BASED AUTHENTICATION OF MESSAGES IN AUTOMOBILES
</t>
  </si>
  <si>
    <t xml:space="preserve">SEMICONDUCTOR PACKAGE
</t>
  </si>
  <si>
    <t>IP88879</t>
  </si>
  <si>
    <t>031528-01719</t>
  </si>
  <si>
    <t>CAREFUSION 2200 INC.</t>
  </si>
  <si>
    <t>SWAB STICK DEVICE WITH APPLICATOR AND ERGONOMIC HANDLE AND METHODS OF USE THEREOF
PCT/US2024/013485</t>
  </si>
  <si>
    <t>ZF Active Safety and Electronics US LLC</t>
  </si>
  <si>
    <t xml:space="preserve">HYDRAULIC POWER ASSISTED STEERING ASSEMBLY OF A VEHICLE
</t>
  </si>
  <si>
    <t xml:space="preserve">HARD SURFACE CLEANING COMPOSITION COMPRISING PERFUME
</t>
  </si>
  <si>
    <t>IP89506</t>
  </si>
  <si>
    <t>2023-OPLE-8927PC/IN/EKL/MHL</t>
  </si>
  <si>
    <t>BATTERY DATA MANAGEMENT APPARATUS AND OPERATING METHOD THEREOF
PCT/KR2023/017648</t>
  </si>
  <si>
    <t>IP89608</t>
  </si>
  <si>
    <t>2024-OPLE-0181PC/IN/EKL/BYY</t>
  </si>
  <si>
    <t>POSITIVE ELECTRODE AND LITHIUM SECONDARY BATTERY COMPRISING SAME
PCT/KR2024/014709</t>
  </si>
  <si>
    <t>IP88749</t>
  </si>
  <si>
    <t>15418.0014-00187</t>
  </si>
  <si>
    <t>EVR MOTORS LTD.</t>
  </si>
  <si>
    <t>ELECTRIC MACHINE
PCT/IB2023/063328</t>
  </si>
  <si>
    <t>IP88171</t>
  </si>
  <si>
    <t>T. RAD CO., LTD.</t>
  </si>
  <si>
    <t>STACKED-PLATE-TYPE EVAPORATOR
PCT/JP2024/007710</t>
  </si>
  <si>
    <t>IP89120</t>
  </si>
  <si>
    <t>ESPKE23-1868PCIN</t>
  </si>
  <si>
    <t>ELECTRODE ASSEMBLY MANUFACTURING APPARATUS AND ELECTRODE ASSEMBLY MANUFACTURING METHOD
PCT/KR2024/015056</t>
  </si>
  <si>
    <t>IP88706</t>
  </si>
  <si>
    <t>PA142620IN-MGGSVER</t>
  </si>
  <si>
    <t>SANTHERA PHARMACEUTICALS (sCHWEIZ) AG</t>
  </si>
  <si>
    <t>A NEW VAMOROLONE PREPARATION EXHIBITING IMPROVED SOLUBILITY
PCT/EP2024/053060</t>
  </si>
  <si>
    <t>IP89580</t>
  </si>
  <si>
    <t>P1P20250286IN</t>
  </si>
  <si>
    <t xml:space="preserve">LIGHT TRANSMISSIVE PANEL FOR VEHICLE
</t>
  </si>
  <si>
    <t>IP89504</t>
  </si>
  <si>
    <t>OSQ-32361</t>
  </si>
  <si>
    <t>COMMUNICATION SYSTEM AND BASE STATION
PCT/JP2024/008130</t>
  </si>
  <si>
    <t xml:space="preserve">TESTING PATH FOR MEMORY SYSTEM
</t>
  </si>
  <si>
    <t>IP89683</t>
  </si>
  <si>
    <t>2303278IN</t>
  </si>
  <si>
    <t>TECHNIQUES FOR CONFIGURING AN INITIAL UPLINK TRANSMISSION AFTER A CELL SWITCH
PCT/US2024/020875</t>
  </si>
  <si>
    <t>IP89509</t>
  </si>
  <si>
    <t>2023089-IN-PCT</t>
  </si>
  <si>
    <t>ELECTRODE SUPPORT FOR GLASS-MAKING FURNACE
PCT/EP2024/059849</t>
  </si>
  <si>
    <t>IP89543</t>
  </si>
  <si>
    <t>KHP2531110190.3INP</t>
  </si>
  <si>
    <t>CONFIGURATION METHOD, TERMINAL, NETWORK DEVICE, APPARATUS, AND STORAGE MEDIUM
PCT/CN2024/073505</t>
  </si>
  <si>
    <t>IP89665</t>
  </si>
  <si>
    <t>KHP2531110208.3INP</t>
  </si>
  <si>
    <t>SIGNAL TRANSMISSION METHOD AND APPARATUS, AND STORAGE MEDIUM
PCT/CN2024/076256</t>
  </si>
  <si>
    <t xml:space="preserve">CROSS-TENANT DATA ACCESS GATEWAY
</t>
  </si>
  <si>
    <t>IP87567</t>
  </si>
  <si>
    <t>NSB-50210(IN)</t>
  </si>
  <si>
    <t>NISSHINBO HOLDINGS INC.</t>
  </si>
  <si>
    <t>CARBON CARRIER, METAL SUPPORTED CATALYST, ELECTRODE, AND BATTERY
PCT/JP2024/003927</t>
  </si>
  <si>
    <t>IP89115</t>
  </si>
  <si>
    <t>OVP2428069IN</t>
  </si>
  <si>
    <t>BATTERY DIAGNOSIS APPARATUS, BATTERY PACK, BATTERY SYSTEM AND BATTERY DIAGNOSIS METHOD
PCT/KR2024/021438</t>
  </si>
  <si>
    <t>IP88465</t>
  </si>
  <si>
    <t>24FMG005-IN0</t>
  </si>
  <si>
    <t>MITSUBISHI GAS CHEMICAL COMPANY, INC.</t>
  </si>
  <si>
    <t>DEOXYGENATION AGENT COMPOSITION, PRODUCTION METHOD FOR SAME, AND DEOXYGENATION AGENT PACKAGE
PCT/JP2024/009215</t>
  </si>
  <si>
    <t>IP88458</t>
  </si>
  <si>
    <t>P220712IN01</t>
  </si>
  <si>
    <t>DRY MECHANISM WITH MULTILAYER COATING
PCT/EP2023/052713</t>
  </si>
  <si>
    <t>IP89605</t>
  </si>
  <si>
    <t>2302581IN</t>
  </si>
  <si>
    <t>L-BAND FREQUENCY DOMAIN RESOURCE ALLOCATION
PCT/US2024/019658</t>
  </si>
  <si>
    <t xml:space="preserve">SEMICONDUCTOR DEVICE AND METHOD FOR FABRICATING THE SAME
</t>
  </si>
  <si>
    <t>INDIAN COUNCIL OF MEDICAL RESEARCH (ICMR)</t>
  </si>
  <si>
    <t xml:space="preserve">APPARATUS, ASSAY AND KIT FOR DETECTION OF FACTOR VIII INHIBITORS
</t>
  </si>
  <si>
    <t>IP88685</t>
  </si>
  <si>
    <t>DP-72129-IN</t>
  </si>
  <si>
    <t>DISPLAY DEVICE
PCT/KR2024/002281</t>
  </si>
  <si>
    <t xml:space="preserve">A LANTHANIDE-TRANSITION METAL ELECTROCATALYST FOR PRODUCTION OF AMMONIA, ITS PREPARATION METHOD AND APPLICATION THEREOF
</t>
  </si>
  <si>
    <t>IP89708</t>
  </si>
  <si>
    <t>105305-0226</t>
  </si>
  <si>
    <t>SERAXIS, INC</t>
  </si>
  <si>
    <t>THERAPEUTIC CELLS AND METHODS RELATING TO THE SAME
PCT/US2024/014306</t>
  </si>
  <si>
    <t>IP88111</t>
  </si>
  <si>
    <t>412684-IN01-PCT</t>
  </si>
  <si>
    <t>DOCUMENT SHARING PROTECTION WITH WATERMARK
PCT/US2024/017193</t>
  </si>
  <si>
    <t>IP86645</t>
  </si>
  <si>
    <t>24PCTIN982</t>
  </si>
  <si>
    <t>NEGATIVE ELECTRODE, COMPOSITION FOR COATING NEGATIVE ELECTRODE DAM, AND LITHIUM SECONDARY BATTERY
PCT/KR2024/014540</t>
  </si>
  <si>
    <t xml:space="preserve">WIRELESS STATION AND METHOD OF OPERATION OF A WIRELESS STATION IN A FIXED WIRELESS ACCESS NETWORK
</t>
  </si>
  <si>
    <t>IP88693</t>
  </si>
  <si>
    <t>P-620104-IN</t>
  </si>
  <si>
    <t>CORELLIA AI</t>
  </si>
  <si>
    <t>ANTI-CD180 BINDING MOLECULES AND USES THEREOF
PCT/US2024/014284</t>
  </si>
  <si>
    <t>IP89255</t>
  </si>
  <si>
    <t>OVP2425594IN</t>
  </si>
  <si>
    <t>TAB FORMING APPARATUS OF ELECTRODE ASSEMBLY
PCT/KR2024/013045</t>
  </si>
  <si>
    <t>IP89198</t>
  </si>
  <si>
    <t>OVP2424876IN</t>
  </si>
  <si>
    <t>BATTERY PACK AND VEHICLE COMPRISING SAME
PCT/KR2024/010747</t>
  </si>
  <si>
    <t>IP89200</t>
  </si>
  <si>
    <t>OVP2426277IN</t>
  </si>
  <si>
    <t>BATTERY DIAGNOSIS APPARATUS AND BATTERY DIAGNOSIS METHOD
PCT/KR2024/018681</t>
  </si>
  <si>
    <t>IP89163</t>
  </si>
  <si>
    <t>12814_ND.</t>
  </si>
  <si>
    <t xml:space="preserve">METHOD AND SYSTEM FOR TRANSMITTING VEHICLE DATA TO A CLOUD PLATFORM
</t>
  </si>
  <si>
    <t>IP88591</t>
  </si>
  <si>
    <t>27.192.163700/07</t>
  </si>
  <si>
    <t>QUELL THERAPEUTICS LIMITED</t>
  </si>
  <si>
    <t>CULTURE METHOD FOR TREG CELLS
PCT/GB2024/050339</t>
  </si>
  <si>
    <t>IP89537</t>
  </si>
  <si>
    <t>701002-IN-4</t>
  </si>
  <si>
    <t xml:space="preserve">SYSTEM AND METHOD FOR CONTROLLING A SPEED OF A WIND TURBINE
</t>
  </si>
  <si>
    <t>IP90942</t>
  </si>
  <si>
    <t>230183WO02-IN</t>
  </si>
  <si>
    <t>BASF CORPORATION</t>
  </si>
  <si>
    <t>CATALYTIC ARTICLE FOR ENGINE EXHAUST GAS TREATMENT
PCT/CN2024/078777</t>
  </si>
  <si>
    <t>IP89462</t>
  </si>
  <si>
    <t>112-19403IN52</t>
  </si>
  <si>
    <t xml:space="preserve">COMMUNICATION TERMINAL APPRATUS AND COMMUNICATION SYSTEM
</t>
  </si>
  <si>
    <t>IP89412</t>
  </si>
  <si>
    <t>169692.00317</t>
  </si>
  <si>
    <t>E-THERAPEUTICS PLC</t>
  </si>
  <si>
    <t>INHIBITORS OF EXPRESSION AND/OR FUNCTION
PCT/EP2024/052927</t>
  </si>
  <si>
    <t>IP88599</t>
  </si>
  <si>
    <t>202007.00017</t>
  </si>
  <si>
    <t>BEECH BIOTECH SA</t>
  </si>
  <si>
    <t>COMPOSITIONS AND USES THEREOF
PCT/EP2024/052607</t>
  </si>
  <si>
    <t>IP89170</t>
  </si>
  <si>
    <t>P240241IN01</t>
  </si>
  <si>
    <t xml:space="preserve">CIRCUIT BREAKER
</t>
  </si>
  <si>
    <t>IP89193</t>
  </si>
  <si>
    <t>23-001/WO-IN</t>
  </si>
  <si>
    <t>H.B. FULLER COMPANY</t>
  </si>
  <si>
    <t>HOT MELT COMPOSITION IN THE FORM OF A FILM FOR USE IN PHOTOVOLTAIC MODULES
PCT/US2024/020644</t>
  </si>
  <si>
    <t>IP89289</t>
  </si>
  <si>
    <t>346059.9/II/PR</t>
  </si>
  <si>
    <t>DEVICE FOR DETECTING PRESSURE FORCES BETWEEN TWO BODIES
PCT/AT2024/060084</t>
  </si>
  <si>
    <t xml:space="preserve">METHOD OF MANUFACTURING DISPLAY PANEL, DISPLAY PANEL MANUFACTURED BY USING THE METHOD, AND ELECTRONIC APPARATUS INCLUDING THE DISPLAY PANEL
</t>
  </si>
  <si>
    <t>IP88747</t>
  </si>
  <si>
    <t>EMDB-065-IN-NSA01</t>
  </si>
  <si>
    <t>ENGINEERED OMNI-50 NUCLEASE VARIANTS
PCT/US2024/015015</t>
  </si>
  <si>
    <t>IP87397</t>
  </si>
  <si>
    <t>MS-CST-2025-075</t>
  </si>
  <si>
    <t xml:space="preserve">A PROCESS FOR PRODUCING HYDROCARBON FUEL AND HYDROCARBON FUEL COMPOSITION THEREOF
</t>
  </si>
  <si>
    <t>IP89002</t>
  </si>
  <si>
    <t>81087651</t>
  </si>
  <si>
    <t xml:space="preserve">A PORTABLE MANUFACTURING DEVICE
</t>
  </si>
  <si>
    <t>IP86647</t>
  </si>
  <si>
    <t>24PCTIN983</t>
  </si>
  <si>
    <t>ANODE, ANODE DAM COATING COMPOSITION, AND LITHIUM SECONDARY BATTERY
PCT/KR2024/014544</t>
  </si>
  <si>
    <t>IP89072</t>
  </si>
  <si>
    <t>YPF202302-0015/IN-PCT</t>
  </si>
  <si>
    <t>CAMERA ACTUATOR AND ELECTRONIC DEVICE COMPRISING SAME
PCT/KR2024/003270</t>
  </si>
  <si>
    <t>IP88877</t>
  </si>
  <si>
    <t>21896.020IN1</t>
  </si>
  <si>
    <t>EPIMERON USA, INC.</t>
  </si>
  <si>
    <t>RECOMBINANT POLYPEPTIDES FOR BIOSYNTHESIS OF URSODEOXYCHOLIC ACID (UDCA)
PCT/US2024/015560</t>
  </si>
  <si>
    <t>IP88497</t>
  </si>
  <si>
    <t>SKK23017IKS</t>
  </si>
  <si>
    <t>SUMITOMO METAL MINING CO., LTD</t>
  </si>
  <si>
    <t>TRANSPARENT HEAT-RAY REFLECTIVE FILM AND METHOD FOR MANUFACTURING TRANSPARENT HEAT-RAY REFLECTIVE FILM
PCT/JP2024/003774</t>
  </si>
  <si>
    <t>IP89204</t>
  </si>
  <si>
    <t>OVP2426629IN</t>
  </si>
  <si>
    <t>CONTAINER MODULE
PCT/KR2024/017291</t>
  </si>
  <si>
    <t>IP89710</t>
  </si>
  <si>
    <t>OVP2426508IN</t>
  </si>
  <si>
    <t>BATTERY MANAGEMENT APPARATUS AND BATTERY MANAGEMENT METHOD
PCT/KR2024/015250</t>
  </si>
  <si>
    <t>IP89681</t>
  </si>
  <si>
    <t>F24409R/IN</t>
  </si>
  <si>
    <t>GLOBAL POLYACETAL CO. LTD</t>
  </si>
  <si>
    <t>INSERT MOLDED BODY, ANCHOR FOR ATTACHING SEAT BELT, AND METHOD FOR PRODUCING INSERT MOLDED BODY
PCT/JP2024/006279</t>
  </si>
  <si>
    <t>IP89147</t>
  </si>
  <si>
    <t>SP2303010/IN</t>
  </si>
  <si>
    <t>ELECTRONIC DEVICE FOR OUTPUTTING SOUND AND SOUND OUTPUT METHOD USING SAME
PCT/KR2024/000370</t>
  </si>
  <si>
    <t>IP89546</t>
  </si>
  <si>
    <t>SP2303003/IN</t>
  </si>
  <si>
    <t>FLEXIBLE DISPLAY AND ELECTRONIC DEVICE COMPRISING SAME
PCT/KR2024/001643</t>
  </si>
  <si>
    <t>IP89226</t>
  </si>
  <si>
    <t>FPE-2023-0295/IN</t>
  </si>
  <si>
    <t>AUDIO OUTPUT METHOD AND ELECTRONIC DEVICE PERFORMING SAME
PCT/KR2024/095251</t>
  </si>
  <si>
    <t>IP85989</t>
  </si>
  <si>
    <t>FPE-2024-0120/IN</t>
  </si>
  <si>
    <t>RADIO RECONFIGURATION IN MULTI-LINK DEVICE
PCT/KR2024/001792</t>
  </si>
  <si>
    <t>IP89241</t>
  </si>
  <si>
    <t>2023-OPLE-9108PC/IN/EKL/JWN</t>
  </si>
  <si>
    <t>CELL TEST JIG
PCT/KR2024/008737</t>
  </si>
  <si>
    <t>IP89345</t>
  </si>
  <si>
    <t>2023-OPSE-8652/IN</t>
  </si>
  <si>
    <t>ELECTRONIC DEVICE COMPRISING ANTENNA AND WIRELESS COMMUNICATION METHOD USING ANTENNA
PCT/KR2024/008229</t>
  </si>
  <si>
    <t>IP89273</t>
  </si>
  <si>
    <t>SRIB-20250618-003</t>
  </si>
  <si>
    <t xml:space="preserve">SYSTEM FOREHEAD PAD SUGGESTION FOR BETTER HEAD MOUNTED DEVICE COMFORT
</t>
  </si>
  <si>
    <t>IP89489</t>
  </si>
  <si>
    <t>P240417IN01 (91783186)</t>
  </si>
  <si>
    <t xml:space="preserve">GAS CHROMATOGRAPH DEVICE, SYSTEM, AND METHOD WITH MODULAR ARCHITECTURE
</t>
  </si>
  <si>
    <t xml:space="preserve">REDUCTION IN NETWORK BANDWIDTH CONSUMPTION FOR REMOTE MONITORING
</t>
  </si>
  <si>
    <t>IP89376</t>
  </si>
  <si>
    <t>P44094INN2/FJH</t>
  </si>
  <si>
    <t>UNIVERSITY OF LEEDS</t>
  </si>
  <si>
    <t>METHOD
PCT/GB2024/050798</t>
  </si>
  <si>
    <t>IP89684</t>
  </si>
  <si>
    <t>2302091IN</t>
  </si>
  <si>
    <t>DISCONTINUOUS TRANSMISSION AND RECEPTION BETWEEN NETWORK ENTITIES
PCT/US2024/017331</t>
  </si>
  <si>
    <t>IP88000</t>
  </si>
  <si>
    <t>F309016</t>
  </si>
  <si>
    <t>CLOUD-NATIVE FUNCTION AUTHENTICATION AT LAYER 2
PCT/US2024/015907</t>
  </si>
  <si>
    <t>IP88208</t>
  </si>
  <si>
    <t>N426070IN INT</t>
  </si>
  <si>
    <t>GOODWIN PLC</t>
  </si>
  <si>
    <t>AN AGITATOR
PCT/GB2024/050482</t>
  </si>
  <si>
    <t>IP88694</t>
  </si>
  <si>
    <t>N424564IN INT</t>
  </si>
  <si>
    <t>Valterra Platinum Marketing Limited</t>
  </si>
  <si>
    <t>A NICKEL-FREE PLATINUM ALLOY COMPOSITION
PCT/GB2024/050327</t>
  </si>
  <si>
    <t>IP89619</t>
  </si>
  <si>
    <t>008835845</t>
  </si>
  <si>
    <t>THE UNIVERSITY COURT OF THE UNIVERSITY OF GLASGOW</t>
  </si>
  <si>
    <t>ANTI-BACTERIAL PROTEIN COMPLEX
PCT/EP2024/052628</t>
  </si>
  <si>
    <t>IP89611</t>
  </si>
  <si>
    <t>KHP2531110202.7INP</t>
  </si>
  <si>
    <t>UPLINK TRANSMISSION INDICATION METHOD, DEVICE AND APPARATUS, AND STORAGE MEDIUM
PCT/CN2024/076913</t>
  </si>
  <si>
    <t>IP88046</t>
  </si>
  <si>
    <t xml:space="preserve">A METHOD FOR CONTROLLING NITROGEN CONTENT IN STEEL PRODUCED FROM CONARC PROCESS
</t>
  </si>
  <si>
    <t>IP89732</t>
  </si>
  <si>
    <t>SUZ25003PAR/IN</t>
  </si>
  <si>
    <t xml:space="preserve">EXHAUST TREATMENT DEVICE
</t>
  </si>
  <si>
    <t>IP89350</t>
  </si>
  <si>
    <t>TEMP 25/26-127</t>
  </si>
  <si>
    <t xml:space="preserve">FRONT PORTION OF A VEHICLE
</t>
  </si>
  <si>
    <t xml:space="preserve">SEMICONDUCTOR DEVICE
</t>
  </si>
  <si>
    <t>IP88287</t>
  </si>
  <si>
    <t>2025/22029</t>
  </si>
  <si>
    <t>METHOD OF OBTAINING INSULATING COATING COMPOSITION, COATING COMPOSITION AND CONDUCTIVE MATERIALS COMPRISING THE SAME
PCT/BR2023/050048</t>
  </si>
  <si>
    <t>IP88996</t>
  </si>
  <si>
    <t>309195</t>
  </si>
  <si>
    <t>RUMIN8 PTY LTD</t>
  </si>
  <si>
    <t>COMPOSITIONS AND METHODS FOR REDUCING GREENHOUSE GAS
PCT/IB2024/000064</t>
  </si>
  <si>
    <t xml:space="preserve">A STORAGE RECEPTACLE
</t>
  </si>
  <si>
    <t>IP89280</t>
  </si>
  <si>
    <t>24P0097WOIN</t>
  </si>
  <si>
    <t>CONVERGENCE MEDICAL PTY LTD</t>
  </si>
  <si>
    <t>ARTHROSCOPIC SURGERY SYSTEM AND METHOD
PCT/AU2024/050072</t>
  </si>
  <si>
    <t>IP86501</t>
  </si>
  <si>
    <t>FPE-2024-0129/IN</t>
  </si>
  <si>
    <t>SCAN PHASE PROCEDURES FOR LOGICAL AP MLD OPERATION
PCT/KR2024/002796</t>
  </si>
  <si>
    <t>IP89276</t>
  </si>
  <si>
    <t>P240583IN01</t>
  </si>
  <si>
    <t xml:space="preserve">SYSTEM AND METHOD BASED ON A GROUP OF LLM-BASED-AGENTS FOR GENERATION AND ENHANCEMENT OF ENGINEERING-DATA-FUNNEL OUTPUTS
</t>
  </si>
  <si>
    <t>IP88338</t>
  </si>
  <si>
    <t>P220604IN01</t>
  </si>
  <si>
    <t>A METHOD FOR MONITORING A COMMUNICATION OF A FIELD DEVICE
PCT/EP2024/053088</t>
  </si>
  <si>
    <t>IP89009</t>
  </si>
  <si>
    <t>30795_IN</t>
  </si>
  <si>
    <t>IMIDAZOTRIAZINE IL-17A MODULATORS AND USES THEREOF
PCT/US2024/015156</t>
  </si>
  <si>
    <t>IP89704</t>
  </si>
  <si>
    <t>106389-9580</t>
  </si>
  <si>
    <t>AFTERTREATMENT SYSTEM WITH TUBE ASSEMBLY FOR PRESSURE SENSING
PCT/US2024/018833</t>
  </si>
  <si>
    <t>Nvidia Corporation</t>
  </si>
  <si>
    <t xml:space="preserve">NETWORK SWITCHING SUPPORT IN WIRELESS SYSTEMS AND APPLICATIONS
</t>
  </si>
  <si>
    <t>IP88651</t>
  </si>
  <si>
    <t>P74053</t>
  </si>
  <si>
    <t>OERLIKON METCO AG, WOHLEN</t>
  </si>
  <si>
    <t>PLASMA TORCH HEAD FOR INTERIOR COATINGS AND METHOD OF MANUFACTURING THE TORCH HEAD
PCT/EP2024/000007</t>
  </si>
  <si>
    <t xml:space="preserve">A SYSTEM AND METHOD FOR CONTROLLING VEHICLE TRACTION IN RESPONSE TO ROAD SURFACE CONDITIONS
</t>
  </si>
  <si>
    <t>IP89347</t>
  </si>
  <si>
    <t>TEMP 2526-134</t>
  </si>
  <si>
    <t xml:space="preserve">A FRONTAL STRUCTURE OF A VEHICLE
</t>
  </si>
  <si>
    <t xml:space="preserve">ENCASING MATERIAL FOR PHOTOVOLTAIC POWER CONVERSION DEVICES
</t>
  </si>
  <si>
    <t>IP89734</t>
  </si>
  <si>
    <t>SUZ25004PAR/IN</t>
  </si>
  <si>
    <t xml:space="preserve">RESERVE TANK
</t>
  </si>
  <si>
    <t>IP89786</t>
  </si>
  <si>
    <t>C/P/1035374/IN/PCT/1</t>
  </si>
  <si>
    <t>SYSTEMS AND METHODS FOR ADAPTIVE PROBE RESPONSES
PCT/US2024/014608</t>
  </si>
  <si>
    <t>NETAPP INC</t>
  </si>
  <si>
    <t xml:space="preserve">INTELLIGENT CATALOG INDEXING WITH DISTRIBUTED WORKER CONTAINERS
</t>
  </si>
  <si>
    <t>IP89676</t>
  </si>
  <si>
    <t>NRG/001 IN</t>
  </si>
  <si>
    <t>NRGENE TECHNOLOGIES LTD</t>
  </si>
  <si>
    <t>CLUBROOT RESISTANT BRASSICA PLANTS AND METHODS OF PRODUCING SAME
PCT/IL2024/050144</t>
  </si>
  <si>
    <t>IP89073</t>
  </si>
  <si>
    <t>2025/33712</t>
  </si>
  <si>
    <t>Tecnored Desenvolvimento Tecnologico S.A.</t>
  </si>
  <si>
    <t>PROCESS AND SYSTEM FOR CONTINUOUS PRE-REDUCTION OF A SOLID GRANULAR MATERIAL
PCT/BR2023/050496</t>
  </si>
  <si>
    <t>IP89673</t>
  </si>
  <si>
    <t>169692.00329</t>
  </si>
  <si>
    <t>INHIBITORS OF EXPRESSION AND/OR FUNCTION
PCT/EP2024/052934</t>
  </si>
  <si>
    <t xml:space="preserve">SYSTEM AND METHOD FOR CONTROLLING A WIND TURBINE BASED ON AN ESTIMATED ROTOR AZIMUTH
</t>
  </si>
  <si>
    <t>IP89413</t>
  </si>
  <si>
    <t>69.171.162111/04</t>
  </si>
  <si>
    <t>MAB DESIGNS LIMITED</t>
  </si>
  <si>
    <t>ANTIBODIES BINDING TO HUMAN INTERLEUKIN-6 RECEPTOR
PCT/EP2024/053654</t>
  </si>
  <si>
    <t>IP89438</t>
  </si>
  <si>
    <t>IDEA NO-14037_RP</t>
  </si>
  <si>
    <t xml:space="preserve">A MULTI-STAGE IMPELLER FOR A BLOWER ASSEMBLY
</t>
  </si>
  <si>
    <t xml:space="preserve">END TO END TRANSPORT NETWORK MANAGEMENT ARCHITECTURE BASED ON VARIOUS DEPLOYMENT SCENARIOS
</t>
  </si>
  <si>
    <t>IP89319</t>
  </si>
  <si>
    <t>2023-OPLE-9179PC/IN/EKL/DHY</t>
  </si>
  <si>
    <t>BATTERY STORAGE SYSTEM AND BATTERY PROTECTION UNIT
PCT/KR2024/002040</t>
  </si>
  <si>
    <t>IP89521</t>
  </si>
  <si>
    <t>2024-OPLE-0207PC/IN/EKL/SHA</t>
  </si>
  <si>
    <t>POSITIVE ELECTRODE MATERIAL POWDER, METHOD FOR MANUFACTURING SAME, AND LITHIUM SECONDARY BATTERY COMPRISING SAME
PCT/KR2024/013941</t>
  </si>
  <si>
    <t>IP89522</t>
  </si>
  <si>
    <t>2024-OPLE-0033PC/IN/EKL/SHA</t>
  </si>
  <si>
    <t>POSITIVE ELECTRODE MATERIAL POWDER, AND POSITIVE ELECTRODE AND LITHIUM SECONDARY BATTERY INCLUDING SAME
PCT/KR2024/010314</t>
  </si>
  <si>
    <t>IP89523</t>
  </si>
  <si>
    <t>2024-OPLE-0036PC/IN/EKL/SHA</t>
  </si>
  <si>
    <t>POSITIVE ELECTRODE ACTIVE MATERIAL, AND POSITIVE ELECTRODE AND LITHIUM SECONDARY BATTERY WHICH INCLUDE THE SAME
PCT/KR2024/010315</t>
  </si>
  <si>
    <t xml:space="preserve">SYSTEM AND METHOD TO HANDLE OBSS PPDU ON NPCA PRIMARY CHANNEL
</t>
  </si>
  <si>
    <t>IP88152</t>
  </si>
  <si>
    <t>2024P00001WOIN</t>
  </si>
  <si>
    <t>ESSILOR INTERNATIONAL</t>
  </si>
  <si>
    <t>MYOPIA CONTROL DEVICE FOR FIRST TIME CORRECTION
PCT/EP2025/055446</t>
  </si>
  <si>
    <t>IP89536</t>
  </si>
  <si>
    <t>P240434IN01 (91783168)</t>
  </si>
  <si>
    <t>IP89446</t>
  </si>
  <si>
    <t>P240096IN01</t>
  </si>
  <si>
    <t xml:space="preserve">SYSTEM AND METHOD PROVIDING SPECIFIC INSIGHTS INTO DATA-CONFIDENTIALITY-PRESERVING APPLICATIONS IN CASE OF DEVIATIONS
</t>
  </si>
  <si>
    <t>IP89699</t>
  </si>
  <si>
    <t>P240238IN01</t>
  </si>
  <si>
    <t xml:space="preserve">POLE PART
</t>
  </si>
  <si>
    <t xml:space="preserve">GREEN COMMUNICATION AND COMPUTING OPTIMIZATION IN A COMMUNICATION NETWORK
</t>
  </si>
  <si>
    <t>Druva Inc.</t>
  </si>
  <si>
    <t xml:space="preserve">INCREMENTALLY BUILDING DATA LAKEHOUSE AND EFFICIENT ANALYTICS
</t>
  </si>
  <si>
    <t xml:space="preserve">ENGINE SYSTEM
</t>
  </si>
  <si>
    <t xml:space="preserve">AN ENGINE COVER FOR AN ENGINE SYSTEM, AN ENGINE SYSTEM, AND A METHOD OF PURGING AN ENGINE SYSTEM
</t>
  </si>
  <si>
    <t>IP89610</t>
  </si>
  <si>
    <t>KHP2531110217.3INP</t>
  </si>
  <si>
    <t>DATA TRANSMISSION METHOD, DEVICE AND APPARATUS
PCT/CN2024/076982</t>
  </si>
  <si>
    <t>IP88840</t>
  </si>
  <si>
    <t>2012034-0374</t>
  </si>
  <si>
    <t>OLEMA PHARMACEUTICALS INC</t>
  </si>
  <si>
    <t>ACYLSULFONAMIDE KAT6A INHIBITORS
PCT/IB2024/052546</t>
  </si>
  <si>
    <t>IP89604</t>
  </si>
  <si>
    <t>CEES-007/01IN 337273-2118</t>
  </si>
  <si>
    <t>SYSTEMS, DEVICES, AND METHODS FOR ELECTROPORATION WITHIN A CELL PROCESSING SYSTEM
PCT/US2024/020809</t>
  </si>
  <si>
    <t xml:space="preserve">A POWER DISTRIBUTION JUNCTION BOX ASSEMBLY
</t>
  </si>
  <si>
    <t>IP89581</t>
  </si>
  <si>
    <t>OVP2426484IN</t>
  </si>
  <si>
    <t>BATTERY, BATTERY PACK COMPRISING SAME, AND VEHICLE COMPRISING BATTERY PACK
PCT/KR2024/012490</t>
  </si>
  <si>
    <t>IP89693</t>
  </si>
  <si>
    <t>OVP2426214IN</t>
  </si>
  <si>
    <t>ELECTRODE ASSEMBLY, CYLINDRICAL BATTERY, AND BATTERY PACK AND VEHICLE INCLUDING SAME
PCT/KR2024/012020</t>
  </si>
  <si>
    <t>IP89399</t>
  </si>
  <si>
    <t>OVP2426102IN</t>
  </si>
  <si>
    <t>BATTERY CELL, BATTERY PACK COMPRISING SAME, VEHICLE, AND MANUFACTURING METHOD THEREFOR
PCT/KR2024/016194</t>
  </si>
  <si>
    <t>IP88803</t>
  </si>
  <si>
    <t>S0228.IN1NAT</t>
  </si>
  <si>
    <t>COMPOSITIONS TARGETING PROSTATE-SPECIFIC MEMBRANE ANTIGEN (PSMA) AND METHODS FOR MAKING AND USING THE SAME
PCT/US2024/015223</t>
  </si>
  <si>
    <t xml:space="preserve">SYSTEM AND METHOD OF HANDLING OPERATING MODES
</t>
  </si>
  <si>
    <t>IP88205</t>
  </si>
  <si>
    <t>P220655IN01</t>
  </si>
  <si>
    <t>METHOD FOR CONTROLLING OPERATION OF AN ELECTROLYZER PLANT
PCT/EP2024/050886</t>
  </si>
  <si>
    <t xml:space="preserve">SUSTAINABLE MONO-COMPOSITE MATERIAL AND PROCESSES FOR ITS PREPARATION
</t>
  </si>
  <si>
    <t>IP89823</t>
  </si>
  <si>
    <t>2303428IN</t>
  </si>
  <si>
    <t>WIDEBAND AND SUBBAND CROSS-LINK INTERFERENCE MEASUREMENTS
PCT/US2024/026476</t>
  </si>
  <si>
    <t>IP89646</t>
  </si>
  <si>
    <t>4351-X-29.918 WO-IN</t>
  </si>
  <si>
    <t>ILLUMINATED GLAZING ELEMENT WITH DIFFRACTIVE HOLOGRAPHIC ELEMENT FOR COUPLING IN LIGHT
PCT/EP2024/055764</t>
  </si>
  <si>
    <t>IP89773</t>
  </si>
  <si>
    <t>00011314-IN01</t>
  </si>
  <si>
    <t>EXHAUST AFTERTREATMENT SYSTEM
PCT/US2024/024555</t>
  </si>
  <si>
    <t>IP89284</t>
  </si>
  <si>
    <t>SR NO.: S 2025-26/2370 &amp; THE IDF NO. 3409</t>
  </si>
  <si>
    <t xml:space="preserve">COOLING APPARATUS
</t>
  </si>
  <si>
    <t>IP89841</t>
  </si>
  <si>
    <t>134507.00112</t>
  </si>
  <si>
    <t>BETH ISRAEL DEACONESS MEDICAL CENTER, INC</t>
  </si>
  <si>
    <t>SYSTEM AND METHOD FOR MAGNETIZATION PREPARED MAGNETIC RESONANCE IMAGING
PCT/US2024/019394</t>
  </si>
  <si>
    <t>IP88921</t>
  </si>
  <si>
    <t>81FX-350586-IN</t>
  </si>
  <si>
    <t>HETEROCYCLIC GLP-1 AGONISTS
PCT/CN2024/077096</t>
  </si>
  <si>
    <t>IP89593</t>
  </si>
  <si>
    <t>P202301519IN01</t>
  </si>
  <si>
    <t>INTERCONNECT CHIP AND L-COUPLER FOR MODULAR QUANTUM LINKS
PCT/EP2024/064136</t>
  </si>
  <si>
    <t>IP89432</t>
  </si>
  <si>
    <t>P202104939IN01</t>
  </si>
  <si>
    <t>NON-IMPACTFUL BACKUP OF A DELETED DATA SET
PCT/EP2024/058315</t>
  </si>
  <si>
    <t xml:space="preserve">SYSTEM AND METHOD FOR DETECTING ANOMALIES ON A WIND TURBINE ROTOR BLADE
</t>
  </si>
  <si>
    <t>IP89491</t>
  </si>
  <si>
    <t>2023072-IN-PCT</t>
  </si>
  <si>
    <t>AERONAUTICAL LAMINATED GLAZING WITH ELECTRICAL HEATING SYSTEM, USE OF THE AERONAUTICAL LAMINATED GLAZING AS AIRCRAFT COCKPIT GLAZING, AND ASSOCIATED AIRCRAFT
PCT/FR2024/050304</t>
  </si>
  <si>
    <t>IP89766</t>
  </si>
  <si>
    <t>5C-0115 CAS 422 VIC/NAB/IRF</t>
  </si>
  <si>
    <t>TRANSMISSION OPTICAL SYSTEM OF DETERMINED RESIDUAL REFLECTION COLOR, SYSTEM FOR MANUFACTURING THEREOF AND APPARATUS FOR EVALUATING A DIFFERENCE IN RESIDUAL REFLECTION COLOR
PCT/EP2024/058676</t>
  </si>
  <si>
    <t>IP89595</t>
  </si>
  <si>
    <t>PKE23-3279PCIN</t>
  </si>
  <si>
    <t>JIG FOR MANUFACTURING TEST PIECE AND METHOD FOR MANUFACTURING TEST PIECE USING SAME
PCT/KR2024/019624</t>
  </si>
  <si>
    <t>IP89497</t>
  </si>
  <si>
    <t>ESPKE23-2863PCIN</t>
  </si>
  <si>
    <t>APPARATUS AND METHOD FOR MANAGING BATTERY
PCT/KR2024/096366</t>
  </si>
  <si>
    <t>IP89278</t>
  </si>
  <si>
    <t>P134263IN00</t>
  </si>
  <si>
    <t>TAGWORKS PHARMACEUTICALS B.V.</t>
  </si>
  <si>
    <t>TETRAZINES WITH IMPROVED PROPERTIES
PCT/NL2024/050076</t>
  </si>
  <si>
    <t>Finland</t>
  </si>
  <si>
    <t>GENELEC OY</t>
  </si>
  <si>
    <t xml:space="preserve">A SYSTEM COMPRISING A PASSIVE HEADPHONE AND AN AUDIO CONTROLLER, AND A METHOD FOR CALIBRATING A PASSIVE HEADPHONE
</t>
  </si>
  <si>
    <t>IP89793</t>
  </si>
  <si>
    <t>2303310IN</t>
  </si>
  <si>
    <t>IDENTIFICATION OF QUANTITY OF CHANNEL STATE INFORMATION PROCESSING UNITS
PCT/CN2023/091985</t>
  </si>
  <si>
    <t>IP89794</t>
  </si>
  <si>
    <t>2300852IN</t>
  </si>
  <si>
    <t>CYCLIC SHIFT BASED FREQUENCY MODULATED CONTINUOUS WAVEFORM CHIRP AS REFERENCE SIGNAL FOR MULTI-PORT CHANNEL ESTIMATION
PCT/CN2023/092139</t>
  </si>
  <si>
    <t>IP89818</t>
  </si>
  <si>
    <t>2301749IN</t>
  </si>
  <si>
    <t>RECONFIGURABLE INTELLIGENT SURFACE COEFFICIENT TIME DOMAIN ROTATION
PCT/CN2023/090515</t>
  </si>
  <si>
    <t>IP89740</t>
  </si>
  <si>
    <t>OSQ-32001</t>
  </si>
  <si>
    <t>MITSUBISHI HEAVY INDUSTRIES, LTD</t>
  </si>
  <si>
    <t>CO2 RECOVERY DEVICE AND CONTROL METHOD
PCT/JP2023/030799</t>
  </si>
  <si>
    <t>IP88844</t>
  </si>
  <si>
    <t>65274.4IN01</t>
  </si>
  <si>
    <t>CRI BIOTECH, INC</t>
  </si>
  <si>
    <t>PROMOTER-ENHANCER SEQUENCES OF THE HUMAN TROPONIN T GENE FOR SELECTIVE EXPRESSION IN CARDIAC MYOCYTES
PCT/US2024/015413</t>
  </si>
  <si>
    <t>IP82744</t>
  </si>
  <si>
    <t>DN20240007</t>
  </si>
  <si>
    <t xml:space="preserve">NUCLEOTIDE(S) ENCODING PROTEIN(S) HAVING CHLOROPHYLL HYDROLYZING ACTIVITY, METHOD(S) AND APPLICATION(S) THEREOF
</t>
  </si>
  <si>
    <t>IP89791</t>
  </si>
  <si>
    <t>2023083-IN-PCT</t>
  </si>
  <si>
    <t>METHOD AND SYSTEM FOR DETERMINING THE SPECIFIC TEMPERATURE CORRESPONDING TO A VISCOMETRIC FIXED POINT FOR A FREE FLUID STREAM
PCT/EP2024/059211</t>
  </si>
  <si>
    <t>IP89868</t>
  </si>
  <si>
    <t>AUTOMATIC DETERMINATION OF COMPONENTS FOR TIME SENSITIVE NETWORKING
PCT/US2024/015122</t>
  </si>
  <si>
    <t>IP86563</t>
  </si>
  <si>
    <t>24PCTIN984</t>
  </si>
  <si>
    <t>ANODE, COMPOSITION FOR ANODE DAM COATING, AND LITHIUM SECONDARY BATTERY
PCT/KR2024/014545</t>
  </si>
  <si>
    <t>IP89585</t>
  </si>
  <si>
    <t>P202202292IN01</t>
  </si>
  <si>
    <t>FRONT VIA TO POWER RAIL WITHIN SUBSTRATE BACKSIDE
PCT/EP2024/064209</t>
  </si>
  <si>
    <t>IP89496</t>
  </si>
  <si>
    <t>P36206IN00</t>
  </si>
  <si>
    <t>Nutreco IP Assets B.V.</t>
  </si>
  <si>
    <t>FEED ADDITIVE FOR IMPROVING PERFORMANCE OF FARMING ANIMALS
PCT/EP2024/056249</t>
  </si>
  <si>
    <t>IP89357</t>
  </si>
  <si>
    <t>M0179APP0002-WO-IN/MYT</t>
  </si>
  <si>
    <t>COMPOUND, COMPOSITION, MOLDED ARTICLE, AND PRODUCTION METHOD
PCT/JP2024/003823</t>
  </si>
  <si>
    <t>IP88750</t>
  </si>
  <si>
    <t>B4427INPC</t>
  </si>
  <si>
    <t>MICROPEP TECHNOLOGIES</t>
  </si>
  <si>
    <t>ANTIFUNGAL PEPTIDES TO CONTROL PLANT PATHOGENS
PCT/EP2024/054664</t>
  </si>
  <si>
    <t>INSTYTUT CHEMII ORGANICZNEJ PAN</t>
  </si>
  <si>
    <t xml:space="preserve">NOVEL MEROCYANINE DYES, METHOD OF SYNTHESIS AND USE THEREOF
</t>
  </si>
  <si>
    <t>IP89829</t>
  </si>
  <si>
    <t>OVP2426073IN</t>
  </si>
  <si>
    <t>CURRENT COLLECTOR, BATTERY CELL, BATTERY PACK AND VEHICLE COMPRISING SAME
PCT/KR2024/011803</t>
  </si>
  <si>
    <t>IP87883</t>
  </si>
  <si>
    <t>P000384_IN</t>
  </si>
  <si>
    <t>OAK HILL BIO LIMITED</t>
  </si>
  <si>
    <t>TREATMENT OF HEALING DYSREGULATION IN GI TISSUE
PCT/EP2024/053705</t>
  </si>
  <si>
    <t>IP86465</t>
  </si>
  <si>
    <t>FPE-2024-0130/IN</t>
  </si>
  <si>
    <t>TUNNELED DIRECT LINK SETUP LATENCY MANAGEMENT FOR NON-COLLOCATED APS
PCT/KR2024/003008</t>
  </si>
  <si>
    <t>IP89640</t>
  </si>
  <si>
    <t>P220478IN01</t>
  </si>
  <si>
    <t xml:space="preserve">MACHINE LEARNING BASED CONDITION MONITORING WITH AN ADJUSTED FIRST PHYSICAL QUANTITY
</t>
  </si>
  <si>
    <t>IP89380</t>
  </si>
  <si>
    <t>PCNINW258187T</t>
  </si>
  <si>
    <t>HIGH-MAGNETIC-INDUCTION ORIENTED SILICON STEEL AND MANUFACTURING METHOD THEREFOR
PCT/CN2024/076060</t>
  </si>
  <si>
    <t xml:space="preserve">LAMP DEVICE FOR VEHICLE AND VEHICLE INCLUDING THE SAME
</t>
  </si>
  <si>
    <t>IP88979</t>
  </si>
  <si>
    <t>FAZ-00268</t>
  </si>
  <si>
    <t>FLAGSHIP PIONEERING INNOVATIONS VII, LLC</t>
  </si>
  <si>
    <t>CLEAVABLE LINKER-CONTAINING IONIZABLE LIPIDS AND LIPID CARRIERS FOR THERAPEUTIC COMPOSITIONS
PCT/US2024/015483</t>
  </si>
  <si>
    <t>IP89637</t>
  </si>
  <si>
    <t>P240106WOIN</t>
  </si>
  <si>
    <t>SEPARATOR FOR POWER STORAGE DEVICE, AND POWER STORAGE DEVICE
PCT/JP2024/009786</t>
  </si>
  <si>
    <t>IP89821</t>
  </si>
  <si>
    <t>2207996IN</t>
  </si>
  <si>
    <t>JOINT CELLULAR AND WIRELESS LOCAL AREA NETWORK (WLAN) POSITIONING
PCT/US2024/016434</t>
  </si>
  <si>
    <t>IP89822</t>
  </si>
  <si>
    <t>2208711IN</t>
  </si>
  <si>
    <t>Qualcomm Auto Ltd.</t>
  </si>
  <si>
    <t>VEHICLE PROCESSING SYSTEMS AND METHODS FOR STIMULATING ANIMAL BEHAVIOR
PCT/EP2024/054521</t>
  </si>
  <si>
    <t>IP89792</t>
  </si>
  <si>
    <t>2301949IN</t>
  </si>
  <si>
    <t>SPATIAL QUASI CO-LOCATION FOR CROSS-LINK INTERFERENCE FOR MULTIPLE TRANSMISSION AND RECEPTION POINTS
PCT/CN2023/090029</t>
  </si>
  <si>
    <t>IP89848</t>
  </si>
  <si>
    <t>2300829IN</t>
  </si>
  <si>
    <t>POSITIONING WITH USER EQUIPMENT (UE) CONTROLLED RECONFIGURABLE INTELLIGENT DEVICE (RID)
PCT/US2024/016499</t>
  </si>
  <si>
    <t>IP88652</t>
  </si>
  <si>
    <t>C/P/1038500/IN/PCT/1</t>
  </si>
  <si>
    <t>TRACKING DATA-PATH READINESS OF SECURITY SERVICES INSERTED IN MIDDLE MILE AND CLOUD GATEWAYS
PCT/US2024/021145</t>
  </si>
  <si>
    <t>IP89167</t>
  </si>
  <si>
    <t>PEARL-080525-1</t>
  </si>
  <si>
    <t>YEDA RESEARCH AND DEVELOPMENT CO. LTD.</t>
  </si>
  <si>
    <t>MODIFIED PROTEINS OR PEPTIDES FOR COVALENT TARGETING
PCT/IL2024/050189</t>
  </si>
  <si>
    <t>IP89001</t>
  </si>
  <si>
    <t>071671-8008IN01</t>
  </si>
  <si>
    <t>ALEBUND PHARMACEUTICALS (HONG KONG) LIMITED</t>
  </si>
  <si>
    <t>CRYSTALLINE FORMS OR SALTS OF A DEUTERATED COMPOUND
PCT/CN2024/075822</t>
  </si>
  <si>
    <t>IP87717</t>
  </si>
  <si>
    <t>AOJ-026IN</t>
  </si>
  <si>
    <t>APOGEE THERAPEUTICS, INC.</t>
  </si>
  <si>
    <t>ANTIBODIES THAT BIND INTERLEUKIN 4 RECEPTOR ALPHA AND METHODS OF USE
PCT/US2024/016235</t>
  </si>
  <si>
    <t>IP87568</t>
  </si>
  <si>
    <t>NSB-50216(IN)</t>
  </si>
  <si>
    <t>CARBON CARRIER, METAL-SUPPORTED CATALYST, ELECTRODE, AND BATTERY
PCT/JP2024/003928</t>
  </si>
  <si>
    <t>IP87569</t>
  </si>
  <si>
    <t>NSB-50222(IN)</t>
  </si>
  <si>
    <t>CARBON CARRIER, METAL-SUPPORTED CATALYST, ELECTRODE, AND FUEL CELL
PCT/JP2024/003929</t>
  </si>
  <si>
    <t>IP89511</t>
  </si>
  <si>
    <t>OP2523-IN-0588</t>
  </si>
  <si>
    <t>LIQUID COOLING CABINET, APPARATUS AND SYSTEM
PCT/CN2023/101633</t>
  </si>
  <si>
    <t>IP89655</t>
  </si>
  <si>
    <t>SP2304007/IN</t>
  </si>
  <si>
    <t>ELECTRONIC APPARATUS COMPRISING FLEXIBLE DISPLAY
PCT/KR2024/002515</t>
  </si>
  <si>
    <t>IP87798</t>
  </si>
  <si>
    <t>IP250367.</t>
  </si>
  <si>
    <t xml:space="preserve">APPARATUS AND METHOD OF CONTROLLING INITIAL ACTIONS OF A VOICE ASSISTANT
</t>
  </si>
  <si>
    <t>IP89872</t>
  </si>
  <si>
    <t>STG2915IN1</t>
  </si>
  <si>
    <t xml:space="preserve">MANAGING PRODUCT RELEASE COMPATIBILITY IN CLIENT ECOSYSTEMS
</t>
  </si>
  <si>
    <t xml:space="preserve">A SYSTEM FOR REFILLING A WASHER TANK OF A VEHICLE AND A METHOD THEREOF
</t>
  </si>
  <si>
    <t>IP89612</t>
  </si>
  <si>
    <t>77859-00738</t>
  </si>
  <si>
    <t>FUNCTIONALIZED BIODEGRADABLE SURFACTANTS AND METHODS USE
PCT/US2024/015912</t>
  </si>
  <si>
    <t>IP89182</t>
  </si>
  <si>
    <t>105172.000120</t>
  </si>
  <si>
    <t>STRESS-REDUCING LIGHTING
PCT/US2024/015420</t>
  </si>
  <si>
    <t>IP89277</t>
  </si>
  <si>
    <t>P240242IN01</t>
  </si>
  <si>
    <t>IP87177</t>
  </si>
  <si>
    <t>25FM041-PCT -IN</t>
  </si>
  <si>
    <t>BRAKE CONTROL DEVICE FOR RAILWAY VEHICLE
PCT/JP2023/011431</t>
  </si>
  <si>
    <t>IP89000</t>
  </si>
  <si>
    <t>0037643/0000098</t>
  </si>
  <si>
    <t>RONAWK, INC.</t>
  </si>
  <si>
    <t>TAILORING THE SECRETION OF BIOLOGICAL FACTORS
PCT/US2024/018298</t>
  </si>
  <si>
    <t>IP89825</t>
  </si>
  <si>
    <t>2208015IN</t>
  </si>
  <si>
    <t>MULTIPOINT TRANSMISSION FOR NON-TERRESTRIAL NETWORKS
PCT/US2024/026817</t>
  </si>
  <si>
    <t xml:space="preserve">RESOURCE ACTIVATION FOR HANDOVER
</t>
  </si>
  <si>
    <t>IP87544</t>
  </si>
  <si>
    <t>PA2025088ST</t>
  </si>
  <si>
    <t xml:space="preserve">AN ADJUSTABLE ARMREST FOR A SEAT
</t>
  </si>
  <si>
    <t>IP89601</t>
  </si>
  <si>
    <t>T36-392586/YKY</t>
  </si>
  <si>
    <t xml:space="preserve">VEHICLE LIGHT TRANSMISSION PANEL
</t>
  </si>
  <si>
    <t>IP89709</t>
  </si>
  <si>
    <t>P230837WOIN</t>
  </si>
  <si>
    <t>OIL-IN-WATER INK COMPOSITION FOR WRITING UTENSILS
PCT/JP2024/008790</t>
  </si>
  <si>
    <t>IP88966</t>
  </si>
  <si>
    <t>PE-11109</t>
  </si>
  <si>
    <t>HORSE POWERTRAIN SOLUTIONS, S.L.U.</t>
  </si>
  <si>
    <t>METHOD AND SYSTEM FOR CONTROLLING A SUPERCHARGED INTERNAL COMBUSTION ENGINE, THIS METHOD AND SYSTEM BEING CONFIGURED TO MANAGE THE STORAGE AND DESORPTION OF LIQUID WATER IN A CHARGE AIR COOLER
PCT/EP2024/053417</t>
  </si>
  <si>
    <t>Checkpoint Therapeutics, Inc</t>
  </si>
  <si>
    <t xml:space="preserve">COMPOSITIONS AND TREATMENTS FOR CUTANEOUS SQUAMOUS CELL CARCINOMA
</t>
  </si>
  <si>
    <t>IP88031</t>
  </si>
  <si>
    <t>F309287</t>
  </si>
  <si>
    <t>SYSTEM AND METHOD FOR CARRIER AND/OR CELL SWITCH OFF/ON OPTIMIZATION BASED ON AN A1 POLICY IN A TELECOMMUNICATIONS NETWORK
PCT/US2023/017362</t>
  </si>
  <si>
    <t xml:space="preserve">AGENTIC SECURITY SANDBOX FOR TOOL AND AGENT VETTING WITH DIGITALTWIN SIMULATION
</t>
  </si>
  <si>
    <t>IP89654</t>
  </si>
  <si>
    <t>C/P/1039268/IN/PCT/1</t>
  </si>
  <si>
    <t>ANCHORED WI-FI FINGERPRINTING FOR RISK-BASED AUTHENTICATION
PCT/US2024/019682</t>
  </si>
  <si>
    <t>IP89452</t>
  </si>
  <si>
    <t>C/P/1039176/IN/PCT/1</t>
  </si>
  <si>
    <t>MULTIPLE ACCESS POINT WIFI SOUNDING
PCT/US2024/020461</t>
  </si>
  <si>
    <t>IP86695</t>
  </si>
  <si>
    <t>SE25P0122IN1</t>
  </si>
  <si>
    <t xml:space="preserve">A METHOD AND A SYSTEM FOR FACILITATING ATTACK PATH ANALYSIS FOR A NETWORK ENVIRONMENT
</t>
  </si>
  <si>
    <t xml:space="preserve">A BI-DIRECTIONAL MOTOR FOR A MOVEMENT OF A TIMEPIECE AND THE MOVEMENT THEREOF
</t>
  </si>
  <si>
    <t>DASSAULT SYSTEMES SOLIDWORKS CORPORATION</t>
  </si>
  <si>
    <t xml:space="preserve">METHODS AND SYSTEMS FOR IMPORTING FILES WHILE MAINTAINING AVAILABILITY
</t>
  </si>
  <si>
    <t>IP89418</t>
  </si>
  <si>
    <t>OVP2425258IN</t>
  </si>
  <si>
    <t>ELECTRODE PRODUCTION APPARATUS AND BATTERY CELL COMPRISING ELECTRODES PRODUCED BY USING SAME, AND BATTERY PACK AND VEHICLE COMPRISING BATTERY CELLS
PCT/KR2024/009791</t>
  </si>
  <si>
    <t>IP89374</t>
  </si>
  <si>
    <t>P202203450IN01</t>
  </si>
  <si>
    <t>PREDICTING OPTIMAL PARAMETERS FOR PHYSICAL DESIGN SYNTHESIS
PCT/EP2024/060563</t>
  </si>
  <si>
    <t>IP89459</t>
  </si>
  <si>
    <t>P202202846IN01</t>
  </si>
  <si>
    <t>DRY PHOTORESIST OR HARDMASK FOR EUV LITHOGRAPHY
PCT/IB2024/053424</t>
  </si>
  <si>
    <t>IP89378</t>
  </si>
  <si>
    <t>2023051-IN-PCT</t>
  </si>
  <si>
    <t>SOLID HALIDE ELECTROLYTE
PCT/IB2024/051895</t>
  </si>
  <si>
    <t>IP89498</t>
  </si>
  <si>
    <t>SP2303001/IN</t>
  </si>
  <si>
    <t>ELECTRONIC DEVICE, AND OPERATION METHOD FOR ELECTRONIC DEVICE
PCT/KR2024/002039</t>
  </si>
  <si>
    <t>IP89845</t>
  </si>
  <si>
    <t>2302792IN</t>
  </si>
  <si>
    <t>TECHNIQUES FOR USING A THIRD PARTY SERVER FOR PERFORMING SENSING OPERATIONS
PCT/US2024/025392</t>
  </si>
  <si>
    <t>IP89602</t>
  </si>
  <si>
    <t>P202300969IN01</t>
  </si>
  <si>
    <t>PROCESSING UPDATES IN MULTI-LAYER EDGE ARCHITECTURES
PCT/IB2024/054412</t>
  </si>
  <si>
    <t>IP91834</t>
  </si>
  <si>
    <t>P6113948WO-IN</t>
  </si>
  <si>
    <t>HUKSEFLUX HOLDING B.V.</t>
  </si>
  <si>
    <t>OPTICAL TRANSMISSION MEASURING DEVICE AND METHOD OF MEASUREMENT
PCT/EP2024/053499</t>
  </si>
  <si>
    <t>IP88801</t>
  </si>
  <si>
    <t>685605IN01YMST</t>
  </si>
  <si>
    <t>IMAGE PROCESSING APPARATUS AND IMAGE PROCESSING METHOD
PCT/JP2023/013484</t>
  </si>
  <si>
    <t>IP89759</t>
  </si>
  <si>
    <t>364.1694IN</t>
  </si>
  <si>
    <t xml:space="preserve">UNSATURATED SCORCH RETARDERS
</t>
  </si>
  <si>
    <t xml:space="preserve">DEVICE FOR SECURING WARNING TRIANGLE IN VEHICLE AND VEHICLE INCLUDING THE DEVICE
</t>
  </si>
  <si>
    <t>IP89528</t>
  </si>
  <si>
    <t>ESPKE23-2514PC1IN</t>
  </si>
  <si>
    <t>SILICON CARBON COMPOSITE, NEGATIVE ELECTRODE ACTIVE MATERIAL, NEGATIVE ELECTRODE COMPOSITION, NEGATIVE ELECTRODE, AND LITHIUM SECONDARY BATTERY
PCT/KR2024/015360</t>
  </si>
  <si>
    <t>IP89960</t>
  </si>
  <si>
    <t>SRIB-20250326-003</t>
  </si>
  <si>
    <t xml:space="preserve">SMART ENGINE FOR NATURAL-LANGUAGE SEMANTICS AND EXECUTION
</t>
  </si>
  <si>
    <t>CUMMINS EMISSION SOLUTIONS INC</t>
  </si>
  <si>
    <t xml:space="preserve">MIXER
</t>
  </si>
  <si>
    <t xml:space="preserve">AN ANTI-TARNISH SOLDER ALLOY COMPOSITION AND METHOD OF PREPARATION THEREOF
</t>
  </si>
  <si>
    <t xml:space="preserve">LOW MELTING POINT SOLDER ALLOY COMPOSITIONS FOR JEWELRY MANUFACTURING AND METHOD OF PREPARATION THEREOF
</t>
  </si>
  <si>
    <t>IP89169</t>
  </si>
  <si>
    <t>00011388-IN01</t>
  </si>
  <si>
    <t>FLUORINE-FREE HYDROPHOBIC PERMEABLE MATERIAL COATING
PCT/US2024/022307</t>
  </si>
  <si>
    <t>IP88327</t>
  </si>
  <si>
    <t>24PCTIN942</t>
  </si>
  <si>
    <t>METHOD FOR DISPLAYING INTERMEDIATE ROLL MAP
PCT/KR2024/011461</t>
  </si>
  <si>
    <t>IP89244</t>
  </si>
  <si>
    <t>P023273IN-01</t>
  </si>
  <si>
    <t>COMPOSITION FOR IMPROVING THE AESTHETIC APPEARANCE OF HAIR AND SKIN APPENDAGES
PCT/EP2024/054500</t>
  </si>
  <si>
    <t>IP89532</t>
  </si>
  <si>
    <t>PT-1579</t>
  </si>
  <si>
    <t>MARUTI SUZUKI INDIA LIMITED</t>
  </si>
  <si>
    <t xml:space="preserve">A MIRROR ASSEMBLY OF A VEHICLE
</t>
  </si>
  <si>
    <t>IP89661</t>
  </si>
  <si>
    <t>PT-1582</t>
  </si>
  <si>
    <t>IP88169</t>
  </si>
  <si>
    <t>OP70-250039</t>
  </si>
  <si>
    <t>TENCENT AMERICA LLC</t>
  </si>
  <si>
    <t>DIFFERENT RANGES FOR CLIPPING PROCESSES FOR VIDEO AND IMAGE COMPRESSION
PCT/US2023/037120</t>
  </si>
  <si>
    <t>IP89154</t>
  </si>
  <si>
    <t>VXN6 PCT IN</t>
  </si>
  <si>
    <t>VAXINANO</t>
  </si>
  <si>
    <t>VACCINE COMPOSITION COMPRISING A SYSTEM FOR DELIVERING AN INACTIVATED WHOLE BACTERIUM VIA CATIONIC POLYSACCHARIDE NANOPARTICLES WITHOUT ANY ADJUVANT
PCT/EP2024/053960</t>
  </si>
  <si>
    <t>IP89834</t>
  </si>
  <si>
    <t>P202205306IN01</t>
  </si>
  <si>
    <t>USE OF 'TYPE' ENCRYPTION KEYS WITH KEY PER IO-ENABLED DEVICES
PCT/EP2024/064575</t>
  </si>
  <si>
    <t>IP89356</t>
  </si>
  <si>
    <t>P202204349IN01</t>
  </si>
  <si>
    <t>LOOP INDEX SET MERGING OPTIMIZATION FOR PROGRAM INSTRUCTIONS
PCT/EP2024/053999</t>
  </si>
  <si>
    <t>IP89876</t>
  </si>
  <si>
    <t>608901-IN-5</t>
  </si>
  <si>
    <t>PULTRUSION PROCESS FOR MANUFACTURING A FIBRE REINFORCED COMPOSITE ARTICLE FOR A WIND TURBINE BLADE
PCT/EP2024/061180</t>
  </si>
  <si>
    <t>IP89062</t>
  </si>
  <si>
    <t>P22-06687-IN-PCT</t>
  </si>
  <si>
    <t>MODULAR ROTARY CUTTING TOOLS
PCT/US2024/019519</t>
  </si>
  <si>
    <t>IP89682</t>
  </si>
  <si>
    <t>608361-IN-4</t>
  </si>
  <si>
    <t>AN ASSEMBLY FOR MOULDING A WIND TURBINE BLADE SHELL PART FROM FIBRE SHEETS
PCT/EP2024/059731</t>
  </si>
  <si>
    <t>IP89505</t>
  </si>
  <si>
    <t>OVP2426435IN</t>
  </si>
  <si>
    <t>BATTERY DIAGNOSIS APPARATUS AND BATTERY DIAGNOSIS METHOD
PCT/KR2024/016666</t>
  </si>
  <si>
    <t>IP89283</t>
  </si>
  <si>
    <t>IDEA NO-13856</t>
  </si>
  <si>
    <t xml:space="preserve">COUPLER FOR A DRIVETRAIN OF A VEHICLE, DRIVETRAIN, AND VEHICLE THEREOF
</t>
  </si>
  <si>
    <t>IP89675</t>
  </si>
  <si>
    <t>GP23/P470</t>
  </si>
  <si>
    <t>CLAMPING APPARATUS WITH FLEXIBLE TRUNKING
PCT/IB2024/051657</t>
  </si>
  <si>
    <t>BROWN FOODS INC.</t>
  </si>
  <si>
    <t xml:space="preserve">SYSTEMS AND METHODS FOR CELL-BASED MILK PRODUCTION
</t>
  </si>
  <si>
    <t>IP86833</t>
  </si>
  <si>
    <t>SP2402010/IN</t>
  </si>
  <si>
    <t>JOINT TRANSMISSION OPERATION IN WI-FI-NETWORKS
PCT/KR2024/095555</t>
  </si>
  <si>
    <t>IP87094</t>
  </si>
  <si>
    <t>SP2402002/IN</t>
  </si>
  <si>
    <t>RESOURCE MANAGEMENT FOR MULTI-AP COORDINATION IN WIRELESS NETWORKS
PCT/KR2024/003145</t>
  </si>
  <si>
    <t>IP88328</t>
  </si>
  <si>
    <t>2022P01617WOIN (VTFR) / CRO / DOR</t>
  </si>
  <si>
    <t>METHOD FOR MANAGING AN ENGINE OF A VEHICLE TO AVOID OVER-ACCELERATION
PCT/EP2024/055329</t>
  </si>
  <si>
    <t xml:space="preserve">REPROJECTION OF VIRTUAL CONTENT IN EXTENDED REALITY BASED ON REPROJECTION ERROR
</t>
  </si>
  <si>
    <t>IP89617</t>
  </si>
  <si>
    <t>PKE23-3253PCIN</t>
  </si>
  <si>
    <t>DETACHABLE BATTERY PACK
PCT/KR2024/016890</t>
  </si>
  <si>
    <t>IP88353</t>
  </si>
  <si>
    <t>112-23037IN51</t>
  </si>
  <si>
    <t>RADIO COMMUNICATION APPARATUS AND MEASUREMENT SYSTEM WITH RADIO COMMUNICATION FUNCTION
PCT/JP2023/012901</t>
  </si>
  <si>
    <t>IP89627</t>
  </si>
  <si>
    <t>P200212IN</t>
  </si>
  <si>
    <t>ENVISICS LTD</t>
  </si>
  <si>
    <t xml:space="preserve">VARIABLE GRADIENT THICKNESS COATING
</t>
  </si>
  <si>
    <t>IP88466</t>
  </si>
  <si>
    <t>24FMG004-IN0</t>
  </si>
  <si>
    <t>OXYGEN SCAVENGER PACKAGE, AIR-PERMEABLE PACKAGING MATERIAL FOR OXYGEN SCAVENGER, AND METHOD FOR PRODUCING SAME
PCT/JP2024/009213</t>
  </si>
  <si>
    <t>IP89117</t>
  </si>
  <si>
    <t>2024P00261 IN (VTFR) / / PAW</t>
  </si>
  <si>
    <t xml:space="preserve">METHOD FOR SECURING AUTHENTICATION OF A DEVICE BY A MICROCONTROLLER
</t>
  </si>
  <si>
    <t>IP88787</t>
  </si>
  <si>
    <t>INDIAN INSTITUTE OF TECHNOLOGY INDORE</t>
  </si>
  <si>
    <t xml:space="preserve">AN AERIAL VEHICLE
</t>
  </si>
  <si>
    <t>IP89696</t>
  </si>
  <si>
    <t>P230751IN01</t>
  </si>
  <si>
    <t xml:space="preserve">CONFIDENTIALITY-PRESERVING FLEET MANAGEMENT
</t>
  </si>
  <si>
    <t>IP89411</t>
  </si>
  <si>
    <t>P240109IN01 (91781698)</t>
  </si>
  <si>
    <t xml:space="preserve">FLOW COMPUTER REMOTE TERMINAL UNIT WITH MODULAR SOFTWARE ARCHITECTURE
</t>
  </si>
  <si>
    <t>IP88373</t>
  </si>
  <si>
    <t>PA142694IN-SM249903KAF</t>
  </si>
  <si>
    <t>LINXENS HOLDING</t>
  </si>
  <si>
    <t>FLUID SENSOR DEVICE WITH A GEL PORTION COVERING AT LEAST PARTIALLY ONE ELECTRODE AND METHOD OF USING SUCH A FLUID SENSOR DEVICE
PCT/IB2023/000076</t>
  </si>
  <si>
    <t>IP89947</t>
  </si>
  <si>
    <t>2303776U3IN</t>
  </si>
  <si>
    <t>RADIO ACCESS NETWORK SHARING USING A NON-TRANSPARENT PROXY FUNCTION
PCT/US2024/023628</t>
  </si>
  <si>
    <t>IP85985</t>
  </si>
  <si>
    <t>24PCTIN897</t>
  </si>
  <si>
    <t>BATTERY MANUFACTURING SYSTEM AND BATTERY MANUFACTURING METHOD
PCT/KR2024/011721</t>
  </si>
  <si>
    <t>IP88705</t>
  </si>
  <si>
    <t>YPF202305-0050/IN-PCT</t>
  </si>
  <si>
    <t>MULTI-FOLDABLE ELECTRONIC DEVICE THAT CONTROLS EXECUTION OF APPLICATION
PCT/KR2024/008463</t>
  </si>
  <si>
    <t xml:space="preserve">HYPERSPECTRAL IMAGING SYSTEM FOR NON-DESTRUCTIVE SAMPLE ANALYSIS
</t>
  </si>
  <si>
    <t>IP87945</t>
  </si>
  <si>
    <t>SR NO S 2025-26/2292 &amp; THE IDF NO 3382</t>
  </si>
  <si>
    <t xml:space="preserve">A ZERO-GAP FLOW CELL ELECTROLYZER TO PRODUCE HYDROGEN
</t>
  </si>
  <si>
    <t>IP89662</t>
  </si>
  <si>
    <t>OVP2426470IN</t>
  </si>
  <si>
    <t>BATTERY DIAGNOSIS APPARATUS AND BATTERY DIAGNOSIS METHOD
PCT/KR2024/016661</t>
  </si>
  <si>
    <t>IP89863</t>
  </si>
  <si>
    <t>OVP2425663IN</t>
  </si>
  <si>
    <t>CONVEYING DEVICE
PCT/KR2024/012793</t>
  </si>
  <si>
    <t>IP89882</t>
  </si>
  <si>
    <t>OVP2424895IN</t>
  </si>
  <si>
    <t>BATTERY PACK AND VEHICLE COMPRISING SAME
PCT/KR2024/010515</t>
  </si>
  <si>
    <t>IP86017</t>
  </si>
  <si>
    <t>P27657-IN/DMC/PMJ</t>
  </si>
  <si>
    <t>ELECTRONIC DEVICE FOR DISPLAYING ICON, METHOD OF OPERATION THEREOF, AND NON-TRANSITORY COMPUTER-READABLE STORAGE MEDIUM
PCT/KR2024/095320</t>
  </si>
  <si>
    <t>IP87038</t>
  </si>
  <si>
    <t>230019WOP-IN</t>
  </si>
  <si>
    <t>MECARA LLC</t>
  </si>
  <si>
    <t>NEUROLOGICAL STATE EVALUATION SYSTEM, NEUROLOGICAL STATE EVALUATION METHOD, AND NEUROLOGICAL STATE EVALUATION PROGRAM
PCT/JP2024/001989</t>
  </si>
  <si>
    <t>IP89957</t>
  </si>
  <si>
    <t>2024-OPLE-0053PC/IN/EKL/MHL</t>
  </si>
  <si>
    <t>MONITORING SYSTEM, OPERATING METHOD OF MONITORING SYSTEM, AND FOREIGN SUBSTANCE FILTERING SYSTEM
PCT/KR2024/009457</t>
  </si>
  <si>
    <t>IP89816</t>
  </si>
  <si>
    <t>P230885IN01</t>
  </si>
  <si>
    <t xml:space="preserve">INVESTIGATING A MOTOR
</t>
  </si>
  <si>
    <t>IP87175</t>
  </si>
  <si>
    <t>25FM040-PCT -IN</t>
  </si>
  <si>
    <t>BRAKE DEVICE FOR RAILWAY VEHICLE
PCT/JP2023/011432</t>
  </si>
  <si>
    <t>IP89789</t>
  </si>
  <si>
    <t>OPI25301788IN</t>
  </si>
  <si>
    <t>MITRASSIST LIFESCIENCES LIMITED</t>
  </si>
  <si>
    <t>DELIVERY DEVICE FOR HEART VALVE PROSTHESIS, THREADING MEMBER AND HANDLE OF DELIVERY DEVICE, AND RECOVERY DEVICE AND DELIVERY DEVICE FOR RECOVERY THREADS OF HEART VALVE PROSTHESIS
PCT/CN2024/081013</t>
  </si>
  <si>
    <t xml:space="preserve">A METHOD AND SYSTEM FOR ADAPTATION IN AIRBAG DEPLOYMENT
</t>
  </si>
  <si>
    <t>IP89724</t>
  </si>
  <si>
    <t>6311IN01</t>
  </si>
  <si>
    <t>SHIELD-UP SYSTEM AND METHOD FOR PAYMENT TRANSACTIONS
PCT/US2023/021593</t>
  </si>
  <si>
    <t>IP89252</t>
  </si>
  <si>
    <t>SAP240002PCT-IN</t>
  </si>
  <si>
    <t>METHOD FOR REPORTING UE RX-TX TIME DIFFERENCE AND GNB RX-TX TIME DIFFERENCE FOR NON-TERRESTRIAL NETWORKS
PCT/KR2024/006473</t>
  </si>
  <si>
    <t>IP89795</t>
  </si>
  <si>
    <t>6487-287IN</t>
  </si>
  <si>
    <t>METHOD OF COLLECTING TOPOLOGY AND INVENTORY DATA AND SYSTEM USING THE SAME
PCT/US2023/083477</t>
  </si>
  <si>
    <t>IP88304</t>
  </si>
  <si>
    <t>SR NO S 2025-26/2308 &amp; THE IDF NO 3440.</t>
  </si>
  <si>
    <t xml:space="preserve">CHIRAL INDANONE COMPOUNDS AND AN ENANTIOSELECTIVE PROCESS FOR THEIR SYNTHESIS
</t>
  </si>
  <si>
    <t xml:space="preserve">NON-DISRUPTIVELY PERFORM AUTOMATIC UNPLANNED FAILOVER DURING STORAGE MEMBER REMOVAL
</t>
  </si>
  <si>
    <t>IP89928</t>
  </si>
  <si>
    <t>KHP2531110210.6INP</t>
  </si>
  <si>
    <t>SIGNAL TRANSMISSION METHOD AND APPARATUS, AND STORAGE MEDIUM
PCT/CN2024/075801</t>
  </si>
  <si>
    <t>IP89735</t>
  </si>
  <si>
    <t>SUZ25005PAR/IN</t>
  </si>
  <si>
    <t xml:space="preserve">MOUNTING STRUCTURE FOR POWER UNIT
</t>
  </si>
  <si>
    <t>IP89836</t>
  </si>
  <si>
    <t>P202301802IN01</t>
  </si>
  <si>
    <t>PHASE CHANGE MEMORY CELL WITH CRYSTALLINE STRUCTURE ALIGNED TO SEED LAYER
PCT/IB2024/054469</t>
  </si>
  <si>
    <t>IP89862</t>
  </si>
  <si>
    <t>OVP2426651IN</t>
  </si>
  <si>
    <t>BATTERY ASSEMBLY
PCT/KR2024/015415</t>
  </si>
  <si>
    <t>IP89688</t>
  </si>
  <si>
    <t>OVP2425712IN</t>
  </si>
  <si>
    <t>O-RING FOR PREVENTING LEAKAGE OF ELECTROLYTE
PCT/KR2024/010623</t>
  </si>
  <si>
    <t>IP89981</t>
  </si>
  <si>
    <t>OVP2427305IN</t>
  </si>
  <si>
    <t>BATTERY, AND BATTERY PACK AND VEHICLE INCLUDING SAME
PCT/KR2024/017088</t>
  </si>
  <si>
    <t>IP89212</t>
  </si>
  <si>
    <t>B3911INPC</t>
  </si>
  <si>
    <t>GENFIT</t>
  </si>
  <si>
    <t>SOLID DOSAGE FORMS OF ELAFIBRANOR
PCT/EP2024/055754</t>
  </si>
  <si>
    <t>IP89465</t>
  </si>
  <si>
    <t>605328-IN-6</t>
  </si>
  <si>
    <t>GENERAL ELECTRIC TECHNOLOGY GMBH</t>
  </si>
  <si>
    <t>SYSTEMS AND METHODS FOR MONITORING A THROUGH FAULT CURRENT
PCT/US2024/025946</t>
  </si>
  <si>
    <t>IP89659</t>
  </si>
  <si>
    <t>4140.124IN01</t>
  </si>
  <si>
    <t>ARROWHEAD PHARMACEUTICALS, INC.</t>
  </si>
  <si>
    <t>RNAI AGENTS FOR INHIBITING EXPRESSION OF ATAXIN-2 (ATXN2), COMPOSITIONS THEREOF, AND METHODS OF USE
PCT/US2024/020125</t>
  </si>
  <si>
    <t>IP88500</t>
  </si>
  <si>
    <t>SRIB-20250406-001</t>
  </si>
  <si>
    <t xml:space="preserve">METHOD AND SYSTEM FOR PERFORMING MULTIMODAL IMAGE RETRIEVAL
</t>
  </si>
  <si>
    <t>IP89901</t>
  </si>
  <si>
    <t>030258-091760IND2</t>
  </si>
  <si>
    <t>THE GENERAL HOSPITAL CORPORATION</t>
  </si>
  <si>
    <t xml:space="preserve">COMPOSITIONS AND METHODS FOR IMPROVING MITOCHONDRIAL FUNCTION
</t>
  </si>
  <si>
    <t>IP89954</t>
  </si>
  <si>
    <t>2023P01448WOIN</t>
  </si>
  <si>
    <t>EXTRACTION STEAM TURBINE WITH GRID VALVE
PCT/EP2024/054447</t>
  </si>
  <si>
    <t>IP88794</t>
  </si>
  <si>
    <t>P240439IN01</t>
  </si>
  <si>
    <t xml:space="preserve">SYSTEM AND METHOD FOR DETERMINING A GAS FLOW IN A GAS DELIVERY ARRANGEMENT
</t>
  </si>
  <si>
    <t>IP88036</t>
  </si>
  <si>
    <t>F309841</t>
  </si>
  <si>
    <t>SHARED OPEN-RAN RADIO UNIT RESILIENCY
PCT/US2024/027668</t>
  </si>
  <si>
    <t>MINASCENT TECHNOLOGIES GMBH</t>
  </si>
  <si>
    <t xml:space="preserve">PROCESS FOR THE PRODUCTION OF 4-AMINO-5-METHYL-(1H)-PYRIDIN-2-ONE AND DERIVATIVES
</t>
  </si>
  <si>
    <t>IP89990</t>
  </si>
  <si>
    <t>OPP20239058IN</t>
  </si>
  <si>
    <t>BATTERY PACK AND DEVICE INCLUDING SAME
PCT/KR2024/005888</t>
  </si>
  <si>
    <t>IP89948</t>
  </si>
  <si>
    <t>2302060IN</t>
  </si>
  <si>
    <t>ENHANCED VEHICLE TO EVERYTHING (V2X) CYBERSECURITY CAPABILITIES
PCT/US2024/029497</t>
  </si>
  <si>
    <t>IP89935</t>
  </si>
  <si>
    <t>2304884IN</t>
  </si>
  <si>
    <t>UNIFIED TRANSMISSION CONFIGURATION INDICATOR STATE INDICATION
PCT/CN2024/082924</t>
  </si>
  <si>
    <t>IP88751</t>
  </si>
  <si>
    <t>2023036-IN-PCT</t>
  </si>
  <si>
    <t>MINERAL WOOL
PCT/EP2024/054304</t>
  </si>
  <si>
    <t>IP89955</t>
  </si>
  <si>
    <t>00011083-IN01</t>
  </si>
  <si>
    <t>FILTER ARRANGEMENTS FOR LIQUIDS AND METHODS OF USE
PCT/US2024/024512</t>
  </si>
  <si>
    <t>IP89956</t>
  </si>
  <si>
    <t>00011298-IN01</t>
  </si>
  <si>
    <t>FILTER ARRANGEMENTS FOR LIQUIDS AND METHODS OF USE
PCT/US2024/024514</t>
  </si>
  <si>
    <t>IP81128</t>
  </si>
  <si>
    <t xml:space="preserve">A METHOD FOR MANUFACTURING A HARD GOLD ALLOY STRIP
</t>
  </si>
  <si>
    <t>IP89588</t>
  </si>
  <si>
    <t>S 2025-26/2401 &amp; THE IDF NO. 3511</t>
  </si>
  <si>
    <t xml:space="preserve">A METHOD OF GENERATING A THREE-DIMENSIONAL (3D) RECONSTRUCTION OF A VERTEBRA AND A SYSTEM THEREOF
</t>
  </si>
  <si>
    <t xml:space="preserve">REMOVAL OF OSTEOPHYTES FROM DISTAL FEMUR MODELS FOR PREOPERATIVE SURGICAL PLANNING
</t>
  </si>
  <si>
    <t xml:space="preserve">HANDLING OF STORAGE MEMBER REMOVAL IN A MULTI-SITE DISTRIBUTED STORAGE SYSTEM
</t>
  </si>
  <si>
    <t>IP89582</t>
  </si>
  <si>
    <t>OVP2426336IN</t>
  </si>
  <si>
    <t>BATTERY DIAGNOSIS APPARATUS AND BATTERY DIAGNOSIS METHOD
PCT/KR2024/014521</t>
  </si>
  <si>
    <t>IP89965</t>
  </si>
  <si>
    <t>OVP2425404IN</t>
  </si>
  <si>
    <t>APPARATUS AND METHOD FOR MANAGING BATTERY
PCT/KR2024/010201</t>
  </si>
  <si>
    <t>IP89527</t>
  </si>
  <si>
    <t>OVP2425442IN</t>
  </si>
  <si>
    <t>SEPARATOR SUBSTRATE, METHOD FOR MANUFACTURING SAME, AND SEPARATOR COMPRISING SAME
PCT/KR2024/010209</t>
  </si>
  <si>
    <t>IP89603</t>
  </si>
  <si>
    <t>P202301421IN01</t>
  </si>
  <si>
    <t>NETWORK LATENCY IMPACT REDUCTION
PCT/EP2024/064666</t>
  </si>
  <si>
    <t>IP89586</t>
  </si>
  <si>
    <t>P202204601IN01</t>
  </si>
  <si>
    <t>DETECTING AND PREDICTING ELECTRONIC STORAGE DEVICE DATA ANOMALIES
PCT/EP2024/062814</t>
  </si>
  <si>
    <t>IP87927</t>
  </si>
  <si>
    <t>2024N01456</t>
  </si>
  <si>
    <t>ROTOR MANUFACTURING METHOD AND ROTOR
PCT/JP2024/010369</t>
  </si>
  <si>
    <t>IP87928</t>
  </si>
  <si>
    <t>2024N01459</t>
  </si>
  <si>
    <t>ROTOR AND METHOD FOR MANUFACTURING ROTOR
PCT/JP2024/010373</t>
  </si>
  <si>
    <t>IP89747</t>
  </si>
  <si>
    <t>2023-OPLE-8933PC/IN/EKL/SSJ</t>
  </si>
  <si>
    <t>CONNECTOR
PCT/KR2024/003693</t>
  </si>
  <si>
    <t>IP90028</t>
  </si>
  <si>
    <t>2301599IN</t>
  </si>
  <si>
    <t>SATELLITE-BASED OPERATION OF A MOBILE DEVICE
PCT/US2024/023700</t>
  </si>
  <si>
    <t>IP90029</t>
  </si>
  <si>
    <t>2300979IN</t>
  </si>
  <si>
    <t>MULTI-TONE JAMMER MITIGATION
PCT/US2024/024019</t>
  </si>
  <si>
    <t>IP90052</t>
  </si>
  <si>
    <t>2303746IN</t>
  </si>
  <si>
    <t>CELL DISCONTINUOUS RECEPTION OR DISCONTINUOUS TRANSMISSION FOR MULTIPLE TRANSMISSION RECEPTION POINTS
PCT/US2024/029183</t>
  </si>
  <si>
    <t>IP88021</t>
  </si>
  <si>
    <t>PTT240415IN01</t>
  </si>
  <si>
    <t>PRIMETALS TECHNOLOGIES JAPAN, LTD.</t>
  </si>
  <si>
    <t xml:space="preserve">FLYING SHEAR
</t>
  </si>
  <si>
    <t xml:space="preserve">A REAGENT FOR DESULPHURISATION OF HOT METAL AND METHODS THEREOF
</t>
  </si>
  <si>
    <t>IP89941</t>
  </si>
  <si>
    <t>2305264IN</t>
  </si>
  <si>
    <t>NON-CONTIGUOUS RESOURCES FOR CROSS-LINK INTERFERENCE AND CHANNEL STATE INFORMATION REPORTS
PCT/US2024/027171</t>
  </si>
  <si>
    <t>IP89943</t>
  </si>
  <si>
    <t>2303776U1IN</t>
  </si>
  <si>
    <t>RADIO ACCESS NETWORK SHARING USING A TRANSPARENT PROXY FUNCTION
PCT/US2024/023623</t>
  </si>
  <si>
    <t>IP89945</t>
  </si>
  <si>
    <t>2303776U2IN</t>
  </si>
  <si>
    <t>RADIO ACCESS NETWORK SHARING USING A TRANSPORT PROXY FUNCTION
PCT/US2024/023627</t>
  </si>
  <si>
    <t>IP89966</t>
  </si>
  <si>
    <t>B2202029EPWOIN</t>
  </si>
  <si>
    <t>PROCESS FOR THE PRODUCTION OF 4-AMINO-5-METHYL-(1H)-PYRIDIN-2-ONE
PCT/EP2024/056404</t>
  </si>
  <si>
    <t xml:space="preserve">A METHOD AND SYSTEM FOR ASSISTING IN HANDOVER DECISIONS
</t>
  </si>
  <si>
    <t xml:space="preserve">NON-DISRUPTIVELY REMOVING ONE OR MORE STORAGE MEMBERS OF A DISTRIBUTED STORAGE SYSTEM
</t>
  </si>
  <si>
    <t>IP88518</t>
  </si>
  <si>
    <t>412793-IN01-PCT</t>
  </si>
  <si>
    <t>LATERAL MOVEMENT FIREWALL
PCT/US2024/019615</t>
  </si>
  <si>
    <t>IP89240</t>
  </si>
  <si>
    <t>P023274IN-01</t>
  </si>
  <si>
    <t>COMPOSITION FOR IMPROVING THE AESTHETIC APPEARANCE OF HAIR AND SKIN APPENDAGES
PCT/EP2024/054501</t>
  </si>
  <si>
    <t xml:space="preserve">ENHANCEMENTS IN DSO TO AVOID IMMEDIATE SWITCH TO PRIMARY BAND
</t>
  </si>
  <si>
    <t xml:space="preserve">METHOD FOR DETERMINING SHORT AND LONG TERM MEMORY CAPACITY OF AI ASSISTANTS
</t>
  </si>
  <si>
    <t xml:space="preserve">AI-POWERED SECURITY ADVISOR FOR AUTOMATED GOVERNANCE
</t>
  </si>
  <si>
    <t>IP89594</t>
  </si>
  <si>
    <t>P202204596IN01</t>
  </si>
  <si>
    <t>VOLTAGE-MODE FILTERS WITH OUTPUT IMPEDANCE NEUTRALIZATION
PCT/IB2024/054422</t>
  </si>
  <si>
    <t xml:space="preserve">AI-ENABLED SYSTEM AND METHOD FOR IDENTIFICATION OF ANTIBIOTICS; DETERMINING AND MANAGING ANTIMICROBIAL DRUG RESISTANCE
</t>
  </si>
  <si>
    <t>IP90089</t>
  </si>
  <si>
    <t>2304586IN</t>
  </si>
  <si>
    <t>SSB RECYCLE VIA UE-SIDE BEAM PREDICTION
PCT/CN2023/099364</t>
  </si>
  <si>
    <t>IP90042</t>
  </si>
  <si>
    <t>195780IND1</t>
  </si>
  <si>
    <t xml:space="preserve">CHANNEL ESTIMATION FOR TWO-STAGE SIDELINK CONTROL USING SIDELINK DATA CHANNEL DMRS
</t>
  </si>
  <si>
    <t>IP90152</t>
  </si>
  <si>
    <t>C/P/1035924/IN/PCT/1</t>
  </si>
  <si>
    <t>SCALE BY USING A TIERED MULTI-LEVEL SCHEDULING APPROACH
PCT/US2024/016627</t>
  </si>
  <si>
    <t>IP89814</t>
  </si>
  <si>
    <t>364.1693IN</t>
  </si>
  <si>
    <t xml:space="preserve">LOW COLOUR CURE SYTEM
</t>
  </si>
  <si>
    <t xml:space="preserve">A METHOD AND SYSTEM FOR ESTIMATING A ROTOR ANGLE OF A MOTOR
</t>
  </si>
  <si>
    <t>IP89639</t>
  </si>
  <si>
    <t>COP2023-0469/IN</t>
  </si>
  <si>
    <t>SEPARATOR FOR ELECTROCHEMICAL DEVICE AND ELECTROCHEMICAL DEVICE COMPRISING SAME
PCT/KR2024/003389</t>
  </si>
  <si>
    <t xml:space="preserve">METHOD AND SYSTEM FOR MANAGING INTERDEPENDENT AI/ML MODEL LIFECYCLE IN WIRELESS NETWORKS
</t>
  </si>
  <si>
    <t>IP89033</t>
  </si>
  <si>
    <t>30296_IN</t>
  </si>
  <si>
    <t>REGULATION OF GENES IN ULCERATIVE COLITIS AND THE USES THEREOF
PCT/US2024/016777</t>
  </si>
  <si>
    <t>IP87934</t>
  </si>
  <si>
    <t>ARAY109 PCT IN</t>
  </si>
  <si>
    <t>A. RAYMOND ET CIE</t>
  </si>
  <si>
    <t>FEMALE ELEMENT OF A FLUID CONNECTION DEVICE AND FLUID CONNECTION DEVICE COMPRISING SUCH AN ELEMENT
PCT/EP2024/058219</t>
  </si>
  <si>
    <t xml:space="preserve">A 9-KARAT GOLD ALLOY PRODUCT
</t>
  </si>
  <si>
    <t>Rakshit  Verma</t>
  </si>
  <si>
    <t>IP89961</t>
  </si>
  <si>
    <t>00010478-IN01</t>
  </si>
  <si>
    <t>FILTER ASSEMBLIES AND RELATED FILTER ELEMENTS
PCT/US2024/019455</t>
  </si>
  <si>
    <t>IP90103</t>
  </si>
  <si>
    <t>A0501APP0066-WO-IN/BNS</t>
  </si>
  <si>
    <t>EPOXY RESIN COMPOSITION, SEALING MATERIAL, SEMICONDUCTOR SEALING MATERIAL, ADHESIVE, CAMERA MODULE, SEMICONDUCTOR PACKAGE, AND ELECTRONIC APPARATUS
PCT/JP2024/033116</t>
  </si>
  <si>
    <t>IP89054</t>
  </si>
  <si>
    <t>A0501AOP0154-WO-IN/TWB</t>
  </si>
  <si>
    <t>GAS SEPARATION APPARATUS, METHOD FOR MANAGING GAS SEPARATION APPARATUS, GAS SEPARATION METHOD, AND METHOD FOR PRODUCING PURIFIED GAS
PCT/JP2024/012358</t>
  </si>
  <si>
    <t>IP89861</t>
  </si>
  <si>
    <t>OVP2424766IN</t>
  </si>
  <si>
    <t>BATTERY PACK AND ESS COMPRISING BATTERY PACK
PCT/KR2024/010001</t>
  </si>
  <si>
    <t>IP89746</t>
  </si>
  <si>
    <t>OVP2425364IN</t>
  </si>
  <si>
    <t>METHOD AND APPARATUS FOR CHARGING BATTERY
PCT/KR2024/010574</t>
  </si>
  <si>
    <t>IP89976</t>
  </si>
  <si>
    <t>OVP2424940IN</t>
  </si>
  <si>
    <t>CYLINDRICAL BATTERY CELL, BATTERY PACK AND VEHICLE INCLUDING SAME, AND CURRENT COLLECTOR PLATE
PCT/KR2024/008719</t>
  </si>
  <si>
    <t>IP90080</t>
  </si>
  <si>
    <t>OVP2425988IN</t>
  </si>
  <si>
    <t>ELECTRODE FOR AN ELECTROCHEMICAL DEVICE AND PREPARATION METHOD THEREOF
PCT/KR2024/014772</t>
  </si>
  <si>
    <t>IP88933</t>
  </si>
  <si>
    <t>B4428INPC</t>
  </si>
  <si>
    <t>METHODS AND COMPOSITIONS FOR PRODUCTION AND PURIFICATION OF PEPTIDES
PCT/EP2024/054685</t>
  </si>
  <si>
    <t>IP90032</t>
  </si>
  <si>
    <t>2302446IN</t>
  </si>
  <si>
    <t>TECHNIQUES FOR SCHEDULING UPLINK DISCOVERY SIGNALS IN WIRELESS COMMUNICATIONS
PCT/US2024/027465</t>
  </si>
  <si>
    <t>IP89959</t>
  </si>
  <si>
    <t>2024-OPLE-9972PC/IN/EKL/DHY</t>
  </si>
  <si>
    <t>BATTERY SWAPPING STATION
PCT/KR2024/008571</t>
  </si>
  <si>
    <t>IP89806</t>
  </si>
  <si>
    <t>2023-OPSE-8084/IN/JWR</t>
  </si>
  <si>
    <t>FOLDABLE ELECTRONIC DEVICE COMPRISING HINGE STRUCTURE
PCT/KR2024/001998</t>
  </si>
  <si>
    <t>IP88218</t>
  </si>
  <si>
    <t>PO24-0352</t>
  </si>
  <si>
    <t>METHOD FOR RECYCLING POSITIVE ELECTRODE ACTIVE MATERIAL AND POSITIVE ELECTRODE ACTIVE MATERIAL RECYCLED THEREBY
PCT/KR2025/000298</t>
  </si>
  <si>
    <t>IP89402</t>
  </si>
  <si>
    <t>P240381IN01</t>
  </si>
  <si>
    <t xml:space="preserve">AN ALTERNATING CURRENT DISCONNECTOR FOR SUBSEA OPERATION
</t>
  </si>
  <si>
    <t xml:space="preserve">MANAGING WORKFORCES IN A GIG ECOSYSTEM
</t>
  </si>
  <si>
    <t xml:space="preserve">METHOD AND SYSTEM FOR CREATING NATIVE AI ENHANCED CLOUD CELLULAR NETWORK DEPLOYMENT AND OPERATIONS
</t>
  </si>
  <si>
    <t>IP89715</t>
  </si>
  <si>
    <t>F25-INKS-278</t>
  </si>
  <si>
    <t>RACTIGEN THERAPEUTICS</t>
  </si>
  <si>
    <t>OLIGONUCLEOTIDE TARGETING SOD1
PCT/CN2024/078297</t>
  </si>
  <si>
    <t>IP88667</t>
  </si>
  <si>
    <t>DP-71629-IN</t>
  </si>
  <si>
    <t>DISPLAY DEVICE
PCT/KR2023/017793</t>
  </si>
  <si>
    <t>IP88870</t>
  </si>
  <si>
    <t>DP-71988-IN</t>
  </si>
  <si>
    <t>PIXEL AND GATE DRIVING CIRCUIT
PCT/KR2024/002285</t>
  </si>
  <si>
    <t>IP87588</t>
  </si>
  <si>
    <t>PA20250912WL</t>
  </si>
  <si>
    <t xml:space="preserve">A LAMP ASSEMBLY
</t>
  </si>
  <si>
    <t xml:space="preserve">HIERARCHICAL CONSISTENCY GROUP (CG) DATA PROTECTION MECHANISM
</t>
  </si>
  <si>
    <t xml:space="preserve">CLUSTER AGENT AND CLUSTER LIFECYCLE MANAGEMENT
</t>
  </si>
  <si>
    <t>IP88413</t>
  </si>
  <si>
    <t>4351-X-29.914 WO-IN</t>
  </si>
  <si>
    <t>PANE COMPRISING A TITANIUM CARBIDE COATING
PCT/EP2024/055545</t>
  </si>
  <si>
    <t xml:space="preserve">DYNAMIC TOOL CALL CHAINING TO ENABLE SEQUENTIAL DATA GATHERING AND MULTI-MODAL OUTPUT GENERATION
</t>
  </si>
  <si>
    <t>IP89460</t>
  </si>
  <si>
    <t>58560-IN (10314.00025)</t>
  </si>
  <si>
    <t>VAKSTON, INC</t>
  </si>
  <si>
    <t>NUCLEOCAPSID ANTIGEN IMMUNOTHERAPY FOR COVID-19 FUSION PROTEINS AND METHODS OF USE
PCT/US2024/018494</t>
  </si>
  <si>
    <t>IP90158</t>
  </si>
  <si>
    <t>OVP2323053IN</t>
  </si>
  <si>
    <t>ALUMINIUM TRIHYDROXIDE PARTICLES, MANUFACTURING METHOD THEREOF, AND SEPARATOR, ELECTRODE ASSEMBLY AND LITHIUM SECONDARY BATTERY INCLUDING SAME
PCT/KR2024/000289</t>
  </si>
  <si>
    <t>IP90007</t>
  </si>
  <si>
    <t>OVP2530243IN</t>
  </si>
  <si>
    <t xml:space="preserve">ELECTRODE TERMINAL FIXING STRUCTURE, AND BATTERY, BATTERY PACK AND VEHICLE COMPRISING SAME
</t>
  </si>
  <si>
    <t>IP89987</t>
  </si>
  <si>
    <t>OVP2530244IN</t>
  </si>
  <si>
    <t xml:space="preserve">BATTERY, AND BATTERY PACK AND VEHICLE COMPRISING SAME
</t>
  </si>
  <si>
    <t>IP89988</t>
  </si>
  <si>
    <t>OVP2530236IN</t>
  </si>
  <si>
    <t xml:space="preserve">BATTERY, AND BATTERY PACK AND AUTOMOBILE COMPRISING SAME
</t>
  </si>
  <si>
    <t>IP89247</t>
  </si>
  <si>
    <t>P4979IN00</t>
  </si>
  <si>
    <t>A UNITARY FIREWALL PANEL FOR A VEHICLE
PCT/EP2024/059306</t>
  </si>
  <si>
    <t>IP86587</t>
  </si>
  <si>
    <t>2025/9255</t>
  </si>
  <si>
    <t>ENCOFRADOS J.ALSINA S.A.</t>
  </si>
  <si>
    <t>DEVICE FOR THE POSITIONING OF FORMWORK PANELS FOR THE CONSTRUCTION OF A CONCRETE WALL
PCT/ES2023/070086</t>
  </si>
  <si>
    <t>IP90035</t>
  </si>
  <si>
    <t>2305324IN</t>
  </si>
  <si>
    <t>CROSS-PHASE TRACKING REFERENCE SIGNAL RATE MATCHING FOR MULTIPLE COORDINATED TRANSMIT RECEIVE POINTS WITH MULTIPLE DOWNLINK CONTROL INFORMATION
PCT/US2024/026204</t>
  </si>
  <si>
    <t>IP90044</t>
  </si>
  <si>
    <t>2300833IN</t>
  </si>
  <si>
    <t>HIERARCHICAL PARTITIONING AND SENSOR DATA AGGREGATION IN PERCEPTIVE WIRELESS COMMUNICATIONS SYSTEMS
PCT/US2024/031155</t>
  </si>
  <si>
    <t>IP90048</t>
  </si>
  <si>
    <t>2302522IN</t>
  </si>
  <si>
    <t>CELL SELECTION FOR POSITIONING BASED ON CROWDSOURCING
PCT/US2024/023834</t>
  </si>
  <si>
    <t>IP90050</t>
  </si>
  <si>
    <t>2305442IN</t>
  </si>
  <si>
    <t>WIDEBAND PRECODING RESOURCE GROUP ACROSS DOWNLINK SUBBANDS
PCT/US2024/028267</t>
  </si>
  <si>
    <t>IP90030</t>
  </si>
  <si>
    <t>2302786IN</t>
  </si>
  <si>
    <t>REFERENCE SIGNAL RESOURCE REPORTING
PCT/US2024/024943</t>
  </si>
  <si>
    <t>IP90031</t>
  </si>
  <si>
    <t>2302181IN</t>
  </si>
  <si>
    <t>POSITIONING TRAINING AND DATA COLLECTION WITH CHANNEL ESTIMATION ERRORS
PCT/US2024/028947</t>
  </si>
  <si>
    <t>IP90022</t>
  </si>
  <si>
    <t>2304400IN</t>
  </si>
  <si>
    <t>TECHNIQUES FOR BANDWIDTH PART INTERACTION WITH CELL DISCONTINUOUS RECEPTION AND CELL DISCONTINUOUS TRANSMISSION
PCT/US2024/025667</t>
  </si>
  <si>
    <t>IP90023</t>
  </si>
  <si>
    <t>2305652IN</t>
  </si>
  <si>
    <t>POWER ADJUSTMENT FOR UPLINK TRANSMISSIONS
PCT/US2024/021141</t>
  </si>
  <si>
    <t>IP90025</t>
  </si>
  <si>
    <t>2304180IN</t>
  </si>
  <si>
    <t>REDUCED CAPABILITY FOR BROADCAST AND MULTICAST IN RRC INACTIVE STATE
PCT/US2024/025125</t>
  </si>
  <si>
    <t>IP90026</t>
  </si>
  <si>
    <t>2304706IN</t>
  </si>
  <si>
    <t>UPLINK TRANSMISSION REPETITION FOR FULL-DUPLEX AND NON-FULL-DUPLEX SETS OF SYMBOLS
PCT/US2024/023839</t>
  </si>
  <si>
    <t>IP90086</t>
  </si>
  <si>
    <t>2301963IN</t>
  </si>
  <si>
    <t>USER EQUIPMENT (UE) FOR MEASUREMENT FUSION IN MULTI-TARGET SENSING
PCT/CN2023/094983</t>
  </si>
  <si>
    <t>IP90087</t>
  </si>
  <si>
    <t>2302282IN</t>
  </si>
  <si>
    <t>ORTHOGONAL FREQUENCY-DIVISION MULTIPLEXING (OFDM) INTEGRATED SENSING AND COMMUNICATION (ISAC) WAVEFORM WITH SUPERPOSITION OF SENSING AND COMMUNICATION COMPONENTS
PCT/CN2023/095472</t>
  </si>
  <si>
    <t>IP90040</t>
  </si>
  <si>
    <t>2303670IN</t>
  </si>
  <si>
    <t>BEAM MANAGEMENT FOR NON-TERRESTRIAL NETWORK COMMUNICATION
PCT/US2024/028942</t>
  </si>
  <si>
    <t>IP90094</t>
  </si>
  <si>
    <t>2300451IN</t>
  </si>
  <si>
    <t>COOPERATIVE RF-ASSISTED CAMERA CALIBRATION FOR VISUAL POSITIONING
PCT/US2024/023752</t>
  </si>
  <si>
    <t>IP88810</t>
  </si>
  <si>
    <t>SRIB-20250123-002.</t>
  </si>
  <si>
    <t xml:space="preserve">SYSTEM FOR KERNEL GUIDED ADAPTIVE ITERATIVE DEBLURRING OF A BLURRED IMAGE AND METHOD THEREOF
</t>
  </si>
  <si>
    <t>IP89188</t>
  </si>
  <si>
    <t>7105IN01</t>
  </si>
  <si>
    <t>MULTIPLE ANTENNA ARRANGEMENT FOR DETECTING USER DEVICES OF VARYING SIZE
PCT/US2024/017984</t>
  </si>
  <si>
    <t xml:space="preserve">METHOD OF GENERATING A MODEL FOR OPTIMIZING THERMAL MANAGEMENT OF A BATTERY, AND SYSTEM THEREOF
</t>
  </si>
  <si>
    <t xml:space="preserve">HEMOSTATIC AGENT COMPOSITION COMPRISING MARINE BIOMINERALS AND METHOD THEREOF
</t>
  </si>
  <si>
    <t xml:space="preserve">SPRAYABLE HEMOSTATIC AGENT COMPOSITION AND METHOD THEREOF
</t>
  </si>
  <si>
    <t>IP88132</t>
  </si>
  <si>
    <t>PO24-0342</t>
  </si>
  <si>
    <t>POSITIVE ELECTRODE ACTIVE MATERIAL AND METHOD FOR RECYCLING SAME
PCT/KR2025/000845</t>
  </si>
  <si>
    <t xml:space="preserve">METHOD TO OPERATE EXTENDED CELL RANGE BEAMS FOR GSM IN NTN
</t>
  </si>
  <si>
    <t>IP89895</t>
  </si>
  <si>
    <t>P240115WOIN</t>
  </si>
  <si>
    <t>SEPARATOR FOR POWER STORAGE DEVICES, AND POWER STORAGE DEVICE
PCT/JP2024/011678</t>
  </si>
  <si>
    <t xml:space="preserve">HIERARCHICAL CONSISTENCY GROUP (CG) DATA REPLICATION MECHANISM
</t>
  </si>
  <si>
    <t>IP89060</t>
  </si>
  <si>
    <t>R 86016</t>
  </si>
  <si>
    <t>ERMAFA ENVIRONMENTAL TECHNOLOGIES GMBH</t>
  </si>
  <si>
    <t>METHOD FOR EXTRACTING VALUABLE SUBSTANCES FROM A BAUXITE RESIDUE
PCT/EP2024/054901</t>
  </si>
  <si>
    <t xml:space="preserve">A METHOD FOR PRODUCING REALISTIC ORNAMENTAL GEMSTONES FROM SYNTHETIC GEMSTONES
</t>
  </si>
  <si>
    <t xml:space="preserve">SYSTEM AND METHOD FOR DETECTING ANOMALIES DURING ASSET OPERATION
</t>
  </si>
  <si>
    <t>IP89989</t>
  </si>
  <si>
    <t>OVP2530274IN</t>
  </si>
  <si>
    <t xml:space="preserve">BATTERY, CURRENT COLLECTOR APPLIED THERETO, AND BATTERY PACK AND AUTOMOBILE COMPRISING SAME BATTERY
</t>
  </si>
  <si>
    <t>IP90009</t>
  </si>
  <si>
    <t>OVP2530235IN</t>
  </si>
  <si>
    <t xml:space="preserve">ELECTRODE ASSEMBLY, BATTERY, AND BATTERY PACK AND VEHICLE COMPRISING SAME
</t>
  </si>
  <si>
    <t>IP89141</t>
  </si>
  <si>
    <t>P/2026/0318</t>
  </si>
  <si>
    <t xml:space="preserve">AN ELECTRIC TWO-WHEELED VEHICLE
</t>
  </si>
  <si>
    <t>IP89480</t>
  </si>
  <si>
    <t>IDEA 14503</t>
  </si>
  <si>
    <t xml:space="preserve">A FLAP UNIT FOR A WHEEL OF A VEHICLE AND A WHEEL THEREOF
</t>
  </si>
  <si>
    <t>IP90088</t>
  </si>
  <si>
    <t>2302258IN</t>
  </si>
  <si>
    <t>MULTI-LAYER ADAPTATION TO ENHANCE JCS PERFORMANCE
PCT/CN2023/096239</t>
  </si>
  <si>
    <t>IP90090</t>
  </si>
  <si>
    <t>2300602IN</t>
  </si>
  <si>
    <t>PHYSICAL AUTHENTICATION FOR CERTIFICATE THEFT DETECTION
PCT/US2024/025507</t>
  </si>
  <si>
    <t>IP90027</t>
  </si>
  <si>
    <t>2305453IN</t>
  </si>
  <si>
    <t>CROSS-LINK INTERFERENCE REFERENCE SIGNAL TRANSMISSION AND MEASUREMENTS IN SUBBAND FULL-DUPLEX SCENARIOS
PCT/US2024/030487</t>
  </si>
  <si>
    <t>IP90037</t>
  </si>
  <si>
    <t>2303805IN</t>
  </si>
  <si>
    <t>RECEIVED SIGNAL QUALITY DEPENDENT PDCCH MONITORING ADAPTATION
PCT/US2024/024001</t>
  </si>
  <si>
    <t>IP90039</t>
  </si>
  <si>
    <t>2304413IN</t>
  </si>
  <si>
    <t>ATTESTED LOCATION VECTOR GENERATION SYSTEM
PCT/US2024/027469</t>
  </si>
  <si>
    <t>IP90033</t>
  </si>
  <si>
    <t>2302864IN</t>
  </si>
  <si>
    <t>UPLINK PACKET MANAGEMENT FOR USER INTERACTION DELAY REDUCTION
PCT/US2024/029764</t>
  </si>
  <si>
    <t>IP88563</t>
  </si>
  <si>
    <t>SP25722848IN</t>
  </si>
  <si>
    <t>Shanghai Shemar Power Engineering Co., Ltd.</t>
  </si>
  <si>
    <t>CROSS ARM ASSEMBLY AND POWER TRANSMISSION TOWER
PCT/CN2024/082440</t>
  </si>
  <si>
    <t>IP89485</t>
  </si>
  <si>
    <t>1499.126.IN</t>
  </si>
  <si>
    <t>MODIFICATION OF BRASSINOSTEROID SIGNALING PATHWAY GENES FOR IMPROVING YIELD TRAITS IN PLANTS
PCT/US2024/018772</t>
  </si>
  <si>
    <t>IP89718</t>
  </si>
  <si>
    <t>2022P01482WOIN (VTFR) / SML /DOR</t>
  </si>
  <si>
    <t>METHOD FOR LIMITING A SUCTION OF OIL INTO AN INTERNAL COMBUSTION ENGINE
PCT/EP2024/062521</t>
  </si>
  <si>
    <t xml:space="preserve">A METHOD AND A SYSTEM FOR DETERMINING A CURRENT LANE FOR A VEHICLE
</t>
  </si>
  <si>
    <t>IP89189</t>
  </si>
  <si>
    <t>7103IN01</t>
  </si>
  <si>
    <t>MULTIPLE NFC ANTENNA ARRAY AND USER DEVICE DETECTION
PCT/US2024/017974</t>
  </si>
  <si>
    <t>IP89774</t>
  </si>
  <si>
    <t>7104IN01</t>
  </si>
  <si>
    <t>DISPLAY APPARATUS WITH TRANSPARENT RF ANTENNA LAYER
PCT/US2024/018054</t>
  </si>
  <si>
    <t>IP90125</t>
  </si>
  <si>
    <t>ESPKE23-3547PCIN</t>
  </si>
  <si>
    <t>IMAGE BRIGHTNESS CORRECTION METHOD AND ELECTRODE INSPECTION APPARATUS USING SAME
PCT/KR2024/020117</t>
  </si>
  <si>
    <t xml:space="preserve">AMBIENT IOT (AIOT) FAILURE HANDLING
</t>
  </si>
  <si>
    <t xml:space="preserve">SYSTEM AND METHOD OF USING FILTERING INFORMATION IN 5GS
</t>
  </si>
  <si>
    <t>Nishanth Prasad</t>
  </si>
  <si>
    <t>IP89910</t>
  </si>
  <si>
    <t>SRIB-20250309-001</t>
  </si>
  <si>
    <t xml:space="preserve">A METHOD FOR LIGHT SOURCE AND SHADOW-BASED MAP OPTIMIZATION FOR SLAM
</t>
  </si>
  <si>
    <t>IP89631</t>
  </si>
  <si>
    <t>NDT/JXL3/P237110IN00</t>
  </si>
  <si>
    <t>BESPAK EUROPE LIMITED</t>
  </si>
  <si>
    <t>IMPROVEMENTS RELATING TO THE STOPPERING OF CONTAINERS
PCT/EP2024/057231</t>
  </si>
  <si>
    <t>IP89703</t>
  </si>
  <si>
    <t>P237112IN00</t>
  </si>
  <si>
    <t>IMPROVEMENTS RELATING TO THE FILLING AND STOPPERING OF CONTAINERS
PCT/EP2024/057234</t>
  </si>
  <si>
    <t>IP89810</t>
  </si>
  <si>
    <t>131682-0210</t>
  </si>
  <si>
    <t>SOLVENT RESISTANT INKS
PCT/US2024/018564</t>
  </si>
  <si>
    <t xml:space="preserve">WATER PUMP HOUSING
</t>
  </si>
  <si>
    <t xml:space="preserve">AN AI-POWERED SYSTEM AND METHOD FOR MODULAR, DSL-BASED GENERATION OF BUSINESS PROCESS AUTOMATIONS
</t>
  </si>
  <si>
    <t>IP88484</t>
  </si>
  <si>
    <t>F-592-DN-IN</t>
  </si>
  <si>
    <t>DAINICHISEIKA COLOR &amp; CHEMICALS MFG. CO., LTD.</t>
  </si>
  <si>
    <t>ANTIVIRAL AGENT, ANTIVIRAL RESIN COMPOSITION, AND ANTIVIRAL ARTICLE
PCT/JP2024/009994</t>
  </si>
  <si>
    <t xml:space="preserve">GATEWAY FOR MULTIPLE AI TOOLS ENABLING PROXYING, SEARCHING AND SECURITY FUNCTIONS
</t>
  </si>
  <si>
    <t xml:space="preserve">TOPICAL COMPOSITIONS COMPRISING BONE MARROW-DERIVED MESENCHYMAL STEM CELL CONDITIONED MEDIA FOR TREATMENT OF DIABETIC ULCERS
</t>
  </si>
  <si>
    <t xml:space="preserve">ACTIVE CARRIER CHANNEL FOR LINT MANAGEMENT WITHIN AN APPLIANCE
</t>
  </si>
  <si>
    <t>IP90106</t>
  </si>
  <si>
    <t>OVP2426736IN</t>
  </si>
  <si>
    <t>BATTERY CELL AND BATTERY PACK AND VEHICLE INCLUDING BATTERY CELL
PCT/KR2024/015531</t>
  </si>
  <si>
    <t>IP90130</t>
  </si>
  <si>
    <t>OVP2426306IN</t>
  </si>
  <si>
    <t>BATTERY DIAGNOSIS APPARATUS AND BATTERY DIAGNOSIS METHOD
PCT/KR2024/018683</t>
  </si>
  <si>
    <t>IP90131</t>
  </si>
  <si>
    <t>OVP2426465IN</t>
  </si>
  <si>
    <t>BATTERY DIAGNOSIS APPARATUS AND BATTERY DIAGNOSIS METHOD
PCT/KR2024/018675</t>
  </si>
  <si>
    <t>IP90078</t>
  </si>
  <si>
    <t>OVP2426430IN</t>
  </si>
  <si>
    <t>BATTERY DIAGNOSIS APPARATUS AND BATTERY DIAGNOSIS METHOD
PCT/KR2024/016664</t>
  </si>
  <si>
    <t>IP89903</t>
  </si>
  <si>
    <t>OVP2530273IN</t>
  </si>
  <si>
    <t xml:space="preserve">BATTERY AND CURRENT COLLECTOR APPLIED THERETO, AND BATTERY PACK AND VEHICLE INCLUDING SUCH BATTERY
</t>
  </si>
  <si>
    <t>IP89852</t>
  </si>
  <si>
    <t>2024N01308</t>
  </si>
  <si>
    <t xml:space="preserve">MOTOR
</t>
  </si>
  <si>
    <t>IP88385</t>
  </si>
  <si>
    <t>SP2403007/IN</t>
  </si>
  <si>
    <t>TWT BASED MULTI-AP COOPERATION
PCT/KR2024/003961</t>
  </si>
  <si>
    <t>IP88731</t>
  </si>
  <si>
    <t>307667-IN-NP</t>
  </si>
  <si>
    <t xml:space="preserve">A HYDRAULIC POWER STEERING SYSTEM AND METHOD FOR DETECTING WHEEL MISALIGNMENT IN A VEHICLE
</t>
  </si>
  <si>
    <t xml:space="preserve">SELF-REGULATING ORCHESTRATION OF HETEROGENEOUS INFERENCE MODULES WITH REPRODUCIBLE EXECUTION AND TAMPER-EVIDENT AUDIT TRAILS
</t>
  </si>
  <si>
    <t>IP90061</t>
  </si>
  <si>
    <t>2304600IN</t>
  </si>
  <si>
    <t>PROTECTING SECURITY IN COMMON TRUSTED APPLICATION
PCT/US2024/028650</t>
  </si>
  <si>
    <t>IP90095</t>
  </si>
  <si>
    <t>2303480IN</t>
  </si>
  <si>
    <t>INITIAL END-TO-END DISCOVERY PROCEDURE IN DIRECT NTN COMMUNICATION
PCT/US2024/029718</t>
  </si>
  <si>
    <t xml:space="preserve">EFFICIENT MACHINE LEARNING CACHING VIA MODIFIED SLIDING WINDOW
</t>
  </si>
  <si>
    <t>IP90105</t>
  </si>
  <si>
    <t>ESPKE23-3436PCIN</t>
  </si>
  <si>
    <t>FOREIGN SUBSTANCE REMOVAL DEVICE OF BATTERY GRIPPER
PCT/KR2024/015264</t>
  </si>
  <si>
    <t>IP89314</t>
  </si>
  <si>
    <t>CG900PCT</t>
  </si>
  <si>
    <t>METHOD OF CURING A POLYTHIOURETHANE-BASED SUBSTRATE FROM A PRE-POLYMER
PCT/EP2024/058960</t>
  </si>
  <si>
    <t xml:space="preserve">TERMINAL AND OPERATION METHOD THEREOF
</t>
  </si>
  <si>
    <t xml:space="preserve">METAL-ORGANIC-MOLECULAR STRUCTURES (MOMS), METHOD OF PREPARATION, AND USES THEREOF
</t>
  </si>
  <si>
    <t>MUMBAI</t>
  </si>
  <si>
    <t>IP89940</t>
  </si>
  <si>
    <t>PC072963A</t>
  </si>
  <si>
    <t>PFIZER INC.</t>
  </si>
  <si>
    <t>PYRIDO[4,3-D]PYRIMIDINE COMPOUNDS
PCT/IB2024/053182</t>
  </si>
  <si>
    <t>IP89767</t>
  </si>
  <si>
    <t>P44094INN1/FJH</t>
  </si>
  <si>
    <t>METHOD OF PREPARING AN ALIGNED LIQUID CRYSTAL ELASTOMER
PCT/GB2024/050754</t>
  </si>
  <si>
    <t>IP89768</t>
  </si>
  <si>
    <t>P44093INN1/FJH</t>
  </si>
  <si>
    <t>COMPOSITE
PCT/GB2024/050755</t>
  </si>
  <si>
    <t>IP90129</t>
  </si>
  <si>
    <t>106389-9534</t>
  </si>
  <si>
    <t xml:space="preserve">SYSTEMS AND METHODS FOR MAXIMIZING ENERGY STORAGE ON A VEHICLE WITH INFRASTRUCTURE LIMITATIONS
</t>
  </si>
  <si>
    <t>IP89335</t>
  </si>
  <si>
    <t>30171_IN</t>
  </si>
  <si>
    <t>METHODS OF PRODUCING FC-CONTAINING PROTEINS
PCT/US2024/020884</t>
  </si>
  <si>
    <t>IP89750</t>
  </si>
  <si>
    <t>F25-INKS-277</t>
  </si>
  <si>
    <t>COATED ULTRAHIGH-STRENGTH STEEL WITH EXCELLENT SPOT WELDING PERFORMANCE AND MANUFACTURING METHOD THEREFOR
PCT/CN2024/083714</t>
  </si>
  <si>
    <t>IP89833</t>
  </si>
  <si>
    <t>008842833</t>
  </si>
  <si>
    <t>MAGNETIC FLUX GENERATOR
PCT/EP2024/058355</t>
  </si>
  <si>
    <t>IP89844</t>
  </si>
  <si>
    <t>008842890</t>
  </si>
  <si>
    <t>APPARATUS FOR USE WITH ELECTROCHEMICAL CELLS
PCT/EP2024/058373</t>
  </si>
  <si>
    <t>IP90114</t>
  </si>
  <si>
    <t>C/P/1039409/IN/PCT/1</t>
  </si>
  <si>
    <t>NETWORK HIERARCHY-BASED AUTOMATIC ONBOARDING OF NETWORK DEVICES
PCT/US2024/018546</t>
  </si>
  <si>
    <t>IP89653</t>
  </si>
  <si>
    <t>C/P/1039390/IN/PCT/1</t>
  </si>
  <si>
    <t>GLOBAL POSITIONING SYSTEM BASED MULTI-FACTOR AUTHENTICATION FOR ZERO TRUST NETWORK ACCESS
PCT/US2024/019666</t>
  </si>
  <si>
    <t xml:space="preserve">TEMPORALLY-AWARE RETRIEVAL AND KNOWLEDGE GRAPH SYSTEM
</t>
  </si>
  <si>
    <t>IP86394</t>
  </si>
  <si>
    <t>PO250197SM</t>
  </si>
  <si>
    <t>DISPLAY DEVICE AND DRIVING METHOD THEREFOR
PCT/KR2024/001276</t>
  </si>
  <si>
    <t>IP89416</t>
  </si>
  <si>
    <t>AB221578-IN-PCT</t>
  </si>
  <si>
    <t>TNF SUPERFAMILY MEMBER IMMUNOCYTOKINE AND USES THEREOF
PCT/CN2024/083357</t>
  </si>
  <si>
    <t>IP89403</t>
  </si>
  <si>
    <t>P023207IN-01</t>
  </si>
  <si>
    <t>MAIN TECH S.R.L.</t>
  </si>
  <si>
    <t>DISTRIBUTION SYSTEM FOR BULK MATERIALS
PCT/IB2024/052406</t>
  </si>
  <si>
    <t>IP87027</t>
  </si>
  <si>
    <t>24PCTIN952</t>
  </si>
  <si>
    <t>SECONDARY BATTERY MANUFACTURING SYSTEM AND SECONDARY BATTERY MANUFACTURING METHOD
PCT/KR2024/013404</t>
  </si>
  <si>
    <t>IP90082</t>
  </si>
  <si>
    <t>OVP2426894IN</t>
  </si>
  <si>
    <t>BATTERY, AND BATTERY PACK AND VEHICLE COMPRISING SAME
PCT/KR2024/018896</t>
  </si>
  <si>
    <t>IP90704</t>
  </si>
  <si>
    <t>OVP2528686IN</t>
  </si>
  <si>
    <t>CYLINDRICAL BATTERY CELL INSPECTION DEVICE AND CYLINDRICAL BATTERY CELL PRODUCED USING SAME, AND BATTERY PACK AND VEHICLE COMPRISING CYLINDRICAL BATTERY CELL
PCT/KR2024/013064</t>
  </si>
  <si>
    <t>IP89977</t>
  </si>
  <si>
    <t>OVP2426346IN</t>
  </si>
  <si>
    <t>BATTERY DIAGNOSIS APPARATUS AND BATTERY DIAGNOSIS METHOD
PCT/KR2024/096411</t>
  </si>
  <si>
    <t>IP89519</t>
  </si>
  <si>
    <t>E0585.70057IN00</t>
  </si>
  <si>
    <t>ADVERUM BIOTECHNOLOGIES INC</t>
  </si>
  <si>
    <t>RECOMBINANT ADENO-ASSOCIATED VIRUS (RAAV) PRODUCTION IN INSECT CELLS
PCT/US2024/019049</t>
  </si>
  <si>
    <t>IP89443</t>
  </si>
  <si>
    <t>P/2026/0346</t>
  </si>
  <si>
    <t xml:space="preserve">A VEHICLE AND A SPEED DECELERATION SYSTEM THEREOF
</t>
  </si>
  <si>
    <t xml:space="preserve">A MULTIMODAL ELECTROCHEMICAL MEASUREMENT SYSTEM FOR ENERGY STORAGE DEVICES
</t>
  </si>
  <si>
    <t>IP87867</t>
  </si>
  <si>
    <t>K 76 523/1MZ</t>
  </si>
  <si>
    <t>RAPID MIXING POLYMERIZATION REACTOR AND PROCESS
PCT/EP2024/055106</t>
  </si>
  <si>
    <t>IP88950</t>
  </si>
  <si>
    <t>K 76 477/19WB</t>
  </si>
  <si>
    <t>HIGH-PURITY POLYPROPYLENE RECYCLATES
PCT/EP2024/056217</t>
  </si>
  <si>
    <t xml:space="preserve">SYSTEM AND METHOD FOR PROTECTING GRID-FORMING INVERTER BASED RESOURCES FROM POWER DEVIATIONS
</t>
  </si>
  <si>
    <t>IP89281</t>
  </si>
  <si>
    <t>OEC16004IN</t>
  </si>
  <si>
    <t>ELECTRONIC DEVICE AND CONTROL METHOD THEREOF
PCT/KR2024/095531</t>
  </si>
  <si>
    <t>IP89837</t>
  </si>
  <si>
    <t>P202205038IN01</t>
  </si>
  <si>
    <t>DEDICATED HOST LIVE MIGRATION
PCT/EP2024/061189</t>
  </si>
  <si>
    <t>IP89434</t>
  </si>
  <si>
    <t>P202300106IN01</t>
  </si>
  <si>
    <t>HOMOMORPHIC ENCRYPTED ONE-HOT MAPS USING INTERMEDIATE CHINESE REMAINDER THEOREM (CRT) MAPS
PCT/IB2024/052671</t>
  </si>
  <si>
    <t>IP89355</t>
  </si>
  <si>
    <t>P202202779IN01</t>
  </si>
  <si>
    <t>ROBOTIC PROCESS AUTOMATION USING GENERATED SEMANTIC INFORMATION
PCT/IB2024/053215</t>
  </si>
  <si>
    <t>IP89633</t>
  </si>
  <si>
    <t>CEES-006/01IN 337273-2122</t>
  </si>
  <si>
    <t>SYSTEMS, DEVICES, AND METHODS FOR FLUID TRANSFER WITHIN AN AUTOMATED CELL PROCESSING SYSTEM
PCT/US2024/022079</t>
  </si>
  <si>
    <t>IP90932</t>
  </si>
  <si>
    <t>221180IN01</t>
  </si>
  <si>
    <t>MODIFIED COPPER ZEOLITES AND METHOD OF USING THE SAME FOR TREATMENT OF GAS STREAMS CONTAINING NOX
PCT/US2024/023251</t>
  </si>
  <si>
    <t>IP88436</t>
  </si>
  <si>
    <t>SP2403008/IN</t>
  </si>
  <si>
    <t>R-TWT BASED MULTI-AP COORDINATION
PCT/KR2024/003952</t>
  </si>
  <si>
    <t>IP90757</t>
  </si>
  <si>
    <t>305841-IN-NP.</t>
  </si>
  <si>
    <t xml:space="preserve">A LOCK NUT SYSTEM AND AN ANTI-LOOSENING DEVICE FOR THE LOCK NUT SYSTEM
</t>
  </si>
  <si>
    <t>IP90722</t>
  </si>
  <si>
    <t>2305209IN</t>
  </si>
  <si>
    <t>DELAY BUDGETS ASSOCIATED WITH DELAY STATUS REPORTING
PCT/US2024/026801</t>
  </si>
  <si>
    <t>IP90734</t>
  </si>
  <si>
    <t>201037IND1</t>
  </si>
  <si>
    <t xml:space="preserve">DOWNLINK CONTROL INFORMATION FOR DORMANCY INDICATION AND ONE-SHOT HYBRID AUTOMATIC REPEAT REQUEST FEEDBACK
</t>
  </si>
  <si>
    <t>IP90697</t>
  </si>
  <si>
    <t>2302764IN</t>
  </si>
  <si>
    <t>ADAPTIVE DIGITAL POST-DISTORTION AND MODULATION AND CODING SCHEME INDEX REPORTING
PCT/US2024/027202</t>
  </si>
  <si>
    <t xml:space="preserve">TECHNIQUES FOR MODEL-BASED BEAM EVALUATION  FOR WIRELESS COMMUNICATIONS
</t>
  </si>
  <si>
    <t xml:space="preserve">DYNAMIC TRANSMISSION CONFIGURATION INDICATION STATE SWITCHING USING SYNCHRONIZATION SIGNAL BLOCKS
</t>
  </si>
  <si>
    <t>IP90679</t>
  </si>
  <si>
    <t>180437IND1</t>
  </si>
  <si>
    <t xml:space="preserve">SECONDARY CELL ACTIVATION AND DEACTIVATION ENHANCEMENTS IN NEW RADIO
</t>
  </si>
  <si>
    <t>IP90693</t>
  </si>
  <si>
    <t>2305331IN</t>
  </si>
  <si>
    <t>MEASUREMENT PERIOD CALCULATION FOR CARRIER PHASE POSITIONING MEASUREMENTS
PCT/US2024/027675</t>
  </si>
  <si>
    <t>IP90058</t>
  </si>
  <si>
    <t>2305389IN</t>
  </si>
  <si>
    <t>IMPLICIT DETERMINATION RULES FOR POSITIONING REFERENCE SIGNAL (PRS) RESOURCE SET AGGREGATION LINKAGE
PCT/US2024/021925</t>
  </si>
  <si>
    <t>IP89979</t>
  </si>
  <si>
    <t>FPE-2024-0280/IN</t>
  </si>
  <si>
    <t>TWT OPERATION IN WIRELESS NETWORKS
PCT/KR2024/009249</t>
  </si>
  <si>
    <t>IP88846</t>
  </si>
  <si>
    <t>4375.307IN02</t>
  </si>
  <si>
    <t>EXCEPTION HANDLING USING INSTANT OPTICAL CHARACTER RECOGNITION
PCT/US2024/016029</t>
  </si>
  <si>
    <t>IP87904</t>
  </si>
  <si>
    <t>MASTEK LIMITED</t>
  </si>
  <si>
    <t xml:space="preserve">METHOD AND APPARATUS FOR STREAMLINING PROJECT MANAGEMENT USING ARTIFICIAL INTELLIGENCE
</t>
  </si>
  <si>
    <t>IP88656</t>
  </si>
  <si>
    <t>413044-IN01-PCT</t>
  </si>
  <si>
    <t>FINDING SEMANTICALLY RELATED SECURITY INFORMATION
PCT/US2024/019616</t>
  </si>
  <si>
    <t>IP89583</t>
  </si>
  <si>
    <t>PMDA-242211-IN</t>
  </si>
  <si>
    <t>SENSING SYSTEM, RECEPTION DEVICE, CONTROL CIRCUIT, STORAGE MEDIUM, SENSING METHOD, AND RECEIVING METHOD
PCT/JP2023/013838</t>
  </si>
  <si>
    <t>IP84143</t>
  </si>
  <si>
    <t>81082864</t>
  </si>
  <si>
    <t xml:space="preserve">A CONTAINER FOR STORING PERISHABLE ARTICLES
</t>
  </si>
  <si>
    <t>IP89830</t>
  </si>
  <si>
    <t>P134262IN00</t>
  </si>
  <si>
    <t>TRANS-CYCLOOCTENE WITH IMPROVED T-LINKER
PCT/NL2024/050118</t>
  </si>
  <si>
    <t xml:space="preserve">METHOD AND SYSTEMS FOR FACILITATING FINE GRAINED SUBBAND CHANNEL STATE INFORMATION REPORTING
</t>
  </si>
  <si>
    <t>IP89902</t>
  </si>
  <si>
    <t>SH-76167-IN-DMC</t>
  </si>
  <si>
    <t>MOTION CODING FOR VERTICES IN INTER-CODED BASEMESH FRAME FOR DYNAMIC MESH CODING
PCT/KR2024/009773</t>
  </si>
  <si>
    <t>IP90092</t>
  </si>
  <si>
    <t>30289_IN</t>
  </si>
  <si>
    <t>APPARATUSES FOR AND METHODS OF CONCENTRATING BIOMOLECULES
PCT/US2024/026206</t>
  </si>
  <si>
    <t>IP89375</t>
  </si>
  <si>
    <t>54057-0013IN1</t>
  </si>
  <si>
    <t>SYNNOVATION THERAPEUTICS, INC.</t>
  </si>
  <si>
    <t>HETEROCYCLIC COMPOUNDS AS WRN INHIBITORS
PCT/US2024/018967</t>
  </si>
  <si>
    <t>IP90763</t>
  </si>
  <si>
    <t>106389-9517</t>
  </si>
  <si>
    <t xml:space="preserve">SYSTEMS AND METHODS FOR GEAR SHIFT KICKDOWN CONTROLS FOR PASS BY NOISE REDUCTION
</t>
  </si>
  <si>
    <t>Tyco Fire &amp; Security GmbH</t>
  </si>
  <si>
    <t xml:space="preserve">BUILDING DATA ASSESSMENT DURING PRE-ONBOARDING
</t>
  </si>
  <si>
    <t>JOSEPH VÖGELE AG</t>
  </si>
  <si>
    <t xml:space="preserve">FALL PROTECTION FOR A CONSTRUCTION MACHINE
</t>
  </si>
  <si>
    <t>IP88083</t>
  </si>
  <si>
    <t>ES-DESE-2025-105</t>
  </si>
  <si>
    <t xml:space="preserve">SYSTEM FOR INSPECTING PHARMA PRODUCT AND METHOD THEREOF
</t>
  </si>
  <si>
    <t>IP90736</t>
  </si>
  <si>
    <t>OSQ-32919</t>
  </si>
  <si>
    <t>BASE STATION AND COMMUNICATION SYSTEM
PCT/JP2024/011425</t>
  </si>
  <si>
    <t xml:space="preserve">DOMAIN‐AWARE HYBRID AGENTIC PLANNING BASED ON CONTEXTUAL CONSTRAINTS
</t>
  </si>
  <si>
    <t xml:space="preserve">TRAJECTORY MEMORY DRIVEN AGENTIC PLANNER WITH SAFETY CONSIDERATIONS AND GUARDRAILS
</t>
  </si>
  <si>
    <t>IP89879</t>
  </si>
  <si>
    <t>P023271IN-01</t>
  </si>
  <si>
    <t>DANIELI &amp; C. OFFICINE MECCANICHE S.P.A.</t>
  </si>
  <si>
    <t>REVERSIBLE ROUGHING MILL FOR AN ALUMINUM OR ALUMINUM ALLOY PRODUCT AND RELATED PROCESS
PCT/IB2024/052107</t>
  </si>
  <si>
    <t>IP89721</t>
  </si>
  <si>
    <t>10830PFA WO IN</t>
  </si>
  <si>
    <t>BYK-CHEMIE GMBH</t>
  </si>
  <si>
    <t>COMPOSITION COMPRISING AN ASSOCIATIVE THICKENER
PCT/EP2024/057747</t>
  </si>
  <si>
    <t>IP89625</t>
  </si>
  <si>
    <t>R 86008, EB</t>
  </si>
  <si>
    <t>KLIMA, Herwig</t>
  </si>
  <si>
    <t>SAILING SHIP
PCT/EP2024/058751</t>
  </si>
  <si>
    <t>IP89723</t>
  </si>
  <si>
    <t>BT8447PC00IN</t>
  </si>
  <si>
    <t>LEBRONZE ALLOYS</t>
  </si>
  <si>
    <t>PRECISION RESISTIVE ALLOY BASED ON COPPER, MANGANESE, NICKEL AND TIN
PCT/EP2024/057994</t>
  </si>
  <si>
    <t>IP89486</t>
  </si>
  <si>
    <t>P202301093IN01</t>
  </si>
  <si>
    <t>ARTIFICIAL INTELLIGENCE VIRTUAL SIGN LANGUAGE AVATAR INTERPRETER
PCT/EP2024/061359</t>
  </si>
  <si>
    <t>MITSUMI ELECTRIC CO. LTD</t>
  </si>
  <si>
    <t xml:space="preserve">SECONDARY BATTERY PROTECTION INTEGRATED CIRCUIT AND BATTERY DEVICE
</t>
  </si>
  <si>
    <t>IP88850</t>
  </si>
  <si>
    <t>K 76 574/1MP</t>
  </si>
  <si>
    <t>PROCESS OF PREPARING HIGH-PURITY POLYPROPYLENE RECYCLATES
PCT/EP2024/056218</t>
  </si>
  <si>
    <t>IP88968</t>
  </si>
  <si>
    <t>B3960INPC</t>
  </si>
  <si>
    <t>CENTRE NATIONAL DE LA RECHERCHE SCIENTIFIQUE</t>
  </si>
  <si>
    <t>3,5-DIAMINOTRIAZOLE DERIVATIVES AND USES THEREOF FOR TREATING OCULAR DISEASES
PCT/EP2024/060593</t>
  </si>
  <si>
    <t>IP90771</t>
  </si>
  <si>
    <t>307594-IN-NP.</t>
  </si>
  <si>
    <t xml:space="preserve">A SPRING BRAKE ACTUATOR FOR A VEHICLE
</t>
  </si>
  <si>
    <t>IP89479</t>
  </si>
  <si>
    <t>IDEA 13703</t>
  </si>
  <si>
    <t xml:space="preserve">A HEADLINER OF A CURTAIN FOR A RETRACTABLE PANEL OF A VEHICLE
</t>
  </si>
  <si>
    <t>IP90098</t>
  </si>
  <si>
    <t>P169777WOIN</t>
  </si>
  <si>
    <t>SCHIBSBYE, Karsten</t>
  </si>
  <si>
    <t>A SYSTEM FOR GENERATING ELECTRICITY AND CAPTURING CARBON DIOXIDE FROM AIR
PCT/IB2024/053910</t>
  </si>
  <si>
    <t>IP89751</t>
  </si>
  <si>
    <t>2023-OPLE-8934PC/IN/EKL/SSJ</t>
  </si>
  <si>
    <t>ENERGY STORAGE SYSTEM
PCT/KR2024/003697</t>
  </si>
  <si>
    <t>IP89456</t>
  </si>
  <si>
    <t>1499.123.IN</t>
  </si>
  <si>
    <t>PAIRWISE PLANTS SERVICES, INC.</t>
  </si>
  <si>
    <t>METHODS AND COMPOSITIONS FOR MODIFYING SHADE AVOIDANCE IN PLANTS
PCT/US2024/017968</t>
  </si>
  <si>
    <t>IP90690</t>
  </si>
  <si>
    <t>2305249IN</t>
  </si>
  <si>
    <t>RANDOM ACCESS CHANNEL RESPONSE MESSAGE MONITORING WITH PREAMBLE REPETITION
PCT/US2024/028397</t>
  </si>
  <si>
    <t xml:space="preserve">EARLY DATA FORWARDING FOR LAYER-TRIGGERED MOBILITY
</t>
  </si>
  <si>
    <t>IP90710</t>
  </si>
  <si>
    <t>2303165IN</t>
  </si>
  <si>
    <t>CONFIRMING UE-TRIGGERED MOBILITY USING LOW-LAYER INFORMATION
PCT/US2024/030000</t>
  </si>
  <si>
    <t>IP90711</t>
  </si>
  <si>
    <t>2304008IN</t>
  </si>
  <si>
    <t>TARGET BEAM IDENTIFICATION FOR TEMPORAL BEAM PREDICTION
PCT/CN2023/098805</t>
  </si>
  <si>
    <t xml:space="preserve">METHOD AND SYSTEM FOR HANDLING NETWORK SLICE SPECIFIC RE-AUTHENTICATION AND RE-AUTHORIZATION IN EPS AND 5GS
</t>
  </si>
  <si>
    <t>IP90802</t>
  </si>
  <si>
    <t>ESPKE23-1735PCIN</t>
  </si>
  <si>
    <t>ELECTRODE ASSEMBLY AND SECONDARY BATTERY COMPRISING SAME
PCT/KR2024/017055</t>
  </si>
  <si>
    <t>IP90138</t>
  </si>
  <si>
    <t>SRIB-20250502-003</t>
  </si>
  <si>
    <t xml:space="preserve">METHOD AND SYSTEM TO ENHANCE MBS SERVICE EXPERIENCE IN NTN INTENDED SERVICE AREA
</t>
  </si>
  <si>
    <t>IP89725</t>
  </si>
  <si>
    <t>P-14-1173-PCT</t>
  </si>
  <si>
    <t>NAGRAVISION SÀRL</t>
  </si>
  <si>
    <t>METHOD FOR RECEIVING CONTENT IN USER DEVICE OVER CDN
PCT/EP2024/060689</t>
  </si>
  <si>
    <t>IP89313</t>
  </si>
  <si>
    <t>127033-5004-IN</t>
  </si>
  <si>
    <t>3HELIX, INC.</t>
  </si>
  <si>
    <t>ANTI-INFLAMMATORY BIO-ACTIVE COLLAGEN HYBRIDIZING PEPTIDES AND METHODS OF USING THEREOF
PCT/US2024/018078</t>
  </si>
  <si>
    <t xml:space="preserve">ANTI-REFLECTIVE FILM AND DISPLAY DEVICE INCLUDING THE SAME
</t>
  </si>
  <si>
    <t xml:space="preserve">SYSTEMS AND METHODS FOR A KNOWLEDGE GRAPH BASED ARTIFICIAL INTELLIGENCE CONVERSATION AGENT
</t>
  </si>
  <si>
    <t xml:space="preserve">SYSTEM AND METHOD FOR AUTOMATED CONVERSION OF CAD FLOOR PLANS INTO GEOREFERENCED DIGITAL FORMATS
</t>
  </si>
  <si>
    <t xml:space="preserve">ARTIFICIAL INTELLIGENCE MULTI-AGENT BUILDING SYSTEM
</t>
  </si>
  <si>
    <t>IP89457</t>
  </si>
  <si>
    <t>30487_IN</t>
  </si>
  <si>
    <t>METHODS FOR THE PREPARATION OF SSTR4 AGONISTS AND SALTS THEREOF
PCT/US2024/018591</t>
  </si>
  <si>
    <t>IP88943</t>
  </si>
  <si>
    <t>30577_IN</t>
  </si>
  <si>
    <t>KRAS INHIBITORS
PCT/US2024/022154</t>
  </si>
  <si>
    <t xml:space="preserve">METHOD AND SYSTEM FOR PERFORMING INTEGRATED SENSING AND COMMUNICATION IN NEXT-GENERATION RADIO ACCESS NETWORKS (RAN)
</t>
  </si>
  <si>
    <t xml:space="preserve">A METHOD AND SYSTEM FOR HANDLING AMBIENT IOT DEVICES
</t>
  </si>
  <si>
    <t>IP89293</t>
  </si>
  <si>
    <t>N426877IN INT</t>
  </si>
  <si>
    <t>BICYCLETX LIMITED</t>
  </si>
  <si>
    <t>SYNTHESIS OF BICYCLE TOXIN CONJUGATES, AND INTERMEDIATES THEREOF
PCT/GB2024/050630</t>
  </si>
  <si>
    <t xml:space="preserve">INCREMENTAL FILE SCANNING FOR VECTOR DATABASE DATA INGESTION
</t>
  </si>
  <si>
    <t>IP89158</t>
  </si>
  <si>
    <t>SR NO.: S 2025-26/2356 &amp; THE IDF NO 3433</t>
  </si>
  <si>
    <t xml:space="preserve">A HYBRID FILAMENT AND POWDER BASED 3D PRINTING SYSTEM
</t>
  </si>
  <si>
    <t>IP87871</t>
  </si>
  <si>
    <t>YPF202303-0011/IN-PCT</t>
  </si>
  <si>
    <t>ELECTRONIC DEVICE COMPRISING MAGNET ASSEMBLY
PCT/KR2024/004291</t>
  </si>
  <si>
    <t>IP89700</t>
  </si>
  <si>
    <t>PT-1581</t>
  </si>
  <si>
    <t xml:space="preserve">AN IN-VEHICLE CHARGING SYSTEM TO REVIVE AN ELECTRIC VEHICLE (EV) AND A METHOD THEREOF
</t>
  </si>
  <si>
    <t>IP88688</t>
  </si>
  <si>
    <t>K 76 515/1WB</t>
  </si>
  <si>
    <t>HIGH-PURITY POLYPROPYLENE RECYCLATES
PCT/EP2024/056219</t>
  </si>
  <si>
    <t>IP90005</t>
  </si>
  <si>
    <t>IBIO-2632/IN</t>
  </si>
  <si>
    <t>ADENO-ASSOCIATED VIRUS VECTOR ENCODING CONNEXIN 26 AND USES THEREOF
PCT/EP2024/058715</t>
  </si>
  <si>
    <t xml:space="preserve">SNAP-IN KNOB FOR AN APPLIANCE CONSOLE
</t>
  </si>
  <si>
    <t>IP90673</t>
  </si>
  <si>
    <t>OVP2426054IN</t>
  </si>
  <si>
    <t>BATTERY CELL AND METHOD FOR MANUFACTURING BATTERY CELL
PCT/KR2024/011441</t>
  </si>
  <si>
    <t>IP90762</t>
  </si>
  <si>
    <t>OVP2424833IN</t>
  </si>
  <si>
    <t>APPARATUS AND METHOD FOR DIAGNOSING BATTERY
PCT/KR2024/010199</t>
  </si>
  <si>
    <t>IP89975</t>
  </si>
  <si>
    <t>OVP2426286IN</t>
  </si>
  <si>
    <t>BATTERY DIAGNOSIS APPARATUS AND BATTERY DIAGNOSIS METHOD
PCT/KR2024/018682</t>
  </si>
  <si>
    <t>IP89828</t>
  </si>
  <si>
    <t>OVP2528684IN</t>
  </si>
  <si>
    <t>BATTERY PACK AND VEHICLE COMPRISING SAME
PCT/KR2024/010512</t>
  </si>
  <si>
    <t xml:space="preserve">LOW BULK DENSITY GRANULAR DETERGENT COMPOSITION WITH ENZYMES
</t>
  </si>
  <si>
    <t xml:space="preserve">LOW BULK DENSITY GRANULAR DETERGENT COMPOSITION WITH SHADING DYE
</t>
  </si>
  <si>
    <t>IP89482</t>
  </si>
  <si>
    <t>IDEA NO. 15329</t>
  </si>
  <si>
    <t xml:space="preserve">A LOCKING SYSTEM FOR AN ADJUSTMENT UNIT OF A STEERING COLUMN
</t>
  </si>
  <si>
    <t>IP89478</t>
  </si>
  <si>
    <t>IDEA 12399</t>
  </si>
  <si>
    <t xml:space="preserve">SYSTEM FOR CONTROLLING COOLING OPERATION IN ELECTRIC VEHICLE AND METHOD THEREOF
</t>
  </si>
  <si>
    <t>IP89287</t>
  </si>
  <si>
    <t>W25P-0233-IN</t>
  </si>
  <si>
    <t>KIM, Hyun Joung</t>
  </si>
  <si>
    <t xml:space="preserve">FLUORINE-CONTAINING DENTAL RESIN COMPOSITION FOR 3D PRINTER
</t>
  </si>
  <si>
    <t xml:space="preserve">ARTIFICIAL INTELLIGENCE (AI) ENABLED ADAPTIVE DISTRIBUTED TRACING
</t>
  </si>
  <si>
    <t xml:space="preserve">DEPLOYMENT AND MANAGEMENT OF TELEMETRY MONITORING INSTANCES
</t>
  </si>
  <si>
    <t xml:space="preserve">TELEMETRY COLLECTION WITH ARTIFICIAL INTELLIGENCE (AI)-ENABLED RATE LIMITER
</t>
  </si>
  <si>
    <t>IP89698</t>
  </si>
  <si>
    <t>10551PFA WO IN</t>
  </si>
  <si>
    <t>PROTEIN BASED COUPLING AGENT FOR CARBON FIBERS
PCT/EP2024/057796</t>
  </si>
  <si>
    <t xml:space="preserve">INTELLIGENT MULTI-DOMAIN VOICE COMPANION
</t>
  </si>
  <si>
    <t>Altersage Innovations Private Limited</t>
  </si>
  <si>
    <t xml:space="preserve">A SYSTEM FOR CLIMBING A VERTICAL STRUCTRE
</t>
  </si>
  <si>
    <t>IP90695</t>
  </si>
  <si>
    <t>2302114IN</t>
  </si>
  <si>
    <t>DETECTING EXERCISE ACTIVITY USING WIRELESS SIGNALS
PCT/US2024/029545</t>
  </si>
  <si>
    <t>IP90752</t>
  </si>
  <si>
    <t>2102647IN</t>
  </si>
  <si>
    <t>FRAMEWORK FOR MULTIPLE TRANSPORT BLOCK SCHEDULING
PCT/US2024/027961</t>
  </si>
  <si>
    <t>IP90753</t>
  </si>
  <si>
    <t>2301500IN</t>
  </si>
  <si>
    <t>WAKE-UP SIGNAL ENHANCEMENTS
PCT/US2024/027674</t>
  </si>
  <si>
    <t>IP90720</t>
  </si>
  <si>
    <t>2305056IN</t>
  </si>
  <si>
    <t>CONDITIONAL HANDOVERS BASED ON A NETWORK ENERGY SAVING MODE
PCT/US2024/026788</t>
  </si>
  <si>
    <t>IP90721</t>
  </si>
  <si>
    <t>2302862IN</t>
  </si>
  <si>
    <t>RELAYING VIDEO FRAME DATA ACCORDING TO CHANNEL QUALITY
PCT/US2024/024267</t>
  </si>
  <si>
    <t>IP90759</t>
  </si>
  <si>
    <t>2304520IN</t>
  </si>
  <si>
    <t>CHANNEL STATE INFORMATION REPORTING THAT CAPTURES CROSS-LINK INTERFERENCE
PCT/US2024/024752</t>
  </si>
  <si>
    <t>IP90786</t>
  </si>
  <si>
    <t>2305427IN</t>
  </si>
  <si>
    <t>VALIDITY OF PROTECTED END-TO-END INFORMATION IN USER EQUIPMENT (UE)-TO-UE RELAY COMMUNICATION
PCT/US2024/026209</t>
  </si>
  <si>
    <t>IP90691</t>
  </si>
  <si>
    <t>2302040IN</t>
  </si>
  <si>
    <t>POSITIONING SIGNALS METHOD USING RECONFIGURABLE INTELLIGENT SURFACES
PCT/CN2023/093782</t>
  </si>
  <si>
    <t>IP90689</t>
  </si>
  <si>
    <t>2304396IN</t>
  </si>
  <si>
    <t>RECEIVE-TRANSMIT MEASUREMENT WINDOWS AND MEASUREMENT REPORT WITH MULTIPLE DOWNLINK POSITIONING REFERENCE SIGNAL OCCASION REPORTED PER UPLINK POSITIONING REFERENCE SIGNAL OCCASION
PCT/US2024/026777</t>
  </si>
  <si>
    <t xml:space="preserve">TIMING ADVANCE DETERMINATION FOR WIRELESS COMMUNICATIONS
</t>
  </si>
  <si>
    <t xml:space="preserve">A METHOD AND SYSTEM FOR REDUCING COMPLEXITY IN BLIND DECODING OF DOWNLINK CONTROL INFORMATION
</t>
  </si>
  <si>
    <t xml:space="preserve">REGULATING ENERGY CONSUMPTION FOR AMBIENT IOT DEVICES
</t>
  </si>
  <si>
    <t xml:space="preserve">PHYSICAL VERIFICATION CHECKING AND ELECTRICAL RULE CHECKING FOR 3D/3.5D STACKED HETEROGENEOUS SYSTEMS-IN-PACKAGE
</t>
  </si>
  <si>
    <t xml:space="preserve">OPTIMIZED BACKUP SEARCH USING MERGED INDEX
</t>
  </si>
  <si>
    <t>IP88665</t>
  </si>
  <si>
    <t>SR NO.: S 2025-26/2605 &amp; THE IDF NO 3305</t>
  </si>
  <si>
    <t xml:space="preserve">MEMBRANE FOR REDOX FLOW BATTERY AND METHOD OF PREPARATION THEREOF
</t>
  </si>
  <si>
    <t>TATA STEEL UK LIMITED</t>
  </si>
  <si>
    <t xml:space="preserve">METHODS AND SYSTEMS FOR PRODUCING COATED METAL
</t>
  </si>
  <si>
    <t>IP90850</t>
  </si>
  <si>
    <t>PZ/9695/RW/IN</t>
  </si>
  <si>
    <t>INSTYTUT CHEMII ORGANICZNEJ POLSKIEJ AKADEMII NAUK</t>
  </si>
  <si>
    <t>MEROCYANINE DYES, METHOD FOR PREPARATION AND APPLICATION THEREOF
PCT/PL2023/050045</t>
  </si>
  <si>
    <t>IP90857</t>
  </si>
  <si>
    <t>PZ/9614/RW/IN</t>
  </si>
  <si>
    <t>METHOD FOR THE PREPARATION OF RHODOL DERIVATIVES POSSESSING THREE FLUORINE SUBSTITUENTS IN POSITIONS 1, 2 AND 4 AND COMPOUNDS OBTAINED BY THIS METHOD
PCT/PL2023/050044</t>
  </si>
  <si>
    <t>IP89592</t>
  </si>
  <si>
    <t>P202202354AIN01</t>
  </si>
  <si>
    <t>REWORKABLE POLYSILOXANES FOR THERMAL INTERFACE MATERIALS
PCT/IB2024/054624</t>
  </si>
  <si>
    <t>Vigyan Gadodia</t>
  </si>
  <si>
    <t xml:space="preserve">AN ELECTRODE FOR ELECTROLYSIS OF WATER TO PRODUCE HYDROGEN AND METHOD OF PRODUCING THE SAME
</t>
  </si>
  <si>
    <t xml:space="preserve">NETWORK ENERGY SAVINGS (NES) POLICY FOR NETWORK ENERGY SAVING IN NG-RAN NODES
</t>
  </si>
  <si>
    <t>IP89481</t>
  </si>
  <si>
    <t>IDEA 15250</t>
  </si>
  <si>
    <t xml:space="preserve">A SYSTEM FOR INFLATING A TIRE OF A VEHICLE AND A METHOD THEREOF
</t>
  </si>
  <si>
    <t xml:space="preserve">ACTIVATION OR DEACTIVATION REQUESTS FOR REFERENCE SIGNAL RESOURCES FOR CANDIDATE CELLS
</t>
  </si>
  <si>
    <t>IP90694</t>
  </si>
  <si>
    <t>2302393IN</t>
  </si>
  <si>
    <t>DETERMINATION OF CAPABILITY OF USER EQUIPMENT TO MEASURE A DOWNLINK POSITIONING REFERENCE SIGNAL ACROSS A PLURALITY OF FREQUENCY HOPS
PCT/US2024/029715</t>
  </si>
  <si>
    <t xml:space="preserve">METHOD AND APPARATUS FOR RE-ESTABLISHING SSSG SYNCHRONIZATION UPON SECONDARY CELL REACTIVATION
</t>
  </si>
  <si>
    <t>IP90826</t>
  </si>
  <si>
    <t>2302752IN</t>
  </si>
  <si>
    <t>CHANNEL ALLOCATION FOR WIRELESS POWER TRANSFER
PCT/US2024/026229</t>
  </si>
  <si>
    <t>IP90827</t>
  </si>
  <si>
    <t>2303642IN</t>
  </si>
  <si>
    <t>EXTENDING A NON-SERVING CELL BY A REPEATER
PCT/US2024/029769</t>
  </si>
  <si>
    <t>IP90723</t>
  </si>
  <si>
    <t>2305237IN</t>
  </si>
  <si>
    <t>INTRA-SLOT TIME-DIVISION MULTIPLEXING (TDM) OF SIDELINK POSITIONING REFERENCE SIGNAL (SL-PRS) RESOURCES IN A RESOURCE POOL
PCT/US2023/082470</t>
  </si>
  <si>
    <t>IP90696</t>
  </si>
  <si>
    <t>2304367IN</t>
  </si>
  <si>
    <t>USING WIDE BEAM SYNCHRONIZATION SIGNAL BLOCK (SSB) MEASUREMENTS TO PREDICT NARROW BEAM SSBs
PCT/CN2023/099066</t>
  </si>
  <si>
    <t>IP90707</t>
  </si>
  <si>
    <t>2305696IN</t>
  </si>
  <si>
    <t>NON-COHERENT CODEBOOK SUBSET SELECTION
PCT/CN2023/095408</t>
  </si>
  <si>
    <t>IP90708</t>
  </si>
  <si>
    <t>2303142IN</t>
  </si>
  <si>
    <t>INDICATING UE-TRIGGERED MOBILITY USING LOW-LAYER INFORMATION
PCT/US2024/030008</t>
  </si>
  <si>
    <t>IP90709</t>
  </si>
  <si>
    <t>2303595IN</t>
  </si>
  <si>
    <t>FORWARDING-CAPABLE NETWORK ENTITY RECONFIGURATION RATE CONTROL
PCT/US2024/029435</t>
  </si>
  <si>
    <t>IP90716</t>
  </si>
  <si>
    <t>2303275IN</t>
  </si>
  <si>
    <t>MINIMIZATION OF DRIVE TEST (MDT) REPORTING FOR NON-TERRESTRIAL NETWORKS (NTNS)
PCT/US2024/020295</t>
  </si>
  <si>
    <t>IP90718</t>
  </si>
  <si>
    <t>2304730IN</t>
  </si>
  <si>
    <t>CHANNEL STATE INFORMATION FRAMEWORK FOR FULL-DUPLEX OPERATIONS
PCT/US2024/024603</t>
  </si>
  <si>
    <t xml:space="preserve">METHOD AND SYSTEM FOR DYNAMIC UNEQUAL MODULATION WITH ADAPTIVE RELIABILITY GUARANTEE IN WLAN SYSTEMS
</t>
  </si>
  <si>
    <t>IP90845</t>
  </si>
  <si>
    <t>SRIB-20250227-004</t>
  </si>
  <si>
    <t xml:space="preserve">METHOD AND SYSTEM FOR TEMPORAL-AWARE VIDEO EMBEDDING
</t>
  </si>
  <si>
    <t>IP90102</t>
  </si>
  <si>
    <t>PC 072964A</t>
  </si>
  <si>
    <t>SUBSTITUTED INDAZOLE PROPIONIC ACID DERIVATIVE COMPOUNDS AND USES THEREOF AS AMPK ACTIVATORS
PCT/IB2024/053239</t>
  </si>
  <si>
    <t>IP89377</t>
  </si>
  <si>
    <t>GSTX01-PCT-IN/136478-0109</t>
  </si>
  <si>
    <t>BUFFALO SPRINGS INVESTMENTS, LLLP</t>
  </si>
  <si>
    <t>ELECTRONIC PAYMENT SYSTEM
PCT/US2024/017803</t>
  </si>
  <si>
    <t>IP89878</t>
  </si>
  <si>
    <t>4351-X-29.820 WO-IN</t>
  </si>
  <si>
    <t>GLAZING WITH IMPROVED ACOUSTIC INSULATION PERFORMANCE
PCT/EP2024/058175</t>
  </si>
  <si>
    <t>IP89628</t>
  </si>
  <si>
    <t>KE1131-05IN</t>
  </si>
  <si>
    <t>KESSEBOHMER HOLDING KG</t>
  </si>
  <si>
    <t>DRAWER RACK FOR A CABINET DRAWER
PCT/EP2024/054171</t>
  </si>
  <si>
    <t>Jayendra Dabhade</t>
  </si>
  <si>
    <t xml:space="preserve">APPARATUS FOR RITUAL PERFORMANCE
</t>
  </si>
  <si>
    <t>IP89092</t>
  </si>
  <si>
    <t>SP3010-IN-PCT</t>
  </si>
  <si>
    <t>BATCH PROCESS FOR PREPARING A POLYETHER ALCOHOL USING A DOUBLE METAL CYANIDE CATALYST
PCT/EP2024/054908</t>
  </si>
  <si>
    <t>IP89093</t>
  </si>
  <si>
    <t>SP2835-IN-PCT</t>
  </si>
  <si>
    <t>BATCH PROCESS FOR PREPARING A POLYETHER ALCOHOL USING A DOUBLE METAL CYANIDE CATALYST
PCT/EP2024/054907</t>
  </si>
  <si>
    <t>IP88250</t>
  </si>
  <si>
    <t>K 76 485/1MP</t>
  </si>
  <si>
    <t>PROCESS FOR REDUCING FOULING IN HIGH PRESSURE POLYMERIZATION
PCT/EP2024/056663</t>
  </si>
  <si>
    <t>IP89890</t>
  </si>
  <si>
    <t>OVP2530245IN</t>
  </si>
  <si>
    <t xml:space="preserve">ELECTRODE ASSEMBLY AND BATTERY, AND BATTERY PACK AND VEHICLE COMPRISING SAME
</t>
  </si>
  <si>
    <t xml:space="preserve">“INTERCELL BEAM MANAGEMENT (ICBM) ASSISTED LOWER LAYER TRIGGERED MOBILITY (LTM) IN 6G NETWORK
</t>
  </si>
  <si>
    <t>IP90828</t>
  </si>
  <si>
    <t>2301519IN</t>
  </si>
  <si>
    <t>PERIODIC ADVERTISEMENT COVERAGE EXTENSION USING BRIDGES
PCT/US2024/023932</t>
  </si>
  <si>
    <t>IP90829</t>
  </si>
  <si>
    <t>2301140IN</t>
  </si>
  <si>
    <t>DYNAMIC AUDIO CHANNEL CONFIGURATION FOR A VEHICLE
PCT/US2024/023824</t>
  </si>
  <si>
    <t>IP90785</t>
  </si>
  <si>
    <t>2107622IN</t>
  </si>
  <si>
    <t>METHODS FOR COMMUNICATING SYNCHRONIZATION SIGNALS USING CYCLIC SHIFTS
PCT/US2024/029552</t>
  </si>
  <si>
    <t>IP90787</t>
  </si>
  <si>
    <t>2301496IN</t>
  </si>
  <si>
    <t>SHOCK SEVERITY ESTIMATION SOLUTION FOR USE IN ASSET TRACKING
PCT/US2024/024140</t>
  </si>
  <si>
    <t>IP90788</t>
  </si>
  <si>
    <t>2305611IN</t>
  </si>
  <si>
    <t>CELL RE-SELECTION TRANSITION PERIODS FOR CELL DETECTION
PCT/CN2023/094126</t>
  </si>
  <si>
    <t>IP90760</t>
  </si>
  <si>
    <t>2305257IN</t>
  </si>
  <si>
    <t>WIDEBAND AND PER-SUBBAND CHANNEL STATE INFORMATION REPORTING FOR SUBBAND FULL-DUPLEX COMMUNICATIONS
PCT/US2024/027467</t>
  </si>
  <si>
    <t>IP90838</t>
  </si>
  <si>
    <t>2301809IN</t>
  </si>
  <si>
    <t>PHOTOACOUSTIC DEVICE INCLUDING A LIGHT GUIDE SYSTEM CONFIGURED TO TRANSMIT LIGHT THROUGH AN ELECTROMAGNETIC INTERFERENCE (EMI)-REDUCING LAYER
PCT/US2024/024146</t>
  </si>
  <si>
    <t xml:space="preserve">INTEGRATED CONTROLLER AND DYNAMIC VARIATION MONITOR (DVM) FOR VOLTAGE LEVEL DETECTION
</t>
  </si>
  <si>
    <t>IP90867</t>
  </si>
  <si>
    <t>ENG2901IN1</t>
  </si>
  <si>
    <t xml:space="preserve">NETWORK SERVICE EVALUATION AND VALIDATION
</t>
  </si>
  <si>
    <t>IP90789</t>
  </si>
  <si>
    <t>2301643IN</t>
  </si>
  <si>
    <t>RACH OPTIMIZATION FOR NB-IOT NTN GSO
PCT/US2024/024651</t>
  </si>
  <si>
    <t>IP90783</t>
  </si>
  <si>
    <t>2305386IN</t>
  </si>
  <si>
    <t>CONFIGURING FREQUENCY HOPS WITHIN A REFERENCE SIGNAL TRANSMISSION
PCT/US2024/028636</t>
  </si>
  <si>
    <t>IP88099</t>
  </si>
  <si>
    <t>SRIB-20250303-008</t>
  </si>
  <si>
    <t xml:space="preserve">METHOD AND SYSTEM FOR MANAGING TRAINING OF AN ARTIFICIAL INTELLIGENCE (AI) MODEL IN A WIRELESS NETWORK
</t>
  </si>
  <si>
    <t>LNW Gaming, Inc.</t>
  </si>
  <si>
    <t xml:space="preserve">HYBRID FACIAL RECOGNITION GAMING SYSTEM
</t>
  </si>
  <si>
    <t>LNW Gaming, Inc</t>
  </si>
  <si>
    <t xml:space="preserve">SYSTEMS AND METHODS FOR DYNAMIC CONTENT OVERLAY AND INTERACTION ROUTING ON GAMING MACHINE
</t>
  </si>
  <si>
    <t>IP89771</t>
  </si>
  <si>
    <t>SE-023-04-003-WO0IN0</t>
  </si>
  <si>
    <t>ELECTRONIC DEVICE COMPRISING DEFORMABLE PRINTED CIRCUIT BOARD
PCT/KR2024/002046</t>
  </si>
  <si>
    <t>IP89826</t>
  </si>
  <si>
    <t>20443-0806IN1</t>
  </si>
  <si>
    <t>INCYTE CORPORATION</t>
  </si>
  <si>
    <t>BICYCLIC UREAS AS KINASE INHIBITORS
PCT/US2024/019525</t>
  </si>
  <si>
    <t>IP90148</t>
  </si>
  <si>
    <t>106389-9656</t>
  </si>
  <si>
    <t>REDUCING FLUID MIXER
PCT/US2024/020901</t>
  </si>
  <si>
    <t xml:space="preserve">DRY MORTAR COMPOSITION, ADHESIVE SLURRY AND PREPARATION METHOD THEREOF, CONSTRUCTION ELEMENT
</t>
  </si>
  <si>
    <t xml:space="preserve">CYBER RECOVERY MECHANISM
</t>
  </si>
  <si>
    <t xml:space="preserve">STORAGE DATA PROTECTION PLATFORM
</t>
  </si>
  <si>
    <t xml:space="preserve">VIRTUAL MACHINE RIGHT-SIZING
</t>
  </si>
  <si>
    <t>IP89884</t>
  </si>
  <si>
    <t>OVP2426122IN</t>
  </si>
  <si>
    <t>PELLETS FOR ELECTROLYTE INJECTION AND ELECTROLYTE INJECTION METHOD
PCT/KR2024/019398</t>
  </si>
  <si>
    <t>IP88851</t>
  </si>
  <si>
    <t>P/2025/0547</t>
  </si>
  <si>
    <t xml:space="preserve">A METHOD FOR CRANKING AN ENGINE OF A VEHICLE AND A VEHICLE THEREOF
</t>
  </si>
  <si>
    <t>IP88521</t>
  </si>
  <si>
    <t>SYP351142IN01</t>
  </si>
  <si>
    <t>INFORMATION PROCESSING DEVICE, INFORMATION PROCESSING METHOD, AND PROGRAM
PCT/JP2024/003771</t>
  </si>
  <si>
    <t>IP88618</t>
  </si>
  <si>
    <t>IP250262.</t>
  </si>
  <si>
    <t xml:space="preserve">METHOD AND APPARATUS FOR MAINTAINING SEAMLESS INTERNET PROTOCOL MULTIMEDIA SUBSYSTEM (IMS) SESSION
</t>
  </si>
  <si>
    <t>IP90830</t>
  </si>
  <si>
    <t>2301464IN</t>
  </si>
  <si>
    <t>METHOD PERFORMED BY A DRIVER-IN-THE-LOOP COMPONENT OF A VEHICLE
PCT/US2024/024034</t>
  </si>
  <si>
    <t>IP90831</t>
  </si>
  <si>
    <t>2305766IN</t>
  </si>
  <si>
    <t>METHODS AND SYSTEMS FOR PERFORMING ZOOM OPERATIONS ON COMPUTING DEVICE
PCT/CN2023/097687</t>
  </si>
  <si>
    <t>IP90832</t>
  </si>
  <si>
    <t>2306000IN</t>
  </si>
  <si>
    <t>SIDELINK POSITIONING REFERENCE SIGNAL RESOURCE RESERVATION INDICATION
PCT/US2024/026512</t>
  </si>
  <si>
    <t>IP90824</t>
  </si>
  <si>
    <t>2305626IN</t>
  </si>
  <si>
    <t>MONITORING SYSTEM INFORMATION CHANGE INDICATION
PCT/US2024/023615</t>
  </si>
  <si>
    <t>IP90825</t>
  </si>
  <si>
    <t>2301583IN</t>
  </si>
  <si>
    <t>RECEIVER ARRAYS FOR PHOTOACOUSTIC DEVICES
PCT/US2024/023914</t>
  </si>
  <si>
    <t xml:space="preserve">ARTIFICIAL INTELLIGENCE MACHINE LEARNING MODEL-BASED MODULATION AND CODING SCHEME DETERMINATION
</t>
  </si>
  <si>
    <t>IP90863</t>
  </si>
  <si>
    <t>2304135IN</t>
  </si>
  <si>
    <t>REFERENCE SIGNALS ASSOCIATED WITH ARTIFICIAL INTELLIGENCE OR MACHINE LEARNING PERFORMANCE MONITORING
PCT/CN2023/095677</t>
  </si>
  <si>
    <t>IP90683</t>
  </si>
  <si>
    <t>FPM-2023-0190/IN</t>
  </si>
  <si>
    <t>PRINTED CIRCUIT BOARD STRUCTURE ACCOMMODATING THERMAL INTERFACE MATERIAL, AND ELECTRONIC DEVICE COMPRISING SAME
PCT/KR2024/005494</t>
  </si>
  <si>
    <t>IP86684</t>
  </si>
  <si>
    <t>AIMS-F-002070IN</t>
  </si>
  <si>
    <t xml:space="preserve">MULTI-CHANNEL COCHLEAR IMPLANT APPARATUS WITH EXTERNAL INTELLIGENT SOUND PROCESSING MODULE
</t>
  </si>
  <si>
    <t>DR REDDY'S INSTITUTE OF LIFE SCIENCES</t>
  </si>
  <si>
    <t xml:space="preserve">NUCLEOTIDE SEQUENCE(S) FOR TREATING SPINAL MUSCULAR ATROPHY AND METHOD(S) THEREOF
</t>
  </si>
  <si>
    <t>IP90778</t>
  </si>
  <si>
    <t>PX244613IN</t>
  </si>
  <si>
    <t>IMPROVEMENTS TO ENERGY PERFORMANCE IN CO2 CAPTURE
PCT/EP2024/054298</t>
  </si>
  <si>
    <t>IP89645</t>
  </si>
  <si>
    <t>KE1130-05IN</t>
  </si>
  <si>
    <t>TRAY FOR A CABINET DRAWER
PCT/EP2024/057186</t>
  </si>
  <si>
    <t>IP90121</t>
  </si>
  <si>
    <t>CEES-005/01IN 337273-2134</t>
  </si>
  <si>
    <t>SYSTEMS, DEVICES, AND METHODS FOR AUTOMATED ANALYSIS OF FLUID SAMPLES FROM A CELL PROCESSING SYSTEM
PCT/US2024/025064</t>
  </si>
  <si>
    <t>IP90729</t>
  </si>
  <si>
    <t>OVP2426528IN</t>
  </si>
  <si>
    <t>BATTERY DIAGNOSIS APPARATUS AND BATTERY DIAGNOSIS METHOD
PCT/KR2024/018651</t>
  </si>
  <si>
    <t>IP90073</t>
  </si>
  <si>
    <t>OVP2427925IN</t>
  </si>
  <si>
    <t>BATTERY DIAGNOSTIC DEVICE AND METHOD
PCT/KR2025/099024</t>
  </si>
  <si>
    <t>IP89749</t>
  </si>
  <si>
    <t>IDEA NUMBER – 13966</t>
  </si>
  <si>
    <t xml:space="preserve">A THERMAL MANAGEMENT SYSTEM OF A VEHICLE AND A VEHICLE THEREOF
</t>
  </si>
  <si>
    <t>IP89404</t>
  </si>
  <si>
    <t>Essae Digitronics Pvt Ltd</t>
  </si>
  <si>
    <t xml:space="preserve">WIRELESS TRUCK SCALE SYSTEM
</t>
  </si>
  <si>
    <t xml:space="preserve">SYSTEM AND METHOD FOR VEHICLE BOOT SPACE USING AR LIGHT PROJECTION
</t>
  </si>
  <si>
    <t>IP89958</t>
  </si>
  <si>
    <t>2023-OPLE-8938PC/IN/EKL/BHL</t>
  </si>
  <si>
    <t>BATTERY MANAGEMENT APPARATUS AND OPERATING METHOD THEREOF
PCT/KR2024/006658</t>
  </si>
  <si>
    <t>IP90883</t>
  </si>
  <si>
    <t>2024-OPLE-9924PC/IN/EKL/SYK</t>
  </si>
  <si>
    <t>BATTERY MANAGEMENT DEVICE AND BATTERY MANAGEMENT METHOD
PCT/KR2024/012016</t>
  </si>
  <si>
    <t>IP90864</t>
  </si>
  <si>
    <t>2302311IN</t>
  </si>
  <si>
    <t>MANAGING ANIMATION SPEED OF ZOOM ANIMATION
PCT/CN2023/097717</t>
  </si>
  <si>
    <t>IP90839</t>
  </si>
  <si>
    <t>2305714IN</t>
  </si>
  <si>
    <t>RESOURCE SELECTION FOR DYNAMICALLY SHARED SIDELINK CHANNELS WITH MIXED NUMEROLOGIES
PCT/US2024/021291</t>
  </si>
  <si>
    <t>IP90921</t>
  </si>
  <si>
    <t>201603IND1</t>
  </si>
  <si>
    <t xml:space="preserve">CPU, RESOURCE, AND PORT OCCUPATION FOR MULTI-TRP CSI
</t>
  </si>
  <si>
    <t>IP88075</t>
  </si>
  <si>
    <t>SRIB-20250221-003.</t>
  </si>
  <si>
    <t xml:space="preserve">METHOD AND DEVICE FOR PERFORMING VIDEO ENHANCEMENT
</t>
  </si>
  <si>
    <t>IP89933</t>
  </si>
  <si>
    <t>080618-2876</t>
  </si>
  <si>
    <t>LUNG BIOTECHNOLOGY PBC</t>
  </si>
  <si>
    <t>POST-PROCESSING OF BIOLOGICAL SCAFFOLDS
PCT/US2024/020766</t>
  </si>
  <si>
    <t>IP89334</t>
  </si>
  <si>
    <t>139866-5001-IN</t>
  </si>
  <si>
    <t>BASECURE THERAPEUTICS LLC</t>
  </si>
  <si>
    <t>COMPOSITIONS AND METHODS FOR INHIBITION OF EXPRESSION OF INHIBIN SUBUNIT BETA E (INHBE) GENES
PCT/US2024/019416</t>
  </si>
  <si>
    <t xml:space="preserve">METHOD AND SYSTEM FOR GENERATING INTERLEAVED BINARY SPREADING FOR NAVIGATION SATELLITE SYSTEMS
</t>
  </si>
  <si>
    <t>VARONIS SYSTEMS, INC.</t>
  </si>
  <si>
    <t>METHOD FOR CONTROLLING SECURE ACCESS TO DATA IN A HYBRID-CLOUD ENVIRONMENT
PCT/US2024/030406</t>
  </si>
  <si>
    <t>IP90948</t>
  </si>
  <si>
    <t>C/P/1039706/IN/SEC/1</t>
  </si>
  <si>
    <t>CREATING NEW ACCESS POINT CONNECTIONS PRIOR TO ROAM POINT IN WIRELESS NETWORK
PCT/US2024/018411</t>
  </si>
  <si>
    <t>IP86652</t>
  </si>
  <si>
    <t>FT/IDF/2/2025/17</t>
  </si>
  <si>
    <t xml:space="preserve">METHOD AND DEVICE FOR PREVENTING SIDE-CHANNEL LEAKAGES IN A NEURAL NETWORK
</t>
  </si>
  <si>
    <t>IP91407</t>
  </si>
  <si>
    <t>201274-IN01-NP-PCT</t>
  </si>
  <si>
    <t>BIFUNCTIONAL COMPOUNDS CAPABLE OF DEGRADING ANDROGEN RECEPTORS
PCT/IB2024/052251</t>
  </si>
  <si>
    <t>IP89332</t>
  </si>
  <si>
    <t>AK24G001IN</t>
  </si>
  <si>
    <t>NIPPON PAPER INDUSTRIES CO. LTD.</t>
  </si>
  <si>
    <t>HEAT-SENSITIVE RECORDING BODY
PCT/JP2024/006193</t>
  </si>
  <si>
    <t>Reconstructive Healthcare Solutions Private Limited</t>
  </si>
  <si>
    <t xml:space="preserve">SYSTEM AND METHOD FOR WEB-BASED COLLABORATIVE SURGICAL PLANNING AND DOCUMENTATION
</t>
  </si>
  <si>
    <t xml:space="preserve">ENHANCED CELL IDENTIFICATION (ECID)-RELATED PARAMETERS ASSOCIATED WITH A POSITIONING CELL
</t>
  </si>
  <si>
    <t>IP90865</t>
  </si>
  <si>
    <t>2305004IN</t>
  </si>
  <si>
    <t>Regional Anti-Aging Monitoring For Organic Light-Emitting Diode
PCT/CN2023/099357</t>
  </si>
  <si>
    <t>IP90885</t>
  </si>
  <si>
    <t>2024-OPLE-0242PC/IN/EKL</t>
  </si>
  <si>
    <t>POSITIVE ELECTRODE ACTIVE MATERIAL, POSITIVE ELECTRODE AND LITHIUM SECONDARY BATTERY INCLUDING THE SAME
PCT/KR2024/011813</t>
  </si>
  <si>
    <t>IP89770</t>
  </si>
  <si>
    <t>P133521IN00</t>
  </si>
  <si>
    <t>LARGE CONICAL NANOPORES AND USES THEREOF IN ANALYTE SENSING
PCT/NL2024/050161</t>
  </si>
  <si>
    <t>IP88620</t>
  </si>
  <si>
    <t>PKE23-3904PCIN</t>
  </si>
  <si>
    <t>PENETRATION TEST APPARATUS INCLUDING ZERO-POINT ADJUSTMENT APPARATUS AND PENETRATION TEST METHOD USING SAME
PCT/KR2024/019394</t>
  </si>
  <si>
    <t>IP88809</t>
  </si>
  <si>
    <t>P250254IN01</t>
  </si>
  <si>
    <t xml:space="preserve">METHOD AND APPARATUS FOR PROVISIONING OPC UA SERVICES IN INDUSTRIAL CONTROL SYSTEM
</t>
  </si>
  <si>
    <t>IP90933</t>
  </si>
  <si>
    <t>P240140IN01</t>
  </si>
  <si>
    <t xml:space="preserve">TRACTION MOTOR WITH BONDED MAGNETS
</t>
  </si>
  <si>
    <t>IP89396</t>
  </si>
  <si>
    <t>70172-12 IN</t>
  </si>
  <si>
    <t>BI-SPECIFIC ADAPTERS AND THEIR USE WITH UNIVERSAL CAR-T CELLS IN THE TREATMENT OF CAIX-EXPRESSING TUMORS
PCT/US2024/019323</t>
  </si>
  <si>
    <t>IP89398</t>
  </si>
  <si>
    <t>70175-10 IN</t>
  </si>
  <si>
    <t>BI-SPECIFIC ADAPTERS AND THEIR USE WITH UNIVERSAL CAR-T CELLS IN THE TREATMENT OF TUMORS AND THE INHIBITION OF CANCER-ASSOCIATED FIBROBLASTS
PCT/US2024/019321</t>
  </si>
  <si>
    <t xml:space="preserve">RECOMBINANT EXPRESSION VECTORS, METHODS FOR CO-EXPRESSION OF SEMAPEPTIDE P29 WITH HELPER MOLECULE
</t>
  </si>
  <si>
    <t>IP90784</t>
  </si>
  <si>
    <t>30796_IN</t>
  </si>
  <si>
    <t>SUBSTITUTED 6-IMIDAZOPYRIDAZINE IL-17A MODULATORS AND USES THEREOF
PCT/US2024/023545</t>
  </si>
  <si>
    <t>IP90851</t>
  </si>
  <si>
    <t>SUZ25015PAR/IN</t>
  </si>
  <si>
    <t xml:space="preserve">HEAT EXCHANGE DEVICE FOR VEHICLE
</t>
  </si>
  <si>
    <t>IP89301</t>
  </si>
  <si>
    <t>4351-X-29.915 WO-IN</t>
  </si>
  <si>
    <t>PROJECTION ARRANGEMENT
PCT/EP2024/055837</t>
  </si>
  <si>
    <t xml:space="preserve">SECONDARY BATTERY PROTECTION INTEGRATED CIRCUIT, POWER SYSTEM, AND BATTERY DEVICE
</t>
  </si>
  <si>
    <t>IP90747</t>
  </si>
  <si>
    <t>B3947INPC</t>
  </si>
  <si>
    <t>IFP ENERGIES NOUVELLES</t>
  </si>
  <si>
    <t>MODIFIED CLOSTRIDIUM BACTERIA, GENETIC EDITING TOOL FOR THE PSOL PLASMID OF CLOSTRIDIUM BACTERIA AND USES THEREOF
PCT/FR2024/050415</t>
  </si>
  <si>
    <t>IP90748</t>
  </si>
  <si>
    <t>B3946INPC</t>
  </si>
  <si>
    <t>MODIFIED CLOSTRIDIUM BACTERIA CAPABLE OF PRODUCING PROPAN-2-OL, AND PREPARATION AND USES THEREOF
PCT/FR2024/050414</t>
  </si>
  <si>
    <t>IP89714</t>
  </si>
  <si>
    <t>3897-IN</t>
  </si>
  <si>
    <t xml:space="preserve">ELECTRIC VEHICLE HEATING APPARATUS AND CONTROL METHOD THEREFOR
</t>
  </si>
  <si>
    <t>IP90882</t>
  </si>
  <si>
    <t>OVP2426331IN</t>
  </si>
  <si>
    <t>APPARATUS AND METHOD FOR DIAGNOSING BATTERY
PCT/KR2024/019090</t>
  </si>
  <si>
    <t>IP89180</t>
  </si>
  <si>
    <t>WOG Technologies Limited</t>
  </si>
  <si>
    <t xml:space="preserve">AN UPFLOW ANAEROBIC SLUDGE BLANKET (UASB) REACTOR SYSTEM AND METHOD THEREOF
</t>
  </si>
  <si>
    <t xml:space="preserve">FROST FRESH – FROST-BASED SELFCLEANING PROCESS FOR AIR CONDITIONERS
</t>
  </si>
  <si>
    <t>IP90979</t>
  </si>
  <si>
    <t>2302732IN</t>
  </si>
  <si>
    <t>INTERFERENCE-BASED LAYER COORDINATION
PCT/US2024/029381</t>
  </si>
  <si>
    <t>IP89891</t>
  </si>
  <si>
    <t>36726N-IN</t>
  </si>
  <si>
    <t>SCHLEUNIGER AG</t>
  </si>
  <si>
    <t>METHOD FOR PRODUCING A SHIELDED LINE
PCT/EP2024/056785</t>
  </si>
  <si>
    <t xml:space="preserve">A CALCIUM BASED CORED WIRE FOR LIQUID STEEL TREATMENT
</t>
  </si>
  <si>
    <t>IP88116</t>
  </si>
  <si>
    <t>P220702IN01</t>
  </si>
  <si>
    <t>IDENTIFYING AND/OR ANALYZING OPERATING STATES OF AN INDUSTRIAL PROCESS
PCT/EP2024/053116</t>
  </si>
  <si>
    <t>IP90749</t>
  </si>
  <si>
    <t>B2202310EPWOIN</t>
  </si>
  <si>
    <t>OPHTHALMIC LENS COMPRISING AN ACRYLONITRILE COMPOUND
PCT/EP2024/061637</t>
  </si>
  <si>
    <t>IP89257</t>
  </si>
  <si>
    <t>YPF202309-0079/IN-PCT</t>
  </si>
  <si>
    <t>ELECTRONIC DEVICE FOR PERFORMING DATA COMMUNICATION, AND OPERATING METHOD THEREOF
PCT/KR2024/003959</t>
  </si>
  <si>
    <t>IP89520</t>
  </si>
  <si>
    <t>81076370</t>
  </si>
  <si>
    <t>HIGHLY STABLE WHIPPABLE COMPOSITIONS COMPRISING β-CASEIN
PCT/US2024/020064</t>
  </si>
  <si>
    <t xml:space="preserve">REAL-TIME CROSS-ENVIRONMENT METADATA SYNCHRONIZATION AND INTEGRATION
</t>
  </si>
  <si>
    <t xml:space="preserve">INTELLIGENT METADATA TAGGING AND PREDICTIVE CLASSIFICATION
</t>
  </si>
  <si>
    <t xml:space="preserve">HIGH-EFFICIENCY LIGHTWEIGHT METADATA QUERY APPLICATION PROGRAMMING INTERFACES
</t>
  </si>
  <si>
    <t xml:space="preserve">DYNAMIC UNIFIED METADATA DISCOVERY AND INTERACTIVE VISUALIZTION ACROSS HETEROGENEOUS DATA SOURCES
</t>
  </si>
  <si>
    <t>IP89449</t>
  </si>
  <si>
    <t>2023063-IN-PCT</t>
  </si>
  <si>
    <t>ELECTRODE FOR AN ELECTROCHROMIC SYSTEM AND ELECTROCHROMIC SYSTEM CONTAINING SAID ELECTRODE
PCT/EP2024/057187</t>
  </si>
  <si>
    <t>IP90927</t>
  </si>
  <si>
    <t>C/P/1040490/IN/PCT/1</t>
  </si>
  <si>
    <t>CELL EDGE PREDICTOR FOR OPTIMIZED ROAMING
PCT/US2024/019647</t>
  </si>
  <si>
    <t>IP90928</t>
  </si>
  <si>
    <t>DIRECTIONAL NEIGHBOR REPORTS FOR ROAMING OPTIMIZATION
PCT/US2024/019133</t>
  </si>
  <si>
    <t>IP89972</t>
  </si>
  <si>
    <t>607429-IN-5</t>
  </si>
  <si>
    <t>SYSTEMS AND METHODS FOR DETERMINING A DISTANCE TO A FAULT IN POWER SYSTEMS NETWORKS
PCT/US2024/018112</t>
  </si>
  <si>
    <t>IP90913</t>
  </si>
  <si>
    <t>2207841IN</t>
  </si>
  <si>
    <t>MULTI-BAND ANTENNA SUPPORT
PCT/US2024/024176</t>
  </si>
  <si>
    <t xml:space="preserve">DATASET REQUEST
</t>
  </si>
  <si>
    <t xml:space="preserve">NETWORK HANDOVER PREPARATION PROCEDURE USING  MEASUREMENT OR EVENT PREDICTION
</t>
  </si>
  <si>
    <t>IP90875</t>
  </si>
  <si>
    <t>2024-OPLE-9946PC/IN/EKL/SSJ</t>
  </si>
  <si>
    <t>ELECTRONIC DEVICE
PCT/KR2024/009787</t>
  </si>
  <si>
    <t>IP90905</t>
  </si>
  <si>
    <t>9833.3006.IN</t>
  </si>
  <si>
    <t>JAYBEAM WIRELESS SAS</t>
  </si>
  <si>
    <t>APPLICATION OF A METASURFACE LENS
PCT/IB2024/000216</t>
  </si>
  <si>
    <t xml:space="preserve">A DAMPING DEVICE FOR A PARK LOCK SYSTEM OF A VEHICLE
</t>
  </si>
  <si>
    <t xml:space="preserve">METHOD AND DEVICE FOR CONTROLLING AERODYNAMICS OF A VEHICLE
</t>
  </si>
  <si>
    <t xml:space="preserve">METHOD AND SYSTEM FOR DYNAMIC SUBBAND OPERATION (DSO) SUBBAND NEGOTIATION
</t>
  </si>
  <si>
    <t xml:space="preserve">SYSTEM, METHOD, AND COMPUTER PROGRAM PRODUCT FOR PROCESSING DOCUMENTS INTO HIERARCHICAL DATA STRUCTURES FOR RETRIEVAL-AUGMENTED GENERATION
</t>
  </si>
  <si>
    <t>IP88808</t>
  </si>
  <si>
    <t>P250279IN01</t>
  </si>
  <si>
    <t xml:space="preserve">SYSTEM AND METHOD FOR EVALUATING ENGINEERING ARTIFACTS
</t>
  </si>
  <si>
    <t>IP89992</t>
  </si>
  <si>
    <t>1471-PCT-IN</t>
  </si>
  <si>
    <t>GROZ-BECKERT KG</t>
  </si>
  <si>
    <t>CLOTHING WIRE, CLOTHING CARRIER AND CARDING MACHINE
PCT/EP2024/056849</t>
  </si>
  <si>
    <t>IP90990</t>
  </si>
  <si>
    <t>PN855677IN</t>
  </si>
  <si>
    <t>DAIICHI SANKYO COMPANY, LIMITED</t>
  </si>
  <si>
    <t>COMBINATION OF ANTI-CDH6 ANTIBODY-DRUG CONJUGATE WITH VEGF INHIBITOR
PCT/JP2024/009716</t>
  </si>
  <si>
    <t>IP91055</t>
  </si>
  <si>
    <t>KNS.CTO.1351IN1</t>
  </si>
  <si>
    <t xml:space="preserve">METHOD AND SYSTEM FOR AUTOMATICALLY MANAGING EXECUTION OF DOMAIN-SPECIFIC WORKFLOWS
</t>
  </si>
  <si>
    <t xml:space="preserve">BOLT AND METHOD OF APPLYING A BOLT TREATMENT
</t>
  </si>
  <si>
    <t xml:space="preserve">AUTOMATED TESTING AND MODIFICATION OF AGENT CONVERSATION SPECIFICATIONS
</t>
  </si>
  <si>
    <t xml:space="preserve">ARTIFICIAL INTELLIGENCE OR MACHINE LEARNING (AI/ML)-BASED AGENT CONVERSATION EVALUATION AND INTERACTIVE DISPLAY
</t>
  </si>
  <si>
    <t xml:space="preserve">INDIRECT PROMPT INJECTION DEFENSE
</t>
  </si>
  <si>
    <t>IP90147</t>
  </si>
  <si>
    <t>P45094INN1</t>
  </si>
  <si>
    <t>THE UNIVERSITY OF LIVERPOOL</t>
  </si>
  <si>
    <t>ELECTROCHEMICAL CELLS FOR THE REDUCTION OF CARBON DIOXIDE
PCT/GB2024/050691</t>
  </si>
  <si>
    <t>IP89542</t>
  </si>
  <si>
    <t>VIKNG.025IN</t>
  </si>
  <si>
    <t>VIKING THERAPEUTICS, INC</t>
  </si>
  <si>
    <t>PHARMACEUTICAL COMPOSITIONS AND METHODS FOR THE TREATMENT OF METABOLIC AND LIVER DISORDERS
PCT/US2024/019883</t>
  </si>
  <si>
    <t>IP86027</t>
  </si>
  <si>
    <t>81082819</t>
  </si>
  <si>
    <t xml:space="preserve">METHOD FOR PREPARING 3,3',4,4'-BIPHENYLTETRACARBOXYLIC ANHYDRIDE (BPDA)
</t>
  </si>
  <si>
    <t>IP89923</t>
  </si>
  <si>
    <t>7601410.00238</t>
  </si>
  <si>
    <t>GOOD WATER ENERGY LTD</t>
  </si>
  <si>
    <t>A GEOTHERMAL HYDROGEN PRODUCTION AND COMPRESSION SYSTEM
PCT/AU2024/050232</t>
  </si>
  <si>
    <t>IP90970</t>
  </si>
  <si>
    <t>00011034-IN01</t>
  </si>
  <si>
    <t>COMPOSITE SEPARATION MEDIA
PCT/US2024/022262</t>
  </si>
  <si>
    <t xml:space="preserve">METADATA-DRIVEN DYNAMIC SECURITY AND COMPLIANCE ENFORCEMENT
</t>
  </si>
  <si>
    <t xml:space="preserve">ADAPTIVE METADATA-DRIVEN PREDICTIVE DATA PLACEMENT
</t>
  </si>
  <si>
    <t xml:space="preserve">METADATA-DRIVEN PREDICTIVE ANALYTICS FOR STORAGE SYSTEMS
</t>
  </si>
  <si>
    <t xml:space="preserve">METADATA COMPRESSION AND BITMAP INDEXING FOR STORAGE SYSTEMS
</t>
  </si>
  <si>
    <t xml:space="preserve">SYSTEMS AND METHODS FOR EXECUTING CLEANROOM DATA RECOVERY
</t>
  </si>
  <si>
    <t xml:space="preserve">SYSTEMS AND METHODS FOR MANAGING DATA BREACH IN A STORAGE SYSTEM
</t>
  </si>
  <si>
    <t>IP89338</t>
  </si>
  <si>
    <t>SR NO.: S 2025-26/2376 &amp; THE IDF NO 3490</t>
  </si>
  <si>
    <t xml:space="preserve">ELECTROCHEMICAL PROCESS FOR PREPARATION OF ALPHA-HYDROXY AMIDES AND METHYL ESTERS SIMULTANEOUSLY
</t>
  </si>
  <si>
    <t>IP90943</t>
  </si>
  <si>
    <t>P6710IN00-ATT</t>
  </si>
  <si>
    <t>PROLEVI BIO AB</t>
  </si>
  <si>
    <t>COMPOSITIONS FOR SUSTAINED RELEASE OF POORLY SOLUBLE ACTIVE INGREDIENTS
PCT/EP2024/056768</t>
  </si>
  <si>
    <t>IP89827</t>
  </si>
  <si>
    <t>125359.UA156IN</t>
  </si>
  <si>
    <t>QUADSAT APS</t>
  </si>
  <si>
    <t>AIRBORNE SATELLITE ORBITAL SIMULATOR
PCT/EP2024/056438</t>
  </si>
  <si>
    <t>IP93041</t>
  </si>
  <si>
    <t>PANUGANTI GIRIDHAR</t>
  </si>
  <si>
    <t xml:space="preserve">IRIG — INTELLIGENT REASONING &amp; INTERACTIVE GUIDANCE ENGINE
</t>
  </si>
  <si>
    <t>INDIAN INSTITUTE OF SCIENCE EDUCATION AND RESEARCH MOHALI (IISER MOHALI)</t>
  </si>
  <si>
    <t xml:space="preserve">A DEVICE FOR DETECTING MULTIPLE TYPES OF WAVES
</t>
  </si>
  <si>
    <t>IP90848</t>
  </si>
  <si>
    <t>2024-OPLE-0204PC/IN/EKL</t>
  </si>
  <si>
    <t>POSITIVE ELECTRODE ACTIVE MATERIAL, AND POSITIVE ELECTRODE SLURRY, POSITIVE ELECTRODE, AND LITHIUM SECONDARY BATTERY COMPRISING THE SAME
PCT/KR2024/011810</t>
  </si>
  <si>
    <t>IP88345</t>
  </si>
  <si>
    <t>2022-OPA-7864PC/IN</t>
  </si>
  <si>
    <t>CAREGEN CO LTD</t>
  </si>
  <si>
    <t>NOVEL PEPTIDE HAVING ACTIVITY OF RETARDING DEGRADATION OF HYALURONIC ACID AND USES THEREOF
PCT/KR2024/005048</t>
  </si>
  <si>
    <t xml:space="preserve">CHANNEL ESTIMATION AND PHASE OPTIMIZATION IN PASSIVE-RIS SYSTEMS
</t>
  </si>
  <si>
    <t>IP88807</t>
  </si>
  <si>
    <t>P241099IN01</t>
  </si>
  <si>
    <t xml:space="preserve">METHOD AND SYSTEM FOR DYNAMIC USER MANUAL GENERATION AND TROUBLESHOOTING IN OPERATIONAL TECHNOLOGY INFRASTRUCTURE
</t>
  </si>
  <si>
    <t xml:space="preserve">A COMPOUND AND PREPARATION THEREOF
</t>
  </si>
  <si>
    <t>IP90870</t>
  </si>
  <si>
    <t>2067481/0001937</t>
  </si>
  <si>
    <t>MAGNERA CORPORATION</t>
  </si>
  <si>
    <t>NONWOVEN FABRICS INCLUDING RECYCLED POLYPROPYLENE
PCT/US2024/023234</t>
  </si>
  <si>
    <t>IP90955</t>
  </si>
  <si>
    <t>2023P01847WOIN</t>
  </si>
  <si>
    <t>A STEAM TURBINE ROTOR FLYWHEEL SYSTEM FOR GRID FREQUENCY STABILIZATION
PCT/US2024/023778</t>
  </si>
  <si>
    <t>IP89607</t>
  </si>
  <si>
    <t>THYM1150-2IN (438677.900144)</t>
  </si>
  <si>
    <t>THYMMUNE THERAPEUTICS, INC</t>
  </si>
  <si>
    <t>THYMIC CELL COMPOSITIONS AND METHODS OF MAKING
PCT/US2024/023120</t>
  </si>
  <si>
    <t>IP89473</t>
  </si>
  <si>
    <t>346067.6/IV/PR</t>
  </si>
  <si>
    <t>JOHN DEERE ELECTRIC POWERTRAIN LLC</t>
  </si>
  <si>
    <t>TEMPERATURE-CONTROL DEVICE FOR A BATTERY SYSTEM HAVING A MAIN BODY AND A PLURALITY OF BEARING SLEEVES ARRANGED IN A FLOW CHANNEL
PCT/EP2024/056844</t>
  </si>
  <si>
    <t>IP88472</t>
  </si>
  <si>
    <t>686759IN01YMST</t>
  </si>
  <si>
    <t>CONVERSION DEVICE, CONVERSION PROGRAM, AND CONVERSION METHOD
PCT/JP2024/017885</t>
  </si>
  <si>
    <t>IP90950</t>
  </si>
  <si>
    <t>P1P20250487IN</t>
  </si>
  <si>
    <t xml:space="preserve">FRONT STRUCTURE OF VEHICLE
</t>
  </si>
  <si>
    <t>IP90916</t>
  </si>
  <si>
    <t>545672IN</t>
  </si>
  <si>
    <t>COST-BRY PTY LTD (TRADING AS BIOMEBANK)</t>
  </si>
  <si>
    <t>MICROBIOTA COMPOSITIONS AND METHODS FOR TREATING DISORDERS
PCT/AU2024/050233</t>
  </si>
  <si>
    <t>IP91057</t>
  </si>
  <si>
    <t>202140IN.</t>
  </si>
  <si>
    <t>JOHNSON SCREENS INC</t>
  </si>
  <si>
    <t>FLOW CONTROL APPARATUS
PCT/AU2024/050224</t>
  </si>
  <si>
    <t>IP89894</t>
  </si>
  <si>
    <t>STAN-2079IN</t>
  </si>
  <si>
    <t>THE BOARD OF TRUSTEES OF THE LELAND STANFORD JUNIOR UNIVERSITY</t>
  </si>
  <si>
    <t>N-BETA-HYDROXYBUTYRYL-AMINO ACIDS AND RELATED COMPOSITIONS AND METHODS
PCT/US2024/019789</t>
  </si>
  <si>
    <t>IP89322</t>
  </si>
  <si>
    <t>OPP20247183IN</t>
  </si>
  <si>
    <t>BATTERY APPARATUS, BATTERY MANAGEMENT SYSTEM, AND METHOD OF CONTROLLING LOW POWER MODE
PCT/KR2024/019846</t>
  </si>
  <si>
    <t>IP89804</t>
  </si>
  <si>
    <t>2023102-IN-PCT</t>
  </si>
  <si>
    <t>TRANSPARENT SUBSTRATE PROVIDED WITH A FUNCTIONAL STACK OF THIN LAYERS
PCT/EP2024/061102</t>
  </si>
  <si>
    <t>IP89644</t>
  </si>
  <si>
    <t>P24002-HKI-IN</t>
  </si>
  <si>
    <t>HK INNO.N CORPORATION</t>
  </si>
  <si>
    <t>TOPICAL PHARMACEUTICAL FORMULATION COMPRISING KINASE INHIBITOR
PCT/KR2024/095547</t>
  </si>
  <si>
    <t>IP89260</t>
  </si>
  <si>
    <t>2023068-IN-PCT</t>
  </si>
  <si>
    <t>RESOL RESIN STABILIZED BY A UREA DERIVATIVE
PCT/EP2024/056888</t>
  </si>
  <si>
    <t>IP89996</t>
  </si>
  <si>
    <t>XIN729-IN-PCT</t>
  </si>
  <si>
    <t>CRYSTALLINE FORMS OF AN AZETIDINE PARP1 INHIBITOR
PCT/US2024/021201</t>
  </si>
  <si>
    <t>IP90725</t>
  </si>
  <si>
    <t>1464-IN-PCT</t>
  </si>
  <si>
    <t>PRMT5 INHIBITORS AND USES THEREOF
PCT/US2024/025562</t>
  </si>
  <si>
    <t>IP88317</t>
  </si>
  <si>
    <t>81087496</t>
  </si>
  <si>
    <t xml:space="preserve">METHOD AND SYSTEM FOR PERFORMING COKE MICRO-TEXTURE ANALYSIS
</t>
  </si>
  <si>
    <t>IP88522</t>
  </si>
  <si>
    <t>SYP350738IN01</t>
  </si>
  <si>
    <t>INFORMATION PROCESSING DEVICE, INFORMATION PROCESSING METHOD, AND STORAGE MEDIUM
PCT/JP2024/006075</t>
  </si>
  <si>
    <t>IP90085</t>
  </si>
  <si>
    <t>P6232IN00-ATT</t>
  </si>
  <si>
    <t>BARLEY WITH IMPROVED PROPERTIES
PCT/EP2024/061822</t>
  </si>
  <si>
    <t>IP90774</t>
  </si>
  <si>
    <t>OVP2427394IN</t>
  </si>
  <si>
    <t>BATTERY CELL, AND BATTERY PACK AND VEHICLE COMPRISING SAME
PCT/KR2024/020388</t>
  </si>
  <si>
    <t>IP90731</t>
  </si>
  <si>
    <t>46P26WOIN.</t>
  </si>
  <si>
    <t>DANA-FARBER CANCER INSTITUTE, INC</t>
  </si>
  <si>
    <t xml:space="preserve">ALLOSTERIC EGFR INHIBITORS AND METHODS OF USE THEREOF
</t>
  </si>
  <si>
    <t>IP90732</t>
  </si>
  <si>
    <t>46P26WOIN-</t>
  </si>
  <si>
    <t>IP91028</t>
  </si>
  <si>
    <t>160855IND1</t>
  </si>
  <si>
    <t xml:space="preserve">PUNCTURING FOR STRUCTURED LOW DENSITY PARITY CHECK (LDPC) CODES
</t>
  </si>
  <si>
    <t>Senthil Kumar S</t>
  </si>
  <si>
    <t>IP90983</t>
  </si>
  <si>
    <t>2304596IN</t>
  </si>
  <si>
    <t>CARRIER WAVE TRANSMISSION FROM MULTIPLE RF RESOURCES TO AMBIENT IOT DEVICE
PCT/CN2023/101674</t>
  </si>
  <si>
    <t xml:space="preserve">APPARATUS FOR GENERATING CHARGING SCHEDULE FOR A VEHICLE AND METHOD THEREOF
</t>
  </si>
  <si>
    <t>IP90782</t>
  </si>
  <si>
    <t>2022P15922WOIN</t>
  </si>
  <si>
    <t>METHOD FOR HEATING UP INFLOW VALVES OF TURBINES, AND QUICK-CLOSING VALVE FOR CARRYING OUT THE METHOD
PCT/EP2024/056138</t>
  </si>
  <si>
    <t>IP90117</t>
  </si>
  <si>
    <t>2067481/0001926</t>
  </si>
  <si>
    <t>BARRIER FABRICS WITH DESIRABLE AIR PERMEABILITY
PCT/US2024/020674</t>
  </si>
  <si>
    <t>IP89780</t>
  </si>
  <si>
    <t>SE-023-04-019-WO0IN0</t>
  </si>
  <si>
    <t>ELECTRONIC DEVICE COMPRISING HEAT DISSIPATION STRUCTURE
PCT/KR2024/005086</t>
  </si>
  <si>
    <t xml:space="preserve">SIGNALING FOR INEXTENSIBLE ESSs
</t>
  </si>
  <si>
    <t>ELECTROVAYA INC.</t>
  </si>
  <si>
    <t>METHODS AND SYSTEMS FOR DETECTING ELECTRICAL LEAKAGE
PCT/IB2025/052135</t>
  </si>
  <si>
    <t>IP91080</t>
  </si>
  <si>
    <t xml:space="preserve">PREPARATION OF A COMPOSITION OF RAW MATERIALS
</t>
  </si>
  <si>
    <t>IP90949</t>
  </si>
  <si>
    <t>P023174IN-01</t>
  </si>
  <si>
    <t>PIAGGIO &amp; C. S.P.A</t>
  </si>
  <si>
    <t>MOTORCYCLE MONOCOQUE
PCT/IB2024/053095</t>
  </si>
  <si>
    <t xml:space="preserve">THERAPEUTIC PEPTIDE, HYDROGEL, COMPOSITION, METHOD(S) AND APPLICATION(S) THEREOF
</t>
  </si>
  <si>
    <t>IP86994</t>
  </si>
  <si>
    <t>24PCTIN931</t>
  </si>
  <si>
    <t>ROLL MAP GENERATING SYSTEM AND ROLL MAP GENERATING METHOD
PCT/KR2024/010122</t>
  </si>
  <si>
    <t>KIOXIA CORPORATION</t>
  </si>
  <si>
    <t xml:space="preserve">TECHNIQUES FOR IMPROVING QUALITY OF SERVICE (QoS) OF A SOLID-STATE DRIVE (SSD)
</t>
  </si>
  <si>
    <t>IP90842</t>
  </si>
  <si>
    <t>OVP2426804IN</t>
  </si>
  <si>
    <t>ELECTRODE ASSEMBLY, AND BATTERY AND BATTERY PACK COMPRISING SAME
PCT/KR2024/018892</t>
  </si>
  <si>
    <t>IP90728</t>
  </si>
  <si>
    <t>OVP2426365IN</t>
  </si>
  <si>
    <t>BATTERY DIAGNOSIS APPARATUS AND BATTERY DIAGNOSIS METHOD
PCT/KR2024/018648</t>
  </si>
  <si>
    <t>IP89900</t>
  </si>
  <si>
    <t>IDEA NO-15220_RP</t>
  </si>
  <si>
    <t xml:space="preserve">AN ALUMINUM ALLOY AND A METHOD OF PRODUCING THE ALUMINUM ALLOY
</t>
  </si>
  <si>
    <t>IP89926</t>
  </si>
  <si>
    <t>IDEA 13697</t>
  </si>
  <si>
    <t xml:space="preserve">A DEVICE FOR AUXILIARY STEERING OF A VEHICLE AND A SYSTEM THEREOF
</t>
  </si>
  <si>
    <t>IP88876</t>
  </si>
  <si>
    <t>022186-0072</t>
  </si>
  <si>
    <t>HYDRO-QUEBEC</t>
  </si>
  <si>
    <t>SOLID POLYMER ELECTROLYTE FOR ALL-SOLID-STATE BATTERIES
PCT/CA2024/050319</t>
  </si>
  <si>
    <t xml:space="preserve">END TO END USE CASE SOLUTION FOR RF CHANNEL SWITCH OFF/ON (RF CHANNEL RECONFIGURATION (TRX CONTROL)) AND ADVANCED SLEEP MODE FEATURES
</t>
  </si>
  <si>
    <t>IP89973</t>
  </si>
  <si>
    <t>605629-IN-5</t>
  </si>
  <si>
    <t>SYSTEMS AND METHODS FOR DETERMINING A DISTANCE TO A FAULT IN HYBRID LINES SYSTEMS
PCT/US2024/018109</t>
  </si>
  <si>
    <t>IP90982</t>
  </si>
  <si>
    <t>2303663IN</t>
  </si>
  <si>
    <t>RANDOM ACCESS CHANNEL OCCASION SELECTION
PCT/US2024/032946</t>
  </si>
  <si>
    <t>IP90976</t>
  </si>
  <si>
    <t>2304486IN</t>
  </si>
  <si>
    <t>CONSTELLATION DECOMPOSITION AND COMPOUND BIT-LEVEL AND SYMBOL-LEVEL PROBABILISTIC AMPLITUDE SHAPING
PCT/CN2023/099598</t>
  </si>
  <si>
    <t>IP90978</t>
  </si>
  <si>
    <t>2302360IN</t>
  </si>
  <si>
    <t>TRAINING POSITIONING MODELS FOR DIFFERENT DOWNLINK TRANSMIT POWER CONFIGURATIONS
PCT/US2024/031673</t>
  </si>
  <si>
    <t>IP91050</t>
  </si>
  <si>
    <t>2303896IN</t>
  </si>
  <si>
    <t>PARAMETERIZED CODEBOOKS FOR RECONFIGURABLE INTELLIGENT SURFACE-ASSISTED COMMUNICATIONS
PCT/US2024/034053</t>
  </si>
  <si>
    <t>IP90975</t>
  </si>
  <si>
    <t>ENG2970IN1</t>
  </si>
  <si>
    <t xml:space="preserve">ARTIFICIAL INTELLIGENCE BASED PROCESS AUTOMATION FOR PRODUCT LIFECYCLE MANAGEMENT
</t>
  </si>
  <si>
    <t xml:space="preserve">METHOD OF GENERATING A MODEL FOR OPTIMIZING EMISSION OF AN ENGINE, AND SYSTEM THEREOF
</t>
  </si>
  <si>
    <t xml:space="preserve">A SYSTEM AND METHOD FOR PREDICTING A CLUTCH WEAR OF A CLUTCH ASSEMBLY OF A VEHICLE
</t>
  </si>
  <si>
    <t xml:space="preserve">A SYSTEM FOR THERMAL MANAGEMENT OF AN ELECTRIC MOTOR AND A METHOD THEREOF
</t>
  </si>
  <si>
    <t>IP89719</t>
  </si>
  <si>
    <t>SRIB-20240219-004</t>
  </si>
  <si>
    <t xml:space="preserve">DYNAMICALLY PERSONALIZING HAND GESTURE RECOGNITION BASED ON REAL WORLD INTERACTIONS
</t>
  </si>
  <si>
    <t>IP87607</t>
  </si>
  <si>
    <t>P73887</t>
  </si>
  <si>
    <t>MOONLAKE IMMUNOTHERAPEUTICS AG</t>
  </si>
  <si>
    <t>BIOMARKER-BASED TREATMENT AND DIAGNOSTIC METHODS FOR IL-17-DEPENDENT CONDITIONS
PCT/IB2024/053796</t>
  </si>
  <si>
    <t>IP89636</t>
  </si>
  <si>
    <t>30583M_IN</t>
  </si>
  <si>
    <t>PROTOMER TECHNOLOGIES INC</t>
  </si>
  <si>
    <t>COMPOUNDS CONTAINING ONE OR MORE DIBORONATES AND RELATED INSULIN ANALOGS
PCT/US2024/024054</t>
  </si>
  <si>
    <t>IP89812</t>
  </si>
  <si>
    <t>EMDB-066-IN-NSA01</t>
  </si>
  <si>
    <t>STRATEGIES FOR KNOCK-INS AT ROSA26 SAFE HARBOR SITES
PCT/US2024/021146</t>
  </si>
  <si>
    <t>IP89310</t>
  </si>
  <si>
    <t>PF250647INP</t>
  </si>
  <si>
    <t>INSILICO MEDICINE IP LIMITED</t>
  </si>
  <si>
    <t>NLRP3 INFLAMMASOME INHIBITORS AND USES THEREOF
PCT/CN2024/082447</t>
  </si>
  <si>
    <t>IP87215</t>
  </si>
  <si>
    <t>PA2025093CR</t>
  </si>
  <si>
    <t xml:space="preserve">OBC AND DCDC CONVERTER INTEGRATED POWER MODULE FOR ELECTRIC VEHICLES AND METHOD THEREOF
</t>
  </si>
  <si>
    <t>IP89453</t>
  </si>
  <si>
    <t>2023066-IN-PCT</t>
  </si>
  <si>
    <t>GLAZING HAVING IMPROVED SOUNDPROOFING PERFORMANCE
PCT/EP2024/056753</t>
  </si>
  <si>
    <t>IP90791</t>
  </si>
  <si>
    <t>21896.021IN1</t>
  </si>
  <si>
    <t>RECOMBINANT POLYPEPTIDES FOR BIOSYNTHESIS OF THYMOHYDROQUINONE (THQ)
PCT/US2024/020520</t>
  </si>
  <si>
    <t>IP89642</t>
  </si>
  <si>
    <t>KE1135-05IN</t>
  </si>
  <si>
    <t>STORAGE DEVICE FOR USE IN A CABINET
PCT/EP2024/058556</t>
  </si>
  <si>
    <t>IP90926</t>
  </si>
  <si>
    <t>608209-IN-4</t>
  </si>
  <si>
    <t>THERMAL MANAGEMENT SYSTEM FOR A WIND TURBINE
PCT/CN2023/089424</t>
  </si>
  <si>
    <t>IP89824</t>
  </si>
  <si>
    <t>YS25004IN</t>
  </si>
  <si>
    <t xml:space="preserve">BUILDING MEMBER
</t>
  </si>
  <si>
    <t>IP90903</t>
  </si>
  <si>
    <t>P191954INPC</t>
  </si>
  <si>
    <t>INK INVENT IP BV</t>
  </si>
  <si>
    <t>RETROREFLECTIVE POWDER COATING COMPOSITION
PCT/EP2024/061877</t>
  </si>
  <si>
    <t>IP89920</t>
  </si>
  <si>
    <t>IDEA NO: 15194</t>
  </si>
  <si>
    <t xml:space="preserve">A PAINT DRYING CHAMBER AND A SYSTEM THEREOF
</t>
  </si>
  <si>
    <t>IP89797</t>
  </si>
  <si>
    <t>IDEA NO : 13120</t>
  </si>
  <si>
    <t xml:space="preserve">AN ELECTRIC AXLE ASSEMBLY FOR A VEHICLE
</t>
  </si>
  <si>
    <t>IP89899</t>
  </si>
  <si>
    <t>IDEA NO-13763_RP</t>
  </si>
  <si>
    <t xml:space="preserve">A POWER UNIT FOR OPERATING AN AUXILIARY COMPONENT ASSOCIATED WITH A VEHICLE
</t>
  </si>
  <si>
    <t>IP90881</t>
  </si>
  <si>
    <t>OVP2425497IN</t>
  </si>
  <si>
    <t>ANODE FOR SECONDARY BATTERY AND SECONDARY BATTERY INCLUDING SAME
PCT/KR2024/014036</t>
  </si>
  <si>
    <t>IP89405</t>
  </si>
  <si>
    <t xml:space="preserve">ELECTRONIC RAIL IN MOTION WEIGHBRIDGE
</t>
  </si>
  <si>
    <t xml:space="preserve">ANTIGEN BINDING MOLECULES AGAINST ANTHRAX LETHAL FACTOR AND/OR EDEMA FACTOR AND METHODS THEREOF
</t>
  </si>
  <si>
    <t>IP91047</t>
  </si>
  <si>
    <t>2303930IN</t>
  </si>
  <si>
    <t>COLLISION HANDLING FOR TWO-STAGE DOWNLINK CONTROL INFORMATION
PCT/US2024/031415</t>
  </si>
  <si>
    <t>IP91054</t>
  </si>
  <si>
    <t>2305410IN</t>
  </si>
  <si>
    <t>PHASE COMPENSATION FOR COHERENT JOINT TRANSMISSION
PCT/CN2023/105477</t>
  </si>
  <si>
    <t>IP91089</t>
  </si>
  <si>
    <t>2305465IN</t>
  </si>
  <si>
    <t>CROSS LINK INTERFERENCE (CLI) MEASUREMENT IN SUBBAND FULL-DUPLEX (SBFD) OPERATION
PCT/US2024/029136</t>
  </si>
  <si>
    <t xml:space="preserve">TRANSMISSION CONTROL PROTOCOL FEEDBACK FOR EXTENDED REALITY
</t>
  </si>
  <si>
    <t>IP90980</t>
  </si>
  <si>
    <t>2302843IN</t>
  </si>
  <si>
    <t>MOBILITY MANAGEMENT FOR AMBIENT-POWERED WIRELESS DEVICES
PCT/US2024/032077</t>
  </si>
  <si>
    <t>IP90981</t>
  </si>
  <si>
    <t>2305679IN</t>
  </si>
  <si>
    <t>METHODS FOR HANDLING BACKSCATTER LINK FAILURE
PCT/CN2023/100412</t>
  </si>
  <si>
    <t xml:space="preserve">AUTONOMOUS ROOT CAUSE ANALYSIS
</t>
  </si>
  <si>
    <t xml:space="preserve">FEED ADDITIVE COMPOSITION FOR IMPROVING GUT HEALTH IN POULTRY
</t>
  </si>
  <si>
    <t>METHOD FOR CLASSIFYING DATA ITEMS
PCT/US2024/033018</t>
  </si>
  <si>
    <t>IP91100</t>
  </si>
  <si>
    <t>P1S20250484IN</t>
  </si>
  <si>
    <t>TOYODA GOSEI CO LTD</t>
  </si>
  <si>
    <t xml:space="preserve">AIR-CONDITIONING REGISTER
</t>
  </si>
  <si>
    <t>IP91093</t>
  </si>
  <si>
    <t>106389-9591</t>
  </si>
  <si>
    <t xml:space="preserve">MULTI-WALLED FUEL SYSTEM, METHOD OF OPERATING MULTI-WALLED FUEL SYSTEM, AND ENGINE CONTAINING MULTI-WALLED FUEL SYSTEM
</t>
  </si>
  <si>
    <t>IP88506</t>
  </si>
  <si>
    <t>412968-IN01-PCT</t>
  </si>
  <si>
    <t>INTELLIGENT CLASSIFICATION OF TEXT-BASED CONTENT
PCT/US2024/023500</t>
  </si>
  <si>
    <t>IP85626</t>
  </si>
  <si>
    <t xml:space="preserve">A JEWELLERY PROSSEING UNIT AND A SYSTEM THEREOF
</t>
  </si>
  <si>
    <t>IP91030</t>
  </si>
  <si>
    <t>SR NO.: S 2025-26/2646 &amp; THE IDF NO. 3537</t>
  </si>
  <si>
    <t xml:space="preserve">AN APPARATUS FOR REHABILITATION OF ANKLE AND TOE FUNCTION
</t>
  </si>
  <si>
    <t>IP90671</t>
  </si>
  <si>
    <t>PC-IN-21155225</t>
  </si>
  <si>
    <t>MELISONO AB</t>
  </si>
  <si>
    <t>NOVEL HEARING TEST SYSTEM
PCT/SE2024/050419</t>
  </si>
  <si>
    <t>IP89687</t>
  </si>
  <si>
    <t>C/P/1039381/IN/PCT/1</t>
  </si>
  <si>
    <t>PAIRED DEVICE MULTI-FACTOR AUTHENTICATION USING BLUETOOTH
PCT/US2024/019696</t>
  </si>
  <si>
    <t>IP89952</t>
  </si>
  <si>
    <t>T0833.70075IN00</t>
  </si>
  <si>
    <t>FORTVITA BIOLOGICS (SINGAPORE) PTE. LTD.</t>
  </si>
  <si>
    <t>PREPARATION CONTAINING ANTI-PD-1/MUTANT IL-2 IMMUNOCONJUGATE
PCT/CN2024/083130</t>
  </si>
  <si>
    <t>IP89401</t>
  </si>
  <si>
    <t>P27661-IN/DMC/KHE</t>
  </si>
  <si>
    <t>METHOD FOR PERFORMING OPERATION ACCORDING TO MOUNTING OF ACCESSORY, ELECTRONIC DEVICE THEREFOR, AND STORAGE MEDIUM
PCT/KR2024/001397</t>
  </si>
  <si>
    <t>IP89083</t>
  </si>
  <si>
    <t>IP250555.</t>
  </si>
  <si>
    <t xml:space="preserve">METHOD AND SYSTEM FOR ESTABLISHING CALL IN MULTI-SUBSCRIBER IDENTITY MODULE (SIM) UE
</t>
  </si>
  <si>
    <t>IP91048</t>
  </si>
  <si>
    <t>2304235IN</t>
  </si>
  <si>
    <t>PAGING ALERT CHANNEL
PCT/US2024/028476</t>
  </si>
  <si>
    <t>IP91053</t>
  </si>
  <si>
    <t>2303840IN</t>
  </si>
  <si>
    <t>JOINT CHANNEL STATE INFORMATION REPORTING ASSOCIATED WITH MULTIPLE ANALOG BEAMS
PCT/CN2023/104723</t>
  </si>
  <si>
    <t>IP91046</t>
  </si>
  <si>
    <t>2302018IN</t>
  </si>
  <si>
    <t>TRANSMISSION TIME INTERVAL STRUCTURE FOR AMBIENT WIRELESS DEVICE COMMUNICATIONS
PCT/CN2023/100466</t>
  </si>
  <si>
    <t>IP91113</t>
  </si>
  <si>
    <t>2301982IN</t>
  </si>
  <si>
    <t>SOUNDING REFERENCE SIGNAL ENHANCEMENT FOR NETWORK ENTITY BASED UPLINK BEAM PREDICTION
PCT/CN2023/101992</t>
  </si>
  <si>
    <t>IP90122</t>
  </si>
  <si>
    <t>FPE-2024-0306/IN</t>
  </si>
  <si>
    <t>TRANSMISSION WINDOWS FOR PEER-TO-PEER COMMUNICATIONS
PCT/KR2024/009555</t>
  </si>
  <si>
    <t>IP91408</t>
  </si>
  <si>
    <t>220668IN01</t>
  </si>
  <si>
    <t>COMPOSITE OF MANGANESE-BASED OXIDE AND ZEOLITE USEFUL AS NH3-SCR CATALYST
PCT/CN2024/096078</t>
  </si>
  <si>
    <t>IP88873</t>
  </si>
  <si>
    <t>FT/IDF/4/2025/56</t>
  </si>
  <si>
    <t xml:space="preserve">MICRO-PLASMA EMITTING DEVICE FOR FLUID SAMPLE ANALYSIS
</t>
  </si>
  <si>
    <t>IP91049</t>
  </si>
  <si>
    <t>2303441IN</t>
  </si>
  <si>
    <t>BIT-LEVEL ENERGY-BASED PROBABILISTIC AMPLITUDE SHAPING
PCT/CN2023/102008</t>
  </si>
  <si>
    <t>IP91013</t>
  </si>
  <si>
    <t>F25-INKS-279</t>
  </si>
  <si>
    <t>STRESS-CORROSION-RESISTANT HIGH-STRENGTH AND HIGH-TOUGHNESS MEDIUM CARBON STEEL AND MANUFACTURING METHOD THEREFOR
PCT/CN2024/082622</t>
  </si>
  <si>
    <t>IP89846</t>
  </si>
  <si>
    <t>P230773IN01</t>
  </si>
  <si>
    <t xml:space="preserve">METHOD OF MONITORING AN ELECTRICAL MACHINE
</t>
  </si>
  <si>
    <t xml:space="preserve">FAST AND FLEXIBLE SOFTWARE UPDATE SCHEDULER (FFSUS) FOR RADIO NODES
</t>
  </si>
  <si>
    <t>DR. REDDY’S INSTITUTE OF LIFE SCIENCES</t>
  </si>
  <si>
    <t xml:space="preserve">SYNTHESIS OF TRANEXAMIC ACID BY FIXED BED MEDIATED CONTINUOUS FLOW CATALYTIC HYDROGENATION AND FIXED BED APPARATUS THEREOF
</t>
  </si>
  <si>
    <t>IP90066</t>
  </si>
  <si>
    <t>6487-289IN</t>
  </si>
  <si>
    <t>METHOD OF IDENTIFYING ACCESSIBLE NODES AND SYSTEM FOR IMPLEMENTING THE SAME
PCT/US2023/028213</t>
  </si>
  <si>
    <t>IP89701</t>
  </si>
  <si>
    <t>PA143364IN-PM402903JFE</t>
  </si>
  <si>
    <t>APPARATUS AND METHOD FOR TRANSFERRING CONTAINERS IN A TRANSPORT SYSTEM
PCT/EP2023/085827</t>
  </si>
  <si>
    <t>IP89839</t>
  </si>
  <si>
    <t>EMDB-067-IN-NSA01</t>
  </si>
  <si>
    <t>STRATEGIES FOR KNOCK-INS AT AAVS1 SAFE HARBOR SITES
PCT/US2024/021130</t>
  </si>
  <si>
    <t>IP89744</t>
  </si>
  <si>
    <t>P277052-IN</t>
  </si>
  <si>
    <t>CTC - CENTRO DE TECNOLOGIA CANAVIEIRA S.A.</t>
  </si>
  <si>
    <t>RECOMBINANT AND MODIFIED CRY PROTEINS FOR CONTROLLING INSECT PESTS
PCT/IB2024/053030</t>
  </si>
  <si>
    <t>IP89754</t>
  </si>
  <si>
    <t>P277072-IN</t>
  </si>
  <si>
    <t>MODIFIED FUSION PROTEIN FOR CONTROLLING INSECT PESTS
PCT/IB2024/053035</t>
  </si>
  <si>
    <t>IP89755</t>
  </si>
  <si>
    <t>P277066-IN</t>
  </si>
  <si>
    <t>RECOMBINANT AND CHIMERIC PROTEIN FOR CONTROLLING INSECT PESTS
PCT/IB2024/053033</t>
  </si>
  <si>
    <t>IP89757</t>
  </si>
  <si>
    <t>P277060-IN</t>
  </si>
  <si>
    <t>MODIFIED FUSION PROTEIN FOR CONTROLLING INSECT PESTS
PCT/IB2024/053031</t>
  </si>
  <si>
    <t>IP89758</t>
  </si>
  <si>
    <t>P277082-IN</t>
  </si>
  <si>
    <t>RECOMBINANT CRY PROTEIN FOR CONTROLLING INSECT PESTS
PCT/IB2024/053053</t>
  </si>
  <si>
    <t>IP89761</t>
  </si>
  <si>
    <t>P277077-IN</t>
  </si>
  <si>
    <t>MODIFIED FUSION PROTEIN FOR CONTROLLING INSECT PESTS
PCT/IB2024/053052</t>
  </si>
  <si>
    <t>IP91169</t>
  </si>
  <si>
    <t>50511-0047IN1</t>
  </si>
  <si>
    <t>EAVOR TECHNOLOGIES INC.</t>
  </si>
  <si>
    <t>DRILLING A MULTILATERAL CLOSED-LOOP GEOTHERMAL WELL
PCT/IB2023/054120</t>
  </si>
  <si>
    <t>IP89893</t>
  </si>
  <si>
    <t>547284IN</t>
  </si>
  <si>
    <t>NEW TOUCH DIGITAL, INC.</t>
  </si>
  <si>
    <t>AUTOMATED CLASSIFICATION OF SEVERITY OF SYMPTOMS ASSOCIATED WITH NEURODEGENERATIVE DISEASES
PCT/US2023/020688</t>
  </si>
  <si>
    <t>IP90989</t>
  </si>
  <si>
    <t>P1P20250486IN</t>
  </si>
  <si>
    <t xml:space="preserve">VEHICLE FRONT STRUCTURE
</t>
  </si>
  <si>
    <t>IP89015</t>
  </si>
  <si>
    <t>81087652</t>
  </si>
  <si>
    <t xml:space="preserve">A METHOD AND SYSTEM FOR DIAGNOSING AND HANDLING ABNORMAL INSULATION RESISTANCE IN OIL-FILLED POWER TRANSFORMERS
</t>
  </si>
  <si>
    <t>IP90149</t>
  </si>
  <si>
    <t>SR NO.: S 2025-26/2430 &amp; THE IDF NO 3500</t>
  </si>
  <si>
    <t xml:space="preserve">A HYDROGEL-COATING COMPOSITION AND A PROCESS FOR PREPARATION THEREOF
</t>
  </si>
  <si>
    <t>IP90016</t>
  </si>
  <si>
    <t>R 86239, NQI</t>
  </si>
  <si>
    <t>METHOD AND DEVICE FOR RECYCLING A BATTERY
PCT/EP2024/057557</t>
  </si>
  <si>
    <t>IP90985</t>
  </si>
  <si>
    <t>2025/41471</t>
  </si>
  <si>
    <t>METALLURGICAL FURNACE
PCT/BR2024/050153</t>
  </si>
  <si>
    <t>IP91011</t>
  </si>
  <si>
    <t>2025/41583</t>
  </si>
  <si>
    <t>COLD-PRESSED SOLID AGGLOMERATE AND THE MANUFACTURING PROCESS THEREOF
PCT/BR2024/050145</t>
  </si>
  <si>
    <t>IP90797</t>
  </si>
  <si>
    <t xml:space="preserve">POLYETHERAMINE FUNCTIONALISED LIGNIN BASED EPOXY CURING AGENTS, PROCESSES AND APPLICATION THEREO
</t>
  </si>
  <si>
    <t>PUNE</t>
  </si>
  <si>
    <t>IP91059</t>
  </si>
  <si>
    <t>SP2303013/IN</t>
  </si>
  <si>
    <t>BARREL ASSEMBLY AND ELECTRONIC DEVICE COMPRISING SAME
PCT/KR2024/095261</t>
  </si>
  <si>
    <t>IP91111</t>
  </si>
  <si>
    <t>2305135IN</t>
  </si>
  <si>
    <t>MINIMUM OFFSET VALUE FOR UNUSED TRANSMISSION OCCASION INDICATION
PCT/CN2023/105488</t>
  </si>
  <si>
    <t>IP91120</t>
  </si>
  <si>
    <t>2304998IN</t>
  </si>
  <si>
    <t>PERFORMANCE MONITORING ASSOCIATED WITH LOW-DENSITY REFERENCE SIGNAL PATTERNS
PCT/CN2023/106262</t>
  </si>
  <si>
    <t>IP91138</t>
  </si>
  <si>
    <t>2302859IN</t>
  </si>
  <si>
    <t>INDICATION OF UNUSED ENERGY TRANSFER OR ENERGY HARVESTING OCCASIONS
PCT/US2024/033236</t>
  </si>
  <si>
    <t>IP90852</t>
  </si>
  <si>
    <t>2024-OPLE-9882PC/IN/EKL/SYK</t>
  </si>
  <si>
    <t>BATTERY DIAGNOSIS APPARATUS AND OPERATING METHOD THEREOF
PCT/KR2024/011220</t>
  </si>
  <si>
    <t xml:space="preserve">ENERGY HARVESTING SYSTEMS FOR AUTOMOTIVES
</t>
  </si>
  <si>
    <t xml:space="preserve">A WHEEL FOR A VEHICLE
</t>
  </si>
  <si>
    <t xml:space="preserve">VENTILATION UNIT FOR SEAT OF VEHICLE, SEAT AND VEHICLE INCLUDING THE SAME
</t>
  </si>
  <si>
    <t>IP90702</t>
  </si>
  <si>
    <t>P220572IN01</t>
  </si>
  <si>
    <t>FAULT ARC PROTECTION: CIRCUIT BREAKER SYSTEM TO INTERRUPT FAULTY SECTION
PCT/EP2024/062819</t>
  </si>
  <si>
    <t>GURU ANGAD DEV VETERINARY AND ANIMAL SCIENCES UNIVERSITY</t>
  </si>
  <si>
    <t xml:space="preserve">WHEY CHEESE AND ITS METHOD OF PREPARATION THEREOF
</t>
  </si>
  <si>
    <t>IP89934</t>
  </si>
  <si>
    <t>10102-036IN1</t>
  </si>
  <si>
    <t>SIMON FRASER UNIVERSITY</t>
  </si>
  <si>
    <t>METHODS FOR THE SYNTHESIS OF NUCLEOSIDE ANALOGUES AND NUCLEOSIDES ANALOGUES DERIVED THEREFROM
PCT/IB2024/053065</t>
  </si>
  <si>
    <t>IP90924</t>
  </si>
  <si>
    <t>B2202200EPWOIN</t>
  </si>
  <si>
    <t>METHOD FOR IMPRINTING OPHTHALMIC LAMINATES AND RESIST COMPOSITION THEREFOR
PCT/EP2024/061475</t>
  </si>
  <si>
    <t xml:space="preserve">IN SITU MINERALIZED HYDROGEL COMPOSITE AND MICROFLUIDIC PLATFORM FOR SIMULATING BONE METASTASIS
</t>
  </si>
  <si>
    <t>IP89811</t>
  </si>
  <si>
    <t>69.67.163703/04</t>
  </si>
  <si>
    <t>OÜ GEARBOX BIOSCIENCES</t>
  </si>
  <si>
    <t>METHOD OF BIOSYNTHESIS
PCT/EP2024/058636</t>
  </si>
  <si>
    <t>Shweta Khurana</t>
  </si>
  <si>
    <t>Ritu Bhaskar</t>
  </si>
  <si>
    <t>IP90966</t>
  </si>
  <si>
    <t>D23-091/04831-00-IN</t>
  </si>
  <si>
    <t xml:space="preserve">METHOD AND SYSTEM FOR GENERATING CAREER PROGRESSION PATH
</t>
  </si>
  <si>
    <t>IP91126</t>
  </si>
  <si>
    <t>2024-OPLE-0179PC/IN/EKL/YJC</t>
  </si>
  <si>
    <t>ELECTRODE MANUFACTURING DEVICE COMPRISING DIE FOR FORMING INSULATING LAYER
PCT/KR2024/020883</t>
  </si>
  <si>
    <t>IP91122</t>
  </si>
  <si>
    <t>2306324IN</t>
  </si>
  <si>
    <t>FREQUENCY RESOURCE ALLOCATION FOR NON-CONTIGUOUS SUBCHANNELS IN SIDELINK COMMUNICATIONS
PCT/CN2023/106250</t>
  </si>
  <si>
    <t>IP91123</t>
  </si>
  <si>
    <t>2303252IN</t>
  </si>
  <si>
    <t>USER EQUIPMENT DENSITY-BASED CODEBOOK ADJUSTMENT FOR RECONFIGURABLE INTELLIGENT SURFACE-ASSISTED COMMUNICATIONS
PCT/US2024/032782</t>
  </si>
  <si>
    <t>IP91124</t>
  </si>
  <si>
    <t>2304471IN</t>
  </si>
  <si>
    <t>MULTIPLE ACCESS POINT (AP) ASSOCIATION
PCT/US2024/035133</t>
  </si>
  <si>
    <t>IP91118</t>
  </si>
  <si>
    <t>2303782IN</t>
  </si>
  <si>
    <t>FAILURE DETECTION FOR COMMUNICATION POWER STATE SWITCHING
PCT/CN2023/106006</t>
  </si>
  <si>
    <t>IP91112</t>
  </si>
  <si>
    <t>2305390IN</t>
  </si>
  <si>
    <t>CYCLIC PREFIX EXTENSION SELECTION FOR A SHARED CHANNEL OCCUPANCY TIME
PCT/US2024/026996</t>
  </si>
  <si>
    <t>IP91115</t>
  </si>
  <si>
    <t>2306498IN</t>
  </si>
  <si>
    <t>ACCESS BEFORE AN OFFSET IN A SHARED CHANNEL OCCUPANCY TIME
PCT/US2024/028304</t>
  </si>
  <si>
    <t>IP89851</t>
  </si>
  <si>
    <t>69333-16 IN</t>
  </si>
  <si>
    <t>COMBINATIONS AND METHODS FOR ENHANCING CHECKPOINT INHIBITOR THERAPIES IN CANCER TREATMENT
PCT/US2024/021385</t>
  </si>
  <si>
    <t>IP89400</t>
  </si>
  <si>
    <t>D251673YPIN</t>
  </si>
  <si>
    <t>SHANGHAI JINGXIN BIOMEDICAL CO, LTD</t>
  </si>
  <si>
    <t>CYCLIC AMINE DERIVATIVE, AND COMPOSITION AND USE THEREOF
PCT/CN2024/082950</t>
  </si>
  <si>
    <t>IP90876</t>
  </si>
  <si>
    <t>008862732</t>
  </si>
  <si>
    <t>GENTING TAURX DIAGNOSTIC CENTRE SDN BHD</t>
  </si>
  <si>
    <t>COMPUTER-IMPLEMENTED METHOD, DEVICE, AND SYSTEM
PCT/EP2024/057971</t>
  </si>
  <si>
    <t>IP90002</t>
  </si>
  <si>
    <t>P134721IN00</t>
  </si>
  <si>
    <t>IMDS R&amp;D B.V.</t>
  </si>
  <si>
    <t>A CATHETER FOR DELIVERING MEDICAL THERAPY TO A REMOTE SITE IN A BODY
PCT/NL2023/050637</t>
  </si>
  <si>
    <t>IP88368</t>
  </si>
  <si>
    <t>SRIB-20250207-004</t>
  </si>
  <si>
    <t xml:space="preserve">METHOD OF EXPOSURE CORRECTION IN AN IMAGE AND AN APPARATUS THEREOF
</t>
  </si>
  <si>
    <t xml:space="preserve">MODEM CHIP CAPABLE OF PERFORMING CYCLIC REDUNDANCY CHECK USING INTERNAL MEMORY, AND SYSTEM ON CHIP INCLUDING THE MODEM CHIP
</t>
  </si>
  <si>
    <t>IP91051</t>
  </si>
  <si>
    <t>411158.20040 / P25398IN00</t>
  </si>
  <si>
    <t>KUNATO INC.</t>
  </si>
  <si>
    <t>MONITORING ONLINE ACTIVITY FOR REAL-TIME RANKING OF CONTENT
PCT/US2024/020828</t>
  </si>
  <si>
    <t>IP83489</t>
  </si>
  <si>
    <t>OPP20239217IN</t>
  </si>
  <si>
    <t>NEGATIVE ELECTRODE FOR LITHIUM-FREE SECONDARY BATTERY, AND LITHIUM-FREE SECONDARY BATTERY COMPRISING SAME
PCT/KR2024/005055</t>
  </si>
  <si>
    <t>IP90055</t>
  </si>
  <si>
    <t>00011280-IN01</t>
  </si>
  <si>
    <t>MICROFLUIDIC DEVICES
PCT/US2024/022225</t>
  </si>
  <si>
    <t>IP90097</t>
  </si>
  <si>
    <t>P14707INPC</t>
  </si>
  <si>
    <t>AnaBio Technologies Limited</t>
  </si>
  <si>
    <t>A SHELF-STABLE PACKAGED BEVERAGE
PCT/EP2024/058805</t>
  </si>
  <si>
    <t>IP91283</t>
  </si>
  <si>
    <t>201271-IN01-NP-PCT</t>
  </si>
  <si>
    <t>ACERTA PHARMA B.V.</t>
  </si>
  <si>
    <t>1-H-PYRROLO[2,3-C]PYRIDINE COMPOUNDS ACTING AGAINST CANCER VIA AGONISM OF MENIN
PCT/IB2024/052766</t>
  </si>
  <si>
    <t>IP89842</t>
  </si>
  <si>
    <t>2024P00738 IN (VTFR) / / PAW</t>
  </si>
  <si>
    <t xml:space="preserve">METHOD FOR SYNCHRONIZING AN INTERNAL COMBUSTION ENGINE ON THE BASIS OF DATA FROM SIGNALS REPRESENTATIVE 5 OF AIR PRESSURE IN CYLINDERS
</t>
  </si>
  <si>
    <t>IP91116</t>
  </si>
  <si>
    <t>2305267IN</t>
  </si>
  <si>
    <t>PROCEDURES FOR WIDEBAND SENSING VIA SUCCESSIVE-IN-TIME NARROWBAND TRANSMISSIONS
PCT/US2024/029129</t>
  </si>
  <si>
    <t>IP91117</t>
  </si>
  <si>
    <t>2302831IN</t>
  </si>
  <si>
    <t>COMMUNICATIONS USING AN UPLINK-ONLY STATE
PCT/CN2023/105649</t>
  </si>
  <si>
    <t>IP91119</t>
  </si>
  <si>
    <t>2305737IN</t>
  </si>
  <si>
    <t>INTERFERENCE MITIGATION BASED ON SATELLITE LOCATION
PCT/CN2023/106030</t>
  </si>
  <si>
    <t>IP91125</t>
  </si>
  <si>
    <t>2304476IN</t>
  </si>
  <si>
    <t>ASSOCIATING MULTIPLE-STAGE DOWNLINK CONTROL INFORMATION
PCT/US2024/030791</t>
  </si>
  <si>
    <t>IP91137</t>
  </si>
  <si>
    <t>2303510IN</t>
  </si>
  <si>
    <t>MULTI-STAGE GRANT FOR MULTIPLE RADIO ACCESS TECHNOLOGY SPECTRUM SHARING
PCT/US2024/029602</t>
  </si>
  <si>
    <t>IP91139</t>
  </si>
  <si>
    <t>2304843IN</t>
  </si>
  <si>
    <t>NETWORK NODE-TO-RIS BEAM REFINEMENT
PCT/US2024/032986</t>
  </si>
  <si>
    <t>IP91062</t>
  </si>
  <si>
    <t>ESPKE23-0902PCIN</t>
  </si>
  <si>
    <t>ELECTRODE ASSEMBLY, METHOD FOR MANUFACTURING ELECTRODE ASSEMBLY, AND SECONDARY BATTERY COMPRISING ELECTRODE ASSEMBLY
PCT/KR2024/017052</t>
  </si>
  <si>
    <t xml:space="preserve">A COMPOSITION FOR INSTANT FRACTURE STABILISATION, ACCELERATED BONE FORMATION AND METHODS THEREOF
</t>
  </si>
  <si>
    <t>IP84440</t>
  </si>
  <si>
    <t>23098-IN</t>
  </si>
  <si>
    <t>SEMICONDUCTOR DEVICE
PCT/JP2023/021817</t>
  </si>
  <si>
    <t>IP89694</t>
  </si>
  <si>
    <t>D240465BPIN</t>
  </si>
  <si>
    <t>CSPC MEGALITH BIOPHARMACEUTICAL CO., LTD.</t>
  </si>
  <si>
    <t>ANTIBODY-DRUG CONJUGATE
PCT/CN2024/090065</t>
  </si>
  <si>
    <t>IP89531</t>
  </si>
  <si>
    <t>OPA-2153-PCT-IN</t>
  </si>
  <si>
    <t>GAS COLLECTION DEVICE
PCT/KR2024/013306</t>
  </si>
  <si>
    <t>IP89936</t>
  </si>
  <si>
    <t>10102-033IN1</t>
  </si>
  <si>
    <t>METHODS AND REAGENTS FOR SYNTHESIZING HALOALDEHYDES, AND USES THEREOF
PCT/IB2024/053061</t>
  </si>
  <si>
    <t>IP88525</t>
  </si>
  <si>
    <t>OPMA231143-PCT-IN</t>
  </si>
  <si>
    <t>BATTERY CELL AND METHOD FOR MANUFACTURING BATTERY CELL
PCT/KR2024/015997</t>
  </si>
  <si>
    <t>IP89471</t>
  </si>
  <si>
    <t>P210789IN01</t>
  </si>
  <si>
    <t xml:space="preserve">AN ELECTRIC ARC INTERRUPTION ARRANGEMENT
</t>
  </si>
  <si>
    <t>IP91163</t>
  </si>
  <si>
    <t>P240511IN01</t>
  </si>
  <si>
    <t>IP91225</t>
  </si>
  <si>
    <t>31212A_IN</t>
  </si>
  <si>
    <t>MORPHIC THERAPEUTIC, INC.</t>
  </si>
  <si>
    <t xml:space="preserve">INHIBITING HUMAN INTEGRIN α4β7
</t>
  </si>
  <si>
    <t>IP89860</t>
  </si>
  <si>
    <t>24PCTIN957</t>
  </si>
  <si>
    <t>SECONDARY BATTERY MANUFACTURING SYSTEM AND SECONDARY BATTERY MANUFACTURING METHOD
PCT/KR2024/014952</t>
  </si>
  <si>
    <t>IP91175</t>
  </si>
  <si>
    <t>175073.00315</t>
  </si>
  <si>
    <t>POWER CONVERTER CONTROL WITH SECOND ORDER HARMONIC INJECTION
PCT/US2024/025399</t>
  </si>
  <si>
    <t xml:space="preserve">CLAMPING APPARATUS
</t>
  </si>
  <si>
    <t>IP91191</t>
  </si>
  <si>
    <t>OVP2323400IN</t>
  </si>
  <si>
    <t>BATTERY ARRAY
PCT/KR2024/002848</t>
  </si>
  <si>
    <t>IP89930</t>
  </si>
  <si>
    <t>2024P00696 IN (VTFR) / / PAW</t>
  </si>
  <si>
    <t xml:space="preserve">REGULATING MODULE FOR REGULATING AN INTERNAL COMBUSTION ENGINE SUPPLY AIR FLOWRATE
</t>
  </si>
  <si>
    <t>IP91217</t>
  </si>
  <si>
    <t>307166-IN-NP.</t>
  </si>
  <si>
    <t xml:space="preserve">A CONNECTOR FOR A SPRING BRAKE ACTUATOR AND A METHOD OF ASSEMBLY THEREOF
</t>
  </si>
  <si>
    <t>IP89867</t>
  </si>
  <si>
    <t>IP250635.</t>
  </si>
  <si>
    <t xml:space="preserve">METHOD OF COMMUNICATION IN A PRIVACY PASS ARCHITECTURE AND SYSTEM THEREOF
</t>
  </si>
  <si>
    <t xml:space="preserve">WG2 A1 POLICY - NAME EXTENSION
</t>
  </si>
  <si>
    <t>IP91141</t>
  </si>
  <si>
    <t>2302013IN</t>
  </si>
  <si>
    <t>QUICK EVENT REPORTING FROM TOUCH SENSOR TO DISPLAY PANEL TO BOOST FRAME RATE
PCT/CN2023/095478</t>
  </si>
  <si>
    <t>IP89447</t>
  </si>
  <si>
    <t>P46700INN1</t>
  </si>
  <si>
    <t>FIODORMED SPA</t>
  </si>
  <si>
    <t>SYSTEM AND METHOD FOR CONSTRUCTING A THREE-DIMENSIONAL MODEL OF A DENTURE OF AT LEAST ONE USER
PCT/CL2024/050023</t>
  </si>
  <si>
    <t>IP89168</t>
  </si>
  <si>
    <t>81087603</t>
  </si>
  <si>
    <t xml:space="preserve">SYSTEM AND METHOD FOR SLAB EVACUATION IN A CASTING MACHINE
</t>
  </si>
  <si>
    <t>IP88456</t>
  </si>
  <si>
    <t>PO24-0372</t>
  </si>
  <si>
    <t>METHOD FOR REGENERATING POSITIVE ELECTRODE ACTIVE MATERIAL AND REGENERATED POSITIVE ELECTRODE ACTIVE MATERIAL MANUFACTURED THEREFROM
PCT/KR2025/001765</t>
  </si>
  <si>
    <t>IP88145</t>
  </si>
  <si>
    <t>SRIB-20240812-002</t>
  </si>
  <si>
    <t xml:space="preserve">SYSTEM AND METHOD FOR DYNAMIC FLOW PRIORITY MANAGEMENT IN A USER PLANE FUNCTION (UPF)
</t>
  </si>
  <si>
    <t>IP90713</t>
  </si>
  <si>
    <t>PC 072972A</t>
  </si>
  <si>
    <t>GLUCOSE-DEPENDENT INSULINOTROPIC POLYPEPTIDE RECEPTOR ANTAGONISTS AND USES THEREOF
PCT/IB2024/053554</t>
  </si>
  <si>
    <t>IP90672</t>
  </si>
  <si>
    <t>35637887/CZG</t>
  </si>
  <si>
    <t>LIGHTNING PROTECTION INTERNATIONAL PTY LTD</t>
  </si>
  <si>
    <t>AIR TERMINAL COATING
PCT/AU2024/050276</t>
  </si>
  <si>
    <t>IP89695</t>
  </si>
  <si>
    <t>22124PIN01</t>
  </si>
  <si>
    <t>NITTA CORPORATION</t>
  </si>
  <si>
    <t>ROTATION PREVENTION MEMBER FOR PIPE JOINT AND PIPE JOINT UNIT
PCT/JP2024/005220</t>
  </si>
  <si>
    <t>IP91143</t>
  </si>
  <si>
    <t>770664: ICT-477IN</t>
  </si>
  <si>
    <t>2-AZABICYCLO[2.2.1]HEPTANE KRAS INHIBITORS
PCT/US2024/025160</t>
  </si>
  <si>
    <t>MONDRAGON ASSEMBLY S.COOP</t>
  </si>
  <si>
    <t xml:space="preserve">SOLAR CELL STRINGS TRANSPORT DEVICE AND METHOD THEREOF
</t>
  </si>
  <si>
    <t>IP91012</t>
  </si>
  <si>
    <t>OVP2426533IN</t>
  </si>
  <si>
    <t>BATTERY DIAGNOSIS APPARATUS AND BATTERY DIAGNOSIS METHOD
PCT/KR2024/018671</t>
  </si>
  <si>
    <t>IP91131</t>
  </si>
  <si>
    <t>OVP2530438IN</t>
  </si>
  <si>
    <t xml:space="preserve">BATTERY, CURRENT COLLECTOR APPLIED THERETO, AND BATTERY PACK AND VEHICLE COMPRISING SAME
</t>
  </si>
  <si>
    <t>IP89986</t>
  </si>
  <si>
    <t>IDEA 12804</t>
  </si>
  <si>
    <t xml:space="preserve">METHOD AND SYSTEM FOR PROCESSING VEHICLE DATA IN A TELEMATICS CONTROL UNIT
</t>
  </si>
  <si>
    <t>IP89641</t>
  </si>
  <si>
    <t>P27680-IN/DMC/PMJ</t>
  </si>
  <si>
    <t>FOLDABLE ELECTRONIC DEVICE AND OPERATING METHOD OF SAME ELECTRONIC DEVICE
PCT/KR2024/003546</t>
  </si>
  <si>
    <t xml:space="preserve">METHOD AND DEVICE TO DETERMINE A FUEL LEVEL OF A VEHICLE
</t>
  </si>
  <si>
    <t>IP91240</t>
  </si>
  <si>
    <t>2304364IN</t>
  </si>
  <si>
    <t>HYBRID AUTOMATIC REPEAT REQUEST CODEBOOK FOR CROSS RADIO ACCESS TECHNOLOGY
PCT/CN2023/102042</t>
  </si>
  <si>
    <t>IP90083</t>
  </si>
  <si>
    <t>OPA-2152-PCT-IN</t>
  </si>
  <si>
    <t>GAS COLLECTION DEVICE
PCT/KR2024/013312</t>
  </si>
  <si>
    <t>IP90946</t>
  </si>
  <si>
    <t>P230098IN01</t>
  </si>
  <si>
    <t>METHOD FOR COMPENSATING FOR AMBIENT LIGHT FOR AN ARC FLASH DETECTION SYSTEM FOR AN ELECTRICAL EQUIPMENT AND ARC FLASH DETECTION SYSTEM FOR AN ELECTRICAL EQUIPMENT
PCT/IB2023/054554</t>
  </si>
  <si>
    <t>IP91024</t>
  </si>
  <si>
    <t>P240304IN01</t>
  </si>
  <si>
    <t xml:space="preserve">MIGRATING A CONTROL LOGIC TYPE IN A DCS
</t>
  </si>
  <si>
    <t>IP90805</t>
  </si>
  <si>
    <t>P240522IN01</t>
  </si>
  <si>
    <t xml:space="preserve">AUTO-GENERATION OF TEXTUAL TIME SERIES DESCRIPTIONS
</t>
  </si>
  <si>
    <t>IP90822</t>
  </si>
  <si>
    <t>P230036IN01</t>
  </si>
  <si>
    <t>CIRCUIT BREAKER SYSTEM WITH REDUCED OWN TIME: FAULT PROTECTION
PCT/EP2024/062733</t>
  </si>
  <si>
    <t>IP90891</t>
  </si>
  <si>
    <t>P240156IN01</t>
  </si>
  <si>
    <t xml:space="preserve">AUXILIARY SUPPLY FOR MEDIUM-VOLTAGE DC/DC CONVERTERS UTILIZING AN AUXILIARY TRANSFORMER INTEGRATED IN THE CONVERTER SYSTEM
</t>
  </si>
  <si>
    <t>IP90823</t>
  </si>
  <si>
    <t>PE-11194</t>
  </si>
  <si>
    <t>ROTOR SHAFT FOR AN ELECTRIC MOTOR
PCT/EP2024/058552</t>
  </si>
  <si>
    <t>IP90712</t>
  </si>
  <si>
    <t>4351-X-29.806 WO-IN</t>
  </si>
  <si>
    <t>LAMINATED PANE HAVING AN ELECTRICALLY SWITCHABLE MIRROR ELEMENT AND REDUCED LIGHT TRANSMITTANCE
PCT/EP2024/061707</t>
  </si>
  <si>
    <t>IP90724</t>
  </si>
  <si>
    <t>TB 1295-17IN JVO/ADP</t>
  </si>
  <si>
    <t>TOP CAP HOLDING GMBH</t>
  </si>
  <si>
    <t>CAN LID
PCT/EP2024/055630</t>
  </si>
  <si>
    <t>IP91262</t>
  </si>
  <si>
    <t>SAL.03374.WO1</t>
  </si>
  <si>
    <t>SALVECO</t>
  </si>
  <si>
    <t>SYNERGISTIC DISINFECTANT FORMULATIONS WITH IMPROVED BIOCIDAL EFFICIENCY AND IMPROVED STABILITY
PCT/FR2023/051490</t>
  </si>
  <si>
    <t>IP88865</t>
  </si>
  <si>
    <t>81087590</t>
  </si>
  <si>
    <t xml:space="preserve">A SYSTEM FOR DETECTING MALFUNCTION OFA BURNER IN AN ANNEALING FURNACE
</t>
  </si>
  <si>
    <t>IP91016</t>
  </si>
  <si>
    <t>C/P/1038272/IN/PCT/1</t>
  </si>
  <si>
    <t>SYMMETRIC ROUTING IN SOFTWARE-DEFINED NETWORKS
PCT/US2024/021975</t>
  </si>
  <si>
    <t>IP89922</t>
  </si>
  <si>
    <t>IDEA 13407</t>
  </si>
  <si>
    <t xml:space="preserve">A CLAMP UNIT FOR A LEAF SPRING SUSPENSION UNIT OF A VEHICLE AND VEHICLE THEREOF
</t>
  </si>
  <si>
    <t>IP91160</t>
  </si>
  <si>
    <t>OVP2425239IN</t>
  </si>
  <si>
    <t>ELECTRODE PRODUCTION APPARATUS AND BATTERY CELL COMPRISING ELECTRODES PRODUCED THEREBY, AND BATTERY PACK AND VEHICLE COMPRISING BATTERY CELLS
PCT/KR2024/013547</t>
  </si>
  <si>
    <t>IP90854</t>
  </si>
  <si>
    <t>OVP2425886IN</t>
  </si>
  <si>
    <t>APPARATUS AND METHOD FOR DIAGNOSING BATTERY
PCT/KR2024/012785</t>
  </si>
  <si>
    <t>Ravi Joshi</t>
  </si>
  <si>
    <t xml:space="preserve">AI/ML BASED METHOD AND SYSTEM FOR DYNAMICALLY GENERATING PERSONALIZED POLICIES FOR ARTICLE RETURNS
</t>
  </si>
  <si>
    <t>IP91200</t>
  </si>
  <si>
    <t>2105962IND1</t>
  </si>
  <si>
    <t xml:space="preserve">AUTO-PAIRING ROTATION VECTOR
</t>
  </si>
  <si>
    <t xml:space="preserve">PERSONALIZED TRAINING DATA FOR VISUAL ARTIFACT REMOVAL
</t>
  </si>
  <si>
    <t>IP91245</t>
  </si>
  <si>
    <t>2207534IN</t>
  </si>
  <si>
    <t>V2X-ASSISTED BEAM MANAGEMENT FOR MMWAVE WWAN AND SIDELINK
PCT/US2024/029276</t>
  </si>
  <si>
    <t>IP91270</t>
  </si>
  <si>
    <t>2300303IN</t>
  </si>
  <si>
    <t>ASSISTANCE USING PERIPHERAL DEVICES
PCT/CN2023/101994</t>
  </si>
  <si>
    <t>IP91268</t>
  </si>
  <si>
    <t>2303722IN</t>
  </si>
  <si>
    <t>SIDELINK SYNCHRONIZATION SIGNAL BLOCK WIDEBAND REPETITION INDICATION
PCT/US2024/034138</t>
  </si>
  <si>
    <t>IP91134</t>
  </si>
  <si>
    <t>2024-OPLE-9625PC/IN/EKL/MHL</t>
  </si>
  <si>
    <t>BATTERY MANAGEMENT DEVICE, BATTERY MANAGEMENT METHOD, AND BATTERY CHARGE AND DISCHARGE SYSTEM
PCT/KR2024/006839</t>
  </si>
  <si>
    <t>IP91088</t>
  </si>
  <si>
    <t>CMR01-132945IN</t>
  </si>
  <si>
    <t>ELECTROSURGICAL CONNECTION UNIT
PCT/GB2024/051094</t>
  </si>
  <si>
    <t>IP91014</t>
  </si>
  <si>
    <t>77402-01402</t>
  </si>
  <si>
    <t>CUMMINS FILTRATION INC.</t>
  </si>
  <si>
    <t>FILTER ELEMENT ENDPLATE ORIENTED ON HEAD IN FILTER
PCT/CN2023/099514</t>
  </si>
  <si>
    <t xml:space="preserve">METHOD AND DEVICE FOR FACILITATING A LANE CHANGE FOR A VEHICLE
</t>
  </si>
  <si>
    <t>IP91213</t>
  </si>
  <si>
    <t>30579_IN</t>
  </si>
  <si>
    <t>OLIGONUCLEOTIDE SYNTHESIS USING CYCLIC-PHOSPHOROUS NUCLEOSIDES
PCT/US2024/028291</t>
  </si>
  <si>
    <t>IP89386</t>
  </si>
  <si>
    <t>NDT/JXL3/P237102IN00</t>
  </si>
  <si>
    <t>IMPROVEMENTS RELATING TO THE FILLING AND STOPPERING OF CONTAINERS
PCT/EP2024/057228</t>
  </si>
  <si>
    <t xml:space="preserve">ROAD CONSTRUCTION MACHINE AND METHOD FOR SPRAYING EXTRACTED BITUMINOUS VAPORS WITH AN ATOMIZED LIQUID
</t>
  </si>
  <si>
    <t>IP90866</t>
  </si>
  <si>
    <t>106389-9045</t>
  </si>
  <si>
    <t>SYSTEMS AND METHODS OF LUBRICATION OF ENGINES
PCT/US2024/010892</t>
  </si>
  <si>
    <t>IP90987</t>
  </si>
  <si>
    <t>079186.8012.IN01</t>
  </si>
  <si>
    <t>REVIVA PHARMACEUTICALS, INC</t>
  </si>
  <si>
    <t>BRILAROXAZINE LIPOSOME COMPOSITION
PCT/US2024/022067</t>
  </si>
  <si>
    <t>IP89738</t>
  </si>
  <si>
    <t>SH-75053-IN-DMC</t>
  </si>
  <si>
    <t>LIGHT FIELD DISPLAY DEVICE
PCT/KR2024/007740</t>
  </si>
  <si>
    <t>IP89666</t>
  </si>
  <si>
    <t>B33522WOIN</t>
  </si>
  <si>
    <t>BLINK AG</t>
  </si>
  <si>
    <t>A METHOD OF QUANTIFYING A CONCENTRATION OF AN ANALYTE IN A SAMPLE
PCT/EP2024/058641</t>
  </si>
  <si>
    <t>IP91298</t>
  </si>
  <si>
    <t>C/P/1040695/IN/PCT/1</t>
  </si>
  <si>
    <t>NETWORK GAP DETECTION
PCT/US2024/022055</t>
  </si>
  <si>
    <t>IP88863</t>
  </si>
  <si>
    <t>81087588</t>
  </si>
  <si>
    <t xml:space="preserve">METHOD FOR PRODUCTION OF IRON PHOSPHATE FROM IRON BEARING METALLURGICAL MATERIAL
</t>
  </si>
  <si>
    <t>IP88864</t>
  </si>
  <si>
    <t>81087589</t>
  </si>
  <si>
    <t xml:space="preserve">METHOD FOR PRODUCTION OF IRON OXALATE FROM IRON BEARING METALLURGICAL MATERIAL
</t>
  </si>
  <si>
    <t>IP91360</t>
  </si>
  <si>
    <t>81088098</t>
  </si>
  <si>
    <t xml:space="preserve">COATING SYSTEM
</t>
  </si>
  <si>
    <t>IP89061</t>
  </si>
  <si>
    <t>ARAY114 PCT IN</t>
  </si>
  <si>
    <t>FASTENING DEVICE
PCT/EP2024/058792</t>
  </si>
  <si>
    <t>IP89991</t>
  </si>
  <si>
    <t>PT-1588</t>
  </si>
  <si>
    <t xml:space="preserve">A FRONT BODY STRUCTURE OF A VEHICLE
</t>
  </si>
  <si>
    <t>IP90935</t>
  </si>
  <si>
    <t>PT-1593</t>
  </si>
  <si>
    <t xml:space="preserve">A HORN SYSTEM OF A VEHICLE
</t>
  </si>
  <si>
    <t>IP90737</t>
  </si>
  <si>
    <t>P1423IN00</t>
  </si>
  <si>
    <t>MYNATIX AG</t>
  </si>
  <si>
    <t>HIGH-PERFORMANCE CODE PARALLELIZATION COMPILER WITH LOOP-LEVEL PARALLELIZATION
PCT/EP2023/060677</t>
  </si>
  <si>
    <t>IP90750</t>
  </si>
  <si>
    <t>P1422IN00</t>
  </si>
  <si>
    <t>SYSTEM FOR DESIGN AND MANUFACTURING OF MULTI-PROCESSOR AND MULTI-CORE INTEGRATED CIRCUITRY (IC) PARALLEL PROCESSING MAXIMAL COMPUTATIONAL BLOCKS, AND METHOD THEREOF
PCT/EP2024/061258</t>
  </si>
  <si>
    <t>IP90751</t>
  </si>
  <si>
    <t>P1473IN00</t>
  </si>
  <si>
    <t>SYSTEM FOR GENERIC STATIC MULTIPLE ISSUE INTEGRATED CIRCUIT DESIGN WITH STATIC AUTO-PARALLELIZED CODE, AND METHOD THEREOF
PCT/EP2024/061271</t>
  </si>
  <si>
    <t>IP89686</t>
  </si>
  <si>
    <t>1476-IN-PCT</t>
  </si>
  <si>
    <t>KRAS MODULATING COMPOUNDS
PCT/US2024/023867</t>
  </si>
  <si>
    <t>IP89953</t>
  </si>
  <si>
    <t>065879-8029IN01</t>
  </si>
  <si>
    <t>TRIASTEK, INC.</t>
  </si>
  <si>
    <t>ORAL DRUG DOSAGE FORMS FOR COLON DELIVERY AND METHODS OF USE AND MAKING THEREOF
PCT/CN2024/084829</t>
  </si>
  <si>
    <t>IP90133</t>
  </si>
  <si>
    <t>IDEA 14932</t>
  </si>
  <si>
    <t xml:space="preserve">A CYLINDER DEACTIVATION SYSTEM AND A METHOD THEREOF
</t>
  </si>
  <si>
    <t>IP91188</t>
  </si>
  <si>
    <t>1278-00-P03-IN</t>
  </si>
  <si>
    <t>GREENBUTTS LLC</t>
  </si>
  <si>
    <t>CIGARETTE FILTER ROD AND PROCESS
PCT/US2024/021357</t>
  </si>
  <si>
    <t>IP89626</t>
  </si>
  <si>
    <t>P/2026/0328</t>
  </si>
  <si>
    <t xml:space="preserve">AN ELECTRONIC DEVICE IN A SADDLE TYPE VEHICLE
</t>
  </si>
  <si>
    <t>IP88588</t>
  </si>
  <si>
    <t>A0501APP0040-WO-IN/NS</t>
  </si>
  <si>
    <t>GAS SEPARATION METHOD, METHOD FOR PRODUCING PURIFIED GAS, AND GAS SEPARATION DEVICE
PCT/JP2024/016160</t>
  </si>
  <si>
    <t>IP89292</t>
  </si>
  <si>
    <t>IP250326</t>
  </si>
  <si>
    <t xml:space="preserve">METHOD AND SYSTEM FOR HAPTIC SENSATION GENERATION IN A USER DEVICE
</t>
  </si>
  <si>
    <t>IP91157</t>
  </si>
  <si>
    <t>2024N01449</t>
  </si>
  <si>
    <t>NIDEC MACHINE TOOL CORPORATION</t>
  </si>
  <si>
    <t xml:space="preserve">TOOL HEAD, MACHINE TOOL, TOOL ARBOR, AND TOOL UNIT
</t>
  </si>
  <si>
    <t>IP91302</t>
  </si>
  <si>
    <t>2024N01443</t>
  </si>
  <si>
    <t xml:space="preserve">GEAR GRINDER AND GEAR GRINDING METHOD
</t>
  </si>
  <si>
    <t>IP90775</t>
  </si>
  <si>
    <t>2024-OPLE-9884PC/IN/EKL/SYK</t>
  </si>
  <si>
    <t>BATTERY DIAGNOSIS APPARATUS AND OPERATING METHOD THEREOF
PCT/KR2024/096082</t>
  </si>
  <si>
    <t>IP91277</t>
  </si>
  <si>
    <t>2302541IN</t>
  </si>
  <si>
    <t>MINIATURIZED TRANSPARENT PHOTOACOUSTIC SENSOR
PCT/US2024/027109</t>
  </si>
  <si>
    <t xml:space="preserve">REINFORCEMENT LEARNING FOR COORDINATED SPATIAL REUSE
</t>
  </si>
  <si>
    <t>IP91241</t>
  </si>
  <si>
    <t>2306331IN</t>
  </si>
  <si>
    <t>TCI BEFORE AND AFTER CELL SWITCH COMMAND IN CANDIDATE CELL AND ACTIVATED TCI SELECTION FOR LTM
PCT/CN2023/106021</t>
  </si>
  <si>
    <t>IP91242</t>
  </si>
  <si>
    <t>2304291IN</t>
  </si>
  <si>
    <t>TECHNIQUES FOR DISCOVERY AND CONNECTION ESTABLISHMENT FOR ASSISTING NODE
PCT/CN2023/101612</t>
  </si>
  <si>
    <t>IP91244</t>
  </si>
  <si>
    <t>2304415IN</t>
  </si>
  <si>
    <t>DELAY STATES AND ASSOCIATED CONFIGURATIONS
PCT/US2024/031546</t>
  </si>
  <si>
    <t>IP89728</t>
  </si>
  <si>
    <t>PE4252</t>
  </si>
  <si>
    <t>PROCESS FOR OBTAINING PLANT EMBRYOGENIC CALLI, FOR OBTAINING PLANT SOMATIC EMBRYOS, FOR OBTAINING SEEDLINGS, FOR PRODUCING SYNTHETIC SEED, FOR GENETIC MODIFICATION, AND SYNTHETIC SEED
PCT/BR2024/050122</t>
  </si>
  <si>
    <t>IP89730</t>
  </si>
  <si>
    <t>PE4256</t>
  </si>
  <si>
    <t>SUPPLEMENT AND NUTRITIVE SUBSTRATE COMPOSITIONS, SYNTHETIC SEED, METHOD FOR CULTIVATING PLANTS, AND, USE OF A SUPPLEMENT COMPOSITION
PCT/BR2024/050118</t>
  </si>
  <si>
    <t>IP89731</t>
  </si>
  <si>
    <t>PE4264</t>
  </si>
  <si>
    <t>CELL AGGREGATE CULTIVATION PROCESS, CELL AGGREGATES, PLANT CELL MICROPROPAGATION METHOD AND SOMATIC EMBRYO MATURATION METHOD
PCT/BR2024/050119</t>
  </si>
  <si>
    <t>IP89776</t>
  </si>
  <si>
    <t>PKE23-3516PCIN</t>
  </si>
  <si>
    <t>EASILY DETACHABLE BATTERY PACK
PCT/KR2024/017306</t>
  </si>
  <si>
    <t>IP91180</t>
  </si>
  <si>
    <t>ESPKE23-3751PCIN</t>
  </si>
  <si>
    <t>APPARATUS AND METHOD FOR INSPECTING STATE OF ULTRASONIC WELDING MACHINE
PCT/KR2024/097040</t>
  </si>
  <si>
    <t>IP90880</t>
  </si>
  <si>
    <t>ESPKE23-4011PCIN</t>
  </si>
  <si>
    <t>DATA PROCESSING APPARATUS AND METHOD FOR ANALYZING BATTERY MANUFACTURING PROCESS
PCT/KR2024/015263</t>
  </si>
  <si>
    <t>IP88507</t>
  </si>
  <si>
    <t>OPEA231202-PCT-IN</t>
  </si>
  <si>
    <t>OPTICAL FEEDBACK COMMUNICATION METHOD AND BATTERY MANAGEMENT SYSTEM PERFORMING SAME
PCT/KR2024/017278</t>
  </si>
  <si>
    <t>IP88948</t>
  </si>
  <si>
    <t>PO24-0332</t>
  </si>
  <si>
    <t>METHOD FOR REGENERATING CATHODE ACTIVE MATERIAL, AND REGENERATED CATHODE ACTIVE MATERIAL PREPARED THEREBY
PCT/KR2025/099009</t>
  </si>
  <si>
    <t xml:space="preserve">MODEM CHIP FOR ADJUSTING LOG LIKELIHOOD RATIO BY INFERRING CHANNEL ESTIMATION ERROR AND OPERATING METHOD OF THE MODEM CHIP
</t>
  </si>
  <si>
    <t>IP91097</t>
  </si>
  <si>
    <t>OPP20239185IN</t>
  </si>
  <si>
    <t>LITHIUM METAL BATTERY, AND BATTERY MODULE AND BATTERY PACK INCLUDING SAME
PCT/KR2024/007761</t>
  </si>
  <si>
    <t>IP91210</t>
  </si>
  <si>
    <t>OPP20246836IN</t>
  </si>
  <si>
    <t>METHOD AND DEVICE FOR GENERATING THREE-DIMENSIONAL SEPARATOR STRUCTURE, AND METHOD AND DEVICE FOR CALCULATING MORPHOLOGICAL PARAMETERS OF THREE-DIMENSIONAL SEPARATOR STRUCTURE GENERATED THEREBY
PCT/KR2025/002376</t>
  </si>
  <si>
    <t>IP89672</t>
  </si>
  <si>
    <t>2023082-IN-PCT</t>
  </si>
  <si>
    <t>MELTING AND FIBERISING RECYCLED ROCK WOOL
PCT/EP2024/058755</t>
  </si>
  <si>
    <t>IP90059</t>
  </si>
  <si>
    <t>PT-1572</t>
  </si>
  <si>
    <t xml:space="preserve">A CONSOLE BOX STRUCTURE OF A VEHICLE
</t>
  </si>
  <si>
    <t>IP88928</t>
  </si>
  <si>
    <t>SR NO.: S 2025-26/2350 &amp; THE IDF NO. 3476</t>
  </si>
  <si>
    <t xml:space="preserve">METHOD FOR PERFORMANCE ANALYSIS OF A SPORTING EVENT AND A SYSTEM THEREOF
</t>
  </si>
  <si>
    <t>IP89524</t>
  </si>
  <si>
    <t>OEC15936IN</t>
  </si>
  <si>
    <t>DISPLAY MODULE, ELECTRONIC DEVICE, AND CONTROL METHOD OF ELECTRONIC DEVICE
PCT/KR2024/007249</t>
  </si>
  <si>
    <t>IP90904</t>
  </si>
  <si>
    <t>CGB-017IN</t>
  </si>
  <si>
    <t>ERBB2 INHIBITORS
PCT/US2024/023942</t>
  </si>
  <si>
    <t xml:space="preserve">HYBRID RULE-BASED AND MACHINE LEARNING PIPELINE FOR AUTOMATED AUTOMOTIVE DIAGNOSTIC TEST CASE GENERATION AND OPTIMIZATION
</t>
  </si>
  <si>
    <t>IP91243</t>
  </si>
  <si>
    <t>2302620IN</t>
  </si>
  <si>
    <t>CQI UNCERTAINTY REPORT FOR LATENCY REDUCTION IN MIRS
PCT/US2024/031959</t>
  </si>
  <si>
    <t>IP91239</t>
  </si>
  <si>
    <t>2303539IN</t>
  </si>
  <si>
    <t>MAPPING QUALITY OF SERVICE INDICATORS FOR USER-EQUIPMENT-TO-USER-EQUIPMENT COMMUNICATIONS
PCT/US2024/025794</t>
  </si>
  <si>
    <t>IP91275</t>
  </si>
  <si>
    <t>2302625IN</t>
  </si>
  <si>
    <t>ENHANCED SIGNALING FOR DISTRIBUTED VIDEO CODING
PCT/US2024/034493</t>
  </si>
  <si>
    <t>IP91271</t>
  </si>
  <si>
    <t>2302824IN</t>
  </si>
  <si>
    <t>PATH SWITCH FOR CONNECTED STATE MOBILITY IN A SERVICE-BASED ARCHITECTURE
PCT/US2024/030543</t>
  </si>
  <si>
    <t>IP91272</t>
  </si>
  <si>
    <t>2303827IN</t>
  </si>
  <si>
    <t>SWITCH OF ACTIVITY IN COMMON FREQUENCY RESOURCE
PCT/US2024/032988</t>
  </si>
  <si>
    <t>IP91331</t>
  </si>
  <si>
    <t>2306168IN</t>
  </si>
  <si>
    <t>UNUSED TIME OCCASION UPLINK CONTROL INFORMATION INDICATIONS
PCT/CN2023/103720</t>
  </si>
  <si>
    <t>IP91333</t>
  </si>
  <si>
    <t>2303410IN</t>
  </si>
  <si>
    <t>SHAPING BITS FOR POLAR CODING
PCT/CN2023/104617</t>
  </si>
  <si>
    <t>IP91367</t>
  </si>
  <si>
    <t>182216IND1</t>
  </si>
  <si>
    <t xml:space="preserve">UPLINK BEAM ASSIGNMENT
</t>
  </si>
  <si>
    <t>IP88683</t>
  </si>
  <si>
    <t>OPMA231188-PCT-IN</t>
  </si>
  <si>
    <t>ELECTRODE PLATE FOR SECONDARY BATTERY, BATTERY CELL COMPRISING ELECTRODE PLATE FOR SECONDARY BATTERY, AND METHOD FOR MANUFACTURING ELECTRODE PLATE FOR SECONDARY BATTERY
PCT/KR2024/017026</t>
  </si>
  <si>
    <t>IP89437</t>
  </si>
  <si>
    <t>2025P00177 IN</t>
  </si>
  <si>
    <t xml:space="preserve">SYSTEM AND METHOD FOR DETERMINING STATE OF CHARGE OF A BATTERY
</t>
  </si>
  <si>
    <t>IP90772</t>
  </si>
  <si>
    <t>PF240267INP</t>
  </si>
  <si>
    <t>INNOVENT BIOLOGICS (SUZHOU) CO., LTD</t>
  </si>
  <si>
    <t>ANTIBODY-DRUG CONJUGATES OF CAMPTOTHECIN DERIVATIVES AND USES THEREOF
PCT/CN2024/086400</t>
  </si>
  <si>
    <t>IP89727</t>
  </si>
  <si>
    <t>F310601</t>
  </si>
  <si>
    <t>NETWORK FUNCTION SOFTWARE UPGRADE
PCT/US2023/082257</t>
  </si>
  <si>
    <t>IP91001</t>
  </si>
  <si>
    <t>P72076IN/RAL/EAR</t>
  </si>
  <si>
    <t>UNIPHY LIMITED</t>
  </si>
  <si>
    <t>OPTICAL SYSTEM
PCT/EP2024/059108</t>
  </si>
  <si>
    <t>IP91003</t>
  </si>
  <si>
    <t>P72564IN/RAL/EAR</t>
  </si>
  <si>
    <t>OPTICAL SYSTEM
PCT/EP2024/059105</t>
  </si>
  <si>
    <t>IP91004</t>
  </si>
  <si>
    <t>P72565IN/RAL/EAR</t>
  </si>
  <si>
    <t>PACKAGED LIGHT EMITTING DIODE AND TOUCH SENSITIVE APPARATUS HAVING THE SAME
PCT/EP2024/059109</t>
  </si>
  <si>
    <t>IP91005</t>
  </si>
  <si>
    <t>P72566IN/RAL/EAR</t>
  </si>
  <si>
    <t>OPTICAL SYSTEM AND DEVICES
PCT/EP2024/059107</t>
  </si>
  <si>
    <t>IP91006</t>
  </si>
  <si>
    <t>P72567IN/RAL/EAR</t>
  </si>
  <si>
    <t>OPTICAL SYSTEM MANUFACTURE
PCT/EP2024/059106</t>
  </si>
  <si>
    <t>IP87709</t>
  </si>
  <si>
    <t>MPS-IAP-2025-080</t>
  </si>
  <si>
    <t xml:space="preserve">MICROSTRUCTURE WRINKLE-BASED ENCRYPTION AND DECRYPTION SYSTEM AND METHOD THEREOF
</t>
  </si>
  <si>
    <t>Featherlite Office Systems (P) Ltd</t>
  </si>
  <si>
    <t xml:space="preserve">A SOUND INSULATED POD
</t>
  </si>
  <si>
    <t xml:space="preserve">A TIMEPIECE WITH A LOCKING MECHANISM FOR A BEZEL
</t>
  </si>
  <si>
    <t>IP89994</t>
  </si>
  <si>
    <t>P32022INPC/K</t>
  </si>
  <si>
    <t>MOLECURE S.A.</t>
  </si>
  <si>
    <t>PROCESS FOR THE PRODUCTION OF (1R,2S,5R)-1-AMINO-5-[2-(DIHYDROXYBORANYL)ETHYL]-2-[(DIMETHYLAMINO)METHYL]CYCLOHEXANE-1-CARBOXYLIC ACID
PCT/IB2024/053229</t>
  </si>
  <si>
    <t>IP89410</t>
  </si>
  <si>
    <t>OP70-250183</t>
  </si>
  <si>
    <t>IMAGE FILTERING METHOD AND APPARATUS BASED ON NEURAL NETWORK, ENCODING METHOD, DECODING METHOD, DEVICE, AND STORAGE MEDIUM
PCT/CN2024/091274</t>
  </si>
  <si>
    <t>IP91313</t>
  </si>
  <si>
    <t>SUZ25028PAR/IN</t>
  </si>
  <si>
    <t xml:space="preserve">SUZUKI MOTOR CORPORATION </t>
  </si>
  <si>
    <t>IP91314</t>
  </si>
  <si>
    <t>SUZ25029PAR/IN</t>
  </si>
  <si>
    <t xml:space="preserve">MOUNTING DEVICE
</t>
  </si>
  <si>
    <t>IP89331</t>
  </si>
  <si>
    <t>768691: NGT-001IN</t>
  </si>
  <si>
    <t>NERVGEN PHARMA CORP</t>
  </si>
  <si>
    <t>PROTEIN TYROSINE PHOSPHATASE WEDGE DOMAIN PEPTIDE DIMER FOR NERVOUS SYSTEM REPAIR
PCT/IB2024/053264</t>
  </si>
  <si>
    <t>IP91368</t>
  </si>
  <si>
    <t>C/P/1039125/IN/PCT/1</t>
  </si>
  <si>
    <t>ENERGY-AWARE TOPOLOGY
PCT/US2024/021232</t>
  </si>
  <si>
    <t>IP91369</t>
  </si>
  <si>
    <t>C/P/1039147/IN/PCT/1</t>
  </si>
  <si>
    <t>CHAINED GREEN METADATA
PCT/US2024/021230</t>
  </si>
  <si>
    <t>IP91370</t>
  </si>
  <si>
    <t>C/P/1039131/IN/PCT/1</t>
  </si>
  <si>
    <t>ENERGY-AWARE TRAFFIC FORWARDING AND LOOP AVOIDANCE
PCT/US2023/080997</t>
  </si>
  <si>
    <t>IP88229</t>
  </si>
  <si>
    <t>P27767-IN/DMC/KHR</t>
  </si>
  <si>
    <t>ELECTRONIC DEVICE AND OPERATING METHOD THEREOF
PCT/KR2024/004358</t>
  </si>
  <si>
    <t>IP91301</t>
  </si>
  <si>
    <t>608604-IN-4</t>
  </si>
  <si>
    <t>SYSTEMS AND METHODS OF MANUFACTURING COMPOSITE PARTS VIA STACKING
PCT/IB2023/054608</t>
  </si>
  <si>
    <t>GENERAL ELECTRIC RENOVABLES ESPAÑA S.L.</t>
  </si>
  <si>
    <t xml:space="preserve">METHODS AND SYSTEMS FOR FIRE MITIGATION IN A WIND TURBINE
</t>
  </si>
  <si>
    <t>IP90807</t>
  </si>
  <si>
    <t>P5078IN00/MDR/ESZ</t>
  </si>
  <si>
    <t>ARABELLE SOLUTIONS FRANCE</t>
  </si>
  <si>
    <t>DEAERATOR SYSTEMS AND METHODS OF SERVICING OF DEAERATOR
PCT/EP2023/058660</t>
  </si>
  <si>
    <t xml:space="preserve">BENCHMARK SIMULATION FRAMEWORK FOR TELEMETRY COLLECTION
</t>
  </si>
  <si>
    <t xml:space="preserve">CONTAINER RUNTIME METRICS COLLECTION IN OPENTELEMETRY
</t>
  </si>
  <si>
    <t xml:space="preserve">PHYSICAL NETWORK FUNCTION (BAREMETAL) MONITORING WITH OPEN TELEMETRY
</t>
  </si>
  <si>
    <t>IP89600</t>
  </si>
  <si>
    <t>IP250648.</t>
  </si>
  <si>
    <t xml:space="preserve">METHOD AND SYSTEM FOR COMPENSATING LATENCY IN A WIRELESS CHANNEL DURING WIRELESS DISPLAY RENDERING
</t>
  </si>
  <si>
    <t>IP91266</t>
  </si>
  <si>
    <t>2303688IN</t>
  </si>
  <si>
    <t>APPARATUSES AND METHODS FOR ERROR VECTOR MAGNITUDE ESTIMATION AND REPORTING
PCT/US2024/030503</t>
  </si>
  <si>
    <t>IP91267</t>
  </si>
  <si>
    <t>2305258IN</t>
  </si>
  <si>
    <t>CELL GROUP TRANSMISSION CONFIGURATION INDICATOR MANAGEMENT FOR LAYER 1/LAYER 2 TRIGGERED MOBILITY
PCT/US2024/027010</t>
  </si>
  <si>
    <t>IP90764</t>
  </si>
  <si>
    <t>SE-023-06-005-WO0IN0</t>
  </si>
  <si>
    <t>ELECTRONIC DEVICE COMPRISING ACOUSTIC CONDUIT OF SPEAKER
PCT/KR2024/004345</t>
  </si>
  <si>
    <t>DISPLAY DEVICE
PCT/KR2024/016878</t>
  </si>
  <si>
    <t>IP89545</t>
  </si>
  <si>
    <t>TRPH-045/N01IN 346923-2875</t>
  </si>
  <si>
    <t>TERNS PHARMACEUTICALS, INC</t>
  </si>
  <si>
    <t>COMBINATION COMPRISING A THR-BETA AGONIST AND A GLP-1R AGONIST FOR USE IN TREATING A LIVER DISORDER OR A CARDIOMETABOLIC DISEASE
PCT/US2024/023598</t>
  </si>
  <si>
    <t xml:space="preserve">DEVICE FOR EXTRACTION OF NUCLEIC ACID
</t>
  </si>
  <si>
    <t>IP91248</t>
  </si>
  <si>
    <t>2302309IN</t>
  </si>
  <si>
    <t>TECHNIQUES FOR COMMUNICATIONS WITHIN DYNAMIC GUARD BANDS
PCT/US2024/031891</t>
  </si>
  <si>
    <t>IP91249</t>
  </si>
  <si>
    <t>2303838IN</t>
  </si>
  <si>
    <t>UNEVENLY SPACED TIME-DOMAIN RESOURCE ASSIGNMENT OF A SENSING SIGNAL FOR OBJECT SPEED
PCT/CN2023/100343</t>
  </si>
  <si>
    <t>IP91269</t>
  </si>
  <si>
    <t>2302042IN</t>
  </si>
  <si>
    <t>NETWORK NODE SELECTION BY A USER EQUIPMENT (UE) USING ONE OR MORE PROBABILITY VALUES
PCT/US2024/030796</t>
  </si>
  <si>
    <t>IP91129</t>
  </si>
  <si>
    <t>COP2023-0417/IN</t>
  </si>
  <si>
    <t>ELECTRODE ASSEMBLY AND METHOD FOR MANUFACTURING SAME
PCT/KR2024/005394</t>
  </si>
  <si>
    <t>IP90790</t>
  </si>
  <si>
    <t>SENTI1430-2IN (448833.000310)</t>
  </si>
  <si>
    <t>SENTI BIOSCIENCES, INC.</t>
  </si>
  <si>
    <t>ANTIGEN-BINDING DOMAINS AND METHODS OF USE THEREOF
PCT/US2024/024931</t>
  </si>
  <si>
    <t>IP91181</t>
  </si>
  <si>
    <t>TG 330</t>
  </si>
  <si>
    <t>SPRIRAL JET MILL WITH MULTIPLE PRODUCT INJECTOR NOZZLES AND METHOD OF MILLING A GRANULAR PRODUCT
PCT/EP2024/059101</t>
  </si>
  <si>
    <t>IP90075</t>
  </si>
  <si>
    <t>77402-01376</t>
  </si>
  <si>
    <t>AXIAL FLOW SINGLE SPLIT FILTER
PCT/US2024/030827</t>
  </si>
  <si>
    <t xml:space="preserve">METHOD FOR PURIFYING STREPTOCOCCUS PNEUMONIAE CAPSULAR POLYSACCHARIDES
</t>
  </si>
  <si>
    <t>IP88857</t>
  </si>
  <si>
    <t>81087580</t>
  </si>
  <si>
    <t xml:space="preserve">A SYSTEM FOR INDICATING MALFUNCTIONS IN A VALVE
</t>
  </si>
  <si>
    <t>IP88858</t>
  </si>
  <si>
    <t>81087583</t>
  </si>
  <si>
    <t xml:space="preserve">A STAMPING STATION AND A SYSTEM FOR STAMPING FEED MATERIAL IN A METALLURGICAL COKE PLANT
</t>
  </si>
  <si>
    <t xml:space="preserve">VIRTUAL OBJECT STORE BUCKETS AND PATTERN-BASED BUCKET SNAPSHOTS
</t>
  </si>
  <si>
    <t>IP89772</t>
  </si>
  <si>
    <t>P27724-IN/DMC/YSY</t>
  </si>
  <si>
    <t>ELECTRONIC DEVICE INCLUDING CABLE CONNECTION STRUCTURE
PCT/KR2024/004457</t>
  </si>
  <si>
    <t>IP91265</t>
  </si>
  <si>
    <t>P25661IN</t>
  </si>
  <si>
    <t>SOFANT TECHNOLOGIES LTD</t>
  </si>
  <si>
    <t>MEMS BRIDGE
PCT/GB2024/050913</t>
  </si>
  <si>
    <t xml:space="preserve">A CLEANING DEVICE
</t>
  </si>
  <si>
    <t>IP86855</t>
  </si>
  <si>
    <t>Ministry Of Heavy Industries, Govt. of India</t>
  </si>
  <si>
    <t xml:space="preserve">AN ELECTROMAGNETIC ACTUATOR
</t>
  </si>
  <si>
    <t>IP91346</t>
  </si>
  <si>
    <t>2303875IN</t>
  </si>
  <si>
    <t>CONFIGURATION OF A REDUCED NUMBER OF TCI STATES IN RESPONSE TO BEAM FAILURE OVER A RANGE OF DIRECTIONS
PCT/US2024/032866</t>
  </si>
  <si>
    <t>IP91341</t>
  </si>
  <si>
    <t>2305980IN</t>
  </si>
  <si>
    <t>COLLISION RULES FOR MEASUREMENT GAPS
PCT/CN2023/105646</t>
  </si>
  <si>
    <t>IP91342</t>
  </si>
  <si>
    <t>2304780IN</t>
  </si>
  <si>
    <t>DYNAMIC ADJUSTMENT OF MEASUREMENT REPORTING CHARACTERISTICS
PCT/US2024/035292</t>
  </si>
  <si>
    <t>IP91343</t>
  </si>
  <si>
    <t>2306118IN</t>
  </si>
  <si>
    <t>TIMING ADVANCE MANAGEMENT AND UPLINK TRANSMIT POWER PRIORITIZATION FOR CANDIDATE CELLS
PCT/CN2023/106283</t>
  </si>
  <si>
    <t>IP91258</t>
  </si>
  <si>
    <t>2024-OPLE-0269PC/IN/EKL</t>
  </si>
  <si>
    <t>POSITIVE ELECTRODE ACTIVE MATERIAL AND METHOD FOR PREPARING SAME
PCT/KR2024/012441</t>
  </si>
  <si>
    <t xml:space="preserve">A UTILITY MODULE FOR A CENTER CONSOLE OF A VEHICLE
</t>
  </si>
  <si>
    <t xml:space="preserve">A BRACKET FOR MOUNTING A SENSOR MODULE IN A VEHICLE
</t>
  </si>
  <si>
    <t xml:space="preserve">A SENSOR ASSEMBLY OF A VEHICLE
</t>
  </si>
  <si>
    <t>IP89436</t>
  </si>
  <si>
    <t>2025P00246 IN</t>
  </si>
  <si>
    <t xml:space="preserve">SYSTEM AND METHOD OF CONTROLLING THERMAL MANAGEMENT SYSTEM OF VEHICLE
</t>
  </si>
  <si>
    <t>IP90167</t>
  </si>
  <si>
    <t>JABR0006WOIN</t>
  </si>
  <si>
    <t>Europe</t>
  </si>
  <si>
    <t>JAFER ENTERPRISES R&amp;D SL.</t>
  </si>
  <si>
    <t>METHOD FOR PREPARING A PERFUME INGREDIENT
PCT/EP2024/059217</t>
  </si>
  <si>
    <t>IP91295</t>
  </si>
  <si>
    <t>OSQ-34606</t>
  </si>
  <si>
    <t>MITSUBISHI TANABE PHARMA CORPORATION.</t>
  </si>
  <si>
    <t>NOVEL B0AT1 INHIBITOR
PCT/JP2024/014051</t>
  </si>
  <si>
    <t xml:space="preserve">AN ELECTROMECHANICAL ACTUATOR FOR LOCKING AND UNLOCKING VEHICLE ACCESSORIES
</t>
  </si>
  <si>
    <t>IP88962</t>
  </si>
  <si>
    <t>SH-73170-IN-DMC</t>
  </si>
  <si>
    <t>METHOD AND ELECTRONIC DEVICE FOR PROVIDING PERSONALIZED IMAGE
PCT/KR2024/007983</t>
  </si>
  <si>
    <t>IP91396</t>
  </si>
  <si>
    <t>OPP20246842IN</t>
  </si>
  <si>
    <t>CELL BALANCING METHOD AND BATTERY PACK MANAGEMENT SYSTEM USING SAME
PCT/KR2024/019801</t>
  </si>
  <si>
    <t xml:space="preserve">BIOPROCESS FOR SUSTAINABLE PRODUCTION OF ACTIVE GENTIANACEAE BIOMASS ENRICHED WITH THERAPEUTIC PHYTOCHEMICALS
</t>
  </si>
  <si>
    <t>IP93841</t>
  </si>
  <si>
    <t>ASP-306IN</t>
  </si>
  <si>
    <t>ASSEMBLY BIOSCIENCES, INC.</t>
  </si>
  <si>
    <t>ORAL PHARMACEUTICAL COMPOSITIONS
PCT/IB2024/053990</t>
  </si>
  <si>
    <t xml:space="preserve">SEMICONDUCTOR PACKAGE AND METHOD OF MANUFACTURING THE SAME
</t>
  </si>
  <si>
    <t>IP91940</t>
  </si>
  <si>
    <t>201366-IN01-NP-PCT</t>
  </si>
  <si>
    <t>IONIS PHARMACEUTICALS, INC.</t>
  </si>
  <si>
    <t>COMPOUNDS AND METHODS FOR REDUCING PLN EXPRESSION
PCT/IB2024/053304</t>
  </si>
  <si>
    <t>IP90135</t>
  </si>
  <si>
    <t>IDEA 15416</t>
  </si>
  <si>
    <t xml:space="preserve">SYSTEM FOR OPTIMIZING PERFORMANCE OF HYDROGEN INTERNAL COMBUSTION ENGINE OF VEHICLE AND A METHOD THEREOF
</t>
  </si>
  <si>
    <t>IP91345</t>
  </si>
  <si>
    <t>2305411IN</t>
  </si>
  <si>
    <t>SENSING SIGNAL INDICATION
PCT/US2024/036609</t>
  </si>
  <si>
    <t>IP91335</t>
  </si>
  <si>
    <t>2303392IN</t>
  </si>
  <si>
    <t>CALIBRATION OF NON-CO-LOCATED POLARIZED ANTENNA ARRAYS
PCT/US2024/026792</t>
  </si>
  <si>
    <t>IP91336</t>
  </si>
  <si>
    <t>2303959IN</t>
  </si>
  <si>
    <t>SHAPING BITS FOR POLAR CODING
PCT/CN2023/104701</t>
  </si>
  <si>
    <t>IP91328</t>
  </si>
  <si>
    <t>2304466IN</t>
  </si>
  <si>
    <t>COAXIAL OPTICAL FRONT END FOR OPTICAL WIRELESS COMMUNICATION
PCT/US2024/029766</t>
  </si>
  <si>
    <t>IP91273</t>
  </si>
  <si>
    <t>2302418IN</t>
  </si>
  <si>
    <t>A SECURE METHOD FOR WIRELESS COMMUNICATION DEVICES CHANGING A NETWORK DEVICE
PCT/CN2023/101993</t>
  </si>
  <si>
    <t>IP88639</t>
  </si>
  <si>
    <t>PA2025133SW</t>
  </si>
  <si>
    <t xml:space="preserve">A SYSTEM AND A METHOD FOR ILLUMINATION CONTROL IN VEHICLES
</t>
  </si>
  <si>
    <t>IP91015</t>
  </si>
  <si>
    <t>INGR.005IN</t>
  </si>
  <si>
    <t>AFERNA, INC</t>
  </si>
  <si>
    <t>PLANTS HAVING INCREASED YIELD, BIOMASS, AND STRESS TOLERANCE
PCT/US2024/022871</t>
  </si>
  <si>
    <t>IP88477</t>
  </si>
  <si>
    <t>MS-CPDM-2025-116</t>
  </si>
  <si>
    <t xml:space="preserve">A COLLABORATIVE MULTI-LAYER DISPLAY SYSTEM AND A METHOD THEREOF
</t>
  </si>
  <si>
    <t>IP89153</t>
  </si>
  <si>
    <t>P24-044-IN</t>
  </si>
  <si>
    <t xml:space="preserve">STORAGE DEVICE AND STORAGE STRUCTURE
</t>
  </si>
  <si>
    <t>IP91087</t>
  </si>
  <si>
    <t>GP23/P474</t>
  </si>
  <si>
    <t>CLAMP WITH FIRST AND SECOND CLOSED POSITIONS
PCT/IB2024/053937</t>
  </si>
  <si>
    <t>IP91330</t>
  </si>
  <si>
    <t>2306364IN</t>
  </si>
  <si>
    <t>PERFORMING ZOOM OPERATION ON COMPUTING DEVICE WITH CONVOLUTIONAL NEURAL NETWORK LAYERS
PCT/CN2023/103111</t>
  </si>
  <si>
    <t>IP91326</t>
  </si>
  <si>
    <t>2301377IN</t>
  </si>
  <si>
    <t>COMMUNICATION-AWARE ROUTING WITH APPLICATION PLANNING FOR VEHICLES
PCT/CN2023/102006</t>
  </si>
  <si>
    <t>IP91327</t>
  </si>
  <si>
    <t>2301378IN</t>
  </si>
  <si>
    <t>RADIO MAP INFORMATION ASSOCIATING PORTIONS OF A RADIO MAP WITH CORRESPONDING ROADWAY AREAS
PCT/CN2023/102005</t>
  </si>
  <si>
    <t>IP91337</t>
  </si>
  <si>
    <t>2304511IN</t>
  </si>
  <si>
    <t>PHYSICAL DOWNLINK CONTROL CHANNEL MONITORING OCCASION-BASED CODEBOOK GENERATION ACCORDING TO VARYING CODEBOOK GENERATION CHARACTERISTICS
PCT/US2024/032422</t>
  </si>
  <si>
    <t>IP89769</t>
  </si>
  <si>
    <t>P220889IN01</t>
  </si>
  <si>
    <t>METHOD FOR USE IN CONTROLLING OPERATION OF A HYDROGEN PRODUCTION PLANT
PCT/EP2024/057852</t>
  </si>
  <si>
    <t>IP91130</t>
  </si>
  <si>
    <t>COP2023-0422/IN</t>
  </si>
  <si>
    <t>ELECTRODE ASSEMBLY AND MANUFACTURING METHOD THEREFOR
PCT/KR2024/005396</t>
  </si>
  <si>
    <t xml:space="preserve">SYSTEM AND METHOD FOR TRANSFERRING SURGEON SKILLS TO SURGICAL ROBOTS USING MACHINE LEARNING FOR AUTONOMOUS SURGERIES
</t>
  </si>
  <si>
    <t xml:space="preserve">ADAPTIVE DRIVER-COACHING SYSTEM FOR THERMAL STRESS MITIGATION IN A VEHICLE
</t>
  </si>
  <si>
    <t xml:space="preserve">SYSTEM AND METHOD FOR MANAGING CYBERATTACKS ON A COMMUNICATION NETWORK
</t>
  </si>
  <si>
    <t xml:space="preserve">SYSTEM AND METHOD FOR PROVIDING ELECTRICAL POWER TAKE-OFF (ePTO) IN A VEHICLE
</t>
  </si>
  <si>
    <t xml:space="preserve">SYSTEM AND METHOD FOR PROVIDING ELECTRICAL ENERGY TO AN AUXILIARY LOAD
</t>
  </si>
  <si>
    <t xml:space="preserve">A SYSTEM AND A METHOD FOR PROVIDING ELECTRICAL ENERGY TO AN AUXILIARY LOAD
</t>
  </si>
  <si>
    <t xml:space="preserve">A METHOD FOR PROVIDING REAL TIME TYRE HEALTH SCORE AND A SYSTEM THEREOF
</t>
  </si>
  <si>
    <t>IP90887</t>
  </si>
  <si>
    <t>686452IN01KRMR</t>
  </si>
  <si>
    <t>MONITORING DEVICE, NETWORK MONITORING SYSTEM, MONITORING METHOD, AND MONITORING PROGRAM
PCT/JP2023/019972</t>
  </si>
  <si>
    <t>IP91441</t>
  </si>
  <si>
    <t>ESPKE23-4710PCIN</t>
  </si>
  <si>
    <t>BATTERY MANAGEMENT DEVICE AND BATTERY BALANCING METHOD THEREBY
PCT/KR2024/014871</t>
  </si>
  <si>
    <t>IP89951</t>
  </si>
  <si>
    <t>302495IN00P</t>
  </si>
  <si>
    <t>MURAKAMI CO., LTD.</t>
  </si>
  <si>
    <t>COMPOSITE FILM FOR SCREEN PRINTING PLATES, PLATE MATERIAL FOR SCREEN PRINTING, AND METHOD FOR MANUFACTURING PLATE MATERIAL FOR SCREEN PRINTING
PCT/JP2024/014705</t>
  </si>
  <si>
    <t xml:space="preserve">CLUSTER-ASSISTED BOOT DEVICE RECOVERY IN CLUSTERS
</t>
  </si>
  <si>
    <t>IP89777</t>
  </si>
  <si>
    <t>P81926983IN02</t>
  </si>
  <si>
    <t>AKZO NOBEL COATINGS INTERNATIONAL B.V.</t>
  </si>
  <si>
    <t>FOULING CONTROL COATING COMPOSITION
PCT/EP2024/062443</t>
  </si>
  <si>
    <t>IP88883</t>
  </si>
  <si>
    <t>P240168WOIN</t>
  </si>
  <si>
    <t>TOSOH CORPORATION</t>
  </si>
  <si>
    <t>IMMUNOGLOBULIN-BINDING PROTEIN
PCT/JP2024/015488</t>
  </si>
  <si>
    <t>IP90879</t>
  </si>
  <si>
    <t>95BK-350635-IN</t>
  </si>
  <si>
    <t>TENVIE THERAPEUTICS, INC.</t>
  </si>
  <si>
    <t>COMPOUNDS, COMPOSITIONS, AND METHODS
PCT/US2024/024495</t>
  </si>
  <si>
    <t>IP91224</t>
  </si>
  <si>
    <t>MP23001IN1</t>
  </si>
  <si>
    <t>COMMUNICATION SYSTEM
PCT/JP2024/016670</t>
  </si>
  <si>
    <t>IP89790</t>
  </si>
  <si>
    <t>2023P00118WOIN (VTFR) / / PAW</t>
  </si>
  <si>
    <t>METHOD FOR DETECTING AN ANOMALY IN A DEVICE OF INTEREST BELONGING TO A FLEET OF DEVICES
PCT/EP2024/063018</t>
  </si>
  <si>
    <t>IP89291</t>
  </si>
  <si>
    <t>IP250658</t>
  </si>
  <si>
    <t xml:space="preserve">METHOD AND DEVICE FOR PRIVACY-PRESERVING AUDIO PROCESSING
</t>
  </si>
  <si>
    <t>IP89865</t>
  </si>
  <si>
    <t>IP250556</t>
  </si>
  <si>
    <t xml:space="preserve">METHOD AND DEVICE FOR RADIO RESOURCE CONTROL OF COMMUNICATION PROCESSOR INDEPENDENT OF APPLICATION PROCESSOR
</t>
  </si>
  <si>
    <t>IP88733</t>
  </si>
  <si>
    <t>IP250629.</t>
  </si>
  <si>
    <t xml:space="preserve">METHOD AND SYSTEM FOR RENDERING A PERSONALIZED DYNAMIC USER INTERFACE (UI)
</t>
  </si>
  <si>
    <t>IP91338</t>
  </si>
  <si>
    <t>2306229IN</t>
  </si>
  <si>
    <t>BEAM-ASSOCIATED INTER-USER-EQUIPMENT COORDINATION
PCT/US2024/031900</t>
  </si>
  <si>
    <t>IP91339</t>
  </si>
  <si>
    <t>2305142IN</t>
  </si>
  <si>
    <t>REPEATER HANDOVER DECISION BASED ON END-TO-END LINK QUALITY
PCT/US2024/031374</t>
  </si>
  <si>
    <t>IP91431</t>
  </si>
  <si>
    <t>2305197IN</t>
  </si>
  <si>
    <t>CHANNEL STATE INFORMATION REPORTING
PCT/CN2023/106877</t>
  </si>
  <si>
    <t>IP91385</t>
  </si>
  <si>
    <t>2303158IN</t>
  </si>
  <si>
    <t>QUALITY OF SERVICE (QoS) AND BEARER HANDLING FOR A MULTI-HOP RELAY NETWORK
PCT/CN2023/100911</t>
  </si>
  <si>
    <t>IP91469</t>
  </si>
  <si>
    <t>2303466IN</t>
  </si>
  <si>
    <t>SENSOR SHARING CONFIGURATION
PCT/CN2023/109474</t>
  </si>
  <si>
    <t>IP91525</t>
  </si>
  <si>
    <t xml:space="preserve">METHOD OF MANAGING MEDIA COMMUNICATION IN MISSION CRITICAL (MC) SYSTEM, MC SERVER, AND RECEIVER THEREOF
</t>
  </si>
  <si>
    <t xml:space="preserve">METHOD AND SYSTEM FOR MANEOUVRING A VEHICLE AT ROAD ANOMALIES
</t>
  </si>
  <si>
    <t xml:space="preserve">A METHOD AND A SYSTEM FOR CONTROLLING AN AUTO START-STOP FUNCTION OF A VEHICLE
</t>
  </si>
  <si>
    <t xml:space="preserve">METHOD OF DETERMINING DRIVING TRAJECTORY OF A VEHICLE AND SYSTEM THEREOF
</t>
  </si>
  <si>
    <t xml:space="preserve">TECHNIQUES FOR GENERATING A TRAJECTORY IN A LANE REGION WITH AUTONOMOUS DRIVABILITY ISSUES
</t>
  </si>
  <si>
    <t>IP90856</t>
  </si>
  <si>
    <t>10992PFA WO IN</t>
  </si>
  <si>
    <t>ACTEGA DO BRASIL TINTAS E VERNIZES LTDA.</t>
  </si>
  <si>
    <t>UV LACQUER FOR DIRECT TO METAL APPLICATION
PCT/BR2024/050150</t>
  </si>
  <si>
    <t>IP91154</t>
  </si>
  <si>
    <t>SH-72661-IN-DMC</t>
  </si>
  <si>
    <t>IMAGE ENCODING METHOD, IMAGE ENCODING DEVICE, IMAGE DECODING METHOD AND IMAGE DECODING DEVICE, WHICH USE TEMPORAL REFERENCE SAMPLE AND SPATIAL REFERENCE SAMPLE
PCT/KR2024/005017</t>
  </si>
  <si>
    <t>IP91523</t>
  </si>
  <si>
    <t>50511-0080IN1</t>
  </si>
  <si>
    <t>DRILLING IN HOT ZONES ON COILED TUBING
PCT/IB2024/053640</t>
  </si>
  <si>
    <t>IP87929</t>
  </si>
  <si>
    <t>BS-CNS-2025-099</t>
  </si>
  <si>
    <t xml:space="preserve">WEARABLE DEVICE FOR MONITORING METABOLIC ACTIVITY AND SYSTEM THEREOF
</t>
  </si>
  <si>
    <t>IP91538</t>
  </si>
  <si>
    <t>PA2025133MR</t>
  </si>
  <si>
    <t>UNO MINDARIKA PRIVATE LIMITED</t>
  </si>
  <si>
    <t>IP90008</t>
  </si>
  <si>
    <t>SR NO.: S 2025-26/2428 &amp; THE IDF NO 3520</t>
  </si>
  <si>
    <t xml:space="preserve">ETHERIFICATION OF ARYL FLUORIDES
</t>
  </si>
  <si>
    <t>IP91201</t>
  </si>
  <si>
    <t>FP25-0062-PCT-IN</t>
  </si>
  <si>
    <t>METHOD FOR INSPECTING SURFACE ROUGHNESS OF CYLINDRICAL BATTERY USING SURFACE BRIGHTNESS, DEVICE FOR PERFORMING SAME, AND STORAGE MEDIUM RECORDING PROGRAM FOR EXECUTING SAME
PCT/KR2025/007682</t>
  </si>
  <si>
    <t>IP90961</t>
  </si>
  <si>
    <t>108868.00677</t>
  </si>
  <si>
    <t>FORMULATIONS FOR OLIGONUCLEOTIDE DELIVERY
PCT/US2024/024374</t>
  </si>
  <si>
    <t>IP90914</t>
  </si>
  <si>
    <t>29520.1512-IN</t>
  </si>
  <si>
    <t>EXTRAHEPATIC DELIVERY OF DOUBLE-STRANDED RNA AGENTS
PCT/US2024/024433</t>
  </si>
  <si>
    <t>IP88254</t>
  </si>
  <si>
    <t xml:space="preserve">OAS1 TRANSCRIPT-BASED IN VITRO LAMP ASSAY FOR EARLY CONCEPTION IDENTIFICATION IN BUFFALOES
</t>
  </si>
  <si>
    <t>IP89166</t>
  </si>
  <si>
    <t>81087581</t>
  </si>
  <si>
    <t xml:space="preserve">A METHOD AND A SYSTEM FOR OPTIMIZING SCHEDULING OF CRANES IN A STEEL PRODUCTION PLANT
</t>
  </si>
  <si>
    <t>IP91502</t>
  </si>
  <si>
    <t>88SD-371479-IN</t>
  </si>
  <si>
    <t>ELVE INC.</t>
  </si>
  <si>
    <t>RADIO FREQUENCY (RF) POWER MODULE HAVING A HIGH FREQUENCY SWITCHING ELECTRONIC POWER CONDITIONER COMBINED WITH A MILLIMETER WAVE TO TERAHERTZ VACUUM ELECTRONIC DEVICE
PCT/US2024/028209</t>
  </si>
  <si>
    <t>IP89142</t>
  </si>
  <si>
    <t>P/2026/0306</t>
  </si>
  <si>
    <t xml:space="preserve">BATTERY MOUNTING STRUCTURE OF VEHICLE AND VEHICLE INCLUDING THE SAME
</t>
  </si>
  <si>
    <t>IP91400</t>
  </si>
  <si>
    <t>B3976INPC</t>
  </si>
  <si>
    <t>CARBIOS</t>
  </si>
  <si>
    <t>NOVEL ESTERASES AND USES THEREOF
PCT/EP2024/063321</t>
  </si>
  <si>
    <t>IP91401</t>
  </si>
  <si>
    <t>B3979INPC</t>
  </si>
  <si>
    <t>ESTERASE VARIANTEN AND THEIR USE IN POLYESTER DEGRADATION
PCT/EP2024/063319</t>
  </si>
  <si>
    <t>IP89802</t>
  </si>
  <si>
    <t>P81926985IN01</t>
  </si>
  <si>
    <t>FOULING CONTROL COATING COMPOSITION
PCT/EP2024/062004</t>
  </si>
  <si>
    <t>IP90777</t>
  </si>
  <si>
    <t>SVI-005IN1 (46963.500)</t>
  </si>
  <si>
    <t>OTSUKA PHARMACEUTICAL CO., LTD.</t>
  </si>
  <si>
    <t>APELIN RECEPTOR AGONISTS AND USES THEREOF
PCT/US2024/024147</t>
  </si>
  <si>
    <t>IP89165</t>
  </si>
  <si>
    <t>P/2025/0508</t>
  </si>
  <si>
    <t xml:space="preserve">SUSPENSION DEVICE OF VEHICLE AND VEHICLE INCLUDING THE SAME
</t>
  </si>
  <si>
    <t>IP89808</t>
  </si>
  <si>
    <t>P27708-IN/DMC/PMJ</t>
  </si>
  <si>
    <t>FIRST ELECTRONIC DEVICE FOR OUTPUTTING SOUND, SECOND ELECTRONIC DEVICE FOR CONTROLLING SAME, AND OPERATING METHOD OF FIRST ELECTRONIC DEVICE
PCT/KR2024/004738</t>
  </si>
  <si>
    <t>IP89657</t>
  </si>
  <si>
    <t>IP250458</t>
  </si>
  <si>
    <t xml:space="preserve">METHOD AND SYSTEM FOR DETERMINING OPTIMAL APPLICATION USAGE ROUTINE FOR USERS
</t>
  </si>
  <si>
    <t>IP91514</t>
  </si>
  <si>
    <t>307764-IN-NP.</t>
  </si>
  <si>
    <t xml:space="preserve">A BREATHER DEVICE FOR A SPRING BRAKE ACTUATOR
</t>
  </si>
  <si>
    <t>IP91438</t>
  </si>
  <si>
    <t>2306087IN</t>
  </si>
  <si>
    <t>TRANSMISSION CONFIGURATION INDICATOR ACTIVATION IN A CANDIDATE CELL
PCT/CN2023/107379</t>
  </si>
  <si>
    <t>IP91439</t>
  </si>
  <si>
    <t>2301076IN</t>
  </si>
  <si>
    <t>MULTIPLE CELL WAKE UP SIGNALLING OCCASIONS FOR USER EQUIPMENT REQUESTS
PCT/US2024/035848</t>
  </si>
  <si>
    <t xml:space="preserve">VOICE CAPABILITY MANAGEMENT
</t>
  </si>
  <si>
    <t>IP91386</t>
  </si>
  <si>
    <t>2302930IN</t>
  </si>
  <si>
    <t>SEMANTIC TRANSMISSION OF IMAGE DATA
PCT/CN2023/102004</t>
  </si>
  <si>
    <t>IP91387</t>
  </si>
  <si>
    <t>2302932IN</t>
  </si>
  <si>
    <t>ENCODING AND DECODING TECHNIQUES ASSOCIATED WITH SEMANTIC ENCODING
PCT/CN2023/102009</t>
  </si>
  <si>
    <t>IP91303</t>
  </si>
  <si>
    <t>2024-OPLE-9570PC/IN/EKL/MHL</t>
  </si>
  <si>
    <t>BATTERY DIAGNOSIS DEVICE AND OPERATION METHOD THEREOF
PCT/KR2024/009824</t>
  </si>
  <si>
    <t xml:space="preserve">SECURITY PROTECTION OF AMBIENT INTERNET OF THINGS NON-ACCESS STRATUM MESSAGE
</t>
  </si>
  <si>
    <t>IP91478</t>
  </si>
  <si>
    <t>SRIB-20240719-004</t>
  </si>
  <si>
    <t xml:space="preserve">METHOD AND SYSTEM FOR HAND STRETCH GUIDED FUTURE PREDICTION FOR VIRTUAL OBJECT RENDERING
</t>
  </si>
  <si>
    <t xml:space="preserve">SYSTEM AND METHODS TO RESERVE AND TRANSFER RADIO FRAME STRUCTURE
</t>
  </si>
  <si>
    <t xml:space="preserve">A SYSTEM AND METHOD FOR REGULATING AIRFLOW IN A VEHICLE
</t>
  </si>
  <si>
    <t>IP89711</t>
  </si>
  <si>
    <t>OSQ-34513</t>
  </si>
  <si>
    <t>PET FOOD PRODUCT
PCT/JP2023/039419</t>
  </si>
  <si>
    <t>IP90861</t>
  </si>
  <si>
    <t>080618-4542</t>
  </si>
  <si>
    <t>REVIVICOR, INC.</t>
  </si>
  <si>
    <t>SEROLOGY ASSAY FOR THE DETECTION OF PORCINE VIRUSES
PCT/US2024/024341</t>
  </si>
  <si>
    <t>IP91324</t>
  </si>
  <si>
    <t>106389-9533</t>
  </si>
  <si>
    <t>PATTERN RECOGNITION BASED VEHICLE MASS ESTIMATION
PCT/US2024/027564</t>
  </si>
  <si>
    <t>IP90112</t>
  </si>
  <si>
    <t>008850695</t>
  </si>
  <si>
    <t>FUSION PHARMACEUTICALS INC.</t>
  </si>
  <si>
    <t>PSMA-TARGETED RADIOPHARMACEUTICALS AND DNA DAMAGE RESPONSE INHIBITOR COMBINATION THERAPY
PCT/CA2024/050466</t>
  </si>
  <si>
    <t>IP91383</t>
  </si>
  <si>
    <t>RANP21PIN01</t>
  </si>
  <si>
    <t>RANPAK CORP.</t>
  </si>
  <si>
    <t>PRODUCT PACKAGING SYSTEM AND METHOD
PCT/US2024/028425</t>
  </si>
  <si>
    <t>IP89609</t>
  </si>
  <si>
    <t>070542-8021IN01</t>
  </si>
  <si>
    <t>DIZAL (JIANGSU) PHARMACEUTICAL CO., LIMITED</t>
  </si>
  <si>
    <t>PHARMACEUTICAL FORMS OF QUINAZOLINE ERBB INHIBITORS
PCT/CN2024/087233</t>
  </si>
  <si>
    <t>IP90162</t>
  </si>
  <si>
    <t>SOL-P-80951WOIN</t>
  </si>
  <si>
    <t>STRETCH FILMS
PCT/IL2024/050744</t>
  </si>
  <si>
    <t>IP90930</t>
  </si>
  <si>
    <t>RADWISP PTE. LTD.</t>
  </si>
  <si>
    <t>DIAGNOSIS ASSISTANCE PROGRAM AND DIAGNOSIS ASSISTANCE SYSTEM
PCT/JP2024/014754</t>
  </si>
  <si>
    <t>IP86701</t>
  </si>
  <si>
    <t>24PCTIN937</t>
  </si>
  <si>
    <t>SECONDARY BATTERY MANUFACTURING SYSTEM, AND METHOD FOR GENERATING INTERMEDIATE ROLL MAP BY USING SAME
PCT/KR2024/011460</t>
  </si>
  <si>
    <t>IP91096</t>
  </si>
  <si>
    <t>2023153-IN-PCT</t>
  </si>
  <si>
    <t>SPACER WITH UV PROTECTIVE LAYER FOR INSULATING GLAZING
PCT/EP2024/066300</t>
  </si>
  <si>
    <t>IP92097</t>
  </si>
  <si>
    <t>IOTS-103-IN01-NP-PCT</t>
  </si>
  <si>
    <t>MEDIMMUNE LLC</t>
  </si>
  <si>
    <t>OPTIMIZED CD3 ANTIGEN BINDING DOMAINS
PCT/IB2024/053469</t>
  </si>
  <si>
    <t>IP92742</t>
  </si>
  <si>
    <t>STEAP2ADC-100-IN01-NP-PCT</t>
  </si>
  <si>
    <t>STEAP2 ANTIBODY DRUG CONJUGATES AND USES THEREOF
PCT/IB2024/053517</t>
  </si>
  <si>
    <t>IP92988</t>
  </si>
  <si>
    <t>201266-IN01-NP-PCT</t>
  </si>
  <si>
    <t>STEAP2–TARGETED COMPOUNDS AND USE THEREOF
PCT/US2024/024155</t>
  </si>
  <si>
    <t>IP91128</t>
  </si>
  <si>
    <t>OVP2428089IN</t>
  </si>
  <si>
    <t>APPARATUS AND METHOD FOR DIAGNOSING BATTERY
PCT/KR2025/001543</t>
  </si>
  <si>
    <t>IP91187</t>
  </si>
  <si>
    <t>OVP2425423IN</t>
  </si>
  <si>
    <t>APPARATUS AND METHOD FOR MANAGING BATTERY
PCT/KR2024/010200</t>
  </si>
  <si>
    <t>IP91491</t>
  </si>
  <si>
    <t>OVP2424843IN</t>
  </si>
  <si>
    <t>SERIAL CONNECTION APPRATUS, AND BATTERY CHARGE/DISCHARGE SYSTEM INCLUDING SAME
PCT/KR2024/009695</t>
  </si>
  <si>
    <t>IP89866</t>
  </si>
  <si>
    <t>IP250743.</t>
  </si>
  <si>
    <t xml:space="preserve">METHOD AND APPARATUS FOR RECOMMENDING A PERSONALIZED WATER INTAKE ROUTINE
</t>
  </si>
  <si>
    <t>IP89464</t>
  </si>
  <si>
    <t>607660-IN-5</t>
  </si>
  <si>
    <t>SYSTEMS AND METHODS FOR MALICIOUS CONTROL DETECTION IN A POWER GRID
PCT/US2024/023566</t>
  </si>
  <si>
    <t>IP90884</t>
  </si>
  <si>
    <t>2023-OPLE-8480PC/IN/EKL/MHL</t>
  </si>
  <si>
    <t>COMPUTING SYSTEM FOR PROVIDING ENERGY MANAGEMENT SERVICE CONNECTED WITH AUTONOMOUS DRIVING, OPERATION METHOD OF COMPUTING SYSTEM, AND VEHICLE
PCT/KR2023/016766</t>
  </si>
  <si>
    <t>IP91437</t>
  </si>
  <si>
    <t>2304434IN</t>
  </si>
  <si>
    <t>COLLISION DETECTION BASED SPS RESOURCE RESELECTION
PCT/CN2023/109035</t>
  </si>
  <si>
    <t>IP91440</t>
  </si>
  <si>
    <t>2303884IN</t>
  </si>
  <si>
    <t>MOBILITY HANDLING FOR MULTI-HOP RELAY CONNECTIONS
PCT/CN2023/110501</t>
  </si>
  <si>
    <t>IP90855</t>
  </si>
  <si>
    <t>P240559IN01</t>
  </si>
  <si>
    <t xml:space="preserve">METHOD FOR CONFIGURING A SYSTEM CONFIGURATION OF AN INDUSTRIAL CONTROL SYSTEM OF AN INDUSTRIAL PLANT
</t>
  </si>
  <si>
    <t>IP91405</t>
  </si>
  <si>
    <t>45770-0247IN1</t>
  </si>
  <si>
    <t>MALEMA ENGINEERING CORPORATION</t>
  </si>
  <si>
    <t>CORIOLIS MASS FLOW RATE SENSOR
PCT/US2024/028108</t>
  </si>
  <si>
    <t>IP88420</t>
  </si>
  <si>
    <t>MS-MAT-2025-114</t>
  </si>
  <si>
    <t xml:space="preserve">REMOVAL OF POLLUTANTS IN DRINKING WATER USING AN ADSORBENT
</t>
  </si>
  <si>
    <t>IP85916</t>
  </si>
  <si>
    <t>24PCTIN928</t>
  </si>
  <si>
    <t>METHOD FOR GENERATING ROLL MAP
PCT/KR2024/009436</t>
  </si>
  <si>
    <t>IP87179</t>
  </si>
  <si>
    <t>24PCTIN932</t>
  </si>
  <si>
    <t>ROLL MAP GENERATION SYSTEM AND METHOD FOR GENERATING ROLL MAP
PCT/KR2024/010240</t>
  </si>
  <si>
    <t>IP91310</t>
  </si>
  <si>
    <t>SUZ25025PAR/IN</t>
  </si>
  <si>
    <t xml:space="preserve">PIPE CONNECTION STRUCTURE
</t>
  </si>
  <si>
    <t>IP91311</t>
  </si>
  <si>
    <t>SUZ25026PAR/IN</t>
  </si>
  <si>
    <t>IP91312</t>
  </si>
  <si>
    <t>SUZ25027PAR/IN</t>
  </si>
  <si>
    <t xml:space="preserve">VEHICLE DRIVE DEVICE
</t>
  </si>
  <si>
    <t>IP91251</t>
  </si>
  <si>
    <t>1496-IN-PCT</t>
  </si>
  <si>
    <t>PROCESS OF PREPARING HIV CAPSID INHIBITOR
PCT/US2024/031733</t>
  </si>
  <si>
    <t>IP91299</t>
  </si>
  <si>
    <t>AXH/CER/128220IN1</t>
  </si>
  <si>
    <t>MRX MEDICAL LIMITED</t>
  </si>
  <si>
    <t>CANNABINOID-BASED FORMULATION
PCT/GB2024/051227</t>
  </si>
  <si>
    <t>IP91954</t>
  </si>
  <si>
    <t>STEAP2TED-100-IN01-NP-PCT</t>
  </si>
  <si>
    <t>STEAP2 DIRECTED T-CELL ENGAGERS AND COMPOSITIONS THEREOF
PCT/IB2024/053515</t>
  </si>
  <si>
    <t>Korea Institute of Energy Technology</t>
  </si>
  <si>
    <t xml:space="preserve">POST-TREATMENT PROCESS OF POLYMER SEPARATION MEMBRANE FOR GAS SEPARATION AND GAS SEPARATION MEMBRANE USING THE SAME
</t>
  </si>
  <si>
    <t xml:space="preserve">COMPONENT CARRIER AND METHOD FOR MANUFACTURING A COMPONENT CARRIER
</t>
  </si>
  <si>
    <t>IP91467</t>
  </si>
  <si>
    <t>2306258IN</t>
  </si>
  <si>
    <t>ULTRA-WIDEBAND COMMUNICATIONS
PCT/US2024/037119</t>
  </si>
  <si>
    <t xml:space="preserve">EXTERNAL MEMORY POWER COLLAPSE CONFIGURATION
</t>
  </si>
  <si>
    <t>IP91470</t>
  </si>
  <si>
    <t>2303962IN</t>
  </si>
  <si>
    <t>JOINT SENSING AND COMMUNICATION SIGNAL CONFIGURATIONS FOR FREQUENCY-MODULATED CONTINUOUS WAVE TRANSMISSION
PCT/CN2023/110681</t>
  </si>
  <si>
    <t>IP91473</t>
  </si>
  <si>
    <t>2304947IN</t>
  </si>
  <si>
    <t>PERCEPTION BASED REPORTING
PCT/US2024/032515</t>
  </si>
  <si>
    <t>IP91427</t>
  </si>
  <si>
    <t>2306541IN</t>
  </si>
  <si>
    <t>TECHNIQUES FOR PHYSICAL SIDELINK FEEDBACK CHANNEL TRANSMISSION
PCT/CN2023/107117</t>
  </si>
  <si>
    <t>IP91428</t>
  </si>
  <si>
    <t>2306271IN</t>
  </si>
  <si>
    <t>DROOP COMPENSATION FOR ANALOG INTERFACES BETWEEN INTEGRATED CIRCUITS OF A USER EQUIPMENT (UE)
PCT/US2024/030539</t>
  </si>
  <si>
    <t>IP90969</t>
  </si>
  <si>
    <t>01-3567-IN-1</t>
  </si>
  <si>
    <t>FORMULATIONS TO STABILIZE VIRUS-BASED THERAPEUTICS
PCT/EP2024/063570</t>
  </si>
  <si>
    <t>IP90014</t>
  </si>
  <si>
    <t>D251769YPIN</t>
  </si>
  <si>
    <t>DANATLAS PHARMACEUTICALS CO., LTD.</t>
  </si>
  <si>
    <t>THIADIAZOLONE DERIVATIVES, COMPOSITIONS AND USES THEREOF
PCT/CN2024/087388</t>
  </si>
  <si>
    <t xml:space="preserve">METHOD AND SYSTEM FOR CONTROLLING ACCELERATION AND DECELERATION OF A VEHICLE
</t>
  </si>
  <si>
    <t xml:space="preserve">METHOD AND SYSTEM FOR IMPROVING SAFETY OF A DRIVER OF A VEHICLE
</t>
  </si>
  <si>
    <t xml:space="preserve">A METHOD FOR DEFOGGING WINDSHIELD OF AN EGO-VEHICLE AND SYSTEM THEREOF
</t>
  </si>
  <si>
    <t>IP91480</t>
  </si>
  <si>
    <t>SRIB-20250514-002</t>
  </si>
  <si>
    <t xml:space="preserve">METHOD AND SYSTEM FOR ADAPTIVE DISTORTION CORRECTION FOR HEAD-MOUNTED DISPLAY (HMD) DEVICES
</t>
  </si>
  <si>
    <t>IP91506</t>
  </si>
  <si>
    <t xml:space="preserve">METHOD AND SYSTEM FOR MANAGING SYNCHRONIZATION SOURCE COLLISIONS IN MISSION CRITICAL SERVICES
</t>
  </si>
  <si>
    <t>BlackRock Finance, Inc.</t>
  </si>
  <si>
    <t xml:space="preserve">A SCALABLE AGENTIC MEMORY FRAMEWORK FOR PERSONALIZED CONVERSATIONAL AI
</t>
  </si>
  <si>
    <t>IP91384</t>
  </si>
  <si>
    <t>B2300741FRWOIN</t>
  </si>
  <si>
    <t>VINPAI</t>
  </si>
  <si>
    <t>PROCESS FOR MANUFACTURING A POWDERED FOOD SUPPLEMENT BASED ON LIQUID ESSENTIAL OILS
PCT/FR2024/050557</t>
  </si>
  <si>
    <t>IP90726</t>
  </si>
  <si>
    <t>1465-IN-PCT</t>
  </si>
  <si>
    <t>4-AMINOPYRROLO[2,1-F][1,2,4]TRIAZINE C-NUCLEOSIDE COMPOUNDS AND METHODS FOR TREATMENT OF VIRAL INFECTIONS
PCT/US2024/026162</t>
  </si>
  <si>
    <t>IP90701</t>
  </si>
  <si>
    <t>GP230021PCTIN</t>
  </si>
  <si>
    <t>HYSENSBIO CO, LTD</t>
  </si>
  <si>
    <t>NOVEL USE OF CPNE7 PROTEIN-DERIVED PEPTIDE
PCT/KR2024/005173</t>
  </si>
  <si>
    <t>IP91317</t>
  </si>
  <si>
    <t>G24C13C2890P/IN</t>
  </si>
  <si>
    <t>BATTERY PACK
PCT/KR2025/000876</t>
  </si>
  <si>
    <t>IP91507</t>
  </si>
  <si>
    <t>OVP2426031IN</t>
  </si>
  <si>
    <t>BATTERY PACK AND VEHICLE COMPRISING SAME BATTERY PACK
PCT/KR2025/000906</t>
  </si>
  <si>
    <t>IP91562</t>
  </si>
  <si>
    <t>195860IND1</t>
  </si>
  <si>
    <t xml:space="preserve">EVALUATION PERIOD IN NR-U NETWORKS
</t>
  </si>
  <si>
    <t xml:space="preserve">METHOD AND SYSTEM FOR MANOEUVRING EGO VEHICLE BASED ON LEAD VEHICLE BEHAVIOUR
</t>
  </si>
  <si>
    <t>IP91624</t>
  </si>
  <si>
    <t>Patenti Technology Solutions(OPC) PVT. LTD.</t>
  </si>
  <si>
    <t xml:space="preserve">METHOD AND SYSTEM FOR MAPPING TECHNICAL DOCUMENTS FOR A USER QUERY AND GENERATING A CORPUS
</t>
  </si>
  <si>
    <t>IP91246</t>
  </si>
  <si>
    <t>2022P21216WOIN</t>
  </si>
  <si>
    <t>PLANT FOR PRODUCTION OF AMMONIA
PCT/EP2024/066144</t>
  </si>
  <si>
    <t>IP91433</t>
  </si>
  <si>
    <t>KEISER.078IN</t>
  </si>
  <si>
    <t>KEISER CORPORATION</t>
  </si>
  <si>
    <t>EXERCISE APPARATUS WITH ROTATABLE CAM
PCT/US2024/027635</t>
  </si>
  <si>
    <t>IP91564</t>
  </si>
  <si>
    <t>P1P20250654IN</t>
  </si>
  <si>
    <t xml:space="preserve">CONSOLE BOX
</t>
  </si>
  <si>
    <t>IP91406</t>
  </si>
  <si>
    <t>P4411IN00/SC/SK</t>
  </si>
  <si>
    <t>South Africa</t>
  </si>
  <si>
    <t>BIONTECH SE</t>
  </si>
  <si>
    <t>RNA FOR PREVENTING OR TREATING TUBERCULOSIS
PCT/US2024/024500</t>
  </si>
  <si>
    <t>IP89912</t>
  </si>
  <si>
    <t>SR NO.: S 2025-26/2424 &amp; THE IDF NO 3522</t>
  </si>
  <si>
    <t xml:space="preserve">CINCHONA ALKALOIDS-CATALYZED REDUCTION OF THE Α-KETO AMIDES TO OPTICALLY ACTIVE Α-HYDROXY AMIDES
</t>
  </si>
  <si>
    <t>IP90859</t>
  </si>
  <si>
    <t>S 2025-26/2451 &amp; THE IDF NO 3533</t>
  </si>
  <si>
    <t xml:space="preserve">SUSTAINABLE SYNTHESIS OF UREA DERIVATIVES BY REDUCTIVE FUNCTIONALIZATION OF CARBON DIOXIDE WITH AMINES
</t>
  </si>
  <si>
    <t>IP91279</t>
  </si>
  <si>
    <t>81088072</t>
  </si>
  <si>
    <t xml:space="preserve">A DUAL PHASE STEEL AND A METHOD OF MANUFACTURING THEREOF
</t>
  </si>
  <si>
    <t>IP91501</t>
  </si>
  <si>
    <t>OVP2426785IN</t>
  </si>
  <si>
    <t>APPARATUS AND METHOD FOR DIAGNOSING BATTERY
PCT/KR2025/001602</t>
  </si>
  <si>
    <t>IP91221</t>
  </si>
  <si>
    <t>OVP2425826IN</t>
  </si>
  <si>
    <t>APPARATUS AND METHOD FOR ESTIMATING SOH
PCT/KR2024/012804</t>
  </si>
  <si>
    <t>IP90897</t>
  </si>
  <si>
    <t>BRT3172 PCT-IN</t>
  </si>
  <si>
    <t>LENS ELEMENT
PCT/EP2024/064010</t>
  </si>
  <si>
    <t>IP91463</t>
  </si>
  <si>
    <t>23P0103IN</t>
  </si>
  <si>
    <t>BODITECH MED INC</t>
  </si>
  <si>
    <t>DEVICE FOR MIXING AND DISPENSING HETEROGENEOUS MATERIALS
PCT/KR2024/095508</t>
  </si>
  <si>
    <t>IP91582</t>
  </si>
  <si>
    <t>2304297IN</t>
  </si>
  <si>
    <t>WAVEFORM DESIGNS FOR HALF-DUPLEX MONOSTATIC SENSING
PCT/US2024/036392</t>
  </si>
  <si>
    <t xml:space="preserve">ROLLING SHUTTER DISTORTION CORRECTION USING FRAME EXTRAPOLATION AND PIXEL BLENDING
</t>
  </si>
  <si>
    <t xml:space="preserve">A MODULAR DIE CASTING APPARATUS FOR MANUFACTURING A WHEEL
</t>
  </si>
  <si>
    <t xml:space="preserve">A PERFUME COMPOSITION COMPRISING ESSENTIAL OIL AND A METHOD FOR EXTRACTING THE SAME
</t>
  </si>
  <si>
    <t>Dental Manufacturing Unit GmbH</t>
  </si>
  <si>
    <t xml:space="preserve">DEVICE FOR SEPARATING A MODEL MOLD FROM A THERMOFORMED PLASTIC PART
</t>
  </si>
  <si>
    <t xml:space="preserve">METHOD AND SYSTEM FOR OPTIMIZING RADIO RESOURCE MANAGEMENT (RRM) RELAXATION
</t>
  </si>
  <si>
    <t>IP90934</t>
  </si>
  <si>
    <t>P134663IN00</t>
  </si>
  <si>
    <t>A CATHETER FOR DELIVERING MEDICAL THERAPY TO A REMOTE SITE IN A BODY
PCT/NL2024/050204</t>
  </si>
  <si>
    <t>IP90761</t>
  </si>
  <si>
    <t>23-010-1/WO-IN</t>
  </si>
  <si>
    <t>HOT MELT ADHESIVE COMPOSITIONS INCLUDING MODIFIED STYRENE BLOCK COPOLYMER AND ARTICLES INCLUDING THE SAME
PCT/US2024/027938</t>
  </si>
  <si>
    <t>IP89451</t>
  </si>
  <si>
    <t>PA2025121CR</t>
  </si>
  <si>
    <t xml:space="preserve">METHOD AND SYSTEM FOR UPDATING A BOOTLOADER OF A VEHICLE SUBSYSTEM
</t>
  </si>
  <si>
    <t>IP91504</t>
  </si>
  <si>
    <t>OPP20244625IN</t>
  </si>
  <si>
    <t>BATTERY CELL MANUFACTURING METHOD
PCT/KR2024/018353</t>
  </si>
  <si>
    <t>IP91033</t>
  </si>
  <si>
    <t>008862559</t>
  </si>
  <si>
    <t>SEVENTH SENSE ARTIFICIAL INTELLIGENCE PRIVATE LIMITED</t>
  </si>
  <si>
    <t>METHOD AND SYSTEM FOR PRIVACY PRESERVING, FACE BASED ACCESS CONTROL
PCT/EP2024/060147</t>
  </si>
  <si>
    <t>IP89340</t>
  </si>
  <si>
    <t xml:space="preserve">A METHOD OF FORMING A REFRACTORY LINING IN A MANIPULATOR COVER AND MANIPULATOR COVER THEREOF
</t>
  </si>
  <si>
    <t>IP88569</t>
  </si>
  <si>
    <t>81087549</t>
  </si>
  <si>
    <t xml:space="preserve">SYSTEM AND METHOD FOR PREDICTING FERROUS OXIDE (FEO) CONTENT IN SINTER
</t>
  </si>
  <si>
    <t>IP90984</t>
  </si>
  <si>
    <t>PAT059500-IN-PCT01</t>
  </si>
  <si>
    <t>NOVARTIS AG</t>
  </si>
  <si>
    <t>ANTIVIRAL 1,3-DI-OXO-INDENE COMPOUNDS
PCT/US2024/025962</t>
  </si>
  <si>
    <t>IP91549</t>
  </si>
  <si>
    <t>PMAA-250903-IN</t>
  </si>
  <si>
    <t>POWER CONVERSION DEVICE
PCT/JP2023/022757</t>
  </si>
  <si>
    <t>IP88728</t>
  </si>
  <si>
    <t>SR NO.: S 2025-26/2340 &amp; THE IDF NO. 3432</t>
  </si>
  <si>
    <t xml:space="preserve">MULTI-FUNCTIONAL NON-ISOLATED ZERO-COMMON MODE ONBOARD CHARGER
</t>
  </si>
  <si>
    <t xml:space="preserve">A METHOD FOR MANUFACTURING A GOLD ALLOY STRIP
</t>
  </si>
  <si>
    <t>IP89932</t>
  </si>
  <si>
    <t>2023125-IN-PCT</t>
  </si>
  <si>
    <t>SEGMENTED SPACER FOR INSULATED GLASS UNITS
PCT/EP2024/061756</t>
  </si>
  <si>
    <t>IP91229</t>
  </si>
  <si>
    <t>OVP2425848IN</t>
  </si>
  <si>
    <t>APPARATUS AND METHOD FOR ESTIMATING SOH
PCT/KR2024/012801</t>
  </si>
  <si>
    <t>IP88523</t>
  </si>
  <si>
    <t>SYP351738IN01</t>
  </si>
  <si>
    <t>RESPONSE CONTROL DEVICE, RESPONSE CONTROL METHOD, AND RESPONSE CONTROL PROGRAM
PCT/JP2024/017713</t>
  </si>
  <si>
    <t>IP91464</t>
  </si>
  <si>
    <t>23P0104IN</t>
  </si>
  <si>
    <t>HETEROGENEOUS MATERIAL MIXING AND DISPENSING DEVICE
PCT/KR2024/095512</t>
  </si>
  <si>
    <t>IP91957</t>
  </si>
  <si>
    <t>220963IN01</t>
  </si>
  <si>
    <t>LAYERD CATALYTIC ARTICLE
PCT/CN2024/096073</t>
  </si>
  <si>
    <t>IP90676</t>
  </si>
  <si>
    <t>S0229.IN1NAT</t>
  </si>
  <si>
    <t>COMPOSITIONS TARGETING EPIDERMAL GROWTH FACTOR RECEPTOR AND METHODS FOR MAKING AND USING THE SAME
PCT/US2024/024741</t>
  </si>
  <si>
    <t>TUMULURI AJAY CHAKRAVARTHY</t>
  </si>
  <si>
    <t xml:space="preserve">A METHOD AND SYSTEM FOR OPHTHALMIC PROCESS REGION OF INTEREST (ROI) AND ANOMALY DETECTION
</t>
  </si>
  <si>
    <t xml:space="preserve">MULTI-TARGET SENSING OPERATIONS
</t>
  </si>
  <si>
    <t>AMP FIT ISRAEL LTD</t>
  </si>
  <si>
    <t>SYSTEMS AND METHODS FOR AN ELECTRONIC WALL MOUNTED EXERCISE MACHINE
PCT/IB2024/053763</t>
  </si>
  <si>
    <t>IP91041</t>
  </si>
  <si>
    <t>01-3568-IN-1</t>
  </si>
  <si>
    <t>FORMULATIONS TO STABILIZE VIRUS-BASED THERAPEUTICS
PCT/EP2024/063576</t>
  </si>
  <si>
    <t xml:space="preserve">METHOD AND SYSTEM FOR POWER SAVING IN WEARABLE DEVICES USING COMPANION MODE
</t>
  </si>
  <si>
    <t>IP88971</t>
  </si>
  <si>
    <t>SH-73172-IN-DMC</t>
  </si>
  <si>
    <t>GENERALIZED MOVING TEXT REGION DETECTION FOR BROKEN TEXT RECOVERY
PCT/KR2024/004193</t>
  </si>
  <si>
    <t>Shree Guru Gobind Singh Tricentenary University</t>
  </si>
  <si>
    <t xml:space="preserve">RILUZOLE-CURCUMIN HYBRID MOLECULE AND METHOD OF PREPARATION THEREOF TO COMBAT CARDIAC FIBROSIS
</t>
  </si>
  <si>
    <t>IP91662</t>
  </si>
  <si>
    <t>3124768 DL/IL</t>
  </si>
  <si>
    <t xml:space="preserve">SYSTEMS AND METHODS FOR AN ELECTRONIC WALL MOUNTED EXERCISE MACHINE
</t>
  </si>
  <si>
    <t>IP89908</t>
  </si>
  <si>
    <t>1627.0033 [7-IN]</t>
  </si>
  <si>
    <t>BLUESKEYE AI LTD</t>
  </si>
  <si>
    <t>MOOD- AND MENTAL STATE-AWARE INTERACTION WITH MULTIMODAL LARGE LANGUAGE MODELS
PCT/GB2024/050996</t>
  </si>
  <si>
    <t xml:space="preserve">A PROCESS FOR PREPARATION OF HYDROQUINONES IN PHOTOSYNTHETIC SYSTEMS
</t>
  </si>
  <si>
    <t>IP90995</t>
  </si>
  <si>
    <t>2023101-IN-PCT</t>
  </si>
  <si>
    <t>METHOD AND SYSTEM FOR MEASURING PARAMETERS RELATED TO THE STABILITY OF A FLOATING BATCH OF MATERIALS
PCT/EP2024/059906</t>
  </si>
  <si>
    <t>IP89196</t>
  </si>
  <si>
    <t>P27719-IN/DMC/PMJ</t>
  </si>
  <si>
    <t>ELECTRONIC DEVICE FOR SUPPORTING PLURALITY OF SUBSCRIBER INDENTITY MODULES AND OPERATION METHOD THEREOF
PCT/KR2024/004380</t>
  </si>
  <si>
    <t>IP92929</t>
  </si>
  <si>
    <t>TOP-200-IN01-NP-PCT</t>
  </si>
  <si>
    <t>CONJUGATES COMPRISING CLEAVABLE LINKERS
PCT/EP2024/059544</t>
  </si>
  <si>
    <t xml:space="preserve">LOW-TFM EXTRUDED SOAP BARS
</t>
  </si>
  <si>
    <t xml:space="preserve">ENCODER AND DECODER STATE SYNCHRONIZATION FOR NON-SPEECH FRAMES
</t>
  </si>
  <si>
    <t>IP91584</t>
  </si>
  <si>
    <t>2304820IN</t>
  </si>
  <si>
    <t>EXPIRATION TIMER FOR DOUBLE DIFFERENCE POSITIONING CORRECTION
PCT/US2024/038481</t>
  </si>
  <si>
    <t>IP91371</t>
  </si>
  <si>
    <t>112-23085IN51</t>
  </si>
  <si>
    <t>DISTORTION COMPENSATION DEVICE, DISTORTION COMPENSATION METHOD, AND RADIO COMMUNICATION SYSTEM
PCT/JP2023/019692</t>
  </si>
  <si>
    <t>IP91362</t>
  </si>
  <si>
    <t>080618-2894</t>
  </si>
  <si>
    <t>MEDIA COMPOSITION FOR INDUCED PLURIPOTENT STEM CELL DERIVED ENDOTHELIAL CELL GROWTH, MONOLAYER FORMATION, AND CELL-CELL CONTACT FORMATION
PCT/US2024/027233</t>
  </si>
  <si>
    <t xml:space="preserve">ROAD CONSTRUCTION MACHINE FOR SPRAYING ONTO BITUMINOUS VAPORS AS WELL AS METHOD FOR A MATERIAL TRANSFER PROCESS
</t>
  </si>
  <si>
    <t>IP91505</t>
  </si>
  <si>
    <t>OPP20247142IN</t>
  </si>
  <si>
    <t>BATTERY SYSTEM, BATTERY MANAGEMENT SYSTEM COMMONIZATION METHOD, AND NON-TRANSITORY COMPUTER-READABLE RECORDING MEDIUM
PCT/KR2025/099470</t>
  </si>
  <si>
    <t xml:space="preserve">A META-LENS BASED DIRECT LASER WRITING (DLW) SYSTEM
</t>
  </si>
  <si>
    <t>IP90079</t>
  </si>
  <si>
    <t>23158PIN01</t>
  </si>
  <si>
    <t>CONVEYANCE BELT AND POWER TRANSMISSION BELT
PCT/JP2024/016418</t>
  </si>
  <si>
    <t>IP91479</t>
  </si>
  <si>
    <t>C/P/1041460/IN/PCT/1</t>
  </si>
  <si>
    <t>AUTOMATED THREAT RESPONSE IN EXTENDED DETECTION AND RESPONSE (XDR) SYSTEMS
PCT/US2024/023680</t>
  </si>
  <si>
    <t>IP89677</t>
  </si>
  <si>
    <t>20235272IN</t>
  </si>
  <si>
    <t>TOYO QUALITY ONE CORPORATION</t>
  </si>
  <si>
    <t>SOFT POLYURETHANE FOAM, METHOD FOR PRODUCING SAME, AND MULTILAYER BODY
PCT/JP2024/004699</t>
  </si>
  <si>
    <t>IP89678</t>
  </si>
  <si>
    <t>20235400IN</t>
  </si>
  <si>
    <t>LAMINATE
PCT/JP2024/004700</t>
  </si>
  <si>
    <t>IP91216</t>
  </si>
  <si>
    <t>15800.0003-00187</t>
  </si>
  <si>
    <t>ONCORENA AB</t>
  </si>
  <si>
    <t>SYNTHESIS OF ORELLANINE
PCT/EP2024/061864</t>
  </si>
  <si>
    <t>IP88679</t>
  </si>
  <si>
    <t>YS23010PCT/IN0</t>
  </si>
  <si>
    <t>BUILDING WALL AND METHOD FOR CONSTRUCTING SAME
PCT/JP2024/011003</t>
  </si>
  <si>
    <t>IP91456</t>
  </si>
  <si>
    <t>OVP2426301IN</t>
  </si>
  <si>
    <t>BATTERY DIAGNOSIS APPARATUS AND BATTERY DIAGNOSIS METHOD
PCT/KR2024/016652</t>
  </si>
  <si>
    <t>IP90730</t>
  </si>
  <si>
    <t>F24506R/IN</t>
  </si>
  <si>
    <t>COOLANT AND METHOD FOR PRODUCING COOLANT
PCT/JP2024/014817</t>
  </si>
  <si>
    <t xml:space="preserve">METHOD AND SYSTEM FOR RESOURCE MANAGEMENT BY OPTIMIZING ACTIONABLE STRATEGIES
</t>
  </si>
  <si>
    <t>IP91020</t>
  </si>
  <si>
    <t>D 10043 IN</t>
  </si>
  <si>
    <t>GASTRIC INHIBITORY PEPTIDE RECEPTOR LIGANDS WITH BIO-DISTRIBUTION MODIFIER
PCT/EP2024/061398</t>
  </si>
  <si>
    <t>IP91589</t>
  </si>
  <si>
    <t>2304931IN</t>
  </si>
  <si>
    <t>EXTENDED WIRELESS SIGNAL PROCESSING
PCT/US2024/036549</t>
  </si>
  <si>
    <t>IP91590</t>
  </si>
  <si>
    <t>2307785IN</t>
  </si>
  <si>
    <t>KEY AND COUNTER MANAGEMENT IN WIRELESS SYSTEMS
PCT/US2024/039201</t>
  </si>
  <si>
    <t>IP91583</t>
  </si>
  <si>
    <t>2304248IN</t>
  </si>
  <si>
    <t>PHYSICAL DOWNLINK CONTROL CHANNEL (PDCCH) ORDER FOR PHYSICAL RANDOM ACCESS CHANNEL (PRACH) TRANSMISSION IDENTIFYING A SYNCHRONIZATION SIGNAL BLOCK FOR WHICH A MEASUREMENT WAS PREDICTED
PCT/CN2023/110763</t>
  </si>
  <si>
    <t>IP91581</t>
  </si>
  <si>
    <t>2304282IN</t>
  </si>
  <si>
    <t>RADIO FREQUENCY SENSING WITH MULTI-SEGMENT SENSING SIGNAL
PCT/US2024/035206</t>
  </si>
  <si>
    <t>AVL India Pvt Ltd</t>
  </si>
  <si>
    <t xml:space="preserve">A GENERATOR SET TESTING SYSTEM
</t>
  </si>
  <si>
    <t xml:space="preserve">PILLAR TRIM PANEL ASSEMBLY AND VEHICLE COMPRISING PILLAR TRIM PANEL ASSEMBLY
</t>
  </si>
  <si>
    <t xml:space="preserve">METHOD AND SYSTEM FOR DU-DU COORDINATION TECHNIQUES IN MRSS ARCHITECTURE
</t>
  </si>
  <si>
    <t>IP91680</t>
  </si>
  <si>
    <t>PAWAN KUMAR GUPTA</t>
  </si>
  <si>
    <t>FLEXIBLE ENDOSCOPE
PCT/IB2024/054492</t>
  </si>
  <si>
    <t>IP90071</t>
  </si>
  <si>
    <t>D251701YPIN</t>
  </si>
  <si>
    <t>TRICYCLIC HETEROCYCLIC DERIVATIVES, COMPOSITIONS AND USES THEREOF
PCT/CN2024/089971</t>
  </si>
  <si>
    <t xml:space="preserve">ROAD CONSTRUCTION MACHINE WITH PARALLEL HYBRID DRIVE
</t>
  </si>
  <si>
    <t>IP90703</t>
  </si>
  <si>
    <t>SE-023-03-016-WO0IN0</t>
  </si>
  <si>
    <t>ELECTRONIC DEVICE FOR PROVIDING USER INTERFACE RELATED TO ANTENNA, AND METHOD THEREOF
PCT/KR2024/002192</t>
  </si>
  <si>
    <t xml:space="preserve">MANAGEMENT OF SELF-ENCRYPTING DRIVE CREDENTIALS
</t>
  </si>
  <si>
    <t>IP90113</t>
  </si>
  <si>
    <t>N426836IN INT</t>
  </si>
  <si>
    <t>COMPOSITION
PCT/GB2024/051029</t>
  </si>
  <si>
    <t>IP91668</t>
  </si>
  <si>
    <t>136938-1111</t>
  </si>
  <si>
    <t>POLAROID THERAPEUTICS AG</t>
  </si>
  <si>
    <t>WOUND HEALING DRESSINGS AND FORMULATIONS AND METHODS OF USE THEREOF
PCT/IB2024/053809</t>
  </si>
  <si>
    <t>IP89963</t>
  </si>
  <si>
    <t>YPF202306-0084/IN-PCT</t>
  </si>
  <si>
    <t>ELECTRONIC DEVICE COMPRISING LATERAL ANTENNA STRUCTURE
PCT/KR2024/009873</t>
  </si>
  <si>
    <t xml:space="preserve">CONTEXT SELECTION FOR EACH STEP IN DYNAMIC PLANNING BASED AGENTIC ORCHESTRATION
</t>
  </si>
  <si>
    <t xml:space="preserve">A DIAGNOSTIC DEVICE AND A DIAGNOSIS SYSTEM THEREOF
</t>
  </si>
  <si>
    <t>IP91340</t>
  </si>
  <si>
    <t>91654IN</t>
  </si>
  <si>
    <t>POMINI LONG ROLLING MILLS S.R.L.</t>
  </si>
  <si>
    <t>MULTIPLE-BILLET HOT ROLLING PLANT WITH JOINT COOLING SYSTEM
PCT/IB2024/054170</t>
  </si>
  <si>
    <t>IP91530</t>
  </si>
  <si>
    <t>OVP2426440IN</t>
  </si>
  <si>
    <t>APPARATUS AND METHOD FOR MANAGING BATTERY
PCT/KR2024/015419</t>
  </si>
  <si>
    <t>IP90977</t>
  </si>
  <si>
    <t>AUSB-005/01IN 349821- 2077</t>
  </si>
  <si>
    <t>OLIGONUCLEOTIDES FOR USE IN MODULATING IMMUNE RESPONSES AGAINST HEPATITIS B VIRAL INFECTION
PCT/CN2024/089195</t>
  </si>
  <si>
    <t xml:space="preserve">RAN-NOTIFICATION AREA OPTIMIZATION FOR RRC INACTIVE UEs TO AVOID FREQUENT RNA UPDATES
</t>
  </si>
  <si>
    <t>IP91350</t>
  </si>
  <si>
    <t>S23P-0095-WO-IN</t>
  </si>
  <si>
    <t>C-BIOMEX CO., LTD.</t>
  </si>
  <si>
    <t>PEPTIDE STRUCTURE TARGETING CARBONIC DEHYDROGENASE IX AND USE THEREOF
PCT/KR2024/010757</t>
  </si>
  <si>
    <t>IP91591</t>
  </si>
  <si>
    <t>2304479IN</t>
  </si>
  <si>
    <t>PRIORITY PATTERNS FOR SUBSCRIBER IDENTITY MODULES
PCT/CN2023/110474</t>
  </si>
  <si>
    <t>IP91588</t>
  </si>
  <si>
    <t>2302816IN</t>
  </si>
  <si>
    <t>VEHICLE SAFETY RATING APPLICATION HANDOVER BETWEEN NETWORK DEVICES
PCT/CN2023/111156</t>
  </si>
  <si>
    <t>IP91744</t>
  </si>
  <si>
    <t>191760IND2</t>
  </si>
  <si>
    <t xml:space="preserve">GROUP-BASED BEAM INDICATION AND SIGNALING
</t>
  </si>
  <si>
    <t>IP91197</t>
  </si>
  <si>
    <t>2024-OPLE-9628PC/IN/EKL/SHS</t>
  </si>
  <si>
    <t>NOTCHING DEVICE
PCT/KR2024/010713</t>
  </si>
  <si>
    <t xml:space="preserve">SATELLITE IDENTIFICATION AND WAIT TIMER CONFIGURATION AND HANDLING ON USER EQUIPMENT SIDE
</t>
  </si>
  <si>
    <t xml:space="preserve">AN AIRBAG SYSTEM FOR A VEHICLE
</t>
  </si>
  <si>
    <t xml:space="preserve">A SYSTEM FOR REGULATING ONE OR MORE PARAMETERS IN A WHEEL ASSEMBLY OF A VEHICLE
</t>
  </si>
  <si>
    <t xml:space="preserve">SYSTEM AND METHOD FOR ADOPTING POST-QUANTUM CRYPTOGRAPHY (PQC) IN AN AUTOMOTIVE INDUSTRY
</t>
  </si>
  <si>
    <t>POST GRADUATE INSTITUTE OF MEDICAL EDUCATION &amp; RESEARCH</t>
  </si>
  <si>
    <t xml:space="preserve">CHARACTERIZATION OF SUBGLOTTIC STENOSIS INDUCED BY ENDOTRACHEAL CUFF PRESSURE
</t>
  </si>
  <si>
    <t>IP91170</t>
  </si>
  <si>
    <t>58434-0035IN1</t>
  </si>
  <si>
    <t>NEW YORK BLOOD CENTER, INC.</t>
  </si>
  <si>
    <t>PATROLLING MONOCYTE CELLULAR THERAPY
PCT/US2024/025676</t>
  </si>
  <si>
    <t>IP91542</t>
  </si>
  <si>
    <t>P240053WOIN</t>
  </si>
  <si>
    <t>MODIFIED RECOMBINANT ADENO-ASSOCIATED VIRUS (AAV)-BINDING PROTEIN AND METHOD FOR PURIFYING AAV
PCT/JP2024/018896</t>
  </si>
  <si>
    <t>IP91323</t>
  </si>
  <si>
    <t>1451-IN-PCT</t>
  </si>
  <si>
    <t>ANTI-HIV COMPOUNDS
PCT/US2024/031478</t>
  </si>
  <si>
    <t>IP91724</t>
  </si>
  <si>
    <t>SUZ25037PAR/IN</t>
  </si>
  <si>
    <t xml:space="preserve">GENERATION CONTROL DEVICE OF BI-FUEL VEHICLE
</t>
  </si>
  <si>
    <t>IP91725</t>
  </si>
  <si>
    <t>SUZ25039PAR/IN</t>
  </si>
  <si>
    <t xml:space="preserve">WATER BLOCKING STRUCTURE FOR INTAKE DEVICE
</t>
  </si>
  <si>
    <t>IP91072</t>
  </si>
  <si>
    <t>FIE.03689.IN1</t>
  </si>
  <si>
    <t>CRYOCOLLECT</t>
  </si>
  <si>
    <t>METHOD FOR LIQUEFYING CARBON DIOXIDE
PCT/EP2024/058740</t>
  </si>
  <si>
    <t>IP89467</t>
  </si>
  <si>
    <t>SR NO.: S 2025-26/2388 &amp; THE IDF NO 3492</t>
  </si>
  <si>
    <t xml:space="preserve">AN ELECTRODE MATERIAL FOR SOLUBLE LEAD REDOX FLOW BATTERIES AND PREPARATION THEREOF
</t>
  </si>
  <si>
    <t>IP88956</t>
  </si>
  <si>
    <t>LO-330398-PCTIN</t>
  </si>
  <si>
    <t>PIXEL AND DISPLAY DEVICE
PCT/KR2024/014409</t>
  </si>
  <si>
    <t>IP85790</t>
  </si>
  <si>
    <t>A0501AOP0138-WO-IN/BNS</t>
  </si>
  <si>
    <t>CONJUGATED DIENE POLYMER AND METHOD FOR PRODUCING CONJUGATED DIENE POLYMER
PCT/JP2024/016507</t>
  </si>
  <si>
    <t>IP85801</t>
  </si>
  <si>
    <t>A0501AOP0148-WO-IN/KEO/MH</t>
  </si>
  <si>
    <t>CONJUGATED DIENE POLYMER AND METHOD FOR PRODUCING CONJUGATED DIENE POLYMER
PCT/JP2024/016246</t>
  </si>
  <si>
    <t>IP90937</t>
  </si>
  <si>
    <t>P5072IN00/MDR/</t>
  </si>
  <si>
    <t>BLACKLINK TECHNOLOGIES S.L</t>
  </si>
  <si>
    <t>ELECTRO-OPTIC MODULATORS AND METHODS OF OPERATION
PCT/EP2024/060641</t>
  </si>
  <si>
    <t>TAIHEIYO CEMENT CORPORATION</t>
  </si>
  <si>
    <t xml:space="preserve">METHOD FOR PACKAGING POSITIVE ELECTRODE ACTIVE MATERIAL
</t>
  </si>
  <si>
    <t>IP91252</t>
  </si>
  <si>
    <t>OVP2426180IN</t>
  </si>
  <si>
    <t>INSERT DEVICE
PCT/KR2024/018845</t>
  </si>
  <si>
    <t>IP91356</t>
  </si>
  <si>
    <t>2023-OPLE-8941PC/IN/EKL/MHL</t>
  </si>
  <si>
    <t>VEHICLE ASSISTANCE DEVICE AND METHOD OF OPERATING THE SAME
PCT/KR2024/008804</t>
  </si>
  <si>
    <t>IP91733</t>
  </si>
  <si>
    <t>2304741IN</t>
  </si>
  <si>
    <t>GUARD BAND UTILIZATION FOR SIDELINK COMMUNICATIONS
PCT/CN2023/108351</t>
  </si>
  <si>
    <t xml:space="preserve">SYSTEM AND METHOD FOR CONTROLLING TRANSPARENCY OF VEHICLE GLASS PANE
</t>
  </si>
  <si>
    <t xml:space="preserve">METHOD AND SYSTEM FOR LIVE INTERACTIONS WITH AR GLASSES
</t>
  </si>
  <si>
    <t xml:space="preserve">METHOD FOR COATING AN OUTER SURFACE OF A BODY OF A TRANSPORT VEHICLE AND ASSOCIATED VEHICLE BODY
</t>
  </si>
  <si>
    <t>IP89003</t>
  </si>
  <si>
    <t>MS-MAT-2025-130</t>
  </si>
  <si>
    <t xml:space="preserve">A ONE-POT PROCESS FOR PRODUCING AMMONIUM PARATUNGSTATE FROM TUNGSTEN SCRAP
</t>
  </si>
  <si>
    <t>IP90872</t>
  </si>
  <si>
    <t>S 2025-26/2452 &amp; THE IDF NO 3547</t>
  </si>
  <si>
    <t xml:space="preserve">WIRELESS CHARGING SYSTEM FOR ROADWAYS
</t>
  </si>
  <si>
    <t>IP90677</t>
  </si>
  <si>
    <t>SP24140-PCT/IN_IP</t>
  </si>
  <si>
    <t>METHOD AND ELECTRONIC DEVICE FOR REQUESTING REMOTE CONTROL OF CAMERA
PCT/KR2024/005628</t>
  </si>
  <si>
    <t>IP91234</t>
  </si>
  <si>
    <t>BAT003</t>
  </si>
  <si>
    <t>BATTBELT, S.L.</t>
  </si>
  <si>
    <t>PRESSING DEVICE FOR A BATTERY CELL STACK
PCT/ES2023/070350</t>
  </si>
  <si>
    <t>IP89211</t>
  </si>
  <si>
    <t>AOJ-019IN</t>
  </si>
  <si>
    <t>ANTIBODIES THAT BIND OX40L AND METHODS OF USE
PCT/US2024/026854</t>
  </si>
  <si>
    <t>IP91684</t>
  </si>
  <si>
    <t>MAKE-BEFORE-BREAK ROAMING
PCT/US2024/025716</t>
  </si>
  <si>
    <t>IP91773</t>
  </si>
  <si>
    <t>C/P/1039478/IN/PCT/1</t>
  </si>
  <si>
    <t>VENDOR-SPECIFIC PPDU FORMAT FOR WI-FI8
PCT/US2024/034928</t>
  </si>
  <si>
    <t>IP91451</t>
  </si>
  <si>
    <t>OVP2425791IN</t>
  </si>
  <si>
    <t>APPARATUS AND METHOD FOR ESTIMATING SOH
PCT/KR2024/012803</t>
  </si>
  <si>
    <t>IP88235</t>
  </si>
  <si>
    <t>ASK-0525PCTIN</t>
  </si>
  <si>
    <t>OPERATION ASSISTANCE DEVICE, OPERATION ASSISTANCE SYSTEM, OPERATION ASSISTANCE METHOD, AND OPERATION ASSISTANCE PROGRAM
PCT/JP2024/018857</t>
  </si>
  <si>
    <t>edYou</t>
  </si>
  <si>
    <t xml:space="preserve">APPARATUS AND A METHOD FOR GENERATING A DIGITAL ASSISTANT
</t>
  </si>
  <si>
    <t>Horizon 3 AI, Inc</t>
  </si>
  <si>
    <t xml:space="preserve">CONTEXTUAL WEAKNESS SCORING DURING NETWORK PENETRATION TESTING
</t>
  </si>
  <si>
    <t>IP91711</t>
  </si>
  <si>
    <t>200329IND1</t>
  </si>
  <si>
    <t xml:space="preserve">TECHNIQUES FOR CHANNEL STATE INFORMATION PROCESSING UNIT OCCUPANCY DETERMINATION FOR LAYER 1 SIGNAL TO INTERFERENCE PLUS NOISE RATIO REPORTING
</t>
  </si>
  <si>
    <t>IP89615</t>
  </si>
  <si>
    <t>2023-OPSE-8285/IN/JWR</t>
  </si>
  <si>
    <t>ELECTRONIC DEVICE COMPRISING HOUSING
PCT/KR2024/004753</t>
  </si>
  <si>
    <t>IP91032</t>
  </si>
  <si>
    <t>1499.120.IN</t>
  </si>
  <si>
    <t>METHODS AND COMPOSITIONS FOR IMPROVING YIELD CHARACTERISTICS IN PLANTS
PCT/US2024/029896</t>
  </si>
  <si>
    <t>IP91766</t>
  </si>
  <si>
    <t>C/P/1041925/WO/SEC/1</t>
  </si>
  <si>
    <t>ASYNCHRONOUS PROCESSING OF MONITORED SECURITY EVENTS DATA IN EXTENDED DETECTION AND RESPONSE SYSTEMS
PCT/US2024/025693</t>
  </si>
  <si>
    <t xml:space="preserve">PARAMETERS OPTIMIZATION IN NTN SYSTEMS
</t>
  </si>
  <si>
    <t>IP90877</t>
  </si>
  <si>
    <t>P74710</t>
  </si>
  <si>
    <t>OERLIKON METCO (US) INC.</t>
  </si>
  <si>
    <t>PRINTABLE GAMMA PRIME SUPERALLOYS
PCT/US2024/023805</t>
  </si>
  <si>
    <t>IP91708</t>
  </si>
  <si>
    <t>C/P/1041462/IN/PCT/1</t>
  </si>
  <si>
    <t>STATISTICAL MODELING OF EMAIL SENDERS TO DETECT BUSINESS EMAIL COMPROMISE
PCT/US2024/024783</t>
  </si>
  <si>
    <t>IP91776</t>
  </si>
  <si>
    <t>C/P/1041927/IN/PCT/1</t>
  </si>
  <si>
    <t>COORDINATED MONITORING OF HETEROGENEOUS DOMAINS IN EXTENDED DETECTION AND RESPONSE (XDR) SYSTEMS
PCT/US2024/026055</t>
  </si>
  <si>
    <t>IP90160</t>
  </si>
  <si>
    <t>AGRO-012/03IN  330377-2116</t>
  </si>
  <si>
    <t>AGROSPHERES, INC.</t>
  </si>
  <si>
    <t>COMPOSITIONS AND METHODS FOR MANAGING PESTICIDE RESISTANCE
PCT/US2024/029784</t>
  </si>
  <si>
    <t>IP89207</t>
  </si>
  <si>
    <t>P27881-IN/DMC/YSY</t>
  </si>
  <si>
    <t>MICROPHONE AND WEARABLE ELECTRONIC DEVICE COMPRISING MICROPHONE
PCT/KR2024/006481</t>
  </si>
  <si>
    <t>IP91458</t>
  </si>
  <si>
    <t>OVP2426475IN</t>
  </si>
  <si>
    <t>BATTERY DIAGNOSIS APPARATUS AND BATTERY DIAGNOSIS METHOD
PCT/KR2024/016667</t>
  </si>
  <si>
    <t>IP91763</t>
  </si>
  <si>
    <t>2304289IN</t>
  </si>
  <si>
    <t>SIGNALING UPDATES FOR SUPPORTING SRS FOR POSITIONING INTERFERENCE RANDOMIZATION
PCT/US2024/031712</t>
  </si>
  <si>
    <t>IP91732</t>
  </si>
  <si>
    <t>2304059IN</t>
  </si>
  <si>
    <t>HANDLING RESOURCE COLLISIONS BASED ON SIDELINK FEEDBACK TRANSMISSION OPPORTUNITIES
PCT/US2024/035805</t>
  </si>
  <si>
    <t>IP91738</t>
  </si>
  <si>
    <t>2305924IN</t>
  </si>
  <si>
    <t>TWO-STEP CONDITIONAL LOWER-LAYER TRIGGERED MOBILITY (LTM) PROCEDURES
PCT/CN2023/110134</t>
  </si>
  <si>
    <t>IP91390</t>
  </si>
  <si>
    <t>125052-10108</t>
  </si>
  <si>
    <t>ROLAUFFS, Bernd</t>
  </si>
  <si>
    <t>DIAGNOSIS AND LOCALIZATION OF DISEASE STATES WITH AN ENSEMBLE OF FEATURE-FUSED QUANTITATIVE PARAMETER ARRAYS
PCT/IB2024/000210</t>
  </si>
  <si>
    <t xml:space="preserve">SYSTEMS AND METHODS FOR AN EXHAUST AFTERTREATMENT SYSTEM CONTROL
</t>
  </si>
  <si>
    <t>IP89919</t>
  </si>
  <si>
    <t>IDR-CEN-2025-150</t>
  </si>
  <si>
    <t xml:space="preserve">A SYSTEM FOR CONTROLLING TRANSLOCATION OF BIOMOLECULES
</t>
  </si>
  <si>
    <t>IP91256</t>
  </si>
  <si>
    <t>MOBI-010IN</t>
  </si>
  <si>
    <t>MONOD BIO, INC.</t>
  </si>
  <si>
    <t>ENGINEERED LUCIFERASES AND LUCIFERIN SUBSTRATES
PCT/US2024/026098</t>
  </si>
  <si>
    <t>IP91018</t>
  </si>
  <si>
    <t>C/P/1039701/IN/PCT/1</t>
  </si>
  <si>
    <t>METHOD AND APPARATUS FOR AUTOMATICALLY APPLYING CONFIGURATION RECOMMENDATIONS IN A WIRELESS NETWORK
PCT/US2024/026014</t>
  </si>
  <si>
    <t xml:space="preserve">IDENTIFICATION OF COMPLEMENT FACTOR H (CFH) PROTEIN IN VITREOUS SAMPLE OF TUBERCULAR UVEITIS PATIENTS, METHOD(S) AND APPLICATION(S) THEREOF
</t>
  </si>
  <si>
    <t>IP91555</t>
  </si>
  <si>
    <t>BACM.P0011IN</t>
  </si>
  <si>
    <t>BAYLOR COLLEGE OF MEDICINE</t>
  </si>
  <si>
    <t>COMPOSITIONS COMPRISING AND METHODS OF USING DENDRITIC CELL EXOSOMES
PCT/US2024/028938</t>
  </si>
  <si>
    <t>IP91452</t>
  </si>
  <si>
    <t>OVP2425957IN</t>
  </si>
  <si>
    <t>METHOD AND APPARATUS FOR CHARGING BATTERY
PCT/KR2024/013960</t>
  </si>
  <si>
    <t>IP90680</t>
  </si>
  <si>
    <t>P41938WOIN</t>
  </si>
  <si>
    <t>UNITED KINGDOM RESEARCH AND INNOVATION</t>
  </si>
  <si>
    <t>ACYL-tRNA SYNTHETASES
PCT/EP2024/061700</t>
  </si>
  <si>
    <t>IP91287</t>
  </si>
  <si>
    <t>DP142033INWO00</t>
  </si>
  <si>
    <t>INJECTO GROUP A/S</t>
  </si>
  <si>
    <t>A MEDICAL CONTAINER
PCT/DK2024/050117</t>
  </si>
  <si>
    <t>IP91837</t>
  </si>
  <si>
    <t>2024P07637 IN (BGL) / SSW / MUE</t>
  </si>
  <si>
    <t>AUMOVIO Autonomous Mobility Germany GmbH</t>
  </si>
  <si>
    <t xml:space="preserve">METHOD AND SYSTEM FOR EVALUATING RADAR DETECTION DATA IN AN AUTONOMOUS SYSTEM
</t>
  </si>
  <si>
    <t>IP91204</t>
  </si>
  <si>
    <t>IDEA 15869</t>
  </si>
  <si>
    <t xml:space="preserve">CAP-LESS FUEL FILLER SYSTEM
</t>
  </si>
  <si>
    <t>IP91631</t>
  </si>
  <si>
    <t>MP23002IN1</t>
  </si>
  <si>
    <t>COMMUNICATION SYSTEM, BASE STATION, AND COMMUNICATION TERMINAL
PCT/JP2024/018428</t>
  </si>
  <si>
    <t>IP91734</t>
  </si>
  <si>
    <t>2303948IN</t>
  </si>
  <si>
    <t>AMBIENT IOT FREQUENCY HOPPING
PCT/CN2023/109270</t>
  </si>
  <si>
    <t>IP91818</t>
  </si>
  <si>
    <t>STG2965IN1</t>
  </si>
  <si>
    <t xml:space="preserve">BLOCKCHAIN-BASED CONSENSUS FRAMEWORK FOR MANAGEMENT OF BELIEF SPACES
</t>
  </si>
  <si>
    <t>IP91612</t>
  </si>
  <si>
    <t>2024-OPLE-9981PC/IN/EKL/GSK</t>
  </si>
  <si>
    <t>ELECTRODE ASSEMBLY AND CYLINDRICAL LITHIUM SECONDARY BATTERY COMPRISING SAME
PCT/KR2024/013527</t>
  </si>
  <si>
    <t>IP91749</t>
  </si>
  <si>
    <t>2023-OPLE-9102PC/IN/EKL</t>
  </si>
  <si>
    <t>DEFECT INSPECTION DEVICE AND DEFECT INSPECTION METHOD
PCT/KR2024/007668</t>
  </si>
  <si>
    <t>IP91777</t>
  </si>
  <si>
    <t>2024-OPLE-0400PC/IN/EKL/JWL</t>
  </si>
  <si>
    <t>LITHIUM SECONDARY BATTERY AND MANUFACTURING METHOD THEREFOR
PCT/KR2024/020868</t>
  </si>
  <si>
    <t xml:space="preserve">A POWER TAKE-OFF UNIT AND A POWER TRAIN FOR A HYBRID VEHICLE
</t>
  </si>
  <si>
    <t>IP91153</t>
  </si>
  <si>
    <t>SE-023-07-057-WO0IN0</t>
  </si>
  <si>
    <t>WEARABLE DEVICE FOR SENSING BIOMETRIC INFORMATION OF USER
PCT/KR2024/006922</t>
  </si>
  <si>
    <t>IP86406</t>
  </si>
  <si>
    <t>OPEA231501-PCT-IN</t>
  </si>
  <si>
    <t>BATTERY MANAGEMENT DEVICE AND BATTERY CONTROL METHOD
PCT/KR2024/008786</t>
  </si>
  <si>
    <t>IP89971</t>
  </si>
  <si>
    <t>2025P00503 IN</t>
  </si>
  <si>
    <t xml:space="preserve">SYSTEM AND METHOD FOR DETERMINING SAFETY ACTIONS FOR MODE MISMATCHES OF A VEHICLE SYSTEM
</t>
  </si>
  <si>
    <t>IP89250</t>
  </si>
  <si>
    <t>ES-EE-2025-134</t>
  </si>
  <si>
    <t xml:space="preserve">METHOD AND GENERAL-PURPOSE MULTI-CORE PROCESSOR SYSTEM FOR EXECUTING REAL TIME SIMULATION TASKS
</t>
  </si>
  <si>
    <t>IP91520</t>
  </si>
  <si>
    <t>TT-064IN</t>
  </si>
  <si>
    <t>THERMATOOL CORP.</t>
  </si>
  <si>
    <t>HIGH FREQUENCY POWER SUPPLY SYSTEM WITH CLOSELY REGULATED AND MONITORED OUTPUT FOR HEATING A WORKPIECE AND PROVIDING PROCESS FEEDBACK
PCT/US2024/032750</t>
  </si>
  <si>
    <t>FAURECIA SIEGES D'AUTOMOBILE</t>
  </si>
  <si>
    <t xml:space="preserve">VEHICLE SEAT
</t>
  </si>
  <si>
    <t>IP91098</t>
  </si>
  <si>
    <t>SH-73484-IN-DMC</t>
  </si>
  <si>
    <t>METHOD AND ELECTRONIC DEVICE FOR PROVIDING CUSTOMIZED SCREEN
PCT/KR2024/008100</t>
  </si>
  <si>
    <t xml:space="preserve">CORRELATION-BASED DESIGN OF STAGE-1 DCI IN TWO-STAGE DOWNLINK CONTROL INFORMATION (DCI) ARCHITECTURE
</t>
  </si>
  <si>
    <t>IP86908</t>
  </si>
  <si>
    <t>24PCTIN934</t>
  </si>
  <si>
    <t>ROLL MAP GENERATING SYSTEM AND ROLL MAP GENERATING METHOD
PCT/KR2024/095932</t>
  </si>
  <si>
    <t>IP91250</t>
  </si>
  <si>
    <t>C/P/1038999/IN/PCT/1</t>
  </si>
  <si>
    <t>ACCESS CONTROL TECHNIQUES BASED ON SOFTWARE BILL OF MATERIALS
PCT/US2024/029616</t>
  </si>
  <si>
    <t>IP91699</t>
  </si>
  <si>
    <t>ENHANCED MULTI-LINK OPERATION (MLO) FOR CLIENT DISTRESS OPERATION
PCT/US2024/026628</t>
  </si>
  <si>
    <t>IP88860</t>
  </si>
  <si>
    <t>81087585</t>
  </si>
  <si>
    <t xml:space="preserve">A LOW WEAR WIRE DRAWING DIE
</t>
  </si>
  <si>
    <t>IP91571</t>
  </si>
  <si>
    <t>SUZ25036PAR/IN</t>
  </si>
  <si>
    <t xml:space="preserve">CONTROL DEVICE FOR INTERNAL COMBUSTION ENGINE
</t>
  </si>
  <si>
    <t>IP91572</t>
  </si>
  <si>
    <t>SUZ25038PAR/IN</t>
  </si>
  <si>
    <t xml:space="preserve">GAS SENSOR ARRANGEMENT STRUCTURE
</t>
  </si>
  <si>
    <t>IP91132</t>
  </si>
  <si>
    <t>P023195IN-01</t>
  </si>
  <si>
    <t>CONTINUOUS CASTING PLANT FOR A METAL PRODUCT AND RELATED PROCESS
PCT/IB2024/054236</t>
  </si>
  <si>
    <t>IP91466</t>
  </si>
  <si>
    <t>P023193IN-01</t>
  </si>
  <si>
    <t>ROLLING MILL STAND WITH ROLL DISTANCE ADJUSTMENT SYSTEM
PCT/IB2024/054756</t>
  </si>
  <si>
    <t>IP91844</t>
  </si>
  <si>
    <t>P202204249IN01</t>
  </si>
  <si>
    <t>INTERCONNECT LEVELS WITH MULTIPLE LINE TYPES
PCT/EP2024/063619</t>
  </si>
  <si>
    <t>IP91300</t>
  </si>
  <si>
    <t>409.161718/07</t>
  </si>
  <si>
    <t>UNIVERSITETET I TROMSØ - NORGES ARKTISKE UNIVERSITET</t>
  </si>
  <si>
    <t>MOTILE CELL ANALYSIS
PCT/GB2024/051131</t>
  </si>
  <si>
    <t>IP90681</t>
  </si>
  <si>
    <t>P41937WOIN</t>
  </si>
  <si>
    <t>tRNA-BASED METHODS AND RELATED COMPOSITIONS
PCT/EP2024/061701</t>
  </si>
  <si>
    <t>IP91296</t>
  </si>
  <si>
    <t>OVP2426144IN</t>
  </si>
  <si>
    <t>ELECTROLYTE INJECTION JIG AND ELECTROLYTE INJECTION METHOD
PCT/KR2024/016975</t>
  </si>
  <si>
    <t>IP91492</t>
  </si>
  <si>
    <t>OVP2427723IN</t>
  </si>
  <si>
    <t>APPARATUS AND METHOD FOR DIAGNOSING BATTERY
PCT/KR2025/001517</t>
  </si>
  <si>
    <t>IP91499</t>
  </si>
  <si>
    <t>OVP2428019IN</t>
  </si>
  <si>
    <t>BATTERY DIAGNOSTIC DEVICE AND METHOD
PCT/KR2025/000043</t>
  </si>
  <si>
    <t>IP91840</t>
  </si>
  <si>
    <t>OVP2425973IN</t>
  </si>
  <si>
    <t>APPARATUS AND METHOD FOR ESTIMATING SOH
PCT/KR2024/012774</t>
  </si>
  <si>
    <t>IP91527</t>
  </si>
  <si>
    <t>2024P00952 IN</t>
  </si>
  <si>
    <t xml:space="preserve">DETERMINATION OF THE DIRECTION OF ROTATION OF A CRANKSHAFT FROM A SIGNAL GENERATED BY A MAGNETIC CRANKSHAFT SENSOR
</t>
  </si>
  <si>
    <t>IP91164</t>
  </si>
  <si>
    <t>SIKUN LIFE SCIENCE CO., LTD</t>
  </si>
  <si>
    <t>CHIP POSITIONING APPARATUS, CHIP OUTER FRAME APPARATUS FOR GENE SEQUENCER, AND GENE SEQUENCER
PCT/CN2024/099091</t>
  </si>
  <si>
    <t>IP91276</t>
  </si>
  <si>
    <t>KHB-102425-1</t>
  </si>
  <si>
    <t>MERCURIUS PRODUCTION GMBH</t>
  </si>
  <si>
    <t>METHOD FOR PRODUCING LACTOFERRIN, APPARATUS FOR PRODUCTION THEREOF, LACTOFERRIN PRODUCED BY THE METHOD AND USE OF LACTOFERRIN PRODUCED BY THE METHOD AS INGREDIENT OR ADDITIVE
PCT/EP2023/079893</t>
  </si>
  <si>
    <t>IP91465</t>
  </si>
  <si>
    <t>9466.37.IN</t>
  </si>
  <si>
    <t>Telcom Ventures, LLC</t>
  </si>
  <si>
    <t xml:space="preserve">METHODS TO UTILIZE UNLICENSED SPECTRUM FOR DIRECT TO DEVICE COMMUNICATION FOR MOBILE SATELLITE SERVICE
</t>
  </si>
  <si>
    <t>IP91284</t>
  </si>
  <si>
    <t>FPMFPM-2023-0228/IN</t>
  </si>
  <si>
    <t>REFLECTOR, CAMERA MODULE INCLUDING REFLECTOR, AND ELECTRONIC DEVICE INCLUDING CAMERA MODULE
PCT/KR2024/006630</t>
  </si>
  <si>
    <t>IP91735</t>
  </si>
  <si>
    <t>2304991IN</t>
  </si>
  <si>
    <t>DOWNLINK REFERENCE SIGNAL REPORTING WITH REDUCED OVERHEAD USING BEAM-INDEPENDENT REFERENCE VALUES
PCT/CN2023/109259</t>
  </si>
  <si>
    <t>IP91736</t>
  </si>
  <si>
    <t>2306618IN</t>
  </si>
  <si>
    <t>SIGNALING FOR LOWER LAYER TRIGGERED MOBILITY HANDOVERS
PCT/CN2023/109751</t>
  </si>
  <si>
    <t>IP91737</t>
  </si>
  <si>
    <t>2303758IN</t>
  </si>
  <si>
    <t>MULTIPLE ELECTROMAGNETIC RADIATION REFLECTION RELAY NETWORK NODE OPERATIONS
PCT/US2024/030707</t>
  </si>
  <si>
    <t>IP91731</t>
  </si>
  <si>
    <t>2304763IN</t>
  </si>
  <si>
    <t>CS-BASED ACCESS WITH ACTIVE TAG NUMBER ESTIMATION
PCT/CN2023/106530</t>
  </si>
  <si>
    <t>IP91765</t>
  </si>
  <si>
    <t>2303956IN</t>
  </si>
  <si>
    <t>CARRIER AGGREGATION AT AMBIENT INTERNET OF THINGS (IOT) DEVICES THROUGH DOUBLE SIDEBAND BACKSCATTERING
PCT/US2024/032566</t>
  </si>
  <si>
    <t xml:space="preserve">QUERY PARAMETER SELECTION USING HISTORICAL TAG DETECTION DATA AND COLLISION RATE DATA
</t>
  </si>
  <si>
    <t>IP90038</t>
  </si>
  <si>
    <t>P250293IN01</t>
  </si>
  <si>
    <t xml:space="preserve">A SWITCHGEAR WITH CABLE ACCESSIBILITY FROM A TOP PLATE
</t>
  </si>
  <si>
    <t>IP88437</t>
  </si>
  <si>
    <t>23FM078-PCT-IN</t>
  </si>
  <si>
    <t>ELECTRONIC DEVICE
PCT/JP2023/030764</t>
  </si>
  <si>
    <t>IP91304</t>
  </si>
  <si>
    <t>COP2023-0487/IN</t>
  </si>
  <si>
    <t>SEPARATOR FOR ELECTROCHEMICAL DEVICE HAVING POLYMER BINDER LAYER, ELECTROCHEMICAL DEVICE COMPRISING SAME, AND METHOD FOR MANUFACTURING SAME
PCT/KR2024/002772</t>
  </si>
  <si>
    <t>IP90931</t>
  </si>
  <si>
    <t>2023111-IN-PCT</t>
  </si>
  <si>
    <t>SAINT-GOBAIN ECOPHON AB</t>
  </si>
  <si>
    <t>COMPOSITE PANEL ELEMENT
PCT/EP2024/061730</t>
  </si>
  <si>
    <t>IP91574</t>
  </si>
  <si>
    <t>PX244616IN</t>
  </si>
  <si>
    <t>ABSORBER FOR DIRECT AIR CAPTURE SYSTEM
PCT/GB2024/052032</t>
  </si>
  <si>
    <t>IP91173</t>
  </si>
  <si>
    <t>PF240253INP</t>
  </si>
  <si>
    <t>FORTVITA BIOLOGICS INC.</t>
  </si>
  <si>
    <t>ANTI-CD40L ANTIBODY AND USE THEREOF IN TREATMENT OF HUMAN AUTOIMMUNE DISEASES
PCT/CN2024/090122</t>
  </si>
  <si>
    <t>IP91174</t>
  </si>
  <si>
    <t>PF240106INP</t>
  </si>
  <si>
    <t>MODIFIED ANTIBODIES, ANTIBODY FRAGMENTS THEREOF, AND ANTIBODY-DRUG CONJUGATES
PCT/CN2024/090596</t>
  </si>
  <si>
    <t xml:space="preserve">STORING THE COURSE OF A PAVING EDGE TO CONTROL A LATERAL EXTENSION POSITION OF A PAVING SCREED OF A ROAD PAVER
</t>
  </si>
  <si>
    <t>IP91598</t>
  </si>
  <si>
    <t>30493_IN</t>
  </si>
  <si>
    <t>NOVEL SCN10A RNAI AGENTS AND USES THEREOF
PCT/US2024/030708</t>
  </si>
  <si>
    <t>IP91868</t>
  </si>
  <si>
    <t>P1P20250700IN</t>
  </si>
  <si>
    <t xml:space="preserve">VEHICLE RADAR UNIT
</t>
  </si>
  <si>
    <t>IP91409</t>
  </si>
  <si>
    <t>T36-394485/ERN</t>
  </si>
  <si>
    <t xml:space="preserve">STEERING DEVICE
</t>
  </si>
  <si>
    <t>IP91065</t>
  </si>
  <si>
    <t>22126PIN01</t>
  </si>
  <si>
    <t>J.E.T. CO. LTD</t>
  </si>
  <si>
    <t>SUBSTRATE PROCESSING APPARATUS
PCT/JP2024/017241</t>
  </si>
  <si>
    <t>IP91775</t>
  </si>
  <si>
    <t>C/P/1041928/IN/PCT/1</t>
  </si>
  <si>
    <t>PREDICTIVE MODELS FOR EXTENDED DETECTION AND RESPONSE (XDR) SYSTEMS
PCT/US2024/026042</t>
  </si>
  <si>
    <t>IP91274</t>
  </si>
  <si>
    <t>C/P/1041458/IN/PCT/1</t>
  </si>
  <si>
    <t>CROSS-PRODUCT ALERT RISK SCORE ASSIGNER FOR EXTENDED DETECTION AND RESPONSE (XDR) SYSTEMS
PCT/US2024/023900</t>
  </si>
  <si>
    <t>IP90700</t>
  </si>
  <si>
    <t>S 2025-26/2435 &amp; THE IDF NO 3531</t>
  </si>
  <si>
    <t xml:space="preserve">PROCESS FOR RECOVERING OIL FROM THE SURFACE OF WATER
</t>
  </si>
  <si>
    <t>IP91613</t>
  </si>
  <si>
    <t>121843.00331 INDIA</t>
  </si>
  <si>
    <t>NURIX THERAPEUTICS, INC</t>
  </si>
  <si>
    <t>BIFUNCTIONAL COMPOUNDS FOR DEGRADING BRAF VIA UBIQUITIN PROTEOSOME PATHWAY
PCT/US2024/026679</t>
  </si>
  <si>
    <t>IP90091</t>
  </si>
  <si>
    <t>P81926987IN01</t>
  </si>
  <si>
    <t>FOULING CONTROL COATING COMPOSITION
PCT/EP2024/062005</t>
  </si>
  <si>
    <t>IP91845</t>
  </si>
  <si>
    <t>P202203297IN01</t>
  </si>
  <si>
    <t>DEPENDENCY BASED APPLICATION DEPLOYMENT
PCT/EP2024/063162</t>
  </si>
  <si>
    <t>IP91867</t>
  </si>
  <si>
    <t>P202201280IN01</t>
  </si>
  <si>
    <t>IMAGE PROCESSING USING DATUM IDENTIFICATION AND MACHINE LEARNING ALGORITHMS
PCT/EP2024/063409</t>
  </si>
  <si>
    <t>IP91873</t>
  </si>
  <si>
    <t>P202300343IN01</t>
  </si>
  <si>
    <t>FUNCTION NAME RESOLUTION IN LIBRARY TRANSFORMATION ON SAME ARCHITECTURE
PCT/EP2024/066146</t>
  </si>
  <si>
    <t>IP91874</t>
  </si>
  <si>
    <t>P202200603IN01</t>
  </si>
  <si>
    <t>MULTI-TIERED HYBRID MULTI-CLOUD SERVICE MANAGEMENT ARCHITECTURE
PCT/EP2024/064719</t>
  </si>
  <si>
    <t>IP91882</t>
  </si>
  <si>
    <t>P202300344IN01</t>
  </si>
  <si>
    <t>EYE-CATCHER INJECTION INTO LIBRARY TRANSFORMATION
PCT/EP2024/066145</t>
  </si>
  <si>
    <t>IP91890</t>
  </si>
  <si>
    <t>P202203492IN01</t>
  </si>
  <si>
    <t>SECURING SENSITIVE DATA IN A CONTAINER MANAGEMENT SYSTEM
PCT/EP2024/066789</t>
  </si>
  <si>
    <t>IP91806</t>
  </si>
  <si>
    <t>P192138INPC</t>
  </si>
  <si>
    <t>TELENE SAS</t>
  </si>
  <si>
    <t>POLYMERIZABLE COMPOSITION OF CYCLIC OLEFINIC MONOMERS AND ASSOCIATED RING-OPENING METATHESIS POLYMERIZATION PROCESS
PCT/EP2024/068103</t>
  </si>
  <si>
    <t>IP91959</t>
  </si>
  <si>
    <t>81205677-IN</t>
  </si>
  <si>
    <t>IMPROVED HYDROCARBON TRAP FOR COLD-START HYDROCARBON CONTROL FROM INTERNAL COMBUSTION ENGINES
PCT/US2024/032899</t>
  </si>
  <si>
    <t>IP90727</t>
  </si>
  <si>
    <t>P23390/IN</t>
  </si>
  <si>
    <t>DEVICE AND METHOD FOR HIGHLY EFFICIENT HARD AND SOFT TISSUE ABLATION
PCT/US2024/026490</t>
  </si>
  <si>
    <t>IP91202</t>
  </si>
  <si>
    <t>IDEA 15851</t>
  </si>
  <si>
    <t>TATA PASSENGER ELECTRIC MOBILITY LIMITED</t>
  </si>
  <si>
    <t xml:space="preserve">A COOLING PLATE FOR A BATTERY PACK OF A VEHICLE
</t>
  </si>
  <si>
    <t>IP91728</t>
  </si>
  <si>
    <t>P49604IN00</t>
  </si>
  <si>
    <t>EATON INTELLIGENT POWER LIMITED</t>
  </si>
  <si>
    <t>SWITCHGEAR PLATE
PCT/EP2024/067574</t>
  </si>
  <si>
    <t xml:space="preserve">CONTEXT AWARE KEY-VALUE CACHE FOR LARGE  LANGUAGE MODEL INFERENCE
</t>
  </si>
  <si>
    <t>IP91503</t>
  </si>
  <si>
    <t>2024-OPLE-9909PC/IN/EKL/BHL</t>
  </si>
  <si>
    <t>BATTERY STATE PREDICTION APPARATUS AND BATTERY STATE PREDICTION METHOD” from “BATTERY STATE PREDICTION DEVICE AND BATTERY STATE PREDICTION METHOD
PCT/KR2024/010866</t>
  </si>
  <si>
    <t>IP90846</t>
  </si>
  <si>
    <t>686696IN01YMST</t>
  </si>
  <si>
    <t>DATA PROCESSING DEVICE, DATA PROCESSING METHOD, AND DATA PROCESSING PROGRAM
PCT/JP2023/020870</t>
  </si>
  <si>
    <t>IP91199</t>
  </si>
  <si>
    <t>P134910IN00</t>
  </si>
  <si>
    <t>COLDENHOVE KNOW HOW B.V</t>
  </si>
  <si>
    <t>PIGMENT TRANSFER MATERIAL FOR TRANSFERRING AN IMAGE TO A TEXTILE SUBSTRATE
PCT/NL2024/050255</t>
  </si>
  <si>
    <t>IP89279</t>
  </si>
  <si>
    <t>SE-023-05-016-WO0IN0</t>
  </si>
  <si>
    <t>ELECTRONIC DEVICE AND METHOD FOR CHANGING SCREEN THROUGH EXTERNAL OBJECT
PCT/KR2024/003045</t>
  </si>
  <si>
    <t>IP89742</t>
  </si>
  <si>
    <t>PO24-0378</t>
  </si>
  <si>
    <t>METHOD FOR REGENERATING CATHODE ACTIVE MATERIAL AND REGENERATED CATHODE ACTIVE MATERIAL MANUFACTURED THEREFROM
PCT/KR2025/099010</t>
  </si>
  <si>
    <t xml:space="preserve">ANTI-REFLECTION FILM AND DISPLAY DEVICE INCLUDING THE SAME
</t>
  </si>
  <si>
    <t>IP91896</t>
  </si>
  <si>
    <t>P1S20250701IN</t>
  </si>
  <si>
    <t xml:space="preserve">VEHICLE BEAM
</t>
  </si>
  <si>
    <t>IP91623</t>
  </si>
  <si>
    <t>30650_IN</t>
  </si>
  <si>
    <t>NECTIN-4 ANTIBODIES AND ANTIBODY-DRUG CONJUGATES
PCT/US2024/034598</t>
  </si>
  <si>
    <t>IP90699</t>
  </si>
  <si>
    <t>SH-72662-IN-DMC</t>
  </si>
  <si>
    <t>IMAGE DECODING METHOD, IMAGE DECODING DEVICE, IMAGE ENCODING METHOD, AND IMAGE ENCODING DEVICE
PCT/KR2024/005142</t>
  </si>
  <si>
    <t>IP91222</t>
  </si>
  <si>
    <t>SH-72814-IN-DMC</t>
  </si>
  <si>
    <t>APPARATUS AND METHOD FOR ENCODING AND DECODING IMAGE BY USING REFERENCE BLOCK
PCT/KR2024/006396</t>
  </si>
  <si>
    <t>IP91460</t>
  </si>
  <si>
    <t>B2300956EPWOIN</t>
  </si>
  <si>
    <t>ECOCEM MATERIALS LIMITED</t>
  </si>
  <si>
    <t>GROUND GRANULATED BLAST FURNACE SLAG HAVING ENHANCED PROPERTIES
PCT/EP2024/064952</t>
  </si>
  <si>
    <t>IP91461</t>
  </si>
  <si>
    <t>B2300387EPWOIN</t>
  </si>
  <si>
    <t>HYDRAULIC BINDER COMPOSITIONS FOR FLOORING APPLICATIONS
PCT/EP2024/064944</t>
  </si>
  <si>
    <t>IP91066</t>
  </si>
  <si>
    <t>S 2025-26/2472 &amp; THE IDF NO 3525</t>
  </si>
  <si>
    <t xml:space="preserve">A MULTIFUNCTIONAL HEATING APPAREL
</t>
  </si>
  <si>
    <t>IP90954</t>
  </si>
  <si>
    <t>F-593-YS--IN</t>
  </si>
  <si>
    <t>INSOLUBILIZING MATERIAL FOR SPECIFIC HARMFUL SUBSTANCE (INCLUDING HEAVY METAL)
PCT/JP2024/031865</t>
  </si>
  <si>
    <t>IP91212</t>
  </si>
  <si>
    <t>YPF202305-0015/IN-PCT</t>
  </si>
  <si>
    <t>OPTICAL SENSOR AND ELECTRONIC DEVICE INCLUDING SAME
PCT/KR2024/005630</t>
  </si>
  <si>
    <t>IP89466</t>
  </si>
  <si>
    <t>YPF202306-0065/IN-PCT</t>
  </si>
  <si>
    <t>ELECTRONIC DEVICE AND MIPI FREQUENCY SELECTION METHOD USING SAME
PCT/KR2024/006291</t>
  </si>
  <si>
    <t>IP90142</t>
  </si>
  <si>
    <t>PC-IN-21155217</t>
  </si>
  <si>
    <t>NOVEL DYNAMIC HEARING RESTORATION DEVICE
PCT/SE2024/050420</t>
  </si>
  <si>
    <t>IP91445</t>
  </si>
  <si>
    <t>SENTISS PHARMA PRIVATE LIMITED</t>
  </si>
  <si>
    <t>OPHTHALMIC SUSPENSION COMPOSITION OF BRINZOLAMIDE AND LATANOPROST
PCT/IN2024/050597</t>
  </si>
  <si>
    <t>IP90992</t>
  </si>
  <si>
    <t>PT-1590</t>
  </si>
  <si>
    <t xml:space="preserve">FRONT CABIN OF A VEHICLE
</t>
  </si>
  <si>
    <t>IP91447</t>
  </si>
  <si>
    <t>PT-1596</t>
  </si>
  <si>
    <t xml:space="preserve">A CUP HOLDER ASSEMBLY
</t>
  </si>
  <si>
    <t>IP91875</t>
  </si>
  <si>
    <t>P202202888IN01</t>
  </si>
  <si>
    <t>LEARNED JOIN CARDINALITY ESTIMATION USING A JOIN GRAPH REPRESENTATION
PCT/EP2024/063590</t>
  </si>
  <si>
    <t>IP91880</t>
  </si>
  <si>
    <t>P202201241IN01</t>
  </si>
  <si>
    <t>MULTIPLE GATE DIELECTRICS FOR MONOLITHIC STACKED DEVICES
PCT/EP2024/066147</t>
  </si>
  <si>
    <t>IP91881</t>
  </si>
  <si>
    <t>P202205148IN01</t>
  </si>
  <si>
    <t>STORAGE POOL RESIZING TO MEET MEMORY ENDURANCE TARGETS
PCT/IB2024/054880</t>
  </si>
  <si>
    <t>IP91846</t>
  </si>
  <si>
    <t>P202300863IN01</t>
  </si>
  <si>
    <t>SEMICONDUCTOR BACKSIDE ISOLATION FEATURE FOR MERGED EPITAXY
PCT/EP2024/063915</t>
  </si>
  <si>
    <t>IP91847</t>
  </si>
  <si>
    <t>P202204174IN01</t>
  </si>
  <si>
    <t>TRANSISTORS WITH BOTTOM DIELECTRIC ISOLATION AND FULLY SELF-ALIGNED DIRECT BACKSIDE CONTACT
PCT/EP2024/066533</t>
  </si>
  <si>
    <t>IP91848</t>
  </si>
  <si>
    <t>P202300902IN01</t>
  </si>
  <si>
    <t>MINIMIZING HIGH RESOLUTION TAPE DIRECTORY RECOVERY TIME
PCT/IB2024/054424</t>
  </si>
  <si>
    <t>IP90767</t>
  </si>
  <si>
    <t>OEC16060IN</t>
  </si>
  <si>
    <t>SYSTEM AND METHOD FOR PREFERENTIAL ADVERTISEMENT FILTERING TRAINED OVER HIERARCHICAL DISTRIBUTION
PCT/KR2024/095961</t>
  </si>
  <si>
    <t>IP91255</t>
  </si>
  <si>
    <t>MAN8765WO-IN</t>
  </si>
  <si>
    <t>MANITOU BF</t>
  </si>
  <si>
    <t>HANDLING MACHINE WITH A GAS STORAGE TANK POSITIONED UNDER THE CAB
PCT/EP2024/063264</t>
  </si>
  <si>
    <t>IP91500</t>
  </si>
  <si>
    <t>OVP2428105IN</t>
  </si>
  <si>
    <t>BATTERY DIAGNOSTIC DEVICE AND METHOD
PCT/KR2025/000052</t>
  </si>
  <si>
    <t>IP91750</t>
  </si>
  <si>
    <t>OVP2427783IN</t>
  </si>
  <si>
    <t>BATTERY DIAGNOSTIC DEVICE AND METHOD
PCT/KR2025/000811</t>
  </si>
  <si>
    <t>IP91389</t>
  </si>
  <si>
    <t>OVP2528687IN</t>
  </si>
  <si>
    <t>DEVICE FOR MANUFACTURING BATTERY MODULE AND METHOD FOR MANUFACTURING BATTERY MODULE
PCT/KR2024/005079</t>
  </si>
  <si>
    <t>IP91453</t>
  </si>
  <si>
    <t>OVP2426341IN</t>
  </si>
  <si>
    <t>BATTERY DIAGNOSIS APPARATUS AND BATTERY DIAGNOSIS METHOD
PCT/KR2024/014527</t>
  </si>
  <si>
    <t>IP91455</t>
  </si>
  <si>
    <t>OVP2426311IN</t>
  </si>
  <si>
    <t>BATTERY DIAGNOSIS APPARATUS AND BATTERY DIAGNOSIS METHOD
PCT/KR2024/016649</t>
  </si>
  <si>
    <t>IP91165</t>
  </si>
  <si>
    <t>IDEA-15239_IL.</t>
  </si>
  <si>
    <t xml:space="preserve">A MECHANISM FOR ACTUATING A PARKING BRAKE IN A DRUM BRAKE SYSTEM
</t>
  </si>
  <si>
    <t>IP91774</t>
  </si>
  <si>
    <t>2022P00154WOIN</t>
  </si>
  <si>
    <t>METHOD FOR DETECTING THE PRESENCE OR ABSENCE OF A NEUTRAL CONDUCTIVE LINE IN A MULTIPHASE AC VOLTAGE SOURCE
PCT/EP2024/065869</t>
  </si>
  <si>
    <t>IP91374</t>
  </si>
  <si>
    <t>FPE-2024-0369/IN</t>
  </si>
  <si>
    <t>MULTI-LINK OPERATION IN WIRELESS NETWORKS
PCT/KR2024/095984</t>
  </si>
  <si>
    <t>IP90111</t>
  </si>
  <si>
    <t>FPE-2024-0305/IN</t>
  </si>
  <si>
    <t>TDLS OPERATION WITH BROADCAST TWT
PCT/KR2024/009462</t>
  </si>
  <si>
    <t>IP90126</t>
  </si>
  <si>
    <t>FPE-2024-0281/IN</t>
  </si>
  <si>
    <t>FRAMEWORKS FOR TIMING INFORMATION SETUP AND EXCHANGE IN WIRELESS NETWORKS
PCT/KR2024/009348</t>
  </si>
  <si>
    <t>IP91739</t>
  </si>
  <si>
    <t>FPE-2024-0375/IN</t>
  </si>
  <si>
    <t>MULTI-AP COORDINATION FOR PEER-TO-PEER COMMUNICATIONS
PCT/KR2024/095996</t>
  </si>
  <si>
    <t xml:space="preserve">OPTIMIZING RADIO ACCESS NETWORK (RAN) NEIGHBOR INTERFACES
</t>
  </si>
  <si>
    <t>IP91223</t>
  </si>
  <si>
    <t>601320/2030/IN</t>
  </si>
  <si>
    <t>ALPHA-EMITTER SOURCES
PCT/IB2024/054121</t>
  </si>
  <si>
    <t>IP87234</t>
  </si>
  <si>
    <t>SRIB-20240318-004</t>
  </si>
  <si>
    <t xml:space="preserve">METHODS AND DEVICES FOR TRANSMITTING USER DATA DIRECTLY IN A WIRELESS NETWORK
</t>
  </si>
  <si>
    <t>IP90093</t>
  </si>
  <si>
    <t>F311954</t>
  </si>
  <si>
    <t>SYSTEM AND METHOD FOR ESTABLISHING A TOPOLOGY FOR ADVERTISING SUPPLICANTS IN A NETWORK
PCT/US2023/026303</t>
  </si>
  <si>
    <t>IP91056</t>
  </si>
  <si>
    <t>19159.0389INWO</t>
  </si>
  <si>
    <t>Pacific Market International, LLC</t>
  </si>
  <si>
    <t>BEVERAGE CONTAINER
PCT/US2024/027299</t>
  </si>
  <si>
    <t xml:space="preserve">A MICROFLUIDIC DEVICE AND A METHOD OF MANUFACTURING THE MICROFLUIDIC DEVICE
</t>
  </si>
  <si>
    <t>IP91215</t>
  </si>
  <si>
    <t>PT-1603</t>
  </si>
  <si>
    <t xml:space="preserve">AN UNDERBODY STRUCTURE OF A VEHICLE
</t>
  </si>
  <si>
    <t>IP88047</t>
  </si>
  <si>
    <t>81087464</t>
  </si>
  <si>
    <t xml:space="preserve">CORROSION RESISTANT COATING COMPOSITION, METHOD(S) AND APPLICATION(S) THEREOF
</t>
  </si>
  <si>
    <t>IP91531</t>
  </si>
  <si>
    <t>OVP2426672IN</t>
  </si>
  <si>
    <t>BATTERY, AND BATTERY PACK AND VEHICLE INCLUDING SAME
PCT/KR2024/015228</t>
  </si>
  <si>
    <t>IP91841</t>
  </si>
  <si>
    <t>OVP2528268IN</t>
  </si>
  <si>
    <t>BATTERY MANAGING APPARATUS AND METHOD THEREOF
PCT/KR2025/000681</t>
  </si>
  <si>
    <t>IP91148</t>
  </si>
  <si>
    <t>P23.IN-PCT</t>
  </si>
  <si>
    <t>ROBOTIC DENTAL SYSTEM AND METHOD OF PREPARING FOR A ROBOTIC DENTAL PROCEDURE
PCT/US2024/028050</t>
  </si>
  <si>
    <t>IP92860</t>
  </si>
  <si>
    <t>221134IN01</t>
  </si>
  <si>
    <t>BASF CATALYSTS GERMANY GMBH</t>
  </si>
  <si>
    <t>RECYCLING OF CATALYST COATED MEMBRANES
PCT/EP2024/067740</t>
  </si>
  <si>
    <t xml:space="preserve">WISUN: A UNIFIED COMPUTATIONAL FRAMEWORK FOR STABILITY SENSING AND REGULATION
</t>
  </si>
  <si>
    <t>IP91610</t>
  </si>
  <si>
    <t>FPM-2023-0201/IN</t>
  </si>
  <si>
    <t>ELECTRONIC DEVICE COMPRISING CONDUCTIVE CONNECTOR
PCT/KR2024/006399</t>
  </si>
  <si>
    <t>IP91908</t>
  </si>
  <si>
    <t>2304738IN</t>
  </si>
  <si>
    <t>MULTI-SLOT UPLINK TRANSMISSION OCCASIONS DURING NETWORK DISCONTINUOUS RECEPTION CYCLES
PCT/US2024/037475</t>
  </si>
  <si>
    <t>IP91863</t>
  </si>
  <si>
    <t>ESPKE24-0671PCIN</t>
  </si>
  <si>
    <t>APPARATUS AND METHOD FOR CONTROLLING BATTERY
PCT/KR2025/099425</t>
  </si>
  <si>
    <t xml:space="preserve">SYSTEM AND METHOD FOR AUTOMATIC DUAL BAND WI-FI SHARING
</t>
  </si>
  <si>
    <t xml:space="preserve">METHOD AND SYSTEM FOR CAPTURING 180 DEGREE REALREALWORLD SCENE CONTENT USING AN ELECTRONIC DEVICE
</t>
  </si>
  <si>
    <t xml:space="preserve">A METHOD AND A SYSTEM FOR EVALUATING QUALITY OF A GEAR
</t>
  </si>
  <si>
    <t xml:space="preserve">A COUPLER ASSEMBLY FOR A WINDSHIELD WIPER SYSTEM, AND A WINDSHIELD WIPER SYSTEM THEREOF
</t>
  </si>
  <si>
    <t>IP86916</t>
  </si>
  <si>
    <t>23FM041-PCT-IN</t>
  </si>
  <si>
    <t>DEGRADATION DETERMINATION DEVICE AND DEGRADATION DETERMINATION METHOD
PCT/JP2023/021051</t>
  </si>
  <si>
    <t>IP90715</t>
  </si>
  <si>
    <t>P250312IN01</t>
  </si>
  <si>
    <t xml:space="preserve">A GAS TANK FOR A SWITCHGEAR OF A POWER DISTRIBUTION SYSTEM
</t>
  </si>
  <si>
    <t>IP90036</t>
  </si>
  <si>
    <t>P250169IN01</t>
  </si>
  <si>
    <t xml:space="preserve">METHOD AND SYSTEM FOR DETERMINING CANDIDATE LAYERS OF PRE-TRAINED NEURAL NETWORK FOR TRANSFER LEARNING PROCESS
</t>
  </si>
  <si>
    <t xml:space="preserve">DEVICE AND METHOD FOR WIRELESS COMMUNICATION
</t>
  </si>
  <si>
    <t>IP89847</t>
  </si>
  <si>
    <t>MS-MAT-2025-144</t>
  </si>
  <si>
    <t xml:space="preserve">CHAIN-EXTENDED BISMALEIMIDE VITRIMERS, PREPARATION METHODS AND APPLICATIONS THEREOF
</t>
  </si>
  <si>
    <t>IP91905</t>
  </si>
  <si>
    <t>B2300461FRWOIN</t>
  </si>
  <si>
    <t>EXOTRAIL</t>
  </si>
  <si>
    <t>HALL-EFFECT PROPULSION DEVICE WITH MAGNETIC COMPENSATION
PCT/FR2024/050693</t>
  </si>
  <si>
    <t>IP91639</t>
  </si>
  <si>
    <t>SH-72660-IN-DMC</t>
  </si>
  <si>
    <t>IMAGE CODING METHOD AND DEVICE THEREFOR
PCT/KR2024/006660</t>
  </si>
  <si>
    <t>IP88841</t>
  </si>
  <si>
    <t>81087492</t>
  </si>
  <si>
    <t xml:space="preserve">A HIGH STRENGTH ANNEALED MULTIPHASE STEEL AND A METHOD FOR PRODUCING THEREOF
</t>
  </si>
  <si>
    <t>IP91853</t>
  </si>
  <si>
    <t>C/P/1040289/IN/PCT/1</t>
  </si>
  <si>
    <t>RESOURCE-CONSERVING TELEMETRY FOR CONSTRAINED DEVICES
PCT/US2024/029473</t>
  </si>
  <si>
    <t>IP89796</t>
  </si>
  <si>
    <t>SP23126-PCT/IN_IP</t>
  </si>
  <si>
    <t>IMAGE PROCESSING DEVICE AND IMAGE PROCESSING METHOD
PCT/KR2024/095488</t>
  </si>
  <si>
    <t>IP91450</t>
  </si>
  <si>
    <t>OVP2426153IN</t>
  </si>
  <si>
    <t>COATING APPARATUS
PCT/KR2024/015813</t>
  </si>
  <si>
    <t>IP91803</t>
  </si>
  <si>
    <t>P002338.WOIN</t>
  </si>
  <si>
    <t>MARLOW FOODS LIMITED</t>
  </si>
  <si>
    <t>FOODSTUFF
PCT/GB2024/051183</t>
  </si>
  <si>
    <t>IP91804</t>
  </si>
  <si>
    <t>P002343.WOIN</t>
  </si>
  <si>
    <t>FOODSTUFF
PCT/GB2024/051184</t>
  </si>
  <si>
    <t>IP91805</t>
  </si>
  <si>
    <t>P002339.WOIN</t>
  </si>
  <si>
    <t>FOODSTUFF
PCT/GB2024/051163</t>
  </si>
  <si>
    <t>IP90918</t>
  </si>
  <si>
    <t>IP25073</t>
  </si>
  <si>
    <t xml:space="preserve">METHOD FOR MAINTAINING CONVERSATIONAL CONTINUITY IN LLM-BASED VIRTUAL ASSISTANT AND SYSTEM THEREOF
</t>
  </si>
  <si>
    <t>IP90706</t>
  </si>
  <si>
    <t>IP250724</t>
  </si>
  <si>
    <t xml:space="preserve">METHOD AND DEVICE FOR GAZE-AWARE IMAGE CORRECTION
</t>
  </si>
  <si>
    <t xml:space="preserve">POWER TRANSMISSION SYSTEM AND METHOD
</t>
  </si>
  <si>
    <t xml:space="preserve">HIERARCHICAL O-RU MANAGEMENT KEY TERMS, GENERAL ASPECTS AND PRINCIPLES
</t>
  </si>
  <si>
    <t>IP91849</t>
  </si>
  <si>
    <t>2303166IN</t>
  </si>
  <si>
    <t>FREQUENCY DOMAIN MULTIPLEXING OF A DATA SIGNAL AND A REFERENCE SIGNAL
PCT/US2024/034748</t>
  </si>
  <si>
    <t>IP91920</t>
  </si>
  <si>
    <t>185354IND1</t>
  </si>
  <si>
    <t xml:space="preserve">SYNCHRONIZATION IN ACCESS POINT (AP) COORDINATION
</t>
  </si>
  <si>
    <t>IP91768</t>
  </si>
  <si>
    <t>2024-OPLE-0399PC/IN/EKL/JWL</t>
  </si>
  <si>
    <t>POSITIVE ELECTRODE, METHOD OF MANUFACTURING THE SAME AND LITHIUM SECONDARY BATTERY
PCT/KR2024/020867</t>
  </si>
  <si>
    <t>IP88899</t>
  </si>
  <si>
    <t>OPCA231286-P1-PCT-IN</t>
  </si>
  <si>
    <t>POSITIVE ELECTRODE, LITHIUM SECONDARY BATTERY COMPRISING SAME, AND METHOD FOR MANUFACTURING POSITIVE ELECTRODE
PCT/KR2024/019134</t>
  </si>
  <si>
    <t xml:space="preserve">SYSTEM AND METHOD FOR CONTROLLING TRANSPARENCY OF VEHICLE GLASS PANEL
</t>
  </si>
  <si>
    <t xml:space="preserve">ASSEMBLY FOR CONNECTING VEHICLE FLOOR MAT TO VEHICLE CARPET
</t>
  </si>
  <si>
    <t>IP89888</t>
  </si>
  <si>
    <t>NP-36928-IN</t>
  </si>
  <si>
    <t>Taiwan</t>
  </si>
  <si>
    <t>UNINTERRUPTIBLE POWER SUPPLY SYSTEM
PCT/CN2024/118420</t>
  </si>
  <si>
    <t xml:space="preserve">DUST PROTECTION COVER FOR DEF TANK FILL NECK
</t>
  </si>
  <si>
    <t xml:space="preserve">METHOD AND SYSTEM FOR ENHANCING RRC STATES DURING DATA INACTIVITY IN 6G NETWORK
</t>
  </si>
  <si>
    <t>IP89267</t>
  </si>
  <si>
    <t>SH-72439-IN-DMC</t>
  </si>
  <si>
    <t>METHOD PERFORMED BY ELECTRONIC APPARATUS, ELECTRONIC APPARATUS AND STORAGE MEDIUM FOR INPAINTING
PCT/KR2024/005138</t>
  </si>
  <si>
    <t>IP91782</t>
  </si>
  <si>
    <t>F25-INKS-282</t>
  </si>
  <si>
    <t>STEEL PLATE HAVING ZINC-BASED COATING LAYER AND EXCELLENT CORROSION RESISTANCE, HOT-STAMPED COMPONENT, AND PRODUCTION METHOD THEREFOR
PCT/CN2024/093833</t>
  </si>
  <si>
    <t>IP91592</t>
  </si>
  <si>
    <t>00011462-IN01</t>
  </si>
  <si>
    <t>FILTER ELEMENTS, RELATED FILTER ASSEMBLY AND FILTER PACKAGE
PCT/US2024/033073</t>
  </si>
  <si>
    <t>IP89248</t>
  </si>
  <si>
    <t>SR NO.: S 2025-26/2361 &amp; THE IDF NO. 3487</t>
  </si>
  <si>
    <t xml:space="preserve">A METHOD AND A SYSTEM FOR ULTRASOUND-BASED NON-INVASIVE TEMPERATURE ESTIMATION USING ECHO STRETCHING
</t>
  </si>
  <si>
    <t>IP87180</t>
  </si>
  <si>
    <t>24PCTIN936</t>
  </si>
  <si>
    <t>METHOD FOR STORING ROLL MAP AND METHOD FOR EXTRACTING ROLL MAP
PCT/KR2024/095948</t>
  </si>
  <si>
    <t>IP88817</t>
  </si>
  <si>
    <t>81087601</t>
  </si>
  <si>
    <t xml:space="preserve">A HOT DIP GALVANIZED AND A GALVANNEALED DUAL PHASE AND COMPLEX PHASE STEEL STRIP
</t>
  </si>
  <si>
    <t>IP90017</t>
  </si>
  <si>
    <t>81087578</t>
  </si>
  <si>
    <t xml:space="preserve">A METHOD OF RECYCLING FIBER REINFORCED POLYMER (FRP) COMPOSITE AND THE COMPOSITE PREPARED THEREFROM
</t>
  </si>
  <si>
    <t>IP91322</t>
  </si>
  <si>
    <t>1494-IN-PCT</t>
  </si>
  <si>
    <t>SOLID FORMS OF COMPOUNDS USEFUL IN THE TREATMENT OF HIV
PCT/US2024/031578</t>
  </si>
  <si>
    <t>IP91978</t>
  </si>
  <si>
    <t>SUZ25042PAR/IN</t>
  </si>
  <si>
    <t xml:space="preserve">BI-FUEL VEHICLE
</t>
  </si>
  <si>
    <t>IP91508</t>
  </si>
  <si>
    <t>OVP2426745IN</t>
  </si>
  <si>
    <t>CYLINDRICAL BATTERY CELL AND CURRENT COLLECTOR APPLIED THERETO, AND BATTERY PACK AND VEHICLE INCLUDING SAME
PCT/KR2024/015430</t>
  </si>
  <si>
    <t>IP89164</t>
  </si>
  <si>
    <t>P/2026/0304</t>
  </si>
  <si>
    <t xml:space="preserve">AN ENGINE MOUNTING APPARATUS
</t>
  </si>
  <si>
    <t>IP91762</t>
  </si>
  <si>
    <t>102.165442/05</t>
  </si>
  <si>
    <t>CARDIOMECH AS</t>
  </si>
  <si>
    <t>DEVICE FOR HEART REPAIR
PCT/EP2024/065616</t>
  </si>
  <si>
    <t>IP90963</t>
  </si>
  <si>
    <t>SP106474INZ</t>
  </si>
  <si>
    <t>VIVANCE PTE LTD</t>
  </si>
  <si>
    <t>STERILIZATION DEVICE FOR A FLUIDIC CONNECTOR FOR USE WITH A DIALYSIS APPARATUS
PCT/SG2024/050287</t>
  </si>
  <si>
    <t xml:space="preserve">A CLAMP FOR CONNECTING AN ELECTRICAL COMPONENT WITH AN ELECTRONIC MODULE
</t>
  </si>
  <si>
    <t>IP91457</t>
  </si>
  <si>
    <t>IP250826</t>
  </si>
  <si>
    <t xml:space="preserve">METHOD OF MANAGING TASKS IN A MULTI-DEVICE ENVIRONMENT AND SYSTEM THEREOF
</t>
  </si>
  <si>
    <t>IP91985</t>
  </si>
  <si>
    <t>308018-IN-NP</t>
  </si>
  <si>
    <t xml:space="preserve">SPRING BRAKE ACTUATOR, VEHICLE AND METHOD FOR MANUFACTURING A SPRING BRAKE ACTUATOR
</t>
  </si>
  <si>
    <t>IP91110</t>
  </si>
  <si>
    <t>P101306IN</t>
  </si>
  <si>
    <t>ITERO TECHNOLOGIES LIMITED</t>
  </si>
  <si>
    <t>IMPROVEMENTS IN HANDLING BULK MATERIAL FEEDSTOCKS
PCT/EP2024/062322</t>
  </si>
  <si>
    <t>IP91888</t>
  </si>
  <si>
    <t>2305801IN</t>
  </si>
  <si>
    <t>RESOURCE ALLOCATION MODE 1 OPERATION IN FR2 SIDELINK
PCT/US2024/035591</t>
  </si>
  <si>
    <t>IP91889</t>
  </si>
  <si>
    <t>2305963IN</t>
  </si>
  <si>
    <t>LINKED CHANNEL STATE INFORMATION REFERENCE SIGNAL RESOURCES FOR SUB-BAND FULL DUPLEX
PCT/US2024/034461</t>
  </si>
  <si>
    <t xml:space="preserve">A METHOD AND SYSTEM FOR SECONDARY CELL (Scell) ADDITION DURING LTM CELL SWITCH
</t>
  </si>
  <si>
    <t xml:space="preserve">A CONSOLE FOR A PASSENGER COMPARTMENT OF A VEHICLE AND A MECHANISM THEREOF
</t>
  </si>
  <si>
    <t xml:space="preserve">AUTOMATED PARKED VEHICLE REPOSITIONING TO FACILITATE TARGET VEHICLE PARKING OR EXIT
</t>
  </si>
  <si>
    <t xml:space="preserve">AN IN-VEHICLE SENSING SYSTEM AND METHOD FOR DETECTION OF CABIN CONTAMINANTS IN A VEHICLE CABIN
</t>
  </si>
  <si>
    <t xml:space="preserve">VEHICLE COMPRISING SYSTEM FOR CALIBRATING A RADAR SENSOR AND METHOD FOR CALIBRATING THE RADAR SENSOR
</t>
  </si>
  <si>
    <t xml:space="preserve">A SYSTEM AND METHOD FOR CONTROLLING TRANSPARENCY OF A SUNROOF OF A VEHICLE
</t>
  </si>
  <si>
    <t>IP91077</t>
  </si>
  <si>
    <t>P250406IN01</t>
  </si>
  <si>
    <t xml:space="preserve">A SWITCHGEAR AND AN ACTUATOR ASSEMBLY FOR THE SWITCHGEAR
</t>
  </si>
  <si>
    <t>IP91183</t>
  </si>
  <si>
    <t>SE-023-04-004-WO0IN0</t>
  </si>
  <si>
    <t>ELECTRONIC DEVICE COMPRISING SPEAKER AND SHIELD CAN
PCT/KR2024/005422</t>
  </si>
  <si>
    <t xml:space="preserve">METHOD OF MONITORING A COMPUTER NETWORK ONBOARD A VEHICLE AND CORRESPONDING COMPUTER SYSTEM AND VEHICLE
</t>
  </si>
  <si>
    <t xml:space="preserve">SYNCHRONIZATION IN AN AMBIENT INTERNET-OF-THINGS ENVIRONMENT
</t>
  </si>
  <si>
    <t>IP91681</t>
  </si>
  <si>
    <t>PC 072993A</t>
  </si>
  <si>
    <t>SOLID FORMS OF N-(METHOXYCARBONYL)-3-METHYL-L-VALYL-(4R)- N-{(1S)-1-CYANO-2-[(3S)-2-OXOPYRROLIDIN-3-YL]ETHYL}-4-(TRIFLUOROMETHYL)-L-PROLINAMIDE AND SOLVATES THEREOF
PCT/IB2024/055548</t>
  </si>
  <si>
    <t>IP91010</t>
  </si>
  <si>
    <t>PA2025112CR</t>
  </si>
  <si>
    <t xml:space="preserve">A METHOD AND A SYSTEM FOR AUTOMATED DIAGNOSTIC TESTING OF AN ECU OF A VEHICLE
</t>
  </si>
  <si>
    <t>IP89875</t>
  </si>
  <si>
    <t>81085441</t>
  </si>
  <si>
    <t xml:space="preserve">Mn-Zn FERRITE COATING COMPOSITION, METHOD(S) AND APPLICATION(S) THEREOF
</t>
  </si>
  <si>
    <t>IP88852</t>
  </si>
  <si>
    <t>81087607</t>
  </si>
  <si>
    <t xml:space="preserve">A PROCESS FOR THE REDUCTION OF AN ORGANIC COMPOUND BY TRANSFER HYDROGENATION
</t>
  </si>
  <si>
    <t>IP85256</t>
  </si>
  <si>
    <t>81084957</t>
  </si>
  <si>
    <t xml:space="preserve">AN ANODE COMPOSITE, METHOD OF PREPARATION AND APPLICATIONS THEREOF
</t>
  </si>
  <si>
    <t>IP91052</t>
  </si>
  <si>
    <t>C/P/1041349/IN/PCT/1</t>
  </si>
  <si>
    <t>PHASE LOCK LOOP PHASE AMBIGUITY MITIGATION FOR MULTI-LINK OPERATION EXTRAPOLATED SOUNDING
PCT/US2024/027140</t>
  </si>
  <si>
    <t>IP91477</t>
  </si>
  <si>
    <t>C/P/1041455/IN/PCT/1</t>
  </si>
  <si>
    <t>DYNAMIC SELECTION AND PRESERVATION OF TID-TO-LINK MAPPING IN MULTI-LINK OPERATIONS
PCT/US2024/029166</t>
  </si>
  <si>
    <t xml:space="preserve">BIOMARKER PANEL FOR DRY EYE DISEASE, MULTIPLEX ASSAY PLATFORM, METHOD(S) AND APPLICATION(S) THEREOF
</t>
  </si>
  <si>
    <t>IP87006</t>
  </si>
  <si>
    <t>GYPSUM BOARD MANUFACTURING DEVICE AND GYPSUM BOARD MANUFACTURING METHOD
PCT/JP2024/022186</t>
  </si>
  <si>
    <t>IP91756</t>
  </si>
  <si>
    <t>B3957INPC</t>
  </si>
  <si>
    <t>VECT-HORUS</t>
  </si>
  <si>
    <t>TRANSFERRIN RECEPTOR-BINDING MOLECULES, CONJUGATES THEREOF AND THEIR USES TO PREVENT OR TREAT MUSCULAR DISEASES
PCT/EP2024/067570</t>
  </si>
  <si>
    <t>IP91864</t>
  </si>
  <si>
    <t>2023P00429WOIN</t>
  </si>
  <si>
    <t>METHOD FOR ACHIEVING PREDICTIVE MAINTENANCE OF THE CRANKSHAFT SENSOR OF A PISTON ENGINE AND ASSOCIATED MODULE
PCT/EP2024/065162</t>
  </si>
  <si>
    <t>IP90803</t>
  </si>
  <si>
    <t>IP250837.</t>
  </si>
  <si>
    <t xml:space="preserve">METHOD AND APPARATUS FOR MANIPULATING AUDIO AND VISUAL INFORMATION IN A MULTIMEDIA STREAM
</t>
  </si>
  <si>
    <t>IP91228</t>
  </si>
  <si>
    <t>IDEA NO-14847_RP</t>
  </si>
  <si>
    <t xml:space="preserve">A MASSAGING AND LUMBAR ADJUSTMENT DEVICE OF A SEAT ASSEMBLY
</t>
  </si>
  <si>
    <t>IP91907</t>
  </si>
  <si>
    <t>2306640IN</t>
  </si>
  <si>
    <t>SUB-BAND FULL-DUPLEX GRANULARITY
PCT/US2024/035357</t>
  </si>
  <si>
    <t>IP91909</t>
  </si>
  <si>
    <t>2306999IN</t>
  </si>
  <si>
    <t>CROSS-LINK INTERFERENCE CONFIGURATION UNDER CHANNEL STATE INFORMATION FRAMEWORK TO SUPPORT MULTIPLE TRANSMISSION RECEPTION POINT OPERATION
PCT/US2024/035753</t>
  </si>
  <si>
    <t>IP91910</t>
  </si>
  <si>
    <t>2306349IN</t>
  </si>
  <si>
    <t>PHYSICAL SIDELINK FEEDBACK CHANNEL TRANSMISSIONS
PCT/US2024/034700</t>
  </si>
  <si>
    <t xml:space="preserve">METHOD FOR OPERATING NON-NTN NB-IOT USER EQUIPMENT IN A LEO-BASED NTN
</t>
  </si>
  <si>
    <t>IP91513</t>
  </si>
  <si>
    <t>P230230IN01</t>
  </si>
  <si>
    <t>ELECTRICAL COMPONENT AND SWITCHGEAR
PCT/CN2023/104999</t>
  </si>
  <si>
    <t>SHIRDI SAI NUTRACEUTICALS PVT LTD</t>
  </si>
  <si>
    <t xml:space="preserve">PROCESS FOR ENZYMATIC DEGUMMING OF CRUDE VEGETABLE OIL AND APPLICATIONS THEREOF
</t>
  </si>
  <si>
    <t>IP91321</t>
  </si>
  <si>
    <t>7163IN02</t>
  </si>
  <si>
    <t>METHOD FOR FACILITATING PAYMENTS AND A PAYMENT ACCEPTANCE DEVICE THEREOF
PCT/US2024/031536</t>
  </si>
  <si>
    <t>IP89984</t>
  </si>
  <si>
    <t>SRIB-20240315-008</t>
  </si>
  <si>
    <t xml:space="preserve">USER EQUIPMENT FOR HANDLING CALL HANDOVER FROM WI-FI TO CELLULAR NETWORK AND A METHOD THEREOF
</t>
  </si>
  <si>
    <t>IP91697</t>
  </si>
  <si>
    <t>PC 072992A</t>
  </si>
  <si>
    <t>METHOD FOR STABILIZING RNA
PCT/IB2024/055699</t>
  </si>
  <si>
    <t>IP91984</t>
  </si>
  <si>
    <t>YPF202210-0078/IN-DIV</t>
  </si>
  <si>
    <t xml:space="preserve">ELECTRONIC DEVICE COMPRISING WATERPROOF STRUCTURE
</t>
  </si>
  <si>
    <t>IP91521</t>
  </si>
  <si>
    <t>C/P/1041040/IN/PCT/1</t>
  </si>
  <si>
    <t>ROAMING BETWEEN GENERATIONS ACCESS POINTS UTILIZES DIFFERENT SECURITY PROTOCOLS
PCT/US2024/026174</t>
  </si>
  <si>
    <t>IP91474</t>
  </si>
  <si>
    <t>C/P/1041484/IN/PCT/1</t>
  </si>
  <si>
    <t>ROAMING BETWEEN ACCESS POINTS IN THE SAME ESS USING PRE-DERIVED PTKS
PCT/US2024/026019</t>
  </si>
  <si>
    <t>IP91476</t>
  </si>
  <si>
    <t>C/P/1041470/IN/PCT/1</t>
  </si>
  <si>
    <t>DUPLICATE DETECTION METHOD FOR MULTI-LINK OPERATION TRANSMISSIONS
PCT/US2024/027058</t>
  </si>
  <si>
    <t>IP91019</t>
  </si>
  <si>
    <t>C/P/1041041/IN/PCT/1</t>
  </si>
  <si>
    <t>SYSTEMS AND METHODS FOR SECURITY ASSOCIATION ENABLING MAKE-BEFORE-BREAK-ROAMING (MBBR)
PCT/US2024/027924</t>
  </si>
  <si>
    <t>IP91008</t>
  </si>
  <si>
    <t>C/P/1041244/IN/PCT/1</t>
  </si>
  <si>
    <t>SYSTEM AND METHOD FOR GENERATING A PRIVATE GROUP ENCRYPTION KEY BASED ON A UNIQUE GROUP IDENTIFIER
PCT/US2024/027364</t>
  </si>
  <si>
    <t>IP91412</t>
  </si>
  <si>
    <t>310294</t>
  </si>
  <si>
    <t>INTER EARTH PTY LTD</t>
  </si>
  <si>
    <t>A SYSTEM AND METHOD FOR BIOMASS CARBON DIOXIDE SEQUESTRATION
PCT/AU2024/050441</t>
  </si>
  <si>
    <t>IP89985</t>
  </si>
  <si>
    <t>13295_IL</t>
  </si>
  <si>
    <t xml:space="preserve">A DUAL STEERING SYSTEM FOR A VEHICLE AND A METHOD OF OPERATING THE SAME
</t>
  </si>
  <si>
    <t xml:space="preserve">A WHEEL TRACTION CONTROL WITH A LIFT AXLE AND A TYRE PRESSURE MODULATION SYSTEM
</t>
  </si>
  <si>
    <t>IP90896</t>
  </si>
  <si>
    <t>A0501APP0041-WO-01-IN/BNS</t>
  </si>
  <si>
    <t>METHOD FOR PRODUCING CARBONATE HAVING ETHYL GROUP, AND APPARATUS FOR PRODUCING CARBONATE HAVING ETHYL GROUP
PCT/JP2024/020877</t>
  </si>
  <si>
    <t>IP91951</t>
  </si>
  <si>
    <t>2304754IN</t>
  </si>
  <si>
    <t>CELL MEASUREMENT AND CELL PREDICTION PARTITIONING
PCT/CN2023/111879</t>
  </si>
  <si>
    <t>IP91952</t>
  </si>
  <si>
    <t>2306467IN</t>
  </si>
  <si>
    <t>CSI PAYLOAD REDUCTION FOR SPATIAL AND POWER DOMAIN ADAPTATION
PCT/US2024/038967</t>
  </si>
  <si>
    <t>IP91953</t>
  </si>
  <si>
    <t>2304555IN</t>
  </si>
  <si>
    <t>BEAM PATTERN INFORMATION INDICATION IN POSITIONING AND SENSING
PCT/US2024/038284</t>
  </si>
  <si>
    <t>IP91962</t>
  </si>
  <si>
    <t>2306542IN</t>
  </si>
  <si>
    <t>QUALITY OF EXPERIENCE MEASUREMENT COLLECTION ON SIDELINK COMMUNICATION
PCT/CN2023/116004</t>
  </si>
  <si>
    <t>IP91017</t>
  </si>
  <si>
    <t>C/P/1041502/IN/PCT/1</t>
  </si>
  <si>
    <t>ENERGY REDUCTION FOR STATIONS USING MULTI-LINK OPERATIONS
PCT/US2024/026831</t>
  </si>
  <si>
    <t xml:space="preserve">A PROTECTIVE STRUCTURE FOR A VEHICLE
</t>
  </si>
  <si>
    <t>IP91150</t>
  </si>
  <si>
    <t>889-0101IN1</t>
  </si>
  <si>
    <t xml:space="preserve">EXHAUST TREATMENT DEVICES FOR EXHAUST AFTERTREATMENT SYSTEM
</t>
  </si>
  <si>
    <t xml:space="preserve">RADIO FREQUENCY-BASED POWER TRANSMISSION SYSTEM FOR WIRELESS ENERGY DELIVERY
</t>
  </si>
  <si>
    <t xml:space="preserve">DISPLAY DEVICE AND ELECTRONIC DEVICE COMPRISING THE SAME
</t>
  </si>
  <si>
    <t>IP89969</t>
  </si>
  <si>
    <t>F311679</t>
  </si>
  <si>
    <t>PROVISIONING OF O-RAN ENERGY-SAVING POLICIES
PCT/US2024/031830</t>
  </si>
  <si>
    <t>IP91426</t>
  </si>
  <si>
    <t>07946-2502896</t>
  </si>
  <si>
    <t>TRANSITIONS OPTICAL, LTD.</t>
  </si>
  <si>
    <t>PHOTOCHROMIC LENS
PCT/EP2023/065549</t>
  </si>
  <si>
    <t>IP91786</t>
  </si>
  <si>
    <t>LOR018</t>
  </si>
  <si>
    <t>SAND CORE AND SAND CORE MAKING METHOD
PCT/EP2024/065292</t>
  </si>
  <si>
    <t xml:space="preserve">VIRTUAL MACHINE DISASTER RECOVERY ORCHESTRATION WITH AUTOMATED FAILOVER
</t>
  </si>
  <si>
    <t>IP89850</t>
  </si>
  <si>
    <t>203960PIN-WO/WHVBE</t>
  </si>
  <si>
    <t>HANS BRUNNER GMBH</t>
  </si>
  <si>
    <t>MICROSTRUCTURED MOLD FOR SERIAL PRODUCTION OF A HARDENABLE COMESTIBLE
PCT/EP2024/062704</t>
  </si>
  <si>
    <t>IP91759</t>
  </si>
  <si>
    <t>411.165451/04</t>
  </si>
  <si>
    <t>ADJUTEC PHARMA AS</t>
  </si>
  <si>
    <t>COMBINATION THERAPY FOR BACTERIAL INFECTIONS COMPRISING ZINC-CHELATOR, BETA-LACTAM ANTIBIOTIC AND SERINE BETA-LACTAMASE INHIBITOR
PCT/EP2024/062884</t>
  </si>
  <si>
    <t>IP91760</t>
  </si>
  <si>
    <t>411.165452/04</t>
  </si>
  <si>
    <t>THERAPY
PCT/EP2024/062881</t>
  </si>
  <si>
    <t>IP90847</t>
  </si>
  <si>
    <t>P/2026/0327</t>
  </si>
  <si>
    <t xml:space="preserve">DEVICE AND METHOD FOR MANAGING TRAVELED DISTANCE DATA OF VEHICLE
</t>
  </si>
  <si>
    <t>IP91167</t>
  </si>
  <si>
    <t>IDEA. 13878</t>
  </si>
  <si>
    <t xml:space="preserve">A COOLING PLATE, A BATTERY THERMAL MANAGEMENT SYSTEM FOR A VEHICLE AND METHOD THEREOF
</t>
  </si>
  <si>
    <t>IP89840</t>
  </si>
  <si>
    <t>2024P07474 IN (SG) / FAY / CHA</t>
  </si>
  <si>
    <t xml:space="preserve">A METHOD AND A SYSTEM FOR REAL TIME MONITORING OF AN OCCUPANT IN A VEHICLE
</t>
  </si>
  <si>
    <t>IP91956</t>
  </si>
  <si>
    <t>2304495IN</t>
  </si>
  <si>
    <t>IMPROVING USER EQUIPMENT PERFORMANCE IN CARRIER AGGREGATION SCENARIOS
PCT/US2024/040062</t>
  </si>
  <si>
    <t>IP91958</t>
  </si>
  <si>
    <t>2307588IN</t>
  </si>
  <si>
    <t>CHANNEL STATE INFORMATION (CSI) REPORT CONFIGURATION
PCT/CN2023/113471</t>
  </si>
  <si>
    <t>IP91960</t>
  </si>
  <si>
    <t>2305879IN</t>
  </si>
  <si>
    <t>ORTHOGONAL COVER CODES FOR FREQUENCY MODULATED CONTINUOUS WAVE BASED CHANNEL STATE INFORMATION REFERENCE SIGNAL MULTIPLEXING
PCT/CN2023/115165</t>
  </si>
  <si>
    <t>IP91949</t>
  </si>
  <si>
    <t>2306680IN</t>
  </si>
  <si>
    <t>SECURITY TECHNIQUES FOR NON-TERRESTRIAL NETWORKS WITH REGENERATIVE PAYLOADS
PCT/US2024/039862</t>
  </si>
  <si>
    <t>IP91950</t>
  </si>
  <si>
    <t>2303491IN</t>
  </si>
  <si>
    <t>STORE AND FORWARD SATELLITE ACCESS WITH DISCONTINUOUS FEEDER LINKS AND IMPROVED SECURITY
PCT/US2024/032730</t>
  </si>
  <si>
    <t>IP92003</t>
  </si>
  <si>
    <t>2304942IN</t>
  </si>
  <si>
    <t>SLOT FORMAT SWITCHING FOR MULTIPLEXING REFERENCE SIGNALS AND DATA
PCT/US2024/044412</t>
  </si>
  <si>
    <t>IP92004</t>
  </si>
  <si>
    <t>2307061IN</t>
  </si>
  <si>
    <t>FURTHER ENHANCEMENTS TO RA REPORT
PCT/CN2023/117656</t>
  </si>
  <si>
    <t>IP91998</t>
  </si>
  <si>
    <t>2302830IN</t>
  </si>
  <si>
    <t>NETWORK-ASSISTED BEAMFORMING
PCT/US2024/041911</t>
  </si>
  <si>
    <t>IP91915</t>
  </si>
  <si>
    <t>2023-OPLE-9172PC/IN/EKL/HCC</t>
  </si>
  <si>
    <t>POSITIVE ELECTRODE ACTIVE MATERIAL, POSITIVE ELECTRODE AND LITHIUM SECONDARY BATTERY COMPRISING THE SAME
PCT/KR2024/009143</t>
  </si>
  <si>
    <t xml:space="preserve">PAINT COMPOSITIONS, A METHOD FOR THEIR PREPARATION AND APPLICATION TO A SUBSTRATE
</t>
  </si>
  <si>
    <t>IP91741</t>
  </si>
  <si>
    <t>ESPKE23-2820PCIN</t>
  </si>
  <si>
    <t>LITHIUM SECONDARY BATTERY
PCT/KR2024/020976</t>
  </si>
  <si>
    <t xml:space="preserve">METHOD FOR COMMUNICATION BETWEEN USER EQUIPMENT AND NETWORK DURING MOBILITY AND CHANGE IN AMF
</t>
  </si>
  <si>
    <t>IP92132</t>
  </si>
  <si>
    <t>OPP20238560IN</t>
  </si>
  <si>
    <t>APPARATUS FOR MEASURING PHYSICAL PROPERTIES OF ELECTRODE AND/OR SEPARATOR
PCT/KR2024/007604</t>
  </si>
  <si>
    <t xml:space="preserve">SYSTEMS AND METHODS FOR MITIGATING TURBO LAG
</t>
  </si>
  <si>
    <t>IP91205</t>
  </si>
  <si>
    <t>R 86365, NQI</t>
  </si>
  <si>
    <t>KWIZDA PHARMA GMBH</t>
  </si>
  <si>
    <t>PRODUCTION OF A PHARMACEUTICAL DOSAGE FORM FROM HORSERADISH AND NASTURTIUM
PCT/EP2024/063724</t>
  </si>
  <si>
    <t>IP91980</t>
  </si>
  <si>
    <t>SUZ25046PAR/IN</t>
  </si>
  <si>
    <t xml:space="preserve">EXHAUST PORT STRUCTURE FOR INTERNAL COMBUSTION ENGINE
</t>
  </si>
  <si>
    <t>IP91636</t>
  </si>
  <si>
    <t>175073.00320</t>
  </si>
  <si>
    <t>TAU MOTORS, INC.</t>
  </si>
  <si>
    <t>SYSTEMS AND METHODS FOR CONTROL OF NETWORKED POWER CONVERTERS
PCT/US2024/030007</t>
  </si>
  <si>
    <t>IP91637</t>
  </si>
  <si>
    <t>175073.00325</t>
  </si>
  <si>
    <t>MODULAR POWER CONVERTER SYSTEM FOR A VEHICLE
PCT/US2024/030010</t>
  </si>
  <si>
    <t xml:space="preserve">TECHNIQUES FOR MANAGING INTERNET PROTOCOL REPUTATION DURING OWNERSHIP TRANSFER
</t>
  </si>
  <si>
    <t>IP89999</t>
  </si>
  <si>
    <t>81087808</t>
  </si>
  <si>
    <t xml:space="preserve">A TAP CONNECTOR FOR A TRANSFORMER
</t>
  </si>
  <si>
    <t>IP92930</t>
  </si>
  <si>
    <t>PSEUD-110-IN01-NP-PCT</t>
  </si>
  <si>
    <t>BISPECIFIC ANTI-PSEUDOMONAS ANTIBODIES WITH MODIFIED FC REGIONS AND METHODS OF USE THEREOF
PCT/EP2024/062700</t>
  </si>
  <si>
    <t>IP91103</t>
  </si>
  <si>
    <t>DA24002PCT-IN0</t>
  </si>
  <si>
    <t>DEXERIALS CORPORATION</t>
  </si>
  <si>
    <t>NEUTRON RADIATION SHIELDING MATERIAL, SHIELDING MATERIAL FOR SEMICONDUCTOR DEVICE, PACKAGE FOR SEMICONDUCTOR DEVICE, SHIELDING MATERIAL FOR NUCLEAR REACTOR,
PCT/JP2024/017538</t>
  </si>
  <si>
    <t>IP91104</t>
  </si>
  <si>
    <t>DA24003PCT-IN0</t>
  </si>
  <si>
    <t>NEUTRON RADIATION SHIELDING MATERIAL, SHIELDING MATERIAL FOR SEMICONDUCTOR DEVICE, PACKAGE FOR SEMICONDUCTOR DEVICE, SHIELDING MATERIAL......
PCT/JP2024/017542</t>
  </si>
  <si>
    <t>IP91105</t>
  </si>
  <si>
    <t>DA24004PCT-IN0</t>
  </si>
  <si>
    <t>NEUTRON RADIATION SHIELDING MATERIAL, SHIELDING MATERIAL FOR SEMICONDUCTOR DEVICE, PACKAGE FOR SEMICONDUCTOR DEVICE, SHIELDING MATERIAL ....
PCT/JP2024/017539</t>
  </si>
  <si>
    <t>IP91106</t>
  </si>
  <si>
    <t>DA24005PCT-IN0</t>
  </si>
  <si>
    <t>RADIATION SHIELDING MATERIAL, SHIELDING MATERIAL FOR SEMICONDUCTOR DEVICE, PACKAGE FOR SEMICONDUCTOR DEVICE, SHIELDING MATERIAL  .....
PCT/JP2024/017541</t>
  </si>
  <si>
    <t>IP91107</t>
  </si>
  <si>
    <t>DA24006PCT-IN0</t>
  </si>
  <si>
    <t>NEUTRON RADIATION SHIELDING MATERIAL, SHIELDING MATERIAL FOR SEMICONDUCTOR DEVICE, PACKAGE FOR SEMICONDUCTOR DEVICE, SHIELDING MATERIAL FOR.....
PCT/JP2024/017540</t>
  </si>
  <si>
    <t>IP91261</t>
  </si>
  <si>
    <t>IDEA NO. 14038</t>
  </si>
  <si>
    <t xml:space="preserve">A MECHANISM FOR OPERATING A BONNET OF A VEHICLE
</t>
  </si>
  <si>
    <t xml:space="preserve">SOLUTION WITH SERVICE EXPOSURE FUNCTION ALONG WITH SERVICE REGISTRY
</t>
  </si>
  <si>
    <t>IP91573</t>
  </si>
  <si>
    <t>IP250674</t>
  </si>
  <si>
    <t xml:space="preserve">METHOD AND DEVICE FOR OPTIMIZING VARIATIONS IN SIGNAL ASSESSMENT
</t>
  </si>
  <si>
    <t>IP91166</t>
  </si>
  <si>
    <t>P101312IN</t>
  </si>
  <si>
    <t>GREIF INTERNATIONAL HOLDING BV</t>
  </si>
  <si>
    <t>REUSEABLE LINED CONTAINER AND CLOSURE SYSTEM THEREFOR
PCT/EP2024/065792</t>
  </si>
  <si>
    <t>IP91999</t>
  </si>
  <si>
    <t>2305344IN</t>
  </si>
  <si>
    <t>AREA-SPECIFIC ON-DEMAND SENSING REFERENCE SIGNAL CONFIGURATIONS
PCT/US2024/043830</t>
  </si>
  <si>
    <t>IP92001</t>
  </si>
  <si>
    <t>2304399IN</t>
  </si>
  <si>
    <t>SENSING MANAGEMENT FUNCTION SENSING DIRECTION INDICATION
PCT/US2024/043137</t>
  </si>
  <si>
    <t>IP92002</t>
  </si>
  <si>
    <t>2304455IN</t>
  </si>
  <si>
    <t>ZONE CONFIGURATION INDICATION FOR CONNECTED VEHICLE GROUPCAST COMMUNICATIONS
PCT/CN2023/117654</t>
  </si>
  <si>
    <t>IP92039</t>
  </si>
  <si>
    <t>2307473IN</t>
  </si>
  <si>
    <t>FREQUENCY ADJUSTMENT FOR SUB-BAND FULL DUPLEX CONFLICT HANDLING
PCT/US2024/031713</t>
  </si>
  <si>
    <t>IP92040</t>
  </si>
  <si>
    <t>2306457IN</t>
  </si>
  <si>
    <t>AVAILABLE SLOT COUNTING FOR SLOTS WITH SBFD AND NON-SBFD SYMBOLS
PCT/US2024/031290</t>
  </si>
  <si>
    <t>IP91961</t>
  </si>
  <si>
    <t>2305553IN</t>
  </si>
  <si>
    <t>INVENTORY PROCEDURES IN AMBIENT INTERNET OF THINGS DEPLOYMENT
PCT/CN2023/115714</t>
  </si>
  <si>
    <t>IP91991</t>
  </si>
  <si>
    <t>2304182IN</t>
  </si>
  <si>
    <t>INTERLEAVER DESIGN FOR MODULATION WITH POLAR CODES
PCT/CN2023/111660</t>
  </si>
  <si>
    <t>IP91994</t>
  </si>
  <si>
    <t>2305133IN</t>
  </si>
  <si>
    <t>REFERENCE SIGNAL DEACTIVATION AND REACTIVATION FOR DATA-COLLECTION TERMINATION AND RESUMING
PCT/CN2023/112127</t>
  </si>
  <si>
    <t>IP91995</t>
  </si>
  <si>
    <t>2307830IN</t>
  </si>
  <si>
    <t>TIME-DIVISION DUPLEX (TDD) CARRIER AGGREGATION (CA) WITH NON-CELL DEFINING (NCD) SIGNALING
PCT/US2024/037221</t>
  </si>
  <si>
    <t>IP91996</t>
  </si>
  <si>
    <t>2306521IN</t>
  </si>
  <si>
    <t>PHYSICAL DOWNLINK CONTROL CHANNEL MONITORING FOR MULTICAST BROADCAST SERVICE
PCT/US2024/030953</t>
  </si>
  <si>
    <t>IP91237</t>
  </si>
  <si>
    <t>6699IN01</t>
  </si>
  <si>
    <t>SYSTEM, METHOD, AND COMPUTER PROGRAM PRODUCT FOR TRANSFERRING ASSETS WITH A VIRTUAL ACCOUNT
PCT/US2023/022008</t>
  </si>
  <si>
    <t xml:space="preserve">A SIDE DISPLAY MOUNTING ASSEMBLY FOR A VEHICLE AND A VEHICLE THEREOF
</t>
  </si>
  <si>
    <t>IP91842</t>
  </si>
  <si>
    <t>2023144-IN-PCT</t>
  </si>
  <si>
    <t>PRINT HEAD FOR A SYSTEM FOR THREE-DIMENSIONAL PRINTING OF MATERIAL
PCT/EP2024/066231</t>
  </si>
  <si>
    <t>IP91353</t>
  </si>
  <si>
    <t>2025P00428 IN</t>
  </si>
  <si>
    <t xml:space="preserve">SYSTEM AND METHOD FOR PREDICTING A FAILURE OF A DIESEL EXHAUST FLUID (DEF) PUMP IN A VEHICLE
</t>
  </si>
  <si>
    <t>IP91413</t>
  </si>
  <si>
    <t>2025P00698 IN</t>
  </si>
  <si>
    <t xml:space="preserve">SYSTEM AND METHOD FOR ENHANCING HEALTH OF A BATTERY PACK
</t>
  </si>
  <si>
    <t>IP91780</t>
  </si>
  <si>
    <t>2022P15905WOIN</t>
  </si>
  <si>
    <t>METHOD FOR FORMING A CATALYST FOR ELECTROCATALYSIS, CATALYST, AND DEVICE FOR ELECTROCATALYSIS
PCT/EP2024/066151</t>
  </si>
  <si>
    <t>MELLANOX TECHNOLOGIES, LTD.</t>
  </si>
  <si>
    <t xml:space="preserve">PER-OS-USER PER-NIC-RESOURCE PROGRAMMING PERMISSION MODEL
</t>
  </si>
  <si>
    <t xml:space="preserve">SYSTEMS AND METHODS FOR MANUFACTURING A PRODUCT
</t>
  </si>
  <si>
    <t>IP92176</t>
  </si>
  <si>
    <t>20443-0238IN2</t>
  </si>
  <si>
    <t xml:space="preserve">INCYTE HOLDINGS CORPORATION </t>
  </si>
  <si>
    <t xml:space="preserve">SUSTAINED-RELEASE DOSAGE FORMS OF RUXOLITINIB
</t>
  </si>
  <si>
    <t xml:space="preserve">A METHOD AND SYSTEM FOR TWO STAGED ADAPTIVE STRUCTURED PRUNING IN FEDERATED MEDICAL IMAGE SEGMENTATION
</t>
  </si>
  <si>
    <t>IP92151</t>
  </si>
  <si>
    <t>C/P/1041379/IN/PCT/1</t>
  </si>
  <si>
    <t>DETERMINING LOCATION OF A BACKSCATTER DEVICE
PCT/US2024/028681</t>
  </si>
  <si>
    <t>IP92152</t>
  </si>
  <si>
    <t>MULTI-ACCESS POINT COORDINATION CONFIGURATION PROTOCOL
PCT/US2024/028679</t>
  </si>
  <si>
    <t>IP91638</t>
  </si>
  <si>
    <t>175073.00333</t>
  </si>
  <si>
    <t>SYSTEMS AND METHODS FOR ELECTRIC MACHINES
PCT/US2024/030012</t>
  </si>
  <si>
    <t>IP92031</t>
  </si>
  <si>
    <t>P023116IIN-01/VG</t>
  </si>
  <si>
    <t>BLAST RESEARCH S.R.L.</t>
  </si>
  <si>
    <t>TOPICAL PRODUCTS FOR USE ON INTACT SKIN OR DAMAGED SKIN FOR COSMETIC USE AND/OR AS A MEDICAL DEVICE
PCT/EP2024/062870</t>
  </si>
  <si>
    <t xml:space="preserve">METHOD AND SYSTEM FOR GENERATING SUBJECT-SPECIFIC THREE-DIMENSIONAL (3D) CORNEAL MODEL AND DETECTING CORNEAL OPACITIES
</t>
  </si>
  <si>
    <t>IP88384</t>
  </si>
  <si>
    <t>P27779-IN/DMC/PMJ</t>
  </si>
  <si>
    <t>FOLDABLE ELECTRONIC DEVICE AND CONTROL METHOD THEREOF
PCT/KR2024/006353</t>
  </si>
  <si>
    <t>GE Grid Solutions LLC</t>
  </si>
  <si>
    <t xml:space="preserve">SYSTEM AND METHOD FOR FREQUENCY CONTROL IN HYBRID POWER PLANTS
</t>
  </si>
  <si>
    <t>IP92042</t>
  </si>
  <si>
    <t>2306081IN</t>
  </si>
  <si>
    <t>SHAPING BIT LEVELS DETERMINATION FOR BIT LEVEL PROBABILISTIC SHAPING
PCT/CN2023/114178</t>
  </si>
  <si>
    <t>IP92045</t>
  </si>
  <si>
    <t>2306033IN</t>
  </si>
  <si>
    <t>WIRELESS COMMUNICATIONS VIA RELAY USER EQUIPMENTS
PCT/CN2023/107358</t>
  </si>
  <si>
    <t>IP92046</t>
  </si>
  <si>
    <t>2302207IN</t>
  </si>
  <si>
    <t>MULTI-DEVICE FEEDBACK USING A SINGLE PACKET
PCT/CN2023/108063</t>
  </si>
  <si>
    <t>IP91833</t>
  </si>
  <si>
    <t>2024-OPLE-9925PC/IN/EKL/SYK</t>
  </si>
  <si>
    <t>BATTERY DIAGNOSIS APPARATUS AND OPERATING METHOD THEREOF
PCT/KR2024/012333</t>
  </si>
  <si>
    <t>IP91565</t>
  </si>
  <si>
    <t>2024-OPLE-9912PC/IN/EKL/BHL</t>
  </si>
  <si>
    <t>BATTERY MANAGEMENT APPARATUS AND OPERATION METHOD THEREFOR
PCT/KR2024/009664</t>
  </si>
  <si>
    <t>IP90682</t>
  </si>
  <si>
    <t>2024-OPCJ-9722PC/IN</t>
  </si>
  <si>
    <t>LACTOBACILLUS MALI STRAIN AND USES THEREOF
PCT/KR2024/002237</t>
  </si>
  <si>
    <t>IP91486</t>
  </si>
  <si>
    <t>2067481/0001955</t>
  </si>
  <si>
    <t>PROCESS FOR BONDING AND HEAT SETTING NONWOVEN WEBS
PCT/US2024/028846</t>
  </si>
  <si>
    <t xml:space="preserve">POLYCLONAL ANTIBODY BASED SANDWICH ELISA FOR DETECTION OF CAPRIPOXVIRUS
</t>
  </si>
  <si>
    <t>IP87872</t>
  </si>
  <si>
    <t>23FM062-PCT-IN</t>
  </si>
  <si>
    <t>COIL DEVICE AND ONBOARD DEVICE
PCT/JP2023/028624</t>
  </si>
  <si>
    <t>IP89125</t>
  </si>
  <si>
    <t>23FM057-PCT-IN</t>
  </si>
  <si>
    <t>BRAKE CONTROL DEVICE, MECHANICAL BRAKE DEVICE, AND BRAKE CONTROL SYSTEM
PCT/JP2023/024353</t>
  </si>
  <si>
    <t>IP89155</t>
  </si>
  <si>
    <t>23FM058-PCT-IN</t>
  </si>
  <si>
    <t>BRAKE CONTROL DEVICE, BRAKE CONTROL SYSTEM, AND BRAKE CONTROL METHOD
PCT/JP2023/024290</t>
  </si>
  <si>
    <t>Reltio, Inc.</t>
  </si>
  <si>
    <t xml:space="preserve">MULTI-AGENT AI TECHNICAL COMMUNICATOR AND STRATEGIST
</t>
  </si>
  <si>
    <t xml:space="preserve">A BODY FRAME OF A VEHICLE
</t>
  </si>
  <si>
    <t xml:space="preserve">A SPEAKER ASSEMBLY AND A VEHICLE COMPRISING THE SAME
</t>
  </si>
  <si>
    <t xml:space="preserve">FLUID FILLING SYSTEM FOR VEHICLE AND VEHICLE INCLUDING THE FLUID FILLING SYSTEM
</t>
  </si>
  <si>
    <t>IP92055</t>
  </si>
  <si>
    <t>ESPKE24-0362PCIN</t>
  </si>
  <si>
    <t>POWER MANAGEMENT DEVICE AND METHOD FOR POWER TRADING
PCT/KR2025/001293</t>
  </si>
  <si>
    <t xml:space="preserve">A TOROIDAL INDUCTOR CORE
</t>
  </si>
  <si>
    <t>IP91580</t>
  </si>
  <si>
    <t>P-625310-IN</t>
  </si>
  <si>
    <t>MILEUTIS LTD.</t>
  </si>
  <si>
    <t>ENHANCED MILK QUALITY
PCT/IL2024/050486</t>
  </si>
  <si>
    <t xml:space="preserve">MAGNETIC CAPTURE-BASED MICROFLUIDIC CARTRIDGE FOR BIOMARKER QUANTIFICATION
</t>
  </si>
  <si>
    <t xml:space="preserve">MODEM CHIP ALLOCATING MAXIMUM NUMBER OF DECODING ITERATIONS PER CODE BLOCK AND ELECTRONIC DEVICE INCLUDING THE SAME
</t>
  </si>
  <si>
    <t>IP87938</t>
  </si>
  <si>
    <t>SR NO.: S 2025-26/2574 &amp; THE IDF NO 3355</t>
  </si>
  <si>
    <t xml:space="preserve">CLAY-BIOPOLYMER COMPOSITE HYDROGELS
</t>
  </si>
  <si>
    <t>IP91608</t>
  </si>
  <si>
    <t>2023122-IN-PCT</t>
  </si>
  <si>
    <t>METHOD AND SYSTEM FOR CALIBRATING THE PARAMETERS OF A DEVICE FOR AUTOMATICALLY CONTROLLING A FURNACE
PCT/EP2024/063930</t>
  </si>
  <si>
    <t>IP91718</t>
  </si>
  <si>
    <t>PMAA-251608-IN</t>
  </si>
  <si>
    <t>BRAKE CONTROL DEVICE AND BRAKE CONTROL METHOD
PCT/JP2023/023616</t>
  </si>
  <si>
    <t>IP92153</t>
  </si>
  <si>
    <t>MULTI-ACCESS POINT COORDINATION GROUP WITH MULTI-LINK DEVICE AWARENESS
PCT/US2024/028683</t>
  </si>
  <si>
    <t>IP92184</t>
  </si>
  <si>
    <t>C/P/1041324/IN/PCT/1</t>
  </si>
  <si>
    <t>AMBIENT POWER BACKSCATTER EXCITATION EXTENSION FOR PHYSICAL LAYER PROTOCOL DATA UNITS
PCT/US2024/028903</t>
  </si>
  <si>
    <t>IP92144</t>
  </si>
  <si>
    <t>HYBRID STAGGERED AND CONCURRENT SOUNDING FOR MULTI-ACCESS POINT COORDINATION
PCT/US2024/028550</t>
  </si>
  <si>
    <t>IP92150</t>
  </si>
  <si>
    <t>C/P/1041325/IN/PCT/1</t>
  </si>
  <si>
    <t>ENHANCEMENTS OF MULTI-ACCESS POINT COORDINATION NULL-STEERING BY INTERFERENCE ALIGNMENT
PCT/US2024/028667</t>
  </si>
  <si>
    <t>IP92219</t>
  </si>
  <si>
    <t>C/P/1041110/IN/PCT/1</t>
  </si>
  <si>
    <t>AI/ML ASSISTED ROAMING FOR WI-FI NETWORKS
PCT/US2024/026594</t>
  </si>
  <si>
    <t>IP92181</t>
  </si>
  <si>
    <t>NARROWBAND BACKSCATTER DEVICE EXCITATION FOR MULTIPLE BACKSCATTER DEVICE SCHEDULING
PCT/US2024/028739</t>
  </si>
  <si>
    <t>IP92182</t>
  </si>
  <si>
    <t>C/P/1041323/IN/PCT/1</t>
  </si>
  <si>
    <t>PHYSICAL LAYER TRANSMIT MODE FOR IMPROVING SIGNAL-TO-INTERFERENCE ON BACKSCATTER MESSAGE
PCT/US2024/028790</t>
  </si>
  <si>
    <t>IP91764</t>
  </si>
  <si>
    <t>TRIGGERING STAGGERED MULTI-USER UPLINK IN AMBIENT POWER DEVICE GROUP
PCT/US2024/028687</t>
  </si>
  <si>
    <t>IP87873</t>
  </si>
  <si>
    <t>81087410</t>
  </si>
  <si>
    <t xml:space="preserve">METHOD AND SYSTEM FOR PREDICTING MECHANICAL PROPERTIES OF STEEL IN A CONTINUOUS ANNEALING LINE (CAL)
</t>
  </si>
  <si>
    <t>IP92069</t>
  </si>
  <si>
    <t>P190922INPC</t>
  </si>
  <si>
    <t>IONIQA SOLUTIONS B.V.</t>
  </si>
  <si>
    <t>A METHOD OF REMOVING ETHYLENE VINYL ALCOHOL COPOLYMER FROM A WASTE POLYMER MATERIAL
PCT/NL2024/050282</t>
  </si>
  <si>
    <t>IP91933</t>
  </si>
  <si>
    <t>P7184IN00-ATT</t>
  </si>
  <si>
    <t>GBN AB</t>
  </si>
  <si>
    <t>DISPERSIONS COMPRISING K-CASEIN
PCT/EP2024/066610</t>
  </si>
  <si>
    <t>IP91866</t>
  </si>
  <si>
    <t>OVP2427853IN</t>
  </si>
  <si>
    <t>APPARATUS AND METHOD FOR DIAGNOSING BATTERY
PCT/KR2025/001582</t>
  </si>
  <si>
    <t>IP91767</t>
  </si>
  <si>
    <t>OVP2427763IN</t>
  </si>
  <si>
    <t>APPARATUS AND METHOD FOR MANAGING BATTERY
PCT/KR2025/000678</t>
  </si>
  <si>
    <t>IP92086</t>
  </si>
  <si>
    <t>OVP2426415IN</t>
  </si>
  <si>
    <t>BATTERY DIAGNOSIS APPARATUS AND BATTERY DIAGNOSIS METHOD
PCT/KR2024/014522</t>
  </si>
  <si>
    <t xml:space="preserve">O-RAN FRONTHAUL ENHANCEMENTS FOR DOWNLINK SCHEDULING OF SENSING SIGNALS
</t>
  </si>
  <si>
    <t>IP91989</t>
  </si>
  <si>
    <t>P49632IN00</t>
  </si>
  <si>
    <t>SWITCHING DEVICE, CIRCUIT BREAKER, ARRANGEMENT AND METHOD FOR OPERATING A SWITCHING DEVICE
PCT/EP2024/068131</t>
  </si>
  <si>
    <t>IP91171</t>
  </si>
  <si>
    <t>PIN001-WO-IN</t>
  </si>
  <si>
    <t>INMERSIA COMPUTERS S.L.</t>
  </si>
  <si>
    <t>PROJECTION DEVICE
PCT/IB2023/000245</t>
  </si>
  <si>
    <t>IP91203</t>
  </si>
  <si>
    <t>PIN002-WO-IN-</t>
  </si>
  <si>
    <t>PROJECTION DEVICE
PCT/IB2023/000246</t>
  </si>
  <si>
    <t>IP92100</t>
  </si>
  <si>
    <t>2305461IN</t>
  </si>
  <si>
    <t>METHODS FOR ANTENNA GROUP SELECTION WITH MULTI-SIDED ANTENNA MODULES
PCT/US2024/039592</t>
  </si>
  <si>
    <t>IP92101</t>
  </si>
  <si>
    <t>2306753IN</t>
  </si>
  <si>
    <t>CELLULAR CONNECTION OVER NON-CELLULAR ACCESS VIA GATEWAY
PCT/US2024/040907</t>
  </si>
  <si>
    <t>IP92113</t>
  </si>
  <si>
    <t>2304735IN</t>
  </si>
  <si>
    <t>ENHANCED TYPE-II CHANNEL STATE INFORMATION (CSI) WITH A LARGER NUMBER OF ANTENNA PORTS
PCT/CN2023/109283</t>
  </si>
  <si>
    <t>IP92118</t>
  </si>
  <si>
    <t>2306760IN</t>
  </si>
  <si>
    <t>CONCURRENT TIME DOMAIN CHANNEL PROPERTY AND BEAM MANAGEMENT RESOURCE COUNTING
PCT/CN2023/111186</t>
  </si>
  <si>
    <t>IP92119</t>
  </si>
  <si>
    <t>2306712IN</t>
  </si>
  <si>
    <t>MAPPING OF ANTENNA REFERENCE POINTS TO SIDELINK POSITIONING REFERENCE SIGNALS
PCT/US2024/028101</t>
  </si>
  <si>
    <t>IP92143</t>
  </si>
  <si>
    <t>2305259IN</t>
  </si>
  <si>
    <t>SCHEDULING INFORMATION BASED ON OPERATING ZONES
PCT/US2024/033376</t>
  </si>
  <si>
    <t>IP92189</t>
  </si>
  <si>
    <t>2303674IN</t>
  </si>
  <si>
    <t>USER PLANE SECURITY ANCHOR FOR A WIRELESS NETWORK SERVICE SECURITY ARCHITECTURE
PCT/US2024/040636</t>
  </si>
  <si>
    <t>IP89034</t>
  </si>
  <si>
    <t>SRIB-20250129-001.</t>
  </si>
  <si>
    <t xml:space="preserve">METHOD AND APPARATUS FOR DETERMINING BATTERY HEALTH CONDITION IN AN ELECTRONIC DEVICE
</t>
  </si>
  <si>
    <t>IP87035</t>
  </si>
  <si>
    <t>202410-MEM-016</t>
  </si>
  <si>
    <t xml:space="preserve">METHOD AND APPARATUS FOR OPTIMIZING ERASE-TO-PROGRAM INTERVAL CLOSURE OF MEMORY BLOCKS IN NON-VOLATILE MEMORY DEVICES
</t>
  </si>
  <si>
    <t xml:space="preserve">METHOD AND SYSTEM FOR CONTROLLING A DISPLAY OF AN INFOTAINMENT SYSTEM OF A VEHICLE
</t>
  </si>
  <si>
    <t xml:space="preserve">A SYSTEM FOR SUPPRESSING FIRE DURING THERMAL RUNAWAY IN ELECTRIC VEHICLE AND A METHOD THEREOF
</t>
  </si>
  <si>
    <t xml:space="preserve">AN ELECTRIC POWERTRAIN SYSTEM WITH AN IMPROVED AND UNIFIED FAULT HANDLING MECHANISM
</t>
  </si>
  <si>
    <t xml:space="preserve">METHOD AND SYSTEM FOR MANAGING ACCESS TO CONTROL PANEL OF VEHICLE
</t>
  </si>
  <si>
    <t>IP89881</t>
  </si>
  <si>
    <t>NP-39309-IN</t>
  </si>
  <si>
    <t xml:space="preserve">POWER SUPPLY SYSTEM AND DRIVING METHOD FOR RESONANT CONVERTER
</t>
  </si>
  <si>
    <t>IP91595</t>
  </si>
  <si>
    <t>P220723IN01</t>
  </si>
  <si>
    <t>ELECTROMAGNETIC FLOWMETER
PCT/CN2023/100711</t>
  </si>
  <si>
    <t>IP88611</t>
  </si>
  <si>
    <t>23FM064-PCT-IN</t>
  </si>
  <si>
    <t>BRAKE CONTROL DEVICE, MECHANICAL BRAKE DEVICE, AND BRAKE CONTROL SYSTEM
PCT/JP2023/023455</t>
  </si>
  <si>
    <t xml:space="preserve">AI/ML-ASSISTED END-TO-END TRAFFIC MANAGEMENT IN SLICE-AWARE NETWORK ARCHITECTURE
</t>
  </si>
  <si>
    <t xml:space="preserve">SELF-VENTILATED OPEN TRACTION MOTOR AND RAIL VEHICLE EQUIPPED WITH SUCH A MOTOR
</t>
  </si>
  <si>
    <t>IP91381</t>
  </si>
  <si>
    <t>N425460IN INT</t>
  </si>
  <si>
    <t>NEUROCHASE TECHNOLOGIES LIMITED</t>
  </si>
  <si>
    <t>NEUROSURGICAL DEVICE
PCT/GB2024/051228</t>
  </si>
  <si>
    <t>IP91551</t>
  </si>
  <si>
    <t>T36-394801/ERN</t>
  </si>
  <si>
    <t>IP91710</t>
  </si>
  <si>
    <t>P121576.IN</t>
  </si>
  <si>
    <t>ROSS FAULKNER PTY LIMITED</t>
  </si>
  <si>
    <t>SPORTS TRAINING DEVICE
PCT/AU2024/050485</t>
  </si>
  <si>
    <t>IP92183</t>
  </si>
  <si>
    <t>C/P/1040876/IN/PCT/1</t>
  </si>
  <si>
    <t>COORDINATED CUSTOMIZATION OF HARVESTING CONDITIONS TO AMBIENT POWER DEVICES
PCT/US2024/028855</t>
  </si>
  <si>
    <t>IP92305</t>
  </si>
  <si>
    <t>IMPROVING NETWORK THROUGHPUT
PCT/US2024/028999</t>
  </si>
  <si>
    <t>IP92215</t>
  </si>
  <si>
    <t>C/P/1041514/IN/PCT/1</t>
  </si>
  <si>
    <t>BACKSCATTER DEVICE ONBOARDING
PCT/US2024/028994</t>
  </si>
  <si>
    <t>IP92216</t>
  </si>
  <si>
    <t>RECEIVER AND TRANSMITTER ASSISTANCE FOR BACKSCATTER DEVICES
PCT/US2024/028995</t>
  </si>
  <si>
    <t>IP92217</t>
  </si>
  <si>
    <t>SECURE COMMUNICATION WITH A BACKSCATTER DEVICE
PCT/US2024/028997</t>
  </si>
  <si>
    <t>IP92218</t>
  </si>
  <si>
    <t>C/P/1041322/IN/PCT/1</t>
  </si>
  <si>
    <t>OPTIMIZING GUARD INTERVAL BASED ON SUB-BAND AND LOCATION
PCT/US2024/028998</t>
  </si>
  <si>
    <t>IP92010</t>
  </si>
  <si>
    <t>C/P/1039178/IN/PCT/1</t>
  </si>
  <si>
    <t>OPTIMIZING CHANNEL ACCESS FOR IMPROVED LATENCY IN WI-FI
PCT/US2024/037799</t>
  </si>
  <si>
    <t>IP92149</t>
  </si>
  <si>
    <t>C/P/1041367/IN/PCT/1</t>
  </si>
  <si>
    <t>MULTI-ACCESS POINT COORDINATION FOR NON-SIMULTANEOUS TRANSMIT AND RECEIVE CROSS-BAND PHYSICAL LAYER PROTOCOL DATA UNIT ALIGNMENT
PCT/US2024/028660</t>
  </si>
  <si>
    <t>IP92186</t>
  </si>
  <si>
    <t>C/P/1041467/IN/PCT/1</t>
  </si>
  <si>
    <t>CROWDSOURCING CLIENT DEVICES AS BACKSCATTER RELAYS
PCT/US2024/028989</t>
  </si>
  <si>
    <t>IP92187</t>
  </si>
  <si>
    <t>A CHARGING EXCHANGE METHOD FOR AMBIENT POWER DEVICES
PCT/US2024/028992</t>
  </si>
  <si>
    <t>IP92180</t>
  </si>
  <si>
    <t>C/P/1040995/IN/PCT/1</t>
  </si>
  <si>
    <t>BACKSCATTER DEVICE PLACEMENT AND PLACEMENT CALIBRATION
PCT/US2024/028690</t>
  </si>
  <si>
    <t>IP91182</t>
  </si>
  <si>
    <t>07946-2502919</t>
  </si>
  <si>
    <t>INDENONAPHTHOPYRANS HAVING PERFLUOROALKYL SUBSTITUTED ARYL / HETEROARYL SULFIDE AT POSITION-11
PCT/EP2023/063277</t>
  </si>
  <si>
    <t xml:space="preserve">SYSTEMS AND METHODS FOR SIMULTANEOUS DISTRIBUTED ACOUSTIC AND TEMPERATURE SENSING FOR INTRUSION, GAS LEAKAGE DETECTION
</t>
  </si>
  <si>
    <t xml:space="preserve">DOMAIN ENGINEERED HYALURONAN SYNTHASE WITH CUSTOMIZED MOLECULAR WEIGHT PRODUCTION
</t>
  </si>
  <si>
    <t xml:space="preserve">DESIGN, DEVELOPMENT AND MICROBIAL PRODUCTION OF CUSTOMIZED GLYCOSAMINOGLYCANS
</t>
  </si>
  <si>
    <t>IP88063</t>
  </si>
  <si>
    <t>413291-IN01-PCT</t>
  </si>
  <si>
    <t>AUTOMATICALLY IDENTIFYING AND MITIGATING DATA SECURITY BREACHES
PCT/US2024/033321</t>
  </si>
  <si>
    <t>IP92134</t>
  </si>
  <si>
    <t>OVP2427753IN</t>
  </si>
  <si>
    <t>BATTERY MANAGEMENT DEVICE AND METHOD
PCT/KR2025/000677</t>
  </si>
  <si>
    <t>IP91700</t>
  </si>
  <si>
    <t>OVP2427373IN</t>
  </si>
  <si>
    <t>BATTERY, AND BATTERY PACK AND VEHICLE COMPRISING SAME
PCT/KR2024/018893</t>
  </si>
  <si>
    <t>IP91705</t>
  </si>
  <si>
    <t>B4013INPC</t>
  </si>
  <si>
    <t>INSTITUT GUSTAVE ROUSSY</t>
  </si>
  <si>
    <t>DRUG CONJUGATE TARGETING CTLA4, PRODUCTS COMPRISING THE SAME AND THERAPEUTIC USES THEREOF
PCT/EP2024/065790</t>
  </si>
  <si>
    <t>IP91532</t>
  </si>
  <si>
    <t>2023129-IN-PCT</t>
  </si>
  <si>
    <t>CLAMPED GLAZING UNIT AND GLAZING ASSEMBLY COMPRISING SAME
PCT/FR2024/050633</t>
  </si>
  <si>
    <t>IP92105</t>
  </si>
  <si>
    <t>2306694IN</t>
  </si>
  <si>
    <t>FEEDBACK MONITORING FOR MULTIPLE FEEDBACK OCCASIONS
PCT/CN2023/108843</t>
  </si>
  <si>
    <t>IP92107</t>
  </si>
  <si>
    <t>2305778IN</t>
  </si>
  <si>
    <t>USER EQUIPMENT (UE) IDENTIFIER IN OPEN RADIO ACCESS NETWORK (O-RAN)
PCT/US2024/036608</t>
  </si>
  <si>
    <t>IP92072</t>
  </si>
  <si>
    <t>2304234IN</t>
  </si>
  <si>
    <t>COMMUNICATION RESOURCE PREDICTION AND REPORTING IN LOWER-LAYER TRIGGERED MOBILITY (LTM) PROCEDURES
PCT/CN2023/108530</t>
  </si>
  <si>
    <t>IP92099</t>
  </si>
  <si>
    <t>2304620IN</t>
  </si>
  <si>
    <t>FAST CONVERGING LOW-DENSITY PARITY-CHECK TECHNIQUES
PCT/US2024/038960</t>
  </si>
  <si>
    <t xml:space="preserve">MULTIPLE-INPUT-MULTIPLE-OUTPUT DIELECTRIC RESONATOR ANTENNA
</t>
  </si>
  <si>
    <t>IP91967</t>
  </si>
  <si>
    <t>2024-OPLE-9634PC/IN/EKL/MMK</t>
  </si>
  <si>
    <t>CELL ASSEMBLY, BATTERY MODULE INCLUDING SAME, AND METHOD FOR MANUFACTURING CELL ASSEMBLY
PCT/KR2024/012381</t>
  </si>
  <si>
    <t>IP92198</t>
  </si>
  <si>
    <t>STG2908IN1</t>
  </si>
  <si>
    <t xml:space="preserve">BELIEF SPACE MANAGEMENT FOR DIGITAL ARTIFACTS
</t>
  </si>
  <si>
    <t>IP92200</t>
  </si>
  <si>
    <t>STG2964IN1</t>
  </si>
  <si>
    <t xml:space="preserve">ADAPTIVE VISUALIZATION OF DIGITAL ARTIFACTS
</t>
  </si>
  <si>
    <t>IP92202</t>
  </si>
  <si>
    <t>STG2988IN1</t>
  </si>
  <si>
    <t xml:space="preserve">USAGE PATTERN RECOMMENDATION FOR DIGITAL ARTIFACTS
</t>
  </si>
  <si>
    <t xml:space="preserve">METHOD AND SYSTEM FOR ENHANCING USER EQUIPMENT MULTIPLEXING AND AI-AIDED CHANNEL RECONSTRUCTION FOR 6G
</t>
  </si>
  <si>
    <t>IP92110</t>
  </si>
  <si>
    <t>2304015IN</t>
  </si>
  <si>
    <t>QOE BASED NETWORK SELECTION
PCT/CN2023/109026</t>
  </si>
  <si>
    <t>IP92111</t>
  </si>
  <si>
    <t>2304587IN</t>
  </si>
  <si>
    <t>CONDITIONAL LOW-LAYERED TRIGGERED MOBILITY USING BEAM PREDICTION
PCT/CN2023/109041</t>
  </si>
  <si>
    <t>IP92123</t>
  </si>
  <si>
    <t>2305254IN</t>
  </si>
  <si>
    <t>DECODING BROADCAST CHANNEL SIGNALING USING MULTIPLE BEAMS
PCT/US2024/036327</t>
  </si>
  <si>
    <t>IP92124</t>
  </si>
  <si>
    <t>2304895IN</t>
  </si>
  <si>
    <t>MANAGING A VOLUME OF MISBEHAVIOR REPORTS
PCT/US2024/031572</t>
  </si>
  <si>
    <t>IP91058</t>
  </si>
  <si>
    <t>P10804WOIN</t>
  </si>
  <si>
    <t>SANTA ISABEL INTERNATIONAL FOUNDATION</t>
  </si>
  <si>
    <t>CARTRIDGE FOR HOUSING A PRODUCTION OF A THERAPEUTIC MICROFOAM, AUTOMATED DEVICE, METHOD FOR PRODUCING A THERAPEUTIC MICROFOAM, AND MICROFOAM
PCT/EP2024/063454</t>
  </si>
  <si>
    <t xml:space="preserve">A SYSTEM FOR DISPENSING AN AROMATIC COMPOSITION IN A VEHICULAR ENVIRONMENT AND A METHOD THEREOF
</t>
  </si>
  <si>
    <t xml:space="preserve">A COMPOSITE STRUCTURE FOR A DEFROSTING A SURFACE OF A VEHICLE
</t>
  </si>
  <si>
    <t>IP91543</t>
  </si>
  <si>
    <t>SE-023-05-022-WO0IN0</t>
  </si>
  <si>
    <t>ELECTRONIC DEVICE COMPRISING DRIVING MECHANISM
PCT/KR2024/003715</t>
  </si>
  <si>
    <t>IP91973</t>
  </si>
  <si>
    <t>COP2024-0082/IN</t>
  </si>
  <si>
    <t>SEPARATOR FOR ELECTROCHEMICAL DEVICE AND ELECTROCHEMICAL DEVICE COMPRISING SAME
PCT/KR2024/009386</t>
  </si>
  <si>
    <t>IP92230</t>
  </si>
  <si>
    <t>A NOVEL NON-STOICHIOMETRIC MULTI-ELEMENT ADJUVANT (NSMA) AND COMPOSITION THEREOF
PCT/IB2024/054766</t>
  </si>
  <si>
    <t>IP91843</t>
  </si>
  <si>
    <t>2022P19928WOIN</t>
  </si>
  <si>
    <t>ELECTROLYSIS SYSTEM AND REDUCTION METHOD FOR UTILISING CARBON DIOXIDE
PCT/EP2024/066722</t>
  </si>
  <si>
    <t>IP91462</t>
  </si>
  <si>
    <t>P230496IN01</t>
  </si>
  <si>
    <t>IMPROVING THE MONITORING AND/OR PREDICTION OF UNCERTAIN QUANTITIES IN INDUSTRIAL PROCESSES AND ELECTRICAL NETWORKS
PCT/EP2024/071721</t>
  </si>
  <si>
    <t xml:space="preserve">AN ANTI-THEFT FASTENER
</t>
  </si>
  <si>
    <t xml:space="preserve">SIGNALING USER EQUIPMENT POWER LIMITATIONS TO RADIO RESOURCE CONTROL (RRC) LAYER OF BASE STATION
</t>
  </si>
  <si>
    <t>IP91771</t>
  </si>
  <si>
    <t>C/P/1041454/IN/PCT/1</t>
  </si>
  <si>
    <t>DEVICE IDENTIFIER CORRELATION BETWEEN SECURITY EVENTS WITHIN MONITORED DATA IN EXTENDED DETECTION AND RESPONSE SYSTEMS
PCT/US2024/025683</t>
  </si>
  <si>
    <t>IP89663</t>
  </si>
  <si>
    <t>81087724</t>
  </si>
  <si>
    <t xml:space="preserve">TOP MESH PLACEMENT THROUGH IDENTIFICATIONOF BEAM LOCATION AND CLEAR SPAN
</t>
  </si>
  <si>
    <t>IP89664</t>
  </si>
  <si>
    <t>81087725</t>
  </si>
  <si>
    <t>IP89014</t>
  </si>
  <si>
    <t>81087653</t>
  </si>
  <si>
    <t>IP91729</t>
  </si>
  <si>
    <t>B4539INPC</t>
  </si>
  <si>
    <t>SKINOSIVE</t>
  </si>
  <si>
    <t>ADHESIVE PHOTOPROTECTIVE COMPOUNDS AND USES THEREOF
PCT/EP2024/066476</t>
  </si>
  <si>
    <t>IP91172</t>
  </si>
  <si>
    <t>OP2523-IN-1535</t>
  </si>
  <si>
    <t>CRRC QINGDAO SIFANG CO., LTD</t>
  </si>
  <si>
    <t>DISC-SHAPED PERMANENT MAGNET EDDY CURRENT BRAKING DEVICE AND RAILWAY VEHICLE
PCT/CN2024/074364</t>
  </si>
  <si>
    <t>IP91701</t>
  </si>
  <si>
    <t>6057.1001-008 IN</t>
  </si>
  <si>
    <t xml:space="preserve">AZENTA US, INC </t>
  </si>
  <si>
    <t>LARGE-SCALE BIOLOGICAL SAMPLE STORAGE
PCT/US2024/030094</t>
  </si>
  <si>
    <t>IP89656</t>
  </si>
  <si>
    <t xml:space="preserve">AN ANTI-THEFT LOCK DEVICE FOR A VEHICLE
</t>
  </si>
  <si>
    <t>IP91642</t>
  </si>
  <si>
    <t>A29500PWOIN - BE/LL</t>
  </si>
  <si>
    <t>ELECTRODES FOR AN ELECTROCHEMICAL CELL FOR AN ALKALINE SEPARATION OF WATER INTO HYDROGEN AND OXYGEN, AND METHOD FOR PRODUCING SAME
PCT/EP2024/064519</t>
  </si>
  <si>
    <t xml:space="preserve">COLLISION WARNING SYSTEM AND METHOD FOR A VEHICLE
</t>
  </si>
  <si>
    <t xml:space="preserve">METHOD AND SYSTEM FOR DISTINGUISHING COHERENT TARGETS FROM CLUTTER IN RADAR DATA
</t>
  </si>
  <si>
    <t>IP92147</t>
  </si>
  <si>
    <t>2303248IN</t>
  </si>
  <si>
    <t>NOTIFICATION OF AVAILABLE SLOTS WITHIN A WIRELESS COMMUNICATION DEVICE SYSTEM
PCT/CN2023/110103</t>
  </si>
  <si>
    <t>IP92178</t>
  </si>
  <si>
    <t>2306263IN</t>
  </si>
  <si>
    <t>CONFIGURATION FOR TIMING OF CELL DISCONTINUOUS TRANSMISSION OR RECEPTION
PCT/US2024/038039</t>
  </si>
  <si>
    <t>IP92179</t>
  </si>
  <si>
    <t>2306429IN</t>
  </si>
  <si>
    <t>USER EQUIPMENT SIDELINK CAPABILITY INDICATION
PCT/US2024/040159</t>
  </si>
  <si>
    <t>IP92191</t>
  </si>
  <si>
    <t>2305271IN</t>
  </si>
  <si>
    <t>EMERGENCY COMMUNICATION VIA A NON-TERRESTRIAL NETWORK
PCT/US2024/038004</t>
  </si>
  <si>
    <t>IP92310</t>
  </si>
  <si>
    <t>2306449IN</t>
  </si>
  <si>
    <t>CHANNEL STATE INFORMATION REFERENCE SIGNAL PORT NUMBERING WITH REDUCED CONFIGURATION
PCT/US2024/032379</t>
  </si>
  <si>
    <t xml:space="preserve">LATENCY AND WI-FI AWARE DYNAMIC SLOT SCHEDULING
</t>
  </si>
  <si>
    <t>IP90020</t>
  </si>
  <si>
    <t>4375.315IN01</t>
  </si>
  <si>
    <t>IMAGE PERSPECTIVE RECTIFICATION SYSTEM
PCT/US2024/029458</t>
  </si>
  <si>
    <t>IP88610</t>
  </si>
  <si>
    <t>23FM065-PCT-IN</t>
  </si>
  <si>
    <t>BRAKE CONTROL DEVICE, BRAKE CONTROL SYSTEM, AND BRAKE CONTROL METHOD
PCT/JP2023/023463</t>
  </si>
  <si>
    <t>IP90988</t>
  </si>
  <si>
    <t>2025P00382 IN</t>
  </si>
  <si>
    <t xml:space="preserve">A METHOD FOR COATING ON A SURFACE OF NANOPARTICLE
</t>
  </si>
  <si>
    <t xml:space="preserve">SYSTEM AND METHOD FOR THERMAL MANAGEMENT OF A BATTERY OF A VEHICLE
</t>
  </si>
  <si>
    <t xml:space="preserve">LEATHER SUBSTITUTE AND A PROCESS FOR ITS FABRICATION
</t>
  </si>
  <si>
    <t xml:space="preserve">METHOD AND DEVICE FOR ADJUSTING USER INTERFACE (UI) OF A DISPLAY PANEL OF A VEHICLE
</t>
  </si>
  <si>
    <t xml:space="preserve">METHOD AND SYSTEM FOR CONTROLLED PRECHARGE FOR HIGH VOLTAGE SYSTEM OF A VEHICLE
</t>
  </si>
  <si>
    <t>IP91127</t>
  </si>
  <si>
    <t>686481IN01HGSZ</t>
  </si>
  <si>
    <t>STREAM MONITORING SCHEME, RELAY DEVICE, NETWORK SYSTEM, STREAM MONITORING METHOD, STREAM MONITORING PROGRAM, AND MONITORING TERMINAL
PCT/JP2023/022933</t>
  </si>
  <si>
    <t>IP91149</t>
  </si>
  <si>
    <t>7412IN01</t>
  </si>
  <si>
    <t>METHOD AND SYSTEM FOR TOKEN PUSH-PULL PROVISIONING
PCT/US2024/030541</t>
  </si>
  <si>
    <t xml:space="preserve">SHEET METAL ASSEMBLY FORMING A MOTOR ROTOR AND/OR STATOR
</t>
  </si>
  <si>
    <t>IP91354</t>
  </si>
  <si>
    <t>SH-72815-IN-DMC</t>
  </si>
  <si>
    <t>VIDEO DECODING METHOD USING BLOCK PARTITIONING PREDICTION AND DEVICE THEREOF, AND VIDEO ENCODING METHOD AND DEVICE THEREOF
PCT/KR2024/004942</t>
  </si>
  <si>
    <t>IP91916</t>
  </si>
  <si>
    <t>OPP20247153IN</t>
  </si>
  <si>
    <t>BATTERY SYSTEM WITH IDENTICAL WIRELESS COMMUNICATION PERFORMANCE
PCT/KR2025/099265</t>
  </si>
  <si>
    <t>IP86041</t>
  </si>
  <si>
    <t>24PCTIN1043</t>
  </si>
  <si>
    <t>NEGATIVE ELECTRODE FOR LITHIUM SECONDARY BATTERY AND METHOD OF MANUFACTURING SAME
PCT/KR2024/014252</t>
  </si>
  <si>
    <t>IP89775</t>
  </si>
  <si>
    <t>24PCTIN935</t>
  </si>
  <si>
    <t>ROLL MAP CREATION SYSTEM
PCT/KR2024/010655</t>
  </si>
  <si>
    <t>IP91305</t>
  </si>
  <si>
    <t>MAN8343WO-IN</t>
  </si>
  <si>
    <t>HANDLING MACHINE WITH AN ENERGY STORAGE DEVICE POSITIONED UNDER THE DRIVER'S CAB
PCT/EP2024/057371</t>
  </si>
  <si>
    <t>IP91761</t>
  </si>
  <si>
    <t>AXH/CKW/125171IN1</t>
  </si>
  <si>
    <t>MEVOX LTD</t>
  </si>
  <si>
    <t>ENGINEERED GCN4 TRIMERIZATION MOTIF
PCT/GB2024/051265</t>
  </si>
  <si>
    <t>IP75133</t>
  </si>
  <si>
    <t>ERIP/IP/2301070/M/01</t>
  </si>
  <si>
    <t xml:space="preserve">CAST-SETUP ASSEMBLY, CURE-SETUP ASSEMBLY AND METHOD THEREOF FOR MANUFACTURING SOLID PROPELLANT MOTOR WITH PRESSURE CURING
</t>
  </si>
  <si>
    <t>IP91917</t>
  </si>
  <si>
    <t>OVP2427743IN</t>
  </si>
  <si>
    <t>BATTERY MANAGING APPARATUS AND METHOD THEREOF
PCT/KR2025/000675</t>
  </si>
  <si>
    <t>IP91511</t>
  </si>
  <si>
    <t>IP250714</t>
  </si>
  <si>
    <t xml:space="preserve">METHOD FOR PRIORITIZING FOCUS AMONGST A PLURALITY OF FACES AND SYSTEM THEREOF
</t>
  </si>
  <si>
    <t>IP91140</t>
  </si>
  <si>
    <t>P23392/IN</t>
  </si>
  <si>
    <t>IDENTIFICATION AND CORRECTION OF WELD PATHS USING OPTICAL COHERENCE TOMOGRAPHY
PCT/US2024/029883</t>
  </si>
  <si>
    <t xml:space="preserve">O-RAN A1 EXTENSIONS FOR SENSING ASSISTED OBJECT IDENTIFICATION AND NETWORK POLICY OPTIMIZATION VIA rApp
</t>
  </si>
  <si>
    <t>IP92011</t>
  </si>
  <si>
    <t>2023-OPLE-9173PC/IN/EKL/JWL</t>
  </si>
  <si>
    <t>POSITIVE ELECTRODE ACTIVE MATERIAL, METHOD OF PREPARING THE SAME, AND POSITIVE ELECTRODE AND LITHIUM SECONDARY BATTERY WHICH INCLUDE THE SAME
PCT/KR2024/009141</t>
  </si>
  <si>
    <t>IP91485</t>
  </si>
  <si>
    <t>CONCARLO2010-1IN (395334.000040)</t>
  </si>
  <si>
    <t>CONCARLO THERAPEUTICS, INC.</t>
  </si>
  <si>
    <t>SMALL MOLECULE INHIBITORS OF P27
PCT/US2024/029543</t>
  </si>
  <si>
    <t xml:space="preserve">TRAFFIC IDENTIFIER SPLITTING IN VIRTUAL BASIC SERVICE SET ROAMING
</t>
  </si>
  <si>
    <t xml:space="preserve">SEAMLESS ROAMING OF A DEVICE GROUP VIA WI-FI
</t>
  </si>
  <si>
    <t>IP92309</t>
  </si>
  <si>
    <t>2307795IN</t>
  </si>
  <si>
    <t>BEAM CORRESPONDENCE BETWEEN ARTIFICIAL INTELLIGENCE MODEL TRAINING AND INFERENCE
PCT/CN2023/111872</t>
  </si>
  <si>
    <t>IP92145</t>
  </si>
  <si>
    <t>2303082IN</t>
  </si>
  <si>
    <t>ARTIFICIAL INTELLIGENCE/MACHINE LEARNING (AI/ML)-BASED POSITIONING MEASUREMENT PREDICTION
PCT/US2024/037030</t>
  </si>
  <si>
    <t>IP92188</t>
  </si>
  <si>
    <t>2303673IN</t>
  </si>
  <si>
    <t>WIRELESS NETWORK SERVICE SECURITY ARCHITECTURE
PCT/US2024/040824</t>
  </si>
  <si>
    <t>IP90960</t>
  </si>
  <si>
    <t>PKE23-3179PCIN</t>
  </si>
  <si>
    <t>PCB COMPRISING CURRENT LINE ADJACENT TO BOSS HOLE
PCT/KR2024/018131</t>
  </si>
  <si>
    <t xml:space="preserve">A SYSTEM AND A METHOD FOR NORMALIZING A WINDOW OF A VEHICLE
</t>
  </si>
  <si>
    <t>IP91196</t>
  </si>
  <si>
    <t>SE-023-07-016-WO0IN0</t>
  </si>
  <si>
    <t>ELECTRONIC DEVICE INCLUDING SHIELDING STRUCTURE FOR ELECTRONIC COMPONENT
PCT/KR2024/006718</t>
  </si>
  <si>
    <t>IP88867</t>
  </si>
  <si>
    <t>D231111CPIN</t>
  </si>
  <si>
    <t>CHANGCHUN GENESCIENCE PHARMACEUTICAL CO., LTD.</t>
  </si>
  <si>
    <t>P53-Y220C SELECTIVE SMALL-MOLECULAR REACTIVATOR COMPOUND, PHARMACEUTICAL COMPOSITION AND USE THEREOF
PCT/CN2024/101613</t>
  </si>
  <si>
    <t>IP89970</t>
  </si>
  <si>
    <t>F311700</t>
  </si>
  <si>
    <t>XAPP INSTANCE REGISTRATION IN CLOUD-NATIVE NETWORKS
PCT/US2023/082442</t>
  </si>
  <si>
    <t>IP90099</t>
  </si>
  <si>
    <t>F311964</t>
  </si>
  <si>
    <t>SYSTEM AND METHOD FOR ADVERTISING SUPPLICANTS IN A NETWORK
PCT/US2023/026301</t>
  </si>
  <si>
    <t>IP92130</t>
  </si>
  <si>
    <t>35641682/AXT/LXC</t>
  </si>
  <si>
    <t>THE UNIVERSITY OF MELBOURNE</t>
  </si>
  <si>
    <t>LIPID NANOPARTICLES AND USES THEREOF
PCT/AU2024/050506</t>
  </si>
  <si>
    <t>IP91698</t>
  </si>
  <si>
    <t>FF67562/25</t>
  </si>
  <si>
    <t>COMMONWEALTH SCIENTIFIC AND INDUSTRIAL RESEARCH ORGANISATION</t>
  </si>
  <si>
    <t>AQUEOUS CARBONACEOUS SLURRY FUEL
PCT/AU2024/050561</t>
  </si>
  <si>
    <t>IP91444</t>
  </si>
  <si>
    <t>SP23165-PCT/IN_IP</t>
  </si>
  <si>
    <t>ELECTRONIC DEVICE COMPRISING MAGNETIC MEMBER
PCT/KR2024/095477</t>
  </si>
  <si>
    <t>IP91325</t>
  </si>
  <si>
    <t>C/P/1039320/IN/PCT/1</t>
  </si>
  <si>
    <t>IMPROVING NETWORK ASSISTED ROAMING FOR MULTILINK CLIENTS
PCT/US2024/028191</t>
  </si>
  <si>
    <t>IP91566</t>
  </si>
  <si>
    <t>P021232IN-01</t>
  </si>
  <si>
    <t>L. MOLTENI &amp; C. DEI F.LLI ALITTI - SOCIETA' DI ESERCIZIO S.P.A.</t>
  </si>
  <si>
    <t>MIXTURE OF 3 ISOMERS OF A PHTHALOCYANINE DERIVATIVE
PCT/IB2024/055583</t>
  </si>
  <si>
    <t>IP91751</t>
  </si>
  <si>
    <t>OVP2424963IN</t>
  </si>
  <si>
    <t>ELECTRODE ASSEMBLY, CYLINDRICAL BATTERY, AND BATTERY PACK AND VEHICLE COMPRISING SAME
PCT/KR2024/012226</t>
  </si>
  <si>
    <t>IP90972</t>
  </si>
  <si>
    <t>022186-0085</t>
  </si>
  <si>
    <t>UNSATURATED POLYMER ELECTROLYTES, AND METHODS FOR PRODUCING AND USING SAME IN ELECTROCHEMICAL APPLICATIONS
PCT/CA2024/050663</t>
  </si>
  <si>
    <t xml:space="preserve">DISTRIBUTED NAS WITH AMF AS MESSAGE ROUTER IN 6G
</t>
  </si>
  <si>
    <t>IP92190</t>
  </si>
  <si>
    <t>2305338IN</t>
  </si>
  <si>
    <t>SIGNALING RELATIVE TRANSMISSION POWERS FOR BEAM MANAGEMENT
PCT/CN2023/111882</t>
  </si>
  <si>
    <t>IP92192</t>
  </si>
  <si>
    <t>2307842IN</t>
  </si>
  <si>
    <t>TIME WINDOW BASED SIDELINK FULL-DUPLEX
PCT/US2024/041472</t>
  </si>
  <si>
    <t>IP92322</t>
  </si>
  <si>
    <t>2305274IN</t>
  </si>
  <si>
    <t>POSITIONING MEASUREMENT DATA FILTERING
PCT/US2024/044272</t>
  </si>
  <si>
    <t xml:space="preserve">MAPC PASN CONCURRENT PROCESSING HANDLING
</t>
  </si>
  <si>
    <t>IP92206</t>
  </si>
  <si>
    <t>2024-OPLE-0039PC/IN/EKL/BYY</t>
  </si>
  <si>
    <t>ELECTRODE CURRENT COLLECTOR AND LITHIUM SECONDARY BATTERY INCLUDING SAME
PCT/KR2024/010143</t>
  </si>
  <si>
    <t>IP91133</t>
  </si>
  <si>
    <t>2025P00614 IN</t>
  </si>
  <si>
    <t xml:space="preserve">METHOD AND SYSTEM FOR CONTROLLING POWER LIMITS OF A BATTERY
</t>
  </si>
  <si>
    <t xml:space="preserve">MODULAR CLIP
</t>
  </si>
  <si>
    <t xml:space="preserve">METHOD AND SYSTEM TO HANDLE RADIO RESOURCE CONTROL (RRC) STATE CHANGE
</t>
  </si>
  <si>
    <t>IP92196</t>
  </si>
  <si>
    <t>FF67548/25</t>
  </si>
  <si>
    <t>VIVAZOME THERAPEUTICS PTY LTD</t>
  </si>
  <si>
    <t>EXTRACELLULAR VESICLES
PCT/AU2024/050509</t>
  </si>
  <si>
    <t>IP91683</t>
  </si>
  <si>
    <t>STAN-2114IN</t>
  </si>
  <si>
    <t>MODULAR RNA-BASED RNA SENSORS UTILIZING ADAR EDITING
PCT/US2024/031501</t>
  </si>
  <si>
    <t>IP91481</t>
  </si>
  <si>
    <t>126582-0436</t>
  </si>
  <si>
    <t>UTILITY GLOBAL INC</t>
  </si>
  <si>
    <t>LOW TEMPERATURE ELECTROCHEMICAL PRODUCTION OF CARBON MONOXIDE
PCT/US2024/028388</t>
  </si>
  <si>
    <t>IP91442</t>
  </si>
  <si>
    <t>008877110</t>
  </si>
  <si>
    <t>METHOD AND SYSTEM FOR IMPLEMENTING A PRIVACY PRESERVING, FACE-BASED PROTECTED PUBLIC KEY INFRASTRUCTURE
PCT/EP2024/063711</t>
  </si>
  <si>
    <t>IP91982</t>
  </si>
  <si>
    <t>SUZ25047PAR/IN</t>
  </si>
  <si>
    <t>IP92197</t>
  </si>
  <si>
    <t>C/P/1042406/IN/PCT/1</t>
  </si>
  <si>
    <t>PPDU FORMAT SUPPORTING VENDOR SPECIFIC PER-USER PARAMETERS
PCT/US2024/035897</t>
  </si>
  <si>
    <t>IP91280</t>
  </si>
  <si>
    <t>81088073</t>
  </si>
  <si>
    <t xml:space="preserve">A HOT ROLLED STEEL STRIP AND A METHOD FOR MANUFACTURING THE HOT ROLLED STEEL STRIP
</t>
  </si>
  <si>
    <t>IP92017</t>
  </si>
  <si>
    <t>OVP2427165IN</t>
  </si>
  <si>
    <t>BATTERY CELL AND METHOD FOR MANUFACTURING SAME
PCT/KR2024/020261</t>
  </si>
  <si>
    <t>IP90765</t>
  </si>
  <si>
    <t>ESP230031PCT/IN</t>
  </si>
  <si>
    <t>PRINTING METHOD FOR PREVENTING CORROSION, AND BATTERY CELL MANUFACTURED USING SAME
PCT/KR2024/007531</t>
  </si>
  <si>
    <t>IP92080</t>
  </si>
  <si>
    <t>SP2407015/IN</t>
  </si>
  <si>
    <t>MULTI-AP COORDINATION TERMINATION IN WIRELESS NETWORKS
PCT/KR2024/011587</t>
  </si>
  <si>
    <t>IP91663</t>
  </si>
  <si>
    <t>2025N00220</t>
  </si>
  <si>
    <t>Vertiv International GmbH</t>
  </si>
  <si>
    <t xml:space="preserve">METHOD FOR SIMULATING LOADS BY LOAD SIMULATOR
</t>
  </si>
  <si>
    <t>IP92380</t>
  </si>
  <si>
    <t>2302104IN</t>
  </si>
  <si>
    <t>PAGING FOR NETWORK-BASED USER EQUIPMENT (UE)-TO-UE COMMUNICATION
PCT/US2024/036348</t>
  </si>
  <si>
    <t>IP92381</t>
  </si>
  <si>
    <t>2304177IN</t>
  </si>
  <si>
    <t>TIMING ERROR GROUP, TEG, ASSISTANCE DATA, REPORTING, AND CAPABILITY FRAMEWORK FOR JOINT DOWNLINK AND SIDELINK POSITIONING
PCT/US2024/037237</t>
  </si>
  <si>
    <t xml:space="preserve">AIRBORNE-MATTER-BASED SELECTIVE FREQUENCY SIGNALING
</t>
  </si>
  <si>
    <t>IP92318</t>
  </si>
  <si>
    <t>2307745IN</t>
  </si>
  <si>
    <t>AMBIENT INTERNET-OF-THINGS TAG INFORMATION INDICATION
PCT/CN2024/082122</t>
  </si>
  <si>
    <t>IP92321</t>
  </si>
  <si>
    <t>2304784IN</t>
  </si>
  <si>
    <t>CSI REPORT NOT BASED ON MEASURED IMR OR CMR
PCT/CN2023/117198</t>
  </si>
  <si>
    <t>IP92311</t>
  </si>
  <si>
    <t>2308164IN</t>
  </si>
  <si>
    <t>TECHNIQUES FOR IDENTIFYING CHANNEL STATE INFORMATION REFERENCE SIGNAL RESOURCES FOR SPATIAL DOMAIN OR POWER DOMAIN ADAPTATION
PCT/US2024/038299</t>
  </si>
  <si>
    <t xml:space="preserve">METHOD AND SYSTEM FOR BUFFER STATUS REPORT POLL (BSRP) REGULATED MEDIUM PROTECTION FOR P-EDCA
</t>
  </si>
  <si>
    <t>IP92070</t>
  </si>
  <si>
    <t>ESPKE24-0363PCIN</t>
  </si>
  <si>
    <t>POWER TRADING DEVICE AND METHOD
PCT/KR2025/001292</t>
  </si>
  <si>
    <t>Tata Advanced Systems Limited</t>
  </si>
  <si>
    <t xml:space="preserve">A HULL STRUCTURE FOR A VEHICLE
</t>
  </si>
  <si>
    <t>IP89239</t>
  </si>
  <si>
    <t>SRIB-20250321-002</t>
  </si>
  <si>
    <t xml:space="preserve">METHOD AND SYSTEM FOR MODELING FINANCIAL SEMANTICS-AWARE TRANSFORMER BASED MODEL FOR PREDICTING CREDIT SCORE
</t>
  </si>
  <si>
    <t xml:space="preserve">A SYSTEM FOR PROTECTING LEVEL SENSORS FROM ICE FORMATION IN VEHICLE AND A METHOD THEREOF
</t>
  </si>
  <si>
    <t xml:space="preserve">METHOD AND SYSTEM FOR FILTERING GHOST POINTS IN A LIGHT DETECTION AND RANGING (LiDAR)
</t>
  </si>
  <si>
    <t xml:space="preserve">A THERMAL MANAGEMENT SYSTEM FOR A VEHICLE AND A METHOD THEREOF
</t>
  </si>
  <si>
    <t xml:space="preserve">A ROADWAY REFLECTORS CLASSIFICATION SYSTEM AND A METHOD OF CLASSIFYING ROAD REFLECTORS
</t>
  </si>
  <si>
    <t>IP83266</t>
  </si>
  <si>
    <t>2024P00375 IN</t>
  </si>
  <si>
    <t xml:space="preserve">A RESTING STATION FOR A CABIN OF A VEHICLE
</t>
  </si>
  <si>
    <t>IP90065</t>
  </si>
  <si>
    <t>OPMA231410-PCT-IN</t>
  </si>
  <si>
    <t>ELECTRODE ASSEMBLY
PCT/KR2024/020499</t>
  </si>
  <si>
    <t>IP92014</t>
  </si>
  <si>
    <t>OPP20245671IN</t>
  </si>
  <si>
    <t>BATTERY ENCLOSURE AND ENERGY STORAGE SYSTEM INCLUDING SAME
PCT/KR2024/018038</t>
  </si>
  <si>
    <t xml:space="preserve">COMMAND AND CONTROL SYSTEM
</t>
  </si>
  <si>
    <t>IP92127</t>
  </si>
  <si>
    <t>30634_IN</t>
  </si>
  <si>
    <t>NEEDLE ASSEMBLY AND FLUID DELIVERY SYSTEM WITH NEEDLE ASSEMBLY
PCT/US2024/034475</t>
  </si>
  <si>
    <t>IP91282</t>
  </si>
  <si>
    <t>81088074</t>
  </si>
  <si>
    <t xml:space="preserve">A Z-SCHEMATIC PHOTOELECTRODE, METHODS AND APPLICATIONS THEREOF
</t>
  </si>
  <si>
    <t>IP92426</t>
  </si>
  <si>
    <t>81088438</t>
  </si>
  <si>
    <t xml:space="preserve">LOW CARBON HIGH-STRENGTH STEEL FOR TRANSPORTING HYDROGEN GAS UNDER HIGH-PRESSURE AND METHOD FOR MANUFACTURING THEREOF
</t>
  </si>
  <si>
    <t>IP87892</t>
  </si>
  <si>
    <t>23055W2IN</t>
  </si>
  <si>
    <t>GAUDI CLINICAL CO. LTD.</t>
  </si>
  <si>
    <t>CLEAN ROOM SYSTEM AND VEHICLE MOUNTED WITH CLEAN ROOM SYSTEM
PCT/JP2024/019928</t>
  </si>
  <si>
    <t>IP91496</t>
  </si>
  <si>
    <t>SE25P0310IN1</t>
  </si>
  <si>
    <t xml:space="preserve">A METHOD OF PREDICTING A STATE OF A CONTROLLED ENVIRONMENT AND A SYSTEM THEREOF
</t>
  </si>
  <si>
    <t>IP88381</t>
  </si>
  <si>
    <t>24PCTIN941</t>
  </si>
  <si>
    <t>PROCESS CONTROLLER, ROLL MAP GENERATING SYSTEM INCLUDING PROCESS CONTROLLER, AND ROLL MAP GENERATING METHOD USING PROCESS CONTROLLER
PCT/KR2024/011360</t>
  </si>
  <si>
    <t>IP91979</t>
  </si>
  <si>
    <t>IBIO-2843/IN</t>
  </si>
  <si>
    <t>CILOA</t>
  </si>
  <si>
    <t>CHIMERIC POLYPEPTIDES, EXTRACELLULAR VESICLES COMPRISING THE SAME, AND USES THEREOF
PCT/EP2024/065475</t>
  </si>
  <si>
    <t>IP92129</t>
  </si>
  <si>
    <t>OVP2427873IN</t>
  </si>
  <si>
    <t>APPARATUS AND METHOD FOR DIAGNOSING BATTERY
PCT/KR2025/001594</t>
  </si>
  <si>
    <t>IP91611</t>
  </si>
  <si>
    <t>G24C13C2353P/IN</t>
  </si>
  <si>
    <t>BATTERY CELL ASSEMBLY, BATTERY PACK, AND TRANSPORTATION MEANS INCLUDING SAME
PCT/KR2025/000300</t>
  </si>
  <si>
    <t>IP91509</t>
  </si>
  <si>
    <t>P28171-IN/DMC/KJH</t>
  </si>
  <si>
    <t>ELECTRONIC DEVICE INCLUDING ACOUSTIC MODULE
PCT/KR2024/007658</t>
  </si>
  <si>
    <t>IP90878</t>
  </si>
  <si>
    <t>CEES-011/01IN 337273-2143</t>
  </si>
  <si>
    <t>SYSTEMS, DEVICES, AND METHODS FOR REAGENT STORAGE IN AUTOMATED CELL PROCESSING
PCT/US2024/032062</t>
  </si>
  <si>
    <t>IP92387</t>
  </si>
  <si>
    <t>308478-IN-NP</t>
  </si>
  <si>
    <t xml:space="preserve">CHECK VALVE, SPRING BRAKE ACTUATOR, VEHICLE
</t>
  </si>
  <si>
    <t>IP91634</t>
  </si>
  <si>
    <t>2021P04846WOIN</t>
  </si>
  <si>
    <t>METHOD FOR POWERING A HEATING DEVICE FOR A CATALYTIC CONVERTER
PCT/EP2024/066180</t>
  </si>
  <si>
    <t>IP91593</t>
  </si>
  <si>
    <t>CDRD-009IN</t>
  </si>
  <si>
    <t>16380026 CANADA INC</t>
  </si>
  <si>
    <t>CYP26B1 INHIBITOR COMPOUNDS AND METHODS OF USE THEREOF
PCT/CA2024/050716</t>
  </si>
  <si>
    <t>IP91609</t>
  </si>
  <si>
    <t>CDRD-011IN</t>
  </si>
  <si>
    <t>CYP26B1 INHIBITOR COMPOUNDS AND METHODS OF USE THEREOF
PCT/CA2024/050717</t>
  </si>
  <si>
    <t>IP88931</t>
  </si>
  <si>
    <t>OPP20253353IN</t>
  </si>
  <si>
    <t>POSCO HOLDINGS INC</t>
  </si>
  <si>
    <t>RECYCLING METHOD OF CYLINDRICAL BATTERY
PCT/KR2024/008202</t>
  </si>
  <si>
    <t>IP88537</t>
  </si>
  <si>
    <t xml:space="preserve">ALUMINIUM BASED HYBRID COMPOSITE AND A METHOD OF MANUFACTURING THEREOF
</t>
  </si>
  <si>
    <t>IP92312</t>
  </si>
  <si>
    <t>2306654IN</t>
  </si>
  <si>
    <t>TECHNIQUES FOR LOWER LAYER TRIGGERED MOBILITY INFORMATION SIGNALING
PCT/CN2023/112876</t>
  </si>
  <si>
    <t>IP92313</t>
  </si>
  <si>
    <t>2305816IN</t>
  </si>
  <si>
    <t>RECONFIGURABLE INTELLIGENT SURFACE (RIS) CODEBOOK CONFIGURATION
PCT/CN2023/116005</t>
  </si>
  <si>
    <t>IP92317</t>
  </si>
  <si>
    <t>2304982IN</t>
  </si>
  <si>
    <t>KEY PERFORMANCE INDICATOR REPORTING FOR LOCATION-BASED SERVICES
PCT/US2024/043974</t>
  </si>
  <si>
    <t>IP92348</t>
  </si>
  <si>
    <t>2303229IN</t>
  </si>
  <si>
    <t>RELAY DISCOVERY FOR MULTI-HOP UE-TO-NETWORK RELAY
PCT/CN2023/114376</t>
  </si>
  <si>
    <t>IP92323</t>
  </si>
  <si>
    <t>2304000IN</t>
  </si>
  <si>
    <t>UPLINK BASED POSITIONING DURING DEMODULATED REFERENCE SIGNAL BUNDLING
PCT/US2024/043178</t>
  </si>
  <si>
    <t xml:space="preserve">TUNABLE LOW-NOISE AMPLIFIER (LNA) FOR CARRIER AGGREGATION (CA)
</t>
  </si>
  <si>
    <t>IP92220</t>
  </si>
  <si>
    <t>2023-OPLE-8958PC/IN/EKL/DSS</t>
  </si>
  <si>
    <t>BATTERY DIAGNOSIS DEVICE AND OPERATION METHOD THEREOF
PCT/KR2023/017754</t>
  </si>
  <si>
    <t>IP92244</t>
  </si>
  <si>
    <t>STG2949IN1</t>
  </si>
  <si>
    <t xml:space="preserve">SYSTEMS AND METHODS FOR RESOURCE MANAGEMENT OF EXECUTABLE GRAPH-BASED MODELS
</t>
  </si>
  <si>
    <t>IP92461</t>
  </si>
  <si>
    <t>P90910113IN01 /91015861</t>
  </si>
  <si>
    <t>FORGE HYDROCARBONS CORPORATION</t>
  </si>
  <si>
    <t xml:space="preserve">PROCESSES FOR PRODUCING HYDROCARBON MATERIAL FROM ORGANIC FEEDSTOCK
</t>
  </si>
  <si>
    <t>IP92314</t>
  </si>
  <si>
    <t>2305965IN</t>
  </si>
  <si>
    <t>RRM BASED ON A WIDEBAND FREQUENCY MODULATED CONTINUOUS WAVE
PCT/US2024/040769</t>
  </si>
  <si>
    <t>IP92316</t>
  </si>
  <si>
    <t>2306814IN</t>
  </si>
  <si>
    <t>TECHNIQUES FOR USER EQUIPMENT MOBILITY BEAM PREDICTION
PCT/CN2023/116029</t>
  </si>
  <si>
    <t xml:space="preserve">TERMINAL FOR PERFORMING TRANSMISSION SWITCHING AND OPERATION METHOD THEREOF
</t>
  </si>
  <si>
    <t>IP91094</t>
  </si>
  <si>
    <t>2025P00524 IN</t>
  </si>
  <si>
    <t xml:space="preserve">A SYSTEM AND A METHOD FOR ACTIVATING A TRANSFER GEAR BOX IN A VEHICLE
</t>
  </si>
  <si>
    <t>IP90964</t>
  </si>
  <si>
    <t>P250512IN01</t>
  </si>
  <si>
    <t xml:space="preserve">METHOD AND APPARATUS FOR MANAGING NETWORK SECURITY OF AN INTERNET OF THINGS DEVICE
</t>
  </si>
  <si>
    <t xml:space="preserve">A METHOD AND SYSTEM FOR FORMULATING AT LEAST ONE PARKING SPOT FOR A VEHICLE IN AN UNORGANIZED AREA
</t>
  </si>
  <si>
    <t xml:space="preserve">AN ELECTRICAL CONNECTION SYSTEM
</t>
  </si>
  <si>
    <t xml:space="preserve">AN ACCESSORY MOUNTING ASSEMBLY FOR A VEHICLE
</t>
  </si>
  <si>
    <t xml:space="preserve">A METHOD AND SYSTEM FOR PROVIDING OVERTAKE MANOEUVRE DECISION RECOMMENDATION FOR AN EGO VEHICLE
</t>
  </si>
  <si>
    <t xml:space="preserve">A METHOD AND A SYSTEM FOR GENERATING ARCHITECTURE DIAGRAM FOR A SOURCE CODE REPOSITORY
</t>
  </si>
  <si>
    <t xml:space="preserve">SYSTEM FOR REMOVING SNOW FROM RADAR SENSOR AND VEHICLE COMPRISING THE SAME
</t>
  </si>
  <si>
    <t>Mercedes-Benz Group AG</t>
  </si>
  <si>
    <t xml:space="preserve">A SEAT RAIL ASSEMBLY FOR A VEHICLE, AND A BRACKET FOR THE SEAT RAIL ASSEMBLY
</t>
  </si>
  <si>
    <t xml:space="preserve">METHOD AND SYSTEM FOR OCCUPANT-SPECIFIC RESCUE ASSISTANCE FOR VEHICLE OCCUPANTS
</t>
  </si>
  <si>
    <t>IP90674</t>
  </si>
  <si>
    <t>2023225-IN-PCT</t>
  </si>
  <si>
    <t>METHOD AND SYSTEM FOR REGULATING INTERNAL ENVIRONMENT OF BUILDING
PCT/CN2024/112234</t>
  </si>
  <si>
    <t>IP88845</t>
  </si>
  <si>
    <t>202409-MEM-010.</t>
  </si>
  <si>
    <t xml:space="preserve">METHOD AND APPARATUS FOR OPTIMIZING WRITE CACHING IN SSD DURING POWER LOSS
</t>
  </si>
  <si>
    <t>IP92165</t>
  </si>
  <si>
    <t>ESPKE24-0506PCIN</t>
  </si>
  <si>
    <t>OPERATION SUPPORT APPARATUS AND METHOD FOR ENERGY STORAGE SYSTEM
PCT/KR2025/099273</t>
  </si>
  <si>
    <t>Okta, Inc.</t>
  </si>
  <si>
    <t xml:space="preserve">CONFIGURATION ANALYSIS AND VALIDATION FOR PLATFORM MIGRATION
</t>
  </si>
  <si>
    <t>IP91021</t>
  </si>
  <si>
    <t>SH-72858-IN-DMC</t>
  </si>
  <si>
    <t>METHOD AND APPARATUS FOR GENERATING PATTERN, AND METHOD AND APPARATUS FOR DECODING PATTERN
PCT/KR2024/008163</t>
  </si>
  <si>
    <t>IP92490</t>
  </si>
  <si>
    <t>KNS.TS.1356IN2</t>
  </si>
  <si>
    <t xml:space="preserve">METHOD AND SYSTEM FOR AUTONOMOUS IT OPERATIONS THROUGH LARGE LANGUAGE MODELS (LLMS)
</t>
  </si>
  <si>
    <t>IP92073</t>
  </si>
  <si>
    <t>BERK-485IN</t>
  </si>
  <si>
    <t>INHIBITING OR REDUCING BIOLOGICAL CONTAMINANTS IN A BIOLOGICAL MATTER DURING LONG TERM ISOCHORIC FREEZING PRESERVATION
PCT/US2024/033896</t>
  </si>
  <si>
    <t>IP91722</t>
  </si>
  <si>
    <t>YPF202305-0083/IN-PCT</t>
  </si>
  <si>
    <t>ELECTRONIC DEVICE COMPRISING HINGE APPARATUS
PCT/KR2024/007536</t>
  </si>
  <si>
    <t>IP91707</t>
  </si>
  <si>
    <t>1473-IN-PCT</t>
  </si>
  <si>
    <t>PROCESSES FOR MAKING IRAK4 INHIBITORS
PCT/US2024/036103</t>
  </si>
  <si>
    <t>IP85059</t>
  </si>
  <si>
    <t>81087430</t>
  </si>
  <si>
    <t xml:space="preserve">A METHOD AND A SYSTEM FOR PREDICTING FAILURE IN BATTERY CELL OF A BATTERY BANK
</t>
  </si>
  <si>
    <t xml:space="preserve">ROTATABLE CONICAL CUTTER BIT WITH ONE OR MORE RIBS
</t>
  </si>
  <si>
    <t>IP92199</t>
  </si>
  <si>
    <t>OVP2426380IN</t>
  </si>
  <si>
    <t>BATTERY DIAGNOSIS APPARATUS AND BATTERY DIAGNOSIS METHOD
PCT/KR2024/016647</t>
  </si>
  <si>
    <t>IP91635</t>
  </si>
  <si>
    <t>24GI01IWOIN</t>
  </si>
  <si>
    <t>FONDAZIONE DI RELIGIONE E DI CULTO "CASA SOLLIEVO DELLA SOFFERENZA</t>
  </si>
  <si>
    <t>PROGNOSTIC METHOD FOR NON-METASTATIC FEMALE BREAST CANCER
PCT/EP2024/067439</t>
  </si>
  <si>
    <t xml:space="preserve">BASE STATION ANTENNAS HAVING SIDE-BY-SIDE MULTI-COLUMN ARRAYS WITH NON-UNIFORM RADIATING ELEMENT SPACINGS
</t>
  </si>
  <si>
    <t>IP92084</t>
  </si>
  <si>
    <t>SP2407020/IN</t>
  </si>
  <si>
    <t>PARTIAL TWT COORDINATION IN WIRELESS NETWORKS
PCT/KR2024/011578</t>
  </si>
  <si>
    <t>IP92439</t>
  </si>
  <si>
    <t>2307052IN</t>
  </si>
  <si>
    <t>WIRELESS COMMUNICATION IN SUBBAND FULL DUPLEX SYMBOLS
PCT/US2024/040225</t>
  </si>
  <si>
    <t>IP92440</t>
  </si>
  <si>
    <t>2305903IN</t>
  </si>
  <si>
    <t>PERCEPTION ENHANCED MOBILITY MANAGEMENT
PCT/US2024/040387</t>
  </si>
  <si>
    <t xml:space="preserve">TECHNIQUES FOR SEARCH SPACE GROUP SWITCHING IN WIRELESS COMMUNICATIONS
</t>
  </si>
  <si>
    <t>IP92382</t>
  </si>
  <si>
    <t>2308360IN</t>
  </si>
  <si>
    <t>QUASI CO-LOCATION FOR PHYSICAL DOWNLINK CONTROL CHANNEL
PCT/CN2023/117411</t>
  </si>
  <si>
    <t>IP92223</t>
  </si>
  <si>
    <t>201632IND1</t>
  </si>
  <si>
    <t xml:space="preserve">UE-TO-UE COMMUNICATION OF DISPARATE TRAFFIC TYPES OVER ONE OR MORE UNICAST LINKS
</t>
  </si>
  <si>
    <t>IP92407</t>
  </si>
  <si>
    <t>2024-OPLE-9889PC/IN/EKL/SKB</t>
  </si>
  <si>
    <t>ENERGY STORAGE SYSTEM AND METHOD OF OPERATING THE SAME
PCT/KR2024/012336</t>
  </si>
  <si>
    <t>IP92050</t>
  </si>
  <si>
    <t>2024-OPLE-9949PC/IN/EKL/MHL</t>
  </si>
  <si>
    <t>BATTERY DIAGNOSIS APPARATUS, BATTERY DIAGNOSIS METHOD, AND BATTERY DIAGNOSIS SYSTEM
PCT/KR2024/008073</t>
  </si>
  <si>
    <t>IP92446</t>
  </si>
  <si>
    <t>2024-OPLE-9928PC/IN/EKL/SYK</t>
  </si>
  <si>
    <t>CHARGING MANAGEMENT APPARATUS AND OPERATING METHOD THEREOF
PCT/KR2024/012947</t>
  </si>
  <si>
    <t xml:space="preserve">SYSTEM AND METHOD TO ENHANCE SMD BSS TRANSITION
</t>
  </si>
  <si>
    <t>IP91363</t>
  </si>
  <si>
    <t>686454IN01HGSZ</t>
  </si>
  <si>
    <t>TRANSFER DEVICE, TRANSFER METHOD, AND TRANSFER PROGRAM
PCT/JP2023/024930</t>
  </si>
  <si>
    <t xml:space="preserve">A MODULAR ELECTRIC DRIVE UNIT OF A VEHICLE
</t>
  </si>
  <si>
    <t xml:space="preserve">METHOD AND SYSTEM FOR PROVIDING OVERTAKE NOTIFICATION TO REAR VEHICLES
</t>
  </si>
  <si>
    <t xml:space="preserve">SYSTEM AND METHOD FOR AUTONOMOUS EMERGENCY CONTROL IN A VEHICLE
</t>
  </si>
  <si>
    <t xml:space="preserve">TETHER BRACKET FOR BODY OF VEHICLE AND VEHICLE INCLUDING THE SAME
</t>
  </si>
  <si>
    <t xml:space="preserve">A LOCKING MECHANISM FOR A SENSOR UNIT OF A VEHICLE
</t>
  </si>
  <si>
    <t xml:space="preserve">A MOUNTING APPARATUS FOR DAMPENING VIBRATIONS FROM A SOURCE
</t>
  </si>
  <si>
    <t xml:space="preserve">A METHOD AND SYSTEM FOR PROVIDING DRIVING ASSISTANCE FOR AN EGO VEHICLE TO NAVIGATE IN A NARROW LANE SCENARIO
</t>
  </si>
  <si>
    <t>IP91366</t>
  </si>
  <si>
    <t>2025P00668 IN</t>
  </si>
  <si>
    <t xml:space="preserve">A SYSTEM AND METHOD FOR PROVIDING POWER FROM A MULTI-CHEMISTRY BATTERY PACK
</t>
  </si>
  <si>
    <t>IP91535</t>
  </si>
  <si>
    <t>2025P00730 IN</t>
  </si>
  <si>
    <t xml:space="preserve">NEXT-GENERATION ARTIFICIAL INTELLIGENCE BASED AUTOMATED THREAT ANALYSIS AND RISK ASSESSMENT FOR VEHICULAR SYSTEMS
</t>
  </si>
  <si>
    <t>IP91541</t>
  </si>
  <si>
    <t>SE-023-08-022-WO0IN0</t>
  </si>
  <si>
    <t>WEARABLE DEVICE AND ELECTRONIC DEVICE FOR CHARGING SAME
PCT/KR2024/006026</t>
  </si>
  <si>
    <t>IP91791</t>
  </si>
  <si>
    <t>204870INP</t>
  </si>
  <si>
    <t>THE UNIVERSITY OF QUEENSLAND</t>
  </si>
  <si>
    <t>PROTEIN-COATED LDH NANOPARTICLES AS NANOCARRIERS IN PLANTS
PCT/AU2024/050554</t>
  </si>
  <si>
    <t>IP91672</t>
  </si>
  <si>
    <t>008871899</t>
  </si>
  <si>
    <t>SPECTROHM, INC</t>
  </si>
  <si>
    <t>SYSTEM FOR SCREENING ITEMS OF BAGGAGE FOR THREAT ITEMS
PCT/EP2024/065063</t>
  </si>
  <si>
    <t>IP90115</t>
  </si>
  <si>
    <t>F311986</t>
  </si>
  <si>
    <t>UL GRANT ALLOCATION ON A PRIMARY PATH FOR PRE-SCHEDULING
PCT/US2023/026713</t>
  </si>
  <si>
    <t>IP91929</t>
  </si>
  <si>
    <t>SH-72016-IN-DMC</t>
  </si>
  <si>
    <t>METHOD AND DEVICE FOR COMMUNICATING IN WIRELESS COMMUNICATION SYSTEM
PCT/KR2024/007486</t>
  </si>
  <si>
    <t>AHMEDABAD TEXTILE INDUSTRY'S RESEARCH ASSOCIATION</t>
  </si>
  <si>
    <t xml:space="preserve">EPOXY RESIN COMPOSITION AND A PREPARATION METHOD THEREOF
</t>
  </si>
  <si>
    <t xml:space="preserve">SYSTEMS AND METHODS FOR REDUCTANT DOSING SYSTEM PROGNOSTICS
</t>
  </si>
  <si>
    <t>IP91176</t>
  </si>
  <si>
    <t>30574_IN</t>
  </si>
  <si>
    <t>ANTIBODIES TARGETING XCL1 AND METHODS OF USING THE SAME
PCT/US2024/030924</t>
  </si>
  <si>
    <t>IP92006</t>
  </si>
  <si>
    <t>C/P/1040218/IN/PCT/1</t>
  </si>
  <si>
    <t>OVERLAY-BASED OAM FOR BGP FAULT DETECTION
PCT/US2024/036500</t>
  </si>
  <si>
    <t>IP92009</t>
  </si>
  <si>
    <t>C/P/1040233/IN/PCT/1</t>
  </si>
  <si>
    <t>END-TO-END NEUTRAL HOST NETWORK-AS-A-SERVICE
PCT/US2024/032535</t>
  </si>
  <si>
    <t>IP91781</t>
  </si>
  <si>
    <t>00011352-IN01</t>
  </si>
  <si>
    <t>FILTRATION SYSTEM WITH ONLINE FILTER MAINTENANCE CAPABILITY
PCT/US2024/033166</t>
  </si>
  <si>
    <t>IP92077</t>
  </si>
  <si>
    <t>2025/48935</t>
  </si>
  <si>
    <t>COLD-PRESSED SOLID AGGLOMERATE FOR THE PRODUCTION OF IRON-NICKEL ALLOYS, MANUFACTURING PROCESS OF THE SAME, AND, PRODUCTION PROCESS OF AN IRON-NICKEL ALLOY
PCT/BR2024/050194</t>
  </si>
  <si>
    <t>IP89148</t>
  </si>
  <si>
    <t>P27889-IN/DMC/KHR</t>
  </si>
  <si>
    <t>MICROPHONE AND WEARABLE ELECTRONIC DEVICE INCLUDING MICROPHONE
PCT/KR2024/006999</t>
  </si>
  <si>
    <t xml:space="preserve">DANSYLATED (FLUORESCENT) UNNATURAL AMINO ACID COMPOUNDS AND SYNTHESIS THEREOF
</t>
  </si>
  <si>
    <t>IP91599</t>
  </si>
  <si>
    <t>P27824-IN/DMC/PMJ</t>
  </si>
  <si>
    <t>ELECTRONIC DEVICE COMPRISING HEAT DISSIPATION STRUCTURE
PCT/KR2024/006664</t>
  </si>
  <si>
    <t>IP91965</t>
  </si>
  <si>
    <t>201289-IN01-NP-PCT</t>
  </si>
  <si>
    <t>PHARMACEUTICAL COMPOSITIONS
PCT/EP2024/064426</t>
  </si>
  <si>
    <t>IP91686</t>
  </si>
  <si>
    <t>2025N00496</t>
  </si>
  <si>
    <t>IP91688</t>
  </si>
  <si>
    <t>2025N00498</t>
  </si>
  <si>
    <t xml:space="preserve">ROTOR AND MOTOR
</t>
  </si>
  <si>
    <t>IP91689</t>
  </si>
  <si>
    <t>2025N00494</t>
  </si>
  <si>
    <t>IP91691</t>
  </si>
  <si>
    <t>2025N00499</t>
  </si>
  <si>
    <t xml:space="preserve">BUSBAR ASSEMBLY, STATOR ASSEMBLY, MOTOR, AND COIL COUPLING METHOD
</t>
  </si>
  <si>
    <t>IP91832</t>
  </si>
  <si>
    <t>SP2407013/CN</t>
  </si>
  <si>
    <t>INDIVIDUAL TWT OPERATION FOR PEER-TO-PEER NETWORKS
PCT/KR2024/095970</t>
  </si>
  <si>
    <t>IP92078</t>
  </si>
  <si>
    <t>607417-IN-5</t>
  </si>
  <si>
    <t>MEDIUM VOLTAGE DIRECT CURRENT SOLAR PLANT ARCHITECTURE
PCT/US2024/035605</t>
  </si>
  <si>
    <t>IP92079</t>
  </si>
  <si>
    <t>607418-IN-5</t>
  </si>
  <si>
    <t>SYSTEMS AND METHODS FOR CONTROL OF A MEDIUM VOLTAGE DIRECT CURRENT SOLAR PLANT
PCT/US2024/035595</t>
  </si>
  <si>
    <t>MATTATHIL WILSON VARGHESE</t>
  </si>
  <si>
    <t xml:space="preserve">A DEVICE TO SKIM OR SEPARATE OIL OR MELTED FAT IN LIQUID FORM FLOATING ON TOP OF LIQUIDS
</t>
  </si>
  <si>
    <t>IP92085</t>
  </si>
  <si>
    <t>FPM-2023-0223/IN</t>
  </si>
  <si>
    <t>ELECTRONIC DEVICE COMPRISING PLURALITY OF ANTENNA ELEMENTS AND CONTROL METHOD THEREFOR
PCT/KR2024/003811</t>
  </si>
  <si>
    <t>IP92383</t>
  </si>
  <si>
    <t>2308019IN</t>
  </si>
  <si>
    <t>IDENTIFICATION OF MACHINE LEARNING MODEL IDENTIFIER OR PAIRING IDENTIFIERS
PCT/CN2023/112170</t>
  </si>
  <si>
    <t>IP92351</t>
  </si>
  <si>
    <t>2303156IN</t>
  </si>
  <si>
    <t>PROTOCOL AND ARCHITECTURE FOR MULTI-HOP UE-TO-NETWORK RELAY
PCT/CN2023/115381</t>
  </si>
  <si>
    <t>IP91641</t>
  </si>
  <si>
    <t>D240880BPIN</t>
  </si>
  <si>
    <t>ANTIBODY-DRUG CONJUGATE AND USE THEREOF
PCT/CN2024/102249</t>
  </si>
  <si>
    <t xml:space="preserve">AI/ML ASSISTED METHODS FOR EFFICIENT RESOURCE ALLOCATION FOR GROUP OF DEVICES IN NTN AND TN ARCHITECTURES
</t>
  </si>
  <si>
    <t>IP91557</t>
  </si>
  <si>
    <t>2025P00446 IN</t>
  </si>
  <si>
    <t xml:space="preserve">A METHOD FOR CONTROLLING CONFIGURABLE AXLE MODULES IN A VEHICLE AND SYSTEM THEREOF
</t>
  </si>
  <si>
    <t>IP91497</t>
  </si>
  <si>
    <t>2025P00685 IN</t>
  </si>
  <si>
    <t xml:space="preserve">METHOD AND SYSTEM FOR DETECTING AND ISOLATING FAULTS IN A CRANKCASE VENTILATION SYSTEM
</t>
  </si>
  <si>
    <t>IP91534</t>
  </si>
  <si>
    <t>2025P00703 IN</t>
  </si>
  <si>
    <t xml:space="preserve">A METHOD AND SYSTEM FOR PREDICTING ACTUATOR FAILURES IN A TRANSMISSION SYSTEM OF A VEHICLE
</t>
  </si>
  <si>
    <t xml:space="preserve">METHODS AND SYSTEMS FOR SPREADSHEET CONVERSIONS
</t>
  </si>
  <si>
    <t>IP91031</t>
  </si>
  <si>
    <t>LGCL-039/N01IN 357231-2469</t>
  </si>
  <si>
    <t>AMINOACYL-tRNA SYNTHETASE SETS
PCT/EP2024/064758</t>
  </si>
  <si>
    <t xml:space="preserve">SENSOR MOUNTING ASSEMBLY FOR VEHICLE
</t>
  </si>
  <si>
    <t xml:space="preserve">METHOD AND SYSTEM FOR RECONSTRUCTING TRAJECTORY FOR AUTONOMOUS NAVIGATION OF VEHICLE
</t>
  </si>
  <si>
    <t xml:space="preserve">TRAJECTORY PLANNING ASSISTANCE FOR AN AUTONOMOUS EGO VEHICLE
</t>
  </si>
  <si>
    <t>IP92221</t>
  </si>
  <si>
    <t>PCNINW25B751T</t>
  </si>
  <si>
    <t>NON-ORIENTED ELECTRICAL STEEL SHEET WITH EXCELLENT FATIGUE PERFORMANCE AND MANUFACTURING METHOD THEREFOR
PCT/CN2024/106144</t>
  </si>
  <si>
    <t>IP92224</t>
  </si>
  <si>
    <t>PCNINW25B735T</t>
  </si>
  <si>
    <t>NON-ORIENTED ELECTRICAL STEEL SHEET HAVING HIGH FREQUENCY, LOW IRON LOSS AND EXCELLENT FATIGUE PERFORMANCE, AND MANUFACTURING METHOD THEREFOR
PCT/CN2024/106142</t>
  </si>
  <si>
    <t xml:space="preserve">A METHOD AND SYSTEM FOR ENABLING AUTONOMOUS AND COLLABORATIVE ARTIFICIAL INTELLIGENCE (AI) AGENTS IN CELLULAR NETWORKS
</t>
  </si>
  <si>
    <t xml:space="preserve">SYSTEM AND METHOD TO HANDLE SCS INFORMATION IN SEAMLESS MOBILITY DOMAIN BASIC SERVICE SET TRANSITION
</t>
  </si>
  <si>
    <t>IP91981</t>
  </si>
  <si>
    <t>CIN20251346</t>
  </si>
  <si>
    <t>NANJING ANJI BIOTECHNOLOGY CO., LTD</t>
  </si>
  <si>
    <t>FUSION POLYPEPTIDE AJ007 AND USE THEREOF
PCT/CN2024/099701</t>
  </si>
  <si>
    <t>IP91821</t>
  </si>
  <si>
    <t>F315102</t>
  </si>
  <si>
    <t>DETERMINING AUTHENTICATION STATUS INFORMATION OF AN O-RAN RADIO UNIT
PCT/US2023/036334</t>
  </si>
  <si>
    <t>IP90101</t>
  </si>
  <si>
    <t>F311977</t>
  </si>
  <si>
    <t>APPARATUS, METHOD, AND COMPUTER PROGRAM FOR FORWARDING E2 COMMUNICATION IN A NETWORK
PCT/US2023/026433</t>
  </si>
  <si>
    <t>IP91963</t>
  </si>
  <si>
    <t>800978INP</t>
  </si>
  <si>
    <t>Q-CTRL PTY LTD</t>
  </si>
  <si>
    <t>ROBUST ATOM INTERFEROMETER
PCT/AU2024/050237</t>
  </si>
  <si>
    <t>IP88418</t>
  </si>
  <si>
    <t>ES-EE-2025-111</t>
  </si>
  <si>
    <t xml:space="preserve">DEVICE AND SYSTEM FOR ACTIVE BATTERY EQUALIZATION AND CONTROL METHOD
</t>
  </si>
  <si>
    <t xml:space="preserve">LAYERED METASURFACE ARCHITECTURE FOR SPECTRALLY ROUTED MULTIBAND IMAGING
</t>
  </si>
  <si>
    <t xml:space="preserve">SHORT INTERFERING PEPTIDE(S), COMPOSITION(S), AND APPLICATION(S) THEREOF
</t>
  </si>
  <si>
    <t xml:space="preserve">A METHOD FOR ASSEMBLING A WATCH AND A WATCH ASSEMBLING APPARATUS THEREOF
</t>
  </si>
  <si>
    <t>IP91211</t>
  </si>
  <si>
    <t>SR NO.: S 2025-26/2478 &amp; THE IDF NO 3558</t>
  </si>
  <si>
    <t xml:space="preserve">A DEVICE FOR EXTRACTION AND ACCUMULATION OF ONE OR MORE METAL IONS AND METHOD THEREOF
</t>
  </si>
  <si>
    <t>IP87659</t>
  </si>
  <si>
    <t>24PCTIN1047</t>
  </si>
  <si>
    <t>ANODE AND MANUFACTURING METHOD THEREFOR
PCT/KR2024/016114</t>
  </si>
  <si>
    <t>IP90874</t>
  </si>
  <si>
    <t>HZ3071PC/IN</t>
  </si>
  <si>
    <t>WINDOW PROTECTIVE FILM, DISPLAY DEVICE INCLUDING THE SAME, AND ELECTRONIC DEVICE INCLUDING THE SAME
PCT/KR2025/006302</t>
  </si>
  <si>
    <t>IP92493</t>
  </si>
  <si>
    <t>C/P/1039273/IN/PCT/1</t>
  </si>
  <si>
    <t>SERVICE INSERTION IN A COMPUTER NETWORK USING DYNAMIC SERVICE PATH SELECTION
PCT/US2024/031418</t>
  </si>
  <si>
    <t>IP92494</t>
  </si>
  <si>
    <t>C/P/1042095/IN/PCT/1</t>
  </si>
  <si>
    <t>METHODS FOR NETWORK CHANGE TRACKING AND ROLLBACK OF CHANGES BASED ON CHANGE TICKETS
PCT/US2024/038490</t>
  </si>
  <si>
    <t xml:space="preserve">DYNAMIC DEPENDENCY GRAPHS FOR FEATURE DEPRECATION VISIBILITY
</t>
  </si>
  <si>
    <t>IP89514</t>
  </si>
  <si>
    <t>81087691</t>
  </si>
  <si>
    <t xml:space="preserve">SYSTEM AND METHOD FOR MOISTURE DETECTION IN METAL SCRAP
</t>
  </si>
  <si>
    <t>IP90006</t>
  </si>
  <si>
    <t>068016-8036IN01</t>
  </si>
  <si>
    <t>ANTENGENE BIOLOGICS LIMITED</t>
  </si>
  <si>
    <t>NOVEL ANTIBODIES TARGETING CD3 AND ANOTHER TARGET AND USES THEREOF
PCT/CN2024/097996</t>
  </si>
  <si>
    <t>IP90917</t>
  </si>
  <si>
    <t>PNLA-250672-IN</t>
  </si>
  <si>
    <t>NIPPON LIGHT METAL COMPANY LTD</t>
  </si>
  <si>
    <t>FLOW RATE CONTROL SYSTEM AND FLOW RATE CONTROL METHOD
PCT/JP2024/022215</t>
  </si>
  <si>
    <t>IP92365</t>
  </si>
  <si>
    <t>SUZ25057PAR/IN</t>
  </si>
  <si>
    <t xml:space="preserve">VEHICLE TRANSMISSION
</t>
  </si>
  <si>
    <t>IP91309</t>
  </si>
  <si>
    <t>PT-1605</t>
  </si>
  <si>
    <t xml:space="preserve">AN ADAPTIVE TORQUE CONTROL SYSTEM AND AN ADAPTIVE TORQUE CONTROL METHOD FOR AN ELECTRIC VEHICLE
</t>
  </si>
  <si>
    <t>IP91802</t>
  </si>
  <si>
    <t>P023414IN-01</t>
  </si>
  <si>
    <t>GRUB S.R.L.</t>
  </si>
  <si>
    <t>A METHOD AND AN APPARATUS FOR THE RECOVERY OF PROCESSING WASTE FROM THE TANNING AND LEATHER INDUSTRY
PCT/IB2024/055276</t>
  </si>
  <si>
    <t>IP91990</t>
  </si>
  <si>
    <t>169692.00358</t>
  </si>
  <si>
    <t>TANGRAM THERAPEUTICS PLC</t>
  </si>
  <si>
    <t>INHIBITORS OF EXPRESSION AND/OR FUNCTION
PCT/EP2024/064367</t>
  </si>
  <si>
    <t xml:space="preserve">O-RAN FRONTHAUL EXTENSIONS FOR END-TO-END ISAC SENSING CONFIGURATION VIA M-PLANE
</t>
  </si>
  <si>
    <t>IP92341</t>
  </si>
  <si>
    <t>195644IND1</t>
  </si>
  <si>
    <t xml:space="preserve">SCHEDULING APPLICATION DELAY
</t>
  </si>
  <si>
    <t>IP92469</t>
  </si>
  <si>
    <t>2024-OPLE-0040PC/IN/EKL</t>
  </si>
  <si>
    <t>ELECTRODE CURRENT COLLECTOR, ELECTRODE ASSEMBLY COMPRISING SAME, AND LITHIUM SECONDARY BATTERY
PCT/KR2024/010934</t>
  </si>
  <si>
    <t>IP92488</t>
  </si>
  <si>
    <t>2024-OPLE-0041PC/IN/EKL/MWB</t>
  </si>
  <si>
    <t>ELECTRODE AND MANUFACTURING METHOD THEREFOR
PCT/KR2024/010850</t>
  </si>
  <si>
    <t>IP92456</t>
  </si>
  <si>
    <t xml:space="preserve">METHOD AND SYSTEM FOR DYNAMIC SIGNALING OF INDICATED TCI STATES TO RECEIVE PDSCH IN M-TRP
</t>
  </si>
  <si>
    <t>IP88245</t>
  </si>
  <si>
    <t>SRIB-20240207-002</t>
  </si>
  <si>
    <t xml:space="preserve">METHOD AND DEVICE FOR CONTEXTUAL MULTIMODAL TRANSLATION OF TEXTUAL CONTENT
</t>
  </si>
  <si>
    <t>IP88501</t>
  </si>
  <si>
    <t>SRIB-20240709-003</t>
  </si>
  <si>
    <t xml:space="preserve">METHOD AND SYSTEM FOR DYNAMIC MEMORY ALLOCATION
</t>
  </si>
  <si>
    <t>IP91964</t>
  </si>
  <si>
    <t>PCNINW25B777T</t>
  </si>
  <si>
    <t>NON-ORIENTED ELECTRICAL STEEL SHEET WITH EXCELLENT HIGH-TEMPERATURE FATIGUE PERFORMANCE AND MANUFACTURING METHOD THEREFOR
PCT/CN2024/106143</t>
  </si>
  <si>
    <t>IP91622</t>
  </si>
  <si>
    <t>2022P00153WO-IN</t>
  </si>
  <si>
    <t>METHOD FOR CONTROLLING A CONVERTER FOR CONVERTING A FIRST ELECTRICAL VOLTAGE INTO A SECOND ELECTRICAL VOLTAGE
PCT/EP2024/067719</t>
  </si>
  <si>
    <t>IP91934</t>
  </si>
  <si>
    <t>P240911IN01</t>
  </si>
  <si>
    <t xml:space="preserve">A CURRENT DETECTION ARRANGEMENT FOR ELECTRIC GRIDS
</t>
  </si>
  <si>
    <t>IP89450</t>
  </si>
  <si>
    <t>SE-023-07-007-WO0IN0</t>
  </si>
  <si>
    <t>ELECTRONIC DEVICE AND METHOD FOR CHANGING DISPLAY MODE OF DISPLAY, AND STORAGE MEDIUM
PCT/KR2024/004935</t>
  </si>
  <si>
    <t>IP91178</t>
  </si>
  <si>
    <t>SH-72812-IN-DMC</t>
  </si>
  <si>
    <t>IMAGE ENCODING METHOD, ENCODING DEVICE, DECODING METHOD, AND DECODING DEVICE USING INTRA PREDICTION MODE
PCT/KR2024/095608</t>
  </si>
  <si>
    <t xml:space="preserve">FIBER-OPTIC PLASMONIC BIOSENSING SYSTEMS AND METHODS FOR ANALYTE DETECTION
</t>
  </si>
  <si>
    <t>IP92564</t>
  </si>
  <si>
    <t>1336-IN-PCD</t>
  </si>
  <si>
    <t>GILEAD SCIENCES INC</t>
  </si>
  <si>
    <t xml:space="preserve">SUBSTITUTED PYRIDOTRIAZINE COMPOUNDS AND USES THEREOF
</t>
  </si>
  <si>
    <t>IP91494</t>
  </si>
  <si>
    <t>81088127</t>
  </si>
  <si>
    <t xml:space="preserve">PELLETING COMPOSITION, IRON ORE PELLET AND METHOD(S) THEREOF
</t>
  </si>
  <si>
    <t>IP89805</t>
  </si>
  <si>
    <t>24PCTIN939</t>
  </si>
  <si>
    <t>BATTERY MANUFACTURING SYSTEM
PCT/KR2024/095950</t>
  </si>
  <si>
    <t xml:space="preserve">A GOLD ALLOY AND A METHOD OF MANUFACTURING THE GOLD ALLOY
</t>
  </si>
  <si>
    <t>IP87980</t>
  </si>
  <si>
    <t>P27820-IN/DMC/YSY</t>
  </si>
  <si>
    <t>SUPPORT STRUCTURE FOR SUPPORTING FLEXIBLE DISPLAY, AND ELECTRONIC DEVICE COMPRISING SAME
PCT/KR2024/007325</t>
  </si>
  <si>
    <t xml:space="preserve">END TO END MULTI-RAT SPECTRUM SHARING USE CASE (5G AND 6G) FOR O-RAN AND 3GPP DEPLOYMENT SCENARIOS
</t>
  </si>
  <si>
    <t>IP91404</t>
  </si>
  <si>
    <t>P0235.IN1NAT</t>
  </si>
  <si>
    <t>UNIVERSITÄT ZU KÖLN</t>
  </si>
  <si>
    <t>BROADLY NEUTRALIZING ANTIBODIES TARGETING THE CD4 BINDING SITE ON HIV ENV
PCT/EP2024/065842</t>
  </si>
  <si>
    <t>IP92531</t>
  </si>
  <si>
    <t>HE25246IN</t>
  </si>
  <si>
    <t>PROCESSING METHOD, PROCESSING DEVICE, METHOD FOR PRODUCING SEMICONDUCTOR DEVICE, AND PROGRAM
PCT/JP2023/024287</t>
  </si>
  <si>
    <t>IP92538</t>
  </si>
  <si>
    <t>191569IND2</t>
  </si>
  <si>
    <t xml:space="preserve">SYSTEMS AND METHODS OF SUPPORTING DEVICE TRIGGERED RE-AUTHENTICATION OF SLICE-SPECIFIC SECONDARY AUTHENTICATION AND AUTHORIZATION
</t>
  </si>
  <si>
    <t>Saurabh Vashisth</t>
  </si>
  <si>
    <t>IP92237</t>
  </si>
  <si>
    <t>191569IND1</t>
  </si>
  <si>
    <t>IP91357</t>
  </si>
  <si>
    <t>194685IND1</t>
  </si>
  <si>
    <t xml:space="preserve">HANDLING MISSED HYBRID AUTOMATIC REPEAT REQUEST (HARQ) OPPORTUNITIES, MULTIPLE HARQ OPPORTUNITIES, OR BOTH FOR DISCONTINUOUS RECEPTION (DRX)
</t>
  </si>
  <si>
    <t>IP91947</t>
  </si>
  <si>
    <t>PF240467INP</t>
  </si>
  <si>
    <t>PREPARATION AND USE OF ANTI-GPRC5D/BCMA/CD3 TRISPECIFIC ANTIBODY
PCT/CN2024/097542</t>
  </si>
  <si>
    <t>IP91886</t>
  </si>
  <si>
    <t>MESO.P0002IN</t>
  </si>
  <si>
    <t>MESO SCALE TECHNOLOGIES, LLC.</t>
  </si>
  <si>
    <t>METHODS FOR ANALYZING A SAMPLE
PCT/US2024/032580</t>
  </si>
  <si>
    <t>IP91361</t>
  </si>
  <si>
    <t>P220729IN01</t>
  </si>
  <si>
    <t>CONTROL OF A CONVERTER IN AN AC GRID SUPPLIED BY RENEWABLE ENERGY SOURCES
PCT/EP2023/064378</t>
  </si>
  <si>
    <t>IP91784</t>
  </si>
  <si>
    <t>P240401IN01</t>
  </si>
  <si>
    <t xml:space="preserve">SYSTEM AND METHOD FOR FOUNDATION MODEL FUNCTIONALITIES FOR TIME SERIES DATA OF OPERATIONAL PROCESSES WITH INDUSTRIAL CONTEXT INFORMATION FOR INDUSTRIAL APPLICATIONS
</t>
  </si>
  <si>
    <t xml:space="preserve">METHOD AND SYSTEM FOR PARKING SLOT RECOMMENDATION BASED ON DEBOARDING REQUIREMENTS OF VEHICLE OCCUPANTS
</t>
  </si>
  <si>
    <t xml:space="preserve">A TRANSMISSION ASSEMBLY OF A VEHICLE
</t>
  </si>
  <si>
    <t xml:space="preserve">A BRAKING SYSTEM OF A VEHICLE
</t>
  </si>
  <si>
    <t xml:space="preserve">A SAFETY SYSTEM AND METHOD FOR PROTECTING A VEHICLE IN CONTAMINATED WATER LOGGING
</t>
  </si>
  <si>
    <t xml:space="preserve">A CHARGING SYSTEM AND A VEHICLE COMPRISING THE SAME
</t>
  </si>
  <si>
    <t xml:space="preserve">A SENSOR AND A SYSTEM FOR DETECTING SPECIFIC SUBSTANCES IN A CLOSED ENVIRONMENT
</t>
  </si>
  <si>
    <t xml:space="preserve">METHOD AND SYSTEM FOR PLANNNING TRAJECTORY OF AN EGO VEHICLE BASED ON SURFACE IRREGULARITIES
</t>
  </si>
  <si>
    <t xml:space="preserve">A METHOD AND A SYSTEM FOR PROVIDING DRIVING ASSISTANCE INFORMATION TO DRIVER OF EGO VEHICLE
</t>
  </si>
  <si>
    <t xml:space="preserve">VEHICLE COMPRISING VIBRATION ISOLATION MEMBER
</t>
  </si>
  <si>
    <t xml:space="preserve">A SYSTEM FOR REGULATING ENVIRONMENT IN A FRUNK OF A VEHICLE
</t>
  </si>
  <si>
    <t xml:space="preserve">AN ASSEMBLY TO SECURE A BEADING TO A VEHICLE
</t>
  </si>
  <si>
    <t xml:space="preserve">A ROOF RAIL ASSEMBLY OF A VEHICLE
</t>
  </si>
  <si>
    <t xml:space="preserve">LATCH ASSIST DEVICE FOR VEHICLE
</t>
  </si>
  <si>
    <t xml:space="preserve">AN ELECTRIC DRIVETRAIN SYSTEM FOR A VEHICLE
</t>
  </si>
  <si>
    <t xml:space="preserve">A DIFFERENTIAL SYSTEM FOR A VEHICLE
</t>
  </si>
  <si>
    <t xml:space="preserve">A BATTERY MODULE
</t>
  </si>
  <si>
    <t xml:space="preserve">METHOD OF GENERATING TEST SCENARIOS FOR ADVANCED DRIVER ASSISTANCE SYSTEM AND SYSTEM THEREOF
</t>
  </si>
  <si>
    <t xml:space="preserve">SYSTEM FOR GENERATING ELECTRICAL ENERGY FROM ROTATIONAL MOTION OF STEERING COLUMN
</t>
  </si>
  <si>
    <t xml:space="preserve">GASKET FOR BATTERY PACK AND BATTERY PACK INCLUDING THE GASKET
</t>
  </si>
  <si>
    <t xml:space="preserve">A COOLING SYSTEM FOR AN ELECTRIC MOTOR
</t>
  </si>
  <si>
    <t xml:space="preserve">A PROJECTOR SYSTEM OF A VEHICLE
</t>
  </si>
  <si>
    <t>IP92478</t>
  </si>
  <si>
    <t>ESPKE24-0751PCIN</t>
  </si>
  <si>
    <t>BATTERY CONTROL DEVICE AND METHOD
PCT/KR2025/002090</t>
  </si>
  <si>
    <t>IP92018</t>
  </si>
  <si>
    <t>OPP20244950IN</t>
  </si>
  <si>
    <t>BATTERY RACK AND ENERGY STORAGE SYSTEM INCLUDING SAME
PCT/KR2024/013469</t>
  </si>
  <si>
    <t>IP92541</t>
  </si>
  <si>
    <t>106389-9689</t>
  </si>
  <si>
    <t xml:space="preserve">ACOUSTIC SYSTEM FOR A GENERATOR SET
</t>
  </si>
  <si>
    <t>IP91063</t>
  </si>
  <si>
    <t>539628INP</t>
  </si>
  <si>
    <t>PYC THERAPEUTICS LIMITED</t>
  </si>
  <si>
    <t>COMPOSITIONS AND METHODS FOR TREATMENT OF KIDNEY DISEASE
PCT/AU2024/050616</t>
  </si>
  <si>
    <t>IP92044</t>
  </si>
  <si>
    <t>00011349-IN01</t>
  </si>
  <si>
    <t>INERTIAL SEPARATOR, INERTIAL SEPARATOR PANEL, METHOD FOR MANUFACTURING AN INERTIAL SEPARATOR PANEL, AND A METHOD FOR SEPARATING PARTICULATES AND/OR WATER FROM GAS
PCT/US2024/037236</t>
  </si>
  <si>
    <t>IP92091</t>
  </si>
  <si>
    <t>206923PIN-WO/WHBBABJA</t>
  </si>
  <si>
    <t>RAMPF ADVANCED POLYMERS GMBH &amp; CO. KG</t>
  </si>
  <si>
    <t>FLAME-RETARDANT POLYURETHANE COMPOSITION
PCT/EP2024/070747</t>
  </si>
  <si>
    <t>IP91618</t>
  </si>
  <si>
    <t>SE25P0317IN1</t>
  </si>
  <si>
    <t xml:space="preserve">A METHOD FOR SPEECH RECOGNITION AND A SYSTEM THEREOF
</t>
  </si>
  <si>
    <t>IP89445</t>
  </si>
  <si>
    <t>SR NO.: S 2025-26/2384 &amp; THE IDF NO. 3372</t>
  </si>
  <si>
    <t xml:space="preserve">METHOD AND APPARATUS FOR CURRENT SENSING IN POWER REGULATION SYSTEM
</t>
  </si>
  <si>
    <t>IP91587</t>
  </si>
  <si>
    <t>1488-IN-PCT</t>
  </si>
  <si>
    <t>KRAS MODULATING COMPOUNDS
PCT/US2024/035775</t>
  </si>
  <si>
    <t>IP89282</t>
  </si>
  <si>
    <t>OEC16022IN</t>
  </si>
  <si>
    <t>METHOD FOR RENDERING VIDEO IMAGES IN VR SCENES
PCT/IB2024/055190</t>
  </si>
  <si>
    <t>IP92540</t>
  </si>
  <si>
    <t>2306022IN</t>
  </si>
  <si>
    <t>LAYERED MODULATION COMMUNICATION
PCT/US2024/043228</t>
  </si>
  <si>
    <t>IP92544</t>
  </si>
  <si>
    <t>2306722IN</t>
  </si>
  <si>
    <t>DATA COLLECTION AND COMMUNICATION
PCT/CN2023/111178</t>
  </si>
  <si>
    <t>IP92427</t>
  </si>
  <si>
    <t>2024-OPLE-0672PC/IN/EKL/JWL</t>
  </si>
  <si>
    <t>LITHIUM SECONDARY BATTERY
PCT/KR2024/020756</t>
  </si>
  <si>
    <t xml:space="preserve">METHOD AND SYSTEM FOR USER EQUIPMENT (UE) CAPABILITY INFORMATION REPORTING
</t>
  </si>
  <si>
    <t xml:space="preserve">METHOD AND SYSTEM FOR DETECTING AND RECOVERING DATA STALLS IN NETWORK SYSTEM
</t>
  </si>
  <si>
    <t>IP92138</t>
  </si>
  <si>
    <t>134.PCT.IN</t>
  </si>
  <si>
    <t>Turkey</t>
  </si>
  <si>
    <t>AGTEKS ORME VE TEKSTIL ENDUSTRILERI SANAYI VE TICARET LIMITED SIRKETI</t>
  </si>
  <si>
    <t>SURFACE DEFECT DETECTION SYSTEM
PCT/TR2024/050594</t>
  </si>
  <si>
    <t>IP89853</t>
  </si>
  <si>
    <t>23115-IN</t>
  </si>
  <si>
    <t>LABEL CREATION DEVICE, DIAGNOSTIC MODEL CREATION DEVICE, DEGRADATION DIAGNOSTIC DEVICE, INFORMATION PROCESSING SYSTEM, AND LABEL CREATION METHOD
PCT/JP2023/026914</t>
  </si>
  <si>
    <t>IP91922</t>
  </si>
  <si>
    <t>M/KUDE-102-PC/IN</t>
  </si>
  <si>
    <t>METHOD FOR SECURING THE ACCESS TO A CONTENT, CORRESPONDING COMPUTER PROGRAM PRODUCT AND DEVICES
PCT/EP2024/066159</t>
  </si>
  <si>
    <t>IP91730</t>
  </si>
  <si>
    <t>346161.2/HEL/PR</t>
  </si>
  <si>
    <t>DEVICE FOR PRODUCING A DENTAL SPLINT
PCT/AT2024/060089</t>
  </si>
  <si>
    <t xml:space="preserve">ELECTRICAL CROSSOVER COMPONENT BASED CIRCUIT BREAKER ASSEMBLIES
</t>
  </si>
  <si>
    <t>IP89264</t>
  </si>
  <si>
    <t>24FMG015-IN0</t>
  </si>
  <si>
    <t>AIR-PERMEABLE PACKAGING MATERIAL FOR OXYGEN SCAVENGER AND METHOD FOR MANUFACTURING SAME
PCT/JP2024/023343</t>
  </si>
  <si>
    <t>IP91425</t>
  </si>
  <si>
    <t>I34207WOIN</t>
  </si>
  <si>
    <t>IMGEN-T SRL</t>
  </si>
  <si>
    <t>COMBINATION CONTAINING AN MRNA VACCINE OR AN MRNA ENCODED THERAPEUTIC PROTEIN AND AN IMMUNE MODULATING MRNA FOR IMPROVED OR REDUCED IMMUNOGENICITY TO INCREASE EFFICACY
PCT/EP2024/065209</t>
  </si>
  <si>
    <t xml:space="preserve">BUILDING MANAGEMENT SYSTEM WITH GRAPHICS CONVERSION
</t>
  </si>
  <si>
    <t>IP92354</t>
  </si>
  <si>
    <t>OPP20252305IN</t>
  </si>
  <si>
    <t>APPARATUS AND METHOD FOR ENERGY MAXIMIZATION IN A SECONDARY BATTERY SYSTEM
PCT/IB2024/056899</t>
  </si>
  <si>
    <t>IP92098</t>
  </si>
  <si>
    <t>N427046IN INT</t>
  </si>
  <si>
    <t>VERONA PHARMA PLC</t>
  </si>
  <si>
    <t>PARTICULATE COMPOSITION COMPRISING ENSIFENTRINE
PCT/GB2024/051613</t>
  </si>
  <si>
    <t>IP92048</t>
  </si>
  <si>
    <t>P120992.IN</t>
  </si>
  <si>
    <t>SCINOGY PRODUCTS PTY LTD</t>
  </si>
  <si>
    <t>MIXER FOR PARTICLE SUSPENSIONS INSIDE BAGS
PCT/AU2024/050622</t>
  </si>
  <si>
    <t>IP92499</t>
  </si>
  <si>
    <t>163433.00065</t>
  </si>
  <si>
    <t>BRIDGE AND TRACK CRANE LLC D/B/A RCRANE</t>
  </si>
  <si>
    <t>RAILROAD CAR
PCT/US2024/035758</t>
  </si>
  <si>
    <t>IP92074</t>
  </si>
  <si>
    <t>P6492IN00</t>
  </si>
  <si>
    <t>VIROMETIX AG</t>
  </si>
  <si>
    <t>COMPOSITIONS OF PNEUMOCOCCAL ANTIGENS
PCT/EP2024/069620</t>
  </si>
  <si>
    <t>IP91977</t>
  </si>
  <si>
    <t xml:space="preserve">CRUSHED REFINED SODA (CRS) GRANULES AND APPLICATIONS THEREOF
</t>
  </si>
  <si>
    <t>IP92452</t>
  </si>
  <si>
    <t>OVP2425276IN</t>
  </si>
  <si>
    <t>SPACER SHIM AND SLOT DIE COATER
PCT/KR2024/011049</t>
  </si>
  <si>
    <t>IP88932</t>
  </si>
  <si>
    <t>OPP20253348IN</t>
  </si>
  <si>
    <t>VALUABLE METAL RECOVERY COMPOSITION, AND METHOD FOR RECOVERING VALUABLE METAL
PCT/KR2024/008565</t>
  </si>
  <si>
    <t xml:space="preserve">HEAT DISSIPATION APPARATUS FOR AIR FRYER AND AIR FRYER
</t>
  </si>
  <si>
    <t>IP92423</t>
  </si>
  <si>
    <t>2024-OPLE-0616PC/IN/EKL/JWL</t>
  </si>
  <si>
    <t>CYLINDRICAL LITHIUM SECONDARY BATTERY
PCT/KR2024/019771</t>
  </si>
  <si>
    <t>IP92392</t>
  </si>
  <si>
    <t>2024-OPLE-9908PC/IN/EKL/SKB</t>
  </si>
  <si>
    <t>BATTERY SWAPPING SYSTEM, BATTERY SWAPPING DEVICE, AND MANAGEMENT METHOD THEREOF
PCT/KR2024/010273</t>
  </si>
  <si>
    <t xml:space="preserve">PROMPT DETECTION FOR MACHINE LEARNING MODELS
</t>
  </si>
  <si>
    <t>IP91747</t>
  </si>
  <si>
    <t>2025P00702 IN</t>
  </si>
  <si>
    <t xml:space="preserve">METHOD AND SYSTEM FOR VOLTAGE BALANCING OF A BATTERY PACK AND A CIRCUIT THEREOF
</t>
  </si>
  <si>
    <t>IP91206</t>
  </si>
  <si>
    <t>2025P00437 IN</t>
  </si>
  <si>
    <t xml:space="preserve">METHOD FOR DETECTING A FAULT CONDITION OF AN INTERNAL COMBUSTION ENGINE AND A SYSTEM THEREOF
</t>
  </si>
  <si>
    <t>IP92437</t>
  </si>
  <si>
    <t>P240780IN01</t>
  </si>
  <si>
    <t xml:space="preserve">SYSTEM AND METHOD FOR ENHANCING LARGE LANGUAGE MODELS WITH NEXT THOUGHT PREDICTION COGNITION USING NOVEL TOKENS
</t>
  </si>
  <si>
    <t>IP91770</t>
  </si>
  <si>
    <t>P240755IN01</t>
  </si>
  <si>
    <t xml:space="preserve">FEDERATED LEARNING WITH CUSTOMER DATA PRIVACY PRESERVATION AND ENTAILMENT CHECKING
</t>
  </si>
  <si>
    <t>IP92170</t>
  </si>
  <si>
    <t>1.133.221 IN</t>
  </si>
  <si>
    <t>I4F LICENSING NV</t>
  </si>
  <si>
    <t>TILE PANEL, SURFACE COVERING AND METHOD OF MANUFACTURING SUCH A PANEL
PCT/EP2024/067854</t>
  </si>
  <si>
    <t>IP91540</t>
  </si>
  <si>
    <t>ARB-8-IN</t>
  </si>
  <si>
    <t>ZHANG, CHAOJIONG</t>
  </si>
  <si>
    <t>BATTERY SELF-DISCHARGE CURRENT MEASUREMENT AND MONITORING WITH PARALLEL CELL GROUP
PCT/US2024/036631</t>
  </si>
  <si>
    <t>IP91676</t>
  </si>
  <si>
    <t>080618-2910</t>
  </si>
  <si>
    <t>MIROMATRIX MEDICAL INC</t>
  </si>
  <si>
    <t>METHODS AND USES OF DIFFERENTIATED CELLS
PCT/US2024/032007</t>
  </si>
  <si>
    <t>IP91679</t>
  </si>
  <si>
    <t>080618-2920</t>
  </si>
  <si>
    <t>A HIGH RESOLUTION PRINTING SYSTEM AND A METHOD OF ALIGNING PIXELATED TILES
PCT/US2024/032581</t>
  </si>
  <si>
    <t xml:space="preserve">ARTIFICIAL INTELLIGENCE PLATFORM, SYSTEMS AND METHODS
</t>
  </si>
  <si>
    <t>IP92385</t>
  </si>
  <si>
    <t>30622_IN</t>
  </si>
  <si>
    <t>PYRROLIDINE COMPOUNDS WITH Lp(a) LOWERING ACTIVITY
PCT/US2024/038475</t>
  </si>
  <si>
    <t>IP92386</t>
  </si>
  <si>
    <t>30621_IN</t>
  </si>
  <si>
    <t>PYRROLIDINE COMPOUNDS Lp(a) LOWERING ACTIVITY
PCT/US2024/038467</t>
  </si>
  <si>
    <t>IP91892</t>
  </si>
  <si>
    <t>FF67584/25</t>
  </si>
  <si>
    <t>IMPROVEMENTS RELATING TO INTERNAL COMBUSTION ENGINES
PCT/AU2024/050579</t>
  </si>
  <si>
    <t xml:space="preserve">METHODS FOR MEASURING MULTIPLE PARAMETERS FROM A TEST SAMPLE AND DEVICES THEREOF
</t>
  </si>
  <si>
    <t xml:space="preserve">METHODS TO ESTIMATE HEMOGLOBIN AND HEMATOCRIT FROM WHOLE BLOOD, DEVICES AND KITS THEREOF
</t>
  </si>
  <si>
    <t>IP89741</t>
  </si>
  <si>
    <t>ES-EE-2025-142</t>
  </si>
  <si>
    <t xml:space="preserve">AN INTEGRATED DEVICE FOR FLOW FIELD MONITORING AND A METHOD OF MANUFACTURING THEREOF
</t>
  </si>
  <si>
    <t>IP92500</t>
  </si>
  <si>
    <t>008634.01602\IN</t>
  </si>
  <si>
    <t>SLOAN VALVE COMPANY</t>
  </si>
  <si>
    <t>BATTERY MANAGEMENT SYSTEM FOR DETECTING ABNORMAL BATTERY CONDITIONS
PCT/US2024/034738</t>
  </si>
  <si>
    <t>IP92194</t>
  </si>
  <si>
    <t>175073.00345</t>
  </si>
  <si>
    <t>MOTOR CONTROL USING OPTIMAL EFFICIENCY REFERENCE GENERATION
PCT/US2024/034328</t>
  </si>
  <si>
    <t>IP92554</t>
  </si>
  <si>
    <t>C/P/1039341/IN/PCT/1</t>
  </si>
  <si>
    <t>SUSTAINABLE NETWORKING PLANE DE-ENERGIZATION
PCT/US2024/031171</t>
  </si>
  <si>
    <t>IP92555</t>
  </si>
  <si>
    <t>C/P/1040151/IN/PCT/1</t>
  </si>
  <si>
    <t>SCALABLE SOURCE SECURITY GROUP TAG (SGT) PROPAGATION OVER THIRD-PARTY WAN NETWORKS
PCT/US2024/031917</t>
  </si>
  <si>
    <t>IP91471</t>
  </si>
  <si>
    <t>SR NO.: S 2025-26/2495 &amp; THE IDF NO 3586</t>
  </si>
  <si>
    <t xml:space="preserve">SUPERCAPACITOR COMPRISING A VANADIUM-BASED ELECTROCHEMICALLY ACTIVE COMPOUND AND A METHOD FOR PREPARING THE SAME
</t>
  </si>
  <si>
    <t>IP91653</t>
  </si>
  <si>
    <t>SR NO.: S 2025-26/2511 &amp; THE IDF NO 3596</t>
  </si>
  <si>
    <t xml:space="preserve">PROCESS FOR PREPARING A N-HETEROCYCLIC CARBENE BASED DITHIOLENE RADICAL COMPOUND
</t>
  </si>
  <si>
    <t>IP92419</t>
  </si>
  <si>
    <t>OVP2425863IN</t>
  </si>
  <si>
    <t>APPARATUS AND METHOD FOR MANAGING BATTERY
PCT/KR2024/010861</t>
  </si>
  <si>
    <t>IP92015</t>
  </si>
  <si>
    <t>OVP2425554IN</t>
  </si>
  <si>
    <t>DEVICE FOR HEATING ELECTRODES
PCT/KR2024/009996</t>
  </si>
  <si>
    <t>IP91824</t>
  </si>
  <si>
    <t>RAMOT/0126 IN</t>
  </si>
  <si>
    <t>RAMOT AT TEL-AVIV UNIVERSITY LTD.</t>
  </si>
  <si>
    <t>BIODEGRADABLE CARBAMATE LIPIDS WITH INCREASED STABILITY
PCT/IL2024/050567</t>
  </si>
  <si>
    <t xml:space="preserve">DETECTING FRAUDULENT TELECOMMUNICATIONS ACTIVITY
</t>
  </si>
  <si>
    <t xml:space="preserve">A MICROCHANNEL HEAT SINK
</t>
  </si>
  <si>
    <t>IP92156</t>
  </si>
  <si>
    <t>Galaxy Surfactants Ltd</t>
  </si>
  <si>
    <t xml:space="preserve">ANIONIC-COMPATIBLE CATIONIC ANTIMICROBIAL SURFACTANTS
</t>
  </si>
  <si>
    <t>Bithul K</t>
  </si>
  <si>
    <t xml:space="preserve">A SYSTEM AND DEVICE FOR VISUALIZING VEINS AND TRACKING POSITION OF CATHETER AND METHOD THEREOF
</t>
  </si>
  <si>
    <t xml:space="preserve">CONTEXT-AWARE CAMERA SWITCHING IN VIDEO CALLS USING ON DEVICE ARTIFICIAL INTELLIGENCE
</t>
  </si>
  <si>
    <t xml:space="preserve">ANOMALY DETECTION FOR ONE OR MORE DEVICES OPERATING IN AN ENVIRONMENT BASED ON SENSOR SIGNALS
</t>
  </si>
  <si>
    <t>IP92582</t>
  </si>
  <si>
    <t>2308270IN</t>
  </si>
  <si>
    <t>CYCLIC PREFIX EXTENSION FOR SIDELINK TRANSMISSIONS IN SHARED CHANNEL OCCUPANCY TIME
PCT/CN2023/113690</t>
  </si>
  <si>
    <t>IP92057</t>
  </si>
  <si>
    <t>2024-OPLE-0035PC/IN/EKL/JWN</t>
  </si>
  <si>
    <t>SECONDARY BATTERY
PCT/KR2024/009817</t>
  </si>
  <si>
    <t>IP92545</t>
  </si>
  <si>
    <t>2024-OPLE-0133PC/IN/EKL</t>
  </si>
  <si>
    <t>LITHIUM SECONDARY BATTERY, AND BATTERY MODULE AND BATTERY PACK INCLUDING THE SAME
PCT/KR2024/011856</t>
  </si>
  <si>
    <t>IP88847</t>
  </si>
  <si>
    <t>SRIB-20250327-010</t>
  </si>
  <si>
    <t xml:space="preserve">METHOD AND DEVICE FOR GENERATING A WIDE FRAME IMAGE
</t>
  </si>
  <si>
    <t>IP89065</t>
  </si>
  <si>
    <t>SRIB-20250327-007</t>
  </si>
  <si>
    <t xml:space="preserve">METHOD AND DEVICE FOR RECORDING A WIDE ANGLE VIDEO
</t>
  </si>
  <si>
    <t>IP90801</t>
  </si>
  <si>
    <t>SRIB-20250707-003.</t>
  </si>
  <si>
    <t xml:space="preserve">METHODS AND SYSTEM FOR SELECTIVE TRANSMISSION OF AUDIO SIGNALS DURING CALL SESSION
</t>
  </si>
  <si>
    <t>IP92306</t>
  </si>
  <si>
    <t>2023201-IN-PCT</t>
  </si>
  <si>
    <t>SUN-PROTECTION MULTIPLE GLAZING COMPRISING A COATING WITH INFRARED REFLECTION PROPERTIES AND AN ANTI-REFLECTIVE COATING
PCT/EP2024/069805</t>
  </si>
  <si>
    <t>IP86756</t>
  </si>
  <si>
    <t>MS-MAT-2025-059</t>
  </si>
  <si>
    <t xml:space="preserve">A MULTILAYERED COMPOSITE AND METHODS OF PREPARATION THEREOF
</t>
  </si>
  <si>
    <t>IP91823</t>
  </si>
  <si>
    <t>31116_IN</t>
  </si>
  <si>
    <t>QURALIS CORPORATION</t>
  </si>
  <si>
    <t>MODIFIED UNC13A OLIGONUCLEOTIDES
PCT/US2024/031911</t>
  </si>
  <si>
    <t>IP88326</t>
  </si>
  <si>
    <t>24PCTIN940</t>
  </si>
  <si>
    <t>REWINDING STAGE AND SECONDARY BATTERY MANUFACTURING SYSTEM INCLUDING SAME
PCT/KR2024/095988</t>
  </si>
  <si>
    <t>IP92232</t>
  </si>
  <si>
    <t>81088322</t>
  </si>
  <si>
    <t xml:space="preserve">BRIQUETTE COMPOSITION FOR CHARGING IN A SUBMERGED ARC FURNACE
</t>
  </si>
  <si>
    <t>IP92241</t>
  </si>
  <si>
    <t>P023354IN-01</t>
  </si>
  <si>
    <t>ROLLING ROLL AND RELATED DISMOUNTING METHOD
PCT/IB2024/055195</t>
  </si>
  <si>
    <t xml:space="preserve">REPLACEABLE CARTRIDGE FOR USE WITH CUTTING TOOL
</t>
  </si>
  <si>
    <t xml:space="preserve">AUDIO QUESTION ANSWERING WITH AUDIO CONTEXT DETECTION
</t>
  </si>
  <si>
    <t xml:space="preserve">SYSTEM AND METHOD FOR EFFICIENT QUESTION ANSWERING OVER LONG-DURATION AUDIO STREAMS
</t>
  </si>
  <si>
    <t>IP89324</t>
  </si>
  <si>
    <t>SRIB-20250131-001</t>
  </si>
  <si>
    <t xml:space="preserve">A METHOD AND A DEVICE FOR GENERATING A GENERATIVE VIDEO
</t>
  </si>
  <si>
    <t>IP91921</t>
  </si>
  <si>
    <t>F25-INKS-280</t>
  </si>
  <si>
    <t>HIGH-STRENGTH, HIGH-TOUGHNESS AND HIGH-HARDENABILITY GEAR SHAFT STEEL, AND MANUFACTURING METHOD THEREFOR
PCT/CN2024/099794</t>
  </si>
  <si>
    <t xml:space="preserve">ELECTRICAL CONTROL CIRCUIT FOR A REVERSIBLE ELECTRIC MOTOR AND CONTROL SYSTEM FOR A VEHICLE SEAT SLIDEWAY LOCKING DEVICE
</t>
  </si>
  <si>
    <t>IP91822</t>
  </si>
  <si>
    <t>87LM-385663-IN</t>
  </si>
  <si>
    <t>NANJING NOVLEAD BIOTECHNOLOGY CO., LTD.</t>
  </si>
  <si>
    <t>APPARATUSES, SYSTEMS, AND METHODS FOR TRANSMITTING THERAPEUTIC GAS
PCT/CN2024/097474</t>
  </si>
  <si>
    <t xml:space="preserve">METHODS AND SYSTEMS FOR ESTIMATING CARBON EMISSIONS OF LARGE LANGUAGE MODEL INFERENCE AT PROMPT LEVEL
</t>
  </si>
  <si>
    <t>IP92618</t>
  </si>
  <si>
    <t>202121IND1</t>
  </si>
  <si>
    <t xml:space="preserve">APPLICATION BASED NETWORK SLICE SELECTION
</t>
  </si>
  <si>
    <t xml:space="preserve">METHOD AND SYSTEM FOR FRONTHAUL REDUCTION AND MULTI-TRP AWARE UE-SIDE UPLINK PRECODING IN D-MIMO
</t>
  </si>
  <si>
    <t>IP91567</t>
  </si>
  <si>
    <t>CH272PCT/IN</t>
  </si>
  <si>
    <t>OPTICAL MATERIAL DERIVED FROM A POLYMERIZABLE COMPOSITION CONTAINING A TERMINAL DIALKYNE COMPOUND
PCT/EP2024/070624</t>
  </si>
  <si>
    <t>IP92489</t>
  </si>
  <si>
    <t>600214/0002/IN</t>
  </si>
  <si>
    <t>SMS CHEMICALS LTD</t>
  </si>
  <si>
    <t>A LUBRICANT-IMPREGNATED FABRIC FOR CLEANING AND/OR LUBRICATING FIREARMS
PCT/IL2024/050564</t>
  </si>
  <si>
    <t>IP91190</t>
  </si>
  <si>
    <t>24PCTIN958</t>
  </si>
  <si>
    <t>SECONDARY BATTERY MANUFACTURING SYSTEM AND SECONDARY BATTERY MANUFACTURING METHOD
PCT/KR2024/096244</t>
  </si>
  <si>
    <t>IP91936</t>
  </si>
  <si>
    <t>2023142-IN-PCT</t>
  </si>
  <si>
    <t>BUILDING COVERING SYSTEM COMPRISING A STRUCTURE FOR ATTACHING A POSITION-ADJUSTABLE PANEL, AND METHOD FOR INSTALLING SUCH A COVERING SYSTEM ON A BUILDING
PCT/EP2024/065386</t>
  </si>
  <si>
    <t>IP92325</t>
  </si>
  <si>
    <t>OVP2427403IN</t>
  </si>
  <si>
    <t>GASKET, BATTERY CELL, BATTERY PACK AND VEHICLE COMPRISING SAME
PCT/KR2024/018912</t>
  </si>
  <si>
    <t>IP92443</t>
  </si>
  <si>
    <t>RAKU-09900IN</t>
  </si>
  <si>
    <t>IMPLEMENTING ENERGY SAVINGS IN A CELLULAR COMMUNICATION NETWORK
PCT/US2024/039544</t>
  </si>
  <si>
    <t>IP92342</t>
  </si>
  <si>
    <t>SP2307012/IN</t>
  </si>
  <si>
    <t>ELECTRONIC DEVICE COMPRISING FLEXIBLE DISPLAY
PCT/KR2024/010359</t>
  </si>
  <si>
    <t>IP92344</t>
  </si>
  <si>
    <t>PX-240188-IN</t>
  </si>
  <si>
    <t>HANWHA SOLUTIONS CORPORATION</t>
  </si>
  <si>
    <t>SYSTEM AND METHOD FOR MOUNTING PROTECTIVE MEMBER OF SOLAR PANEL
PCT/KR2024/007657</t>
  </si>
  <si>
    <t>IP92632</t>
  </si>
  <si>
    <t>201048IND1</t>
  </si>
  <si>
    <t xml:space="preserve">TRACKING REFERENCE SIGNAL TECHNIQUES IN WIRELESS COMMUNICATIONS
</t>
  </si>
  <si>
    <t>IP92139</t>
  </si>
  <si>
    <t>2024-OPLE-0168PC/IN/EKL</t>
  </si>
  <si>
    <t>METHOD FOR MANUFACTURING ELECTRODE AND ELECTRODE MANUFACTURED THEREBY
PCT/KR2024/019622</t>
  </si>
  <si>
    <t>IP92234</t>
  </si>
  <si>
    <t>SE-023-06-004-WO0IN0</t>
  </si>
  <si>
    <t>ELECTRONIC DEVICE COMPRISING ACOUSTIC CONDUIT
PCT/KR2024/006715</t>
  </si>
  <si>
    <t>IP92126</t>
  </si>
  <si>
    <t>2067481/0001973</t>
  </si>
  <si>
    <t>BERRY GLOBAL INC</t>
  </si>
  <si>
    <t>NON-WOVEN FABRICS FOR AGRICULTURAL PRODUCTS
PCT/US2024/033194</t>
  </si>
  <si>
    <t xml:space="preserve">A TRACTION SYSTEM COMPRISING AN ELECTRIC MOTOR AND AN OUTSIDE LIQUID-AIR HEAT EXCHANGER FOR COOLING THE ROTOR
</t>
  </si>
  <si>
    <t>IP91620</t>
  </si>
  <si>
    <t>SH-74030-IN-DMC</t>
  </si>
  <si>
    <t>METHOD AND ELECTRONIC DEVICE FOR PROVIDING CODE BY USING GENERATIVE ARTIFICIAL INTELLIGENCE MODEL
PCT/KR2024/014494</t>
  </si>
  <si>
    <t>IP92495</t>
  </si>
  <si>
    <t>009552.00113\IN</t>
  </si>
  <si>
    <t>OLAM AMERICAS, LLC</t>
  </si>
  <si>
    <t>ONION FOOD PRODUCT AND METHODS OF MAKING AND USE THEREOF
PCT/US2023/075494</t>
  </si>
  <si>
    <t>IP91859</t>
  </si>
  <si>
    <t>UNIVERSITY OF TASMANIA</t>
  </si>
  <si>
    <t>METHODS AND SYSTEMS FOR FABRICATING THREE-DIMENSIONAL OBJECTS BY ADDITIVE MANUFACTURING
PCT/AU2024/050609</t>
  </si>
  <si>
    <t xml:space="preserve">PRODUCT REGISTRATION SYSTEM
</t>
  </si>
  <si>
    <t>IP92022</t>
  </si>
  <si>
    <t>MM264 PCT IN</t>
  </si>
  <si>
    <t>MOVING MAGNET TECHNOLOGIES</t>
  </si>
  <si>
    <t>ELECTRIC MOTOR WITH IMPROVED ASSEMBLY
PCT/EP2024/065756</t>
  </si>
  <si>
    <t>IP92476</t>
  </si>
  <si>
    <t>PX-240186-IN</t>
  </si>
  <si>
    <t>CORNER COVER
PCT/KR2024/007444</t>
  </si>
  <si>
    <t>IP93426</t>
  </si>
  <si>
    <t>230057IN01</t>
  </si>
  <si>
    <t>THREE-WAY CATALYSTS COMPRISING MULTIPLE OXYGEN STORAGE COMPONENTS
PCT/US2024/036480</t>
  </si>
  <si>
    <t xml:space="preserve">METHOD AND APPARATUS FOR ENHANCED SECURITY IN A MOBILE CORE NETWORK USING TOKEN BUCKET
</t>
  </si>
  <si>
    <t>IP91937</t>
  </si>
  <si>
    <t>193230-010509/IN</t>
  </si>
  <si>
    <t>HB BIOTECH, INC.</t>
  </si>
  <si>
    <t>FORMULATIONS AND METHODS FOR TREATING NEUROPSYCHIATRIC DISORDERS
PCT/US2024/032925</t>
  </si>
  <si>
    <t>IP89648</t>
  </si>
  <si>
    <t>PKE23-3854PCIN</t>
  </si>
  <si>
    <t>CYLINDRICAL BATTERY FIXING DEVICE HAVING ENHANCED ATTACHMENT/DETACHMENT FUNCTION
PCT/KR2024/014892</t>
  </si>
  <si>
    <t>IP92430</t>
  </si>
  <si>
    <t>7215IN02</t>
  </si>
  <si>
    <t>METHOD, SYSTEM, AND COMPUTER PROGRAM PRODUCT FOR PROCESSING E-COMMERCE TRANSACTIONS USING A COMPUTER-GENERATED CODE
PCT/US2024/037532</t>
  </si>
  <si>
    <t>IP92013</t>
  </si>
  <si>
    <t>120390.8008.IN01</t>
  </si>
  <si>
    <t>BONRAYBIO CO., LTD.</t>
  </si>
  <si>
    <t>STAINING DYE-COATED COVER SLIP
PCT/US2024/034356</t>
  </si>
  <si>
    <t>IP92035</t>
  </si>
  <si>
    <t>MM274 PCT IN</t>
  </si>
  <si>
    <t>ELECTRIC MOTOR WITH IMPROVED ASSEMBLY
PCT/EP2024/065747</t>
  </si>
  <si>
    <t>IP92669</t>
  </si>
  <si>
    <t>SUZ25048PAR/IN</t>
  </si>
  <si>
    <t>IP92507</t>
  </si>
  <si>
    <t>C/P/1042481/IN/PCT/1</t>
  </si>
  <si>
    <t>NEGOTIATING NUANCED PREAMBLE EXTENSION
PCT/US2024/038825</t>
  </si>
  <si>
    <t>IP92193</t>
  </si>
  <si>
    <t>C/P/1038925/IN/PCT/1</t>
  </si>
  <si>
    <t>MANAGING PREEMPTION IN MULTI-LINK OPERATIONS
PCT/US2024/035880</t>
  </si>
  <si>
    <t>IP92378</t>
  </si>
  <si>
    <t>SR NO.: S 2025-26/2650 &amp; THE IDF NO 3620</t>
  </si>
  <si>
    <t xml:space="preserve">PROCESS FOR PREPARING AROMATIC DIESTER MONOMERS FROM LOW-CARBON ACETYLENIC FEEDSTOCKS
</t>
  </si>
  <si>
    <t>IP89515</t>
  </si>
  <si>
    <t>S 2025-26/2395 &amp; THE IDF NO 3371</t>
  </si>
  <si>
    <t xml:space="preserve">AN ADAPTIVE SWITCHING VOLTAGE REGULATOR
</t>
  </si>
  <si>
    <t>IP91897</t>
  </si>
  <si>
    <t>YPF202308-0013/IN-PCT</t>
  </si>
  <si>
    <t>FOLDABLE ELECTRONIC DEVICE COMPRISING PRINTED CIRCUIT BOARD
PCT/KR2024/095819</t>
  </si>
  <si>
    <t>IP92231</t>
  </si>
  <si>
    <t>T0833.70079IN00</t>
  </si>
  <si>
    <t>FORMULATION COMPRISING ANTIBODY-DRUG CONJUGATE TARGETING CLAUDIN18.2, METHOD FOR PREPARING THE SAME, AND USE THEREOF
PCT/CN2024/099377</t>
  </si>
  <si>
    <t>IP92238</t>
  </si>
  <si>
    <t>20198_AL</t>
  </si>
  <si>
    <t xml:space="preserve">METHOD FOR PROVIDING UNINTERRUPTED LOW VOLTAGE SUPPLY IN A VEHICLE AND SYSTEM THEREOF
</t>
  </si>
  <si>
    <t xml:space="preserve">DISTRIBUTED LEARNING ACROSS SESSION MANAGEMENT FUNCTION (SMFS) IN 6G CORE
</t>
  </si>
  <si>
    <t>IP91797</t>
  </si>
  <si>
    <t>SE-023-07-011-WO0IN0</t>
  </si>
  <si>
    <t>ELECTRONIC DEVICE, METHOD, AND COMPUTER-READABLE STORAGE MEDIUM FOR CHANGING SCREEN DISPLAYED ON DISPLAY
PCT/KR2024/007013</t>
  </si>
  <si>
    <t>IP92054</t>
  </si>
  <si>
    <t>P230384IN01</t>
  </si>
  <si>
    <t>APPARATUS AND METHOD FOR DETERMINING AN OPERATIONAL STATE OF A ROTATING MACHINE
PCT/IB2023/057114</t>
  </si>
  <si>
    <t xml:space="preserve">COMPOSITIONS COMPRISING HYALURONIC ACID AND HERBAL EXTRACTS, METHODS AND APPLICATIONS THEREOF
</t>
  </si>
  <si>
    <t xml:space="preserve">NANO EMULGEL COMPOSITIONS COMPRISING BETA-1,6 GLUCAN AND HERBAL EXTRACTS, METHODS AND APPLICATIONS THERE OF
</t>
  </si>
  <si>
    <t>IP92643</t>
  </si>
  <si>
    <t>008892408</t>
  </si>
  <si>
    <t>CIRCULAR RNAS AND METHODS FOR MAKING THE SAME
PCT/EP2024/065837</t>
  </si>
  <si>
    <t>IP92036</t>
  </si>
  <si>
    <t>N425909IN INT</t>
  </si>
  <si>
    <t>A METHOD OFINCREASING PHOTOSYNTHETIC CAPACITY IN A PLANT BY USE OF A NADPH OR NADH WATER- FORMING OXIDASE
PCT/GB2024/051504</t>
  </si>
  <si>
    <t>IP92782</t>
  </si>
  <si>
    <t>P210595WOIN-1</t>
  </si>
  <si>
    <t xml:space="preserve">POLYOLEFIN MICROPOROUS MEMBRANE
</t>
  </si>
  <si>
    <t xml:space="preserve">SYSTEMS AND METHODS FOR INCREASING ENGINE EXHAUST TEMPERATURE
</t>
  </si>
  <si>
    <t xml:space="preserve">AN INTERNAL COMBUSTION ENGINE SYSTEM AND VALVE COVER ASSEMBLY FOR AN INTERNAL COMBUSTION ENGINE SYSTEM
</t>
  </si>
  <si>
    <t>IP89191</t>
  </si>
  <si>
    <t>24PCTIN1109</t>
  </si>
  <si>
    <t>FIRE-EXTINGUISHING COMPOSITION AND BATTERY PACK COMPRISING SAME
PCT/KR2025/002703</t>
  </si>
  <si>
    <t>IP92157</t>
  </si>
  <si>
    <t>P023404IN-01/LB</t>
  </si>
  <si>
    <t>PROCESS FOR THE PURIFICATION OF POLYMER-BASED MATERIALS
PCT/IB2024/055642</t>
  </si>
  <si>
    <t>IP92696</t>
  </si>
  <si>
    <t>OVP2426292IN</t>
  </si>
  <si>
    <t>BATTERY DIAGNOSIS APPARATUS AND BATTERY DIAGNOSIS METHOD
PCT/KR2024/014517</t>
  </si>
  <si>
    <t>IP92772</t>
  </si>
  <si>
    <t>P18-06315-IN-DIV</t>
  </si>
  <si>
    <t xml:space="preserve">CUTTING TOOL HOLDER WITH IMPROVED DAMPENING EFFECT
</t>
  </si>
  <si>
    <t>IP92681</t>
  </si>
  <si>
    <t>2307810IN</t>
  </si>
  <si>
    <t>WINDOW CONFIGURATION FOR CELLULAR DISCONTINUOUS COMMUNICATIONS
PCT/US2024/037522</t>
  </si>
  <si>
    <t xml:space="preserve">AUTOMATIC RECOVERY OF REDUNDANCY GROUP FAILURE IN DATA STORAGE ENVIRONMENTS
</t>
  </si>
  <si>
    <t xml:space="preserve">MULTIUSER ZAK-OTFS OVER CP-OFDM
</t>
  </si>
  <si>
    <t>IP92324</t>
  </si>
  <si>
    <t>2232-0456IN3</t>
  </si>
  <si>
    <t>SENSEONICS, INCORPORATED</t>
  </si>
  <si>
    <t>INSERTION TOOL WITH A DISSECTOR
PCT/US2024/034117</t>
  </si>
  <si>
    <t>IP91893</t>
  </si>
  <si>
    <t>PF240342INP</t>
  </si>
  <si>
    <t>CHENGDU BRILLIANT PHARMACEUTICAL CO., LTD.</t>
  </si>
  <si>
    <t>CAMPTOTHECIN DERIVATIVE FOR TREATING OR PREVENTING CANCER, AND ANTIBODY-DRUG CONJUGATE THEREOF
PCT/CN2024/098491</t>
  </si>
  <si>
    <t>IP92700</t>
  </si>
  <si>
    <t>OPP20244347IN</t>
  </si>
  <si>
    <t>POSITIVE ELECTRODE ACTIVE MATERIAL AND LITHIUM SECONDARY BATTERY COMPRISING SAME
PCT/KR2024/013272</t>
  </si>
  <si>
    <t xml:space="preserve">A GALVANIC SENSOR-BASED VEHICLE SYSTEM FOR CONTROLLING VEHICLE SPEED
</t>
  </si>
  <si>
    <t xml:space="preserve">A METHOD FOR MANUFACTURING A TARNISH RESISTANT SILVER ALLOY PRODUCT
</t>
  </si>
  <si>
    <t>IP92663</t>
  </si>
  <si>
    <t>TB 1293-09WO</t>
  </si>
  <si>
    <t>CAN LID
PCT/EP2024/055633</t>
  </si>
  <si>
    <t>IP92665</t>
  </si>
  <si>
    <t>OVP2528680IN</t>
  </si>
  <si>
    <t>ANODE, MANUFACTURING METHOD THEREFOR, AND ELECTROCHEMICAL DEVICE COMPRISING SAME
PCT/KR2024/011448</t>
  </si>
  <si>
    <t>IP91926</t>
  </si>
  <si>
    <t>IDEA 13443</t>
  </si>
  <si>
    <t xml:space="preserve">AN ADJUSTMENT UNIT FOR A LEAF SPRING SUSPENSION SYSTEM FOR VARYING AXLE SKEWNESS OF VEHICLE
</t>
  </si>
  <si>
    <t>IP92420</t>
  </si>
  <si>
    <t>OVP2427389IN</t>
  </si>
  <si>
    <t>BATTERY MODULE, AND BATTERY PACK AND VEHICLE COMPRISING BATTERY MODULE
PCT/KR2024/017691</t>
  </si>
  <si>
    <t>IP92307</t>
  </si>
  <si>
    <t>P6804IN00-ATT</t>
  </si>
  <si>
    <t>INITIATOR PHARMA A/S</t>
  </si>
  <si>
    <t>SOLID ORAL FORMULATION OF PUDAFENSINE
PCT/EP2024/067038</t>
  </si>
  <si>
    <t>IP92146</t>
  </si>
  <si>
    <t>B4031INPC</t>
  </si>
  <si>
    <t>ENYO PHARMA</t>
  </si>
  <si>
    <t>L-LYSINE SALT OF 4-CHLORO-5-[4-(2,6-DICHLOROPHENYL)SULFONYLPIPERAZIN-1-YL]-1-BENZOFURAN-2-CARBOXYLIC ACID AND VARIOUS FORMS THEREOF
PCT/EP2024/068663</t>
  </si>
  <si>
    <t>IP92067</t>
  </si>
  <si>
    <t>112-19402IN52</t>
  </si>
  <si>
    <t xml:space="preserve">TERMINAL APPARATUS, BASE STATION APPARATUS AND COMMUNICATION SYSTEM
</t>
  </si>
  <si>
    <t>IP92308</t>
  </si>
  <si>
    <t>P5426IN00-ATT</t>
  </si>
  <si>
    <t>EXTENDED RELEASE FORMULATION OF PUDAFENSINE
PCT/EP2024/067026</t>
  </si>
  <si>
    <t>IP92684</t>
  </si>
  <si>
    <t>2303777IN</t>
  </si>
  <si>
    <t>SIGNALING AND CONFIGURATION FOR MULTI ANTENNA/PORT PRS TRANSMISSION AND RECEPTION
PCT/US2024/035497</t>
  </si>
  <si>
    <t>IP92685</t>
  </si>
  <si>
    <t>2306184IN</t>
  </si>
  <si>
    <t>TIME/FREQUENCY-COUPLED TRANSMISSION/RECEPTION POINT (TRP) -RELATIVE COMPENSATION IN WIRELESS COMMUNICATIONS
PCT/CN2023/113459</t>
  </si>
  <si>
    <t>IP92688</t>
  </si>
  <si>
    <t>2308281IN</t>
  </si>
  <si>
    <t>PROTOCOL DATA UNIT (PDU) SET DISCARD BASED ON PDU SET IMPORTANCE
PCT/US2024/038503</t>
  </si>
  <si>
    <t>IP92691</t>
  </si>
  <si>
    <t>2304386IN</t>
  </si>
  <si>
    <t>AUTOMATIC LIGHT DISTRIBUTION SYSTEM
PCT/US2024/036263</t>
  </si>
  <si>
    <t xml:space="preserve">SIGNALING FOR FAST TRANSITION ROAMING
</t>
  </si>
  <si>
    <t>IP91076</t>
  </si>
  <si>
    <t>P250484IN01</t>
  </si>
  <si>
    <t xml:space="preserve">METHOD AND SYSTEM FOR MANAGING INCIDENT LIFECYCLE IN AN INDUSTRIAL AUTOMATION ENVIRONMENT
</t>
  </si>
  <si>
    <t>IP92062</t>
  </si>
  <si>
    <t>SE-023-07-009-WO0IN0</t>
  </si>
  <si>
    <t>ELECTRONIC DEVICE, METHOD, AND NON-TRANSITORY COMPUTER-READABLE STORAGE MEDIUM FOR CONTROLLING OUTPUT OF AUDIO IN WIRELESS ENVIRONMENT
PCT/KR2024/008061</t>
  </si>
  <si>
    <t>IP92448</t>
  </si>
  <si>
    <t>SH-72887-IN-DMC</t>
  </si>
  <si>
    <t>METHOD AND ELECTRONIC DEVICE FOR PERFORMING MIGRATION OPERATION FOR DISTRIBUTED UNIT (DU) SCALING
PCT/KR2024/008643</t>
  </si>
  <si>
    <t>IP91969</t>
  </si>
  <si>
    <t>30330_IN</t>
  </si>
  <si>
    <t>COMPOUNDS FOR THE DELIVERY OF GRANULIN ACROSS THE BLOOD BRAIN BARRIER
PCT/US2024/034480</t>
  </si>
  <si>
    <t>IP92662</t>
  </si>
  <si>
    <t>MM254 PCT IN</t>
  </si>
  <si>
    <t>INDUCTIVE SENSOR WITH OPTIMISED DIMENSIONS
PCT/EP2024/069332</t>
  </si>
  <si>
    <t>IP92038</t>
  </si>
  <si>
    <t>B4020INPC</t>
  </si>
  <si>
    <t>TRANSFERRIN RECEPTOR-BINDING MOLECULES, CONJUGATES THEREOF AND THEIR USES TO PREVENT OR TREAT NERVOUS SYSTEM DISEASES
PCT/EP2024/067571</t>
  </si>
  <si>
    <t>IP92656</t>
  </si>
  <si>
    <t>OVP2425836IN</t>
  </si>
  <si>
    <t>APPARATUS AND METHOD FOR DIAGNOSING BATTERY
PCT/KR2024/012784</t>
  </si>
  <si>
    <t>IP92735</t>
  </si>
  <si>
    <t>OVP2426360IN</t>
  </si>
  <si>
    <t>APPARATUS AND METHOD FOR MANAGING BATTERY
PCT/KR2024/019632</t>
  </si>
  <si>
    <t>IP92358</t>
  </si>
  <si>
    <t>201313-IN01-NP</t>
  </si>
  <si>
    <t>3-[3-AMINO-6-(2-HYDROXYPHENYL)PYRIDAZIN-4-YL]-3,8-DIAZABICYCLO[3.2.1]OCTANE DERIVATIVES AS SMARCA2 DEGRADING PROTACS FOR THE TREATMENT OF CANCER
PCT/IB2024/055801</t>
  </si>
  <si>
    <t>IP92360</t>
  </si>
  <si>
    <t>201314-IN01-NP</t>
  </si>
  <si>
    <t>SMARCA2 DEGRADERS AND USES THEREOF
PCT/IB2024/055751</t>
  </si>
  <si>
    <t>IP91885</t>
  </si>
  <si>
    <t>CMCH-012/001IN 342043-2114</t>
  </si>
  <si>
    <t>COMANCHE BIOPHARMA CORP.</t>
  </si>
  <si>
    <t>FORMULATIONS OF NUCLEIC ACID COMPOUNDS AND USES THEREOF
PCT/US2024/037635</t>
  </si>
  <si>
    <t>IP91539</t>
  </si>
  <si>
    <t>SP106656INZ</t>
  </si>
  <si>
    <t>AWAK TECHNOLOGIES PTE LTD</t>
  </si>
  <si>
    <t>IMMOBILISED UREASE FORMULATIONS WITH IMPROVED SHELF LIFE
PCT/SG2024/050406</t>
  </si>
  <si>
    <t>IP92768</t>
  </si>
  <si>
    <t>2306489IN</t>
  </si>
  <si>
    <t>CONFIGURATION ASSOCIATED WITH MULTI-CARRIER SWITCHING
PCT/US2024/043960</t>
  </si>
  <si>
    <t>IP92692</t>
  </si>
  <si>
    <t>2304725IN</t>
  </si>
  <si>
    <t>AUTOMATED BREAK LOCATION RECOMMENDATION
PCT/US2024/036440</t>
  </si>
  <si>
    <t>IP92693</t>
  </si>
  <si>
    <t>2306355IN</t>
  </si>
  <si>
    <t>SHORTENED TIME DOMAIN PRECODING FILTERS FOR MULTI-ANTENNA PRECODING
PCT/US2024/040066</t>
  </si>
  <si>
    <t>IP92721</t>
  </si>
  <si>
    <t>2307662IN</t>
  </si>
  <si>
    <t>SHARED TRANSMIT POWER FOR MTRP OPERATION
PCT/CN2023/112165</t>
  </si>
  <si>
    <t>IP92750</t>
  </si>
  <si>
    <t>193710IND1</t>
  </si>
  <si>
    <t xml:space="preserve">TECHNIQUES FOR CONTROLLING ADMISSION FOR SIDELINK COMMUNICATIONS
</t>
  </si>
  <si>
    <t>IP92763</t>
  </si>
  <si>
    <t>2305835IN</t>
  </si>
  <si>
    <t>NARROW-TO-WIDE SET BEAM ASSOCIATION WITH RELATIVE DIRECTION INFORMATION
PCT/CN2023/112487</t>
  </si>
  <si>
    <t>IP92682</t>
  </si>
  <si>
    <t>2307968IN</t>
  </si>
  <si>
    <t>SUPPORT FOR MULTIPLE FEEDBACK OCCASIONS IN SIDELINK
PCT/US2024/029760</t>
  </si>
  <si>
    <t>IP92773</t>
  </si>
  <si>
    <t>2304348IN</t>
  </si>
  <si>
    <t>DYNAMIC RELIABILITY DISTANCE FOR WIRELESS COMMUNICATIONS
PCT/US2024/043596</t>
  </si>
  <si>
    <t>IP92777</t>
  </si>
  <si>
    <t>2024-OPLE-0130PC/IN/EKL/SKB</t>
  </si>
  <si>
    <t>BATTERY CHARGING METHOD AND APPARATUS
PCT/KR2024/011286</t>
  </si>
  <si>
    <t>IP92058</t>
  </si>
  <si>
    <t>P240160IN01</t>
  </si>
  <si>
    <t xml:space="preserve">METHOD FOR DETERMINING A TEMPERATURE OF A MEDIUM
</t>
  </si>
  <si>
    <t>IP91902</t>
  </si>
  <si>
    <t>P240448IN01</t>
  </si>
  <si>
    <t xml:space="preserve">METHOD FOR DETERMINING A RESPONSE TIME FOR A NON-INVASIVE TEMPERATURE SENSOR
</t>
  </si>
  <si>
    <t>IP92005</t>
  </si>
  <si>
    <t>P135215IN00</t>
  </si>
  <si>
    <t>BLOOD GUIDE VALVE AND VENTRICULAR ASSIST PUMP DEVICE COMPRISING SAME
PCT/IB2024/055842</t>
  </si>
  <si>
    <t>IP91569</t>
  </si>
  <si>
    <t>CH370PCT/IN</t>
  </si>
  <si>
    <t>OPTICAL MATERIAL DERIVED FROM A PREPOLYMER OBTAINED FROM A HETERODIFUNCTIONAL ALKYNE COMPOUND
PCT/EP2024/070621</t>
  </si>
  <si>
    <t>IP92370</t>
  </si>
  <si>
    <t>IEC230125PUS/JP/BR/KR/EP/IN</t>
  </si>
  <si>
    <t>CHINA PETROLEUM &amp; CHEMICAL CORPORATION</t>
  </si>
  <si>
    <t>P-MODIFIED MWW MOLECULAR SIEVE, AND PREPARATION METHOD THEREFOR AND USE THEREOF
PCT/CN2023/142795</t>
  </si>
  <si>
    <t>IP92751</t>
  </si>
  <si>
    <t>P1P20250744IN</t>
  </si>
  <si>
    <t xml:space="preserve">POWER TRANSMISSION MECHANISM
</t>
  </si>
  <si>
    <t>IP86808</t>
  </si>
  <si>
    <t>MPS-PHY-2025-061</t>
  </si>
  <si>
    <t xml:space="preserve">A MAGNETIC FIELD MEASUREMENT DEVICE
</t>
  </si>
  <si>
    <t>IP91142</t>
  </si>
  <si>
    <t>C/P/1038994/IN/PCT/1</t>
  </si>
  <si>
    <t>IMPROVING QUALITY-OF-SERVICE MECHANISMS WITH OVERLAPPING BASIC SERVICE SET
PCT/US2024/037699</t>
  </si>
  <si>
    <t>IP92850</t>
  </si>
  <si>
    <t>SUZ25051PAR/IN</t>
  </si>
  <si>
    <t>IP92851</t>
  </si>
  <si>
    <t>SUZ25053PAR/IN</t>
  </si>
  <si>
    <t xml:space="preserve">COUPLING STRUCTURE OF DRIVE PLATE AND TORQUE CONVERTER
</t>
  </si>
  <si>
    <t>IP92739</t>
  </si>
  <si>
    <t>PTTA-251162-IN (JCG10045893-IN-A)</t>
  </si>
  <si>
    <t>INFORMATION PROCESSING DEVICE AND INFORMATION PROCESSING PROGRAM
PCT/JP2024/027493</t>
  </si>
  <si>
    <t>IP91748</t>
  </si>
  <si>
    <t>40143/4361/PTWOIN</t>
  </si>
  <si>
    <t>NPROXX B.V.</t>
  </si>
  <si>
    <t>METHOD FOR OPERATING GAS RESERVOIRS
PCT/EP2024/066707</t>
  </si>
  <si>
    <t>IP92737</t>
  </si>
  <si>
    <t>OVP2426460IN</t>
  </si>
  <si>
    <t>BATTERY DIAGNOSIS APPARATUS AND BATTERY DIAGNOSIS METHOD
PCT/KR2024/018684</t>
  </si>
  <si>
    <t xml:space="preserve">A METHOD FOR PRODUCING STEAMED EGG WHITE
</t>
  </si>
  <si>
    <t xml:space="preserve">COOLANT HEALTH MONITORING &amp; SELF-HEALING SYSTEM
</t>
  </si>
  <si>
    <t>IP92648</t>
  </si>
  <si>
    <t>2024-OPLE-0674PC/IN/EKL/JHW</t>
  </si>
  <si>
    <t>POSITIVE ELECTRODE AND SECONDARY BATTERY INCLUDING SAME
PCT/KR2024/020849</t>
  </si>
  <si>
    <t>IP92364</t>
  </si>
  <si>
    <t>2024-OPLE-0126PC/IN/EKL/MMK</t>
  </si>
  <si>
    <t>CAP ASSEMBLY AND SECONDARY BATTERY INCLUDING THE SAME
PCT/KR2024/011269</t>
  </si>
  <si>
    <t>IP92390</t>
  </si>
  <si>
    <t>MDA1190-1IN</t>
  </si>
  <si>
    <t>ANTISENSE OLIGONUCLEOTIDES TARGETING MIR-34A-5P AND METHODS OF USE THEREOF
PCT/US2024/034836</t>
  </si>
  <si>
    <t>IP92804</t>
  </si>
  <si>
    <t>2305978IN</t>
  </si>
  <si>
    <t>CHANNEL STATE FEEDBACK FOR RECEIVE BEAM HYPOTHESES
PCT/CN2023/117406</t>
  </si>
  <si>
    <t>IP92683</t>
  </si>
  <si>
    <t>2307852IN</t>
  </si>
  <si>
    <t>SIGNALING ASSOCIATED WITH BEAM ACTIVATION AND DEACTIVATION
PCT/US2024/038178</t>
  </si>
  <si>
    <t>IP92689</t>
  </si>
  <si>
    <t>2305812IN</t>
  </si>
  <si>
    <t>DOWNLINK COMMUNICATION INFORMATION AND GAP CONFIGURATION FOR PAGING EARLY INDICATION
PCT/US2024/035693</t>
  </si>
  <si>
    <t>IP92720</t>
  </si>
  <si>
    <t>2307396IN</t>
  </si>
  <si>
    <t>ASSISTANCE INFORMATION FROM NETWORK TO UE FOR PREDICTIVE BEAM MANAGEMENT
PCT/CN2023/111647</t>
  </si>
  <si>
    <t>IP92769</t>
  </si>
  <si>
    <t>2307928IN</t>
  </si>
  <si>
    <t>FLOATING REFERENCE SIGNAL REPORTING
PCT/CN2023/123506</t>
  </si>
  <si>
    <t>IP92766</t>
  </si>
  <si>
    <t>2304823IN</t>
  </si>
  <si>
    <t>OPTICAL WIRELESS COMMUNICATION BEAM STEERING WITH ASSISTANCE INFORMATION
PCT/US2024/044057</t>
  </si>
  <si>
    <t>IP92793</t>
  </si>
  <si>
    <t>686556IN01OMNA</t>
  </si>
  <si>
    <t>FAULT DIAGNOSIS APPARATUS, FAULT DIAGNOSIS METHOD, AND FAULT DIAGNOSIS SYSTEM
PCT/JP2023/032241</t>
  </si>
  <si>
    <t xml:space="preserve">METHOD AND SYSTEM FOR POLICY DRIVEN SOFTWARE MANAGEMENT
</t>
  </si>
  <si>
    <t>IP92679</t>
  </si>
  <si>
    <t>1946-211IN</t>
  </si>
  <si>
    <t>INDUCTION FURNACE WITH ELECTRICALLY SEPARABLE COIL SYSTEM
PCT/US2024/020060</t>
  </si>
  <si>
    <t>IP92024</t>
  </si>
  <si>
    <t>PT-1620</t>
  </si>
  <si>
    <t xml:space="preserve">A REAR END STRUCTURE OF A VEHICLE
</t>
  </si>
  <si>
    <t>IP90746</t>
  </si>
  <si>
    <t>24PCTIN1110</t>
  </si>
  <si>
    <t>CATHODE FOR LITHIUM SECONDARY BATTERY AND MANUFACTURING METHOD THEREFOR
PCT/KR2025/002706</t>
  </si>
  <si>
    <t>IP92530</t>
  </si>
  <si>
    <t>187.59.163452/06</t>
  </si>
  <si>
    <t>AMICOAT AS</t>
  </si>
  <si>
    <t>CONJUGATES OF ANTIMICROBIAL AGENT AND A LINKER MOIETY SUITABLE FOR COVALENT ATTACHMENT TO MATERIALS AND SUBSTRATES
PCT/EP2024/069852</t>
  </si>
  <si>
    <t>IP92837</t>
  </si>
  <si>
    <t>2306054IN</t>
  </si>
  <si>
    <t>COLLISION REDUCTION FOR RANDOM ACCESS PROCEDURES
PCT/US2024/045564</t>
  </si>
  <si>
    <t>IP92764</t>
  </si>
  <si>
    <t>2306386IN</t>
  </si>
  <si>
    <t>LONG-TERM AND ON-DEMAND REQUEST OF DATA COLLECTION IN BEAM PREDICTION USE CASES
PCT/CN2023/112434</t>
  </si>
  <si>
    <t>IP92815</t>
  </si>
  <si>
    <t>2024-OPLE-9913PC/IN/EKL/JWN</t>
  </si>
  <si>
    <t>BATTERY SWAPPING SYSTEM AND BATTERY SWAPPING METHOD
PCT/KR2024/011629</t>
  </si>
  <si>
    <t>IP92536</t>
  </si>
  <si>
    <t>ESPKE22-2821PCIN</t>
  </si>
  <si>
    <t>WATER PRESSURE MEASURING DEVICE AND WATER PRESSURE ANALYZING SYSTEM FOR BATTERY CLEANING PROCESS EQUIPMENT
PCT/KR2024/004413</t>
  </si>
  <si>
    <t>IP88372</t>
  </si>
  <si>
    <t>SRIB-20230802-001</t>
  </si>
  <si>
    <t xml:space="preserve">SYSTEM FOR MEASURING DISTANCE OF OBJECTS FROM A USER EQUIPMENT AND METHOD THEREOF
</t>
  </si>
  <si>
    <t>IP91421</t>
  </si>
  <si>
    <t>CH256PCT/IN (E0869518)</t>
  </si>
  <si>
    <t>OPTICAL MATERIAL DERIVED FROM A POLYMERIZABLE COMPOUND CONTAINING ALKYNYLENE AND THIOL FUNCTIONS
PCT/EP2024/070623</t>
  </si>
  <si>
    <t>IP90104</t>
  </si>
  <si>
    <t>OPMA231551-PCT-IN</t>
  </si>
  <si>
    <t>APPARATUS FOR MANUFACTURING ELECTRODE
PCT/KR2025/000379</t>
  </si>
  <si>
    <t>IP92225</t>
  </si>
  <si>
    <t>SE-023-06-060-WO0IN0</t>
  </si>
  <si>
    <t>ELECTRONIC DEVICE COMPRISING ANTENNA
PCT/KR2024/005636</t>
  </si>
  <si>
    <t xml:space="preserve">METHODS AND DEVICES FOR MEASURING PARAMETERS FROM A SAMPLE PRESENT IN A TRANSPARENT SAMPLE HOLDER
</t>
  </si>
  <si>
    <t>IP91257</t>
  </si>
  <si>
    <t>PA2025125CR</t>
  </si>
  <si>
    <t xml:space="preserve">METHOD AND SYSTEM FOR FIRMWARE UPDATION IN CONTROLLER
</t>
  </si>
  <si>
    <t>ARMED FORCES MEDICAL COLLEGE, PUNE</t>
  </si>
  <si>
    <t xml:space="preserve">A DEVICE FOR DETERMINING HAEMOGLOBIN AND A METHOD THEREOF
</t>
  </si>
  <si>
    <t>India Institute of Medical Sciences (AIIMS), Bhopal</t>
  </si>
  <si>
    <t xml:space="preserve">A DENTAL IMPRESSION TRAY
</t>
  </si>
  <si>
    <t>IP91640</t>
  </si>
  <si>
    <t>YPF202306-0085/IN-PCT</t>
  </si>
  <si>
    <t>FOLDABLE ELECTRONIC DEVICE FOR REDUCING INFLOW OF EXTERNAL FOREIGN SUBSTANCES
PCT/KR2024/010058</t>
  </si>
  <si>
    <t>IP91351</t>
  </si>
  <si>
    <t>81088095</t>
  </si>
  <si>
    <t xml:space="preserve">STABILIZER-MODIFIED FIBER-REINFORCED POLYMER (FRP) COMPOSITE AND METHODS THEREOF
</t>
  </si>
  <si>
    <t>IP92094</t>
  </si>
  <si>
    <t>411.194.138604/10</t>
  </si>
  <si>
    <t>IMPLEXION PHARMA AB</t>
  </si>
  <si>
    <t>PREVENTION, INHIBITION OR TREATMENT OF CONDITIONS OR DISORDERS MEDIATED BY UROCANATE REDUCTASE
PCT/EP2024/068363</t>
  </si>
  <si>
    <t>IP92855</t>
  </si>
  <si>
    <t>607908-IN-4</t>
  </si>
  <si>
    <t>POSITIONING SPAR CAPS IN BLADE MOULDS
PCT/EP2024/069778</t>
  </si>
  <si>
    <t>IP91151</t>
  </si>
  <si>
    <t>P28183-IN/DMC/YSY</t>
  </si>
  <si>
    <t>WEARABLE ELECTRONIC DEVICE COMPRISING COUPLING MEMBER
PCT/KR2024/007318</t>
  </si>
  <si>
    <t>IP92797</t>
  </si>
  <si>
    <t>OVP2426162IN</t>
  </si>
  <si>
    <t>CURRENT COLLECTOR, BATTERY CELL, BATTERY MODULE, BATTERY PACK AND VEHICLE COMPRISING SAME
PCT/KR2024/019350</t>
  </si>
  <si>
    <t>IP92733</t>
  </si>
  <si>
    <t>OVP2426608IN</t>
  </si>
  <si>
    <t>BATTERY ASSEMBLY
PCT/KR2024/015790</t>
  </si>
  <si>
    <t>IP92819</t>
  </si>
  <si>
    <t>OVP2428084IN</t>
  </si>
  <si>
    <t>APPARATUS AND METHOD FOR MANAGING BATTERY
PCT/KR2025/000044</t>
  </si>
  <si>
    <t>IP92481</t>
  </si>
  <si>
    <t>OVP2426618IN</t>
  </si>
  <si>
    <t>ELECTRODE ASSEMBLY, CYLINDRICAL BATTERY, AND BATTERY PACK AND VEHICLE INCLUDING SAME
PCT/KR2024/014792</t>
  </si>
  <si>
    <t>IP91939</t>
  </si>
  <si>
    <t>348358.16813</t>
  </si>
  <si>
    <t>THE JOHNS HOPKINS UNIVERSITY</t>
  </si>
  <si>
    <t>DNA METHYLATION AND GENE EXPRESSION AS DETERMINANTS OF GENOME-WIDE CELL-FREE DNA FRAGMENTATION
PCT/US2024/034360</t>
  </si>
  <si>
    <t>IP92336</t>
  </si>
  <si>
    <t>392737.00005</t>
  </si>
  <si>
    <t>PNUVAX, INC.</t>
  </si>
  <si>
    <t>GLYCATED PROTEINS
PCT/IB2024/056046</t>
  </si>
  <si>
    <t>IP92697</t>
  </si>
  <si>
    <t>347495.46451</t>
  </si>
  <si>
    <t>CLEAR SCIENTIFIC, INC.</t>
  </si>
  <si>
    <t>SEQUESTRANT COMPOUNDS FOR ALPHA 2 ADRENERGIC AGONISTS
PCT/US2024/034379</t>
  </si>
  <si>
    <t xml:space="preserve">BYPASS TRANSFER SYSTEM TO ENABLE HIGH POWER SAFE HIGH POWER TRANSITIONS AND METHOD THEREOF
</t>
  </si>
  <si>
    <t>IP92372</t>
  </si>
  <si>
    <t>2023157-IN-PCT</t>
  </si>
  <si>
    <t>RECYCLING PROCESS FOR HALIDE SOLID ELECTROLYTES
PCT/IB2024/056209</t>
  </si>
  <si>
    <t xml:space="preserve">APPARATUS AND METHOD FOR A PWM-BASED MULTI-LEVEL CONVERTER FOR MAXIMIZATION OF OUTPUT SHORT CIRCUIT CURRENT
</t>
  </si>
  <si>
    <t>IP92647</t>
  </si>
  <si>
    <t>2024-OPLE-0008PC/IN/EKL</t>
  </si>
  <si>
    <t>POSITIVE ELECTRODE ACTIVE MATERIAL, METHOD FOR PREPARING THE SAME, POSITIVE ELECTRODE AND LITHIUM SECONDARY BATTERY COMPRISING THE SAME
PCT/KR2024/020493</t>
  </si>
  <si>
    <t>IP92396</t>
  </si>
  <si>
    <t>2024-OPLE-0127PC/IN/EKL/MMK</t>
  </si>
  <si>
    <t>TOP CAP, CAP ASSEMBLY, AND SECONDARY BATTERY
PCT/KR2024/011273</t>
  </si>
  <si>
    <t>IP92158</t>
  </si>
  <si>
    <t>4902.025IN01</t>
  </si>
  <si>
    <t>VISUS THERAPEUTICS, INC.</t>
  </si>
  <si>
    <t>SYNTHESIS OF 2-(CARBAMOYLOXY)-N,N,N-TRIMETHYLETHAN-1-AMINIUM SALTS
PCT/US2024/034043</t>
  </si>
  <si>
    <t>IP92707</t>
  </si>
  <si>
    <t>STG2600IN2</t>
  </si>
  <si>
    <t xml:space="preserve">MACHINE LEARNING BASED METHOD AND SYSTEM FOR TRANSFORMING DATA
</t>
  </si>
  <si>
    <t>IP92765</t>
  </si>
  <si>
    <t>2305923IN</t>
  </si>
  <si>
    <t>SYNCHRONIZATION SIGNAL BLOCK OCCASION SPECIFIC BEAM PARTITIONING FOR BEAM PREDICTION
PCT/CN2023/115685</t>
  </si>
  <si>
    <t>IP92838</t>
  </si>
  <si>
    <t>2304949IN</t>
  </si>
  <si>
    <t>WIRELESS COMMUNICATIONS WITH AMBIENT INTERNET OF THINGS DEVICES
PCT/CN2023/117645</t>
  </si>
  <si>
    <t>IP92767</t>
  </si>
  <si>
    <t>2307879IN</t>
  </si>
  <si>
    <t>SLICE-BASED NETWORK SELECTION
PCT/US2024/037887</t>
  </si>
  <si>
    <t>IP92829</t>
  </si>
  <si>
    <t>2307467IN</t>
  </si>
  <si>
    <t>CONTROL RESOURCE SET PUNCTURING
PCT/US2024/038334</t>
  </si>
  <si>
    <t>IP92802</t>
  </si>
  <si>
    <t>2305703IN</t>
  </si>
  <si>
    <t>CO-CHANNEL COEXISTENCE OF ULTRA-WIDEBAND DEVICES WITH WIRELESS TELECOMMUNICATION DEVICES
PCT/US2024/044059</t>
  </si>
  <si>
    <t>IP92868</t>
  </si>
  <si>
    <t>2307647IN</t>
  </si>
  <si>
    <t>TECHNIQUES FOR USER EQUIPMENT PAGING
PCT/US2024/044856</t>
  </si>
  <si>
    <t>IP92803</t>
  </si>
  <si>
    <t>2305648IN</t>
  </si>
  <si>
    <t>REFERENCE SIGNAL (RS) GRANT FOR AN ANTENNA MODULE WITH MULTIPLE STEERABLE BORESIGHT DIRECTIONS
PCT/US2024/042934</t>
  </si>
  <si>
    <t>IP92403</t>
  </si>
  <si>
    <t>P240853IN01</t>
  </si>
  <si>
    <t xml:space="preserve">REDUNDANT SWITCH FOR ETHERNET NETWORK
</t>
  </si>
  <si>
    <t>IP91568</t>
  </si>
  <si>
    <t>CH308PCT/IN</t>
  </si>
  <si>
    <t>OPTICAL MATERIAL DERIVED FROM A POLYMERIZABLE COMPOSITION CONTAINING A HETERODIFUNCTIONAL ALKYNE COMPOUND
PCT/EP2024/070620</t>
  </si>
  <si>
    <t>IP91086</t>
  </si>
  <si>
    <t>SRIB-20250804-003</t>
  </si>
  <si>
    <t xml:space="preserve">METHOD AND SYSTEM FOR CONTEXT-AWARE DATA OFFLOADING IN A MULTI-DEVICE ENVIRONMENT
</t>
  </si>
  <si>
    <t xml:space="preserve">A NON-INVASIVE DEVICE WITH QUALITY-CONTROLLED OPTICAL SENSING FOR ESTIMATING HEMATOCRIT
</t>
  </si>
  <si>
    <t>Pienomial Inc.</t>
  </si>
  <si>
    <t xml:space="preserve">CONTEXT-BOUNDED QUERY RESPONSE GENERATION
</t>
  </si>
  <si>
    <t>IP89883</t>
  </si>
  <si>
    <t>MS-CPDM-2026-017</t>
  </si>
  <si>
    <t xml:space="preserve">EXTRAVASATION SENSING SYSTEM AND METHOD FOR EVALUATING RESPONSIVENESS OF SENSOR OF EXTRAVASATION SENSING SYSTEM
</t>
  </si>
  <si>
    <t>IP87684</t>
  </si>
  <si>
    <t>MS-CPDM-2025-090</t>
  </si>
  <si>
    <t xml:space="preserve">A BIOMIMETIC ARM PHANTOM AND A TEST APPARATUS FOR DETERMINING EXTRAVASATION IN BIOMIMETIC ARM PHANTOM
</t>
  </si>
  <si>
    <t>IP92327</t>
  </si>
  <si>
    <t>7601410.00198-IN</t>
  </si>
  <si>
    <t>GOOD WATER HOLDINGS PTY LTD</t>
  </si>
  <si>
    <t>SYSTEMS AND METHODS FOR GEOTHERMAL FOOD DEHYDRATION
PCT/AU2024/050646</t>
  </si>
  <si>
    <t>IP91537</t>
  </si>
  <si>
    <t>SR NO.: S 2025-26/2502 &amp; THE IDF NO 3580</t>
  </si>
  <si>
    <t xml:space="preserve">A PROCESS FOR PREPARING SYMMETRICAL AND UNSYMMETRICAL 3,3′-BISINDOLYL ACETAMIDES
</t>
  </si>
  <si>
    <t>IP92921</t>
  </si>
  <si>
    <t>OVP2428049IN</t>
  </si>
  <si>
    <t>APPARATUS AND METHOD FOR MANAGING BATTERY
PCT/KR2025/000156</t>
  </si>
  <si>
    <t>IP92813</t>
  </si>
  <si>
    <t>OVP2426316IN</t>
  </si>
  <si>
    <t>BATTERY DIAGNOSIS APPARATUS AND BATTERY DIAGNOSIS METHOD
PCT/KR2024/018674</t>
  </si>
  <si>
    <t>IP92655</t>
  </si>
  <si>
    <t>OVP2424945IN</t>
  </si>
  <si>
    <t>BATTERY, BATTERY PACK COMPRISING BATTERY, AND VEHICLE COMPRISING BATTERY PACK
PCT/KR2024/012969</t>
  </si>
  <si>
    <t>IP91306</t>
  </si>
  <si>
    <t>P27888-IN/DMC/LSY</t>
  </si>
  <si>
    <t>ELECTRONIC DEVICE AND OPERATION METHOD THEREOF
PCT/KR2024/008879</t>
  </si>
  <si>
    <t>IP91948</t>
  </si>
  <si>
    <t>P5171IN00</t>
  </si>
  <si>
    <t>IDEADED, S.L</t>
  </si>
  <si>
    <t>VERTICAL FIELD EFFECT DEVICE AND METHOD OF MANUFACTURING
PCT/EP2024/053214</t>
  </si>
  <si>
    <t>IP92384</t>
  </si>
  <si>
    <t>CEES-012/01IN 337273-2165</t>
  </si>
  <si>
    <t>SYSTEMS, DEVICES, AND METHODS FOR FLUID TRANSFER WITHIN AN AUTOMATED CELL PROCESSING SYSTEM
PCT/US2024/036245</t>
  </si>
  <si>
    <t>IP91547</t>
  </si>
  <si>
    <t>YS23009PCT/IN0</t>
  </si>
  <si>
    <t>BUILDING PANEL MATERIAL PRODUCTION METHOD, MOLD, AND BUILDING PANEL MATERIAL
PCT/JP2024/000837</t>
  </si>
  <si>
    <t>IP92421</t>
  </si>
  <si>
    <t>EIP25-2005</t>
  </si>
  <si>
    <t>THERMOPLASTIC POLYMER FOAMS AND METHODS OF MAKING SAME
PCT/US2024/034764</t>
  </si>
  <si>
    <t>IP92548</t>
  </si>
  <si>
    <t>25P0622WOIN</t>
  </si>
  <si>
    <t>AGRICULTURE VICTORIA SERVICES PTY LTD</t>
  </si>
  <si>
    <t>COMPOSITIONS, METHODS AND DEVICES FOR CONTROL AND MONITORING INSECTS
PCT/AU2024/050693</t>
  </si>
  <si>
    <t>IP92743</t>
  </si>
  <si>
    <t>MP23003IN1</t>
  </si>
  <si>
    <t>COMMUNICATION SYSTEM
PCT/JP2024/026729</t>
  </si>
  <si>
    <t>IP91788</t>
  </si>
  <si>
    <t xml:space="preserve">CURING COMPOSITION FOR EPOXY RESIN
</t>
  </si>
  <si>
    <t xml:space="preserve">PROPOSAL OF SERVICE-BASED INTERFACE (SBI) INTRODUCTION BETWEEN UPF, SMF, AND RESOURCE MANAGEMENT FUNCTION (RMF)
</t>
  </si>
  <si>
    <t>IP92830</t>
  </si>
  <si>
    <t>2302903U1IN</t>
  </si>
  <si>
    <t>MULTISPECTRAL PHOTOACOUSTIC DEVICES
PCT/US2024/045162</t>
  </si>
  <si>
    <t>IP92831</t>
  </si>
  <si>
    <t>2303954IN</t>
  </si>
  <si>
    <t>PROVIDING USER PROMPTS CORRESPONDING TO WEARABLE DEVICE SENSOR POSITIONS
PCT/US2024/045218</t>
  </si>
  <si>
    <t>IP92832</t>
  </si>
  <si>
    <t>2305239IN</t>
  </si>
  <si>
    <t>PHOTOACOUSTIC SENSOR WITH LIGHT-STEERING SYSTEM
PCT/US2024/045219</t>
  </si>
  <si>
    <t>IP92834</t>
  </si>
  <si>
    <t>2305371IN</t>
  </si>
  <si>
    <t>MOTION-BASED FEEDBACK FOR A PHOTOACOUSTIC SENSOR
PCT/US2024/045221</t>
  </si>
  <si>
    <t>IP92835</t>
  </si>
  <si>
    <t>2308051IN</t>
  </si>
  <si>
    <t>BEAM REPORT COMPRESSION BASED ON LINEAR PRINCIPAL COMPONENT ANALYSIS
PCT/US2024/043022</t>
  </si>
  <si>
    <t>IP91388</t>
  </si>
  <si>
    <t>FPM-2023-0213/IN</t>
  </si>
  <si>
    <t>ELECTRONIC DEVICE COMPRISING ACOUSTIC CONDUIT
PCT/KR2024/006622</t>
  </si>
  <si>
    <t xml:space="preserve">METHOD AND SYSTEM FOR PROVIDING SECURE MAC SIGNALLING
</t>
  </si>
  <si>
    <t>IP92732</t>
  </si>
  <si>
    <t>5042/1002IN</t>
  </si>
  <si>
    <t>FMSA INC</t>
  </si>
  <si>
    <t>METHOD AND SYSTEM FOR FETAL MONITORING AND TREATMENT
PCT/US2024/035126</t>
  </si>
  <si>
    <t>IP92916</t>
  </si>
  <si>
    <t>CH257PCT/IN (E0869573)</t>
  </si>
  <si>
    <t>OPTICAL MATERIAL DERIVED FROM A POLYMERIZABLE COMPOSITION CONTAINING TERMINAL ALKYNE AND THIOL FUNCTIONS
PCT/EP2024/070622</t>
  </si>
  <si>
    <t>IP92087</t>
  </si>
  <si>
    <t>S34403WOIN</t>
  </si>
  <si>
    <t>SRTD BIOTECH GMBH</t>
  </si>
  <si>
    <t>CELL SPECIFIC TRANSLATION OF RNA MOLECULES
PCT/EP2024/067532</t>
  </si>
  <si>
    <t>IP89921</t>
  </si>
  <si>
    <t xml:space="preserve">A BRAKE SWITCH ASSEMBLY FOR A VEHICLE
</t>
  </si>
  <si>
    <t>IP92940</t>
  </si>
  <si>
    <t>106389-9707</t>
  </si>
  <si>
    <t>SYSTEM AND METHOD FOR HYDROGEN DOSING FOR AFTERTREATMENT SYSTEM THERMAL MANAGEMENT
PCT/US2024/039208</t>
  </si>
  <si>
    <t>IP92703</t>
  </si>
  <si>
    <t>OPP20244023IN</t>
  </si>
  <si>
    <t>NEGATIVE ELECTRODE FOR LITHIUM-FREE SECONDARY BATTERY, MANUFACTURING METHOD THEREFOR, AND LITHIUM-FREE SECONDARY BATTERY COMPRISING SAME
PCT/KR2024/018856</t>
  </si>
  <si>
    <t>IP92620</t>
  </si>
  <si>
    <t>N426334IN INT</t>
  </si>
  <si>
    <t>THE ROYAL VETERINARY COLLEGE</t>
  </si>
  <si>
    <t>DETECTION METHOD FOR MYCOBACTERIA
PCT/GB2024/051796</t>
  </si>
  <si>
    <t xml:space="preserve">ENGINEERED PROMOTER SYSTEMS FOR DYNAMIC AND REVERSIBLE GENE EXPRESSION
</t>
  </si>
  <si>
    <t xml:space="preserve">TOEHOLD SWITCH GENETIC CIRCUITS FOR DYNAMIC METABOLIC ENGINEERING
</t>
  </si>
  <si>
    <t xml:space="preserve">GENETIC CIRCUIT FOR ENHANCEMENT OF HYALURONIC ACID MOLECULAR WEIGHT AND CONTROL OF POLYDISPERSITY INDEX
</t>
  </si>
  <si>
    <t>IP90766</t>
  </si>
  <si>
    <t>24PCTIN949</t>
  </si>
  <si>
    <t>SECONDARY BATTERY MANUFACTURING SYSTEM AND SECONDARY BATTERY MANUFACTURING METHOD
PCT/KR2024/013262</t>
  </si>
  <si>
    <t>IP92918</t>
  </si>
  <si>
    <t>C/P/1042215/IN/PCT/1</t>
  </si>
  <si>
    <t>ACTIVE AND PASSIVE MEASUREMENT ON DATA TRAFFIC OF A VIRTUAL PRIVATE NETWORK (VPN) SERVICE
PCT/US2024/034597</t>
  </si>
  <si>
    <t>IP90134</t>
  </si>
  <si>
    <t>P28063-IN/DMC/HMY</t>
  </si>
  <si>
    <t>ELECTRONIC DEVICE INCLUDED IN BLOCKCHAIN NETWORK AND OPERATION METHOD THEREOF
PCT/KR2024/009396</t>
  </si>
  <si>
    <t>IP92233</t>
  </si>
  <si>
    <t>16038</t>
  </si>
  <si>
    <t xml:space="preserve">A METHOD FOR DETERMINING BLEND PROPORTION OF FUEL IN A FUEL TANK OF A VEHICLE
</t>
  </si>
  <si>
    <t>IP92483</t>
  </si>
  <si>
    <t>OVP2425996IN</t>
  </si>
  <si>
    <t>DRY ELECTRODE FOR ELECTROCHEMICAL DEVICE AND METHOD FOR MANUFACTURING SAME
PCT/KR2024/012023</t>
  </si>
  <si>
    <t>IP92480</t>
  </si>
  <si>
    <t>OVP2424715IN</t>
  </si>
  <si>
    <t>BATTERY ASSEMBLY
PCT/KR2024/008352</t>
  </si>
  <si>
    <t>IP90853</t>
  </si>
  <si>
    <t>K 76 749/13DO</t>
  </si>
  <si>
    <t>METHOD FOR CONTROLLING THE PRODUCTION RATE OF A PROPYLENE HOMO- OR COPOLYMER IN A GAS PHASE REACTOR
PCT/EP2024/067431</t>
  </si>
  <si>
    <t>IP91029</t>
  </si>
  <si>
    <t>P250790 IN</t>
  </si>
  <si>
    <t xml:space="preserve">A SYSTEM FOR FACILITATING WIRELESS CHARGING OF A VEHICLE IN A CHARGING STATION
</t>
  </si>
  <si>
    <t xml:space="preserve">DATA-DRIVEN HEALTH SCORING FOR EVAPORATOR FILTER DIAGNOSTICS
</t>
  </si>
  <si>
    <t xml:space="preserve">SYSTEM AND METHOD FOR HEALTH SCORING OF HVAC UNITS USING DELTA-BASED MODELING
</t>
  </si>
  <si>
    <t>IP92672</t>
  </si>
  <si>
    <t>113645-108076</t>
  </si>
  <si>
    <t>THE GLOBAL ALLIANCE FOR TB DRUG DEVELOPMENT, INC.</t>
  </si>
  <si>
    <t>NOVEL RUFOMYCIN ANALOGS AS CLPC1 PROTEASE MODULATORS HAVING ACTIVITY AGAINST MYCOBACTERIUM TUBERCULOSIS
PCT/US2024/038472</t>
  </si>
  <si>
    <t>IP92673</t>
  </si>
  <si>
    <t>113645-109506</t>
  </si>
  <si>
    <t>PROTEOSOME COMPLEX INHIBITORS TARGETING CLPP1P2 PROTEASE
PCT/US2024/038461</t>
  </si>
  <si>
    <t>IP92651</t>
  </si>
  <si>
    <t>FPE-2023-0362/IN</t>
  </si>
  <si>
    <t>ELECTRONIC DEVICE AND METHOD FOR PROCESSING USER UTTERANCE
PCT/KR2024/010672</t>
  </si>
  <si>
    <t>IP92471</t>
  </si>
  <si>
    <t xml:space="preserve">AN AIR CONDITIONING SYSTEM AND A METHOD OF OPERATING THE SAME
</t>
  </si>
  <si>
    <t>IP92872</t>
  </si>
  <si>
    <t>2024-OPLE-0206PC/IN/EKL/JEA</t>
  </si>
  <si>
    <t>POSITIVE ELECTRODE ACTIVE MATERIAL, AND POSITIVE ELECTRODE AND LITHIUM SECONDARY BATTERY COMPRISING THE SAME
PCT/KR2024/012655</t>
  </si>
  <si>
    <t>IP92839</t>
  </si>
  <si>
    <t>2307726IN</t>
  </si>
  <si>
    <t>TECHNIQUES FOR CHANNEL STATE INFORMATION REPORTING IN FULL-DUPLEX COMMUNICATION MODES
PCT/US2024/044250</t>
  </si>
  <si>
    <t>IP92841</t>
  </si>
  <si>
    <t>2306710IN</t>
  </si>
  <si>
    <t>ANTENNA RECYCLING FOR CARRIER AGGREGATION
PCT/US2024/044558</t>
  </si>
  <si>
    <t>IP92842</t>
  </si>
  <si>
    <t>2307291IN</t>
  </si>
  <si>
    <t>CONCATENATING PARTITIONED HYBRID AUTOMATIC REPEAT REQUEST ACKNOWLEDGEMENT (HARQ-ACK) BITS WITH TWO PART HARQ-ACK COMPRESSION
PCT/US2024/042939</t>
  </si>
  <si>
    <t>IP92843</t>
  </si>
  <si>
    <t>2308616IN</t>
  </si>
  <si>
    <t>PARAMETER SETS FOR USER EQUIPMENT COMMUNICATION MODES
PCT/US2024/043197</t>
  </si>
  <si>
    <t>IP92844</t>
  </si>
  <si>
    <t>2308002IN</t>
  </si>
  <si>
    <t>COMMUNICATIONS BY A SUBBAND FULL DUPLEX CAPABLE USER EQUIPMENT IN A HALF DUPLEX CELL MODE
PCT/US2024/044448</t>
  </si>
  <si>
    <t>IP92845</t>
  </si>
  <si>
    <t>2309269IN</t>
  </si>
  <si>
    <t>TECHNIQUES FOR ADAPTATION OF HYBRID AUTOMATIC REPEAT REQUEST RETRANSMISSION HANDLING
PCT/US2024/042446</t>
  </si>
  <si>
    <t>IP92846</t>
  </si>
  <si>
    <t>2400102IN</t>
  </si>
  <si>
    <t>INDICATING CONSISTENT LISTEN-BEFORE-TALK FAILURES IN SIDELINK UNLICENSED
PCT/US2024/042074</t>
  </si>
  <si>
    <t>IP92847</t>
  </si>
  <si>
    <t>2307324IN</t>
  </si>
  <si>
    <t>RANDOM ACCESS CHANNEL OCCASION CONFIGURATION FOR ON-DEMAND SYNCHRONIZATION SIGNAL BLOCKS
PCT/US2024/047079</t>
  </si>
  <si>
    <t>IP91247</t>
  </si>
  <si>
    <t>1470-PCT-IN</t>
  </si>
  <si>
    <t>CLOTHING WIRE, CLOTHING CARRIER AND CARDING MACHINE
PCT/EP2024/069642</t>
  </si>
  <si>
    <t>IP92071</t>
  </si>
  <si>
    <t>121679-0305</t>
  </si>
  <si>
    <t>CRISTCOT LLC</t>
  </si>
  <si>
    <t>DEVELOPMENT AND VALIDATION OF THE HEMORRHOID DISEASE SYMPTOM IMPACT MEASURE
PCT/US2024/034869</t>
  </si>
  <si>
    <t>IP88295</t>
  </si>
  <si>
    <t>IDR-CEN-2025-097</t>
  </si>
  <si>
    <t xml:space="preserve">A PEROVSKITE MATERIAL AND A METHOD FOR PREPARATION THEREOF
</t>
  </si>
  <si>
    <t>IP86758</t>
  </si>
  <si>
    <t>IDR-CEN-2025-056</t>
  </si>
  <si>
    <t>IP91435</t>
  </si>
  <si>
    <t>1478-IN-PCT</t>
  </si>
  <si>
    <t>SOLID FORMS OF A NUCLEOSIDE REVERSE TRANSCRIPTASE TRANSLOCATION INHIBITOR
PCT/US2024/035590</t>
  </si>
  <si>
    <t>IP93006</t>
  </si>
  <si>
    <t>SUZ25054PAR/IN</t>
  </si>
  <si>
    <t>IP93007</t>
  </si>
  <si>
    <t>SUZ25055PAR/IN</t>
  </si>
  <si>
    <t>IP89798</t>
  </si>
  <si>
    <t>S 2025-26/2412 &amp; THE IDF NO 3494</t>
  </si>
  <si>
    <t xml:space="preserve">IMIDAZO[1,2-A]QUINOLINIUM COMPOUNDS AND PREPARATION THEREOF
</t>
  </si>
  <si>
    <t>IP92667</t>
  </si>
  <si>
    <t>OVP2424702IN</t>
  </si>
  <si>
    <t>CONTAINER MODULE
PCT/KR2024/008335</t>
  </si>
  <si>
    <t>IP92694</t>
  </si>
  <si>
    <t>OVP2425267IN</t>
  </si>
  <si>
    <t>PRESSING STRUCTURE FOR LITHIUM SULFUR BATTERY, AND BATTERY MODULE AND BATTERY PACK INCLUDING SAME
PCT/KR2024/017771</t>
  </si>
  <si>
    <t>IP93009</t>
  </si>
  <si>
    <t>P P23391-IN1-DIV/DMC</t>
  </si>
  <si>
    <t xml:space="preserve">METHOD AND APPARATUS FOR MANAGING OPERATION DATA OF APPLIANCE FOR FAILURE PREDICTION
</t>
  </si>
  <si>
    <t>IP92888</t>
  </si>
  <si>
    <t>A7234INP1</t>
  </si>
  <si>
    <t>IMPERIAL COLLEGE INNOVATIONS LIMITED</t>
  </si>
  <si>
    <t>METHODS OF CHEMICAL SYNTHESIS OF PEPTIDES
PCT/EP2024/067557</t>
  </si>
  <si>
    <t>IP93004</t>
  </si>
  <si>
    <t>P202203470IN01</t>
  </si>
  <si>
    <t>RANSOMWARE MITIGATION USING VERSIONING AND ENTROPY DELTA-BASED RECOVERY
PCT/EP2024/066333</t>
  </si>
  <si>
    <t>IP92828</t>
  </si>
  <si>
    <t>2023.025 IN</t>
  </si>
  <si>
    <t>BIOGNTX R&amp;D B.V.</t>
  </si>
  <si>
    <t>NEW METHOD OF PRODUCING AN AQUEOUS MESOPARTICLE COMPOSITION COMPRISING A LIPOPHILIC COMPOUND
PCT/NL2024/050344</t>
  </si>
  <si>
    <t xml:space="preserve">SYSTEM AND METHOD FOR DETECTING ANOMALIES IN A PUMP OF A COOLING SYSTEM
</t>
  </si>
  <si>
    <t xml:space="preserve">SYSTEM AND METHOD FOR RETURN AIR TEMPERATURE ANOMALY DETECTION FOR DATA CENTER COOLING SYSTEMS
</t>
  </si>
  <si>
    <t xml:space="preserve">STATIC PRESSURE-BASED ANOMALY DETECTION AND HEALTH SCORING FOR COOLING SYSTEMS
</t>
  </si>
  <si>
    <t>Hanugen Therapeutics Private Limited</t>
  </si>
  <si>
    <t xml:space="preserve">LIPID NANOPARTICLE (LNP) COMPOSITION, METHOD OF PREPARATION AND APPLICATIONS THEREOF
</t>
  </si>
  <si>
    <t>IP92506</t>
  </si>
  <si>
    <t>P49683IN00</t>
  </si>
  <si>
    <t>FAST ELECTRIC SWITCHING RELAY
PCT/EP2024/070332</t>
  </si>
  <si>
    <t>IP92528</t>
  </si>
  <si>
    <t>P49685IN00</t>
  </si>
  <si>
    <t>ACTUATING MECHANISM FOR A POWER CIRCUIT-BREAKER AND POWER CIRCUIT-BREAKER
PCT/EP2024/070895</t>
  </si>
  <si>
    <t>IP92865</t>
  </si>
  <si>
    <t>2306809IN</t>
  </si>
  <si>
    <t>PATHLOSS REFERENCE RS FOR ENHANCED SECONDARY UPLINK (eSUL)
PCT/CN2023/118696</t>
  </si>
  <si>
    <t>IP92866</t>
  </si>
  <si>
    <t>2308802IN</t>
  </si>
  <si>
    <t>UNIFIED TRANSMISSION CONFIGURATION INDICATION FOR MULTIPLE TRANSMISSION RECEPTION POINT COMMUNICATIONS
PCT/CN2023/119620</t>
  </si>
  <si>
    <t>IP92867</t>
  </si>
  <si>
    <t>2308284IN</t>
  </si>
  <si>
    <t>RADIO ACCESS NETWORK COORDINATED USER EQUIPMENT DATA MANAGEMENT
PCT/CN2023/120587</t>
  </si>
  <si>
    <t>IP92932</t>
  </si>
  <si>
    <t>2307813IN</t>
  </si>
  <si>
    <t>NETWORK BASED PAGING OPTIMIZATIONS FOR MULTI-ACCESS APPLICATIONS
PCT/US2024/046028</t>
  </si>
  <si>
    <t xml:space="preserve">SEAMLESS MOBILITY DOMAIN SUPPORT IN EASYMESH
</t>
  </si>
  <si>
    <t>IP92869</t>
  </si>
  <si>
    <t>2024-OPLE-0675PC/IN/EKL/GSK</t>
  </si>
  <si>
    <t>POSITIVE ELECTRODE AND SECONDARY BATTERY INCLUDING SAME
PCT/KR2024/097145</t>
  </si>
  <si>
    <t>IP92738</t>
  </si>
  <si>
    <t>2024-OPLE-0128PC/IN/EKL/BYY</t>
  </si>
  <si>
    <t>ELECTRODE PREPARATION APPARATUS AND METHOD OF PREPARING ELECTRODE
PCT/KR2024/095944</t>
  </si>
  <si>
    <t xml:space="preserve">POWER EFFICIENT FIFO
</t>
  </si>
  <si>
    <t xml:space="preserve">METHOD AND APPARATUS TO HANDLE OVERLAPPING PDU SESSION IDENTIFIERS FOR ETHERNET PDU
</t>
  </si>
  <si>
    <t>IP92128</t>
  </si>
  <si>
    <t>P0315WOIN</t>
  </si>
  <si>
    <t>KC8 CAPTURE TECHNOLOGIES LTD</t>
  </si>
  <si>
    <t>A VESSEL
PCT/AU2024/050650</t>
  </si>
  <si>
    <t>IP92326</t>
  </si>
  <si>
    <t>PE4300</t>
  </si>
  <si>
    <t>INSTITUTO BUTANTAN</t>
  </si>
  <si>
    <t>MULTI-EPITOPE ANTIGEN, IMMUNOGENIC COMPOSITION COMPRISING SAID ANTIGEN, PNEUMOCOCCAL DIAGNOSTIC KIT, AND USES OF SAID ANTIGEN
PCT/BR2024/050260</t>
  </si>
  <si>
    <t xml:space="preserve">SYSTEMS AND METHODS FOR DEPLOYMENT OF LOW POWER WAKEUP SIGNAL (LP-WUS) IN WIRELESS COMMUNICATION SYSTEMS
</t>
  </si>
  <si>
    <t xml:space="preserve">METHOD AND SYSTEM FOR AI ASSISTED EVALUATION OF VRAN POD PLACEMENT
</t>
  </si>
  <si>
    <t>IP87055</t>
  </si>
  <si>
    <t>202410-MEM-018</t>
  </si>
  <si>
    <t xml:space="preserve">METHOD AND SYSTEM FOR MANAGING CACHE IN A MEMORY MODULE
</t>
  </si>
  <si>
    <t>IP92393</t>
  </si>
  <si>
    <t>OP2024-123/IN</t>
  </si>
  <si>
    <t>METHOD FOR PROCESSING LITHIUM METAL OF NEGATIVE ELECTRODE IN ELECTRODE ASSEMBLY
PCT/KR2024/017944</t>
  </si>
  <si>
    <t>IP91220</t>
  </si>
  <si>
    <t>IDR-CEN-2025-172</t>
  </si>
  <si>
    <t xml:space="preserve">A SINGLE-PHOTON EMITTER AND A METHOD OF MANUFACTURING THEREOF
</t>
  </si>
  <si>
    <t>IP92734</t>
  </si>
  <si>
    <t>194133INP</t>
  </si>
  <si>
    <t>BENITEC IP HOLDINGS INC</t>
  </si>
  <si>
    <t>DEVICE AND METHODS FOR ADMINISTERING A THERAPEUTIC COMPOSITION TO THE PHARYNGEAL MUSCLE
PCT/IB2024/056310</t>
  </si>
  <si>
    <t>IP92061</t>
  </si>
  <si>
    <t>SH-73883-IN-DMC</t>
  </si>
  <si>
    <t>ENCODING METHOD, ENCODING APPARATUS, DECODING METHOD, AND DECODING APPARATUS FOR IMAGE
PCT/KR2024/007146</t>
  </si>
  <si>
    <t xml:space="preserve">LIGHT-EMITTING DEVICE, DISPLAY DEVICE, AND ELECTRONIC DEVICE
</t>
  </si>
  <si>
    <t xml:space="preserve">METHODS FOR REDUCING GREEN HOUSE GAS (GHG) EMISSION IN A FIELD
</t>
  </si>
  <si>
    <t>IP92886</t>
  </si>
  <si>
    <t>P4110IN00/SC/SK</t>
  </si>
  <si>
    <t>STELLENBOSCH UNIVERSITY</t>
  </si>
  <si>
    <t>METHOD FOR DIAGNOSING TUBERCULOSIS DISEASE
PCT/ZA2024/050030</t>
  </si>
  <si>
    <t>IP93067</t>
  </si>
  <si>
    <t>SP18414-PCT/IN-DIV</t>
  </si>
  <si>
    <t xml:space="preserve">METHOD FOR PROVIDING TEXT TRANSLATION MANAGING DATA RELATED TO APPLICATION, AND ELECTRONIC DEVICE THEREOF
</t>
  </si>
  <si>
    <t>IP93089</t>
  </si>
  <si>
    <t>C/P/1039338/WO/SEC/1</t>
  </si>
  <si>
    <t>ORCHESTRATING LOW-POWER MODES IN NETWORK DEVICES
PCT/US2024/035881</t>
  </si>
  <si>
    <t>IP93023</t>
  </si>
  <si>
    <t>P202205360IN01</t>
  </si>
  <si>
    <t>SPIRAL IMPEDANCE STRUCTURE
PCT/EP2024/065970</t>
  </si>
  <si>
    <t>IP93021</t>
  </si>
  <si>
    <t>P202201033IN01</t>
  </si>
  <si>
    <t>RESTRICTING DATA ACCESS TO TARGET DATABASES
PCT/EP2024/066798</t>
  </si>
  <si>
    <t>IP92998</t>
  </si>
  <si>
    <t>P202201417IN01</t>
  </si>
  <si>
    <t>ENHANCED RESOLUTION TIME-DOMAIN REFLECTOMETRY
PCT/IB2024/052810</t>
  </si>
  <si>
    <t>IP92883</t>
  </si>
  <si>
    <t>608783-IN-4</t>
  </si>
  <si>
    <t>SPAR CAP STRUCTURES COMPRISING GLASS FIBER STACKS WITH CONDUCTIVE ELEMENTS
PCT/EP2024/070119</t>
  </si>
  <si>
    <t>IP92698</t>
  </si>
  <si>
    <t>OVP2528685IN</t>
  </si>
  <si>
    <t>BATTERY PACK AND VEHICLE COMPRISING SAME
PCT/KR2024/010513</t>
  </si>
  <si>
    <t>IP92809</t>
  </si>
  <si>
    <t>OVP2426321IN</t>
  </si>
  <si>
    <t>APPARATUS AND METHOD FOR SETTING CHARGING PROTOCOL
PCT/KR2024/096732</t>
  </si>
  <si>
    <t>IP92923</t>
  </si>
  <si>
    <t>OVP2428059IN</t>
  </si>
  <si>
    <t>APPARATUS AND METHOD FOR MANAGING BATTERY
PCT/KR2025/000652</t>
  </si>
  <si>
    <t>IP92821</t>
  </si>
  <si>
    <t>OVP2427666IN</t>
  </si>
  <si>
    <t>SLOT DIE COATER
PCT/KR2024/020734</t>
  </si>
  <si>
    <t>IP92366</t>
  </si>
  <si>
    <t>20003</t>
  </si>
  <si>
    <t xml:space="preserve">A GEAR SHIFTING SYSTEM OF A VEHICLE
</t>
  </si>
  <si>
    <t>IP92926</t>
  </si>
  <si>
    <t>2024-OPLE-9910PC/IN/EKL/SYK</t>
  </si>
  <si>
    <t>BATTERY MANAGEMENT APPARATUS AND OPERATING METHOD THEREOF
PCT/KR2024/009663</t>
  </si>
  <si>
    <t>IP93054</t>
  </si>
  <si>
    <t>2024-OPLE-9692PC/IN/EKL/JHJ</t>
  </si>
  <si>
    <t>BATTERY SERVICE LIFE PREDICTION DEVICE AND OPERATION METHOD THEREFOR
PCT/KR2024/009385</t>
  </si>
  <si>
    <t>IP92935</t>
  </si>
  <si>
    <t>2307898IN</t>
  </si>
  <si>
    <t>DOPPLER BASIS SELECTION FOR MULTIPLE TRANSMISSION RECEPTION POINTS
PCT/CN2023/123132</t>
  </si>
  <si>
    <t xml:space="preserve">SYSTEM AND METHOD FOR UL TXOP SHARING BETWEEN NON-AP STA AND AP
</t>
  </si>
  <si>
    <t xml:space="preserve">METHOD AND SYSTEM FOR UE AND NETWORK OPERATIONS IN LIMITED SERVICE AND NORMAL SERVICE STATE
</t>
  </si>
  <si>
    <t>IP93104</t>
  </si>
  <si>
    <t>PF200238IN2</t>
  </si>
  <si>
    <t>ZHUHAI TRINOMAB BIOTECHNOLOGY CO., LTD.</t>
  </si>
  <si>
    <t xml:space="preserve">COMPLETELY HUMANIZED MONOCLONAL NEUTRALIZING ANTIBODY FOR TETANUS TOXIN AND APPLICATION THEREOF
</t>
  </si>
  <si>
    <t>IP93105</t>
  </si>
  <si>
    <t>PF200238IN3</t>
  </si>
  <si>
    <t>IP92442</t>
  </si>
  <si>
    <t>1477-IN-PCT</t>
  </si>
  <si>
    <t>METHODS AND INTERMEDIATES FOR PREPARING ANTIVIRAL PRODRUGS
PCT/US2024/035585</t>
  </si>
  <si>
    <t>IP92467</t>
  </si>
  <si>
    <t>V10839WOIN/CGS</t>
  </si>
  <si>
    <t>VEGA GRIESHABER KG</t>
  </si>
  <si>
    <t>METHOD FOR ESTABLISHING A PRIVATE MOBILE RADIO LINK FOR A MEASUREMENT SYSTEM
PCT/EP2024/068107</t>
  </si>
  <si>
    <t>IP93046</t>
  </si>
  <si>
    <t>00011403-IN01</t>
  </si>
  <si>
    <t>TOROIDAL BLADE INERTIAL SEPARATOR
PCT/US2024/041207</t>
  </si>
  <si>
    <t>IP92468</t>
  </si>
  <si>
    <t>115827-869901</t>
  </si>
  <si>
    <t>CABLE INSPECTION AND ANALYSIS BASED ON HYPERSPECTRAL IMAGING
PCT/US2024/035111</t>
  </si>
  <si>
    <t>IP91850</t>
  </si>
  <si>
    <t>NEW PREPARATION METHOD OF COMPOUND AND NEW CRYSTALLINE FORM
PCT/IB2024/056306</t>
  </si>
  <si>
    <t>IP91828</t>
  </si>
  <si>
    <t>OP20240046IN</t>
  </si>
  <si>
    <t>ELONOVA CO., LTD.</t>
  </si>
  <si>
    <t>NOVEL MODIFIED TRINUCLEOTIDE CAPPING DERIVATIVE, AND MRNA INTO WHICH CAPPING DERIVATIVE IS INTRODUCED
PCT/KR2024/008876</t>
  </si>
  <si>
    <t>IP92603</t>
  </si>
  <si>
    <t>YPF202306-0073/IN-PCT</t>
  </si>
  <si>
    <t>WIRELESS CHARGER FOR CHANGING OUTPUT VOLTAGE
PCT/KR2024/003820</t>
  </si>
  <si>
    <t>IP92833</t>
  </si>
  <si>
    <t>OVP2427472IN</t>
  </si>
  <si>
    <t>BATTERY AND BATTERY PACK AND VEHICLE COMPRISING SAME
PCT/KR2024/018894</t>
  </si>
  <si>
    <t>IP92570</t>
  </si>
  <si>
    <t>3920-IN</t>
  </si>
  <si>
    <t xml:space="preserve">FRONT STRUCTURE FOR ELECTRIC VEHICLE
</t>
  </si>
  <si>
    <t>IP92573</t>
  </si>
  <si>
    <t>3921-IN</t>
  </si>
  <si>
    <t>IP92023</t>
  </si>
  <si>
    <t>P/2026/0443</t>
  </si>
  <si>
    <t>IP92914</t>
  </si>
  <si>
    <t>20665-1100/ALT0145IN</t>
  </si>
  <si>
    <t>ALLSTATE SOLUTIONS PRIVATE LIMITED</t>
  </si>
  <si>
    <t xml:space="preserve">DISTRIBUTED LEDGER INTERFACE SYSTEM FOR BACKGROUND VERIFICATION OF AN INDIVIDUAL
</t>
  </si>
  <si>
    <t>IP93001</t>
  </si>
  <si>
    <t>P202205335IN01</t>
  </si>
  <si>
    <t>GLOBAL OPTIMIZATION FOR NEURAL NETWORK TRAINING
PCT/IB2024/054711</t>
  </si>
  <si>
    <t>IP93022</t>
  </si>
  <si>
    <t>P202205361IN01</t>
  </si>
  <si>
    <t>LINEAR FLUIDIC CELL TRAP DEVICE FOR SINGLE CELL DETECTION
PCT/IB2024/054861</t>
  </si>
  <si>
    <t>IP93020</t>
  </si>
  <si>
    <t>P202205321IN01</t>
  </si>
  <si>
    <t>CLIENT-SERVER RESPONSE TIME BASED COMPUTER SYSTEM GEOLOCATION
PCT/EP2024/067059</t>
  </si>
  <si>
    <t>IP92337</t>
  </si>
  <si>
    <t>EN24006PCT-IN0</t>
  </si>
  <si>
    <t>ENEOS Corporation</t>
  </si>
  <si>
    <t>CO2EQ EMISSION EVALUATION DEVICE, CO2EQ EMISSION EVALUATION SYSTEM, AND CO2EQ EMISSION EVALUATION METHOD
PCT/JP2024/022015</t>
  </si>
  <si>
    <t xml:space="preserve">SUB SLOT LEVEL NETWORK CONTROLLED SMALL GAP FRAMEWORK
</t>
  </si>
  <si>
    <t xml:space="preserve">DYNAMIC ANOMALY DETECTION USING SUCTION PRESSURE MODELING IN HVAC SYSTEMS
</t>
  </si>
  <si>
    <t xml:space="preserve">METHOD FOR MANAGING ALERTS IN AN INDUSTRIAL ENVIRONMENT AND SYSTEM THEREOF
</t>
  </si>
  <si>
    <t>IP93114</t>
  </si>
  <si>
    <t>307746-IN-NP</t>
  </si>
  <si>
    <t xml:space="preserve">METHOD FOR A VEHICLE, IN PARTICULAR UTILITY VEHICLE, TO ASSESS A FUEL LEVEL STATUS OF THE VEHICLE, IN PARTICULAR UTILITY VEHICLE, COMPUTER PROGRAM AND/OR COMPUTER-READABLE STORAGE MEDIUM, DATA PROCESSING DEVICE, AND VEHICLE
</t>
  </si>
  <si>
    <t>IP93091</t>
  </si>
  <si>
    <t>HE25106IN</t>
  </si>
  <si>
    <t>SUBSTRATE PROCESSING DEVICE, SUBSTRATE PROCESSING METHOD, METHOD FOR MANUFACTURING SEMICONDUCTOR DEVICE, GAS SUPPLY SYSTEM, AND GAS SUPPLY PROGRAM
PCT/JP2023/034381</t>
  </si>
  <si>
    <t>IP91563</t>
  </si>
  <si>
    <t>Dr Nijina Darex</t>
  </si>
  <si>
    <t xml:space="preserve">SECURE, OFFLINE-CAPABLE, AND PRIVACY-PRESERVING MENTAL-HEALTH TRIAGE WITH STRUCTURED INTERVENTIONS AND ASSOCIATED DASHBOARD ANALYTICS
</t>
  </si>
  <si>
    <t>IP92933</t>
  </si>
  <si>
    <t>2309443IN</t>
  </si>
  <si>
    <t>TIMING ADVANCE TIMER EXPIRATION HANDLING IN MULTI TRANSMISSION AND RECEPTION POINT OPERATION WITH MULTIPLE TIMING ADVANCE GROUPS
PCT/CN2023/123035</t>
  </si>
  <si>
    <t>IP92934</t>
  </si>
  <si>
    <t>2309378IN</t>
  </si>
  <si>
    <t>TECHNIQUES FOR AMBIENT INTERNET OF THINGS DEVICE ACCESS AND DATA REPORTING
PCT/CN2023/123107</t>
  </si>
  <si>
    <t>IP92274</t>
  </si>
  <si>
    <t>ICE3084IN1</t>
  </si>
  <si>
    <t xml:space="preserve">ADAPTATION MANAGEMENT FOR ARTIFICIAL INTELLIGENCE (AI) MODEL ON COMPUTING DEVICE
</t>
  </si>
  <si>
    <t xml:space="preserve">METHOD FOR CONTROLLING THYSANOPTERA PESTS
</t>
  </si>
  <si>
    <t>IP91617</t>
  </si>
  <si>
    <t>SE25P0315IN1</t>
  </si>
  <si>
    <t xml:space="preserve">A METHOD AND A SYSTEM FOR DETERMINING ANALOG GAUGE MEASUREMENT
</t>
  </si>
  <si>
    <t>IP92059</t>
  </si>
  <si>
    <t>SE-023-06-072-WO0IN0</t>
  </si>
  <si>
    <t>COVER PLATE INCLUDING PLURALITY OF LAYERS AND ELECTRONIC DEVICE INCLUDING SAME
PCT/KR2024/007738</t>
  </si>
  <si>
    <t>IP92811</t>
  </si>
  <si>
    <t>ESPKE24-0814PCIN</t>
  </si>
  <si>
    <t>BATTERY MANAGEMENT DEVICE AND BMS DATA REPLICATION METHOD
PCT/KR2025/001739</t>
  </si>
  <si>
    <t>IP89880</t>
  </si>
  <si>
    <t>PKE23-3844PCIN</t>
  </si>
  <si>
    <t>CBI IN-TAB BENDING DEVICE TO WHICH POSITION MEASURING UNIT IS ADDED
PCT/KR2024/020022</t>
  </si>
  <si>
    <t xml:space="preserve">TECHNIQUES FOR ENHANCING FRAME STRUCTURE FOR WIRELESS COMMUNICATION IN A RADIO ACCESS NETWORK
</t>
  </si>
  <si>
    <t xml:space="preserve">SYSTEMS AND METHODS FOR CREATING LANGUAGE AGNOSTIC CODE OPTIMIZATION USING MACHINE LEARNING MODELS
</t>
  </si>
  <si>
    <t>IP92016</t>
  </si>
  <si>
    <t>SP23187-PCT/IN_IP</t>
  </si>
  <si>
    <t>ELECTRONIC DEVICE COMPRISING NEURAL PROCESSING UNIT, AND OPERATING METHOD THEREOF
PCT/KR2024/009372</t>
  </si>
  <si>
    <t>IP92660</t>
  </si>
  <si>
    <t>P023409IN-01</t>
  </si>
  <si>
    <t>A COILER FURNACE AND METHOD FOR RECOVERING A TAIL OF A METAL PRODUCT WOUND IN SAID FURNACE
PCT/IB2024/056318</t>
  </si>
  <si>
    <t>IP93049</t>
  </si>
  <si>
    <t>C/P/1040679/IN/PCT/1</t>
  </si>
  <si>
    <t>SECURE, APPLICATION-AWARE ROUTING
PCT/US2024/035364</t>
  </si>
  <si>
    <t>IP93024</t>
  </si>
  <si>
    <t>P202204805IN01</t>
  </si>
  <si>
    <t>SHARED LIBRARY CONVERSION
PCT/EP2024/065291</t>
  </si>
  <si>
    <t>IP93002</t>
  </si>
  <si>
    <t>P202205251IN01</t>
  </si>
  <si>
    <t>MULTI-PART TRANSACTION INTEGRITY PROTECTION AND ENCRYPTION
PCT/IB2024/053526</t>
  </si>
  <si>
    <t>IP93151</t>
  </si>
  <si>
    <t>SYP351644IN01</t>
  </si>
  <si>
    <t>ELECTRONIC DEVICE AND RADAR APPARATUS
PCT/JP2024/020530</t>
  </si>
  <si>
    <t>IP93059</t>
  </si>
  <si>
    <t>OVP2427105IN</t>
  </si>
  <si>
    <t>ELECTROLYTE FOR LITHIUM-SULFUR BATTERY, AND LITHIUM-SULFUR BATTERY INCLUDING SAME
PCT/KR2025/001529</t>
  </si>
  <si>
    <t xml:space="preserve">COMPUTE TOKEN WITH JOINT COMMUNICATION–COMPUTE CONTINUITY CONTRACT
</t>
  </si>
  <si>
    <t>IP93057</t>
  </si>
  <si>
    <t>SP2307002/IN</t>
  </si>
  <si>
    <t>PRINTED CIRCUIT BOARD ASSEMBLY AND MANUFACTURING METHOD THEREFOR
PCT/KR2024/009853</t>
  </si>
  <si>
    <t>IP92981</t>
  </si>
  <si>
    <t>NTD23088INW1</t>
  </si>
  <si>
    <t>VENTILATION FILM, VENTILATION MEMBER, AND LIGHT EMITTING DEVICE
PCT/JP2024/041195</t>
  </si>
  <si>
    <t>IP93025</t>
  </si>
  <si>
    <t>2308914IN</t>
  </si>
  <si>
    <t>NETWORK CODING FOR PACKET DATA CONVERGENCE PROTOCOL COMMUNICATIONS
PCT/US2024/047185</t>
  </si>
  <si>
    <t>IP93028</t>
  </si>
  <si>
    <t>2307546IN</t>
  </si>
  <si>
    <t>ORTHOGONAL COVER CODES FOR UPLINK CONTROL INFORMATION MULTIPLEXING WITH PHYSICAL UPLINK SHARED CHANNELS
PCT/US2024/043405</t>
  </si>
  <si>
    <t>IP93029</t>
  </si>
  <si>
    <t>2307681IN</t>
  </si>
  <si>
    <t>CROSS-NODE ARTIFICIAL INTELLIGENCE (AI)/MACHINE LEARNING (ML) SERVICES
PCT/US2024/043900</t>
  </si>
  <si>
    <t>IP93081</t>
  </si>
  <si>
    <t>2400020IN</t>
  </si>
  <si>
    <t>CELL MEASUREMENT PROCEDURES WITH LOW-POWER WAKE-UP RADIO ASSISTANCE
PCT/CN2024/120352</t>
  </si>
  <si>
    <t>IP93076</t>
  </si>
  <si>
    <t>2305966IN</t>
  </si>
  <si>
    <t>RECONFIGURABLE INTELLIGENT SURFACE (RIS) INTERFERENCE MANAGEMENT
PCT/US2024/041468</t>
  </si>
  <si>
    <t xml:space="preserve">ARTIFICIAL INTELLIGENCE (AI)-BASED NETWORK ENERGY SAVINGS IN CENTRALIZED OR DISTRIBUTED ENTITIES
</t>
  </si>
  <si>
    <t>IP89461</t>
  </si>
  <si>
    <t>SRIB-20241203-002</t>
  </si>
  <si>
    <t xml:space="preserve">METHOD OF REDUCING MOTION SICKNESS IN A HEAD MOUNTED DISPLAY (HMD) DEVICE AND A SYSTEM THEREOF
</t>
  </si>
  <si>
    <t xml:space="preserve">MEMORY WIDTH OPTIMIZATION
</t>
  </si>
  <si>
    <t xml:space="preserve">LAMINATED POLYMER MEMBRANES, SUSTAINED RELEASED DEVICES AND METHOD OF MANUFACTURE THEREOF
</t>
  </si>
  <si>
    <t>IP92019</t>
  </si>
  <si>
    <t>SH-72886-IN-DMC</t>
  </si>
  <si>
    <t>METHOD AND SYSTEM FOR CONTROLLING SCALING OF VIRTUALIZED RADIO ACCESS NETWORK
PCT/KR2024/006350</t>
  </si>
  <si>
    <t>IP93182</t>
  </si>
  <si>
    <t>C/P/1040191/IN/PCT/1</t>
  </si>
  <si>
    <t>ACHIEVING SYMMETRIC ROUTING USING INTENT-BASED SMART DEVICE GROUPINGS IN A SOFTWARE-DEFINED WIDE AREA NETWORK
PCT/US2024/035817</t>
  </si>
  <si>
    <t>IP92928</t>
  </si>
  <si>
    <t>P023696IN-01/VG</t>
  </si>
  <si>
    <t>WISE S.P.A.</t>
  </si>
  <si>
    <t>METHOD FOR THE PRODUCTION OF STRETCHABLE CONDUCTIVE DEVICES AND DEVICES THUS OBTAINED
PCT/EP2025/059840</t>
  </si>
  <si>
    <t>IP92595</t>
  </si>
  <si>
    <t>P023377IN-01</t>
  </si>
  <si>
    <t>HEATING PANEL, PROCESS GAS HEATER COMPRISING SAID PANEL AND METHOD FOR MONITORING THE CONDITIONS OF SAID PANEL
PCT/IB2024/056314</t>
  </si>
  <si>
    <t>IP91090</t>
  </si>
  <si>
    <t>24PCTIN938</t>
  </si>
  <si>
    <t>ROLL MAP GENERATION SYSTEM AND ROLL MAP GENERATION METHOD
PCT/KR2024/011164</t>
  </si>
  <si>
    <t>IP92856</t>
  </si>
  <si>
    <t>OVP2426370IN</t>
  </si>
  <si>
    <t>BATTERY DIAGNOSIS APPARATUS AND BATTERY DIAGNOSIS METHOD
PCT/KR2024/018668</t>
  </si>
  <si>
    <t>IP92515</t>
  </si>
  <si>
    <t>14829</t>
  </si>
  <si>
    <t xml:space="preserve">AN ANTI-SKIP-SHIFT TRANSMISSION AND A METHOD THEREOF
</t>
  </si>
  <si>
    <t>IP92522</t>
  </si>
  <si>
    <t>15253.</t>
  </si>
  <si>
    <t xml:space="preserve">AN EXHAUST SYSTEM OF A VEHICLE
</t>
  </si>
  <si>
    <t>IP92642</t>
  </si>
  <si>
    <t>ESOT01-100-IN01-NP-PCT</t>
  </si>
  <si>
    <t>ESOBIOTEC SA</t>
  </si>
  <si>
    <t>VIRAL VECTOR AND PRODUCER CELL
PCT/EP2024/068518</t>
  </si>
  <si>
    <t>IP93209</t>
  </si>
  <si>
    <t>2969828.001050</t>
  </si>
  <si>
    <t>IMMUNEXT, LLC</t>
  </si>
  <si>
    <t xml:space="preserve">ANTI-MCT1 ANTIBODIES AND USES THEREOF
</t>
  </si>
  <si>
    <t>IP93003</t>
  </si>
  <si>
    <t>P202204785IN01</t>
  </si>
  <si>
    <t>TRANSACTIONAL READINESS PROBE
PCT/EP2024/064936</t>
  </si>
  <si>
    <t>IP93034</t>
  </si>
  <si>
    <t>P202300273IN01</t>
  </si>
  <si>
    <t>LOW DRIFT PHASE CHANGE MATERIAL COMPOSITE MATRIX
PCT/EP2024/065029</t>
  </si>
  <si>
    <t>IP93035</t>
  </si>
  <si>
    <t>P202204942IN01</t>
  </si>
  <si>
    <t>SEMICONDUCTOR PACKAGE WITH CHIP STACK AND ORTHOGONAL INTERCONNECTION BRIDGE
PCT/EP2024/067061</t>
  </si>
  <si>
    <t>IP93038</t>
  </si>
  <si>
    <t>P202300970IN01</t>
  </si>
  <si>
    <t>MULTIPOLE BANDPASS FILTER NETWORK BASED ISOLATOR DEVICES
PCT/EP2024/067790</t>
  </si>
  <si>
    <t>IP91600</t>
  </si>
  <si>
    <t>LO-341465-IN</t>
  </si>
  <si>
    <t>IP93207</t>
  </si>
  <si>
    <t>307951-IN-NP</t>
  </si>
  <si>
    <t xml:space="preserve">AUTOMATIC SLACK ADJUSTER, BRAKE SYSTEM, VEHICLE AND METHOD
</t>
  </si>
  <si>
    <t>IP93228</t>
  </si>
  <si>
    <t>VALIDECK INTERNATIONAL CORPORATION</t>
  </si>
  <si>
    <t xml:space="preserve">SYSTEM, DEVICES, AND METHODS FOR ACQUIRING AND VERIFYING ONLINE INFORMATION
</t>
  </si>
  <si>
    <t xml:space="preserve">NETWORK ENTITY INTERFACE PROTOCOL NEGOTIATION
</t>
  </si>
  <si>
    <t>IP93073</t>
  </si>
  <si>
    <t>2305811IN</t>
  </si>
  <si>
    <t>PHYSICAL LEVEL IMAGE COMPRESSION AND TRANSMISSION
PCT/US2024/043474</t>
  </si>
  <si>
    <t>IP93074</t>
  </si>
  <si>
    <t>2307912IN</t>
  </si>
  <si>
    <t>NETWORK ENERGY SAVINGS IN TERRESTRIAL AND NON-TERRESTRIAL NETWORK COEXISTENCE DEPLOYMENT
PCT/US2024/043735</t>
  </si>
  <si>
    <t>IP93080</t>
  </si>
  <si>
    <t>2305181IN</t>
  </si>
  <si>
    <t>TECHNIQUES FOR SIDELINK BASED DISCOVERY
PCT/US2024/044848</t>
  </si>
  <si>
    <t>IP93138</t>
  </si>
  <si>
    <t>2309387IN</t>
  </si>
  <si>
    <t>CONTROL PLANE SERVICE SELECTION
PCT/US2024/044388</t>
  </si>
  <si>
    <t>IP93139</t>
  </si>
  <si>
    <t>2307783IN</t>
  </si>
  <si>
    <t>PREDICTION BASED UCI MULTIPLEXING PRIORITY
PCT/US2024/041966</t>
  </si>
  <si>
    <t>IP93030</t>
  </si>
  <si>
    <t>2308948IN</t>
  </si>
  <si>
    <t>SIDELINK FEEDBACK RESOURCE CONFIGURATION AND INDICATION, AND ASSOCIATED DEVICES AND METHODS
PCT/US2024/046241</t>
  </si>
  <si>
    <t>IP93032</t>
  </si>
  <si>
    <t>2308217IN</t>
  </si>
  <si>
    <t>ENHANCED AI/ML BASED MOBILITY OPTIMIZATION
PCT/US2024/046690</t>
  </si>
  <si>
    <t>IP93033</t>
  </si>
  <si>
    <t>2307098IN</t>
  </si>
  <si>
    <t>MEASUREMENT GAP SHARING WITH DELAY CRITICAL TRAFFIC
PCT/US2024/043434</t>
  </si>
  <si>
    <t>IP93071</t>
  </si>
  <si>
    <t>2305496IN</t>
  </si>
  <si>
    <t>MULTIPLE PARITY BIT MAPPING SCHEMES FOR A COMMUNICATION
PCT/US2024/042884</t>
  </si>
  <si>
    <t>IP93026</t>
  </si>
  <si>
    <t>2305722IN</t>
  </si>
  <si>
    <t>TWO PART HYBRID AUTOMATIC REPEAT REQUEST ACKNOWLEDGEMENT (HARQ-ACK) FOR COMPRESSING A HARQ-ACK PAYLOAD
PCT/US2024/045836</t>
  </si>
  <si>
    <t>IP92836</t>
  </si>
  <si>
    <t>1499.130.IN</t>
  </si>
  <si>
    <t>METHODS AND COMPOSITIONS FOR MODIFYING PLANT YIELD TRAITS
PCT/US2024/039451</t>
  </si>
  <si>
    <t>IP92253</t>
  </si>
  <si>
    <t>ICE2990IN1</t>
  </si>
  <si>
    <t xml:space="preserve">AVATAR GENERATION AND RENDERING PIPELINE
</t>
  </si>
  <si>
    <t>IP92978</t>
  </si>
  <si>
    <t>2024-OPLE-0142PC/IN/EKL</t>
  </si>
  <si>
    <t>ELECTRODE CURRENT COLLECTOR, LITHIUM SECONDARY BATTERY COMPRISING SAME, BATTERY MODULE, AND BATTERY PACK
PCT/KR2024/012445</t>
  </si>
  <si>
    <t>IP92791</t>
  </si>
  <si>
    <t>2024-OPLE-0044PC/IN/EKL/JWN</t>
  </si>
  <si>
    <t>THERMAL MANAGEMENT SYSTEM
PCT/KR2024/011193</t>
  </si>
  <si>
    <t>IP92621</t>
  </si>
  <si>
    <t>5684.027IN01</t>
  </si>
  <si>
    <t>DESIGNED INTERLEUKIN-2 CYTOKINE COMPOSITIONS AND METHODS FOR USE
PCT/US2024/037942</t>
  </si>
  <si>
    <t>IP90860</t>
  </si>
  <si>
    <t>SE-023-07-039-WO0IN0</t>
  </si>
  <si>
    <t>WEARABLE DEVICE AND METHOD FOR IDENTIFYING LOCATION OF TARGET OBJECT
PCT/KR2024/007519</t>
  </si>
  <si>
    <t xml:space="preserve">METHOD AND APPARATUS FOR STANDARDIZING ADDRESSES
</t>
  </si>
  <si>
    <t xml:space="preserve">RESOURCE USAGE DRIVEN CONCURRENCY CONTROL FOR ASYNCHRONOUS WORKLOADS IN A MULTI-TENANT DATABASE SYSTEM
</t>
  </si>
  <si>
    <t>IP90735</t>
  </si>
  <si>
    <t>PO244361-PCT-IN</t>
  </si>
  <si>
    <t>METHOD AND DEVICE FOR CLEANING SEPARATION MEMBRANE OR CONCENTRATION MEMBRANE
PCT/JP2024/038027</t>
  </si>
  <si>
    <t xml:space="preserve">A MICROFLUIDIC-INTEGRATED 3-D MICROTUMOR CULTURE SYSTEM FOR HIGH-THROUGHPUT DRUG TESTING
</t>
  </si>
  <si>
    <t xml:space="preserve">A NON-INVASIVE DEVICE FOR AUTOMATIC MEASUREMENT OF CAPILLARY REFILL TIME (CRT)
</t>
  </si>
  <si>
    <t>IP92404</t>
  </si>
  <si>
    <t>62801.25IN01</t>
  </si>
  <si>
    <t>CAS ENDONUCLEASES AND RELATED METHODS
PCT/US2024/039244</t>
  </si>
  <si>
    <t>IP92472</t>
  </si>
  <si>
    <t>17929-100016-IN-01</t>
  </si>
  <si>
    <t>SHORLA PHARMA LTD</t>
  </si>
  <si>
    <t>ORAL COMPOSITIONS COMPRISING TEMOZOLOMIDE OR LENALIDOMIDE
PCT/IB2024/056585</t>
  </si>
  <si>
    <t>Expedia, Inc.</t>
  </si>
  <si>
    <t xml:space="preserve">SCALABLE AI-POWERED MESSAGING SYSTEM
</t>
  </si>
  <si>
    <t>IP92535</t>
  </si>
  <si>
    <t>080618-2932</t>
  </si>
  <si>
    <t>MANUFACTURING OF BIOENGINEERED RECELLULARIZED ORGANS AND METHODS OF USE THEREOF
PCT/US2024/036238</t>
  </si>
  <si>
    <t>IP92671</t>
  </si>
  <si>
    <t>IEC230128PIN</t>
  </si>
  <si>
    <t>SWIRL NOZZLE, TUBULAR DISTRIBUTOR, FLUIDIZED BED REACTION DEVICE, AND HYDROCARBON AMMOXIDATION METHOD
PCT/CN2023/142565</t>
  </si>
  <si>
    <t>IP92120</t>
  </si>
  <si>
    <t>127125-5024-IN</t>
  </si>
  <si>
    <t>BRASKEM S.A.</t>
  </si>
  <si>
    <t>FIXED BED REACTORS AND PROCESSES FOR DEHYDRATION OF ALCOHOLS
PCT/BR2024/050303</t>
  </si>
  <si>
    <t>IP88589</t>
  </si>
  <si>
    <t>2023167-IN-PCT</t>
  </si>
  <si>
    <t>GLASS ASSEMBLY AND WINDOW ASSEMBLY
PCT/CN2024/101796</t>
  </si>
  <si>
    <t>IP92340</t>
  </si>
  <si>
    <t>SP23228-PCT/IN_IP</t>
  </si>
  <si>
    <t>IMAGE SENSOR, ELECTRONIC DEVICE COMPRISING IMAGE SENSOR, AND OPERATION METHOD THEREOF
PCT/KR2024/010923</t>
  </si>
  <si>
    <t xml:space="preserve">PROCESS FOR SYNTHESIS OF AZACYCLIC PHOSPHONATES
</t>
  </si>
  <si>
    <t>IP91498</t>
  </si>
  <si>
    <t>1471-IN-PCT</t>
  </si>
  <si>
    <t>SALTS AND SOLID FORMS OF A COMPOUND THAT MODULATES IRAK4
PCT/US2024/036172</t>
  </si>
  <si>
    <t>IP91495</t>
  </si>
  <si>
    <t>81088129</t>
  </si>
  <si>
    <t xml:space="preserve">A COMPOSITE BINDER, IRON AGGLOMERATE, AND METHODS THEREOF
</t>
  </si>
  <si>
    <t>IP89843</t>
  </si>
  <si>
    <t>81087595</t>
  </si>
  <si>
    <t xml:space="preserve">METHOD AND SYSTEM FOR ESTIMATING CLOGGING
</t>
  </si>
  <si>
    <t>IP92503</t>
  </si>
  <si>
    <t>81088488</t>
  </si>
  <si>
    <t xml:space="preserve">METHOD OF PREPARING IRON AGGLOMERATES AND PRODUCT THEREOF
</t>
  </si>
  <si>
    <t>IP93039</t>
  </si>
  <si>
    <t>P202205357IN01</t>
  </si>
  <si>
    <t>2D NANOPARTICLE DETECTION AND MOTION SENSING
PCT/EP2024/064670</t>
  </si>
  <si>
    <t>IP92159</t>
  </si>
  <si>
    <t>022186-0098</t>
  </si>
  <si>
    <t>IONIC ORGANIC COMPOUNDS, COMPOSITIONS AND ELECTROLYTES COMPRISING SAME, AND USE THEREOF IN ELECTROCHEMISTRY
PCT/CA2024/050929</t>
  </si>
  <si>
    <t>IP93192</t>
  </si>
  <si>
    <t>11094-272IN (171199-00011)</t>
  </si>
  <si>
    <t>MEYER INTELLECTUAL PROPERTIES LIMITED</t>
  </si>
  <si>
    <t>CULINARY TONGS
PCT/CN2024/103004</t>
  </si>
  <si>
    <t>IP92195</t>
  </si>
  <si>
    <t>81FX-375166-IN</t>
  </si>
  <si>
    <t>HETEROCYCLIC GLP-1 AGONISTS
PCT/US2024/036066</t>
  </si>
  <si>
    <t>IP92508</t>
  </si>
  <si>
    <t>16179_RP</t>
  </si>
  <si>
    <t xml:space="preserve">A SYSTEM AND METHOD FOR PROVIDING DRIVING ASSISTANCE FOR A VEHICLE IN A ROADWAY
</t>
  </si>
  <si>
    <t>IP92566</t>
  </si>
  <si>
    <t>14373</t>
  </si>
  <si>
    <t xml:space="preserve">A METHOD OF OPTIMIZING AN EXHAUST AFTERTREATMENT SYSTEM
</t>
  </si>
  <si>
    <t>IP92756</t>
  </si>
  <si>
    <t>14968_RP</t>
  </si>
  <si>
    <t xml:space="preserve">A TILTING MECHANISM FOR A CABIN OF A VEHICLE AND A SYSTEM THEREOF
</t>
  </si>
  <si>
    <t>IP92741</t>
  </si>
  <si>
    <t>OVP2425868IN</t>
  </si>
  <si>
    <t>ELECTROLYTE FOR LITHIUM-SULFUR BATTERY, AND LITHIUM-SULFUR BATTERY COMPRISING SAME
PCT/KR2024/019395</t>
  </si>
  <si>
    <t>IP93048</t>
  </si>
  <si>
    <t>OVP2427833IN</t>
  </si>
  <si>
    <t>APPARATUS AND METHOD FOR DIAGNOSING BATTERY
PCT/KR2025/001462</t>
  </si>
  <si>
    <t>IP93101</t>
  </si>
  <si>
    <t>OVP2427803IN</t>
  </si>
  <si>
    <t>APPARATUS AND METHOD FOR GENERATING BATTERY INFORMATION
PCT/KR2025/001528</t>
  </si>
  <si>
    <t>IP93103</t>
  </si>
  <si>
    <t>OVP2426775IN</t>
  </si>
  <si>
    <t>APPARATUS AND METHOD FOR DIAGNOSING BATTERY
PCT/KR2025/001150</t>
  </si>
  <si>
    <t>IP92818</t>
  </si>
  <si>
    <t>OVP2425952IN</t>
  </si>
  <si>
    <t>NEGATIVE ELECTRODE FOR LITHIUM SECONDARY BATTERY AND LITHIUM SECONDARY BATTERY INCLUDING SAME
PCT/KR2024/020065</t>
  </si>
  <si>
    <t>IP86787</t>
  </si>
  <si>
    <t xml:space="preserve">A BIO-IMPLANTABLE DEVICE AND A METHOD OF MANUFACTURING THEREOF
</t>
  </si>
  <si>
    <t xml:space="preserve">UNIVERSAL POWER INPUT FRONT END FOR AN ENERGY STORAGE CONTROL CABINET
</t>
  </si>
  <si>
    <t>IP92922</t>
  </si>
  <si>
    <t>PX-240371-IN</t>
  </si>
  <si>
    <t>PEROVSKITE SOLAR CELL
PCT/KR2024/010930</t>
  </si>
  <si>
    <t xml:space="preserve">O-CLOUD SOFTWARE MANAGEMENT O-CLOUD PLATFORM SW UPDATE USE CASE
</t>
  </si>
  <si>
    <t>IP92371</t>
  </si>
  <si>
    <t>20051</t>
  </si>
  <si>
    <t xml:space="preserve">A METHOD FOR DETERMINING FAILURE OF A DAMPER IN A SUSPENSION SYSTEM OF A VEHICLE
</t>
  </si>
  <si>
    <t>IP92567</t>
  </si>
  <si>
    <t>20073</t>
  </si>
  <si>
    <t xml:space="preserve">A BUMP STOPPER AND A VEHICLE SUSPENSION SYSTEM
</t>
  </si>
  <si>
    <t>IP93052</t>
  </si>
  <si>
    <t>2024-OPLE-9951PC/IN/EKL/BHL</t>
  </si>
  <si>
    <t>BATTERY DIAGNOSIS APPARATUS AND OPERATING METHOD THEREOF
PCT/KR2024/010545</t>
  </si>
  <si>
    <t>IP92254</t>
  </si>
  <si>
    <t>STG3025IN1</t>
  </si>
  <si>
    <t xml:space="preserve">ABNORMALITY DETECTION AND RECTIFICATION IN DISTRIBUTED SYSTEMS
</t>
  </si>
  <si>
    <t>IP93072</t>
  </si>
  <si>
    <t>2305286IN</t>
  </si>
  <si>
    <t>TECHNIQUES FOR ADAPTIVE RESOURCE EXCLUSION THRESHOLDS
PCT/US2024/041627</t>
  </si>
  <si>
    <t>IP93127</t>
  </si>
  <si>
    <t>2307238IN</t>
  </si>
  <si>
    <t>NON-TERRESTRIAL NETWORK GATEWAY
PCT/US2024/044184</t>
  </si>
  <si>
    <t>IP93129</t>
  </si>
  <si>
    <t>2309292IN</t>
  </si>
  <si>
    <t>SERVICES OVER USER PLANE
PCT/US2024/039340</t>
  </si>
  <si>
    <t>IP93132</t>
  </si>
  <si>
    <t>2307393IN</t>
  </si>
  <si>
    <t>LAYER ONE MEASUREMENT BASED ON DEMODULATION REFERENCE SIGNAL
PCT/CN2023/118969</t>
  </si>
  <si>
    <t>IP93133</t>
  </si>
  <si>
    <t>2307550IN</t>
  </si>
  <si>
    <t>SIGNALING OF PROTOCOL DATA UNIT SET INFORMATION
PCT/US2024/043021</t>
  </si>
  <si>
    <t>IP93134</t>
  </si>
  <si>
    <t>2306788IN</t>
  </si>
  <si>
    <t>BEAM PREDICTION RESULTS FEEDBACK TO TARGET CELL FOR LOWER LAYER TRIGGERED MOBILITY LATENCY REDUCTION
PCT/CN2023/120001</t>
  </si>
  <si>
    <t>IP93135</t>
  </si>
  <si>
    <t>2304711IN</t>
  </si>
  <si>
    <t>RETRANSMISSION CONSIDERATIONS OF MULTIPLE RANDOM ACCESS CHANNEL TRANSMISSIONS IN FULL-DUPLEX NETWORKS
PCT/US2024/041464</t>
  </si>
  <si>
    <t>IP93123</t>
  </si>
  <si>
    <t>2400122IN</t>
  </si>
  <si>
    <t>CONFIGURATIONS FOR RELAYED SIDELINK COMMUNICATIONS
PCT/CN2023/123077</t>
  </si>
  <si>
    <t>IP93075</t>
  </si>
  <si>
    <t>2303199IN</t>
  </si>
  <si>
    <t>INDICATING RELATIVE POSITION AND SIDELINK SYNCHRONIZATION SIGNAL IDENTIFIER OF USER EQUIPMENT
PCT/US2024/046110</t>
  </si>
  <si>
    <t>IP93078</t>
  </si>
  <si>
    <t>2307208IN</t>
  </si>
  <si>
    <t>RELAY USER EQUIPMENT OPERATION THAT IS ASSOCIATED WITH A MOBILE INITIATED CONNECTION ONLY MODE
PCT/CN2023/118991</t>
  </si>
  <si>
    <t>IP93190</t>
  </si>
  <si>
    <t>2307742IN</t>
  </si>
  <si>
    <t>UPLINK REPETITION FREQUENCY HOPPING IN MIXED SUB-BAND FULL DUPLEX AND NON-SUB-BAND FULL DUPLEX SLOTS
PCT/US2024/046176</t>
  </si>
  <si>
    <t>IP93142</t>
  </si>
  <si>
    <t>2308939IN</t>
  </si>
  <si>
    <t>MULTIPLE TIMING ADVANCE PHYSICAL RANDOM ACCESS CHANNEL POWER CONTROL
PCT/CN2023/120055</t>
  </si>
  <si>
    <t xml:space="preserve">SOLUTIONS FOR HANDLING ILLUMINATION CHANGES IN VISION TRACKING SYSTEMS
</t>
  </si>
  <si>
    <t xml:space="preserve">COMPUTE EFFICIENT DEFORMABLE ATTENTION LAYER
</t>
  </si>
  <si>
    <t>IP93194</t>
  </si>
  <si>
    <t>2309367IN</t>
  </si>
  <si>
    <t>COMMUNICATING PROTOCOL DATA UNIT SET TRAFFIC INFORMATION
PCT/US2024/044775</t>
  </si>
  <si>
    <t xml:space="preserve">METHOD AND SYSTEM FOR COORDINATED CELL ENERGY-SAVING OPERATION IN WIRELESS COMMUNICATION NETWORKS
</t>
  </si>
  <si>
    <t xml:space="preserve">SYSTEM AND METHODS FOR HANDLING REGISTRATION REJECT FOR EMERGENCY SERVICES ON 3GPP SATELLITE NETWORK
</t>
  </si>
  <si>
    <t xml:space="preserve">SYSTEM AND METHOD FOR SECURITY MONITORING
</t>
  </si>
  <si>
    <t>IP92776</t>
  </si>
  <si>
    <t>601491/2011/IN</t>
  </si>
  <si>
    <t>Q (CUE) LTD</t>
  </si>
  <si>
    <t>OPTICAL SENSING OF FACIAL MOVEMENTS
PCT/IB2024/056967</t>
  </si>
  <si>
    <t>IP92571</t>
  </si>
  <si>
    <t>SE-023-07-044-WO0IN0</t>
  </si>
  <si>
    <t>FOLDABLE DEVICE INCLUDING CONNECTION MEMBER FOR BATTERY
PCT/KR2024/005030</t>
  </si>
  <si>
    <t xml:space="preserve">METHOD FOR ADAPTIVE PRACH DETECTION THRESHOLD-BASED CBRA AND CFRA PREAMBLE ROOT SEQUENCE INDEX
</t>
  </si>
  <si>
    <t>IP92367</t>
  </si>
  <si>
    <t>0260BR002IN</t>
  </si>
  <si>
    <t>AERAULIQUE TECHNOLOGIE INNOVATIVE</t>
  </si>
  <si>
    <t>SMOKE EXTRACTION AND TREATMENT DEVICE AND SYSTEM
PCT/EP2023/068325</t>
  </si>
  <si>
    <t>IP92532</t>
  </si>
  <si>
    <t>P240724INP01</t>
  </si>
  <si>
    <t xml:space="preserve">ESTIMATING THE CONFIDENCE OF THE OUTPUT OF A GENERATIVE MACHINE LEARNING MODEL
</t>
  </si>
  <si>
    <t>IP92602</t>
  </si>
  <si>
    <t>P240603IN01</t>
  </si>
  <si>
    <t xml:space="preserve">METHOD TO MAKE POWER ORIGIN LABELS TRUSTWORTHY AND VERIFIABLE
</t>
  </si>
  <si>
    <t xml:space="preserve">DEVICE FOR ASSEMBLY AND IN-SITU CHARACTERIZATION OF ELECTROCHEMICAL CELLS
</t>
  </si>
  <si>
    <t>IP92583</t>
  </si>
  <si>
    <t>30429_IN</t>
  </si>
  <si>
    <t>ENGINEERED TRANSFERRIN RECEPTOR BINDING PEPTIDES AS WELL AS METHODS OF MAKING AND USING THE SAME
PCT/US2024/042617</t>
  </si>
  <si>
    <t>IP92556</t>
  </si>
  <si>
    <t>118145-0339</t>
  </si>
  <si>
    <t>PROCESSA PHARMACEUTICALS, INC.</t>
  </si>
  <si>
    <t>METHODS OF PERSONALIZING CANCER TREATMENT
PCT/US2024/037783</t>
  </si>
  <si>
    <t xml:space="preserve">BUILDING MANAGEMENT SYSTEM WITH ADAPTIVE SCENARIO PLANNING FRAMEWORK
</t>
  </si>
  <si>
    <t>IP92402</t>
  </si>
  <si>
    <t>62801.18IN01</t>
  </si>
  <si>
    <t>CAS ENDONUCLEASES AND RELATED METHODS
PCT/US2024/039236</t>
  </si>
  <si>
    <t>IP92043</t>
  </si>
  <si>
    <t>008877680</t>
  </si>
  <si>
    <t>PSMA-TARGETED RADIOPHARMACEUTICALS FOR TREATMENT OF CANCER
PCT/CA2024/050996</t>
  </si>
  <si>
    <t>IP92458</t>
  </si>
  <si>
    <t>81088479</t>
  </si>
  <si>
    <t xml:space="preserve">A CASTELLATED BEAM AND A METHOD OF MANUFACTURING THE CASTELLATED BEAM
</t>
  </si>
  <si>
    <t>IP93044</t>
  </si>
  <si>
    <t>PD_JSH780B</t>
  </si>
  <si>
    <t xml:space="preserve">A HOT ROLLED STEEL SHEET WITH HIGH STRETCH FLANGEABILITY AND A METHOD OF MANUFACTURING THEREOF
</t>
  </si>
  <si>
    <t>IP93234</t>
  </si>
  <si>
    <t>C/P/1039417/IN/PCT/1</t>
  </si>
  <si>
    <t>TRAFFIC STATISTICS COORDINATION AND ACCOUNTING SESSION MANAGEMENT IN MULTI-LINK OPERATIONS
PCT/US2024/040632</t>
  </si>
  <si>
    <t>IP92560</t>
  </si>
  <si>
    <t>PMAA-251502-IN</t>
  </si>
  <si>
    <t>POWER CONVERSION DEVICE AND DEGRADATION DETECTION SYSTEM
PCT/JP2023/033186</t>
  </si>
  <si>
    <t>IP93262</t>
  </si>
  <si>
    <t>SZK25052IN</t>
  </si>
  <si>
    <t xml:space="preserve">VEHICLE EXHAUST PIPE PERIPHERAL STRUCTURE
</t>
  </si>
  <si>
    <t>IP92677</t>
  </si>
  <si>
    <t>11112PFA WO IN</t>
  </si>
  <si>
    <t>ENHANCED ACTIVATED CALCIUM BENTONITE
PCT/EP2024/070077</t>
  </si>
  <si>
    <t xml:space="preserve">THERAPEUTIC COMBINATION OF ANTI-LLT1 ANTIBODY AND TORIPALIMAB
</t>
  </si>
  <si>
    <t>MyPlanning.ai, Inc.</t>
  </si>
  <si>
    <t xml:space="preserve">MULTI-STAKEHOLDER ADAPTIVE EVENT PLANNING SYSTEM WITH REINFORCEMENT LEARNING
</t>
  </si>
  <si>
    <t>IP87664</t>
  </si>
  <si>
    <t>24PCTIN950</t>
  </si>
  <si>
    <t>METHOD FOR MANUFACTURING SECONDARY BATTERY
PCT/KR2024/013263</t>
  </si>
  <si>
    <t xml:space="preserve">DISPLAY DEVICE AND ELECTRONIC DEVICE HAVING THE SAME
</t>
  </si>
  <si>
    <t>IP92817</t>
  </si>
  <si>
    <t>OVP2426267IN</t>
  </si>
  <si>
    <t>NEGATIVE ELECTRODE AND LITHIUM SECONDARY BATTERY COMPRISING SAME
PCT/KR2024/019888</t>
  </si>
  <si>
    <t>IP93012</t>
  </si>
  <si>
    <t>OVP2428115IN</t>
  </si>
  <si>
    <t>APPARATUS AND METHOD FOR MANAGING BATTERY
PCT/KR2025/001358</t>
  </si>
  <si>
    <t>IP92726</t>
  </si>
  <si>
    <t>15840</t>
  </si>
  <si>
    <t xml:space="preserve">A MULTI-SPEED PLANETARY TRANSMISSION FOR AN ELECTRIC VEHICLE
</t>
  </si>
  <si>
    <t>IP92755</t>
  </si>
  <si>
    <t>14762_IL</t>
  </si>
  <si>
    <t xml:space="preserve">A CRYOGENIC FUEL MANAGEMENT SYSTEM FOR A VEHICLE
</t>
  </si>
  <si>
    <t>IP92509</t>
  </si>
  <si>
    <t>15017</t>
  </si>
  <si>
    <t xml:space="preserve">METHOD AND SYSTEM FOR MANAGING ELECTRICAL POWER IN AN ELECTRIC VEHICLE (EV)
</t>
  </si>
  <si>
    <t>IP92512</t>
  </si>
  <si>
    <t>13836</t>
  </si>
  <si>
    <t xml:space="preserve">A HYDRAULIC PRE-LOADER SYSTEM FOR A CABIN TILTING MECHANISM
</t>
  </si>
  <si>
    <t>IP93149</t>
  </si>
  <si>
    <t>A0501APP0077-WO-IN/YSN</t>
  </si>
  <si>
    <t>MODIFIED CONJUGATED DIENE POLYMER, BALE, METHOD FOR PRODUCING MODIFIED CONJUGATED DIENE POLYMER, RUBBER COMPOSITION, AND TIRE
PCT/JP2024/027614</t>
  </si>
  <si>
    <t>IP91830</t>
  </si>
  <si>
    <t>P28105-IN/DMC/KHR</t>
  </si>
  <si>
    <t>ELECTRONIC DEVICE
PCT/KR2024/010364</t>
  </si>
  <si>
    <t>IP93253</t>
  </si>
  <si>
    <t>P202201069IN01</t>
  </si>
  <si>
    <t>RECHARGEABLE BATTERY WITH AN SEI PROTECTIVE LAYER ON THE SURFACE OF A METAL ANODE AND METHOD FOR MAKING SAME
PCT/IB2024/056481</t>
  </si>
  <si>
    <t>IP92436</t>
  </si>
  <si>
    <t>M/63117-IN</t>
  </si>
  <si>
    <t>VERAXA BIOTECH GMBH</t>
  </si>
  <si>
    <t>HYDROPHILIC TRANS-CYCLOOCTENE (HYTCO) COMPOUNDS, CONSTRUCTS AND CONJUGATES CONTAINING THE SAME
PCT/EP2024/071144</t>
  </si>
  <si>
    <t xml:space="preserve">A HYBRID MOTOR FOR A VEHICLE
</t>
  </si>
  <si>
    <t xml:space="preserve">ROTOR WINDINGS TEMPERATURE MEASUREMENT IN REAL-TIME
</t>
  </si>
  <si>
    <t>IP92412</t>
  </si>
  <si>
    <t>20114</t>
  </si>
  <si>
    <t xml:space="preserve">A BRACKET FOR MOUNTING A BATTERY PACK
</t>
  </si>
  <si>
    <t>IP92243</t>
  </si>
  <si>
    <t>20225_AL</t>
  </si>
  <si>
    <t xml:space="preserve">AN INTAKE HOSE FOR AN AIR INTAKE SYSTEM OF A VEHICLE
</t>
  </si>
  <si>
    <t xml:space="preserve">RAN2 USER PLAN PROPOSAL FOR RAN2
</t>
  </si>
  <si>
    <t xml:space="preserve">SCHEDULING IN 6G
</t>
  </si>
  <si>
    <t>IP93095</t>
  </si>
  <si>
    <t>2023P00822WO-IN</t>
  </si>
  <si>
    <t>METHOD FOR PREDICTIVE MAINTENANCE OF A CRANKSHAFT SENSOR WITH A NORMALISED SIGNAL
PCT/EP2024/074906</t>
  </si>
  <si>
    <t>FLOTEKS PLASTİK SANAYİ VE TİCARET ANONİM ŞİRKETİ</t>
  </si>
  <si>
    <t xml:space="preserve">A ROCK &amp; ROLL TYPE ROTATION MACHINE
</t>
  </si>
  <si>
    <t>IP93195</t>
  </si>
  <si>
    <t>2303703IN</t>
  </si>
  <si>
    <t>MODIFYING OPERATION OF AN ENERGY HARVESTING DEVICE BASED ON A CELL DUTY CYCLE CONFIGURATION
PCT/CN2023/118158</t>
  </si>
  <si>
    <t>IP93196</t>
  </si>
  <si>
    <t>2305915IN</t>
  </si>
  <si>
    <t>LINEAR-CODE-BASED PROBABILISTIC SHAPING
PCT/US2024/042883</t>
  </si>
  <si>
    <t>IP93197</t>
  </si>
  <si>
    <t>2307375IN</t>
  </si>
  <si>
    <t>OUTER CODING HEADER FOR RAN-BASED NETWORK CODING
PCT/US2024/043891</t>
  </si>
  <si>
    <t>IP93173</t>
  </si>
  <si>
    <t>2303859IN</t>
  </si>
  <si>
    <t>SAMPLE LEVEL ORTHOGONAL FREQUENCY DIVISION MULTIPLEXING (OFDM) BACKSCATTER FOR PASSIVE DEVICES
PCT/CN2023/118174</t>
  </si>
  <si>
    <t>IP93174</t>
  </si>
  <si>
    <t>2206593IN</t>
  </si>
  <si>
    <t>ENHANCED OUTER CODING FOR BROADCAST COMMUNICATIONS
PCT/US2024/043175</t>
  </si>
  <si>
    <t>IP93175</t>
  </si>
  <si>
    <t>2305493IN</t>
  </si>
  <si>
    <t>ENHANCED BEAMFORMING CODEBOOK DESIGN WITH OUT-OF-COVERAGE BEAMS
PCT/US2024/044259</t>
  </si>
  <si>
    <t>IP93176</t>
  </si>
  <si>
    <t>2307155IN</t>
  </si>
  <si>
    <t>TIMING-INFORMATION-BASED RANDOM ACCESS CHANNEL CONFIGURATIONS
PCT/US2024/044397</t>
  </si>
  <si>
    <t>IP93177</t>
  </si>
  <si>
    <t>2309040IN</t>
  </si>
  <si>
    <t>TECHNIQUES TO SECURELY DELIVER THIRD-PARTY IDENTIFICATION INFORMATION TO A CALLED USER EQUIPMENT (UE)
PCT/CN2023/122497</t>
  </si>
  <si>
    <t xml:space="preserve">HYBRID ENCRYPTION USING TRADITIONAL AND POST QUANTUM KEY ENCAPSULATION METHODS
</t>
  </si>
  <si>
    <t>IP93193</t>
  </si>
  <si>
    <t>2309565IN</t>
  </si>
  <si>
    <t>METHOD AND APPARATUS FOR SIDELINK RADIO LINK FAILURE DETECTION
PCT/US2024/048128</t>
  </si>
  <si>
    <t>IP93202</t>
  </si>
  <si>
    <t>2306708IN</t>
  </si>
  <si>
    <t>FORWARDING OF SPATIALLY MULTIPLEXED COMMUNICATIONS HAVING MULTIPLE LAYERS PER POLARIZATION
PCT/US2024/041628</t>
  </si>
  <si>
    <t>IP93126</t>
  </si>
  <si>
    <t>2306363IN</t>
  </si>
  <si>
    <t>RANDOM ACCESS PROCEDURES
PCT/US2024/043585</t>
  </si>
  <si>
    <t>IP93136</t>
  </si>
  <si>
    <t>2307308IN</t>
  </si>
  <si>
    <t>DIGITAL MODEL OF USER EQUIPMENT RECEIVER AT BASE STATON FOR COMMUNICATION CHANNEL ADAPTATION
PCT/US2024/045475</t>
  </si>
  <si>
    <t>IP93137</t>
  </si>
  <si>
    <t>2307054IN</t>
  </si>
  <si>
    <t>VIRTUAL RESOURCES FOR RANDOM ACCESS CHANNEL PROCEDURE
PCT/CN2023/123108</t>
  </si>
  <si>
    <t>IP93130</t>
  </si>
  <si>
    <t>2308170IN</t>
  </si>
  <si>
    <t>REFERENCE SIGNAL TRANSMISSION IN SUBBAND FULL-DUPLEX AND NON-SUBBAND FULL-DUPLEX SLOTS
PCT/US2024/043436</t>
  </si>
  <si>
    <t>IP93140</t>
  </si>
  <si>
    <t>2309272IN</t>
  </si>
  <si>
    <t>PHYSICAL SIDELINK FEEDBACK CHANNEL TRANSMISSIONS FOR NON-CONTIGUOUS RESOURCE BLOCK SETS IN UNLICENSED SIDELINK COMMUNICATIONS
PCT/CN2023/122457</t>
  </si>
  <si>
    <t>IP92271</t>
  </si>
  <si>
    <t>AIN2952IN1</t>
  </si>
  <si>
    <t xml:space="preserve">SCENE COMPLEXITY BASED ADAPTIVE IMAGE PROCESSING
</t>
  </si>
  <si>
    <t>IP92269</t>
  </si>
  <si>
    <t>STG4030IN1</t>
  </si>
  <si>
    <t xml:space="preserve">GRAPH-BASED MODELS WITH AUTO-VERSIONING NODES
</t>
  </si>
  <si>
    <t>IP93181</t>
  </si>
  <si>
    <t>2024-OPLE-9917PC/IN/EKL/BHL</t>
  </si>
  <si>
    <t>ELECTRIC FUEL EFFICIENCY ANALYZING APPARATUS AND OPERATING METHOD THEREOF
PCT/KR2024/012332</t>
  </si>
  <si>
    <t>DEEPSJVB NextGen AI Labs Private Limited.</t>
  </si>
  <si>
    <t xml:space="preserve">TENANT-ISOLATED AUTONOMOUS CYBERSECURITY PLATFORM WITH DUAL-LAYER ENFORCEMENT AND HARDWARE KILL SWITCH
</t>
  </si>
  <si>
    <t>IP93178</t>
  </si>
  <si>
    <t>2308005IN</t>
  </si>
  <si>
    <t>TEMPORAL DEFAULT TRANSMISSION CONFIGURATION INDICATOR STATE PREDICTION
PCT/CN2023/120010</t>
  </si>
  <si>
    <t>IP93180</t>
  </si>
  <si>
    <t>2308786IN</t>
  </si>
  <si>
    <t>TIME-VARYING EFFECTIVE ISOTROPIC RADIATED POWER (EIRP) MASK SPECIFICATIONS
PCT/US2024/044313</t>
  </si>
  <si>
    <t>IP93185</t>
  </si>
  <si>
    <t>2400080IN</t>
  </si>
  <si>
    <t>OPEN RADIO UNIT GROUP IDENTIFIERS
PCT/US2024/048286</t>
  </si>
  <si>
    <t>IP93187</t>
  </si>
  <si>
    <t>2306941IN</t>
  </si>
  <si>
    <t>SOFT BUFFER STATUS REPORTING
PCT/US2024/043811</t>
  </si>
  <si>
    <t>IP93225</t>
  </si>
  <si>
    <t>2023P12206WOIN</t>
  </si>
  <si>
    <t>BIPOLAR MULTILAYER ELECTRODE DESIGN FOR STABLE ELECTROCHEMICAL REDUCTION OF CO2 TO HYDROCARBONS
PCT/EP2024/072104</t>
  </si>
  <si>
    <t>IP93289</t>
  </si>
  <si>
    <t>2023P12207WOIN</t>
  </si>
  <si>
    <t>NOVEL MEMBRANE ELECTRODE ASSEMBLY DESIGN FOR C2H4 SELECTIVE CEM-TYPE CO2-ELECTROLYZERS
PCT/EP2024/072254</t>
  </si>
  <si>
    <t xml:space="preserve">BAFFLE ASSEMBLY FOR AN ENGINE SYSTEM
</t>
  </si>
  <si>
    <t>IP91619</t>
  </si>
  <si>
    <t>SE25P0316IN1</t>
  </si>
  <si>
    <t xml:space="preserve">SYSTEM FOR GENERATING VEHICLE PROFILE AND METHOD THEREOF
</t>
  </si>
  <si>
    <t>IP92963</t>
  </si>
  <si>
    <t>CEES-013/02IN 337273-2155</t>
  </si>
  <si>
    <t>SYSTEMS, DEVICES, AND METHODS FOR CONDITIONAL EXECUTION OF AUTOMATIC CELL PROCESSING
PCT/US2024/042795</t>
  </si>
  <si>
    <t>IP93084</t>
  </si>
  <si>
    <t>P25735IN</t>
  </si>
  <si>
    <t>ANTENNA APPARATUS, METHOD OF OPERATING AND METHOD OF MANFUACTURING THEREOF
PCT/GB2024/051725</t>
  </si>
  <si>
    <t>IP93043</t>
  </si>
  <si>
    <t>20215</t>
  </si>
  <si>
    <t xml:space="preserve">A REINFORCEMENT MEMBER OF A CRADLE FOR A POWERTRAIN OF A VEHICLE
</t>
  </si>
  <si>
    <t>IP92473</t>
  </si>
  <si>
    <t>PX-240191-IN</t>
  </si>
  <si>
    <t>WIRE-CONTACT DEVICE, SOLAR CELL MODULE INSPECTION DEVICE, AND SOLAR CELL MODULE INSPECTION METHOD
PCT/KR2024/008354</t>
  </si>
  <si>
    <t>IP93141</t>
  </si>
  <si>
    <t>2025N00990</t>
  </si>
  <si>
    <t xml:space="preserve">STATOR, ROTATING ELECTRICAL MACHINE, DRIVE DEVICE, AND METHOD OF MANUFACTURING STATOR
</t>
  </si>
  <si>
    <t>IP93188</t>
  </si>
  <si>
    <t>2305684IN</t>
  </si>
  <si>
    <t>AMBIENT INTERNET OF THINGS SECURITY ARCHITECTURE
PCT/US2024/046235</t>
  </si>
  <si>
    <t>IP93198</t>
  </si>
  <si>
    <t>2306810IN</t>
  </si>
  <si>
    <t>RANDOM ACCESS ON ENHANCED SECONDARY UPLINK CELL
PCT/US2024/043904</t>
  </si>
  <si>
    <t>IP93199</t>
  </si>
  <si>
    <t>2307548U2IN</t>
  </si>
  <si>
    <t>TRANSPORT BLOCK SIZE CALCULATION FOR ORTHOGONAL COVER CODING AND SUB-PHYSICAL RESOURCE-BLOCK ALLOCATION FOR PHYSICAL UPLINK SHARED CHANNEL
PCT/US2024/043902</t>
  </si>
  <si>
    <t>IP93200</t>
  </si>
  <si>
    <t>2307548U1IN</t>
  </si>
  <si>
    <t>TRANSPORT BLOCK SIZE CALCULATION FOR ORTHOGONAL COVER CODING AND SUB-PHYSICAL RESOURCE-BLOCK ALLOCATION FOR PHYSICAL UPLINK SHARED CHANNEL
PCT/US2024/043901</t>
  </si>
  <si>
    <t>IP93201</t>
  </si>
  <si>
    <t>2304276IN</t>
  </si>
  <si>
    <t>WIRELESS CONTROL OF AUTOMOTIVE RIS TO ENHANCE IN-VEHICLE USER EXPERIENCE
PCT/US2024/042522</t>
  </si>
  <si>
    <t xml:space="preserve">MANAGEMENT OF CODEC TRANSITIONS USING CODEC OPERATING STATE SIGNALING
</t>
  </si>
  <si>
    <t xml:space="preserve">DECODER-SIDE TRANSITIONS BETWEEN DECODERS
</t>
  </si>
  <si>
    <t>IP93244</t>
  </si>
  <si>
    <t>2024-OPLE-9918PC/IN/EKL/JEL</t>
  </si>
  <si>
    <t>MANAGEMENT DEVICE FOR CONTROLLING ENERGY STORAGE DEVICE AND OPERATING METHOD THEREFOR
PCT/KR2024/012334</t>
  </si>
  <si>
    <t>IP92823</t>
  </si>
  <si>
    <t>2024-OPLE-0243PC/IN/EKL/DHK</t>
  </si>
  <si>
    <t>CYLINDRICAL SECONDARY BATTERY
PCT/KR2024/011428</t>
  </si>
  <si>
    <t>IP92264</t>
  </si>
  <si>
    <t>STG4025IN1</t>
  </si>
  <si>
    <t xml:space="preserve">GRAPH-BASED MODELS WITH ENCRYPTED STORAGE
</t>
  </si>
  <si>
    <t>IP92272</t>
  </si>
  <si>
    <t>ICE3052IN1</t>
  </si>
  <si>
    <t xml:space="preserve">HALLUCINATION REDUCTION IN AUTO-REGRESSIVE LANGUAGE MODELS
</t>
  </si>
  <si>
    <t>IP92261</t>
  </si>
  <si>
    <t>STG4022IN1</t>
  </si>
  <si>
    <t xml:space="preserve">GRAPH-BASED MODELS WITH FEATURED NODES
</t>
  </si>
  <si>
    <t xml:space="preserve">COMBINATIONS AND METHODS FOR PREVENTING OR TREATING A LIVER CONDITION OR DISEASE
</t>
  </si>
  <si>
    <t xml:space="preserve">[2-(4-TRIFLUOROMETHYL-PHENYLAMINO)-THIAZOL-4-YL]-ACETIC ACID FOR TREATING NON-ALCOHOLIC FATTY LIVER DISEASE (NAFLD)
</t>
  </si>
  <si>
    <t xml:space="preserve">IMEGLIMIN FOR TREATING METABOLIC DYSFUNCTION-ASSOCIATED STEATOTIC LIVER DISEASE (MASLD)
</t>
  </si>
  <si>
    <t>IP93299</t>
  </si>
  <si>
    <t>B2300556FRWOIN</t>
  </si>
  <si>
    <t>ELECTRICITE DE FRANCE</t>
  </si>
  <si>
    <t>METHOD FOR GENERATING CODE FOR AN ELECTRONIC COMPONENT WITH PROGRAMMABLE LOGIC CIRCUITS, COMPONENT AND SYSTEM FOR IMPLEMENTING THE METHOD
PCT/EP2024/071926</t>
  </si>
  <si>
    <t xml:space="preserve">CRYSTAL SENSOR AND THIN-FILM DEPOSITION DEVICE INCLUDING THE SAME
</t>
  </si>
  <si>
    <t>IP91898</t>
  </si>
  <si>
    <t>P28062-IN/DMC/KHR</t>
  </si>
  <si>
    <t>WEARABLE ELECTRONIC DEVICE
PCT/KR2024/009269</t>
  </si>
  <si>
    <t>IP92885</t>
  </si>
  <si>
    <t>608721-IN-4</t>
  </si>
  <si>
    <t>WIND TURBINE BLADES COMPRISING GLASS FIBER STACKS
PCT/EP2024/070115</t>
  </si>
  <si>
    <t xml:space="preserve">SYSTEM AND METHOD FOR CONTROLLING A WIND TURBINE DURING A COMMUNICATION LOSS
</t>
  </si>
  <si>
    <t>IP92445</t>
  </si>
  <si>
    <t>OVP2425244IN</t>
  </si>
  <si>
    <t>ELECTRODE, METHOD FOR PREPARING SAME, AND SECONDARY BATTERY COMPRISING SAME
PCT/KR2024/010399</t>
  </si>
  <si>
    <t>IP92781</t>
  </si>
  <si>
    <t>OP2524-IN-0604</t>
  </si>
  <si>
    <t>LIXIL (CHINA) INVESTMENT CO., LTD.</t>
  </si>
  <si>
    <t>WASTE DISCHARGE PIPE OF TOILET, TOILET, AND FLUSHING METHOD FOR TOILET
PCT/CN2024/104852</t>
  </si>
  <si>
    <t>IP92725</t>
  </si>
  <si>
    <t>IMED–2555/IN</t>
  </si>
  <si>
    <t>OKOMERA</t>
  </si>
  <si>
    <t>DEVICE AND METHOD FOR GENERATING AND COLLECTING DROPLETS
PCT/EP2024/069579</t>
  </si>
  <si>
    <t xml:space="preserve">A METHOD AND A SYSTEM FOR CREATING AN AUDIO-ENABLED SVG ANIMATIONS USED AS LEARNING CONTENTS
</t>
  </si>
  <si>
    <t>IP92255</t>
  </si>
  <si>
    <t>ADM2909IN1</t>
  </si>
  <si>
    <t xml:space="preserve">SYSTEMS AND METHODS FOR INTERVIEW ASSISTANCE
</t>
  </si>
  <si>
    <t>IP92278</t>
  </si>
  <si>
    <t>AIN3067IN1</t>
  </si>
  <si>
    <t xml:space="preserve">CONTEXT-AWARE ANOMALY HANDLING IN MULTI-AGENT SYSTEMS
</t>
  </si>
  <si>
    <t>IP93191</t>
  </si>
  <si>
    <t>2309343IN</t>
  </si>
  <si>
    <t>CHANNEL STATE INFORMATION MEASUREMENT
PCT/CN2023/121896</t>
  </si>
  <si>
    <t>IP93302</t>
  </si>
  <si>
    <t>2309141IN</t>
  </si>
  <si>
    <t>USER EQUIPMENT CAPABILITIES FOR LAYER-1/LAYER-2 TRIGGERED MOBILITY AND UNIFIED TRANSMISSION CONFIGURATION INDICATION
PCT/CN2023/123022</t>
  </si>
  <si>
    <t xml:space="preserve">METHOD AND SYSTEM FOR ANALYZING QUALITY OF A FOOD ITEM
</t>
  </si>
  <si>
    <t>IP92498</t>
  </si>
  <si>
    <t>P240580IN01</t>
  </si>
  <si>
    <t xml:space="preserve">METHOD AND SYSTEM FOR MAKING POWER ORIGIN LABELING TRUSTWORTHY AND VERIFIABLE
</t>
  </si>
  <si>
    <t>IP92552</t>
  </si>
  <si>
    <t>COP2025-0827/IN</t>
  </si>
  <si>
    <t>OMNIAMED CO.LTD</t>
  </si>
  <si>
    <t>NOVEL COMPOUND SENSITIVE TO NITROGEN MONOXIDE AND PHARMACEUTICAL COMPOSITION COMPRISING SAME
PCT/KR2024/009549</t>
  </si>
  <si>
    <t>IP92103</t>
  </si>
  <si>
    <t>BANSI.001IN</t>
  </si>
  <si>
    <t>BANSI AVIATION, LLC</t>
  </si>
  <si>
    <t>AEROLIFT SYSTEMS AND METHODS USING AIR DUCTS AND LIFTING BODIES
PCT/US2024/037096</t>
  </si>
  <si>
    <t>IP91419</t>
  </si>
  <si>
    <t xml:space="preserve">A COATING COMPOSITION, METHOD OF PREPARATION AND COATED SUBSTRATE
</t>
  </si>
  <si>
    <t>IP93245</t>
  </si>
  <si>
    <t>OVP2427949IN</t>
  </si>
  <si>
    <t>APPARATUS AND METHOD FOR DIAGNOSING BATTERY
PCT/KR2025/001600</t>
  </si>
  <si>
    <t>IP93246</t>
  </si>
  <si>
    <t>OVP2427843IN</t>
  </si>
  <si>
    <t>APPARATUS AND METHOD FOR DIAGNOSING BATTERY
PCT/KR2025/001589</t>
  </si>
  <si>
    <t>IP93393</t>
  </si>
  <si>
    <t>608905-IN-4</t>
  </si>
  <si>
    <t>MOVABLE PLATFORM AND METHOD FOR HANDLING A MOVABLE PLATFORM FOR THE MANUFACTURING OF WIND TURBINE BLADES
PCT/EP2024/072097</t>
  </si>
  <si>
    <t>IP92887</t>
  </si>
  <si>
    <t>700546-IN-5</t>
  </si>
  <si>
    <t>SPAR CAP STRUCTURES COMPRISING A CONDUCTIVE BLOCK
PCT/EP2024/070121</t>
  </si>
  <si>
    <t>IP91899</t>
  </si>
  <si>
    <t>P27944-IN/DMC/KHR</t>
  </si>
  <si>
    <t>ELECTRONIC DEVICE INCLUDING FLEXIBLE PRINTED CIRCUIT BOARD
PCT/KR2024/007173</t>
  </si>
  <si>
    <t>IP92447</t>
  </si>
  <si>
    <t>P28115-IN/DMC/KHE</t>
  </si>
  <si>
    <t>ELECTRONIC DEVICE COMPRISING ADHESIVE MEMBER AND BATTERY
PCT/KR2024/008395</t>
  </si>
  <si>
    <t xml:space="preserve">A SMART CLOTHING
</t>
  </si>
  <si>
    <t>IP93308</t>
  </si>
  <si>
    <t>2304515IN</t>
  </si>
  <si>
    <t>INTERFERENCE MITIGATION BASED ON USER EQUIPMENT MOBILITY
PCT/US2024/045515</t>
  </si>
  <si>
    <t xml:space="preserve">TECHNIQUES FOR CONFIGURING MULTIPLE CARRIERS
</t>
  </si>
  <si>
    <t xml:space="preserve">ACCESS NETWORK INFORMATION SHARING IN PACKET-SWITCHED NETWORKS
</t>
  </si>
  <si>
    <t>IP92279</t>
  </si>
  <si>
    <t>STG2978IN1</t>
  </si>
  <si>
    <t xml:space="preserve">SIMULATION OF A DIGITAL TWIN OF A PHYSICAL SYSTEM
</t>
  </si>
  <si>
    <t>IP91625</t>
  </si>
  <si>
    <t>2025P00383 IN</t>
  </si>
  <si>
    <t xml:space="preserve">ELECTROLYTE FOR ELECTROCHEMICAL DEVICE AND THE ELECTROCHEMICAL DEVICE THEREOF
</t>
  </si>
  <si>
    <t>IP92592</t>
  </si>
  <si>
    <t>P241130IN01</t>
  </si>
  <si>
    <t xml:space="preserve">AIDING MACHINE LEARNING INFORMATION RETRIEVAL BY SYMBOLIC KNOWLEDGE REPRESENTATION
</t>
  </si>
  <si>
    <t>IP92794</t>
  </si>
  <si>
    <t>P240352IN01</t>
  </si>
  <si>
    <t xml:space="preserve">PREDICTIVE MAINTENANCE FOR ROTATING EQUIPMENT
</t>
  </si>
  <si>
    <t>IP89783</t>
  </si>
  <si>
    <t>SRIB-20250412-001</t>
  </si>
  <si>
    <t xml:space="preserve">METHOD AND SYSTEM FOR MANAGING ENERGY CONSUMPTION IN A WIRELESS COMMUNICATION NETWORK
</t>
  </si>
  <si>
    <t>IP91906</t>
  </si>
  <si>
    <t>P121600.IN</t>
  </si>
  <si>
    <t>CONDUCTIVE POLYMERS AND POLYMER-DERIVED CERAMICS
PCT/AU2024/050752</t>
  </si>
  <si>
    <t>IP92796</t>
  </si>
  <si>
    <t>OPP20244455IN</t>
  </si>
  <si>
    <t>ANODE SLURRY COMPOSITION, LITHIUM SECONDARY BATTERY ANODE INCLUDING SAME, AND LITHIUM SECONDARY BATTERY
PCT/KR2024/012610</t>
  </si>
  <si>
    <t>IP93261</t>
  </si>
  <si>
    <t>008901407</t>
  </si>
  <si>
    <t>HONACE LIMITED</t>
  </si>
  <si>
    <t>VALVE ASSEMBLY CONTROL
PCT/EP2024/069494</t>
  </si>
  <si>
    <t>IP92889</t>
  </si>
  <si>
    <t>F25-INKS-281</t>
  </si>
  <si>
    <t>ENVIRONMENTALLY-FRIENDLY WATER-BASED MODIFICATION TREATMENT AGENT CAPABLE OF IMPROVING SURFACE PROCESSING PERFORMANCE FOR GALVANIZED STEEL SHEET, AND USE
PCT/CN2024/104604</t>
  </si>
  <si>
    <t>IP92121</t>
  </si>
  <si>
    <t>81088348</t>
  </si>
  <si>
    <t xml:space="preserve">A WORKPIECE HOLDER
</t>
  </si>
  <si>
    <t>IP92112</t>
  </si>
  <si>
    <t>81088342</t>
  </si>
  <si>
    <t xml:space="preserve">A NOVEL PRETREATED DOPING AGENT FOR WET GRINDING OF IRON ORE AND PYROXENITE BLEND
</t>
  </si>
  <si>
    <t xml:space="preserve">ARTIFICIAL INTELLIGENCE PLATFORM SECURITY MECHANISM
</t>
  </si>
  <si>
    <t>IP92650</t>
  </si>
  <si>
    <t>24PCTIN1139</t>
  </si>
  <si>
    <t>METHOD FOR MANUFACTURING SECONDARY BATTERY
PCT/KR2025/006356</t>
  </si>
  <si>
    <t>IP89925</t>
  </si>
  <si>
    <t>P28069-IN/DMC/LSY</t>
  </si>
  <si>
    <t>ELECTRONIC DEVICE INCLUDING SENSOR ASSEMBLY
PCT/KR2024/002645</t>
  </si>
  <si>
    <t>IP93240</t>
  </si>
  <si>
    <t>OVP2427981IN</t>
  </si>
  <si>
    <t>APPARATUS AND METHOD FOR DIAGNOSING BATTERY
PCT/KR2025/001596</t>
  </si>
  <si>
    <t>IP92859</t>
  </si>
  <si>
    <t>OVP2426400IN</t>
  </si>
  <si>
    <t>SEPARATOR WINDING ROLL, SEPARATOR WINDING ROLL MANUFACTURING METHOD, ELECTRODE ASSEMBLY MANUFACTURING APPARATUS, AND ELECTRODE ASSEMBLY MANUFACTURING METHOD
PCT/KR2024/019401</t>
  </si>
  <si>
    <t>IP92814</t>
  </si>
  <si>
    <t>OVP2426113IN</t>
  </si>
  <si>
    <t>CRIMPING APPARATUS OF CYLINDRICAL BATTERY
PCT/KR2024/019396</t>
  </si>
  <si>
    <t>IP92695</t>
  </si>
  <si>
    <t>OVP2528681IN</t>
  </si>
  <si>
    <t>BATTERY PACK AND VEHICLE COMPRISING SAME BATTERY PACK
PCT/KR2024/096346</t>
  </si>
  <si>
    <t>IP91938</t>
  </si>
  <si>
    <t>P/2026/0107</t>
  </si>
  <si>
    <t xml:space="preserve">A SEAT HINGE MECHANISM
</t>
  </si>
  <si>
    <t xml:space="preserve">A SUPPORT STRUCTURE FOR A DAYTIME RUNNING LIGHT
</t>
  </si>
  <si>
    <t>IP92355</t>
  </si>
  <si>
    <t>UKY23001INW1</t>
  </si>
  <si>
    <t>FLUGELZ CO., LTD.</t>
  </si>
  <si>
    <t>COMPOUND TREATMENT METHOD, METHOD FOR PRODUCING COMPOUND OR REACTION PRODUCT OF SAME, SYSTEM FOR TREATING COMPOUND, AND REPLACEMENT TREATMENT COLUMN
PCT/JP2024/023841</t>
  </si>
  <si>
    <t>IP93342</t>
  </si>
  <si>
    <t>2308728IN</t>
  </si>
  <si>
    <t>METHOD AND APPARATUS FOR EFFECTIVE ISOTROPIC RADIATED POWER LIMIT FOR MULTIPLE BEAM COMMUNICATION
PCT/US2024/041881</t>
  </si>
  <si>
    <t>IP93349</t>
  </si>
  <si>
    <t>2308709IN</t>
  </si>
  <si>
    <t>SYSTEMS AND METHODS FOR RESUMING TRANSMISSION IN A SIDELINK SHARED CHANNEL OCCUPANCY TIME
PCT/CN2023/119973</t>
  </si>
  <si>
    <t>IP93355</t>
  </si>
  <si>
    <t>2306398IN</t>
  </si>
  <si>
    <t>TIME FREQUENCY RESOURCE MAPPING FOR WIDEBAND SYSTEMS
PCT/US2024/041882</t>
  </si>
  <si>
    <t>IP93356</t>
  </si>
  <si>
    <t>2307407IN</t>
  </si>
  <si>
    <t>LABELING FOR HIGHER ORDER MODULATION POLAR CODES
PCT/US2024/043355</t>
  </si>
  <si>
    <t>IP93357</t>
  </si>
  <si>
    <t>2307573IN</t>
  </si>
  <si>
    <t>NGSO PRUNING FOR GSO-NTN ONLY CAPABLE DEVICE
PCT/US2024/048774</t>
  </si>
  <si>
    <t>IP93358</t>
  </si>
  <si>
    <t>2306646U2IN</t>
  </si>
  <si>
    <t>PRIVACY ENHANCED LANGUAGE MODEL PROMPT
PCT/US2024/045007</t>
  </si>
  <si>
    <t>IP93258</t>
  </si>
  <si>
    <t>2306291IN</t>
  </si>
  <si>
    <t>TECHNIQUES FOR UPDATING AN ARTIFICIAL INTELLIGENCE OR MACHINE LEARNING MODEL FOR OBJECT RECOGNITION
PCT/US2024/047506</t>
  </si>
  <si>
    <t>IP93303</t>
  </si>
  <si>
    <t>2308923IN</t>
  </si>
  <si>
    <t>INTERLACED FREQUENCY RESOURCES FOR SIDELINK FEEDBACK CHANNEL
PCT/CN2023/120315</t>
  </si>
  <si>
    <t>IP93304</t>
  </si>
  <si>
    <t>2308046IN</t>
  </si>
  <si>
    <t>CONDITIONAL CELL SELECTION BASED ON BEAM PREDICTION
PCT/US2024/042134</t>
  </si>
  <si>
    <t>IP93305</t>
  </si>
  <si>
    <t>2309028IN</t>
  </si>
  <si>
    <t>FREQUENCY BAND SHARING TECHNIQUES
PCT/US2024/044068</t>
  </si>
  <si>
    <t>IP89705</t>
  </si>
  <si>
    <t>PKE23-3846PCIN</t>
  </si>
  <si>
    <t>CRIMPING APPARATUS FOR CYLINDRICAL BATTERY, HAVING POSITION MEASUREMENT PART FOR CRIMP-PRESSING PART
PCT/KR2024/014888</t>
  </si>
  <si>
    <t>IP91186</t>
  </si>
  <si>
    <t>77859-00747</t>
  </si>
  <si>
    <t>MICROEMULSION COMPOSITIONS FOR ENHANCED ACIDIZING OF OIL AND GAS WELLS
PCT/US2024/037590</t>
  </si>
  <si>
    <t xml:space="preserve">METHOD FOR PROLONGED RESIDUAL PEST CONTROL IN CROPS
</t>
  </si>
  <si>
    <t>IP93374</t>
  </si>
  <si>
    <t>OPP20246854IN</t>
  </si>
  <si>
    <t>TEST DEVICE AND METHOD FOR POWER PREDICTION OF BATTERY MANAGEMENT SYSTEM
PCT/KR2024/019890</t>
  </si>
  <si>
    <t xml:space="preserve">A DEVICE FOR MONITORING AN ENGINE SURFACE, AND A METHOD FOR MONITORING AN ENGINE SURFACE
</t>
  </si>
  <si>
    <t xml:space="preserve">SYSTEM AND METHOD FOR CROSS-FUNCTIONAL, INTEGRATIVE PLATFORM FOR DOWNSTREAM ANALYSIS OF MICROBIOME GENOMIC DATA
</t>
  </si>
  <si>
    <t xml:space="preserve">PERFORMANCE MONITORING FOR AI/ML MODELS IN WIRELESS COMMUNICATION SYSTEMS
</t>
  </si>
  <si>
    <t xml:space="preserve">A VEHICLE SEAT ASSEMBLY
</t>
  </si>
  <si>
    <t>IP92075</t>
  </si>
  <si>
    <t>24PCTIN945</t>
  </si>
  <si>
    <t>ROLL MAP CREATION SYSTEM
PCT/KR2024/011596</t>
  </si>
  <si>
    <t>IP92514</t>
  </si>
  <si>
    <t>YPF202309-0069/IN-PCT</t>
  </si>
  <si>
    <t>ELECTRONIC DEVICE INCLUDING PARTITION WALL
PCT/KR2024/017082</t>
  </si>
  <si>
    <t>IP92416</t>
  </si>
  <si>
    <t>SFP25016-IN-P</t>
  </si>
  <si>
    <t>THE UNIVERSITY OF OSAKA</t>
  </si>
  <si>
    <t>CATHETER SIMULATOR AND HEART MODEL
PCT/JP2025/017700</t>
  </si>
  <si>
    <t>IP92559</t>
  </si>
  <si>
    <t xml:space="preserve">A METHOD OF FORMING A CLADDING IN A COAL FEED PIPE OF A BOILER
</t>
  </si>
  <si>
    <t xml:space="preserve">DYNAMIC RUNBOOK SELECTION, COMPILATION, AND EXECUTION FOR NETWORK OPERATIONS
</t>
  </si>
  <si>
    <t>IP92709</t>
  </si>
  <si>
    <t>IMED-2800/IN</t>
  </si>
  <si>
    <t>NEXDOT</t>
  </si>
  <si>
    <t>COMPOSITE PARTICLES
PCT/EP2024/069526</t>
  </si>
  <si>
    <t>IP92920</t>
  </si>
  <si>
    <t>OVP2427773IN</t>
  </si>
  <si>
    <t>BATTERY MANAGING APPARATUS AND METHOD
PCT/KR2025/000679</t>
  </si>
  <si>
    <t>IP92949</t>
  </si>
  <si>
    <t>OVP2427339IN</t>
  </si>
  <si>
    <t>INSERT DEVICE
PCT/KR2024/018914</t>
  </si>
  <si>
    <t>IP93368</t>
  </si>
  <si>
    <t>OVP2427708IN</t>
  </si>
  <si>
    <t>BATTERY DIAGNOSIS APPARATUS AND BATTERY DIAGNOSIS METHOD
PCT/KR2025/001340</t>
  </si>
  <si>
    <t>IP92568</t>
  </si>
  <si>
    <t>13330</t>
  </si>
  <si>
    <t xml:space="preserve">A STRIKER MECHANISM FOR ADJUSTING RECLINE ANGLE OF A SEAT BACKREST
</t>
  </si>
  <si>
    <t>IP92565</t>
  </si>
  <si>
    <t>13200.</t>
  </si>
  <si>
    <t xml:space="preserve">A WIPER UNIT OF A WIPER ASSEMBLY FOR A VEHICLE
</t>
  </si>
  <si>
    <t>IP92979</t>
  </si>
  <si>
    <t>SP2307020/IN</t>
  </si>
  <si>
    <t>FLEXIBLE DISPLAY AND ELECTRONIC DEVICE COMPRISING SAME
PCT/KR2024/011125</t>
  </si>
  <si>
    <t>IP92347</t>
  </si>
  <si>
    <t>031528-01736</t>
  </si>
  <si>
    <t>UNIVERSAL ADAPTOR FOR ASSISTED AND MANUAL DELIVERY
PCT/US2024/036732</t>
  </si>
  <si>
    <t>IP93306</t>
  </si>
  <si>
    <t>2304986IN</t>
  </si>
  <si>
    <t>TRANSMITTING A SIDELINK FEEDBACK MESSAGE ACCORDING TO A SIDELINK SLOT STRUCTURE
PCT/US2024/046181</t>
  </si>
  <si>
    <t>IP93309</t>
  </si>
  <si>
    <t>2307257IN</t>
  </si>
  <si>
    <t>LOGICAL CHANNEL PRIORITIZATION FOR SYNCHRONIZATION
PCT/US2024/043416</t>
  </si>
  <si>
    <t>IP93348</t>
  </si>
  <si>
    <t>2308348IN</t>
  </si>
  <si>
    <t>MULTIPLE PHYSICAL UPLINK SHARED CHANNEL CONFIGURATION WITH REPETITION
PCT/US2024/045938</t>
  </si>
  <si>
    <t>IP93343</t>
  </si>
  <si>
    <t>2309534IN</t>
  </si>
  <si>
    <t>MOBILE INTEGRATED ACCESS AND BACKHAUL PROCEDURES BASED ON INTERFACE AVAILABILITY
PCT/US2024/043368</t>
  </si>
  <si>
    <t>IP93344</t>
  </si>
  <si>
    <t>2308860IN</t>
  </si>
  <si>
    <t>LAYER 1/LAYER 2 TRIGGERED MOBILITY TRANSMISSION CONFIGURATION INDICATION STATE FOR A CANDIDATE CELL
PCT/CN2023/121908</t>
  </si>
  <si>
    <t>IP93345</t>
  </si>
  <si>
    <t>2305748IN</t>
  </si>
  <si>
    <t>DYNAMIC BACKSCATTER LINK MODULATION SCHEME ADAPTATION
PCT/CN2023/119667</t>
  </si>
  <si>
    <t>IP93353</t>
  </si>
  <si>
    <t>2307284IN</t>
  </si>
  <si>
    <t>INDICATION OF NON-STATIONARY INTERFERENCE CONDITION
PCT/US2024/041886</t>
  </si>
  <si>
    <t>IP93354</t>
  </si>
  <si>
    <t>2303608IN</t>
  </si>
  <si>
    <t>MULTI-USER-EQUIPMENT COOPERATION SCHEMES
PCT/CN2023/119579</t>
  </si>
  <si>
    <t xml:space="preserve">REAL-TIME BASE VIEW QUALITY ASSESSMENT FOR STEREOSCOPIC VIDEO ENCODING
</t>
  </si>
  <si>
    <t>IP92268</t>
  </si>
  <si>
    <t>ENG3000IN1</t>
  </si>
  <si>
    <t xml:space="preserve">TEMPORAL AND MOTION-CONSISTENT FILTERING OF POINT CLOUD DATA
</t>
  </si>
  <si>
    <t>IP93273</t>
  </si>
  <si>
    <t>2024-OPLE-9916PC/IN/EKL/SKB</t>
  </si>
  <si>
    <t>DEVICE FOR CONTROLLING ENERGY STORAGE SYSTEM AND METHOD FOR CONTROLLING ENERGY STORAGE SYSTEM
PCT/KR2024/011993</t>
  </si>
  <si>
    <t xml:space="preserve">TASK PROTOCOL HIERARCHY CORRESPONDING TO NETWORK HIERARCHY
</t>
  </si>
  <si>
    <t xml:space="preserve">POLYGLOT PROTOCOL AI GATEWAY
</t>
  </si>
  <si>
    <t xml:space="preserve">FLEXIBLE SKILL DESIGN &amp; ORCHESTRATION, AGNOSTIC TO DOWNSTREAM AGENT PROTOCOLS
</t>
  </si>
  <si>
    <t xml:space="preserve">INTELLIGENT AGENT-TO-AGENT CARDS
</t>
  </si>
  <si>
    <t xml:space="preserve">DYNAMIC ENHANCEMENT OF SKILL ARTIFACTS THROUGH FEEDBACK AND EXPERIENCE
</t>
  </si>
  <si>
    <t xml:space="preserve">AUTOMATIC LEARNING AND CREATION OF A TASK PROTOCOL SKILL THROUGH OBSERVATION
</t>
  </si>
  <si>
    <t xml:space="preserve">BOARD AND WIDGET REVISION AT THE END OF FILE EXECUTION
</t>
  </si>
  <si>
    <t xml:space="preserve">SYNTHESIZING USER CHAT CONVERSATIONS IN A CANVAS BOARD
</t>
  </si>
  <si>
    <t xml:space="preserve">DYNAMIC AGENTIC VISUALIZATION
</t>
  </si>
  <si>
    <t xml:space="preserve">OPTIMIZED AGENTIC PLANNING BASED ON COST, LATENCY, QUALITY ASSOCIATED WITH AGENTIC INTERACTIONS
</t>
  </si>
  <si>
    <t>IP93474</t>
  </si>
  <si>
    <t>C/P/1042337/IN/PCT/1</t>
  </si>
  <si>
    <t>SOUNDING INTERVAL OPTIMIZATION
PCT/US2024/037231</t>
  </si>
  <si>
    <t>IP93346</t>
  </si>
  <si>
    <t>2305212IN</t>
  </si>
  <si>
    <t>FALLBACK OPERATION SELECTION FOR VEHICLE CONTROL
PCT/CN2023/119013</t>
  </si>
  <si>
    <t>IP93347</t>
  </si>
  <si>
    <t>2306523IN</t>
  </si>
  <si>
    <t>REDUCING USER EQUIPMENT (UE) MEASUREMENT OVERHEAD BY USING AN EXTERNAL SOURCE
PCT/US2024/047495</t>
  </si>
  <si>
    <t>IP93350</t>
  </si>
  <si>
    <t>2302515IN</t>
  </si>
  <si>
    <t>SYSTEM INFORMATION ACQUISITION IN SERVICE-BASED SYSTEMS
PCT/US2024/042539</t>
  </si>
  <si>
    <t>IP93352</t>
  </si>
  <si>
    <t>2304655IN</t>
  </si>
  <si>
    <t>FREQUENCY DIVERSITY FOR HELPER TONE-BASED TRANSMISSION
PCT/US2024/045955</t>
  </si>
  <si>
    <t>IP92574</t>
  </si>
  <si>
    <t>SE-023-08-012-WO0IN0</t>
  </si>
  <si>
    <t>ELECTRONIC DEVICE AND METHOD FOR CONTROLLING ONE OR MORE SPEAKERS
PCT/KR2024/008097</t>
  </si>
  <si>
    <t>IP93270</t>
  </si>
  <si>
    <t>RYDV.002IN</t>
  </si>
  <si>
    <t>VAUGHN, Ryan</t>
  </si>
  <si>
    <t>SPORTS EQUIPMENT STRAP DEVICES, SYSTEMS, AND METHODS
PCT/US2024/040631</t>
  </si>
  <si>
    <t xml:space="preserve">A CYLINDER HEAD, AND A METHOD OF MANUFACTURING A CYLINDER HEAD
</t>
  </si>
  <si>
    <t>IP92795</t>
  </si>
  <si>
    <t>OPP20244001IN</t>
  </si>
  <si>
    <t>APPARATUS FOR MANUFACTURING DRY ELECTRODE POWDER
PCT/KR2024/014579</t>
  </si>
  <si>
    <t>IP93445</t>
  </si>
  <si>
    <t>C/P/1042307/IN/PCT/1</t>
  </si>
  <si>
    <t>THROUGHPUT PREDICTER AND FLOW LOAD BALANCER
PCT/US2024/037233</t>
  </si>
  <si>
    <t>IP93045</t>
  </si>
  <si>
    <t>1505-IN-PCT</t>
  </si>
  <si>
    <t>PARP7 INHIBITORS
PCT/US2024/039885</t>
  </si>
  <si>
    <t>IP93184</t>
  </si>
  <si>
    <t>00011357-IN01</t>
  </si>
  <si>
    <t>SYSTEMS AND METHODS FOR PULSE JET FILTER ELEMENT CLEANING IN AGRICULTURAL EQUIPMENT
PCT/US2024/042616</t>
  </si>
  <si>
    <t xml:space="preserve">CHARGED POROUS MATRIX FOR NUCLEIC ACID ISOLATION AND PRODUCTION THEREOF
</t>
  </si>
  <si>
    <t xml:space="preserve">CELL-BASED ALGEBRAIC METHOD
</t>
  </si>
  <si>
    <t>IP91675</t>
  </si>
  <si>
    <t>24PCTIN896</t>
  </si>
  <si>
    <t>BATTERY MANUFACTURING SYSTEM AND BATTERY MANUFACTURING METHOD
PCT/KR2025/000839</t>
  </si>
  <si>
    <t>IP93235</t>
  </si>
  <si>
    <t>OVP2427967IN</t>
  </si>
  <si>
    <t>APPARATUS AND METHOD FOR DIAGNOSING BATTERY
PCT/KR2025/001255</t>
  </si>
  <si>
    <t>IP93237</t>
  </si>
  <si>
    <t>OVP2427959IN</t>
  </si>
  <si>
    <t>APPARATUS AND METHOD FOR DIAGNOSING BATTERY
PCT/KR2025/099133</t>
  </si>
  <si>
    <t>IP93014</t>
  </si>
  <si>
    <t>OVP2528682IN</t>
  </si>
  <si>
    <t>BATTERY PACK
PCT/KR2024/008722</t>
  </si>
  <si>
    <t>IP92880</t>
  </si>
  <si>
    <t>700560-IN-5</t>
  </si>
  <si>
    <t>WIND TURBINE BLADE COMPONENT
PCT/EP2024/070138</t>
  </si>
  <si>
    <t>IP92614</t>
  </si>
  <si>
    <t>EOPL-001/01IN 346071-2010</t>
  </si>
  <si>
    <t>EDEN OPHTHALMIC PTE LTD.</t>
  </si>
  <si>
    <t>LIPOSOMAL FORMULATIONS OF CORTICOSTEROIDS AND USES THEREOF
PCT/US2024/037386</t>
  </si>
  <si>
    <t>IP89409</t>
  </si>
  <si>
    <t>307853-IN-NP</t>
  </si>
  <si>
    <t xml:space="preserve">METHOD AND SYSTEM TO OPTIMIZE FUEL CONSUMPTION IN VEHICLES
</t>
  </si>
  <si>
    <t>IP92375</t>
  </si>
  <si>
    <t>20150</t>
  </si>
  <si>
    <t xml:space="preserve">AN EXTENDABLE WHEEL LINER OF A VEHICLE
</t>
  </si>
  <si>
    <t xml:space="preserve">ADAPTIVE RADIO LINK CONTROL (RLC) CONFIGURATION FOR PREVENTING OVERFLOW OF RLC BUFFER
</t>
  </si>
  <si>
    <t>IP92155</t>
  </si>
  <si>
    <t>2023P00042WOIN</t>
  </si>
  <si>
    <t>CLEANER HEAD MEMBER, CLEANER HEAD ASSEMBLY AND WET CLEANING APPARATUS
PCT/EP2024/066069</t>
  </si>
  <si>
    <t>IP92177</t>
  </si>
  <si>
    <t>2023P00040WOIN</t>
  </si>
  <si>
    <t>CLEANER HEAD MEMBER, SURFACE CLEANING ASSEMBLY AND WET CLEANING APPARATUS
PCT/EP2024/066234</t>
  </si>
  <si>
    <t>IP92706</t>
  </si>
  <si>
    <t>2022P01707WOIN</t>
  </si>
  <si>
    <t>PUMP-VALVE UNIT
PCT/EP2024/069384</t>
  </si>
  <si>
    <t xml:space="preserve">MULTI-RESOLUTION CSI FEEDBACK FRAMEWORK FOR 6G MASSIVE LAYER SPATIAL MULTIPLEXING
</t>
  </si>
  <si>
    <t>IP93079</t>
  </si>
  <si>
    <t>D25-013/04940-00-IN</t>
  </si>
  <si>
    <t xml:space="preserve">SYSTEM AND METHOD FOR AUTOMATIC REPORTING OF ADVERSE DRUG REACTIONS
</t>
  </si>
  <si>
    <t xml:space="preserve">SYSTEM-ON-A-CHIP (SOC) ALLOCATION FOR TRACKER-MAPPER COMPONENTS OF HEAD TRACKING DEVICE
</t>
  </si>
  <si>
    <t xml:space="preserve">PREAMBLE SIGNAL GENERATION FOR INPUT/OUTPUT (I/O) PINS OF A CHIP-TO-CHIP INTERFACE
</t>
  </si>
  <si>
    <t xml:space="preserve">SLICE MANAGEMENT FOR POSE MAPPING AND TRACKING
</t>
  </si>
  <si>
    <t xml:space="preserve">ADAPTIVE SLICE MANAGEMENT FOR POSE MAPPING AND TRACKING
</t>
  </si>
  <si>
    <t>IP93437</t>
  </si>
  <si>
    <t>2024-OPLE-9914PC/IN/EKL/JHJ</t>
  </si>
  <si>
    <t>POWER CONVERSION DEVICE
PCT/KR2024/009416</t>
  </si>
  <si>
    <t>IP92249</t>
  </si>
  <si>
    <t>AIN2890IN1</t>
  </si>
  <si>
    <t xml:space="preserve">ENTITY IDENTIFICATION IN DISTRIBUTED ENVIRONMENTS
</t>
  </si>
  <si>
    <t>IP92250</t>
  </si>
  <si>
    <t>AIN5025IN1</t>
  </si>
  <si>
    <t xml:space="preserve">REGISTRATION MODE SELECTION IN SIXTH GENERATION NETWORKS
</t>
  </si>
  <si>
    <t xml:space="preserve">METHOD TO HANDLE MEASUREMENT OF A USER EQUIPMENT (UE) BASED ON GPS LOCATION AND DIRECTION
</t>
  </si>
  <si>
    <t>IP93087</t>
  </si>
  <si>
    <t>P137801IN00</t>
  </si>
  <si>
    <t>TITAN WOOD LIMITED</t>
  </si>
  <si>
    <t>ACETYLATED WOOD COLOURING PROCESS
PCT/EP2024/071485</t>
  </si>
  <si>
    <t>IP93559</t>
  </si>
  <si>
    <t>OPP20243399IN</t>
  </si>
  <si>
    <t>BATTERY SYSTEM
PCT/KR2024/016159</t>
  </si>
  <si>
    <t xml:space="preserve">DISPLAY APPARATUS AND ELECTRONIC APPARATUS INCLUDING THE SAME
</t>
  </si>
  <si>
    <t xml:space="preserve">METHODS AND DEVICES FOR PAPER-BASED LATERAL FLOW ASSAY READOUTS
</t>
  </si>
  <si>
    <t>METHOD FOR AUTOMATICALLY CATEGORIZING DATA ITEMS
PCT/US2024/040377</t>
  </si>
  <si>
    <t>IP92339</t>
  </si>
  <si>
    <t>T4MY-24F0279P-IN</t>
  </si>
  <si>
    <t>KABUSHIKI KAISHA TOSHIBA</t>
  </si>
  <si>
    <t>KEY MANAGEMENT DEVICE, KEY MANAGEMENT SYSTEM, KEY MANAGEMENT METHOD, KEY MANAGEMENT PROGRAM, AND COMPUTER-READABLE STORAGE MEDIUM
PCT/JP2024/023017</t>
  </si>
  <si>
    <t>IP93471</t>
  </si>
  <si>
    <t>4A0-24F0301P-IN</t>
  </si>
  <si>
    <t>CHECKOUT SYSTEM
PCT/JP2024/028814</t>
  </si>
  <si>
    <t>IP93568</t>
  </si>
  <si>
    <t>P31598IN00/K</t>
  </si>
  <si>
    <t>MOLECURE SPOLKA AKCYJNA</t>
  </si>
  <si>
    <t xml:space="preserve">PROCESS FOR THE PRODUCTION OF 5-(4-((2 S,5 S)-5-(4-CHLOROBENZYL)-2-METHYLMORPHOLINO)PIPERIDIN-1-YL)-1 H-1,2,4-TRIAZOL-3-AMINE
</t>
  </si>
  <si>
    <t>IP92964</t>
  </si>
  <si>
    <t>CEES-016/01IN 337273-2158</t>
  </si>
  <si>
    <t>SYSTEMS, DEVICES, AND METHODS FOR FLUID CONTROL IN A CELL PROCESSING SYSTEM
PCT/IB2024/058105</t>
  </si>
  <si>
    <t>IP92965</t>
  </si>
  <si>
    <t>CEES-015/01IN 337273-2171</t>
  </si>
  <si>
    <t>BIOREACTORS AND METHODS OF THEIR USE IN AUTOMATIC CELL PROCESSING SYSTEMS
PCT/IB2024/058106</t>
  </si>
  <si>
    <t>IP93230</t>
  </si>
  <si>
    <t>DP142148INWO00</t>
  </si>
  <si>
    <t>VISIBUILT APS</t>
  </si>
  <si>
    <t>FERMENTATION-BASED BINDER FOR USE IN PAVING MATERIAL PRODUCTION, A PACKAGE, A COMPOSITE MATERIAL, A METHOD FOR MAKING A FERMENTATION-BASED BINDER, AND A METHOD FOR CONSTRUCTING A PAVED AREA
PCT/EP2024/073137</t>
  </si>
  <si>
    <t>ALLSTATE INSURANCE COMPANY</t>
  </si>
  <si>
    <t xml:space="preserve">INTELLIGENT PREDICTION SYSTEMS AND METHODS FOR CONVERSATIONAL OUTCOME MODELING FRAMEWORKS FOR SALES PREDICTIONS
</t>
  </si>
  <si>
    <t>IP92973</t>
  </si>
  <si>
    <t>OVP2427883IN</t>
  </si>
  <si>
    <t>BATTERY MANAGING APPARATUS AND METHOD THEREOF
PCT/KR2025/000629</t>
  </si>
  <si>
    <t>IP93106</t>
  </si>
  <si>
    <t>OVP2427793IN</t>
  </si>
  <si>
    <t>BATTERY PROFILE GENERATING APPARATUS AND BATTERY PROFILE GENERATING METHOD
PCT/KR2025/001545</t>
  </si>
  <si>
    <t>IP93371</t>
  </si>
  <si>
    <t>OVP2427911IN</t>
  </si>
  <si>
    <t>SEPARATOR, ELECTRODE ASSEMBLY COMPRISING SAME, AND BATTERY CELL COMPRISING SAME
PCT/KR2025/001504</t>
  </si>
  <si>
    <t>IP93432</t>
  </si>
  <si>
    <t>OVP2427178IN</t>
  </si>
  <si>
    <t>BATTERY CELL AND BATTERY PACK AND VEHICLE INCLUDING SAME
PCT/KR2024/019474</t>
  </si>
  <si>
    <t>IP93459</t>
  </si>
  <si>
    <t>OVP2426557IN</t>
  </si>
  <si>
    <t>DRY ELECTRODE FOR ELECTROCHEMICAL DEVICE
PCT/KR2024/015656</t>
  </si>
  <si>
    <t>IP93317</t>
  </si>
  <si>
    <t>OVP2424838IN</t>
  </si>
  <si>
    <t>APPARATUS AND METHOD FOR DIAGNOSING BATTERY
PCT/KR2024/010311</t>
  </si>
  <si>
    <t>IP92521</t>
  </si>
  <si>
    <t>15711</t>
  </si>
  <si>
    <t xml:space="preserve">RECYCLED PAINT SLURRY-BASED PAINT FORMULATION
</t>
  </si>
  <si>
    <t>IP92639</t>
  </si>
  <si>
    <t>17877-IN-PCT</t>
  </si>
  <si>
    <t>CHR. HANSEN A/S</t>
  </si>
  <si>
    <t>CRYSTALLIZATION OF LACTO-N-TRIOSE II
PCT/EP2024/069607</t>
  </si>
  <si>
    <t>IP92874</t>
  </si>
  <si>
    <t>2023231-IN-PCT</t>
  </si>
  <si>
    <t>EXTRUSION NOZZLE WITH A REMOVABLE PLATE FOR DISCHARGING AN EXTRUDED PROFILE
PCT/EP2024/070266</t>
  </si>
  <si>
    <t>IP92875</t>
  </si>
  <si>
    <t>2023232-IN-PCT</t>
  </si>
  <si>
    <t>EXTRUSION NOZZLE AND METHOD FOR DISCHARGING AN EXTRUDED PROFILE
PCT/EP2024/070267</t>
  </si>
  <si>
    <t xml:space="preserve">METHOD FOR A VEHICLE TO DETERMINE A DRIVING RECOMMENDATION FOR A ROUTE
</t>
  </si>
  <si>
    <t>IP92034</t>
  </si>
  <si>
    <t>SP03:KPCL.</t>
  </si>
  <si>
    <t xml:space="preserve">AN AIR-WATER SEPARATOR OF A WATER INJECTED SCREW COMPRESSOR
</t>
  </si>
  <si>
    <t>IP93316</t>
  </si>
  <si>
    <t>PX-240349-IN</t>
  </si>
  <si>
    <t>TANDEM SOLAR CELL
PCT/KR2024/013128</t>
  </si>
  <si>
    <t>IP93528</t>
  </si>
  <si>
    <t>LPE04540</t>
  </si>
  <si>
    <t>WEG TINTAS LTDA.</t>
  </si>
  <si>
    <t>HIGH DEGASSING POWDER PAINT AND METHOD OF OBTAINING A HIGH DEGASSING POWDER PAINT
PCT/BR2023/050276</t>
  </si>
  <si>
    <t>IP93511</t>
  </si>
  <si>
    <t>2024-OPLE-0188PC/IN/EKL/BYY</t>
  </si>
  <si>
    <t>POSITIVE ELECTRODE AND LITHIUM SECONDARY BATTERY INCLUDING THE SAME
PCT/KR2024/014710</t>
  </si>
  <si>
    <t>IP93395</t>
  </si>
  <si>
    <t>2308864IN</t>
  </si>
  <si>
    <t>CHANNEL AWARE DEMODULATION REFERENCE SIGNAL
PCT/US2024/045042</t>
  </si>
  <si>
    <t>IP93418</t>
  </si>
  <si>
    <t>2307798IN</t>
  </si>
  <si>
    <t>CODEBOOK SUBSET RESTRICTION INDICATION PAYLOAD REDUCTION
PCT/CN2023/125533</t>
  </si>
  <si>
    <t>IP93536</t>
  </si>
  <si>
    <t>2309210IN</t>
  </si>
  <si>
    <t>CORE NETWORK MANAGEMENT OF ARTIFICIAL INTELLIGENCE AT USER EQUIPMENT
PCT/CN2023/123716</t>
  </si>
  <si>
    <t xml:space="preserve">PERFORMANCE IMPROVEMENT FOR BISTATIC SENSING INVOLVING UNMANNED AERIAL VEHICLE (UAV)
</t>
  </si>
  <si>
    <t>IP89712</t>
  </si>
  <si>
    <t>SRIB-20250108-003</t>
  </si>
  <si>
    <t xml:space="preserve">METHOD AND APPARATUS FOR ALTERING AN IMAGE BACKGROUND
</t>
  </si>
  <si>
    <t>IP92591</t>
  </si>
  <si>
    <t>P240572IN01</t>
  </si>
  <si>
    <t xml:space="preserve">A COMPUTER-IMPLEMENTED METHOD FOR REVISING A MACHINE LEARNING MODEL FOR AN INDUSTRIAL PROCESS PLANT
</t>
  </si>
  <si>
    <t>IP91835</t>
  </si>
  <si>
    <t>P250077IN01</t>
  </si>
  <si>
    <t xml:space="preserve">A SWITCHGEAR AND A TRIPPING MECHANISM FOR A CIRCUIT BREAKER IN THE SWITCHGEAR
</t>
  </si>
  <si>
    <t>IP92464</t>
  </si>
  <si>
    <t>127125-5025-IN</t>
  </si>
  <si>
    <t>DANSTAR FERMENT AG</t>
  </si>
  <si>
    <t>INCREASED PRODUCTION OF ACETYL-COENZYME A AND DERIVED PRODUCTS IN YEASTS
PCT/BR2024/050302</t>
  </si>
  <si>
    <t>Acu Rate Holdings Pty Ltd</t>
  </si>
  <si>
    <t xml:space="preserve">A CONTROLLED FLOW ADMINISTRATION SET
</t>
  </si>
  <si>
    <t>IP92619</t>
  </si>
  <si>
    <t>SH-73843-IN-DMC</t>
  </si>
  <si>
    <t>METHOD AND DEVICE FOR CODING IMAGE USING PROBABILITY VALUE TUNING, AND METHOD AND DEVICE FOR DECODING IMAGE
PCT/KR2024/006505</t>
  </si>
  <si>
    <t>Dhash PV Technologies Private Limited</t>
  </si>
  <si>
    <t xml:space="preserve">A JUNCTION BOX FOR SOLAR SYSTEM
</t>
  </si>
  <si>
    <t xml:space="preserve">A CONNECTOR ASSEMBLY FOR SOLAR SYSTEM
</t>
  </si>
  <si>
    <t>IP88181</t>
  </si>
  <si>
    <t>INDIAN INSTITUTE OF TECHNOLOGY MANDI</t>
  </si>
  <si>
    <t xml:space="preserve">APPARATUS AND METHOD FOR CONTROLLING PFC CONEVERTER
</t>
  </si>
  <si>
    <t>IP93085</t>
  </si>
  <si>
    <t>V10916WOIN/CGS</t>
  </si>
  <si>
    <t>MEASURING DEVICE WITH CYLINDRICAL MONOPOLE ANTENNA
PCT/EP2024/068091</t>
  </si>
  <si>
    <t xml:space="preserve">WEIGHTING A TARGET AP MLD FOR SMD
</t>
  </si>
  <si>
    <t>IP91654</t>
  </si>
  <si>
    <t>81088207</t>
  </si>
  <si>
    <t xml:space="preserve">PROCESS FOR PRODUCING BIO-TAR DERIVED POROUS CARBON ELECTRODE FOR SUPERCAPACITOR APPLICATION
</t>
  </si>
  <si>
    <t>IP92167</t>
  </si>
  <si>
    <t>IMED-2734/IN</t>
  </si>
  <si>
    <t>INTRA COCHLEAR ADMINISTRATION DEVICE
PCT/EP2024/069940</t>
  </si>
  <si>
    <t>IP92858</t>
  </si>
  <si>
    <t>H15879IN/RCS</t>
  </si>
  <si>
    <t>B-HIVE INNOVATIONS LIMITED</t>
  </si>
  <si>
    <t>PEST DETECTION SYSTEMS AND METHODS
PCT/GB2024/051833</t>
  </si>
  <si>
    <t>IP92524</t>
  </si>
  <si>
    <t>15547</t>
  </si>
  <si>
    <t xml:space="preserve">A DEVICE FOR DETECTING CONTAMINATION OF LUBRICANT CONTAINED IN A LUBRICATABLE COMPONENT OF VEHICLE
</t>
  </si>
  <si>
    <t>IP92527</t>
  </si>
  <si>
    <t>13916</t>
  </si>
  <si>
    <t xml:space="preserve">A CLEANING DEVICE FOR A VEHICLE
</t>
  </si>
  <si>
    <t>IP93591</t>
  </si>
  <si>
    <t>OVP2425831IN</t>
  </si>
  <si>
    <t>APPARATUS AND METHOD FOR DIAGNOSING BATTERY
PCT/KR2024/012799</t>
  </si>
  <si>
    <t>IP92644</t>
  </si>
  <si>
    <t>40031/4361/PTWOIN</t>
  </si>
  <si>
    <t>KIMA PROCESS CONTROL GMBH</t>
  </si>
  <si>
    <t>CLINKER HARDNESS DETECTION BY EVALUATION OF AN ACOUSTIC IMPACT SOUND SIGNAL
PCT/EP2024/069703</t>
  </si>
  <si>
    <t>IP93153</t>
  </si>
  <si>
    <t>SYP352860IN01</t>
  </si>
  <si>
    <t>INFORMATION PROCESSING SYSTEM, INFORMATION PROCESSING METHOD, AND TERMINAL DEVICE
PCT/JP2024/027105</t>
  </si>
  <si>
    <t>IP92884</t>
  </si>
  <si>
    <t>609188-IN-4</t>
  </si>
  <si>
    <t>SPAR CAP STRUCTURES COMPRISING LIGHTNING CONNECTOR ASSEMBLIES AND CONDUCTIVE ASSEMBLIES
PCT/EP2024/070118</t>
  </si>
  <si>
    <t xml:space="preserve">MISALIGN DETECTION CIRCUIT AND METHOD OF OPERATING THE SAME
</t>
  </si>
  <si>
    <t>IP93293</t>
  </si>
  <si>
    <t>P49787IN00</t>
  </si>
  <si>
    <t>POWER CONVERTER AND METHOD FOR OPERATING A POWER CONVERTER
PCT/EP2024/071319</t>
  </si>
  <si>
    <t>IP93479</t>
  </si>
  <si>
    <t>2400809IN</t>
  </si>
  <si>
    <t>TECHNIQUES FOR BACKHAUL RELEASE OF AN ACCESS NODE
PCT/US2024/044955</t>
  </si>
  <si>
    <t>IP93477</t>
  </si>
  <si>
    <t>2303845IN</t>
  </si>
  <si>
    <t>MULTI-CARRIER ON-OFF KEYING COMMUNICATIONS
PCT/US2024/049773</t>
  </si>
  <si>
    <t>IP93090</t>
  </si>
  <si>
    <t>P134983IN00</t>
  </si>
  <si>
    <t>ACETIC ACID CORROSIVITY REDUCTION
PCT/EP2024/071474</t>
  </si>
  <si>
    <t>IP92924</t>
  </si>
  <si>
    <t>SH-73840-IN-DMC</t>
  </si>
  <si>
    <t>METHOD FOR TRANSFERRING SCTP ASSOCIATION IN RADIO ACCESS NETWORK AND ELECTRONIC DEVICE FOR PERFORMING TRANSFER METHOD
PCT/KR2024/009317</t>
  </si>
  <si>
    <t>IP93409</t>
  </si>
  <si>
    <t>IPM-006IN</t>
  </si>
  <si>
    <t>IMPOSSIBLE METALS INC.</t>
  </si>
  <si>
    <t>METHOD AND APPARATUS FOR PRIMING A DYNAMIC BUOYANCY SYSTEM FOR A DEEP-SEA MINING VEHICLE
PCT/US2024/037778</t>
  </si>
  <si>
    <t>IP93183</t>
  </si>
  <si>
    <t>106389-9718</t>
  </si>
  <si>
    <t>ASSEMBLY INCLUDING TWO BODIES, A FASTENER, AND A DISPOSABLE NUT
PCT/US2024/042900</t>
  </si>
  <si>
    <t>IP91416</t>
  </si>
  <si>
    <t>81088112</t>
  </si>
  <si>
    <t xml:space="preserve">A HOT ROLLED STEEL STRIP AND A METHOD OF MANUFACTURING THEREOF
</t>
  </si>
  <si>
    <t>IP92562</t>
  </si>
  <si>
    <t>81088503</t>
  </si>
  <si>
    <t xml:space="preserve">METHOD FOR MEASURING ZINC CONTENT IN HETEROGENEOUS STEEL SCRAP AND APPLICATION THEREOF
</t>
  </si>
  <si>
    <t>IP92391</t>
  </si>
  <si>
    <t>81088422</t>
  </si>
  <si>
    <t xml:space="preserve">BRIQUETTING COMPOSITION, METHODS AND APPLICATIONS THEREOF
</t>
  </si>
  <si>
    <t>IP92630</t>
  </si>
  <si>
    <t>81088574</t>
  </si>
  <si>
    <t xml:space="preserve">A WAGON TIPPLER AND A LOCKING MECHANISM FOR A COUPLER OF THE WAGON
</t>
  </si>
  <si>
    <t>IP93638</t>
  </si>
  <si>
    <t>81085313</t>
  </si>
  <si>
    <t xml:space="preserve">DRI PROCESS FOR REDUCING COAL CONSUMPTION IN A COAL - BASED DIRECT REDUCED IRON (DRI) KILN
</t>
  </si>
  <si>
    <t>IP93404</t>
  </si>
  <si>
    <t>SUZ25058PAR/IN</t>
  </si>
  <si>
    <t xml:space="preserve">VEHICLE DRIVING DEVICE
</t>
  </si>
  <si>
    <t>IP92201</t>
  </si>
  <si>
    <t>P28097-IN/DMC/PMJ</t>
  </si>
  <si>
    <t>ELECTRONIC DEVICE COMPRISING AT LEAST ONE LIGHT SOURCE AND HEAT DISSIPATION STRUCTURE
PCT/KR2024/010500</t>
  </si>
  <si>
    <t>IP93583</t>
  </si>
  <si>
    <t>OVP2425780IN</t>
  </si>
  <si>
    <t>APPARATUS AND METHOD FOR DIAGNOSING BATTERY
PCT/KR2024/012076</t>
  </si>
  <si>
    <t>IP93060</t>
  </si>
  <si>
    <t>OVP2427223IN</t>
  </si>
  <si>
    <t>BATTERY PACK AND VEHICLE COMPRISING SAME
PCT/KR2024/017599</t>
  </si>
  <si>
    <t>IP92944</t>
  </si>
  <si>
    <t>OVP2428125IN</t>
  </si>
  <si>
    <t>APPARATUS AND METHOD FOR DIAGNOSING BATTERY
PCT/KR2025/000327</t>
  </si>
  <si>
    <t>IP92820</t>
  </si>
  <si>
    <t>OVP2428079IN</t>
  </si>
  <si>
    <t>APPARATUS AND METHOD FOR DIAGNOSING BATTERY
PCT/KR2025/000249</t>
  </si>
  <si>
    <t>IP92502</t>
  </si>
  <si>
    <t>15049.</t>
  </si>
  <si>
    <t xml:space="preserve">A METHOD AND SYSTEM FOR SECURE LIFECYCLE MANAGEMENT IN AN EMBEDDED SYSTEM
</t>
  </si>
  <si>
    <t>IP92640</t>
  </si>
  <si>
    <t>17913-IN-PCT</t>
  </si>
  <si>
    <t>PROCESS FOR MANUFACTURING A POWDER BLEND OF OLIGOSACCHARIDES
PCT/EP2024/073554</t>
  </si>
  <si>
    <t>IP92686</t>
  </si>
  <si>
    <t>MAGN-003IN/156915-462223</t>
  </si>
  <si>
    <t>INCRELAND</t>
  </si>
  <si>
    <t>AROMATIC COMPOUND, PHARMACEUTICAL COMPOSITION CONTAINING SAME, AND USE THEREOF
PCT/CN2024/105291</t>
  </si>
  <si>
    <t>EAST OCYON BIO PRIVATE LIMITED</t>
  </si>
  <si>
    <t xml:space="preserve">A PROCESS FOR EXPANDING NATURAL KILLER (NK) CELLS
</t>
  </si>
  <si>
    <t xml:space="preserve">A KNOCKOUT PANEL AND A CIRCUIT BREAKER INCLUDING SAID KNOCKOUT PANEL
</t>
  </si>
  <si>
    <t xml:space="preserve">SYSTEM AND METHOD FOR PROVIDING PREDICTIVE MAINTENANCE CAPABILITIES FOR UPS UNITS USING FEDERATED LEARNING
</t>
  </si>
  <si>
    <t>IP93534</t>
  </si>
  <si>
    <t>2309211IN</t>
  </si>
  <si>
    <t>REGISTRATION AND DISCOVERY OF MODEL TRAINING FOR ARTIFICIAL INTELLIGENCE AT USER EQUIPMENT
PCT/CN2023/123749</t>
  </si>
  <si>
    <t>IP93499</t>
  </si>
  <si>
    <t>2306646U1IN</t>
  </si>
  <si>
    <t>CONTEXTUALIZED LANGUAGE MODEL PROMPT WITH SENSING HUB
PCT/US2024/045000</t>
  </si>
  <si>
    <t>IP93476</t>
  </si>
  <si>
    <t>2400724IN</t>
  </si>
  <si>
    <t>SEARCH SPACE MONITORING FOR HALF-DUPLEX USER EQUIPMENT
PCT/US2024/048364</t>
  </si>
  <si>
    <t>IP93537</t>
  </si>
  <si>
    <t>2400079IN</t>
  </si>
  <si>
    <t>CONSECUTIVE RETRANSMISSION IN A RESOURCE POOL WITH A PHYSICAL SIDELINK FEEDBACK CHANNEL
PCT/CN2023/123972</t>
  </si>
  <si>
    <t>IP93554</t>
  </si>
  <si>
    <t>2023-OPLE-8389PC/IN/EKL/SYK</t>
  </si>
  <si>
    <t>SYSTEMS AND METHODS FOR DETERMINING AND MANAGING BATTERY DEGRADATION
PCT/KR2023/021027</t>
  </si>
  <si>
    <t>IP93062</t>
  </si>
  <si>
    <t>2024-OPLE-0138PC/IN/EKL</t>
  </si>
  <si>
    <t>ELECTRODE CURRENT COLLECTOR, ELECTRODE ASSEMBLY INCLUDING ELECTRODE CURRENT COLLECTOR, AND METHOD FOR MANUFACTURING ELECTRODE CURRENT COLLECTOR
PCT/KR2024/012238</t>
  </si>
  <si>
    <t>IP93017</t>
  </si>
  <si>
    <t>2024-OPLE-0136PC/IN/EKL</t>
  </si>
  <si>
    <t>ELECTRODE CURRENT COLLECTOR, ELECTRODE ASSEMBLY INCLUDING ELECTRODE CURRENT COLLECTOR, AND METHOD FOR MANUFACTURING ELECTRODE CURRENT COLLECTOR
PCT/KR2024/012234</t>
  </si>
  <si>
    <t>IP92273</t>
  </si>
  <si>
    <t>ICE3064IN1</t>
  </si>
  <si>
    <t xml:space="preserve">ADAPTIVE UNCERTAINTY REGULARIZATION FOR TRAFFIC SIGNAL CONTROL
</t>
  </si>
  <si>
    <t>IP93259</t>
  </si>
  <si>
    <t>PCNINW25D480T</t>
  </si>
  <si>
    <t>890 MPA-GRADE CYLINDER PIPE AND MANUFACTURING METHOD THEREFOR
PCT/CN2024/115011</t>
  </si>
  <si>
    <t>IP90911</t>
  </si>
  <si>
    <t>PKE23-3765PCIN</t>
  </si>
  <si>
    <t>BEADING DEVICE FOR CYLINDRICAL BATTERY ADDITIONALLY INCLUDING POSITION MEASUREMENT DEVICE
PCT/KR2024/020021</t>
  </si>
  <si>
    <t>IP93351</t>
  </si>
  <si>
    <t>PA152155IN-TG433903KAF</t>
  </si>
  <si>
    <t xml:space="preserve">METHODS FOR CLEANING CONTAINERS AND CONTAINER CLEANING MACHINE
</t>
  </si>
  <si>
    <t xml:space="preserve">HEAT SHIELD ASSEMBLY AND ENGINE SYSTEM
</t>
  </si>
  <si>
    <t>IP93665</t>
  </si>
  <si>
    <t>106389-9630</t>
  </si>
  <si>
    <t xml:space="preserve">BYPASS SYSTEM AND METHOD FOR HYDROGEN INTERNAL COMBUSTION ENGINES
</t>
  </si>
  <si>
    <t xml:space="preserve">AUTOMATED DIET DELIVERY MACHINE FOR PATIENTS WITH RESTRICTED MOUTH OPENING
</t>
  </si>
  <si>
    <t>IP93683</t>
  </si>
  <si>
    <t>KNS.WEE.1359IN2</t>
  </si>
  <si>
    <t xml:space="preserve">METHOD AND SYSTEM FOR DOMAIN-AWARE HYBRID SEARCH USING LARGE LANGUAGE MODELS
</t>
  </si>
  <si>
    <t>IP93146</t>
  </si>
  <si>
    <t>P-622254-IN</t>
  </si>
  <si>
    <t>USE OF COMPOSITION COMPRISING CASEIN HYDROLYSATE FOR THE TREATMENT OF INFLAMMATORY SKIN CONDITIONS
PCT/IL2024/050732</t>
  </si>
  <si>
    <t>IP93472</t>
  </si>
  <si>
    <t>4SD-24F0302P-IN</t>
  </si>
  <si>
    <t>SETTLEMENT DEVICE AND PROGRAM RECORDING MEDIUM
PCT/JP2024/027580</t>
  </si>
  <si>
    <t>IP93684</t>
  </si>
  <si>
    <t>C/P/1042454/IN/PCT/1</t>
  </si>
  <si>
    <t>STATUS REPORT FRAME FOR EASIER REATTACHMENT
PCT/US2024/038030</t>
  </si>
  <si>
    <t xml:space="preserve">A METHOD AND SYSTEM FOR RECYCLING ACETATE WASTE INTO UTILITY PRODUCTS
</t>
  </si>
  <si>
    <t>IP92606</t>
  </si>
  <si>
    <t>AG2754 IN</t>
  </si>
  <si>
    <t>CHRISTIAN-ALBRECHTS-UNIVERSITAT ZU KIEL</t>
  </si>
  <si>
    <t>HUMANIZED ANTI-CD7 ANTIBODY
PCT/EP2024/068866</t>
  </si>
  <si>
    <t>IP92658</t>
  </si>
  <si>
    <t>HLS/007 IN</t>
  </si>
  <si>
    <t>A PROCESS FOR PRODUCING HYDROGEN
PCT/IL2024/050717</t>
  </si>
  <si>
    <t>IP93595</t>
  </si>
  <si>
    <t>OVP2425770IN</t>
  </si>
  <si>
    <t>APPARATUS AND METHOD FOR DIAGNOSING BATTERY
PCT/KR2024/012800</t>
  </si>
  <si>
    <t>IP93364</t>
  </si>
  <si>
    <t>OVP2427863IN</t>
  </si>
  <si>
    <t>APPARATUS AND METHOD FOR DIAGNOSING BATTERY
PCT/KR2025/001607</t>
  </si>
  <si>
    <t>IP91348</t>
  </si>
  <si>
    <t>P28087-IN/DMC/PMJ</t>
  </si>
  <si>
    <t>WEARABLE ELECTRONIC DEVICE AND METHOD FOR CONTROLLING TRANSMISSION POWER IN WEARABLE ELECTRONIC DEVICE
PCT/KR2024/010309</t>
  </si>
  <si>
    <t>IP93444</t>
  </si>
  <si>
    <t>608654-IN-4</t>
  </si>
  <si>
    <t>MOVING MOLD SYSTEMS AND METHODS IN WIND TURBINE BLADE MANUFACTURE
PCT/EP2024/072099</t>
  </si>
  <si>
    <t xml:space="preserve">WINDOW, DISPLAY DEVICE INCLUDING THE WINDOW, AND ELECTRONIC DEVICE INCLUDING THE WINDOW
</t>
  </si>
  <si>
    <t>IP91352</t>
  </si>
  <si>
    <t>SAMPLING APPARATUS, APPARATUS FOR MANUFACTURING PLATE MEMBER, AND APPARATUS FOR MANUFACTURING GYPSUM BUILDING MATERIAL
PCT/JP2024/033546</t>
  </si>
  <si>
    <t>IP93519</t>
  </si>
  <si>
    <t>P202204325IN01</t>
  </si>
  <si>
    <t>VARIABLE REFLECTIVE SURFACE AND SOLAR PANEL CONFIGURATION
PCT/IB2024/055641</t>
  </si>
  <si>
    <t xml:space="preserve">LIQUID COOLING CONDUIT FOR ELECTRONICS ASSEMBLY
</t>
  </si>
  <si>
    <t xml:space="preserve">HARDWARE-AWARE AI/ML ACCELERATOR PROFILES FOR O-CLOUD VIA O-RAN AAL
</t>
  </si>
  <si>
    <t>IP92259</t>
  </si>
  <si>
    <t>ENG2898IN1</t>
  </si>
  <si>
    <t xml:space="preserve">LARGE LANGUAGE MODEL BASED DIGITAL NETWORK TWIN
</t>
  </si>
  <si>
    <t>IP93714</t>
  </si>
  <si>
    <t>STG4079IN1</t>
  </si>
  <si>
    <t xml:space="preserve">DYNAMIC SELECTION OF AGENT VERSIONS OF LOGICAL AGENTS
</t>
  </si>
  <si>
    <t>IP93107</t>
  </si>
  <si>
    <t>2024-OPLE-0139PC/IN/EKL</t>
  </si>
  <si>
    <t>ELECTRODE CURRENT COLLECTOR, ELECTRODE ASSEMBLY INCLUDING ELECTRODE CURRENT COLLECTOR, AND METHOD FOR MANUFACTURING ELECTRODE CURRENT COLLECTOR
PCT/KR2024/012241</t>
  </si>
  <si>
    <t>IP93538</t>
  </si>
  <si>
    <t>2400693IN</t>
  </si>
  <si>
    <t>CHANNEL OCCUPANCY TIME FILL SIGNAL FOR FEEDBACK CHANNEL
PCT/CN2023/128325</t>
  </si>
  <si>
    <t>IP93539</t>
  </si>
  <si>
    <t>2305023IN</t>
  </si>
  <si>
    <t>MANAGEMENT OF CROSS-NODE MACHINE LEARNING OPERATIONS IN A RADIO ACCESS NETWORK
PCT/US2024/048673</t>
  </si>
  <si>
    <t>IP93530</t>
  </si>
  <si>
    <t>2308226IN</t>
  </si>
  <si>
    <t>TRANSMITTER PRE-EQUALIZATION FOR POWER REDUCTION OF XR DEVICE RECEIVER
PCT/US2024/050674</t>
  </si>
  <si>
    <t>IP93531</t>
  </si>
  <si>
    <t>2309123IN</t>
  </si>
  <si>
    <t>SYSTEM INFORMATION FOR ASSISTED ACCESS IN WIRELESS COMMUNICATIONS
PCT/US2024/049496</t>
  </si>
  <si>
    <t>IP93532</t>
  </si>
  <si>
    <t>2400024IN</t>
  </si>
  <si>
    <t>USER EQUIPMENT CONNECTION MANAGEMENT STATE-BASED DUAL ACCESS STEERING
PCT/US2024/051562</t>
  </si>
  <si>
    <t>IP93016</t>
  </si>
  <si>
    <t>COP2025-0881/IN</t>
  </si>
  <si>
    <t>KUK DO CHEMICAL CO., LTD.</t>
  </si>
  <si>
    <t>COMPOSITION OF SYNTHESIS REACTION PRODUCT OF ISOSORBIDE-BASED EPOXY COMPOUND, PAINT COMPOSITION COMPRISING SAME, AND METHOD FOR PREPARING ISOSORBIDE-BASED EPOXY COMPOUND
PCT/KR2024/011969</t>
  </si>
  <si>
    <t>ATMUS FILTRATION INC.</t>
  </si>
  <si>
    <t xml:space="preserve">SELF-ALIGNING FILTER ASSEMBLY WITH RADIAL BYPASS VALVE
</t>
  </si>
  <si>
    <t>Kore.ai Inc.</t>
  </si>
  <si>
    <t xml:space="preserve">DUAL-MODE EXECUTION FOR CONVERSATIONAL AGENTIC APPLICATIONS
</t>
  </si>
  <si>
    <t xml:space="preserve">DECLARATIVE AGENT BLUEPRINT LANGUAGE FOR CONVERSATIONAL ARTIFICIAL INTELLIGENCE AGENT SPECIFICATION
</t>
  </si>
  <si>
    <t xml:space="preserve">PHASE-BASED CONSTRAINT ENFORCEMENT SYSTEM FOR CONVERSATIONAL ARTIFICIAL INTELLIGENCE
</t>
  </si>
  <si>
    <t xml:space="preserve">INTENT-BASED DIGRESSION CONTROL FLOW FOR CONVERSATIONAL ARTIFICIAL INTELLIGENCE
</t>
  </si>
  <si>
    <t xml:space="preserve">MULTI-AGENT COORDINATION FOR CONVERSATIONAL AI SYSTEMS
</t>
  </si>
  <si>
    <t xml:space="preserve">SEMANTIC INFORMATION EXTRACTION FOR CONVERSATIONAL AGENTIC APPLICATIONS
</t>
  </si>
  <si>
    <t xml:space="preserve">THREE-TIER MEMORY ARCHITECTURE FOR CONVERSATIONAL AI
</t>
  </si>
  <si>
    <t xml:space="preserve">FRAMEWORK-AGNOSTIC INTERMEDIATE REPRESENTATION COMPILATION PIPELINE
</t>
  </si>
  <si>
    <t xml:space="preserve">MULTI-RUNTIME EXECUTION SYSTEM FROM UNIFIED INTERMEDIATE REPRESENTATION
</t>
  </si>
  <si>
    <t xml:space="preserve">AI-ASSISTED AGENT DEVELOPMENT AND DEBUGGING SYSTEM
</t>
  </si>
  <si>
    <t>IP93626</t>
  </si>
  <si>
    <t>4000.3077 IND</t>
  </si>
  <si>
    <t>ALKERMES INC</t>
  </si>
  <si>
    <t xml:space="preserve">SUBSTITUTED MACROCYCLIC COMPOUNDS AND RELATED METHODS OF TREATMENT
</t>
  </si>
  <si>
    <t xml:space="preserve">SYSTEM AND METHOD FOR MOBILITY PROCEDURE ENHANCEMENT IN LAYER 3 HANDOVER
</t>
  </si>
  <si>
    <t>IP90685</t>
  </si>
  <si>
    <t>202505-SAI-015</t>
  </si>
  <si>
    <t xml:space="preserve">METHOD AND SYSTEM FOR DETECTING FREQUENTLY ACCESSED DATA IN AN EXPANDED MEMORY
</t>
  </si>
  <si>
    <t>IP92792</t>
  </si>
  <si>
    <t>23-011/WO-IN</t>
  </si>
  <si>
    <t>SEMI-CRYSTALLINE POLYOLEFIN CONSTRUCTION ADHESIVE
PCT/US2024/040905</t>
  </si>
  <si>
    <t>IP93550</t>
  </si>
  <si>
    <t>700128.425IN</t>
  </si>
  <si>
    <t>OMEROS CORPORATION</t>
  </si>
  <si>
    <t>PDE 7 MODULATOR COMPOUNDS
PCT/US2024/043176</t>
  </si>
  <si>
    <t>IP93360</t>
  </si>
  <si>
    <t>4498-0118IN1</t>
  </si>
  <si>
    <t>PENTHERA PARTNERS INC</t>
  </si>
  <si>
    <t>MEDIA STREAMING SYSTEMS AND METHODS
PCT/US2024/036532</t>
  </si>
  <si>
    <t>IP93512</t>
  </si>
  <si>
    <t>PC933091IN</t>
  </si>
  <si>
    <t>TWO-COMPONENT POWDER COATING COMPOSITION
PCT/EP2024/077682</t>
  </si>
  <si>
    <t>IP92137</t>
  </si>
  <si>
    <t>SH-74761-IN-DMC</t>
  </si>
  <si>
    <t>ENCODING METHOD, ENCODING APPARATUS, DECODING METHOD, AND DECODING APPARATUS FOR IMAGE
PCT/KR2024/007090</t>
  </si>
  <si>
    <t>IP93708</t>
  </si>
  <si>
    <t>E2579IN1_SZK</t>
  </si>
  <si>
    <t xml:space="preserve">ELECTRIC VEHICLE
</t>
  </si>
  <si>
    <t>IP93158</t>
  </si>
  <si>
    <t>2023261-IN-PCT</t>
  </si>
  <si>
    <t>CORNER CONNECTOR FOR FIRE-RESISTANT GLAZING UNITS
PCT/EP2024/073903</t>
  </si>
  <si>
    <t>PACKAGING MACHINE
PCT/EP2025/069596</t>
  </si>
  <si>
    <t>IP91522</t>
  </si>
  <si>
    <t>24PCTIN1143</t>
  </si>
  <si>
    <t>SECONDARY BATTERY MANUFACTURING EQUIPMENT AND METHOD FOR MANUFACTURING SECONDARY BATTERY
PCT/KR2025/000070</t>
  </si>
  <si>
    <t>IP92410</t>
  </si>
  <si>
    <t>24PCTIN951</t>
  </si>
  <si>
    <t>METHOD FOR MANUFACTURING SECONDARY BATTERY
PCT/KR2024/013265</t>
  </si>
  <si>
    <t>IP91443</t>
  </si>
  <si>
    <t>HZ2190PC/IN/SK</t>
  </si>
  <si>
    <t>DISPLAY DEVICE
PCT/KR2025/000095</t>
  </si>
  <si>
    <t>IP92942</t>
  </si>
  <si>
    <t>1503-IN-PCT</t>
  </si>
  <si>
    <t>PARP7 INHIBITORS
PCT/US2024/039549</t>
  </si>
  <si>
    <t>IP91727</t>
  </si>
  <si>
    <t>069694-8012IN01</t>
  </si>
  <si>
    <t>MODIFIED TYPE E MULTI-SPECIFIC ANTIBODIES
PCT/CN2024/108255</t>
  </si>
  <si>
    <t>IP93516</t>
  </si>
  <si>
    <t>P202301768IN01</t>
  </si>
  <si>
    <t>DYNAMICALLY TUNING MEMORY POOL USING TIME SERIES DATA
PCT/IB2024/056125</t>
  </si>
  <si>
    <t>IP93605</t>
  </si>
  <si>
    <t>2305463IN</t>
  </si>
  <si>
    <t>LASER SENSOR ARRAY
PCT/US2024/051457</t>
  </si>
  <si>
    <t>IP93607</t>
  </si>
  <si>
    <t>2305996IN</t>
  </si>
  <si>
    <t>MITIGATING FREQUENCY COLLISIONS IN A MEASUREMENT
PCT/US2024/050325</t>
  </si>
  <si>
    <t>IP93611</t>
  </si>
  <si>
    <t>2306304IN</t>
  </si>
  <si>
    <t>SURVEY-BASED LOCATION OF ELECTRONIC SHELF LABEL (ESL) DEVICES
PCT/US2024/044252</t>
  </si>
  <si>
    <t>IP93618</t>
  </si>
  <si>
    <t>2304704IN</t>
  </si>
  <si>
    <t>USER EQUIPMENT IDENTIFICATION AND REPORTING OF AGGREGATED RESOURCES FOR POSITIONING
PCT/US2024/047780</t>
  </si>
  <si>
    <t>IP93619</t>
  </si>
  <si>
    <t>2306013IN</t>
  </si>
  <si>
    <t>MANAGEMENT OF NON-TERRESTRIAL-NETWORK NODE CELLS AND TERRESTRIAL NETWORK NODE CELLS
PCT/US2024/050196</t>
  </si>
  <si>
    <t>IP93750</t>
  </si>
  <si>
    <t>202086IND1</t>
  </si>
  <si>
    <t xml:space="preserve">NON-COHERENT JOINT TRANSMISSION HYPOTHESIS EVALUATION IN MULTI-TRANSMIT RECEIVE POINT DEPLOYMENTS
</t>
  </si>
  <si>
    <t>IP93462</t>
  </si>
  <si>
    <t>2024-OPLE-9888PC/IN/EKL/SYK</t>
  </si>
  <si>
    <t>DATA ANALYSIS DEVICE AND OPERATING METHOD THEREOF
PCT/KR2024/009236</t>
  </si>
  <si>
    <t>IP93412</t>
  </si>
  <si>
    <t>2024-OPLE-9890PC/IN/EKL/SYK</t>
  </si>
  <si>
    <t>CONTROL SYSTEM AND CONTROL METHOD
PCT/KR2024/008836</t>
  </si>
  <si>
    <t>IP93651</t>
  </si>
  <si>
    <t>2024-OPLE-9922PC/IN/EKL/BHL</t>
  </si>
  <si>
    <t>BATTERY IDENTIFICATION DEVICE AND OPERATING METHOD THEREFOR
PCT/KR2024/012932</t>
  </si>
  <si>
    <t>IP92572</t>
  </si>
  <si>
    <t>FPE-2024-0546/IN</t>
  </si>
  <si>
    <t>CAPABILITIES FOR MLD BROADCAST TWT OPERATION
PCT/KR2024/017482</t>
  </si>
  <si>
    <t>IP92346</t>
  </si>
  <si>
    <t>1499.134.IN</t>
  </si>
  <si>
    <t>METHODS AND COMPOSITIONS FOR MODIFYING ROOT ARCHITECTURE IN PLANTS
PCT/US2024/038266</t>
  </si>
  <si>
    <t>IP92596</t>
  </si>
  <si>
    <t>008891590</t>
  </si>
  <si>
    <t>RSV VACCINE
PCT/EP2024/070438</t>
  </si>
  <si>
    <t>IP92873</t>
  </si>
  <si>
    <t>F25-INKS-283</t>
  </si>
  <si>
    <t>HIGH-PERFORMANCE-UNIFORMITY SUBSEA PIPELINE STEEL AND MANUFACTURING METHOD THEREFOR
PCT/CN2024/108473</t>
  </si>
  <si>
    <t xml:space="preserve">METHOD FOR ASSESSING BACTERIAL SUSCEPTIBILITY TOWARDS BACTERIOPHAGE
</t>
  </si>
  <si>
    <t>IP92409</t>
  </si>
  <si>
    <t>31666-65309/IN (0023-IN-NPV01)</t>
  </si>
  <si>
    <t>BOOMCLOUD 360 INC</t>
  </si>
  <si>
    <t>ADAPTIVE AND INTELLIGENT PROMPTING SYSTEM AND CONTROL INTERFACE
PCT/US2024/038420</t>
  </si>
  <si>
    <t>IP91719</t>
  </si>
  <si>
    <t>INORGANIC LOAD-BEARING PANEL AND LOAD-BEARING WALL
PCT/JP2024/024966</t>
  </si>
  <si>
    <t>IP93585</t>
  </si>
  <si>
    <t>OVP2425775IN</t>
  </si>
  <si>
    <t>APPARATUS AND METHOD FOR DIAGNOSING BATTERY
PCT/KR2024/012066</t>
  </si>
  <si>
    <t>IP93706</t>
  </si>
  <si>
    <t>OVP2425858IN</t>
  </si>
  <si>
    <t>APPARATUS AND METHOD FOR MANAGING BATTERY
PCT/KR2024/012380</t>
  </si>
  <si>
    <t>IP92722</t>
  </si>
  <si>
    <t>13409</t>
  </si>
  <si>
    <t xml:space="preserve">A BRAKE PEDAL ASSEMBLY OF A VEHICLE FOR CONTROLLING REGENERATIVE BRAKING
</t>
  </si>
  <si>
    <t>IP92774</t>
  </si>
  <si>
    <t>IMED–3234/IN</t>
  </si>
  <si>
    <t>ULTRAVIOLET FILTER
PCT/EP2024/071364</t>
  </si>
  <si>
    <t>IP93571</t>
  </si>
  <si>
    <t>322930.47651</t>
  </si>
  <si>
    <t>GRAVITON BIOSCIENCE BV</t>
  </si>
  <si>
    <t>FORMULATIONS AND USES OF ROCK2 INHIBITORS FOR ALS
PCT/IB2024/056935</t>
  </si>
  <si>
    <t>IP93573</t>
  </si>
  <si>
    <t>322930.47851</t>
  </si>
  <si>
    <t>FORMULATIONS OF ROCK2 INHIBITORS FOR CNS DISORDERS
PCT/IB2024/056936</t>
  </si>
  <si>
    <t xml:space="preserve">MAGNETICALLY ENHANCED HEAT TRANSFER IN REFRIGERANT-BASED COOLING SYSTEMS
</t>
  </si>
  <si>
    <t xml:space="preserve">BASE STATION ANTENNAS HAVING RADIO FREQUENCY LENSES THAT ARE STEP APPROXIMATIONS OF LUNEBURG LENSES
</t>
  </si>
  <si>
    <t xml:space="preserve">ELECTRIC ARC BLAST NOZZLE
</t>
  </si>
  <si>
    <t xml:space="preserve">A METHOD OF DETECTING BACTERIAL CONTAMINATION IN FERMENTATION SAMPLE
</t>
  </si>
  <si>
    <t>IP93660</t>
  </si>
  <si>
    <t>2024-OPLE-0189PC/IN/EKL/JEA</t>
  </si>
  <si>
    <t>POSITIVE ELECTRODE AND LITHIUM SECONDARY BATTERY INCLUDING THE SAME
PCT/KR2024/014717</t>
  </si>
  <si>
    <t>IP93629</t>
  </si>
  <si>
    <t>2024-OPLE-9920PC/IN/EKL/SKB</t>
  </si>
  <si>
    <t>ENERGY STORAGE SYSTEM MANAGEMENT APPARATUS, ESS MANAGEMENT METHOD AND ESS MANAGEMENT SYSTEM
PCT/KR2024/010059</t>
  </si>
  <si>
    <t>IP93646</t>
  </si>
  <si>
    <t>2400847IN</t>
  </si>
  <si>
    <t>TECHNIQUES FOR SELECTING RESOURCES FOR SIDELINK CO-CHANNEL CO-EXISTENCE WITH MIXED NUMEROLOGIES
PCT/US2024/052446</t>
  </si>
  <si>
    <t>IP93615</t>
  </si>
  <si>
    <t>2400664IN</t>
  </si>
  <si>
    <t>PHYSICAL UPLINK SHARED CHANNEL TO PHASE TRACKING REFERENCE SIGNAL POWER RATIO FOR A SPATIAL DIVISION MULTIPLEXING SCHEME
PCT/US2024/049256</t>
  </si>
  <si>
    <t>IP93616</t>
  </si>
  <si>
    <t>2400588IN</t>
  </si>
  <si>
    <t>CONDITIONAL HANDOVER EXECUTION CONDITION INDICATION
PCT/US2024/051253</t>
  </si>
  <si>
    <t>IP93617</t>
  </si>
  <si>
    <t>2400878IN</t>
  </si>
  <si>
    <t>ADDITIONAL CONDITION INDICATION BASED ON MODEL MONITORING
PCT/US2024/053657</t>
  </si>
  <si>
    <t>IP93612</t>
  </si>
  <si>
    <t>2307066IN</t>
  </si>
  <si>
    <t>TRIGGERING ESTIMATION OF NON-LINEAR CHARACTERISTICS OF A POWER AMPLIFIER
PCT/US2024/051278</t>
  </si>
  <si>
    <t>IP93613</t>
  </si>
  <si>
    <t>2307584IN</t>
  </si>
  <si>
    <t>PASSIVE OR SEMI-PASSIVE DEVICE WITH POLARIZATION CONVERSION CAPABILITY
PCT/US2024/052828</t>
  </si>
  <si>
    <t>IP93609</t>
  </si>
  <si>
    <t>2306012IN</t>
  </si>
  <si>
    <t>CONVERTING WIRELESS COMMUNICATIONS SYSTEM-BASED POSITIONING TO POSITIONAL DESCRIPTIONS WITH RESPECT TO DESCRIPTIONAL LAYOUTS OF ASSETS
PCT/US2024/041097</t>
  </si>
  <si>
    <t>IP93604</t>
  </si>
  <si>
    <t>2304133IN</t>
  </si>
  <si>
    <t>MULTIPLE POSITIONING REFERENCE UNIT SIGNAL USAGE
PCT/US2024/049987</t>
  </si>
  <si>
    <t>IP93533</t>
  </si>
  <si>
    <t>205827IND1</t>
  </si>
  <si>
    <t xml:space="preserve">ROUTE-BASED BEAM PROVISIONING
</t>
  </si>
  <si>
    <t>IP90153</t>
  </si>
  <si>
    <t>SRIB-20250916-006</t>
  </si>
  <si>
    <t xml:space="preserve">METHOD AND DEVICE FOR DETERMINING RELATIVE POSITION OF PROXIMATE DEVICES
</t>
  </si>
  <si>
    <t>IP93055</t>
  </si>
  <si>
    <t>P135333IN00</t>
  </si>
  <si>
    <t>COLOURED ACETYLATED WOOD
PCT/EP2024/071484</t>
  </si>
  <si>
    <t xml:space="preserve">METHOD FOR CONTROLLING COLEOPTERAN PESTS
</t>
  </si>
  <si>
    <t>IP93749</t>
  </si>
  <si>
    <t>P1P20250927IN</t>
  </si>
  <si>
    <t xml:space="preserve">IN-VEHICLE HOLDER
</t>
  </si>
  <si>
    <t>IP92962</t>
  </si>
  <si>
    <t>106389-9636</t>
  </si>
  <si>
    <t>HYDROGEN INTERNAL COMBUSTION ENGINE SYSTEM
PCT/US2024/042923</t>
  </si>
  <si>
    <t>IP92731</t>
  </si>
  <si>
    <t>EOR/TRD/P240808IN00</t>
  </si>
  <si>
    <t>ALMAC DISCOVERY LIMITED</t>
  </si>
  <si>
    <t>PHARMACEUTICAL COMPOUNDS
PCT/EP2024/070617</t>
  </si>
  <si>
    <t>IP92876</t>
  </si>
  <si>
    <t>PG451497IN</t>
  </si>
  <si>
    <t>TRIM21-BINDING MOLECULES
PCT/EP2024/070595</t>
  </si>
  <si>
    <t>IP93292</t>
  </si>
  <si>
    <t>OPP20244986IN</t>
  </si>
  <si>
    <t>POSITIVE ELECTRODE ACTIVE MATERIAL FOR LITHIUM SECONDARY BATTERY, METHOD FOR PREPARING THE SAME, AND POSITIVE ELECTRODE AND LITHIUM SECONDARY BATTERY INCLUDING THE SAME
PCT/KR2024/019232</t>
  </si>
  <si>
    <t>IP92345</t>
  </si>
  <si>
    <t>MCP9 PCT IN</t>
  </si>
  <si>
    <t>JOHN COCKERILL HYDROGEN FRANCE</t>
  </si>
  <si>
    <t>MULTI-ELECTRODE PACKAGE-CELL FRAME FOR A HYDROGEN ELECTROLYZER, ELECTROLYZER COMPRISING THE SAME, AND FABRICATION METHOD
PCT/EP2024/069722</t>
  </si>
  <si>
    <t>IP93740</t>
  </si>
  <si>
    <t>C/P/1039088/IN/PCT/1</t>
  </si>
  <si>
    <t>INTEGRATING SD-WAN CONSTRUCTS WITH SECURITY POLICIES
PCT/US2024/037828</t>
  </si>
  <si>
    <t>IP92827</t>
  </si>
  <si>
    <t>2023217-IN-PCT</t>
  </si>
  <si>
    <t>GLAZING COMPRISING A TEMPORARY ORGANIC PROTECTIVE LAYER
PCT/EP2024/072640</t>
  </si>
  <si>
    <t>IP93803</t>
  </si>
  <si>
    <t>P14171INDIV1</t>
  </si>
  <si>
    <t xml:space="preserve">A METHOD OF FORMING A COMPOSITION COMPRISING A PROBIOTIC MICRO-ENCAPSULATED IN A DENATURED PLANT PROTEIN MATRIX
</t>
  </si>
  <si>
    <t xml:space="preserve">A METHOD FOR PRODUCING METALLIC IRON FROM ACID PICKLING RESIDUES
</t>
  </si>
  <si>
    <t>IP92433</t>
  </si>
  <si>
    <t>AG3122 IN S3</t>
  </si>
  <si>
    <t>VERTANICAL GMBH</t>
  </si>
  <si>
    <t>COMPOSITION FOR USE IN TREATMENT AND/OR PREVENTION OF CHRONIC MUSCULOSKELETAL PAIN INCLUDING CHRONIC LOW BACK PAIN, CHRONIC NON-SPECIFIC LOW BACK PAIN, OSTEOARTHRITIS OR OTHER CHRONIC
PCT/EP2024/071715</t>
  </si>
  <si>
    <t>IP92523</t>
  </si>
  <si>
    <t>20174</t>
  </si>
  <si>
    <t xml:space="preserve">METHOD AND SYSTEM FOR GENERATING RECOMMENDATION OF OPTIMAL INSULATION AND CARPET MATERIAL FOR A VEHICLE
</t>
  </si>
  <si>
    <t>IP93050</t>
  </si>
  <si>
    <t>OVP2427498IN</t>
  </si>
  <si>
    <t>ELECTROLYTE FOR LITHIUM-SULFUR BATTERY AND LITHIUM-SULFUR BATTERY INCLUDING SAME
PCT/KR2025/001530</t>
  </si>
  <si>
    <t>IP93047</t>
  </si>
  <si>
    <t>OVP2528285IN</t>
  </si>
  <si>
    <t>ELECTROLYTE FOR LITHIUM-SULFUR BATTERY
PCT/KR2025/002853</t>
  </si>
  <si>
    <t>IP91901</t>
  </si>
  <si>
    <t>202500026 IN</t>
  </si>
  <si>
    <t xml:space="preserve">METHOD FOR CONTROLLING THE ROTATION OF A VEHICLE ENGINE CAMSHAFT
</t>
  </si>
  <si>
    <t>Asian Institute of Gastroenterology Private Limited</t>
  </si>
  <si>
    <t xml:space="preserve">AN ARTIFICIAL INTELLIGENCE (AI)-ASSISTED VIDEO PROCESSING SYSTEM FOR THIRD SPACE ENDOSCOPY AND METHOD THEREOF
</t>
  </si>
  <si>
    <t>IP93614</t>
  </si>
  <si>
    <t>2307880IN</t>
  </si>
  <si>
    <t>SENSING SIGNAL TRANSMISSION IN IRREGULAR SLOTS
PCT/US2024/043967</t>
  </si>
  <si>
    <t>IP93642</t>
  </si>
  <si>
    <t>2308685IN</t>
  </si>
  <si>
    <t>TECHNIQUES FOR CONFORMANCE OF TEMPORAL PARAMETERS FOR BEAM PREDICTION
PCT/CN2023/129010</t>
  </si>
  <si>
    <t>IP93645</t>
  </si>
  <si>
    <t>2400794IN</t>
  </si>
  <si>
    <t>TECHNIQUES FOR MULTIPLE PHYSICAL SIDELINK FEEDBACK CHANNEL OCCASIONS WITH A CONFLICT INDICATION
PCT/CN2024/108058</t>
  </si>
  <si>
    <t>IP93271</t>
  </si>
  <si>
    <t>2024-OPLE-9977PC/IN/EKL/JWN</t>
  </si>
  <si>
    <t>SECONDARY BATTERY AND BATTERY MODULE INCLUDING THE SAME
PCT/KR2024/012456</t>
  </si>
  <si>
    <t>IP91355</t>
  </si>
  <si>
    <t>2025P00562 IN</t>
  </si>
  <si>
    <t xml:space="preserve">METHOD FOR PERFORMING CELL BALANCING IN A SET OF BATTERY MODULES AND A CIRCUIT THEREOF
</t>
  </si>
  <si>
    <t xml:space="preserve">METHOD AND SYSTEM FOR HANDLING APPLICABILITY AND MEASUREMENTS FOR ARTIFICIAL INTELLIGENCE/ MACHINE LEARNING FOR MOBILITY
</t>
  </si>
  <si>
    <t>IP92417</t>
  </si>
  <si>
    <t>30624_IN</t>
  </si>
  <si>
    <t>PIPERIDINE, MORPHOLINE AND TETRAHYDRO-PYRIDAZINE COMPOUNDS WITH LP(A) LOWERING ACTIVITY
PCT/US2024/038456</t>
  </si>
  <si>
    <t>IP92418</t>
  </si>
  <si>
    <t>30623_IN</t>
  </si>
  <si>
    <t>Piperidine Compounds with Lp(a) Lowering Activity
PCT/US2024/038457</t>
  </si>
  <si>
    <t>IP92633</t>
  </si>
  <si>
    <t>SR NO.: S 2025-26/2592 &amp; THE IDF NO 3641</t>
  </si>
  <si>
    <t xml:space="preserve">ELECTROLYTE FOR ZINC-BROMINE REDOX FLOW BATTERIES
</t>
  </si>
  <si>
    <t>IP93806</t>
  </si>
  <si>
    <t>SUBSCRIBER IDENTITY CONCEALMENT FROM ACCESS NETWORK PROVIDER
PCT/US2024/039009</t>
  </si>
  <si>
    <t>IP93763</t>
  </si>
  <si>
    <t>81089233</t>
  </si>
  <si>
    <t xml:space="preserve">COMPLEX PHASE HIGH STRENGTH COLD ROLLED STEEL AND METHOD OF MANUFACTURING THEREOF
</t>
  </si>
  <si>
    <t>IP93111</t>
  </si>
  <si>
    <t>81088828</t>
  </si>
  <si>
    <t xml:space="preserve">HIGH STRENGTH WEAR RESISTANCE STEEL AND METHOD OF MANUFACTURING THEREOF
</t>
  </si>
  <si>
    <t>IP92908</t>
  </si>
  <si>
    <t>81088743</t>
  </si>
  <si>
    <t xml:space="preserve">SYSTEM AND PROCESS FOR REPROCESSING WASTE SCRAP
</t>
  </si>
  <si>
    <t>IP92388</t>
  </si>
  <si>
    <t>81088421</t>
  </si>
  <si>
    <t xml:space="preserve">A METHOD OF MANUFACTURING A GALVANNEALED DUAL PHASE STEEL STRIP
</t>
  </si>
  <si>
    <t>IP93508</t>
  </si>
  <si>
    <t>OVP2427901IN</t>
  </si>
  <si>
    <t>APPARATUS AND METHOD FOR ESTIMATING CAPACITY OF BATTERY
PCT/KR2025/002372</t>
  </si>
  <si>
    <t>IP93589</t>
  </si>
  <si>
    <t>OVP2425796IN</t>
  </si>
  <si>
    <t>APPARATUS AND METHOD FOR DIAGNOSING BATTERY
PCT/KR2024/012058</t>
  </si>
  <si>
    <t>IP93160</t>
  </si>
  <si>
    <t>S-B230173 IN</t>
  </si>
  <si>
    <t>METHOD FOR ENGRAVING AN OPHTHALMIC DEVICE
PCT/EP2024/071897</t>
  </si>
  <si>
    <t>IP91900</t>
  </si>
  <si>
    <t>4655PCTIN-UC/YARE</t>
  </si>
  <si>
    <t>ACCOMMODATING BODY FOR ABSORBENT ARTICLES
PCT/JP2024/029644</t>
  </si>
  <si>
    <t>IP93517</t>
  </si>
  <si>
    <t>P202300183IN01</t>
  </si>
  <si>
    <t>FREE LAYER IN MAGNETORESISTIVE RANDOM-ACCESS MEMORY
PCT/EP2024/068888</t>
  </si>
  <si>
    <t>IP93541</t>
  </si>
  <si>
    <t>P202203905IN01</t>
  </si>
  <si>
    <t>ULTRA-THIN PHASE-CHANGE MEMORY DEVICE WITH LATERAL ELECTRODE CONFIGURATION
PCT/IB2024/056484</t>
  </si>
  <si>
    <t>IP93515</t>
  </si>
  <si>
    <t>P202203726IN01</t>
  </si>
  <si>
    <t>WIRELESS CHARGING CONFIGURATION
PCT/EP2024/068631</t>
  </si>
  <si>
    <t xml:space="preserve">RECOMBINANT STRAIN(S) OF SACCHAROMYCES CEREVISIAE, METHOD OF OBTAINING THE RECOMBINANT STRAIN AND APPLICATION THEREOF
</t>
  </si>
  <si>
    <t>IP93643</t>
  </si>
  <si>
    <t>2309276IN</t>
  </si>
  <si>
    <t>RECEIVE ANTENNA GROUP DESIGN FOR UE COMPLEXITY REDUCTION
PCT/CN2023/124666</t>
  </si>
  <si>
    <t>IP93644</t>
  </si>
  <si>
    <t>2400393IN</t>
  </si>
  <si>
    <t>PHYSICAL DOWNLINK SHARED CHANNEL (PDSCH) TO CHANNEL STATE INFORMATION (CSI) REFERENCE SIGNAL (RS) ENERGY PER RESOURCE ELEMENT (EPRE) OFFSET ASSUMPTION FOR COHERENT JOINT TRANSMISSION (CJT) WITH TRANSMISSION RECEPTION POINT (TRP) SELECTION
PCT/CN2023/124172</t>
  </si>
  <si>
    <t>IP93692</t>
  </si>
  <si>
    <t>201989IND1</t>
  </si>
  <si>
    <t xml:space="preserve">HANDOVER MECHANISM FOR NON-TERRESTRIAL NETWORK (NTN) SYSTEM IN 5G NEW RADIO (NR)
</t>
  </si>
  <si>
    <t xml:space="preserve">POWER GRID ENHANCEMENT VIA REDISTRIBUTION  LAYER GEOMETRY IN HIGH PERFORMANCE BLOCKS
</t>
  </si>
  <si>
    <t>IP93641</t>
  </si>
  <si>
    <t>2308260IN</t>
  </si>
  <si>
    <t>TECHNIQUES FOR BEAM MANAGEMENT
PCT/CN2023/124625</t>
  </si>
  <si>
    <t>IP92925</t>
  </si>
  <si>
    <t>P250083IN01</t>
  </si>
  <si>
    <t>ABB S.P.A.</t>
  </si>
  <si>
    <t xml:space="preserve">SWITCH POLE FOR ELECTRICAL SYSTEMS
</t>
  </si>
  <si>
    <t xml:space="preserve">A THREE-DIMENSIONAL SCAFFOLD AND METHODS THEREOF
</t>
  </si>
  <si>
    <t>IP92994</t>
  </si>
  <si>
    <t>N427085IN</t>
  </si>
  <si>
    <t>X-RAY SYSTEMS AND METHODS
PCT/GB2024/051899</t>
  </si>
  <si>
    <t>IP92915</t>
  </si>
  <si>
    <t>B33552WOIN</t>
  </si>
  <si>
    <t>METHODS AND DEVICES FOR PROCESSING MICROPARTICLES
PCT/EP2024/070787</t>
  </si>
  <si>
    <t>IP91254</t>
  </si>
  <si>
    <t>81088054</t>
  </si>
  <si>
    <t xml:space="preserve">A HOT ROLLED WIRE ROD AND A METHOD FOR MANUFACTURING THEREOF
</t>
  </si>
  <si>
    <t>APOTEX INC.</t>
  </si>
  <si>
    <t xml:space="preserve">READY-TO-USE INTRAOCULAR PHARMACEUTICAL COMPOSITION COMPRISING PHENYLEPHRINE AND KETORALAC
</t>
  </si>
  <si>
    <t>IP92076</t>
  </si>
  <si>
    <t>24PCTIN946</t>
  </si>
  <si>
    <t>ROLL MAP CREATION SYSTEM
PCT/KR2024/095992</t>
  </si>
  <si>
    <t>IP89716</t>
  </si>
  <si>
    <t>24PCTIN947</t>
  </si>
  <si>
    <t>BATTERY MANUFACTURING SYSTEM
PCT/KR2024/012282</t>
  </si>
  <si>
    <t xml:space="preserve">SYSTEM AND METHODS FOR CROSS-DEVICE APPLICATION CONTROL USING BROWSER-BASED AI AGENT
</t>
  </si>
  <si>
    <t>IP91721</t>
  </si>
  <si>
    <t>K 76 939/1MP</t>
  </si>
  <si>
    <t>HETEROPHASIC POLYPROPYLENE COMPOSITION WITH HIGH MELTING POINT
PCT/EP2024/071946</t>
  </si>
  <si>
    <t>IP93597</t>
  </si>
  <si>
    <t>OVP2425765IN</t>
  </si>
  <si>
    <t>APPARATUS AND METHOD FOR DIAGNOSING BATTERY
PCT/KR2024/012782</t>
  </si>
  <si>
    <t>IP93110</t>
  </si>
  <si>
    <t>13448</t>
  </si>
  <si>
    <t xml:space="preserve">METHOD AND SYSTEM FOR SYNCHRONIZING GEAR SHIFTING IN AN ELECTRIC VEHICLE
</t>
  </si>
  <si>
    <t>IP91292</t>
  </si>
  <si>
    <t xml:space="preserve">ANTIGEN BINDING MOLECULES AGAINST CD70 AND METHODS THEREOF
</t>
  </si>
  <si>
    <t xml:space="preserve">SLEEPING CELL DETECTION AND RESOLUTION IN A WIRELESS NETWORK
</t>
  </si>
  <si>
    <t xml:space="preserve">AUTOMATED ANALYSIS OF DOCUMENTS
</t>
  </si>
  <si>
    <t>IP92557</t>
  </si>
  <si>
    <t>20165</t>
  </si>
  <si>
    <t xml:space="preserve">A WINDSCREEN CLEANING SYSTEM FOR A VEHICLE AND A METHOD OF OPERATING THEREOF
</t>
  </si>
  <si>
    <t>IP92906</t>
  </si>
  <si>
    <t>20110</t>
  </si>
  <si>
    <t xml:space="preserve">A HOSE FOR A BRAKE BOOSTER ASSEMBLY
</t>
  </si>
  <si>
    <t>IP93396</t>
  </si>
  <si>
    <t>20269</t>
  </si>
  <si>
    <t xml:space="preserve">A SYSTEM AND METHOD FOR CONTROLLING A SUSPENSION SYSTEM OF A VEHICLE
</t>
  </si>
  <si>
    <t>IP93733</t>
  </si>
  <si>
    <t>2308573IN</t>
  </si>
  <si>
    <t>TRANSMISSION SCALING FOR ULTRA-WIDEBAND COMMUNICATIONS
PCT/US2024/050741</t>
  </si>
  <si>
    <t>IP93734</t>
  </si>
  <si>
    <t>2308082IN</t>
  </si>
  <si>
    <t>MULTIPLEXING UPLINK CONTROL INFORMATION ON A PHYSICAL UPLINK SHARED CHANNEL
PCT/CN2023/124423</t>
  </si>
  <si>
    <t>IP93735</t>
  </si>
  <si>
    <t>2309280IN</t>
  </si>
  <si>
    <t>MEDIUM ACCESS CONTROL FORMAT FOR SYMBOLS IN CODE BLOCKS
PCT/CN2023/127023</t>
  </si>
  <si>
    <t>IP93736</t>
  </si>
  <si>
    <t>2400541IN</t>
  </si>
  <si>
    <t>TRANSMISSION CONFIGURATION INDICATOR STATE FOR MULTIPLE TRANSMIT RECEIVE POINTS
PCT/CN2023/129198</t>
  </si>
  <si>
    <t>IP92723</t>
  </si>
  <si>
    <t>I34217WOIN</t>
  </si>
  <si>
    <t>IQ MEDICAL GMBH</t>
  </si>
  <si>
    <t>A METHOD OF PREPARING AN AQUEOUS DISPERSION OF NANOPARTICLES
PCT/EP2024/072042</t>
  </si>
  <si>
    <t>IP92729</t>
  </si>
  <si>
    <t>I34288WOIN</t>
  </si>
  <si>
    <t>A METHOD OF PRODUCING NANOPARTICLES OF A DEFINED SIZE
PCT/EP2024/072044</t>
  </si>
  <si>
    <t>IP93263</t>
  </si>
  <si>
    <t>P-621427-IN</t>
  </si>
  <si>
    <t>YISSUM RESEARCH DEVELOPMENT COMPANY OF THE HEBREW UNIVERSITY OF JERUSALEM LTD.</t>
  </si>
  <si>
    <t>PSYCHOACTIVE COMPOUNDS, METHODS OF THEIR PREPARATION AND USES THEREOF IN THE TREATMENT OF MENTAL DISORDERS
PCT/IL2024/050741</t>
  </si>
  <si>
    <t>IP93031</t>
  </si>
  <si>
    <t>PA2025178MR</t>
  </si>
  <si>
    <t xml:space="preserve">SYSTEM AND METHOD FOR AUTO TUNING OF ELECTRONIC HORNS
</t>
  </si>
  <si>
    <t>IP92504</t>
  </si>
  <si>
    <t>OPP20257286IN</t>
  </si>
  <si>
    <t>ISOCYANATE COMPOSITION
PCT/KR2024/012523</t>
  </si>
  <si>
    <t>IP93544</t>
  </si>
  <si>
    <t>G10098887P2IN</t>
  </si>
  <si>
    <t>ICEYE OY</t>
  </si>
  <si>
    <t>GENERATING SAR VIDEO
PCT/EP2024/073977</t>
  </si>
  <si>
    <t>IP93859</t>
  </si>
  <si>
    <t>106389-9740</t>
  </si>
  <si>
    <t xml:space="preserve">PERFORATED LOUVERS TO REDUCE NOISE LEAKAGE FROM A GENERATOR SET ENCLOSURE
</t>
  </si>
  <si>
    <t>IP93798</t>
  </si>
  <si>
    <t>C/P/1040325/IN/PCT/1</t>
  </si>
  <si>
    <t>WEIGHTED ECPM OVER SHARED TRANSPORT INTERFACES AND PER FLOW HASH LOAD BALANCING PER TENANT IN A MULTI-TENANT ENVIRONMENT
PCT/US2024/038470</t>
  </si>
  <si>
    <t>IP93112</t>
  </si>
  <si>
    <t>15841_RP</t>
  </si>
  <si>
    <t xml:space="preserve">A TRANSAXLE AND A POWER TAKE OFF UNIT FOR THE TRANSAXLE
</t>
  </si>
  <si>
    <t>IP92917</t>
  </si>
  <si>
    <t>96ZY-375797-IN</t>
  </si>
  <si>
    <t>TJ BIOPHARMA (SHANGHAI) CO., LTD.</t>
  </si>
  <si>
    <t>MASKED INTERFERON FUSION PROTEINS AND USES THEREOF
PCT/CN2024/107511</t>
  </si>
  <si>
    <t xml:space="preserve">ELECTRONIC DEVICE AND METHODS OF MANUFACTURING THE SAME
</t>
  </si>
  <si>
    <t>IP93600</t>
  </si>
  <si>
    <t>P2023-3726-IN02</t>
  </si>
  <si>
    <t>METHODS AND DEVICES FOR PROCESSING BIOLOGICAL SAMPLES IN A LABORATORY AUTOMATION SYSTEM
PCT/US2024/045940</t>
  </si>
  <si>
    <t>IP93214</t>
  </si>
  <si>
    <t>CV_20487</t>
  </si>
  <si>
    <t xml:space="preserve">A SYSTEM FOR DISPLACING WIPER BLADES OF A WIPER BLADE ASSEMBLY FROM A WINDSHIELD OF A VEHICLE
</t>
  </si>
  <si>
    <t>IP93628</t>
  </si>
  <si>
    <t>FKDF-141IN-D1</t>
  </si>
  <si>
    <t xml:space="preserve">USEFUL-HYDROCARBON PRODUCTION METHOD AND USEFUL-HYDROCARBON PRODUCTION DEVICE
</t>
  </si>
  <si>
    <t>IP93782</t>
  </si>
  <si>
    <t>P49820IN00</t>
  </si>
  <si>
    <t>VALLOUREC OIL AND GAS FRANCE</t>
  </si>
  <si>
    <t>STORAGE SYSTEM AND METHOD FOR STORING FLUIDS COMPRISING ACCESS MEANS FOR PERFORMING MAINTENANCE OPERATIONS
PCT/FR2024/051182</t>
  </si>
  <si>
    <t>IP92980</t>
  </si>
  <si>
    <t>20130</t>
  </si>
  <si>
    <t xml:space="preserve">AN AIR VENT FOR A VEHICLE AND AN AIR VENTILATION SYSTEM THEREOF
</t>
  </si>
  <si>
    <t>TMEIC Industrial Systems India Private Limited</t>
  </si>
  <si>
    <t xml:space="preserve">APPARATUS AND METHOD FOR THERMAL MANAGEMENT OF ONE OR MORE HEAT GENERATING COMPONENTS
</t>
  </si>
  <si>
    <t>IP93576</t>
  </si>
  <si>
    <t>2023-OPLE-8388PC/IN/EKL/SKB</t>
  </si>
  <si>
    <t>SYSTEM AND METHOD FOR DETERMINING AND MANAGING BATTERY DEGRADATION
PCT/KR2023/021026</t>
  </si>
  <si>
    <t>IP93464</t>
  </si>
  <si>
    <t>FPE-2024-0554/IN</t>
  </si>
  <si>
    <t>RELAY OPERATION WITH MULTIPLE AP COORDINATION
PCT/KR2024/019662</t>
  </si>
  <si>
    <t>IP93560</t>
  </si>
  <si>
    <t>IN77859-00667</t>
  </si>
  <si>
    <t>COMPOSITIONS AND METHODS FOR IMPROVED IRRIGATION OF SOIL
PCT/US2024/042832</t>
  </si>
  <si>
    <t>IP93789</t>
  </si>
  <si>
    <t>106389-9713</t>
  </si>
  <si>
    <t xml:space="preserve">REMOTE COMPUTING SYSTEM FOR DETERMINING THAT A FAULT EXISTS INDICATING THAT A CONTROL VALVE OF A VEHICLE IS INSTALLED INCORRECTLY
</t>
  </si>
  <si>
    <t>IP93836</t>
  </si>
  <si>
    <t>106389-9679</t>
  </si>
  <si>
    <t>OIL PAN AND ENGINE SYSTEM
PCT/CN2023/114905</t>
  </si>
  <si>
    <t xml:space="preserve">VEHICLE ORIENTATION DETECTION SYSTEM AND METHOD THEREOF
</t>
  </si>
  <si>
    <t>IP93164</t>
  </si>
  <si>
    <t>NP2024TC1628/IN01</t>
  </si>
  <si>
    <t>SHANGHAI YUNXUAN BIOTECHNOLOGIES, INC.</t>
  </si>
  <si>
    <t>ANTIBODY AND USE THEREOF
PCT/CN2024/107513</t>
  </si>
  <si>
    <t>IP93121</t>
  </si>
  <si>
    <t>EMBLS.010IN</t>
  </si>
  <si>
    <t>EMBER LIFESCIENCES, INC.</t>
  </si>
  <si>
    <t>REUSABLE PORTABLE SHIPPING CONTAINER
PCT/US2025/026053</t>
  </si>
  <si>
    <t>IP92505</t>
  </si>
  <si>
    <t>81088490</t>
  </si>
  <si>
    <t xml:space="preserve">A DUAL PHASE STEEL STRIP AND A METHOD OF MANUFACTURING THEREOF
</t>
  </si>
  <si>
    <t xml:space="preserve">HYBRID SORPTION METHOD FOR SUSTAINABLE CO₂ CAPTURE UTILIZING INDUSTRIAL SLAG/FLY ASH WASTE AND SOIL FERTILIZATION
</t>
  </si>
  <si>
    <t xml:space="preserve">A FINISHING APPARATUS
</t>
  </si>
  <si>
    <t>IP92982</t>
  </si>
  <si>
    <t>P5075IN00/MDR/MGA</t>
  </si>
  <si>
    <t>METHOD FOR HEATING A BLANK AND HEATING SYSTEM
PCT/EP2024/071175</t>
  </si>
  <si>
    <t>IP92857</t>
  </si>
  <si>
    <t>78AW-350657-IN</t>
  </si>
  <si>
    <t>PROCESSES FOR MAKING ARYL COMPOUNDS THAT MODULATE IKZF2
PCT/US2024/039923</t>
  </si>
  <si>
    <t>IP92968</t>
  </si>
  <si>
    <t>CGB-004IN</t>
  </si>
  <si>
    <t>PI3K INHIBITORS
PCT/US2024/039889</t>
  </si>
  <si>
    <t>IP93688</t>
  </si>
  <si>
    <t>GP23/P482</t>
  </si>
  <si>
    <t>CLAMPING ASSEMBLY COMPRISING A CLAMP AND A STRAIN RELIEF GUIDE
PCT/IB2024/058738</t>
  </si>
  <si>
    <t>IP92760</t>
  </si>
  <si>
    <t>15644</t>
  </si>
  <si>
    <t xml:space="preserve">AN INTEGRATED HEAT EXCHANGER ASSEMBLY FOR AN AUTOMOTIVE VEHICLE
</t>
  </si>
  <si>
    <t>IP92368</t>
  </si>
  <si>
    <t>14252</t>
  </si>
  <si>
    <t xml:space="preserve">A DISTRIBUTOR VALVE FOR A WASHER SYSTEM OF A VEHICLE
</t>
  </si>
  <si>
    <t xml:space="preserve">DRAWOUT REJECTION INTERLOCK ASSEMBLY FOR WITHDRAWABLE CIRCUIT BREAKER
</t>
  </si>
  <si>
    <t>IP92871</t>
  </si>
  <si>
    <t>PX-240197-IN</t>
  </si>
  <si>
    <t>SOLDERING DEVICE AND METHOD
PCT/KR2024/007560</t>
  </si>
  <si>
    <t>IP93569</t>
  </si>
  <si>
    <t>HOOTON, Christopher Alex</t>
  </si>
  <si>
    <t>METHOD AND SYSTEM FOR INTEGRATING AND PROCESSING GEOSPATIAL AND LOCATIONAL DATA FROM DIFFERENT TAXONOMIES
PCT/US2024/049328</t>
  </si>
  <si>
    <t>IP93710</t>
  </si>
  <si>
    <t>2024-OPLE-0180PC/IN/EKL</t>
  </si>
  <si>
    <t>METHOD AND DEVICE FOR MANUFACTURING ELECTRODE
PCT/KR2024/013565</t>
  </si>
  <si>
    <t>IP93812</t>
  </si>
  <si>
    <t>2024-OPLE-9921PC/IN/EKL/SKB</t>
  </si>
  <si>
    <t>ANALYSIS APPARATUS AND OPERATING METHOD THEREOF
PCT/KR2024/010594</t>
  </si>
  <si>
    <t>IP93840</t>
  </si>
  <si>
    <t>2024-OPLE-0200PC/IN/EKL</t>
  </si>
  <si>
    <t>POSITIVE ELECTRODE ACTIVE MATERIAL AND PREPARING METHOD THEREOF
PCT/KR2024/013837</t>
  </si>
  <si>
    <t>IP93830</t>
  </si>
  <si>
    <t>2308930IN</t>
  </si>
  <si>
    <t>TECHNIQUES FOR BUNDLING QUASI-COLOCATION (QCL) FOR SINGLE DOWNLINK CONTROL INFORMATION (S-DCI) FOR MULTIPLE TRANSMIT RECEPTION POINTS (MTRP) WITH UNIFIED TRANSMISSION CONFIGURATION INDICATION (TCI) STATES
PCT/CN2023/125352</t>
  </si>
  <si>
    <t xml:space="preserve">RANDOM ACCESS  PROCESSING DURING PREAMBLE COLLISION
</t>
  </si>
  <si>
    <t>IP93795</t>
  </si>
  <si>
    <t>2400543IN</t>
  </si>
  <si>
    <t>TRANSMISSION CONFIGURATION INDICATOR STATE FOR LAYER 1 OR LAYER 2 TRIGGERED MOBILITY
PCT/CN2023/129534</t>
  </si>
  <si>
    <t>IP93294</t>
  </si>
  <si>
    <t>PCNINW25E328T</t>
  </si>
  <si>
    <t>CONVERSION LIQUID FOR FORMING CONVERSION COATING ON SURFACE OF NON-ORIENTED SILICON STEEL, AND METHOD
PCT/CN2024/113885</t>
  </si>
  <si>
    <t>IP92807</t>
  </si>
  <si>
    <t>AIT2040-4IN (439275.911052)</t>
  </si>
  <si>
    <t>ORPHAI THERAPEUTICS INC.</t>
  </si>
  <si>
    <t>APILIMOD COMPOSITIONS AND METHODS OF USE
PCT/US2024/040574</t>
  </si>
  <si>
    <t>IP92399</t>
  </si>
  <si>
    <t xml:space="preserve">SYSTEMS AND METHODS FOR AUTOMATED PERFORMANCE EVALUATION OF A MIGRATED SOFTWARE APPLICATION
</t>
  </si>
  <si>
    <t>IP91550</t>
  </si>
  <si>
    <t>ES-EE-2025-183</t>
  </si>
  <si>
    <t xml:space="preserve">A BATTERY ARRANGEMENT AND A METHOD THEREOF
</t>
  </si>
  <si>
    <t xml:space="preserve">BUILDING MANAGEMENT SYSTEM WITH SUBSTITUTE DATA VISUALIZATION
</t>
  </si>
  <si>
    <t>IP91787</t>
  </si>
  <si>
    <t>A01218IN01CK</t>
  </si>
  <si>
    <t>COATING FILM HAVING MATTE LAYER
PCT/JP2024/029093</t>
  </si>
  <si>
    <t>IP93929</t>
  </si>
  <si>
    <t>008925364</t>
  </si>
  <si>
    <t xml:space="preserve">ZINCBLENDE STRUCTURE GROUP III-NITRIDE
</t>
  </si>
  <si>
    <t>IP92825</t>
  </si>
  <si>
    <t>2023215-IN-PCT</t>
  </si>
  <si>
    <t>SOLAR-CONTROL AND/OR LOW-EMISSIVITY GLAZING
PCT/EP2024/072027</t>
  </si>
  <si>
    <t>IP92826</t>
  </si>
  <si>
    <t>2023213-IN-PCT</t>
  </si>
  <si>
    <t>SOLAR-CONTROL AND/OR LOW-EMISSIVITY GLAZING
PCT/EP2024/071920</t>
  </si>
  <si>
    <t>IP92879</t>
  </si>
  <si>
    <t>81088723</t>
  </si>
  <si>
    <t xml:space="preserve">A SADDLE ASSEMBLY FOR SUPPORTING A STEEL COIL
</t>
  </si>
  <si>
    <t>IP93169</t>
  </si>
  <si>
    <t>702581.02743</t>
  </si>
  <si>
    <t>NORTHWESTERN UNIVERSITY</t>
  </si>
  <si>
    <t>CIRCULAR REPROCESSING OF THERMOSET POLYURETHANE FOAMS
PCT/US2024/039904</t>
  </si>
  <si>
    <t>IP93118</t>
  </si>
  <si>
    <t>15501</t>
  </si>
  <si>
    <t xml:space="preserve">A PULLEY ASSEMBLY FOR AN ALTERNATOR OF AN INTERNAL COMBUSTION ENGINE
</t>
  </si>
  <si>
    <t>IP93144</t>
  </si>
  <si>
    <t>20491</t>
  </si>
  <si>
    <t xml:space="preserve">A BLOWER ASSEMBLY FOR A HEATING, VENTILATION, AND AIR CONDITIONING (HVAC) UNIT
</t>
  </si>
  <si>
    <t>IP93099</t>
  </si>
  <si>
    <t>OVP2427813IN</t>
  </si>
  <si>
    <t>APPARATUS AND METHOD FOR PROVIDING BATTERY INFORMATION
PCT/KR2025/001542</t>
  </si>
  <si>
    <t>IP93100</t>
  </si>
  <si>
    <t>OVP2428154IN</t>
  </si>
  <si>
    <t>APPARATUS AND METHOD FOR GENERATING BATTERY INFORMATION
PCT/KR2025/001527</t>
  </si>
  <si>
    <t>IP93161</t>
  </si>
  <si>
    <t>B29079PWOIN - HD/JS/AK</t>
  </si>
  <si>
    <t>BFC FAHRZEUGTEILE GMBH</t>
  </si>
  <si>
    <t>METAL BAND, SEALING, DECORATIVE OR EDGE STRIP WITH A METAL BAND AS INSERT, AND METHOD FOR PRODUCING SAME
PCT/EP2024/066250</t>
  </si>
  <si>
    <t>IP92999</t>
  </si>
  <si>
    <t>15484_ND</t>
  </si>
  <si>
    <t xml:space="preserve">A STRUCTURAL MEMBER OF A VEHICLE
</t>
  </si>
  <si>
    <t>IP92870</t>
  </si>
  <si>
    <t>PX-240179-IN</t>
  </si>
  <si>
    <t>CELL-WIRE SEPARATION DEVICE AND CELL-WIRE SEPARATION METHOD
PCT/KR2024/009974</t>
  </si>
  <si>
    <t>IP93827</t>
  </si>
  <si>
    <t>P49852IN00</t>
  </si>
  <si>
    <t>POWER ARRANGEMENT AND METHOD FOR OPERATING A POWER ARRANGEMENT
PCT/EP2024/075108</t>
  </si>
  <si>
    <t>IP92757</t>
  </si>
  <si>
    <t>20203</t>
  </si>
  <si>
    <t xml:space="preserve">VEHICLE SEAT ASSEMBLY AND METHOD FOR SETTING VEHICLE MEMORY SEAT POSITION
</t>
  </si>
  <si>
    <t>IP92779</t>
  </si>
  <si>
    <t>701180-IN-3</t>
  </si>
  <si>
    <t xml:space="preserve">ENHANCED ENERGY STORAGE CONTROL CABINET
</t>
  </si>
  <si>
    <t xml:space="preserve">A METHOD AND SYSTEM FOR AUTONOMOUS HEALTH MONITORING OF DEVICES IN DATA CENTER ENVIRONMENTS
</t>
  </si>
  <si>
    <t xml:space="preserve">SYSTEM AND METHOD FOR PREDICTING MAINTENANCE ACTION AT COMPONENT LEVEL IN AUTOMATED SYSTEM
</t>
  </si>
  <si>
    <t xml:space="preserve">REDUCED PAYLOAD FOR GNSS SNAPSHOT POSITIONING
</t>
  </si>
  <si>
    <t>IP93793</t>
  </si>
  <si>
    <t>2304904IN</t>
  </si>
  <si>
    <t>DYNAMIC ADJUSTMENT OF ADAPTIVE RECEPTION DIVERSITY
PCT/US2024/047502</t>
  </si>
  <si>
    <t>IP93794</t>
  </si>
  <si>
    <t>2307591IN</t>
  </si>
  <si>
    <t>ADAPTATIONS TO STATUS PROTOCOL DATA UNITS
PCT/US2024/047806</t>
  </si>
  <si>
    <t>IP91971</t>
  </si>
  <si>
    <t>2023-OPA-8854PC/IN</t>
  </si>
  <si>
    <t>PEPTIDE HAVING ACTIVITY OF ALLEVIATING DRY EYE DISEASE AND USES THEREOF
PCT/KR2024/011676</t>
  </si>
  <si>
    <t>IP91839</t>
  </si>
  <si>
    <t>P250636IN01</t>
  </si>
  <si>
    <t xml:space="preserve">METHOD AND APPARATUS FOR MANAGING MAINTENANCE OF AN INDUSTRIAL ASSET
</t>
  </si>
  <si>
    <t>IP93268</t>
  </si>
  <si>
    <t>2067481.0001994</t>
  </si>
  <si>
    <t>POINT BONDED EXTRUSION LAMINATES
PCT/US2024/039802</t>
  </si>
  <si>
    <t xml:space="preserve">SYSTEM AND METHOD FOR HANDLING TRIGGERED MEASUREMENTS UPON INFERENCE CONFIGURATION
</t>
  </si>
  <si>
    <t>IP93689</t>
  </si>
  <si>
    <t>PROCESS FOR SINTERING IRON ORE
PCT/EP2024/074185</t>
  </si>
  <si>
    <t xml:space="preserve">BUILDING MANAGEMENT SYSTEM WITH MISSING DATA HANDLING
</t>
  </si>
  <si>
    <t xml:space="preserve">BUILDING MANAGEMENT SYSTEM WITH GRAPHICS EDITOR BEHAVIOR COPYING
</t>
  </si>
  <si>
    <t xml:space="preserve">BUILDING MANAGEMENT SYSTEMS WITH LICENSE TRACEABILITY MODULE
</t>
  </si>
  <si>
    <t xml:space="preserve">BUILDING MANAGEMENT SYSTEM WITH ENERGY PERFORMANCE CERTIFICATE MANAGEMENT AND REPORTING
</t>
  </si>
  <si>
    <t xml:space="preserve">BUILDING MANAGEMENT SYSTEM WITH INDOOR AIR QUALITY AND COMPLIANCE GUI
</t>
  </si>
  <si>
    <t xml:space="preserve">BUILDING MANAGEMENT SYSTEM UPGRADE READINESS UTILITY
</t>
  </si>
  <si>
    <t xml:space="preserve">BUILDING MANAGEMENT SYSTEM WITH SCALABLE VECTOR GRAPHICS EDITOR
</t>
  </si>
  <si>
    <t>IP93433</t>
  </si>
  <si>
    <t>28152-65629/IN (022IN)</t>
  </si>
  <si>
    <t>GIGAGEN, INC.</t>
  </si>
  <si>
    <t>METHODS OF ANALYZING RECOMBINANT POLYCLONAL PROTEINS
PCT/US2024/042293</t>
  </si>
  <si>
    <t>IP93042</t>
  </si>
  <si>
    <t>NKLT-002IN</t>
  </si>
  <si>
    <t>NKILT THERAPEUTICS, INC.</t>
  </si>
  <si>
    <t>CHIMERIC ILT RECEPTOR COMPOSITIONS AND METHODS
PCT/US2024/039649</t>
  </si>
  <si>
    <t>IP93911</t>
  </si>
  <si>
    <t>SUZ25062PAR/IN</t>
  </si>
  <si>
    <t>IP93912</t>
  </si>
  <si>
    <t>SUZ25063PAR/IN</t>
  </si>
  <si>
    <t xml:space="preserve">SOUND INSULATION STRUCTURE FOR ENGINE
</t>
  </si>
  <si>
    <t>IP91673</t>
  </si>
  <si>
    <t>24PCTIN895</t>
  </si>
  <si>
    <t>BATTERY MANUFACTURING METHOD AND BATTERY MANUFACTURING SYSTEM
PCT/KR2025/000838</t>
  </si>
  <si>
    <t>IP93000</t>
  </si>
  <si>
    <t>20182_RP</t>
  </si>
  <si>
    <t xml:space="preserve">METHOD AND SYSTEM FOR PREDICTING PASS-BY NOISE OF A VEHICLE AT DESIGN STAGE
</t>
  </si>
  <si>
    <t>IP93063</t>
  </si>
  <si>
    <t>CV_20097_IL</t>
  </si>
  <si>
    <t xml:space="preserve">A STEERING WHEEL FOR A VEHICLE
</t>
  </si>
  <si>
    <t>IP92805</t>
  </si>
  <si>
    <t>022186-0105</t>
  </si>
  <si>
    <t>COATING MATERIALS BASED ON FUNCTIONALIZED ORGANIC MOLECULES AND USES THEREOF IN ELECTROCHEMICAL APPLICATIONS
PCT/CA2024/051033</t>
  </si>
  <si>
    <t>IP92954</t>
  </si>
  <si>
    <t>P81927009IN01</t>
  </si>
  <si>
    <t>AQUEOUS COATING COMPOSITION COMPRISING A DISPERSED ACRYLIC COPOLYMER
PCT/EP2024/074746</t>
  </si>
  <si>
    <t>IP92970</t>
  </si>
  <si>
    <t>FP-21833</t>
  </si>
  <si>
    <t>TECHNO-UMG CO., LTD</t>
  </si>
  <si>
    <t>METHOD FOR RECOVERING RESIN COMPONENT FROM PLATED RESIN MEMBER
PCT/JP2024/036678</t>
  </si>
  <si>
    <t>IP93896</t>
  </si>
  <si>
    <t>OVP2426599IN</t>
  </si>
  <si>
    <t>LITHIUM-ION SECONDARY BATTERY COMPRISING ELECTRODE MANUFACTURED BY DRY MANUFACTURING METHOD
PCT/KR2024/011540</t>
  </si>
  <si>
    <t>IP93624</t>
  </si>
  <si>
    <t>SXP-001-IN01-NP-PCT</t>
  </si>
  <si>
    <t>SIXPEAKS BIO AG</t>
  </si>
  <si>
    <t>ANTIBODY CONJUGATES AND FUSION PROTEINS
PCT/EP2024/071630</t>
  </si>
  <si>
    <t>IP92752</t>
  </si>
  <si>
    <t>20138</t>
  </si>
  <si>
    <t xml:space="preserve">AN IMPELLER FOR A BLOWER ASSEMBLY
</t>
  </si>
  <si>
    <t>IP93377</t>
  </si>
  <si>
    <t>20379.</t>
  </si>
  <si>
    <t xml:space="preserve">METHOD AND SYSTEM FOR OPTIMIZING CRANKING OF A VEHICLE
</t>
  </si>
  <si>
    <t xml:space="preserve">METHOD OF GOLIMUMAB PRODUCTION
</t>
  </si>
  <si>
    <t>IP93915</t>
  </si>
  <si>
    <t>2024-OPLE-0099PC/IN/EKL/JWN</t>
  </si>
  <si>
    <t>SECONDARY BATTERY AND METHOD FOR MANUFACTURING SECONDARY BATTERY
PCT/KR2024/013462</t>
  </si>
  <si>
    <t>IP93490</t>
  </si>
  <si>
    <t>FPE-2024-0752/IN</t>
  </si>
  <si>
    <t>ASSOCIATION PARAMETER HANDLING FOR WIRELESS NETWORKS
PCT/KR2024/021535</t>
  </si>
  <si>
    <t>IP93861</t>
  </si>
  <si>
    <t>183502IND1</t>
  </si>
  <si>
    <t xml:space="preserve">INTRA-SATELLITE HANDOVER
</t>
  </si>
  <si>
    <t>IP93862</t>
  </si>
  <si>
    <t>183502IND2</t>
  </si>
  <si>
    <t>IP93863</t>
  </si>
  <si>
    <t>183502IND3</t>
  </si>
  <si>
    <t xml:space="preserve">OPTIMIZED REPORTING OF BAND COMBINATIONS IN UCI
</t>
  </si>
  <si>
    <t xml:space="preserve">SYSTEM AND METHOD FOR HANDLING CHANGE OF APPLICABILITY FOR ARTIFICIAL INTELLIGENCE (AI)/MACHINE LEARNING (ML)
</t>
  </si>
  <si>
    <t>IP93148</t>
  </si>
  <si>
    <t>OPP24-018-PCT-IN</t>
  </si>
  <si>
    <t>ALIGO AI INC.</t>
  </si>
  <si>
    <t>SERVER AND SYSTEM FOR PROVIDING ADVERTISEMENT CONTRACT MEDIATION FUNCTION, AND OPERATION METHOD THEREOF
PCT/KR2024/010313</t>
  </si>
  <si>
    <t xml:space="preserve">METHOD FOR CONTROLLING DIPTERA PESTS
</t>
  </si>
  <si>
    <t xml:space="preserve">METHOD FOR CONTROLLING LEPIDOPTERA PESTS
</t>
  </si>
  <si>
    <t>IP92771</t>
  </si>
  <si>
    <t>P240939IN01</t>
  </si>
  <si>
    <t xml:space="preserve">METHOD FOR OBTAINING DIAGNOSTIC DATA IN A DISTRIBUTED CONTROL SYSTEM
</t>
  </si>
  <si>
    <t>IP92455</t>
  </si>
  <si>
    <t>P250714IN01</t>
  </si>
  <si>
    <t xml:space="preserve">SYSTEM AND METHOD FOR ASSISTING OPERATION OF AN INDUSTRIAL PROCESS CONTROLLED BY A DCS
</t>
  </si>
  <si>
    <t>IP93623</t>
  </si>
  <si>
    <t>P241082IN01</t>
  </si>
  <si>
    <t xml:space="preserve">BELLOWS FOR A VACUUM INTERRUPTER
</t>
  </si>
  <si>
    <t>IP92434</t>
  </si>
  <si>
    <t>139866-5005-IN</t>
  </si>
  <si>
    <t>CONJUGATES OF N-ACETYL-GALACTOSAMINE (GALNAC) AND OLIGONUCLEOTIDES AND USES THEREOF
PCT/US2024/040375</t>
  </si>
  <si>
    <t>IP93790</t>
  </si>
  <si>
    <t>P1P20250928IN</t>
  </si>
  <si>
    <t xml:space="preserve">BUILDING MANAGEMENT SYSTEM WITH SINGLE-ACCESS LICENSING MODULE
</t>
  </si>
  <si>
    <t>IP93952</t>
  </si>
  <si>
    <t>102352-1189</t>
  </si>
  <si>
    <t>HIGH PERFORMANCE COMPOSITE MEMBRANES
PCT/US2024/040228</t>
  </si>
  <si>
    <t>IP93871</t>
  </si>
  <si>
    <t>106389-9838</t>
  </si>
  <si>
    <t>SYSTEMS AND METHODS FOR DUAL DOSING SYSTEM DISRUPTION DETECTION
PCT/US2023/032407</t>
  </si>
  <si>
    <t xml:space="preserve">NANOEMULSION-INTEGRATED BIOINK COMPOSITIONS AND THREE-DIMENSIONAL PRINTED SCAFFOLD
</t>
  </si>
  <si>
    <t>IP89643</t>
  </si>
  <si>
    <t>SH-76046-IN-DMC</t>
  </si>
  <si>
    <t>PRIORITIZATION OF NETWORK CONNECTIONS THROUGH ADVANCED TRAFFIC CATEGORIZATION
PCT/KR2024/011299</t>
  </si>
  <si>
    <t>IP92812</t>
  </si>
  <si>
    <t>SH-74021-IN-DMC</t>
  </si>
  <si>
    <t>METHOD FOR PERFORMING DATA ANALYSIS ACCORDING TO NATURAL LANGUAGE QUERY BY USING GENERATIVE AI, AND ELECTRONIC DEVICE FOR PERFORMING SAME
PCT/KR2024/097048</t>
  </si>
  <si>
    <t>IP93186</t>
  </si>
  <si>
    <t>1483-IN-PCT</t>
  </si>
  <si>
    <t>ANTIVIRAL COMPOUNDS AND METHODS OF MAKING AND USING THE SAME
PCT/US2024/044065</t>
  </si>
  <si>
    <t>IP92724</t>
  </si>
  <si>
    <t>TEMP 2526-154</t>
  </si>
  <si>
    <t xml:space="preserve">A VEHICLE FRONT-END STRUCTURE
</t>
  </si>
  <si>
    <t>IP93285</t>
  </si>
  <si>
    <t>PT-1632</t>
  </si>
  <si>
    <t xml:space="preserve">A STRUCTURE TO MOUNT AN EXHAUST GAS RECIRCULATION DEVICE ON AN ENGINE
</t>
  </si>
  <si>
    <t>IP93389</t>
  </si>
  <si>
    <t>PT-1624</t>
  </si>
  <si>
    <t xml:space="preserve">A REINFORCEMENT STRUCTURE OF A VEHICLE
</t>
  </si>
  <si>
    <t>IP91417</t>
  </si>
  <si>
    <t>25/26-162</t>
  </si>
  <si>
    <t xml:space="preserve">A SPARE TYRE MOUNTING STRUCTURE OF A VEHICLE
</t>
  </si>
  <si>
    <t>IP93848</t>
  </si>
  <si>
    <t>OVP2426493IN</t>
  </si>
  <si>
    <t>BATTERY DIAGNOSIS APPARATUS AND BATTERY DIAGNOSIS METHOD
PCT/KR2024/014538</t>
  </si>
  <si>
    <t>IP93844</t>
  </si>
  <si>
    <t>OVP2426063IN</t>
  </si>
  <si>
    <t>CURRENT COLLECTOR PLATE, CYLINDRICAL BATTERY CELL INCLUDING SAME, AND BATTERY PACK AND VEHICLE INCLUDING CYLINDRICAL BATTERY CELL
PCT/KR2024/011431</t>
  </si>
  <si>
    <t>IP93212</t>
  </si>
  <si>
    <t>20267</t>
  </si>
  <si>
    <t xml:space="preserve">A SYSTEM FOR OPERATING AN EMERGENCY EXIT UNIT OF A VEHICLE
</t>
  </si>
  <si>
    <t>IP93213</t>
  </si>
  <si>
    <t>20387</t>
  </si>
  <si>
    <t xml:space="preserve">METHOD AND SYSTEM FOR DETERMINING REFRIGERANT CHARGE QUANTITY FOR AIR CONDITIONING SYSTEM OF AN AUTOMOBILE
</t>
  </si>
  <si>
    <t>IP92995</t>
  </si>
  <si>
    <t>CV_20064_IL</t>
  </si>
  <si>
    <t xml:space="preserve">AN EXHAUST GAS COOLING DEVICE FOR AN EXHAUST SYSTEM
</t>
  </si>
  <si>
    <t>IP92727</t>
  </si>
  <si>
    <t>14158.</t>
  </si>
  <si>
    <t xml:space="preserve">METHOD AND SYSTEM FOR MANAGING BRAKING SYSTEM IN A VEHICLE
</t>
  </si>
  <si>
    <t>IP93334</t>
  </si>
  <si>
    <t>P/2026/0582</t>
  </si>
  <si>
    <t xml:space="preserve">BRAKING SYSTEM OF MODULAR VEHICLE AND MODULAR VEHICLE INCLUDING THE BRAKING SYSTEM
</t>
  </si>
  <si>
    <t>IP93387</t>
  </si>
  <si>
    <t>P/2026/0483</t>
  </si>
  <si>
    <t xml:space="preserve">STEERING ASSEMBLY OF VEHICLE AND VEHICLECOMPRISING THE SAME
</t>
  </si>
  <si>
    <t>IP92395</t>
  </si>
  <si>
    <t>P/2026/0153</t>
  </si>
  <si>
    <t xml:space="preserve">FRAME OF VEHICLE AND VEHICLE COMPRISING THE SAME
</t>
  </si>
  <si>
    <t>IP92878</t>
  </si>
  <si>
    <t>P/2026/0236</t>
  </si>
  <si>
    <t xml:space="preserve">STEERING ASSEMBLY OF MODULAR VEHICLE AND MODULAR VEHICLE INCLUDING THE SAME
</t>
  </si>
  <si>
    <t>IP93280</t>
  </si>
  <si>
    <t>P/2026/0592</t>
  </si>
  <si>
    <t xml:space="preserve">VEHICLE COMPRISING SUPPORT BRACKET FOR MOUNTING REAR GRIP UNIT AND REAR CARRIER
</t>
  </si>
  <si>
    <t>IP93281</t>
  </si>
  <si>
    <t>P/2026/0520</t>
  </si>
  <si>
    <t xml:space="preserve">A SEATING ASSEMBLY OF A VEHICLE
</t>
  </si>
  <si>
    <t>IP93282</t>
  </si>
  <si>
    <t>P/2026/0508</t>
  </si>
  <si>
    <t xml:space="preserve">A STAY MEMBER OF A VEHICLE
</t>
  </si>
  <si>
    <t>IP93448</t>
  </si>
  <si>
    <t>PHY-042IN</t>
  </si>
  <si>
    <t>PHYKION INC.</t>
  </si>
  <si>
    <t>METHOD FOR NUCLEAR GENOME EDITING USING PLASTID SELECTABLE MARKERS
PCT/US2024/040732</t>
  </si>
  <si>
    <t>IP92801</t>
  </si>
  <si>
    <t>CGB-030IN</t>
  </si>
  <si>
    <t>CRYSTAL FORM OF BEZUCLASTINIB, PREPARATION METHOD THEREFOR AND USE THEREOF
PCT/CN2024/105476</t>
  </si>
  <si>
    <t xml:space="preserve">SMART LOCK DEVICE WITH MULTI-CABLE ACTUATION
</t>
  </si>
  <si>
    <t>IP92961</t>
  </si>
  <si>
    <t>022186-0112</t>
  </si>
  <si>
    <t>HYDROGEN SULFIDE TRAPPING COMPOUNDS, COMPOSITIONS COMPRISING SAME AND USES THEREOF
PCT/CA2024/051034</t>
  </si>
  <si>
    <t>IP93326</t>
  </si>
  <si>
    <t>20195</t>
  </si>
  <si>
    <t xml:space="preserve">HYBRID POLYMER COMPOSITE, METHOD AND APPLICATIONS THEREOF
</t>
  </si>
  <si>
    <t>IP93336</t>
  </si>
  <si>
    <t>IDEA_20504</t>
  </si>
  <si>
    <t xml:space="preserve">A TRACTION ASSISTANCE SYSTEM FOR A VEHICLE AND A METHOD THEREOF
</t>
  </si>
  <si>
    <t xml:space="preserve">DISPLAY DEVICE AND ELECTRONIC APPARATUS INCLUDING THE SAME
</t>
  </si>
  <si>
    <t>IP93367</t>
  </si>
  <si>
    <t>20375</t>
  </si>
  <si>
    <t xml:space="preserve">A WIRELESS CHARGING SYSTEM FOR AN ELECTRONIC DEVICE IN A VEHICLE
</t>
  </si>
  <si>
    <t>IP93381</t>
  </si>
  <si>
    <t>20243</t>
  </si>
  <si>
    <t xml:space="preserve">A BREATHER VENT OF A BATTERY PACK AND BATTERY PACK THEREOF
</t>
  </si>
  <si>
    <t>IP93376</t>
  </si>
  <si>
    <t>20234.</t>
  </si>
  <si>
    <t xml:space="preserve">A MOUNT SYSTEM FOR AN ELECTRIC POWERTRAIN OF A VEHICLE
</t>
  </si>
  <si>
    <t xml:space="preserve">NETWORK PARAMETER OPTIMIZATION BASED ON THERMAL INDEX-DRIVEN MEASUREMENT REPORTING
</t>
  </si>
  <si>
    <t xml:space="preserve">OPTIMIZING TRANSMISSION OF PAGING MESSAGES IN A WIRELESS NETWORK
</t>
  </si>
  <si>
    <t xml:space="preserve">A TWO-STAGE UNIVERSAL ON-BOARD CHARGER (UOBC) FOR AN ELECTRIC VEHICLE (EV)
</t>
  </si>
  <si>
    <t>IP92705</t>
  </si>
  <si>
    <t>2023P00010WO-IN</t>
  </si>
  <si>
    <t>METHOD FOR DETECTING AN OIL DEPOSIT IN AN INTERNAL COMBUSTION ENGINE
PCT/EP2024/073999</t>
  </si>
  <si>
    <t>IP93884</t>
  </si>
  <si>
    <t>2309212IN</t>
  </si>
  <si>
    <t>USER EQUIPMENT CONTEXT INFORMATION WITH ARTIFICIAL INTELLIGENCE INFORMATION
PCT/CN2023/123731</t>
  </si>
  <si>
    <t xml:space="preserve">ANGLE-DEPENDENT ARTIFACT REMOVAL BASED ON DISENTANGLEMENT
</t>
  </si>
  <si>
    <t xml:space="preserve">CARRIER CONFIGURATION IN NON-TERRESTRIAL NETWORK WIRELESS COMMUNICATIONS
</t>
  </si>
  <si>
    <t>IP93838</t>
  </si>
  <si>
    <t>2024-OPLE-9496PC/IN/EKL</t>
  </si>
  <si>
    <t>BLENDED POSITIVE ELECTRODE MATERIAL AND PREPARING METHOD THEREOF
PCT/KR2024/013836</t>
  </si>
  <si>
    <t>IP92369</t>
  </si>
  <si>
    <t>81088419</t>
  </si>
  <si>
    <t xml:space="preserve">IRON DOPED PANI-ES BASED ELECTRICALLY CONDUCTING MATERIAL, METHOD(S), APPLICATION(S) THEREOF
</t>
  </si>
  <si>
    <t>IP93439</t>
  </si>
  <si>
    <t>P/2026/0449</t>
  </si>
  <si>
    <t xml:space="preserve">A WHEEL ASSEMBLY OF A VEHICLE
</t>
  </si>
  <si>
    <t>IP93378</t>
  </si>
  <si>
    <t>20167</t>
  </si>
  <si>
    <t xml:space="preserve">METHOD AND DEVICE FOR REVERSE POLARITY PROTECTED POWER DELIVERY
</t>
  </si>
  <si>
    <t>IP94007</t>
  </si>
  <si>
    <t>200796IND1</t>
  </si>
  <si>
    <t xml:space="preserve">WAKEUP SIGNAL MONITORING WINDOW
</t>
  </si>
  <si>
    <t>IP92204</t>
  </si>
  <si>
    <t>P250477IN01</t>
  </si>
  <si>
    <t xml:space="preserve">SYSTEM AND METHOD FOR OFFLINE ONBOARDING OF APM DATA OF ASSETS IN AN INDUSTRIAL ENVIRONMENT
</t>
  </si>
  <si>
    <t>IP91851</t>
  </si>
  <si>
    <t>P250786IN01</t>
  </si>
  <si>
    <t xml:space="preserve">METHOD AND SYSTEM FOR MITIGATING CYBER THREATS IN INDUSTRIAL CONTROL SYSTEM
</t>
  </si>
  <si>
    <t>IP93165</t>
  </si>
  <si>
    <t>2023P00078WOIN</t>
  </si>
  <si>
    <t>METHOD FOR PROVIDING A LENS ELEMENT
PCT/EP2024/074231</t>
  </si>
  <si>
    <t>IP93663</t>
  </si>
  <si>
    <t>TG 329 WO</t>
  </si>
  <si>
    <t>JET MILL WITH RECIRCULATING PRODUCT FLOW
PCT/EP2024/071690</t>
  </si>
  <si>
    <t>IP92661</t>
  </si>
  <si>
    <t>1.133.244 IN</t>
  </si>
  <si>
    <t>TILE PANEL SET, TILE PANEL, TILE PANEL COVERING, AND INSTALLATION METHOD
PCT/EP2024/070832</t>
  </si>
  <si>
    <t>IP92699</t>
  </si>
  <si>
    <t>P-14-1177-IN-100387-869509</t>
  </si>
  <si>
    <t>GENERATING AND TRANSMITTING A TOKEN FOR ACCOUNT AUTHENTICATION ACROSS MULTIPLE PLATFORMS VIA PROCESSING CIRCUITRY
PCT/IB2024/057140</t>
  </si>
  <si>
    <t>IP92971</t>
  </si>
  <si>
    <t>346232.4/IV/PR</t>
  </si>
  <si>
    <t>AIGNER WERKZEUGE GESELLSCHAFT M.B.H.</t>
  </si>
  <si>
    <t>TOOL HEAD COMPRISING A MAIN BODY
PCT/AT2024/060366</t>
  </si>
  <si>
    <t xml:space="preserve">ELECTRICAL POWER CONVERSION SYSTEM AND ASSOCIATED VEHICLE
</t>
  </si>
  <si>
    <t xml:space="preserve">NANOEMULSION, METHOD OF PREPARATION AND APPLICATIONS THEREOF
</t>
  </si>
  <si>
    <t>IP94019</t>
  </si>
  <si>
    <t>KNS.WEE.1353IN1</t>
  </si>
  <si>
    <t xml:space="preserve">METHOD AND SYSTEM FOR ADAPTIVELY MANAGING SMART NETWORK INTERFACE CONTROLLER
</t>
  </si>
  <si>
    <t>IP92115</t>
  </si>
  <si>
    <t>81088344</t>
  </si>
  <si>
    <t xml:space="preserve">A WIRE ARC ADDITIVE MANUFACTURING METHOD FOR MANUFACTURING A REINFORCEMENT BAR AND REINFORCEMENT BAR THEREOF
</t>
  </si>
  <si>
    <t>IP93913</t>
  </si>
  <si>
    <t>SUZ25059PAR/IN</t>
  </si>
  <si>
    <t xml:space="preserve">A SYSTEM AND A METHOD FOR SORTING OBJECTS
</t>
  </si>
  <si>
    <t xml:space="preserve">AN APPARATUS FOR VIEWING A GEMSTONE
</t>
  </si>
  <si>
    <t>IP93036</t>
  </si>
  <si>
    <t>2023214-IN-PCT</t>
  </si>
  <si>
    <t>SOLAR-CONTROL AND/OR LOW-EMISSIVITY GLAZING
PCT/EP2024/072022</t>
  </si>
  <si>
    <t>IP92645</t>
  </si>
  <si>
    <t>A0501APP0130-WO-IN/BNS</t>
  </si>
  <si>
    <t>EPOXY RESIN COMPOSITION, RESIN PASTE, RESIN FILM, AND SEMICONDUCTOR DEVICE
PCT/JP2024/038214</t>
  </si>
  <si>
    <t>IP93891</t>
  </si>
  <si>
    <t>P202202437IN01</t>
  </si>
  <si>
    <t>FORGETFULNESS MECHANISM IN MULTI-TASK LEARNING
PCT/IB2024/056670</t>
  </si>
  <si>
    <t>IP93895</t>
  </si>
  <si>
    <t>P202302337IN01</t>
  </si>
  <si>
    <t>ADAPTIVE COMPRESSION/DECOMPRESSION IN DISTRIBUTED DATABASE APPLICATION
PCT/EP2024/072155</t>
  </si>
  <si>
    <t>IP93408</t>
  </si>
  <si>
    <t>20596_RP</t>
  </si>
  <si>
    <t xml:space="preserve">A PASSENGER EVACUATION SYSTEM FOR A SLEEPER COACH VEHICLE
</t>
  </si>
  <si>
    <t>IP93385</t>
  </si>
  <si>
    <t>20293</t>
  </si>
  <si>
    <t xml:space="preserve">A CROSS MEMBER OF A BATTERY MODULE FOR A VEHICLE AND THE BATTERY MODULE THEREOF
</t>
  </si>
  <si>
    <t>IP93375</t>
  </si>
  <si>
    <t>20229.</t>
  </si>
  <si>
    <t xml:space="preserve">SYSTEM AND METHOD FOR SUPPRESSING ELECTROMAGNETIC INTERFERENCE IN AN ELECTRIC VEHICLE POWERTRAIN
</t>
  </si>
  <si>
    <t>IP93013</t>
  </si>
  <si>
    <t>PX-240192-IN</t>
  </si>
  <si>
    <t>WIRE-ALIGNING APPARATUS
PCT/KR2024/009972</t>
  </si>
  <si>
    <t>IP91911</t>
  </si>
  <si>
    <t>2022P01460WO-IN</t>
  </si>
  <si>
    <t>METHOD FOR MANAGING A COMBUSTION ENGINE DURING A STALLING PHASE
PCT/EP2024/076178</t>
  </si>
  <si>
    <t>IP94015</t>
  </si>
  <si>
    <t>THE SCRIPPS RESEARCH INSTITUTE</t>
  </si>
  <si>
    <t xml:space="preserve">COMPOUNDS FOR THE TREATMENT OF NEURODEGENERATIVE AND METABOLIC DISORDERS
</t>
  </si>
  <si>
    <t xml:space="preserve">TAMPER-RESISTANT DIGITAL LOADCELL SYSTEM
</t>
  </si>
  <si>
    <t xml:space="preserve">MUFFLER HAVING MULTICAVITY MODULAR RING FOR EXHAUST NOISE REDUCTION IN BROADBAND FREQUENCY RANGE
</t>
  </si>
  <si>
    <t>IP94011</t>
  </si>
  <si>
    <t>2024-OPLE-0418PC/IN/EKL/JWL</t>
  </si>
  <si>
    <t>ELECTRODE, LITHIUM SECONDARY BATTERY, AND PREPARATION METHOD OF ELECTRODE
PCT/KR2024/018117</t>
  </si>
  <si>
    <t>IP92270</t>
  </si>
  <si>
    <t>STG4031IN1</t>
  </si>
  <si>
    <t xml:space="preserve">GRAPH-BASED MODELS WITH AUTO-PRUNING
</t>
  </si>
  <si>
    <t>Theion GmbH</t>
  </si>
  <si>
    <t xml:space="preserve">LOW-TORTUOUS GLASS-CRYSTALLINE CHALCOGENIDE-BASED ELECTRODE WITH ORDERED POROSITY INDUCED BY IRRADIATION PROCESSES AND METHOD OF PRODUCING THEREOF
</t>
  </si>
  <si>
    <t>IP89998</t>
  </si>
  <si>
    <t>OPEA243396-P1-PCT-IN</t>
  </si>
  <si>
    <t>SECONDARY BATTERY MANUFACTURING SYSTEM
PCT/KR2025/000646</t>
  </si>
  <si>
    <t>IP93480</t>
  </si>
  <si>
    <t>Q205-27PO</t>
  </si>
  <si>
    <t>Thailand</t>
  </si>
  <si>
    <t>QUANTUM BIOBRIDGE PTE. LTD.</t>
  </si>
  <si>
    <t>QUERCETIN-HEXAHYDRIC ALCOHOL COCRYSTAL AND PROCESS FOR PREPARING THEREOF
PCT/IB2024/057498</t>
  </si>
  <si>
    <t>IP93162</t>
  </si>
  <si>
    <t>PF240590INP</t>
  </si>
  <si>
    <t>ANTI-OX40L ANTIBODY AND USE THEREOF
PCT/CN2024/109523</t>
  </si>
  <si>
    <t>IP93429</t>
  </si>
  <si>
    <t>080618-2952</t>
  </si>
  <si>
    <t>A METHOD OF PRODUCING AN ORAL OSMOTIC PHARMACEUTICAL DELIVERY SYSTEM AND A PHARMACEUTICAL BATCH PRODUCED USING THE SAME
PCT/US2024/041179</t>
  </si>
  <si>
    <t xml:space="preserve">DETERMINING THE ATTACK ANGLE OF A SCREED IN A ROAD PAVER
</t>
  </si>
  <si>
    <t xml:space="preserve">PRIMERS, PROBES, AND MULTIPLEX TOUCHDOWN REAL-TIME Q-PCR ASSAY
</t>
  </si>
  <si>
    <t>IP93621</t>
  </si>
  <si>
    <t>P118634.IN</t>
  </si>
  <si>
    <t>BIO-GENE TECHNOLOGY LIMITED</t>
  </si>
  <si>
    <t>REDUCING THE VIABILITY OF UN-EMERGED PESTS
PCT/AU2024/050849</t>
  </si>
  <si>
    <t>IP93147</t>
  </si>
  <si>
    <t>1498-IN-PCT</t>
  </si>
  <si>
    <t>PHARMACEUTICAL FORMULATIONS OF BICTEGRAVIR AND LENACAPAVIR
PCT/US2024/042251</t>
  </si>
  <si>
    <t>IP92579</t>
  </si>
  <si>
    <t>81088510</t>
  </si>
  <si>
    <t xml:space="preserve">A METHOD OF JOINING COMPONENTS MADE OF ULTRA-HIGH STRENGTH STEEL BY AN ARC WELDING PROCESS
</t>
  </si>
  <si>
    <t>IP93416</t>
  </si>
  <si>
    <t>20172</t>
  </si>
  <si>
    <t xml:space="preserve">A METHOD FOR DETERMINING AN ATTENTION LEVEL OF A DRIVER AND A VEHICLE THEREOF
</t>
  </si>
  <si>
    <t>IP93941</t>
  </si>
  <si>
    <t>P202301003IN01</t>
  </si>
  <si>
    <t>MODEL SEARCH AND OPTIMIZATION
PCT/EP2024/070310</t>
  </si>
  <si>
    <t>IP93886</t>
  </si>
  <si>
    <t>P202301452IN01</t>
  </si>
  <si>
    <t>AI-GENERATED CONTENT DETECTION
PCT/IB2024/056883</t>
  </si>
  <si>
    <t>IP93324</t>
  </si>
  <si>
    <t>P5215IN00</t>
  </si>
  <si>
    <t>PRESS METHODS FOR STEELS AND USES OF STEELS
PCT/EP2024/072326</t>
  </si>
  <si>
    <t>IP92848</t>
  </si>
  <si>
    <t xml:space="preserve">A HEAT-EXCHANGER CORE, AND A HEAT-EXCHANGE SYSTEM, THEREOFF
</t>
  </si>
  <si>
    <t>IP93773</t>
  </si>
  <si>
    <t>D24-050-04932-00-IN</t>
  </si>
  <si>
    <t xml:space="preserve">GENERATIVE ARTIFICIAL INTELLIGENCE-BASED INFORMATION RETRIEVAL
</t>
  </si>
  <si>
    <t>IP93172</t>
  </si>
  <si>
    <t>PX-240196-IN</t>
  </si>
  <si>
    <t>WIRE CUTTING DEVICE FOR SOLAR PANEL
PCT/KR2024/009977</t>
  </si>
  <si>
    <t>IP93506</t>
  </si>
  <si>
    <t>20086</t>
  </si>
  <si>
    <t xml:space="preserve">METHOD AND ELECTRONIC CONTROL UNIT FOR DYNAMICALLY ADJUSTING ACCELERATION IN ELECTRIC VEHICLES
</t>
  </si>
  <si>
    <t>IP93379</t>
  </si>
  <si>
    <t>20126</t>
  </si>
  <si>
    <t xml:space="preserve">A BUSBAR UNIT FOR A BATTERY MODULE AND A BATTERY PACK THEREOF
</t>
  </si>
  <si>
    <t>IP92280</t>
  </si>
  <si>
    <t>SUB2975IN1</t>
  </si>
  <si>
    <t xml:space="preserve">POLICY-BASED AGENTIC ARTIFICIAL INTELLIGENCE (AI) WORKFLOW MANAGEMENT
</t>
  </si>
  <si>
    <t>IP92281</t>
  </si>
  <si>
    <t>SUB4044IN1</t>
  </si>
  <si>
    <t>IP93983</t>
  </si>
  <si>
    <t>2024-OPLE-9927PC/IN/EKL/BHL</t>
  </si>
  <si>
    <t>BATTERY DIAGNOSIS APPARATUS AND OPERATING METHOD THEREOF
PCT/KR2024/014112</t>
  </si>
  <si>
    <t>IP93938</t>
  </si>
  <si>
    <t>2308423IN</t>
  </si>
  <si>
    <t>LOWER LAYER TRIGGERED MOBILITY CANDIDATE CELL RECOMMENDATION INFORMATION
PCT/CN2023/128954</t>
  </si>
  <si>
    <t>IP93939</t>
  </si>
  <si>
    <t>2308827IN</t>
  </si>
  <si>
    <t>TECHNIQUES FOR REPORTING CHANNEL STATE INFORMATION (CSI) WITH PERIODIC TRANSMISSION-RECEPTION POINT (TRP) SYNCHRONIZATION
PCT/CN2023/129536</t>
  </si>
  <si>
    <t xml:space="preserve">ENHANCED CELL SELECTION THROUGH ADVANCED NEIGHBORING CELL BARRING DETAILS IN SIXTH GENERATION (6G) SYSTEM
</t>
  </si>
  <si>
    <t xml:space="preserve">DISPLAY DEVICE, ELECTRONIC DEVICE, AND METHOD FOR MANUFACTURING DISPLAY DEVICE
</t>
  </si>
  <si>
    <t>IP93762</t>
  </si>
  <si>
    <t>81089234</t>
  </si>
  <si>
    <t xml:space="preserve">INTELLIGENT APPLICATION RESTORATION IN CONTAINERIZED ENVIRONMENTS
</t>
  </si>
  <si>
    <t>IP94069</t>
  </si>
  <si>
    <t>192588IND1</t>
  </si>
  <si>
    <t xml:space="preserve">CONDITIONAL HANDOVER (CHO) DECONFIGURATION AND FAILURE HANDLING IN WIRELESS COMMUNICATIONS
</t>
  </si>
  <si>
    <t xml:space="preserve">A METHOD AND A SYSTEM FOR CONFIGURING PREFERRED PAYMENT METHOD FOR RECEIVING PAYMENT
</t>
  </si>
  <si>
    <t>CATALYSTS BIO-TECHNOLOGIES PVT LTD</t>
  </si>
  <si>
    <t xml:space="preserve">A PROCESS FOR TREATMENT OF ACIDIC WASTEWATER
</t>
  </si>
  <si>
    <t>IP93636</t>
  </si>
  <si>
    <t>2022P01671WOIN</t>
  </si>
  <si>
    <t>CIRCUIT BREAKER, IN PARTICULAR A HIGH-VOLTAGE CIRCUIT BREAKER
PCT/EP2023/075005</t>
  </si>
  <si>
    <t>IP93397</t>
  </si>
  <si>
    <t>SE-023-07-029-WO0IN0</t>
  </si>
  <si>
    <t>POWER SUPPLY MODULE AND ELECTRONIC DEVICE COMPRISING SAME
PCT/KR2024/011053</t>
  </si>
  <si>
    <t>IP93365</t>
  </si>
  <si>
    <t>28152-65611/IN (020IN)</t>
  </si>
  <si>
    <t>RECOMBINANT POLYCLONAL PROTEINS TARGETING HEPATITIS B VIRUS (HBV) AND METHODS OF USE THEREOF
PCT/US2024/042286</t>
  </si>
  <si>
    <t>IP91558</t>
  </si>
  <si>
    <t>ES-DESE-2025-188</t>
  </si>
  <si>
    <t xml:space="preserve">AN ELECTRONIC DEVICE FOR NANOPORE SENSING AND A METHOD THEREOF
</t>
  </si>
  <si>
    <t>IP93557</t>
  </si>
  <si>
    <t>OPP20247136IN</t>
  </si>
  <si>
    <t>BATTERY MANAGEMENT SYSTEM AND BATTERY MANAGEMENT METHOD
PCT/KR2024/019460</t>
  </si>
  <si>
    <t xml:space="preserve">AN ADDITIVE MANUFACTURING APPARATUS AND A METHOD FOR PRODUCING AN ARTICLE BY ADDITIVE MANUFACTURING
</t>
  </si>
  <si>
    <t xml:space="preserve">FORWARD ERROR CORRECTION FRAMING FOR OPTICAL SUPERVISOR CHANNEL RANGE EXTENSION AND LINK FAULT INDICATION
</t>
  </si>
  <si>
    <t>IP93738</t>
  </si>
  <si>
    <t>C/P/1042806/IN/PCT/1</t>
  </si>
  <si>
    <t>WIRELESS NETWORK CHANNEL USAGE
PCT/US2024/045435</t>
  </si>
  <si>
    <t>IP93425</t>
  </si>
  <si>
    <t>06526-2600376</t>
  </si>
  <si>
    <t>CARNEGIE MELLON UNIVERSITY</t>
  </si>
  <si>
    <t>BLOOD PRESSURE ESTIMATION USING NEAR-INFRARED SPECTROSCOPY
PCT/US2024/041214</t>
  </si>
  <si>
    <t>IP93659</t>
  </si>
  <si>
    <t>772780: BIOT-005IN</t>
  </si>
  <si>
    <t>BIOAGE LABS INC</t>
  </si>
  <si>
    <t>CRYSTALLINE AND SALT FORMS OF AN NLRP3 INHIBITOR
PCT/US2024/046141</t>
  </si>
  <si>
    <t>IP93972</t>
  </si>
  <si>
    <t>P202202857IN01</t>
  </si>
  <si>
    <t>HIGH THROUGHPUT DATA FLOW FOR SHA-2 HASHING MODULE
PCT/EP2024/072325</t>
  </si>
  <si>
    <t>IP93974</t>
  </si>
  <si>
    <t>P202103379IN01</t>
  </si>
  <si>
    <t>PREDICTING A NEXT FRAME FOR A VIDEO USING ENSEMBLING
PCT/EP2024/071246</t>
  </si>
  <si>
    <t>IP93975</t>
  </si>
  <si>
    <t>P202300478IN01</t>
  </si>
  <si>
    <t>DYNAMICALLY ADJUSTED TIMEOUT VALUE FOR PROXY SERVER
PCT/EP2024/070178</t>
  </si>
  <si>
    <t>IP93467</t>
  </si>
  <si>
    <t>67JG-347043-IN2</t>
  </si>
  <si>
    <t>LEPU BIOPHARMA CO, LTD.</t>
  </si>
  <si>
    <t xml:space="preserve">ANTI-5T4 ANTIBODIES AND USES THEREOF
</t>
  </si>
  <si>
    <t>IP93875</t>
  </si>
  <si>
    <t>OVP2425843IN</t>
  </si>
  <si>
    <t>APPARATUS AND METHOD FOR DIAGNOSING BATTERY
PCT/KR2024/012057</t>
  </si>
  <si>
    <t>IP93145</t>
  </si>
  <si>
    <t xml:space="preserve">SYSTEM FOR DETERMINING INFLOW AND OUTFLOW RATES IN A LIQUID RESERVOIR AND A METHOD THEREOF
</t>
  </si>
  <si>
    <t xml:space="preserve">METADATA-DRIVEN CAUSAL GRAPH CONSTRUCTION FOR OPERATIONAL MONITORING
</t>
  </si>
  <si>
    <t>IP94028</t>
  </si>
  <si>
    <t>2306774IN</t>
  </si>
  <si>
    <t>TECHNIQUES FOR CODING RATE AND SHAPING RATE SELECTION FOR PROBABILISTIC SHAPING
PCT/US2024/052850</t>
  </si>
  <si>
    <t>IP92284</t>
  </si>
  <si>
    <t>STG4056IN1</t>
  </si>
  <si>
    <t xml:space="preserve">GRAPH-BASED MODELS WITH OFFLINE SESSIONS
</t>
  </si>
  <si>
    <t>IP92286</t>
  </si>
  <si>
    <t>STG4058IN1</t>
  </si>
  <si>
    <t xml:space="preserve">GRAPH-BASED MODELS WITH LOGIC NODES
</t>
  </si>
  <si>
    <t>IP92762</t>
  </si>
  <si>
    <t>P250789IN01</t>
  </si>
  <si>
    <t xml:space="preserve">PROTECTION RELAY AND METHOD FOR IDENTIFYING A FAULTY PHASE DURING AN EARTH FAULT IN A POWER SYSTEM
</t>
  </si>
  <si>
    <t>IP92580</t>
  </si>
  <si>
    <t>ES-ECE-2025-210</t>
  </si>
  <si>
    <t xml:space="preserve">A REFLECTION PHASE BASED MULTI- PORT MULTI- BEAM BINARY HOLOGRAPHIC METASURFACE ANTENNA
</t>
  </si>
  <si>
    <t>IP93574</t>
  </si>
  <si>
    <t>43707-03009/IN (SYND-060/N01IN)</t>
  </si>
  <si>
    <t>Syndax Pharmaceuticals, Inc.</t>
  </si>
  <si>
    <t>ARYL ETHER ANALOGS AS INHIBITORS OF THE MENIN-MLL INTERACTION
PCT/US2024/044106</t>
  </si>
  <si>
    <t>IP92947</t>
  </si>
  <si>
    <t>PMAA-251510-IN</t>
  </si>
  <si>
    <t>POWER CONVERSION DEVICE, DETERIORATION DETECTION SYSTEM, AND GROUND DEVICE
PCT/JP2023/033183</t>
  </si>
  <si>
    <t>IP92983</t>
  </si>
  <si>
    <t>11138PFA WO IN</t>
  </si>
  <si>
    <t>MODIFIED POLYVINYL ALCOHOL COATINGS WITH ENHANCED PERFORMANCE IN HUMID CONDITIONS
PCT/EP2024/074568</t>
  </si>
  <si>
    <t>IP93720</t>
  </si>
  <si>
    <t>R 86907</t>
  </si>
  <si>
    <t>NOVOARC GMBH</t>
  </si>
  <si>
    <t>LIPID NANOPARTICLE WITH NUCLEIC ACID CARGO AND IONIZABLE LIPID
PCT/EP2024/074369</t>
  </si>
  <si>
    <t>IP93436</t>
  </si>
  <si>
    <t>FP25-0057-PCT-IN</t>
  </si>
  <si>
    <t>SHIM PLATE AND SLOT DIE COATER INCLUDING THE SAME
PCT/KR2025/008940</t>
  </si>
  <si>
    <t>IP91677</t>
  </si>
  <si>
    <t>24PCTIN894</t>
  </si>
  <si>
    <t>BATTERY MANUFACTURING METHOD AND BATTERY MANUFACTURING SYSTEM
PCT/KR2025/000835</t>
  </si>
  <si>
    <t>IP92959</t>
  </si>
  <si>
    <t>F24540R/IN</t>
  </si>
  <si>
    <t>MITSUBISHI CHEMICAL CORPORATION</t>
  </si>
  <si>
    <t>RESIN COMPOSITION, PELLET, MOLDED ARTICLE, AND METHOD FOR SUPPRESSING DISCOLORATION
PCT/JP2024/028657</t>
  </si>
  <si>
    <t>Sosale Chandrasekhar</t>
  </si>
  <si>
    <t xml:space="preserve">NON-CONVENTIONAL JET ENGINES
</t>
  </si>
  <si>
    <t>IP92986</t>
  </si>
  <si>
    <t>PX-240198-IN</t>
  </si>
  <si>
    <t>SOLAR PANEL SEPARATION DEVICE
PCT/KR2024/010127</t>
  </si>
  <si>
    <t>IP94026</t>
  </si>
  <si>
    <t>P-25201-IN</t>
  </si>
  <si>
    <t>MAGNUS METAL LTD</t>
  </si>
  <si>
    <t>DEVICE FOR INDUCTION HEATING
PCT/IL2024/050777</t>
  </si>
  <si>
    <t>IP94027</t>
  </si>
  <si>
    <t>P-25202-IN</t>
  </si>
  <si>
    <t>DEVICE FOR INDUCTION HEATING
PCT/IL2024/050776</t>
  </si>
  <si>
    <t>TATA SEMICONDUCTOR ASSEMBLY AND TEST PRIVATE LIMITED</t>
  </si>
  <si>
    <t xml:space="preserve">A METHOD FOR THINNING DIES
</t>
  </si>
  <si>
    <t>IP93984</t>
  </si>
  <si>
    <t>205340IND1</t>
  </si>
  <si>
    <t xml:space="preserve">MANAGING BEAM FAILURE RECOVERY UPDATES
</t>
  </si>
  <si>
    <t>IP93985</t>
  </si>
  <si>
    <t xml:space="preserve">TECHNIQUES FOR DUAL CONNECTIVITY MODE OPTIMIZATION
</t>
  </si>
  <si>
    <t xml:space="preserve">ALPHA CHANNEL GENERATION FOR DISPLAY PROCESSING
</t>
  </si>
  <si>
    <t>IP93759</t>
  </si>
  <si>
    <t>2023P00030WOIN</t>
  </si>
  <si>
    <t>METHOD FOR DETERMINING LOCAL SPATIAL CONTRAST OF AN OPTICAL LENS
PCT/EP2024/064672</t>
  </si>
  <si>
    <t xml:space="preserve">CONTEXTUAL EMBEDDED SUBSCRIBER IDENTITY MODULE (ESIM) SHARING AND TRANSFER
</t>
  </si>
  <si>
    <t>IP94174</t>
  </si>
  <si>
    <t>ZOHO-0009.IN01</t>
  </si>
  <si>
    <t>ZOHO CORPORATION PRIVATE LIMITED</t>
  </si>
  <si>
    <t xml:space="preserve">LIVE-CUSTOM RECORDING
</t>
  </si>
  <si>
    <t>IP92185</t>
  </si>
  <si>
    <t>P250557IN01</t>
  </si>
  <si>
    <t xml:space="preserve">METHOD AND SYSTEM FOR TRAINING A LIGHTWEIGHT MODE
</t>
  </si>
  <si>
    <t>IP92203</t>
  </si>
  <si>
    <t>P250352IN01</t>
  </si>
  <si>
    <t xml:space="preserve">METHOD FOR PROVIDING RECOMMENDATIONS FOR FAULT EVENTS DETECTED IN FIELD DEVICES AND SYSTEM THEREOF
</t>
  </si>
  <si>
    <t>IP92357</t>
  </si>
  <si>
    <t>OPEA240475-PCT-IN</t>
  </si>
  <si>
    <t>ELECTRONIC DEVICE, AND METHOD FOR MODELING ACTIVE MATERIAL PARTICLES INCLUDED IN COATED AND ROLLED ELECTRODE STRUCTURE THEREOF
PCT/KR2025/000397</t>
  </si>
  <si>
    <t>IP92470</t>
  </si>
  <si>
    <t>OPCA240683-P1-PCT-IN</t>
  </si>
  <si>
    <t>POSITIVE ELECTRODE ACTIVE MATERIAL AND LITHIUM SECONDARY BATTERY COMPRISING SAME
PCT/KR2025/099038</t>
  </si>
  <si>
    <t>IP93015</t>
  </si>
  <si>
    <t>COP2024-0090/IN</t>
  </si>
  <si>
    <t>SEPARATOR FOR ELECTROCHEMICAL DEVICE, MANUFACTURING METHOD THEREFOR, AND ELECTROCHEMICAL DEVICE COMPRISING SEPARATOR
PCT/KR2024/011868</t>
  </si>
  <si>
    <t xml:space="preserve">A USB CHARGER DEVICE AND A METHOD THEREOF
</t>
  </si>
  <si>
    <t>IP93319</t>
  </si>
  <si>
    <t>SH-73841-IN-DMC</t>
  </si>
  <si>
    <t>ELECTRONIC DEVICE AND OPERATION METHOD THEREOF
PCT/KR2024/011734</t>
  </si>
  <si>
    <t xml:space="preserve">A LOCKING MECHANISM FOR WEARABLE JEWELRY ORNAMENT
</t>
  </si>
  <si>
    <t>IP94040</t>
  </si>
  <si>
    <t>C/P/1042742/IN/PCT/1</t>
  </si>
  <si>
    <t>REAL-TIME MANAGEMENT OF SERVICE NETWORK PATHWAYS
PCT/US2024/041267</t>
  </si>
  <si>
    <t>IP92664</t>
  </si>
  <si>
    <t>159503-01014</t>
  </si>
  <si>
    <t>ALTO NEUROSCIENCE, INC.</t>
  </si>
  <si>
    <t>METHOD OF TREATING A DEPRESSIVE DISORDER AND SELECTION OF PATIENTS BENEFITING FROM AGOMELATINE BASED ON EEG MEASUREMENTS
PCT/US2024/030416</t>
  </si>
  <si>
    <t>IP93843</t>
  </si>
  <si>
    <t>OVP2426224IN</t>
  </si>
  <si>
    <t>BATTERY CELL, BATTERY PACK, AND VEHICLE COMPRISING SAME
PCT/KR2024/011998</t>
  </si>
  <si>
    <t>IP93587</t>
  </si>
  <si>
    <t>OVP2425821IN</t>
  </si>
  <si>
    <t>APPARATUS AND METHOD FOR DIAGNOSING BATTERY
PCT/KR2024/012075</t>
  </si>
  <si>
    <t>IP93405</t>
  </si>
  <si>
    <t>20188</t>
  </si>
  <si>
    <t xml:space="preserve">AN UNDERRUN PROTECTION ASSEMBLY FOR A VEHICLE
</t>
  </si>
  <si>
    <t>IP91193</t>
  </si>
  <si>
    <t>P28066-IN/DMC/YSY</t>
  </si>
  <si>
    <t>ELECTRONIC DEVICE
PCT/KR2024/010806</t>
  </si>
  <si>
    <t xml:space="preserve">LENSED BASE STATION ANTENNAS THAT INCLUDE HYBRID RF LENSES WITH IMPROVED CROSS-POLARIZATION DISCRIMINATION PERFORMANCE
</t>
  </si>
  <si>
    <t>IP93269</t>
  </si>
  <si>
    <t>IA-0003-0304IN</t>
  </si>
  <si>
    <t>IDAHO ASPHALT SUPPLY, INC.</t>
  </si>
  <si>
    <t>STABILIZING AND CONTROLLING DUST FROM A PRIMITIVE ROAD
PCT/US2024/043401</t>
  </si>
  <si>
    <t>IP93010</t>
  </si>
  <si>
    <t>PX-240194-IN</t>
  </si>
  <si>
    <t>REPAIR SYSTEM AND METHOD FOR CELL ASSEMBLY
PCT/KR2024/010128</t>
  </si>
  <si>
    <t>IP92413</t>
  </si>
  <si>
    <t>20115</t>
  </si>
  <si>
    <t xml:space="preserve">A STRIKER UNIT FOR A DOOR OF A VEHICLE AND A LATCHING SYSTEM THEREOF
</t>
  </si>
  <si>
    <t>IP92414</t>
  </si>
  <si>
    <t>20125</t>
  </si>
  <si>
    <t xml:space="preserve">AN ARMREST ASSEMBLY FOR A DOOR OF A VEHICLE
</t>
  </si>
  <si>
    <t>IP94131</t>
  </si>
  <si>
    <t>2401206IN</t>
  </si>
  <si>
    <t>IMPROVEMENTS FOR MOBILE ORIGINATED DATA
PCT/US2024/057313</t>
  </si>
  <si>
    <t>IP94029</t>
  </si>
  <si>
    <t>2309035IN</t>
  </si>
  <si>
    <t>TECHNIQUES FOR INTERRUPTION LATENCY REQUIREMENTS FOR PREDICTIVE MOBILITY
PCT/CN2023/131950</t>
  </si>
  <si>
    <t>IP94031</t>
  </si>
  <si>
    <t>2309069IN</t>
  </si>
  <si>
    <t>SENSING REFERENCE SIGNAL PATTERN CONFIGURATION AND PUNCTURING
PCT/US2024/051770</t>
  </si>
  <si>
    <t>IP94063</t>
  </si>
  <si>
    <t>2308776IN</t>
  </si>
  <si>
    <t>CAPABILITY INFORMATION FOR USER EQUIPMENT BEAM PREDICTION
PCT/CN2023/131996</t>
  </si>
  <si>
    <t>IP92290</t>
  </si>
  <si>
    <t>STG4066IN1</t>
  </si>
  <si>
    <t xml:space="preserve">CONFIGURATION ARCHITECTURE FOR FACILITATING SOVEREIGN TENANT ENVIRONMENTS
</t>
  </si>
  <si>
    <t>IP93627</t>
  </si>
  <si>
    <t>69829-18 IN</t>
  </si>
  <si>
    <t>HIGH-STRENGTH ADHESIVES FROM SUSTAINABLE COMPONENTS
PCT/US2023/073590</t>
  </si>
  <si>
    <t>IP92927</t>
  </si>
  <si>
    <t>24FMG019-IN0</t>
  </si>
  <si>
    <t>CONTAINER FOR POWDERY OR GRANULAR MATERIAL AND PACKAGE
PCT/JP2024/035223</t>
  </si>
  <si>
    <t xml:space="preserve">ENERGY SAVING WITH MULTIBEAM DELAYED ETYPE-2 PRECODER
</t>
  </si>
  <si>
    <t xml:space="preserve">A SYSTEM AND METHOD FOR OCCLUSION DETECTION WITH IMAGE RESTORATION IN AUGMENTED REALITY (AR) GLASSES
</t>
  </si>
  <si>
    <t>IP92475</t>
  </si>
  <si>
    <t>SRIB-20250729-002</t>
  </si>
  <si>
    <t xml:space="preserve">A METHOD AND A SYSTEM FOR GENERATING PERSONALIZED USER INTERFACE (UI) FOR APPLICATIONS ON A USER INTERFACE
</t>
  </si>
  <si>
    <t>IP89924</t>
  </si>
  <si>
    <t>SRIB-20241127-001</t>
  </si>
  <si>
    <t xml:space="preserve">METHOD AND DEVICE FOR PERFORMING PRIVACY PRESERVED IMAGE PROCESSING
</t>
  </si>
  <si>
    <t>IP94140</t>
  </si>
  <si>
    <t>106389-9810</t>
  </si>
  <si>
    <t xml:space="preserve">VORTEX-ASSISTED EXHAUST MIXER ASSEMBLY
</t>
  </si>
  <si>
    <t>IP94214</t>
  </si>
  <si>
    <t>30830A_IN_DIV</t>
  </si>
  <si>
    <t xml:space="preserve">IL-17A MODULATORS AND USES THEREOF
</t>
  </si>
  <si>
    <t>IP93944</t>
  </si>
  <si>
    <t>78045-438732</t>
  </si>
  <si>
    <t>TECHNOLOGIES FOR MEASURING GREENHOUSE GAS EMISSIONS IN RUMINANTS FOLLOWING ADMINISTRATION OF FEED ADDITIVES
PCT/US2024/045734</t>
  </si>
  <si>
    <t>IP91801</t>
  </si>
  <si>
    <t>ES-ECE-2025-195</t>
  </si>
  <si>
    <t xml:space="preserve">A FREQUENCY MULTIPLIER CIRCUIT AND A METHOD FOR GENERATING HIGHER HARMONICS
</t>
  </si>
  <si>
    <t>IP93238</t>
  </si>
  <si>
    <t>P45359INN1</t>
  </si>
  <si>
    <t>MYNZYE LIMITED</t>
  </si>
  <si>
    <t>ROTARY HEAT ENGINE
PCT/GB2024/052122</t>
  </si>
  <si>
    <t>IP94002</t>
  </si>
  <si>
    <t>OP70-260025</t>
  </si>
  <si>
    <t>SELECTIVE SIGNALING OF INTER TRANSFORM TYPES AND/OR TRANSFORM SETS
PCT/US2024/039914</t>
  </si>
  <si>
    <t xml:space="preserve">METHODS AND SYSTEMS FOR BROWSING FILES AND FOLDERS IN A SNAPSHOT OR CLOUD BACKUP
</t>
  </si>
  <si>
    <t>IP94132</t>
  </si>
  <si>
    <t>11687-011IN1</t>
  </si>
  <si>
    <t>CENTRUS DIAGNOSTICS, INC.</t>
  </si>
  <si>
    <t>PHYSIOLOGICAL SENSING DEVICE HAVING DATA ACCESS LAYER, AND METHODS OF OPERATION OF SAME
PCT/US2024/041912</t>
  </si>
  <si>
    <t>IP87833</t>
  </si>
  <si>
    <t>24PCTIN956</t>
  </si>
  <si>
    <t>SECONDARY BATTERY MANUFACTURING SYSTEM AND SECONDARY BATTERY MANUFACTURING METHOD
PCT/KR2024/014935</t>
  </si>
  <si>
    <t>IP92628</t>
  </si>
  <si>
    <t>P28045-IN/DMC/KJH</t>
  </si>
  <si>
    <t>ANTENNA STRUCTURE AND ELECTRONIC DEVICE INCLUDING SAME
PCT/KR2024/011674</t>
  </si>
  <si>
    <t>IP93693</t>
  </si>
  <si>
    <t>A0501APP0089-WO-IN/TWB</t>
  </si>
  <si>
    <t>METHOD FOR PRODUCING CARBONATE HAVING ARYL GROUP
PCT/JP2024/032466</t>
  </si>
  <si>
    <t>IP93359</t>
  </si>
  <si>
    <t>P36364IN00</t>
  </si>
  <si>
    <t>FEED ADDITIVE FOR IMPROVING PERFORMANCE OF FARMING ANIMALS
PCT/EP2024/072928</t>
  </si>
  <si>
    <t>IP93847</t>
  </si>
  <si>
    <t>OVP2425853IN</t>
  </si>
  <si>
    <t>ELECTROLYTE FOR LITHIUM-SULFUR BATTERY
PCT/KR2024/096847</t>
  </si>
  <si>
    <t>IP92997</t>
  </si>
  <si>
    <t>20144</t>
  </si>
  <si>
    <t xml:space="preserve">A BODY PANEL FOR A VEHICLE STRUCTURE
</t>
  </si>
  <si>
    <t>IP93998</t>
  </si>
  <si>
    <t>C/2026/TC007</t>
  </si>
  <si>
    <t xml:space="preserve">BATTERY MODULE AND A METHOD OF ASSEMBLING THEREOF
</t>
  </si>
  <si>
    <t>IP94003</t>
  </si>
  <si>
    <t>C/2026/TC006</t>
  </si>
  <si>
    <t xml:space="preserve">BATTERY UNIT AND A METHOD OF ASSEMBLING THEREOF
</t>
  </si>
  <si>
    <t xml:space="preserve">ELECTRIC DEVICE TO PERFORM MULTI-MODE COOKING AND A METHOD THEREOF
</t>
  </si>
  <si>
    <t>IP93328</t>
  </si>
  <si>
    <t xml:space="preserve">PROCESS AND SYSTEM FOR PRODUCTION OF SILICA MATERIALS
</t>
  </si>
  <si>
    <t xml:space="preserve">APPARATUS FOR POWER SUPPLY REGULATION AND METHOD THEREOF
</t>
  </si>
  <si>
    <t xml:space="preserve">METHOD AND SYSTEM FOR MANAGING CHARGING SCHEDULE OF A BATTERY OF A BATTERY BACKUP UNIT
</t>
  </si>
  <si>
    <t>IP93163</t>
  </si>
  <si>
    <t>17918-IN-PCT</t>
  </si>
  <si>
    <t>N-ACETYLGLUCOSAMINYLTRANSFERASE ENZYMES WITH ALTERED SUBSTRATE SPECIFICITY AND THEIR USE IN FERMENTATIVE OLIGOSACCHARIDE PRODUCTION
PCT/EP2024/073555</t>
  </si>
  <si>
    <t xml:space="preserve">ANTIMICROBIAL SURFACE CLEANING COMPOSITION COMPRISING SOAP
</t>
  </si>
  <si>
    <t>IP92987</t>
  </si>
  <si>
    <t>378.0859IN</t>
  </si>
  <si>
    <t>NOBIAN INDUSTRIAL CHEMICALS B.V.</t>
  </si>
  <si>
    <t>PROCESS FOR PRODUCING LITHIUM HYDROXIDE MONOHYDRATE
PCT/EP2024/072241</t>
  </si>
  <si>
    <t>IP94105</t>
  </si>
  <si>
    <t>2024-OPLE-0417PC/IN/EKL/BYY</t>
  </si>
  <si>
    <t>MULTI-WALLED CARBON NANOTUBE POWDER, AND CONDUCTIVE MATERIAL DISPERSION SOLUTION AND LITHIUM SECONDARY BATTERY WHICH INCLUDE THE SAME
PCT/KR2024/096309</t>
  </si>
  <si>
    <t>IP94144</t>
  </si>
  <si>
    <t>2024-OPLE-0357PC/IN/EKL</t>
  </si>
  <si>
    <t>POSITIVE ELECTRODE MATERIAL POWDER AND METHOD OF PREPARING THE POSITIVE ELECTRODE MATERIAL POWDER
PCT/KR2024/015134</t>
  </si>
  <si>
    <t>IP94064</t>
  </si>
  <si>
    <t>2308842IN</t>
  </si>
  <si>
    <t>INTERFERENCE MEASUREMENT RESOURCE CAPABILITY AND CONFIGURATION REPORTING
PCT/US2024/052286</t>
  </si>
  <si>
    <t>IP94035</t>
  </si>
  <si>
    <t>2400557IN</t>
  </si>
  <si>
    <t>SMALL DELAY CYCLIC DELAY DIVERSITY FOR DATA OR CONTROL CHANNELS
PCT/US2024/051849</t>
  </si>
  <si>
    <t>IP94037</t>
  </si>
  <si>
    <t>2400649IN</t>
  </si>
  <si>
    <t>UPLINK POWER CONTROL FOR UPLINK DENSE DEPLOYMENT SCENARIOS
PCT/CN2023/130418</t>
  </si>
  <si>
    <t>IP94061</t>
  </si>
  <si>
    <t>2307581IN</t>
  </si>
  <si>
    <t>BEAMFORMED BISTATIC BACKSCATTERING
PCT/US2024/049632</t>
  </si>
  <si>
    <t>IP94062</t>
  </si>
  <si>
    <t>2307607IN</t>
  </si>
  <si>
    <t>LOSSLESS COMPRESSION FOR HARQ-ACK CODEBOOKS WITH DIFFERENT BLER
PCT/US2024/052242</t>
  </si>
  <si>
    <t>IP94033</t>
  </si>
  <si>
    <t>2309462U1IN</t>
  </si>
  <si>
    <t>INTER-TRANSPORT BLOCK TIME INTERLEAVING
PCT/US2024/051764</t>
  </si>
  <si>
    <t>IP94189</t>
  </si>
  <si>
    <t>PO250333</t>
  </si>
  <si>
    <t>BATTERY MANAGEMENT SYSTEM
PCT/KR2024/009715</t>
  </si>
  <si>
    <t>IP93637</t>
  </si>
  <si>
    <t>P44553INN1</t>
  </si>
  <si>
    <t>MITSUBISHI CHEMICAL UK LIMITED</t>
  </si>
  <si>
    <t>APPARATUS AND CONDENSATION METHOD
PCT/GB2024/052146</t>
  </si>
  <si>
    <t>IP93300</t>
  </si>
  <si>
    <t>30578_IN</t>
  </si>
  <si>
    <t>AMYLOID PRECURSOR PROTEIN (APP) RNAi AGENTS
PCT/US2024/042615</t>
  </si>
  <si>
    <t>IP93312</t>
  </si>
  <si>
    <t>31454_IN</t>
  </si>
  <si>
    <t>SCORPION THERAPEUTICS, INC.</t>
  </si>
  <si>
    <t>CRYSTALLINE FORMS OF A PI3K INHIBITOR AND USES OF SAME
PCT/US2024/042221</t>
  </si>
  <si>
    <t xml:space="preserve">DISPLAY DEVICE, METHOD OF MANUFACTURING THE SAME AND ELECTRONIC DEVICE INCLUDING THE DISPLAY DEVICE
</t>
  </si>
  <si>
    <t>IP92519</t>
  </si>
  <si>
    <t>SAM24001PCT/IN</t>
  </si>
  <si>
    <t>SAMS INC.</t>
  </si>
  <si>
    <t>SOLID STARTING MATERIAL PRODUCTION METHOD
PCT/JP2024/034394</t>
  </si>
  <si>
    <t xml:space="preserve">AUTOMATIC PERFORMANCE MEASUREMENTS AND OBSERVABILITY IN IP NETWORKS
</t>
  </si>
  <si>
    <t>IP92907</t>
  </si>
  <si>
    <t>81088736</t>
  </si>
  <si>
    <t xml:space="preserve">A VIBRATION DEVICE FOR A CHUTE AND THE CHUTE THEREOF
</t>
  </si>
  <si>
    <t>IP93400</t>
  </si>
  <si>
    <t>39427-87</t>
  </si>
  <si>
    <t>SP INDUSTRIES, INC.</t>
  </si>
  <si>
    <t>REAL-TIME MEASUREMENT OF DESUBLIMATION IN A FREEZE-DRYING SYSTEM
PCT/US2024/042035</t>
  </si>
  <si>
    <t>IP93650</t>
  </si>
  <si>
    <t>X0042.70027IN00</t>
  </si>
  <si>
    <t>XENON PHARMACEUTICALS INC</t>
  </si>
  <si>
    <t>HETEROARYL AMINE COMPOUNDS AND USES THEREOF
PCT/US2024/042644</t>
  </si>
  <si>
    <t>IP93625</t>
  </si>
  <si>
    <t>2024/32309</t>
  </si>
  <si>
    <t>PETROLEO BRASILEIRO S.A. – PETROBRAS</t>
  </si>
  <si>
    <t>METHOD FOR CONVERTING LIQUID PLANT BIOMASS IN A DELAYED COKING UNIT
PCT/BR2024/050415</t>
  </si>
  <si>
    <t>IP93598</t>
  </si>
  <si>
    <t>OVP2426375IN</t>
  </si>
  <si>
    <t>BATTERY DIAGNOSIS APPARATUS AND BATTERY DIAGNOSIS METHOD
PCT/KR2024/016660</t>
  </si>
  <si>
    <t>IP94230</t>
  </si>
  <si>
    <t>D25-038- 04927-00-IN</t>
  </si>
  <si>
    <t xml:space="preserve">SYSTEM AND METHOD FOR GENERATING ACTIONABLE INSIGHTS DURING PROCESS ASSESSMENT
</t>
  </si>
  <si>
    <t>IP93380</t>
  </si>
  <si>
    <t>20045</t>
  </si>
  <si>
    <t xml:space="preserve">A SYSTEM FOR REMOVING SURFACE CONTAMINATION FROM A MIRROR OF A VEHICLE
</t>
  </si>
  <si>
    <t>IP93698</t>
  </si>
  <si>
    <t>PX-250048-IN</t>
  </si>
  <si>
    <t>APPARATUS FOR DETECTING LEAKAGE OF MOLTEN POLYSILICON
PCT/KR2025/003005</t>
  </si>
  <si>
    <t>IP94034</t>
  </si>
  <si>
    <t>2400247IN</t>
  </si>
  <si>
    <t>TECHNIQUES FOR A REFERENCE SIGNAL FOR ON-DEMAND BROADCAST COMMUNICATIONS
PCT/US2024/051378</t>
  </si>
  <si>
    <t>IP94065</t>
  </si>
  <si>
    <t>2309184IN</t>
  </si>
  <si>
    <t>ENHANCED HANDOVER FOR PDU SET LEVEL HANDLING
PCT/US2024/052861</t>
  </si>
  <si>
    <t>IP94080</t>
  </si>
  <si>
    <t>2306228IN</t>
  </si>
  <si>
    <t>INTEGRATED COMMUNICATIONS AND SENSING WITH INTERFERENCE MITIGATION AND CANCELLATION
PCT/US2024/048585</t>
  </si>
  <si>
    <t>IP94126</t>
  </si>
  <si>
    <t>2400400IN</t>
  </si>
  <si>
    <t>HYBRID AUTOMATIC REPEAT REQUEST FEEDBACK FOR HIGH THROUGHPUT USE CASES
PCT/US2024/051577</t>
  </si>
  <si>
    <t>IP94169</t>
  </si>
  <si>
    <t>2400364IN</t>
  </si>
  <si>
    <t>CHANNEL STATE INFORMATION REFERENCE SIGNAL RESOURCE INDICATOR FOR AGGREGATED CHANNEL STATE INFORMATION REFERENCE SIGNAL RESOURCES
PCT/CN2023/130392</t>
  </si>
  <si>
    <t>IP94170</t>
  </si>
  <si>
    <t>2401165IN</t>
  </si>
  <si>
    <t>POWER HEADROOM ENHANCEMENT FOR DENSE UPLINK DEPLOYMENT
PCT/CN2023/136986</t>
  </si>
  <si>
    <t>IP94171</t>
  </si>
  <si>
    <t>2308396IN</t>
  </si>
  <si>
    <t>DYNAMIC POWER LOADING
PCT/US2024/053921</t>
  </si>
  <si>
    <t>IP94130</t>
  </si>
  <si>
    <t>2400981IN</t>
  </si>
  <si>
    <t>DYNAMIC INDICATION FOR BACKSCATTERING RANDOM ACCESS PREAMBLE
PCT/CN2023/137038</t>
  </si>
  <si>
    <t xml:space="preserve">SYSTEM AND METHOD FOR CONFIDENCE SCORING OF DIGITAL IDENTITY LINKAGES
</t>
  </si>
  <si>
    <t>IP93440</t>
  </si>
  <si>
    <t>14492 P 6575 IN -SM/YR</t>
  </si>
  <si>
    <t>CREDENTIS AG</t>
  </si>
  <si>
    <t>DENTAL CARE PRODUCTS COMPRISING STANNOUS FLUORIDE
PCT/EP2024/075249</t>
  </si>
  <si>
    <t>IP92485</t>
  </si>
  <si>
    <t>OPMA240567-P1-PCT-IN</t>
  </si>
  <si>
    <t>ELECTRODE ASSEMBLY MANUFACTURING EQUIPMENT, ELECTRODE ASSEMBLY MANUFACTURING METHOD, AND ELECTRODE ASSEMBLY
PCT/KR2025/002600</t>
  </si>
  <si>
    <t>IP90743</t>
  </si>
  <si>
    <t>OPEA240073-PCT-IN</t>
  </si>
  <si>
    <t>SYSTEMS AND METHODS FOR DETERMINING THE CHARGEABLE OR DISCHARGEABLE ENERGY OF A BATTERY ENERGY STORAGE SYSTEM
PCT/IB2024/061681</t>
  </si>
  <si>
    <t>IP93492</t>
  </si>
  <si>
    <t>SE-023-08-042-WO0IN0</t>
  </si>
  <si>
    <t>FOLDABLE ELECTRONIC DEVICE COMPRISING MAGNET HAVING THROUGH-HOLE
PCT/KR2024/011499</t>
  </si>
  <si>
    <t>IP93313</t>
  </si>
  <si>
    <t>31455_IN</t>
  </si>
  <si>
    <t>PROCESSES OF PREPARING PI3K INHIBITORS
PCT/US2024/042223</t>
  </si>
  <si>
    <t>POSTGRADUATE INSTITUTE OF MEDICAL EDUCATION AND RESEARCH (PGIMER)</t>
  </si>
  <si>
    <t xml:space="preserve">A COLOR CODED WAIST CIRCUMFERENCE MEASURING DEVICE
</t>
  </si>
  <si>
    <t>IP93675</t>
  </si>
  <si>
    <t>CS-OC-2026-031</t>
  </si>
  <si>
    <t xml:space="preserve">HYDROGEN BOND SURROGATE (HBS)-HELICOMIMICS FOR SELECTIVE BINDING TO DSDNA
</t>
  </si>
  <si>
    <t>IP87656</t>
  </si>
  <si>
    <t>MS-CPDM-2025-084</t>
  </si>
  <si>
    <t xml:space="preserve">AN ULTRASOUND DEVICE AND METHOD FOR COMPUTING COMPENSATED FORCE
</t>
  </si>
  <si>
    <t>IP93796</t>
  </si>
  <si>
    <t>30610/70016/IN</t>
  </si>
  <si>
    <t>INOZYME PHARMA, INC.</t>
  </si>
  <si>
    <t>TREATMENT OF ENPP1 DEFICIENCY AND ABCC6 DEFICIENCY IN CHILDREN
PCT/US2024/043242</t>
  </si>
  <si>
    <t>IP93593</t>
  </si>
  <si>
    <t>SUZ25060PAR/IN</t>
  </si>
  <si>
    <t>IP92824</t>
  </si>
  <si>
    <t>2023246-IN-PCT</t>
  </si>
  <si>
    <t>FUNCTIONALIZED STARCH FOR PLASTERBOARD
PCT/EP2024/076009</t>
  </si>
  <si>
    <t xml:space="preserve">SUBSURFACE STORAGE SYSTEM
</t>
  </si>
  <si>
    <t>IP93563</t>
  </si>
  <si>
    <t>25/26-237</t>
  </si>
  <si>
    <t xml:space="preserve">A VEHICLE FLOOR ASSEMBLY
</t>
  </si>
  <si>
    <t>IP93570</t>
  </si>
  <si>
    <t>16158</t>
  </si>
  <si>
    <t xml:space="preserve">A LAUNCH CONTROL SYSTEM FOR A MANUAL TRANSMISSION VEHICLE
</t>
  </si>
  <si>
    <t>IP93572</t>
  </si>
  <si>
    <t>15877</t>
  </si>
  <si>
    <t xml:space="preserve">A SYSTEM FOR STABILIZING A VEHICLE IN AN EVENT OF A TIRE BURST
</t>
  </si>
  <si>
    <t xml:space="preserve">POWER GENERATING ASSET CONTROL IN RESPONSE TO A GRID EVENT
</t>
  </si>
  <si>
    <t>IP92754</t>
  </si>
  <si>
    <t>20141</t>
  </si>
  <si>
    <t xml:space="preserve">A SOUND DAMPING PLUG FOR A VEHICLE
</t>
  </si>
  <si>
    <t xml:space="preserve">AN INDUCTION COOKING APPLIANCE
</t>
  </si>
  <si>
    <t>IP93772</t>
  </si>
  <si>
    <t>D25-027-04933-00-IN</t>
  </si>
  <si>
    <t xml:space="preserve">SYSTEM AND METHOD FOR MANAGING ELECTRIC VEHICLE CHARGING STATIONS
</t>
  </si>
  <si>
    <t>IP93801</t>
  </si>
  <si>
    <t>MP23004IN1</t>
  </si>
  <si>
    <t>COMMUNICATION SYSTEM
PCT/JP2024/032461</t>
  </si>
  <si>
    <t>IP94235</t>
  </si>
  <si>
    <t>193338IND1</t>
  </si>
  <si>
    <t xml:space="preserve">NEW RADIO SYNCHRONIZATION SIGNAL BLOCK RELATED IDLE MEASUREMENT CONFIGURATION
</t>
  </si>
  <si>
    <t>IP94128</t>
  </si>
  <si>
    <t>2400430IN</t>
  </si>
  <si>
    <t>GENERATION OF COMPLETE LARGE SCALE PARAMETER MAPS
PCT/US2024/052290</t>
  </si>
  <si>
    <t>IP94129</t>
  </si>
  <si>
    <t>2400482IN</t>
  </si>
  <si>
    <t>TECHNIQUES FOR INDICATING TIME AND FREQUENCY LOCATIONS OF SUB-BAND FULL-DUPLEX SUB-BANDS
PCT/US2024/054251</t>
  </si>
  <si>
    <t>IP94197</t>
  </si>
  <si>
    <t>2308096IN</t>
  </si>
  <si>
    <t>WAVEFORMS FOR BACKSCATTERED SIGNALS
PCT/CN2023/133176</t>
  </si>
  <si>
    <t>IP93834</t>
  </si>
  <si>
    <t>5711.031IN01</t>
  </si>
  <si>
    <t>SODASTREAM INDUSTRIES LTD.</t>
  </si>
  <si>
    <t>CARBONATION MACHINE
PCT/IL2024/050806</t>
  </si>
  <si>
    <t>IP92288</t>
  </si>
  <si>
    <t>STG4060IN1</t>
  </si>
  <si>
    <t xml:space="preserve">GRAPH-BASED MODELS WITH ENTITY NODES
</t>
  </si>
  <si>
    <t>IP92289</t>
  </si>
  <si>
    <t>STG4061IN1</t>
  </si>
  <si>
    <t xml:space="preserve">COORDINATION BETWEEN GRAPH-BASED MODEL AND MULTI-TIER SYSTEM
</t>
  </si>
  <si>
    <t>IP92251</t>
  </si>
  <si>
    <t>SUB2991IN1</t>
  </si>
  <si>
    <t xml:space="preserve">AUTOMATED POWER CHARACTERIZATION OF MEMORY DEVICES
</t>
  </si>
  <si>
    <t>IP92245</t>
  </si>
  <si>
    <t>SUB2947IN1</t>
  </si>
  <si>
    <t xml:space="preserve">AUTOMATED MEMORY TIMING CHARACTERIZATION
</t>
  </si>
  <si>
    <t>IP92246</t>
  </si>
  <si>
    <t>SUB2946IN1</t>
  </si>
  <si>
    <t xml:space="preserve">AUTOMATED TIMING CHARACTERIZATION OF DIGITAL INTEGRATED CIRCUITS
</t>
  </si>
  <si>
    <t>IP93321</t>
  </si>
  <si>
    <t>SE-023-08-011-WO0IN0</t>
  </si>
  <si>
    <t>ELECTRONIC DEVICE INCLUDING STRUCTURE FOR DISSIPATING HEAT
PCT/KR2024/011052</t>
  </si>
  <si>
    <t>IP94251</t>
  </si>
  <si>
    <t>409176-1193N01IN</t>
  </si>
  <si>
    <t>REVOLO BIOTHERAPEUTICS LIMITED</t>
  </si>
  <si>
    <t>METHODS AND COMPOSITIONS FOR PREVENTING OR TREATING SEVERE ASTHMA
PCT/IB2024/057907</t>
  </si>
  <si>
    <t>IP93661</t>
  </si>
  <si>
    <t>CIN20260120</t>
  </si>
  <si>
    <t>DEREK (TIANJIN) MACHINERY MANUFACTURING CO., LTD</t>
  </si>
  <si>
    <t>ROTATING DEVICE FOR COMPUTED TOMOGRAPHY (CT) SCANNER AND CT SCANNER
PCT/CN2024/112698</t>
  </si>
  <si>
    <t xml:space="preserve">METHOD AND SYSTEM FOR HANDLING SUCCESSFUL PSCELL ADDITION/CHANGE REPORT (SPR) CONFIGURATION
</t>
  </si>
  <si>
    <t>IP93620</t>
  </si>
  <si>
    <t>545673INP</t>
  </si>
  <si>
    <t>NOVEL CO-CULTURED MICROBIAL CONSORTIA
PCT/AU2024/050882</t>
  </si>
  <si>
    <t>IP93819</t>
  </si>
  <si>
    <t>538550INP</t>
  </si>
  <si>
    <t>MACFARLANE BURNET INSTITUTE FOR MEDICAL RESEARCH AND PUBLIC HEALTH LIMITED</t>
  </si>
  <si>
    <t>VACCINE ANTIGEN
PCT/AU2024/050878</t>
  </si>
  <si>
    <t>IP93699</t>
  </si>
  <si>
    <t>30956_IN</t>
  </si>
  <si>
    <t>MABLINK BIOSCIENCE</t>
  </si>
  <si>
    <t>MOLECULAR GLUE DEGRADERS AND USES THEREOF
PCT/EP2024/073678</t>
  </si>
  <si>
    <t>IP93739</t>
  </si>
  <si>
    <t>30957_IN</t>
  </si>
  <si>
    <t>ANTIBODY-DRUG CONJUGATES BASED ON MOLECULAR GLUE DEGRADERS AND USES THEREOF
PCT/EP2024/073667</t>
  </si>
  <si>
    <t>IP93398</t>
  </si>
  <si>
    <t>MJD/P244789IN00</t>
  </si>
  <si>
    <t>TECH 21 LICENSING LIMITED</t>
  </si>
  <si>
    <t>A METHOD AND A 3D PRINTER FOR 3D PRINTING ONTO A FLEXIBLE SUBSTRATE
PCT/GB2024/052246</t>
  </si>
  <si>
    <t>IP93117</t>
  </si>
  <si>
    <t>81088829</t>
  </si>
  <si>
    <t xml:space="preserve">A SUPPORT MEMBER FOR A WRIST SUPPORT SPLINT AND A METHOD FOR FABRICATING THE SAME
</t>
  </si>
  <si>
    <t>IP92425</t>
  </si>
  <si>
    <t>81088437</t>
  </si>
  <si>
    <t xml:space="preserve">MULTILAYER CORROSION RESISTANT COATING FOR METALLIC SUBSTRATES, METHOD(S) AND APPLICATION(S) THEREOF
</t>
  </si>
  <si>
    <t>IP91289</t>
  </si>
  <si>
    <t>81088078</t>
  </si>
  <si>
    <t xml:space="preserve">A METHOD FOR DEPHOSPHORIZATION OF STEEL
</t>
  </si>
  <si>
    <t>IP94175</t>
  </si>
  <si>
    <t>C/P/1042382/IN/PCT/1</t>
  </si>
  <si>
    <t>STATEFUL MULTI-PRIVILEGED SD-WAN CONTROL CONNECTIONS
PCT/US2024/042205</t>
  </si>
  <si>
    <t>IP91720</t>
  </si>
  <si>
    <t>24PCTIN1152</t>
  </si>
  <si>
    <t>LITHIUM SECONDARY BATTERY, AND BATTERY MODULE AND BATTERY PACK COMPRISING SAME
PCT/KR2025/008113</t>
  </si>
  <si>
    <t>IP94154</t>
  </si>
  <si>
    <t>E2574IN1_SZK</t>
  </si>
  <si>
    <t>IP93811</t>
  </si>
  <si>
    <t>00011498-IN01</t>
  </si>
  <si>
    <t>FUSION PROTEINS FOR PURIFYING NUCLEIC ACIDS
PCT/US2024/043621</t>
  </si>
  <si>
    <t>IP90069</t>
  </si>
  <si>
    <t>FS-F10933-06</t>
  </si>
  <si>
    <t>CAMERA
PCT/JP2024/032439</t>
  </si>
  <si>
    <t>IP90070</t>
  </si>
  <si>
    <t>FS-F10963-05</t>
  </si>
  <si>
    <t>CAMERA SYSTEM AND ACCESSORY
PCT/JP2024/032441</t>
  </si>
  <si>
    <t>IP93705</t>
  </si>
  <si>
    <t>CV_20289</t>
  </si>
  <si>
    <t xml:space="preserve">A HEATING SYSTEM FOR A VEHICLE AND A METHOD OF OPERATING THE SAME
</t>
  </si>
  <si>
    <t>IP94152</t>
  </si>
  <si>
    <t>WT/EK/MON/V.20260419 (7708/WO-IN)</t>
  </si>
  <si>
    <t>VIVO SURGICAL PRIVATE LIMITED</t>
  </si>
  <si>
    <t>ENDOSCOPE ACCESSORY
PCT/SG2024/050531</t>
  </si>
  <si>
    <t>IP92569</t>
  </si>
  <si>
    <t>FKDF-224IN</t>
  </si>
  <si>
    <t>INSULATING RESIN COMPOSITION FOR ELECTRIC POWER CABLE, AND ELECTRIC POWER CABLE
PCT/JP2023/033645</t>
  </si>
  <si>
    <t>IP93630</t>
  </si>
  <si>
    <t>X0042.70028IN00</t>
  </si>
  <si>
    <t>HETEROARYL AMINE COMPOUNDS AND USES THEREOF
PCT/US2024/042649</t>
  </si>
  <si>
    <t>IP93549</t>
  </si>
  <si>
    <t>348358.16908</t>
  </si>
  <si>
    <t>GENOME-WIDE REPEAT LANDSCAPES IN CANCER AND CELL-FREE DNA
PCT/US2024/042289</t>
  </si>
  <si>
    <t>IP95243</t>
  </si>
  <si>
    <t>230703IN01</t>
  </si>
  <si>
    <t>THREE-WAY CONVERSION CATALYSTS CONTAINING CERIA-RICH CERIA-ALUMINA COMPOSITES
PCT/US2024/047349</t>
  </si>
  <si>
    <t xml:space="preserve">THERMAL SENSITIVE TAPE
</t>
  </si>
  <si>
    <t xml:space="preserve">SIMPLIFIED ORCHESTRATION FOR CONTAINER-BASED RAN PLATFORMS
</t>
  </si>
  <si>
    <t>IP93383</t>
  </si>
  <si>
    <t>20129</t>
  </si>
  <si>
    <t xml:space="preserve">METHOD AND SYSTEM FOR ENERGY MANAGEMENT IN A HYBRID ELECTRIC VEHICLE
</t>
  </si>
  <si>
    <t>IP93384</t>
  </si>
  <si>
    <t>20227</t>
  </si>
  <si>
    <t xml:space="preserve">A SUSPENSION DEVICE FOR A VEHICLE
</t>
  </si>
  <si>
    <t>IP94275</t>
  </si>
  <si>
    <t>Kre38 Labs Private Limited</t>
  </si>
  <si>
    <t>IP92291</t>
  </si>
  <si>
    <t>STG4067IN1</t>
  </si>
  <si>
    <t xml:space="preserve">CONFIGURATION ARCHITECTURE WITH CONTEXTUALIZED OPERATIONS
</t>
  </si>
  <si>
    <t>IP94067</t>
  </si>
  <si>
    <t>2024-OPLE-9929PC/IN/EKL/SKB</t>
  </si>
  <si>
    <t>SERVER AND OPERATION METHOD THEREOF
PCT/KR2024/010595</t>
  </si>
  <si>
    <t>IP94200</t>
  </si>
  <si>
    <t>2309394IN</t>
  </si>
  <si>
    <t>USER EQUIPMENT CONTEXT HANDLING
PCT/US2024/047019</t>
  </si>
  <si>
    <t xml:space="preserve">LIST API FOR SNAPSHOTS BACKED UP TO OBJECT STORAGE
</t>
  </si>
  <si>
    <t>IP93423</t>
  </si>
  <si>
    <t>IN P170051WOIN</t>
  </si>
  <si>
    <t>UNIVERSITY OF COPENHAGEN</t>
  </si>
  <si>
    <t>PSMA THERANOSTIC COMPOUNDS ASSEMBLED WITH TETRAZINE-TRANS-CYCLOOCTENE LIGATION
PCT/EP2024/073130</t>
  </si>
  <si>
    <t>IP93797</t>
  </si>
  <si>
    <t>MTI-104-IN01-NP-PCT</t>
  </si>
  <si>
    <t>CONJUGATES COMPRISING CLEAVABLE LINKERS
PCT/EP2024/072929</t>
  </si>
  <si>
    <t>IP94167</t>
  </si>
  <si>
    <t>2306058IN</t>
  </si>
  <si>
    <t>PHYSICAL RANDOM ACCESS CHANNEL (PRACH) TRANSMISSION USING RANDOM OR PSEUDORANDOM POWER CONTROL
PCT/US2024/052634</t>
  </si>
  <si>
    <t>IP94168</t>
  </si>
  <si>
    <t>2309494IN</t>
  </si>
  <si>
    <t>RESOURCE MANAGEMENT FOR COMMUNICATIONS WITH AMBIENT INTERNET OF THINGS (AIOT) DEVICES
PCT/CN2023/130889</t>
  </si>
  <si>
    <t>IP94060</t>
  </si>
  <si>
    <t>KB1327</t>
  </si>
  <si>
    <t>HIGH-STRENGTH SEAWATER-CORROSION-RESISTANT CHAIN STEEL, CHAIN AND MANUFACTURING METHOD THEREFOR
PCT/CN2024/121793</t>
  </si>
  <si>
    <t>IP93994</t>
  </si>
  <si>
    <t>CPCT2023-0124_IN</t>
  </si>
  <si>
    <r>
      <rPr>
        <sz val="10"/>
        <rFont val="Arial"/>
        <charset val="1"/>
      </rPr>
      <t xml:space="preserve">LOCK </t>
    </r>
    <r>
      <rPr>
        <sz val="10"/>
        <rFont val="Noto Sans CJK SC"/>
        <family val="2"/>
      </rPr>
      <t xml:space="preserve">＆ </t>
    </r>
    <r>
      <rPr>
        <sz val="10"/>
        <rFont val="Arial"/>
        <charset val="1"/>
      </rPr>
      <t>LOCK Co., Ltd</t>
    </r>
  </si>
  <si>
    <t>COMPOSITION FOR FOOD CONTAINER AND METHOD FOR MANUFACTURING FOOD CONTAINER BY USING SAME
PCT/KR2024/000375</t>
  </si>
  <si>
    <t xml:space="preserve">RECOMBINANT GP50 ANTIGEN BASED ELISA PLATFORM FOR SERODETECTION OF PORCINE CYSTICERCOSIS
</t>
  </si>
  <si>
    <t>IP92056</t>
  </si>
  <si>
    <t>P250288IN01</t>
  </si>
  <si>
    <t xml:space="preserve">METHOD AND SYSTEM FOR LOCALIZING GAS LEAKAGE
</t>
  </si>
  <si>
    <t>IP94236</t>
  </si>
  <si>
    <t>UC-1580-PCT-IN</t>
  </si>
  <si>
    <t>URINE ABSORBENT PAD
PCT/JP2024/033424</t>
  </si>
  <si>
    <t>IP94294</t>
  </si>
  <si>
    <t>106389-9965</t>
  </si>
  <si>
    <t xml:space="preserve">CALIBRATION SYSTEM AND METHOD FOR FUEL INJECTION CALIBRATION
</t>
  </si>
  <si>
    <t>IP94234</t>
  </si>
  <si>
    <t>P121372.IN</t>
  </si>
  <si>
    <t>MONASH UNIVERSITY</t>
  </si>
  <si>
    <t>CATALYST-COATED REACTOR
PCT/AU2024/050871</t>
  </si>
  <si>
    <t>IP94081</t>
  </si>
  <si>
    <t>B18342WOIN/CHP</t>
  </si>
  <si>
    <t>BETT1.DE GMBH</t>
  </si>
  <si>
    <t>MATTRESS WITH PAPER PACKAGING
PCT/EP2024/071850</t>
  </si>
  <si>
    <t>IP94252</t>
  </si>
  <si>
    <t>C/P/1042136/IN/PCT/1</t>
  </si>
  <si>
    <t>AUTOMATIC CREATION OF ADAPTIVE APPLICATION AWARE ROUTING POLICIES ON A SOFTWARE-DEFINED WIDE AREA NETWORK (SD-WAN)
PCT/US2024/042450</t>
  </si>
  <si>
    <t>IP92716</t>
  </si>
  <si>
    <t>81088343.</t>
  </si>
  <si>
    <t xml:space="preserve">A METHOD FOR MANUFACTURING HOT ROLLED WIRE ROD AND HOT ROLLED WIRE ROD THEREOF
</t>
  </si>
  <si>
    <t xml:space="preserve">A PEPTIDE COMPOSITION AND PRODUCTS THEREOF
</t>
  </si>
  <si>
    <t>IP94196</t>
  </si>
  <si>
    <t>E2575IN1_SZK</t>
  </si>
  <si>
    <t>IP91678</t>
  </si>
  <si>
    <t>24PCTIN961</t>
  </si>
  <si>
    <t>BATTERY MANUFACTURING SYSTEM AND BATTERY MANUFACTURING METHOD
PCT/KR2025/000830</t>
  </si>
  <si>
    <t>IP94014</t>
  </si>
  <si>
    <t>IMED-3291/IN</t>
  </si>
  <si>
    <t>KAPTORY</t>
  </si>
  <si>
    <t>SET OF ELEMENTS FOR APPLYING A DRAINING COMPRESSION BANDAGE
PCT/FR2024/051146</t>
  </si>
  <si>
    <t>IP93828</t>
  </si>
  <si>
    <t>20211</t>
  </si>
  <si>
    <t xml:space="preserve">SYSTEM AND METHOD FOR MONITORING HEALTH OF A DIFFERENTIAL PRESSURE SENSOR FOR DIESEL PARTICULATE FILTER
</t>
  </si>
  <si>
    <t>IP93813</t>
  </si>
  <si>
    <t>COPA-049/01IN 337248-2436</t>
  </si>
  <si>
    <t>3-(2-(DIMETHYLAMINO)ETHYL)-1H-INDOL-4-YL OLIGOMERIC DERIVATIVES
PCT/EP2024/073714</t>
  </si>
  <si>
    <t xml:space="preserve">ELECTRONIC DEVICE AND FOLDABLE ELECTRONIC DEVICE
</t>
  </si>
  <si>
    <t>IP94262</t>
  </si>
  <si>
    <t>1000443IN01</t>
  </si>
  <si>
    <t>SUBSTRATE PROCESSING METHOD, METHOD FOR MANUFACTURING SEMICONDUCTOR DEVICE, SUBSTRATE PROCESSING DEVICE, AND PROGRAM
PCT/JP2023/036541</t>
  </si>
  <si>
    <t xml:space="preserve">MEDIUM OR HIGH VOLTAGE CIRCUIT BREAKER
</t>
  </si>
  <si>
    <t xml:space="preserve">A LOCKING UNIT OF AN ELECTRICAL UNIT
</t>
  </si>
  <si>
    <t>IP93899</t>
  </si>
  <si>
    <t>2023P01308WO-IN</t>
  </si>
  <si>
    <t>METHOD FOR MANAGING THE FUEL LEVEL IN A TANK AND ASSOCIATED SYSTEM
PCT/EP2024/078830</t>
  </si>
  <si>
    <t>IP94201</t>
  </si>
  <si>
    <t>2400041IN</t>
  </si>
  <si>
    <t>WAKE-UP SIGNALING USING A LOW POWER WAKE-UP RECEIVER
PCT/US2024/051423</t>
  </si>
  <si>
    <t>IP94202</t>
  </si>
  <si>
    <t>2400164IN</t>
  </si>
  <si>
    <t>POWER BOOSTING FOR RESOURCE ELEMENT MUTING
PCT/US2024/056007</t>
  </si>
  <si>
    <t>IP94208</t>
  </si>
  <si>
    <t>192595IND1</t>
  </si>
  <si>
    <t xml:space="preserve">FREQUENCY DOMAIN BASES REPORT WITH A REFERENCE INDEX ACROSS LAYERS
</t>
  </si>
  <si>
    <t>IP94195</t>
  </si>
  <si>
    <t>2308079IN</t>
  </si>
  <si>
    <t>REGISTRATION OF A SENSING TARGET
PCT/US2024/051913</t>
  </si>
  <si>
    <t>IP94265</t>
  </si>
  <si>
    <t>2024-OPLE-0362PC/IN/EKL</t>
  </si>
  <si>
    <t>APPARATUS FOR INSPECTING ELECTRODE CURRENT COLLECTOR, APPARATUS FOR MANUFACTURING ELECTRODE, AND METHOD FOR MANUFACTURING ELECTRODE
PCT/KR2024/015132</t>
  </si>
  <si>
    <t>IP92292</t>
  </si>
  <si>
    <t>STG4068IN1</t>
  </si>
  <si>
    <t xml:space="preserve">USER MANAGEMENT IN CONFIGURATION ARCHITECTURE
</t>
  </si>
  <si>
    <t>IP93961</t>
  </si>
  <si>
    <t>P241100IN01</t>
  </si>
  <si>
    <t xml:space="preserve">A COMPUTERIZED PLATFORM FOR TRACKING THE ACTIVITY OF HUMAN OPERATORS IN DISTRIBUTED CONTROL SYSTEMS
</t>
  </si>
  <si>
    <t>IP93236</t>
  </si>
  <si>
    <t>23-0046-IN-1</t>
  </si>
  <si>
    <t>BOEHRINGER INGELHEIM VETMEDICA GMBH</t>
  </si>
  <si>
    <t>HVT AIV VECTORS AND USES THEREOF
PCT/IB2024/058180</t>
  </si>
  <si>
    <t xml:space="preserve">A METHOD AND SYSTEM FOR PRECONDITIONING A TRACTION BATTERY OF AN ELECTRIC VEHICLE FOR DIRECT CURRENT FAST CHARGING AT A CHARGING STATION
</t>
  </si>
  <si>
    <t>IP93363</t>
  </si>
  <si>
    <t>70481.2984IN01 (OCP.D2023.104763.IN1)</t>
  </si>
  <si>
    <t>PAYPAL, INC.</t>
  </si>
  <si>
    <t>PLATFORM-AGNOSTIC UNIVERSAL TRANSACTION PROFILES
PCT/US2024/040231</t>
  </si>
  <si>
    <t>IP93959</t>
  </si>
  <si>
    <t>PA152985IN-TG433903MJO</t>
  </si>
  <si>
    <t xml:space="preserve">DIVIDING MACHINE AND METHOD FOR DIVIDING CONTAINERS
</t>
  </si>
  <si>
    <t xml:space="preserve">FAN ASSEMBLY FOR AN ELECTRIC MOTOR AND ELECTRIC MOTOR COMPRISING SUCH A FAN ASSEMBLY
</t>
  </si>
  <si>
    <t>IP91515</t>
  </si>
  <si>
    <t>F5-25F06102/DA023IN</t>
  </si>
  <si>
    <t>DAIHACHI CHEMICAL INDUSTRY CO. LTD</t>
  </si>
  <si>
    <t>COMPOSITION FOR MOLDING CONDUCTIVE ARTICLE
PCT/JP2024/030420</t>
  </si>
  <si>
    <t>IP93581</t>
  </si>
  <si>
    <t>303756IN00P</t>
  </si>
  <si>
    <t>KABUSHIKI KAISHA PILOT CORPORATION (ALSO TRADING AS PILOT CORPORATION)</t>
  </si>
  <si>
    <t>BALLPOINT PEN
PCT/JP2024/029761</t>
  </si>
  <si>
    <t>IP87661</t>
  </si>
  <si>
    <t>24PCTIN1150</t>
  </si>
  <si>
    <t>POSITIVE ELECTRODE ACTIVE MATERIAL AND METHOD FOR PREPARING SAME
PCT/KR2025/000471</t>
  </si>
  <si>
    <t>IP94142</t>
  </si>
  <si>
    <t>P16042INPC</t>
  </si>
  <si>
    <t>ARRAYPATCH LIMITED</t>
  </si>
  <si>
    <t>STABLE GLASSY MATERIAL BASED ON HISTIDINE, ARGININE AND GLUTAMIC ACID AMINO ACIDS
PCT/EP2024/072096</t>
  </si>
  <si>
    <t>IP93575</t>
  </si>
  <si>
    <t>00011074-IN01</t>
  </si>
  <si>
    <t>FILTER CARTRIDGE MEDIA WITH A VARIABLE WINDING BEAD
PCT/US2024/044029</t>
  </si>
  <si>
    <t>IP89819</t>
  </si>
  <si>
    <t>SR NO.: S 2025-26/2414 &amp; THE IDF NO. 3524</t>
  </si>
  <si>
    <t xml:space="preserve">AN ADAPTIVE LINEAR VOLTAGE REGULATOR
</t>
  </si>
  <si>
    <t>IP92634</t>
  </si>
  <si>
    <t>81088586</t>
  </si>
  <si>
    <t xml:space="preserve">SYSTEM AND METHOD TO PERFORM REAL-TIME REBAR COUNTING
</t>
  </si>
  <si>
    <t>IP93696</t>
  </si>
  <si>
    <t>C/P/1042745/IN/PCT/1</t>
  </si>
  <si>
    <t>MULTI-LINK PROCEDURE FOR PREMIUM LINK ACCESS
PCT/US2024/045431</t>
  </si>
  <si>
    <t>IP93428</t>
  </si>
  <si>
    <t>774946: 086087-024IN</t>
  </si>
  <si>
    <t>IDEAYA BIOSCIENCES, INC</t>
  </si>
  <si>
    <t>PHARMACEUTICAL COMPOSITIONS COMPRISING A PKC INHIBITOR
PCT/US2024/043216</t>
  </si>
  <si>
    <t>IP93817</t>
  </si>
  <si>
    <t>COPA-048/01IN 337248-2423</t>
  </si>
  <si>
    <t>3-(2-(DIMETHYLAMINO)ETHYL)-1H-INDOL-4-YL DERIVATIVES
PCT/EP2024/073713</t>
  </si>
  <si>
    <t>IP93949</t>
  </si>
  <si>
    <t>609183-IN-4</t>
  </si>
  <si>
    <t>AIR-REMOVING VALVES FOR RESIN FEED CHANNELS
PCT/EP2024/074985</t>
  </si>
  <si>
    <t>IP94177</t>
  </si>
  <si>
    <t>609026-IN-6</t>
  </si>
  <si>
    <t>SYSTEM AND METHOD FOR PROVIDING GRID-FORMING CONTROL OF AN INVERTER-BASED RESOURCE
PCT/US2023/033674</t>
  </si>
  <si>
    <t>IP94256</t>
  </si>
  <si>
    <t>701208-IN-4</t>
  </si>
  <si>
    <t xml:space="preserve">SYSTEM AND METHOD FOR MITIGATING VIBRATIONS ON A WIND TURBINE IN A NON-OPERATING STATE
</t>
  </si>
  <si>
    <t>IP93332</t>
  </si>
  <si>
    <t>C/2026/TC004</t>
  </si>
  <si>
    <t xml:space="preserve">A SINGLE PIECE DIE CASTED SWING ARM FOR TWO-WHEELED VEHICLE AND MANUFACTURING METHOD THEREOF
</t>
  </si>
  <si>
    <t xml:space="preserve">A POWER INTERFACE APPARATUS FOR AN ELECTRICAL POWER DISTRIBUTION SYSTEM
</t>
  </si>
  <si>
    <t>IP93373</t>
  </si>
  <si>
    <t>20368</t>
  </si>
  <si>
    <t xml:space="preserve">SEAT WITH A MECHANISM FOR AUTOMATICALLY ADJUSTING A HEADREST IN RESPONSE TO BACKREST ROTATION
</t>
  </si>
  <si>
    <t>IP92558</t>
  </si>
  <si>
    <t>20206</t>
  </si>
  <si>
    <t xml:space="preserve">A STEERING COLUMN COLLAPSING SYSTEM OF A VEHICLE
</t>
  </si>
  <si>
    <t xml:space="preserve">ENABLING SMO FRAMEWORK FOR RAN SERVICE CONSUMPTION BY 3GPP CORE NETWORK FUNCTION
</t>
  </si>
  <si>
    <t>IP93855</t>
  </si>
  <si>
    <t>20303</t>
  </si>
  <si>
    <t xml:space="preserve">A RECLINE SYSTEM OF A SEAT UNIT IN A VEHICLE AND THE SEAT UNIT THEREOF
</t>
  </si>
  <si>
    <t>IP93908</t>
  </si>
  <si>
    <t>20284</t>
  </si>
  <si>
    <t xml:space="preserve">A SEAT BOLSTER ADJUSTMENT SYSTEM FOR A VEHICLE
</t>
  </si>
  <si>
    <t>IP92293</t>
  </si>
  <si>
    <t>STG4069IN1</t>
  </si>
  <si>
    <t xml:space="preserve">USER DELEGATION MANAGEMENT IN CONFIGURATION ARCHITECTURE
</t>
  </si>
  <si>
    <t>IP92285</t>
  </si>
  <si>
    <t>STG4057IN1</t>
  </si>
  <si>
    <t xml:space="preserve">GRAPH-BASED MODELS WITH EXCLUSIVE MUTATION
</t>
  </si>
  <si>
    <t>IP94241</t>
  </si>
  <si>
    <t>STG5018IN1</t>
  </si>
  <si>
    <t xml:space="preserve">GRAPH-BASED MODELS WITH DECORATOR NODES
</t>
  </si>
  <si>
    <t>IP92263</t>
  </si>
  <si>
    <t>STG4024IN1</t>
  </si>
  <si>
    <t xml:space="preserve">GENERATION OF CONTEXT OVERLAY BASED RUNTIME PROJECTIONS FROM EXECUTABLE GRAPH-BASED MODELS
</t>
  </si>
  <si>
    <t>IP94215</t>
  </si>
  <si>
    <t>2024-OPLE-9930PC/IN/EKL/SYK</t>
  </si>
  <si>
    <t>CHARGING DEVICE, METHOD OF OPERATING CHARGING DEVICE, AND CHARGING SYSTEM
PCT/KR2024/009661</t>
  </si>
  <si>
    <t>IP94231</t>
  </si>
  <si>
    <t>2308303IN</t>
  </si>
  <si>
    <t>SYSTEM INFORMATION DOWNLOAD
PCT/CN2023/137100</t>
  </si>
  <si>
    <t>IP94198</t>
  </si>
  <si>
    <t>2309128IN</t>
  </si>
  <si>
    <t>AGGREGATION OF SIDELINK RESOURCE POOLS FOR POSITIONING
PCT/US2024/050919</t>
  </si>
  <si>
    <t>IP94074</t>
  </si>
  <si>
    <t>ESPKE23-2859PCIN</t>
  </si>
  <si>
    <t>ANODE FOR LITHIUM SECONDARY BATTERY, METHOD FOR MANUFACTURING LITHIUM SECONDARY BATTERY, AND LITHIUM SECONDARY BATTERY COMPRISING ANODE
PCT/KR2025/099519</t>
  </si>
  <si>
    <t>IP93061</t>
  </si>
  <si>
    <t>P241018IN01</t>
  </si>
  <si>
    <t xml:space="preserve">METHOD FOR DEPLOYING A LOW-LEVEL, MACHINE-PORTABLE BINARY CODE OF A DISTRIBUTED CONTROL SYSTEM (DCS) COMPONENT
</t>
  </si>
  <si>
    <t>IP92585</t>
  </si>
  <si>
    <t>OPMA240056-PCT-IN</t>
  </si>
  <si>
    <t>BATTERY, BATTERY PACK, AND DEVICE COMPRISING SAME
PCT/KR2025/095134</t>
  </si>
  <si>
    <t>IP93567</t>
  </si>
  <si>
    <t>SE-023-08-033-WO0IN0</t>
  </si>
  <si>
    <t>INTEGRATED CIRCUIT INCLUDING VERTICAL ELECTRICAL CONNECTION CONNECTING PLURALITY OF SEMICONDUCTOR DIES, AND ELECTRONIC DEVICE INCLUDING SAME
PCT/KR2024/010742</t>
  </si>
  <si>
    <t xml:space="preserve">SYSTEMS AND METHODS FOR HANDLING MEASUREMENTS FOR DATA COLLECTION IN VIEW OF CONFLICTING CONDITIONS
</t>
  </si>
  <si>
    <t>IP93857</t>
  </si>
  <si>
    <t>PA152156IN-TG396903AKO</t>
  </si>
  <si>
    <t xml:space="preserve">CONTAINER CLEANING SYSTEM COMPRISING A TRANSPORT APPARATUS AND A READ-OUT DEVICE
</t>
  </si>
  <si>
    <t>IP93700</t>
  </si>
  <si>
    <t>50511-0068IN1</t>
  </si>
  <si>
    <t>GEOTHERMAL REACTOR WELL
PCT/IB2024/058248</t>
  </si>
  <si>
    <t>POLYSECURE GMBH</t>
  </si>
  <si>
    <t xml:space="preserve">SORTING METHOD
</t>
  </si>
  <si>
    <t>IP93314</t>
  </si>
  <si>
    <t>065879-8028IN01</t>
  </si>
  <si>
    <t>PHARMACEUTICAL DOSAGE FORMS AND PREPARATION METHODS THEREOF
PCT/CN2024/117971</t>
  </si>
  <si>
    <t>IP92626</t>
  </si>
  <si>
    <t>81088579</t>
  </si>
  <si>
    <t xml:space="preserve">A TELESCOPIC PLATFORM FOR SERVICING A HOSTILE ACCESS REGION
</t>
  </si>
  <si>
    <t>IP92629</t>
  </si>
  <si>
    <t>81088619</t>
  </si>
  <si>
    <t xml:space="preserve">A SYSTEM FOR DRAINING CONDENSED WATER IN A GAS ANALYSER AND A METHOD THEREOF
</t>
  </si>
  <si>
    <t>IP92636</t>
  </si>
  <si>
    <t>81088588</t>
  </si>
  <si>
    <t xml:space="preserve">A SUBMERGED ENTRY NOZZLE FOR A CASTING MACHINE
</t>
  </si>
  <si>
    <t>IP92910</t>
  </si>
  <si>
    <t>81088734</t>
  </si>
  <si>
    <t xml:space="preserve">ZINC-BASED ALLOY COATING COMPOSITION, COATED SUBSTRATE AND METHODS THEREOF
</t>
  </si>
  <si>
    <t>IP92939</t>
  </si>
  <si>
    <t>81088746</t>
  </si>
  <si>
    <t xml:space="preserve">A SUPER PLASTIC STEEL STRIP SUBSTRATE AND A METHOD OF MANUFACTURING THEREOF
</t>
  </si>
  <si>
    <t xml:space="preserve">MERCHANDISE REGISTRATION DEVICE FOR SHOPPING CART AND MERCHANDISE REGISTRATION SYSTEM
</t>
  </si>
  <si>
    <t xml:space="preserve">DISPLAY DEVICES AND ELECTRONIC DEVICES INCLUDING THE SAME
</t>
  </si>
  <si>
    <t>IP93867</t>
  </si>
  <si>
    <t>104841.00390</t>
  </si>
  <si>
    <t>SPECIALTY MINERALS (MICHIGAN) INC</t>
  </si>
  <si>
    <t>METHODS FOR PRODUCTION OF PRECIPITATED CALCIUM CARBONATE (PCC) AND PCC PRODUCT
PCT/CN2023/118744</t>
  </si>
  <si>
    <t>LEPU BIOPHARMA CO. LTD.</t>
  </si>
  <si>
    <t xml:space="preserve">SINGLE-DOMAIN 4-1BB ANTIBODIES
</t>
  </si>
  <si>
    <t>IP93969</t>
  </si>
  <si>
    <t>608652-IN-4</t>
  </si>
  <si>
    <t>SYSTEM AND METHOD FOR PROVIDING BLACKSTART SERVICES FROM INVERTER-BASED RESOURCES
PCT/US2023/033235</t>
  </si>
  <si>
    <t>IP93497</t>
  </si>
  <si>
    <t>608938-IN-5</t>
  </si>
  <si>
    <t>A WIND TURBINE BLADE WITH AN AERODYNAMIC COMPONENT
PCT/EP2024/073105</t>
  </si>
  <si>
    <t>PETER CHACKO</t>
  </si>
  <si>
    <t xml:space="preserve">SYSTEM AND METHODS WITH DISAGGREGATED SECURITY PLANE, SEGMENTED DATA PLANE AND CENTRALIZED CONTROL AND AVAILABILITY PLANE
</t>
  </si>
  <si>
    <t xml:space="preserve">PnC-APPLICABLITY FOR O-RU ON-BOARDING MANAGEMENT
</t>
  </si>
  <si>
    <t>IP93382</t>
  </si>
  <si>
    <t>20083</t>
  </si>
  <si>
    <t xml:space="preserve">A RETAINING LINK OF A STEERING COLUMN ASSEMBLY FOR A VEHICLE
</t>
  </si>
  <si>
    <t>IP93370</t>
  </si>
  <si>
    <t>20237.</t>
  </si>
  <si>
    <t xml:space="preserve">A GUIDE STRUCTURE FOR A FUEL PUMP OF A VEHICLE
</t>
  </si>
  <si>
    <t>IP92283</t>
  </si>
  <si>
    <t>ICE3028IN1</t>
  </si>
  <si>
    <t xml:space="preserve">MULTI-MODAL DIGITAL AVATAR GENERATION AND CONTROL
</t>
  </si>
  <si>
    <t>IP93018</t>
  </si>
  <si>
    <t>P230136JP01</t>
  </si>
  <si>
    <t>A SUBSEA POWER COLLECTION SYSTEM INCLUDING A DISTRIBUTED TRANSFORMER ARRANGEMENT
PCT/EP2024/056068</t>
  </si>
  <si>
    <t>IP94137</t>
  </si>
  <si>
    <t>364.1771IN</t>
  </si>
  <si>
    <t xml:space="preserve">EXTRUDER
</t>
  </si>
  <si>
    <t>IP93898</t>
  </si>
  <si>
    <t>78045-438721</t>
  </si>
  <si>
    <t>METHODS FOR MEASURING GREENHOUSE GAS EMISSIONS IN RUMINANTS FOLLOWING ADMINISTRATION OF FEED ADDITIVES
PCT/US2024/045531</t>
  </si>
  <si>
    <t>IP94243</t>
  </si>
  <si>
    <t>STAN-2104IN</t>
  </si>
  <si>
    <t>ENGINEERED ORTHOGONAL CD3 CELLS
PCT/US2024/038756</t>
  </si>
  <si>
    <t>IP94204</t>
  </si>
  <si>
    <t>G10111055P2IN</t>
  </si>
  <si>
    <t>GENERATING SYNTHETIC APERTURE RADAR IMAGE DATA
PCT/EP2024/076648</t>
  </si>
  <si>
    <t>IP94199</t>
  </si>
  <si>
    <t>E2618IN1_SZK</t>
  </si>
  <si>
    <t>IP92561</t>
  </si>
  <si>
    <t>81088509</t>
  </si>
  <si>
    <t xml:space="preserve">A METHOD FOR PRODUCING A STRUCTURE BY A SUBMERGED ARC WELDING
</t>
  </si>
  <si>
    <t>IP94113</t>
  </si>
  <si>
    <t>P023539IN-01</t>
  </si>
  <si>
    <t>S.I.P.A. SOCIETA INDUSTRIALIZZAZIONE PROGETTAZIONE E AUTOMAZIONE S.P.A</t>
  </si>
  <si>
    <t>APPARATUS FOR PRODUCING PLASTIC BLOOD COLLECTION TUBES
PCT/EP2024/076038</t>
  </si>
  <si>
    <t>IP93842</t>
  </si>
  <si>
    <t>G24C13C2885P/IN</t>
  </si>
  <si>
    <t>BATTERY CELL ASSEMBLY, BATTERY PACK, AND TRANSPORTATION MEANS INCLUDING SAME
PCT/KR2025/095241</t>
  </si>
  <si>
    <t>IP92674</t>
  </si>
  <si>
    <t>P28001-IN/DMC/KHE</t>
  </si>
  <si>
    <t>SENSOR ASSEMBLY AND ELECTRONIC DEVICE COMPRISING SAME
PCT/KR2024/013537</t>
  </si>
  <si>
    <t>IP92168</t>
  </si>
  <si>
    <t>P28055-IN/DMC/KJH</t>
  </si>
  <si>
    <t>CAMERA MODULE AND ELECTRONIC DEVICE COMPRISING SAME
PCT/KR2024/008624</t>
  </si>
  <si>
    <t>IP93707</t>
  </si>
  <si>
    <t>OVP2426262IN</t>
  </si>
  <si>
    <t>CATHODE MATERIAL FOR LITHIUM-SULFUR BATTERY AND LITHIUM-SULFUR BATTERY INCLUDING SAME
PCT/KR2024/013943</t>
  </si>
  <si>
    <t>IP94121</t>
  </si>
  <si>
    <t>2023P00072WOIN</t>
  </si>
  <si>
    <t>AIR GUIDE MEMBER FOR A DOMESTIC COOKING APPLIANCE
PCT/EP2024/085682</t>
  </si>
  <si>
    <t>IP94185</t>
  </si>
  <si>
    <t>2024-OPLE-0615PC/IN/EKL/JWL</t>
  </si>
  <si>
    <t>CYLINDRICAL LITHIUM SECONDARY BATTERY
PCT/KR2024/019766</t>
  </si>
  <si>
    <t>IP92542</t>
  </si>
  <si>
    <t>4375.439IN02</t>
  </si>
  <si>
    <t>ACTIVE OCR
PCT/US2024/043587</t>
  </si>
  <si>
    <t>IP93832</t>
  </si>
  <si>
    <t>364.1659IN</t>
  </si>
  <si>
    <t>AGRICULTURAL COMPOSITION
PCT/EP2024/074375</t>
  </si>
  <si>
    <t>IP94054</t>
  </si>
  <si>
    <t>PCNINW260416T</t>
  </si>
  <si>
    <t>HIGH-STRENGTH CHAIN STEEL, HIGH-CORROSION-RESISTANCE ORE CHAIN AND MANUFACTURING METHOD THEREFOR
PCT/CN2024/121788</t>
  </si>
  <si>
    <t>IP92227</t>
  </si>
  <si>
    <t>23185-IN</t>
  </si>
  <si>
    <t>DETERIORATION DETECTION DEVICE, DETERIORATION SENSOR, ELECTRONIC APPARATUS, AND DETERIORATION DETECTION METHOD
PCT/JP2023/039168</t>
  </si>
  <si>
    <t>IP94186</t>
  </si>
  <si>
    <t>ESPKE24-0789PCIN</t>
  </si>
  <si>
    <t>BATTERY CHARGING CONTROL APPARATUS AND METHOD, AND BATTERY SYSTEM AND CHARGING APPARATUS INCLUDING SAME
PCT/KR2024/096894</t>
  </si>
  <si>
    <t>IP94413</t>
  </si>
  <si>
    <t>ESPKE24-0604PCIN</t>
  </si>
  <si>
    <t>SECONDARY BATTERY
PCT/KR2025/002031</t>
  </si>
  <si>
    <t xml:space="preserve">SYSTEM AND A METHOD FOR AUGMENTED MULTI-PROFILE STORAGE FOR AI WORKFLOWS
</t>
  </si>
  <si>
    <t xml:space="preserve">METHOD AND SYSTEM FOR LATENCY REDUCTION AND HIGHER RELIABILITY WITH HARQ AND ARQ INTERACTIONS
</t>
  </si>
  <si>
    <t>IP93942</t>
  </si>
  <si>
    <t>ASP-308IN</t>
  </si>
  <si>
    <t>A CRYSTALLINE FORM OF 2-(3-(2,,5'-DIFLUORO-[1,1'-BIPHENYL]-4-YL)-2-OXOTETRAHYDROPYRIMIDIN-1(2H)-YL)-4-METHYLTHIAZOLE-5-SULFONAMIDE
PCT/IB2024/058310</t>
  </si>
  <si>
    <t>IP93943</t>
  </si>
  <si>
    <t>ASP-307IN</t>
  </si>
  <si>
    <t>A CRYSTALLINE FORM OF 2-(3-(2,,5'-DIFLUORO-[1,1'-BIPHENYL]-4-YL)-2-OXOTETRAHYDROPYRIMIDIN-1(2H)-YL)-4-METHYLTHIAZOLE-5-SULFONAMIDE
PCT/IB2024/058309</t>
  </si>
  <si>
    <t>IP93125</t>
  </si>
  <si>
    <t>81088815</t>
  </si>
  <si>
    <t xml:space="preserve">A METHOD OF SYNTHESIS OF TWO-DIMENSIONAL BORON-BASED MATERIALS, AND PRODUCTS THEREOF
</t>
  </si>
  <si>
    <t>IP91253</t>
  </si>
  <si>
    <t>81088052</t>
  </si>
  <si>
    <t xml:space="preserve">A HIGH-STRENGTH STEEL SHEET AND A METHOD FOR MANUFACTURING THEREOF
</t>
  </si>
  <si>
    <t>IP94427</t>
  </si>
  <si>
    <t>81089133</t>
  </si>
  <si>
    <t xml:space="preserve">AIRFLOW CONTROL ASSEMBLY FOR A NON-RECOVERY COKE OVEN
</t>
  </si>
  <si>
    <t>IROV TECHNOLOGIES PRIVATE LIMITED</t>
  </si>
  <si>
    <t xml:space="preserve">A METHOD AND A SYSTEM FOR DETECTING AN OBJECT IN UNDERWATER ENVIRONMENTS
</t>
  </si>
  <si>
    <t>IP93970</t>
  </si>
  <si>
    <t>8138-105IN (171625-00022)</t>
  </si>
  <si>
    <t>CMPD LICENSING, LLC</t>
  </si>
  <si>
    <t>TOPICAL ADMINISTRATION OF GLP-1 RECEPTOR AGONISTS
PCT/US2024/043208</t>
  </si>
  <si>
    <t>IP93702</t>
  </si>
  <si>
    <t>CV_15658</t>
  </si>
  <si>
    <t xml:space="preserve">A LOCKING DEVICE FOR A DRIVESHAFT OF A VEHICLE
</t>
  </si>
  <si>
    <t xml:space="preserve">ELECTRONIC APPARATUS
</t>
  </si>
  <si>
    <t>IP92966</t>
  </si>
  <si>
    <t>2023P00035WOIN</t>
  </si>
  <si>
    <t>FOOD PREPARATION DEVICE AND FOOD PREPARATION ASSEMBLY COMPRISING THE SAME
PCT/EP2024/069206</t>
  </si>
  <si>
    <t xml:space="preserve">PET CARE WASH CYCLE IN A WASHING MACHINE
</t>
  </si>
  <si>
    <t>IP93522</t>
  </si>
  <si>
    <t>16054</t>
  </si>
  <si>
    <t xml:space="preserve">A THERMAL MANAGEMENT SYSTEM OF A VEHICLE AND A METHOD THEREOF
</t>
  </si>
  <si>
    <t>IP93489</t>
  </si>
  <si>
    <t>PX-240193-IN</t>
  </si>
  <si>
    <t>SOLAR INTERCONNECTOR AND SOLAR CELL MODULE INCLUDING SAME
PCT/KR2024/010051</t>
  </si>
  <si>
    <t xml:space="preserve">PROCESS FOR REMOVING BROMINE/BROMIDE FROM ACID USING MODIFIED ACTIVATED CARBON ADSORBENT, AND THE ADSORBENT THEREOF
</t>
  </si>
  <si>
    <t xml:space="preserve">AN AUTO SYSTEM FOR AN ABSORPTION CHILLER TO MAINTAIN A STANDSTILL POSITION AND ENABLE A WORKING CONDITION
</t>
  </si>
  <si>
    <t>IP94422</t>
  </si>
  <si>
    <t>ICE3044IN1.</t>
  </si>
  <si>
    <t xml:space="preserve">DYNAMIC TASK ALLOCATION IN AUTONOMOUS VEHICLES
</t>
  </si>
  <si>
    <t>IP92275</t>
  </si>
  <si>
    <t>STG4038IN1</t>
  </si>
  <si>
    <t xml:space="preserve">GRAPH-BASED MODELS WITH NODE BEHAVIOR CONVERSION
</t>
  </si>
  <si>
    <t>IP92277</t>
  </si>
  <si>
    <t>ICE3081IN1</t>
  </si>
  <si>
    <t xml:space="preserve">ACCESSIBILITY COMPLIANCE-BASED VALIDATION OF DIGITAL RESOURCES
</t>
  </si>
  <si>
    <t>IP94203</t>
  </si>
  <si>
    <t>1499.132.IN</t>
  </si>
  <si>
    <t>CIRCULAR PERMUTANTS OF CAS12A
PCT/US2024/050302</t>
  </si>
  <si>
    <t>IP94344</t>
  </si>
  <si>
    <t>2308749IN</t>
  </si>
  <si>
    <t>PARTIAL PRECODING RESOURCE BLOCK GROUP EXTENSION FOR BETTER CELL CAPACITY
PCT/US2024/054151</t>
  </si>
  <si>
    <t xml:space="preserve">SYSTEM AND METHOD FOR SECURITY CONTEXT MAINTENANCE WITH SPLIT RRC IN 6G (LLS)
</t>
  </si>
  <si>
    <t xml:space="preserve">PRESSURE CONTROL DEVICE
</t>
  </si>
  <si>
    <t>IP93647</t>
  </si>
  <si>
    <t>15147.0032-00187</t>
  </si>
  <si>
    <t>MODIFIED CD47 PROTEINS AND THEIR USES
PCT/US2024/043615</t>
  </si>
  <si>
    <t>IP93362</t>
  </si>
  <si>
    <t>STAN-2134IN</t>
  </si>
  <si>
    <t>METHODS OF TREATING MYOCARDIAL INFARCTION, ISCHEMIA, AND ISCHEMIA REPERFUSION INJURY
PCT/US2024/043397</t>
  </si>
  <si>
    <t>IP91524</t>
  </si>
  <si>
    <t>24PCTIN1149</t>
  </si>
  <si>
    <t>POSITIVE ELECTRODE AND MANUFACTURING METHOD THEREFOR
PCT/KR2025/000428</t>
  </si>
  <si>
    <t xml:space="preserve">A VISIBLE LIGHT COMMUNICATION SYSTEM FOR COMMUNICATING DATA AND A METHOD THEREOF
</t>
  </si>
  <si>
    <t>IP94147</t>
  </si>
  <si>
    <t>81088738</t>
  </si>
  <si>
    <t xml:space="preserve">GRAPHENE-BASED ADDITIVE FOR ANTI-CORROSION PRIMER COMPOSITION AND METHOD OF PREPARATION THEREOF
</t>
  </si>
  <si>
    <t>IP92898</t>
  </si>
  <si>
    <t>81088623</t>
  </si>
  <si>
    <t xml:space="preserve">METHOD AND SYSTEM FOR PREDICTING COIL TOPPLING DURING COIL HANDLING PROCESS
</t>
  </si>
  <si>
    <t>IP94078</t>
  </si>
  <si>
    <t>P023448IN-01</t>
  </si>
  <si>
    <t>PRESS FOR FORGING METAL ITEMS
PCT/IB2024/058345</t>
  </si>
  <si>
    <t>IP92989</t>
  </si>
  <si>
    <t>P6553IN00/ER</t>
  </si>
  <si>
    <t>UNIVERSITÄT BASEL VIZEREKTORAT FORSCHUNG</t>
  </si>
  <si>
    <t>CHIMERIC ANTIGEN RECEPTOR CONSTRUCTS AND USES THEREOF
PCT/EP2024/074131</t>
  </si>
  <si>
    <t>IP93988</t>
  </si>
  <si>
    <t>20266_RP</t>
  </si>
  <si>
    <t xml:space="preserve">A RETRACTABLE FOOTSTEP MECHANISM FOR A VEHICLE
</t>
  </si>
  <si>
    <t>IP93434</t>
  </si>
  <si>
    <t>P28315-IN/DMC/YSY</t>
  </si>
  <si>
    <t>METHOD AND ELECTRONIC DEVIC FOR TUNING AN ANTENNA
PCT/KR2024/011524</t>
  </si>
  <si>
    <t>IP94165</t>
  </si>
  <si>
    <t>P/2026/0590</t>
  </si>
  <si>
    <t xml:space="preserve">LAMP DEVICE OF VEHCILE AND VEHCILE COMPRISING THE SAME
</t>
  </si>
  <si>
    <t>IP94233</t>
  </si>
  <si>
    <t>D24-299/04931-00-IN</t>
  </si>
  <si>
    <t xml:space="preserve">SYSTEMS AND METHODS FOR CORRELATING AND OPTIMIZING MULTIMODAL DATA USING ARTIFICIAL INTELLIGENCE MODELS
</t>
  </si>
  <si>
    <t>IP94286</t>
  </si>
  <si>
    <t>D25-040/04934-00-IN</t>
  </si>
  <si>
    <t xml:space="preserve">SYSTEMS AND METHODS FOR TESTING USING GENERATIVE ARTIFICIAL INTELLIGENCE MODELS
</t>
  </si>
  <si>
    <t>IP93825</t>
  </si>
  <si>
    <t>PX-240515-IN</t>
  </si>
  <si>
    <t>SWITCHED CAPACITOR BASED DC OPTIMIZER FOR PV MODULE LEVEL ENERGY HARVESTING
PCT/KR2024/013930</t>
  </si>
  <si>
    <t>IP93778</t>
  </si>
  <si>
    <t>20420.</t>
  </si>
  <si>
    <t xml:space="preserve">A VARIABLE TRANSMISSION ASSEMBLY FOR A MOTOR
</t>
  </si>
  <si>
    <t>IP94320</t>
  </si>
  <si>
    <t>2309526IN</t>
  </si>
  <si>
    <t>UPLINK TRANSMISSION SCHEDULING FOR SCHEDULING EFFICIENCY AND RELIABILITY
PCT/US2024/054528</t>
  </si>
  <si>
    <t>IP92267</t>
  </si>
  <si>
    <t>ENG2999IN1</t>
  </si>
  <si>
    <t xml:space="preserve">MOBILITY BEHAVIOR-BASED NAVIGATION OF AUTONOMOUS SUBJECTS
</t>
  </si>
  <si>
    <t>IP94448</t>
  </si>
  <si>
    <t>IGC2912IN1</t>
  </si>
  <si>
    <t xml:space="preserve">ENTROPY-BASED EVALUATION OF ARTIFACT ADHERENCE
</t>
  </si>
  <si>
    <t>IP94449</t>
  </si>
  <si>
    <t>IVS3078IN1</t>
  </si>
  <si>
    <t xml:space="preserve">CONTEXT-WEIGHTED REGRESSION TEST CASE IDENTIFICATION AND OPTIMIZATION FOR COMPUTING SYSTEMS
</t>
  </si>
  <si>
    <t>IP92287</t>
  </si>
  <si>
    <t>STG4059IN1</t>
  </si>
  <si>
    <t xml:space="preserve">GRAPH-BASED MODELS WITH IMPLICIT EDGE NODES
</t>
  </si>
  <si>
    <t>IP94417</t>
  </si>
  <si>
    <t>2024-OPLE-0428PC/IN/EKL/SHA</t>
  </si>
  <si>
    <t>ELECTRODE COMPOSITE FILM, METHOD FOR MANUFACTURING THE SAME, AND LITHIUM SECONDARY BATTERY COMPRISING THE SAME
PCT/KR2024/015140</t>
  </si>
  <si>
    <t>IP94414</t>
  </si>
  <si>
    <t>ESPKE24-1580PCIN</t>
  </si>
  <si>
    <t>BATTERY CHARGING CONTROL DEVICE AND METHOD, AND BATTERY SYSTEM INCLUDING SAME
PCT/KR2025/010433</t>
  </si>
  <si>
    <t>IP93252</t>
  </si>
  <si>
    <t>P241107IN01</t>
  </si>
  <si>
    <t xml:space="preserve">COMPUTER-IMPLEMENTED METHOD FOR OPTIMIZING AND CONTROLLING OF OPERATION OF A MICRO GRID
</t>
  </si>
  <si>
    <t>IP90738</t>
  </si>
  <si>
    <t>OPEA243396-P2-PCT-IN</t>
  </si>
  <si>
    <t>SECONDARY BATTERY MANUFACTURING SYSTEM
PCT/KR2025/000647</t>
  </si>
  <si>
    <t>IP93760</t>
  </si>
  <si>
    <t>2067481. 0002015</t>
  </si>
  <si>
    <t>LIQUID BARRIER AND AIR-PERMEABLE BACKSHEET
PCT/US2024/046023</t>
  </si>
  <si>
    <t>IP94254</t>
  </si>
  <si>
    <t>NEB-473-PIN</t>
  </si>
  <si>
    <t>NEW ENGLAND BIOLABS INC</t>
  </si>
  <si>
    <t>COLD-ACTIVE TEV PROTEASES, COMPOSITIONS AND METHODS
PCT/US2024/046350</t>
  </si>
  <si>
    <t>IP93810</t>
  </si>
  <si>
    <t>PEARL-021826-1</t>
  </si>
  <si>
    <t>PSYCHEDELIC COMPOUNDS, METHODS OF THEIR PREPARATION AND USES THEREOF
PCT/IL2024/050898</t>
  </si>
  <si>
    <t>IP94133</t>
  </si>
  <si>
    <t>39339-65906/IN (002IN)</t>
  </si>
  <si>
    <t>DXOME CO, LTD</t>
  </si>
  <si>
    <t>METHOD OF SEQUENCING AND SYNTHESIZING L-POLYNUCLEOTIDE
PCT/US2024/049074</t>
  </si>
  <si>
    <t>IP94339</t>
  </si>
  <si>
    <t>B2300707FRWOIN</t>
  </si>
  <si>
    <t>TALLANO TECHNOLOGIES</t>
  </si>
  <si>
    <t>METHOD FOR MONITORING A RATE OF PARTICLES EMITTED BY A BRAKE UNIT, AND ASSOCIATED SYSTEM
PCT/EP2024/077080</t>
  </si>
  <si>
    <t xml:space="preserve">BUILDING MANAGEMENT SYSTEM WITH UPGRADE ADVISOR
</t>
  </si>
  <si>
    <t xml:space="preserve">BUILDING MANAGEMENT SYSTEM WITH BROWSER-INTEGRATED REMOTE ACCESS SYSTEM TO ON-SITE DEVICES VIA CLOUD GATEWAY
</t>
  </si>
  <si>
    <t>IP94229</t>
  </si>
  <si>
    <t>B2301690FRWOIN</t>
  </si>
  <si>
    <t>BRAKE PARTICLE TRAPPING SYSTEM
PCT/FR2024/051217</t>
  </si>
  <si>
    <t xml:space="preserve">NANOEMULSION COMPOSITION, OPHTHALMIC FORMULATION, METHOD OF PREPARATION AND APPLICATIONS THEREOF
</t>
  </si>
  <si>
    <t>IP93545</t>
  </si>
  <si>
    <t>F25-INKS-285</t>
  </si>
  <si>
    <t>ECONOMICAL 800 MPA-GRADE HOT-ROLLED HOT-DIP GALVANIZED STEEL SHEET AND MANUFACTURING METHOD THEREFOR
PCT/CN2024/115005</t>
  </si>
  <si>
    <t>IP93548</t>
  </si>
  <si>
    <t>F25-INKS-284</t>
  </si>
  <si>
    <t>900 MPA-GRADE HOT-ROLLED HOT-DIP GALVANIZED STEEL PLATE AND MANUFACTURING METHOD THEREFOR
PCT/CN2024/115007</t>
  </si>
  <si>
    <t>IP92405</t>
  </si>
  <si>
    <t>MITH-090-IN</t>
  </si>
  <si>
    <t>ESTETRA SRL</t>
  </si>
  <si>
    <t>PROCESS FOR THE PRODUCTION OF ESTETROL INTERMEDIATES
PCT/EP2024/074283</t>
  </si>
  <si>
    <t>IP93562</t>
  </si>
  <si>
    <t>25/26-236</t>
  </si>
  <si>
    <t xml:space="preserve">VEHICLE FRAME
</t>
  </si>
  <si>
    <t>IP93766</t>
  </si>
  <si>
    <t>81089235</t>
  </si>
  <si>
    <t xml:space="preserve">A LASER-CLADDED METAL SUBSTRATE AND A METHOD OF MANUFACTURING THEREOF
</t>
  </si>
  <si>
    <t>IP92941</t>
  </si>
  <si>
    <t>81088745</t>
  </si>
  <si>
    <t xml:space="preserve">A LOW CARBON STEEL COMPOSITION, PROCESS FOR PREPARING LOW CARBON STEEL AND THE STEEL PRODUCED THEREFROM
</t>
  </si>
  <si>
    <t>IP94295</t>
  </si>
  <si>
    <t>C/P/1040736/IN/PCT/1</t>
  </si>
  <si>
    <t>MULTI-HOMED LAYER-2 (L2) SERVICE INSERTION ENTERPRISE FABRIC NETWORKS
PCT/US2024/049915</t>
  </si>
  <si>
    <t>IP91605</t>
  </si>
  <si>
    <t>HZ3081PC/IN/WS</t>
  </si>
  <si>
    <t>DISPLAY DEVICE AND ELECTRONIC DEVICE INCLUDING THE SAME
PCT/KR2025/011330</t>
  </si>
  <si>
    <t>IP93940</t>
  </si>
  <si>
    <t>121301-22540</t>
  </si>
  <si>
    <t>ACTIVIN A RECEPTOR TYPE 1C (ACVR1C) IRNA COMPOSITIONS AND METHODS OF USE THEREOF
PCT/US2024/047464</t>
  </si>
  <si>
    <t>IP93958</t>
  </si>
  <si>
    <t>15522</t>
  </si>
  <si>
    <t xml:space="preserve">A DRIVELINE ASSEMBLY FOR A VEHICLE
</t>
  </si>
  <si>
    <t>IP93744</t>
  </si>
  <si>
    <t>20012_RP</t>
  </si>
  <si>
    <t xml:space="preserve">A WIPER ARM ENGAGING AND DISENGAGING SYSTEM FOR A VEHICLE
</t>
  </si>
  <si>
    <t>IP93907</t>
  </si>
  <si>
    <t>20425</t>
  </si>
  <si>
    <t xml:space="preserve">A BATTERY COOLING SYSTEM (BCS) FOR A BATTERY MODULE OF A VEHICLE
</t>
  </si>
  <si>
    <t>IP93704</t>
  </si>
  <si>
    <t>CV_16051</t>
  </si>
  <si>
    <t xml:space="preserve">A FLOOR LINER FOR A CARGO BED OF A VEHICLE
</t>
  </si>
  <si>
    <t>TAIYO YUDEN CO., LTD</t>
  </si>
  <si>
    <t xml:space="preserve">MULTILAYER CERAMIC CAPACITOR
</t>
  </si>
  <si>
    <t>IP93781</t>
  </si>
  <si>
    <t>20222</t>
  </si>
  <si>
    <t xml:space="preserve">A DEVICE FOR ELECTRICALLY ISOLATING PORTIONS OF A BATTERY PACK
</t>
  </si>
  <si>
    <t xml:space="preserve">A SYSTEM AND A METHOD FOR PREDICTION OF CUSHION PRESSURE VALUES IN STAMPING OPERATION
</t>
  </si>
  <si>
    <t>IP93999</t>
  </si>
  <si>
    <t>IMPROVEMENT OF CODED INFORMATION DERIVATION FOR INTER PREDICTION
PCT/US2024/028922</t>
  </si>
  <si>
    <t>IP93372</t>
  </si>
  <si>
    <t>20335</t>
  </si>
  <si>
    <t xml:space="preserve">A KINEMATIC LINKAGE MECHANISM FOR OPERATING AIRFLOW FLAPS OF AN HVAC SYSTEM OF A VEHICLE
</t>
  </si>
  <si>
    <t>IP92919</t>
  </si>
  <si>
    <t>2023P00034WOIN</t>
  </si>
  <si>
    <t>FOOD PREPARATION DEVICE AND FOOD PREPARATION ASSEMBLY COMPRISING THE SAME
PCT/EP2024/069168</t>
  </si>
  <si>
    <t xml:space="preserve">UE CAPABILITY INDICATION AND LOGICAL RAT TYPE FOR 6GR FWA
</t>
  </si>
  <si>
    <t>IP93168</t>
  </si>
  <si>
    <t>IDF-3</t>
  </si>
  <si>
    <t xml:space="preserve">METHOD AND WATER DISPERSIBLE EPOXY SYSTEM FOR COATING A SUBSTRATE
</t>
  </si>
  <si>
    <t>IP93483</t>
  </si>
  <si>
    <t>2023229-IN-PCT</t>
  </si>
  <si>
    <t>SYSTEM FOR TRANSFERRING AT LEAST ONE GLASS SHEET, FACILITY FOR SHAPING AT LEAST ONE GLASS SHEET COMPRISING SUCH A SYSTEM AND ASSOCIATED SHAPING METHOD
PCT/EP2024/073665</t>
  </si>
  <si>
    <t>IP94425</t>
  </si>
  <si>
    <t>309256-IN-NP</t>
  </si>
  <si>
    <t xml:space="preserve">A CRIMP RING FOR JOINING A FIRST DEVICE MEMBER AND A SECOND DEVICE MEMBER, SPRING BRAKE ACTUATOR, PNEUMATIC BRAKING SYSTEM, VEHICLE AND METHOD
</t>
  </si>
  <si>
    <t>IP94452</t>
  </si>
  <si>
    <t>ENG2011IN1</t>
  </si>
  <si>
    <t xml:space="preserve">CONTEXT-AWARE SELECTION OF AGENT COLLABORATION PATTERNS IN AUTONOMOUS NETWORK OPERATIONS
</t>
  </si>
  <si>
    <t xml:space="preserve">MANAGING MULTI-DIMENSIONAL RESOURCES IN SHARED RUNTIME COMPUTING ENVIRONMENTS
</t>
  </si>
  <si>
    <t>IP92302</t>
  </si>
  <si>
    <t>ICE3071IN1</t>
  </si>
  <si>
    <t xml:space="preserve">NETWORK AWARE TRAFFIC LOAD ASSESSMENT AND CONTROL
</t>
  </si>
  <si>
    <t>IP94342</t>
  </si>
  <si>
    <t>2307721IN</t>
  </si>
  <si>
    <t>PHYSICAL UPLINK SHARED CHANNEL POWER CONTROL
PCT/US2024/052807</t>
  </si>
  <si>
    <t>IP94343</t>
  </si>
  <si>
    <t>2308175IN</t>
  </si>
  <si>
    <t>RECONFIGURABLE INTELLIGENT SURFACE FAILURE MITIGATION AND/OR DETECTION
PCT/US2024/051503</t>
  </si>
  <si>
    <t>IP94347</t>
  </si>
  <si>
    <t>2400769IN</t>
  </si>
  <si>
    <t>POWER HEADROOM REPORTING IN A MULTIPLE TRANSMISSION RECEPTION POINT OPERATION
PCT/CN2023/131461</t>
  </si>
  <si>
    <t>IP93965</t>
  </si>
  <si>
    <t>2022P13742WOIN</t>
  </si>
  <si>
    <t>HIGH-VOLTAGE SWITCHGEAR, HIGH-VOLTAGE SWITCHGEAR SYSTEM, AND METHOD FOR OPERATING A HIGH-VOLTAGE SWITCHGEAR
PCT/EP2023/076520</t>
  </si>
  <si>
    <t>IP93897</t>
  </si>
  <si>
    <t>23-012/WO-IN</t>
  </si>
  <si>
    <t>ACRYLATE ADHESIVE COMPOSITION FOR THE OUTER SHELL OF SPIRAL WOUND MEMBRANE FILTERS
PCT/US2024/051586</t>
  </si>
  <si>
    <t>IP93877</t>
  </si>
  <si>
    <t>TG 319 WO</t>
  </si>
  <si>
    <t>REACTOR FOR A CARBOCHLORINATION PROCESS WITH A DOUBLE-WALL INLET TUBE AND METHOD
PCT/EP2024/076098</t>
  </si>
  <si>
    <t>IP94296</t>
  </si>
  <si>
    <t>126582-0456</t>
  </si>
  <si>
    <t>CU-CO-CONTAINING ELECTRODE AND METHOD OF MAKING
PCT/US2024/050485</t>
  </si>
  <si>
    <t>IP94297</t>
  </si>
  <si>
    <t>126582-0450</t>
  </si>
  <si>
    <t>CU-CO-CONTAINING ELECTRODE AND METHOD OF USE
PCT/US2024/050504</t>
  </si>
  <si>
    <t>IP94182</t>
  </si>
  <si>
    <t>G10111532P2IN</t>
  </si>
  <si>
    <t>NANO ONE MATERIALS CORP.</t>
  </si>
  <si>
    <t>METAL DIGESTION WITH ANION REGENERATION FOR ONE-POT SYNTHESIS OF CAM PRECURSOR
PCT/CA2024/051177</t>
  </si>
  <si>
    <t>IP93694</t>
  </si>
  <si>
    <t>50511-0067IN1</t>
  </si>
  <si>
    <t>CLOSED-LOOP GEOTHERMAL AND HEAT PUMP SYSTEMS
PCT/IB2024/058433</t>
  </si>
  <si>
    <t>IP93491</t>
  </si>
  <si>
    <t>C/P/1042807/IN/PCT/1</t>
  </si>
  <si>
    <t>ENTERPRISE-FRIENDLY SCS POLICY VALIDATION
PCT/US2024/044711</t>
  </si>
  <si>
    <t>IP92903</t>
  </si>
  <si>
    <t>81088622</t>
  </si>
  <si>
    <t xml:space="preserve">AN EXPANDABLE AND COLLAPSIBLE MANDREL ASSEMBLY FOR A BELT COILER SYSTEM
</t>
  </si>
  <si>
    <t>IP93122</t>
  </si>
  <si>
    <t>81088810</t>
  </si>
  <si>
    <t xml:space="preserve">HYBRID FIBER REINFORCED POLYMER COMPOSITE LAMINATE WITH CNT-MODIFIED EPOXY MATRIX
</t>
  </si>
  <si>
    <t>IP93124</t>
  </si>
  <si>
    <t>81088814</t>
  </si>
  <si>
    <t xml:space="preserve">HYBRID CARBON–GLASS FIBER REINFORCED POLYMER COMPOSITE LAMINATE WITH CNT-FUNCTIONALIZED CARBON FIBERS
</t>
  </si>
  <si>
    <t>IP92899</t>
  </si>
  <si>
    <t>81088577</t>
  </si>
  <si>
    <t xml:space="preserve">A SENSOR ASSEMBLY AND A SYSTEM FOR CRACK GROWTH MONITORING IN A COMPONENT
</t>
  </si>
  <si>
    <t>IP93500</t>
  </si>
  <si>
    <t>7601410.00247</t>
  </si>
  <si>
    <t>SEA WATER GEOTHERMAL SYPHONING PURIFICATION, DESALINATION AND ELECTROLYSIS SYSTEM
PCT/AU2024/050918</t>
  </si>
  <si>
    <t>IP94488</t>
  </si>
  <si>
    <t>SUZ25066PAR/IN</t>
  </si>
  <si>
    <t xml:space="preserve">MULTI-LAYER CERAMIC ELECTRONIC COMPONENT
</t>
  </si>
  <si>
    <t>IP93956</t>
  </si>
  <si>
    <t>14988</t>
  </si>
  <si>
    <t xml:space="preserve">A PRIMER FORMULATION FOR SURFACE DEFECT VISUALIZATION
</t>
  </si>
  <si>
    <t>IP94125</t>
  </si>
  <si>
    <t>20716_RP</t>
  </si>
  <si>
    <t xml:space="preserve">SYSTEM FOR ADJUSTING HAND GRIP IN A VEHICLE
</t>
  </si>
  <si>
    <t>IP92605</t>
  </si>
  <si>
    <t>K 77 021/1MP</t>
  </si>
  <si>
    <t>POLYETHYLENE BLEND FOR A FILM LAYER
PCT/EP2024/074354</t>
  </si>
  <si>
    <t>IP93989</t>
  </si>
  <si>
    <t>JND24043PIN</t>
  </si>
  <si>
    <t xml:space="preserve">METHOD AND A SERVER FOR IDENTIFYING LOCATIONS ON ROADS WITH AN INCREASED RISK OF COLLISION
</t>
  </si>
  <si>
    <t>IP94341</t>
  </si>
  <si>
    <t>2400899IN</t>
  </si>
  <si>
    <t>REPORTING TRANSMIT BEAM IDENTIFIERS FOR SOUNDING REFERENCE SIGNALS FOR POSITIONING OR SIDELINK POSITIONING REFERENCE SIGNALS
PCT/US2024/045095</t>
  </si>
  <si>
    <t>IP94349</t>
  </si>
  <si>
    <t>2306641IN</t>
  </si>
  <si>
    <t>HAPTICS MIXING FOR CONCURRENT HAPTIC EVENTS
PCT/US2024/048582</t>
  </si>
  <si>
    <t>IP94398</t>
  </si>
  <si>
    <t>2305933IN</t>
  </si>
  <si>
    <t>METHOD TO PRIORITIZE GAPLESS MEASUREMENTS
PCT/US2024/051067</t>
  </si>
  <si>
    <t>IP94400</t>
  </si>
  <si>
    <t>2306311IN</t>
  </si>
  <si>
    <t>TECHNIQUES FOR IN-BAND CLIPPING WITH NOISE REPETITION AND SHAPING
PCT/US2024/053109</t>
  </si>
  <si>
    <t>IP92303</t>
  </si>
  <si>
    <t>ICE3080IN1</t>
  </si>
  <si>
    <t xml:space="preserve">COORDINATED AVATAR NAVIGATION IN EXTENDED REALITY (XR) SESSION
</t>
  </si>
  <si>
    <t xml:space="preserve">SYSTEM AND METHOD FOR OPTIMIZING RESOURCE UTILIZATION IN GENERATIVE AI SYSTEMS
</t>
  </si>
  <si>
    <t>IP92282</t>
  </si>
  <si>
    <t>ICE3017IN1</t>
  </si>
  <si>
    <t xml:space="preserve">DATASET GENERATION FOR VOLUMETRIC SCENE RECONSTRUCTION
</t>
  </si>
  <si>
    <t>IP94272</t>
  </si>
  <si>
    <t>1499.131.IN</t>
  </si>
  <si>
    <t>METHODS AND COMPOSITIONS FOR IMPROVING CROP YIELD TRAITS
PCT/US2024/050405</t>
  </si>
  <si>
    <t>IP94418</t>
  </si>
  <si>
    <t>2024-OPLE-0427PC/IN/EKL/SHA</t>
  </si>
  <si>
    <t>ELECTRODE COMPOSITE FILM, METHOD FOR MANUFACTURING THE SAME, AND LITHIUM SECONDARY BATTERY COMPRISING THE SAME
PCT/KR2024/015138</t>
  </si>
  <si>
    <t>IP93037</t>
  </si>
  <si>
    <t>BM/SFO/17885 - INDE</t>
  </si>
  <si>
    <t>SÉCHERON SA</t>
  </si>
  <si>
    <t>CIRCUIT BREAKER
PCT/IB2024/058171</t>
  </si>
  <si>
    <t xml:space="preserve">SYSTEM AND METHOD FOR ADAPTIVE MIRROR CONTROL IN A VEHICLE
</t>
  </si>
  <si>
    <t xml:space="preserve">METHOD AND SYSTEM FOR REDUCING SIGNALLING OVER F1AP FOR RADIO RESOURCE CONTROL (RRC) SPLIT
</t>
  </si>
  <si>
    <t>IP94282</t>
  </si>
  <si>
    <t>PN96282</t>
  </si>
  <si>
    <t>IRAK DEGRADATION AGENT AND USE THEREOF
PCT/CN2024/120460</t>
  </si>
  <si>
    <t>IP93922</t>
  </si>
  <si>
    <t>P240930IN01</t>
  </si>
  <si>
    <t xml:space="preserve">INDUSTRIAL COMMUNICATION ADAPTER IN AN OPEN PLATFORM COMMUNICATION UNIFIED ARCHITECTURE, OPC UA
</t>
  </si>
  <si>
    <t>IP94138</t>
  </si>
  <si>
    <t>P250037IN01</t>
  </si>
  <si>
    <t xml:space="preserve">METHOD FOR ANALYZING AN INDUSTRIAL SYSTEM CONFIGURATION AND/OR INDUSTRIAL PROCESS
</t>
  </si>
  <si>
    <t>IP94052</t>
  </si>
  <si>
    <t>P81552IN/RAL/MPA</t>
  </si>
  <si>
    <t>MIRACLON CORPORATION</t>
  </si>
  <si>
    <t>RELEASABLE FLEXOGRAPHIC PRINTING MASK WITH LASER THERMAL IMAGING FILM CONTAINING LECITHIN
PCT/US2024/044561</t>
  </si>
  <si>
    <t>IP94536</t>
  </si>
  <si>
    <t>KNS.WEE.1357IN1</t>
  </si>
  <si>
    <t xml:space="preserve">SYSTEM AND METHOD OF MANAGING HETEROGENEOUS NETWORK INFRASTRUCTURE
</t>
  </si>
  <si>
    <t>IP94559</t>
  </si>
  <si>
    <t>KNS.TS.1358IN1</t>
  </si>
  <si>
    <t xml:space="preserve">METHOD AND SYSTEM FOR MIGRATING ROBOTIC PROCESS AUTOMATION WORKFLOWS FROM SOURCE PLATFORMS TO TARGET PLATFORMS
</t>
  </si>
  <si>
    <t>IP94475</t>
  </si>
  <si>
    <t>B2301899FRWOIN</t>
  </si>
  <si>
    <t>SYSTEM FOR CAPTURING BRAKING PARTICLES
PCT/EP2024/077077</t>
  </si>
  <si>
    <t xml:space="preserve">A SPOON
</t>
  </si>
  <si>
    <t>IP93854</t>
  </si>
  <si>
    <t>PT-1635</t>
  </si>
  <si>
    <t xml:space="preserve">A VEHICLE FRONT BODY STRUCTURE
</t>
  </si>
  <si>
    <t>IP94289</t>
  </si>
  <si>
    <t>2023272-IN-PCT</t>
  </si>
  <si>
    <t>CROSSLINKING OVEN COMPRISING AN ELECTRIC HEATING MEANS ARRANGED IN THE COMBUSTION CHAMBER
PCT/EP2024/077831</t>
  </si>
  <si>
    <t>IP93716</t>
  </si>
  <si>
    <t>81089193</t>
  </si>
  <si>
    <t>IP88073</t>
  </si>
  <si>
    <t>81089238</t>
  </si>
  <si>
    <t xml:space="preserve">DUAL DYNAMIC EPOXY RESIN VITRIMER COATING, COATED STEEL SUBSTRATES AND METHODS THEREOF
</t>
  </si>
  <si>
    <t>SAINT-GOBAIN ZIRPRO (HANDAN) CO., LTD</t>
  </si>
  <si>
    <t xml:space="preserve">CERAMIC PARTICLES
</t>
  </si>
  <si>
    <t xml:space="preserve">METHOD AND SYSTEM FOR DYNAMIC RESOURCE LIFECYCLE MANAGEMENT BASED ON STORAGE CLASSES
</t>
  </si>
  <si>
    <t>IP94164</t>
  </si>
  <si>
    <t>C/2026/TC0033</t>
  </si>
  <si>
    <t xml:space="preserve">GUIDE BRACKET FOR ROUTING CABLE AND VEHICLE COMPRISING THE SAME
</t>
  </si>
  <si>
    <t>IP93594</t>
  </si>
  <si>
    <t>P/2026/0556</t>
  </si>
  <si>
    <t xml:space="preserve">CARRIER MEMBER DISPOSED ON REAR PORTION OF VEHICLE AND VEHICLE THEREOF
</t>
  </si>
  <si>
    <t>IP93993</t>
  </si>
  <si>
    <t>95BK-350717-IN</t>
  </si>
  <si>
    <t>COMPOUNDS, COMPOSITIONS, AND METHODS
PCT/US2024/045443</t>
  </si>
  <si>
    <t>IP94070</t>
  </si>
  <si>
    <t>20234_RP</t>
  </si>
  <si>
    <t xml:space="preserve">AN AUXILIARY BRAKING SYSTEM FOR A VEHICLE
</t>
  </si>
  <si>
    <t>IP93851</t>
  </si>
  <si>
    <t>20859_RP</t>
  </si>
  <si>
    <t xml:space="preserve">SYSTEM AND METHOD FOR MONITORING ANOMALIES IN AN IN-VEHICLE NETWORK
</t>
  </si>
  <si>
    <t>IP93743</t>
  </si>
  <si>
    <t>20676_RP</t>
  </si>
  <si>
    <t xml:space="preserve">A PULLEY MECHANISM FOR SELECTIVELY ADJUSTING A DRIVE RATIO
</t>
  </si>
  <si>
    <t xml:space="preserve">MULTILAYER CERAMIC ELECTRONIC COMPONENT
</t>
  </si>
  <si>
    <t>IP92946</t>
  </si>
  <si>
    <t>2025N00840</t>
  </si>
  <si>
    <t xml:space="preserve">ROTATING ELECTRIC MACHINE AND DRIVE DEVICE
</t>
  </si>
  <si>
    <t>IP94090</t>
  </si>
  <si>
    <t>16048</t>
  </si>
  <si>
    <t xml:space="preserve">A KNUCKLE UNIT FOR A SUSPENSION SYSTEM OF A VEHICLE
</t>
  </si>
  <si>
    <t>IP94134</t>
  </si>
  <si>
    <t>1499.136.IN</t>
  </si>
  <si>
    <t>ENGINEERED DEAMINASES, COMPOSITIONS COMPRISING THE SAME, AND METHODS OF USE THEREOF
PCT/US2024/048569</t>
  </si>
  <si>
    <t xml:space="preserve">SYSTEM AND METHOD FOR CREATION AND VERIFICATION OF FRESHNESS CONTRACTS FOR RETRIEVAL‑AUGMENTED GENERATION
</t>
  </si>
  <si>
    <t xml:space="preserve">MONITORING AND DETECTION OF AI AGENT BEHAVIOR DETERIORATION
</t>
  </si>
  <si>
    <t xml:space="preserve">FAULT ORIGIN ISOLATION AND REMEDIATION IN MULTI-STAGE PROCESSING PIPELINE(S)
</t>
  </si>
  <si>
    <t xml:space="preserve">INTER‑ENTERPRISE AUTONOMOUS VALIDATION AND REAL‑TIME CONSENSUS SYSTEM
</t>
  </si>
  <si>
    <t>IP94348</t>
  </si>
  <si>
    <t>2401159IN</t>
  </si>
  <si>
    <t>DELAY STATUS REPORTING FOR EXTENDED REALITY TRAFFIC
PCT/US2024/045147</t>
  </si>
  <si>
    <t xml:space="preserve">DISTRIBUTED UNIT (DU) WORK LOAD OPTIMIZATION
</t>
  </si>
  <si>
    <t xml:space="preserve">METHODS AND SYSTEMS FOR PROFILE MANAGEMENT OF ARTIFICIAL INTELLIGENCE (AI) AGENT IN 6G
</t>
  </si>
  <si>
    <t>IP94519</t>
  </si>
  <si>
    <t>ESPKE24-1108PCIN</t>
  </si>
  <si>
    <t>BATTERY ABNORMALITY DIAGNOSIS DEVICE AND METHOD
PCT/KR2025/006329</t>
  </si>
  <si>
    <t xml:space="preserve">A METHOD AND A SYSTEM FOR PREDICTING AND MITIGATING SPLASH HAZARDS IN AN AUTOMOTIVE ENVIRONMENT
</t>
  </si>
  <si>
    <t>IP93420</t>
  </si>
  <si>
    <t>REJU11IN</t>
  </si>
  <si>
    <t>REJUVENATION TECHNOLOGIES INC.</t>
  </si>
  <si>
    <t>COMPOSITIONS AND METHODS FOR BROAD DELIVERY OF RNA TO TISSUE
PCT/US2024/044269</t>
  </si>
  <si>
    <t>IP90889</t>
  </si>
  <si>
    <t>345831.0/HEL/NW</t>
  </si>
  <si>
    <t>HP3 REAL GMBH</t>
  </si>
  <si>
    <t>METHOD FOR IMPROVING TRACK CORRECTION PROCESSES
PCT/AT2024/060326</t>
  </si>
  <si>
    <t>IP88084</t>
  </si>
  <si>
    <t>MPS-IAP-2025-104</t>
  </si>
  <si>
    <t xml:space="preserve">A SELF-BALANCING INVERTER CIRCUIT WITH TUNABLE THRESHOLD TRANSISTORS
</t>
  </si>
  <si>
    <t xml:space="preserve">A BEZEL ASSEMBLY FOR A VEHICLE
</t>
  </si>
  <si>
    <t xml:space="preserve">A BEZEL ASSEMBLY WITH AN INSERT MOULDED METALLIC BUSH
</t>
  </si>
  <si>
    <t xml:space="preserve">A WIRELESS CHARGING DEVICE WITH ADAPTIVE POSITIONING OF TRANSMITTER COIL
</t>
  </si>
  <si>
    <t>IP94590</t>
  </si>
  <si>
    <t>KNS.TS.1354IN1</t>
  </si>
  <si>
    <t xml:space="preserve">METHOD AND SYSTEM FOR ENERGY EFFICIENT ORCHESTRATION OF AGENTIC ARTIFICIAL INTELLIGENCE WORKFLOWS
</t>
  </si>
  <si>
    <t xml:space="preserve">A TECHNIQUE FOR ADAPTIVE SENSING DATA REPORTING ARCHITECTURE FOR INTEGRATED SENSING AND COMMUNICATION (ISAC)
</t>
  </si>
  <si>
    <t>IP92744</t>
  </si>
  <si>
    <t>DP-74196-IN</t>
  </si>
  <si>
    <t>DISPLAY DEVICE
PCT/KR2024/014681</t>
  </si>
  <si>
    <t>IP94319</t>
  </si>
  <si>
    <t>IEC230144PIN</t>
  </si>
  <si>
    <t>ZSM-5 MOLECULAR SIEVE, CATALYST FOR PREPARING ETHYLBENZENE BY MEANS OF ALKYLATION OF BENZENE, AND PREPARATION AND USE THEREOF
PCT/CN2023/142629</t>
  </si>
  <si>
    <t>IP94530</t>
  </si>
  <si>
    <t>81088852</t>
  </si>
  <si>
    <t xml:space="preserve">A TRACK CHAIN LIFTING SYSTEM
</t>
  </si>
  <si>
    <t xml:space="preserve">MICROSOFT TECHNOLOGY LICENSING, LLC </t>
  </si>
  <si>
    <t xml:space="preserve">EXTRACTING AND VALIDATING TEXTUAL CAUSAL REASONING
</t>
  </si>
  <si>
    <t>IP91394</t>
  </si>
  <si>
    <t>24PCTIN1151</t>
  </si>
  <si>
    <t>POSITIVE ELECTRODE AND MANUFACTURING METHOD THEREOF
PCT/KR2025/000435</t>
  </si>
  <si>
    <t>IP94426</t>
  </si>
  <si>
    <t>C/P/1039852/IN/PCT/1</t>
  </si>
  <si>
    <t>HIDDEN-LAYER ROUTING FOR DISAGGREGATED ARTIFICIAL NEURAL NETWORKS
PCT/US2024/048686</t>
  </si>
  <si>
    <t>IP93632</t>
  </si>
  <si>
    <t>81088912</t>
  </si>
  <si>
    <t xml:space="preserve">A WEAR‑RESISTANT STEEL STRIP AND A METHOD OF MANUFACTURING THEREOF
</t>
  </si>
  <si>
    <t>IP93770</t>
  </si>
  <si>
    <t>81089239</t>
  </si>
  <si>
    <t xml:space="preserve">A SYSTEM FOR DETERMINING DUST CONCENTRATION IN A BLAST FURNACE GAS AND A METHOD THEREOF
</t>
  </si>
  <si>
    <t>IP93771</t>
  </si>
  <si>
    <t>81089240</t>
  </si>
  <si>
    <t xml:space="preserve">MICROWAVE-ASSISTED SYNTHESIS OF GRAPHENE QUANTUM DOTS FROM COAL TAR PITCH AND THE GRAPHENE QUANTUM DOTS
</t>
  </si>
  <si>
    <t>IP93229</t>
  </si>
  <si>
    <t>81088909</t>
  </si>
  <si>
    <t xml:space="preserve">METHOD FOR OBTAINING CALCIUM NITRATE FROM PICKLING EFFLUENT TREATMENT PLANT SLUDGE
</t>
  </si>
  <si>
    <t>IP92902</t>
  </si>
  <si>
    <t>81088621</t>
  </si>
  <si>
    <t xml:space="preserve">A COKE OVEN UNIT
</t>
  </si>
  <si>
    <t>IP92534</t>
  </si>
  <si>
    <t>81087838.</t>
  </si>
  <si>
    <t xml:space="preserve">METHOD OF PRODUCING NEAR-PATENTED HIGH-CARBON WIRE ROD
</t>
  </si>
  <si>
    <t>IP93654</t>
  </si>
  <si>
    <t>C/P/1042894/IN/PCT/1</t>
  </si>
  <si>
    <t>INHERITANCE BASED LINK ADDITION TO MULTI-LINK SETUP
PCT/US2024/044740</t>
  </si>
  <si>
    <t>IP94316</t>
  </si>
  <si>
    <t>C/P/1043697/IN/SEC/1</t>
  </si>
  <si>
    <t>MANAGING CONGESTION NOTIFICATIONS FOR LOW LATENCY, LOW LOSS, AND SCALABLE THROUGHPUT (L4S) DATA FLOWS
PCT/US2024/061874</t>
  </si>
  <si>
    <t>IP94571</t>
  </si>
  <si>
    <t>PROFILE-BASED ASSOCIATION METHOD FOR ENTERPRISE NETWORKS
PCT/US2024/044046</t>
  </si>
  <si>
    <t>IP94572</t>
  </si>
  <si>
    <t>C/P/1042907/IN/PCT/1</t>
  </si>
  <si>
    <t>A CLIENT DEVICE IDENTIFIER FOR DUAL-WI-FI CONNECTIONS
PCT/US2024/044011</t>
  </si>
  <si>
    <t>IP94440</t>
  </si>
  <si>
    <t>E4146.INW</t>
  </si>
  <si>
    <t>MEGGER INSTRUMENTS LTD</t>
  </si>
  <si>
    <t>A TEST METER CONFIGURED TO PERFORM A TEST OF INSULATION RESISTANCE OF A DEVICE
PCT/EP2024/077644</t>
  </si>
  <si>
    <t>IP93088</t>
  </si>
  <si>
    <t>V10896WOIN/CGS</t>
  </si>
  <si>
    <t>METHOD FOR SETTING UP DATA EXCHANGE
PCT/EP2024/072385</t>
  </si>
  <si>
    <t>IP93831</t>
  </si>
  <si>
    <t>20719</t>
  </si>
  <si>
    <t xml:space="preserve">A PARKING BRAKE UNIT OF A VEHICLE
</t>
  </si>
  <si>
    <t>IP93742</t>
  </si>
  <si>
    <t>CV_15783</t>
  </si>
  <si>
    <t xml:space="preserve">COATING MATERIAL AND METHOD FOR THERMAL JOINING OF DISSIMILAR MATERIALS
</t>
  </si>
  <si>
    <t>IP93955</t>
  </si>
  <si>
    <t>20316</t>
  </si>
  <si>
    <t xml:space="preserve">A METHOD AND SYSTEM FOR FAULT DIAGNOSIS IN A VEHICLE AND A VEHICLE THEREOF
</t>
  </si>
  <si>
    <t>IP94020</t>
  </si>
  <si>
    <t>CV_20469</t>
  </si>
  <si>
    <t xml:space="preserve">A DRUM BRAKE UNIT FOR A VEHICLE
</t>
  </si>
  <si>
    <t>IP94178</t>
  </si>
  <si>
    <t>20265.</t>
  </si>
  <si>
    <t xml:space="preserve">METHOD AND SYSTEM FOR DETERMINING A HIP-POINT (H-POINT) FOR SEAT DESIGN OF A VEHICLE
</t>
  </si>
  <si>
    <t>IP94573</t>
  </si>
  <si>
    <t>C/2026/TC008</t>
  </si>
  <si>
    <t xml:space="preserve">A BATTERY STORAGE MEMBER, AND A VEHICLE INCLUDING THE SAME
</t>
  </si>
  <si>
    <t>IP93835</t>
  </si>
  <si>
    <t>S-B230157IN/WO</t>
  </si>
  <si>
    <t>METHOD AND KIT FOR THE ENZYMATIC DEGRADATION OF POLYTHIOURETHANES
PCT/EP2024/074499</t>
  </si>
  <si>
    <t>IP93691</t>
  </si>
  <si>
    <t>159503-02809</t>
  </si>
  <si>
    <t>TREATMENT OF PSYCHIATRIC OR NEUROLOGICAL DISORDERS IN PATIENTS WITH PROMINENT ANHEDONIA USING IRDABISANT AS A MONOTHERAPY OR IN COMBINATION WITH AN ANTIPSYCHOTIC AGENT
PCT/US2024/053898</t>
  </si>
  <si>
    <t>IP93540</t>
  </si>
  <si>
    <t>ICHEM-3295/IN</t>
  </si>
  <si>
    <t>VERLEY</t>
  </si>
  <si>
    <t>COLD GELLABLE RECOMBINANT BETA-LACTOGLOBULIN AND ASSOCIATED FOOD APPLICATIONS
PCT/EP2024/077614</t>
  </si>
  <si>
    <t>IP93995</t>
  </si>
  <si>
    <t>TEI-076IN</t>
  </si>
  <si>
    <t>TEIKOKU PHARMA USA, INC.</t>
  </si>
  <si>
    <t>TRANSDERMAL DELIVERY PATCH FOR TREATING PAIN
PCT/US2024/045404</t>
  </si>
  <si>
    <t>IP94039</t>
  </si>
  <si>
    <t>PHY-043IN [161800-466994]</t>
  </si>
  <si>
    <t>RECOMBINANT ALGAE HAVING HIGH BIOMASS AND LIPID PRODUCTIVITY
PCT/US2024/047105</t>
  </si>
  <si>
    <t>IP94104</t>
  </si>
  <si>
    <t>20252</t>
  </si>
  <si>
    <t xml:space="preserve">A METHOD OF OPERATING A PARKING ASSISTANCE SYSTEM IN A VEHICLE AND A SYSTEM THEREOF
</t>
  </si>
  <si>
    <t>IP93779</t>
  </si>
  <si>
    <t>20253.</t>
  </si>
  <si>
    <t xml:space="preserve">A BRAKE CALIPER ASSEMBLY FOR A VEHICLE
</t>
  </si>
  <si>
    <t>IP93524</t>
  </si>
  <si>
    <t>15918</t>
  </si>
  <si>
    <t xml:space="preserve">A DIFFUSER FOR A WINDOW GLASS OF A VEHICLE
</t>
  </si>
  <si>
    <t>IP93527</t>
  </si>
  <si>
    <t>20162</t>
  </si>
  <si>
    <t xml:space="preserve">METHOD AND SYSTEM FOR THERMAL MANAGEMENT USING ELECTRIC DRIVE SYSTEM IN AN ELECTRIC VEHICLE
</t>
  </si>
  <si>
    <t>IP94059</t>
  </si>
  <si>
    <t>2025N01150</t>
  </si>
  <si>
    <t>NIDEC POWERTRAIN SYSTEMS CORPORATION</t>
  </si>
  <si>
    <t xml:space="preserve">ELECTRIC OIL PUMP, HOUSING BODY PORTION, AND PUMP COVER
</t>
  </si>
  <si>
    <t xml:space="preserve">PARTIAL RADIO RESOURCE CONTROL (RRC) RECONFIGURATION FOR 6G
</t>
  </si>
  <si>
    <t xml:space="preserve">2-HOP INTERWORKING WITH 5GS VIA EPS
</t>
  </si>
  <si>
    <t xml:space="preserve">LOCAL CORE INSERTION IN FRONT OF CENTRAL CORE
</t>
  </si>
  <si>
    <t xml:space="preserve">SMF BASED CHARGING RECORDS GENERATION DURING CHF UNAVAILABILITY IN 6G SYSTEM
</t>
  </si>
  <si>
    <t xml:space="preserve">APPLICATION AWARE SLICE SELECTION FRAMEWORK AND INTRODUCTION OF NEW NETWORK FUNCTION APPLICATION-AWARE SLICE FUNCTION
</t>
  </si>
  <si>
    <t>IP94562</t>
  </si>
  <si>
    <t>308210-IN-NP.</t>
  </si>
  <si>
    <t xml:space="preserve">METHOD AND SYSTEM FOR IDENTIFYING DYNAMIC HAZARDOUS ZONES
</t>
  </si>
  <si>
    <t>IP95229</t>
  </si>
  <si>
    <t>211172IN01</t>
  </si>
  <si>
    <t>SULFUR FREE INTERNAL COMBUSTION ENGINE SYSTEM
PCT/EP2024/077752</t>
  </si>
  <si>
    <t>IP94290</t>
  </si>
  <si>
    <t>D24-274/04926-00-IN</t>
  </si>
  <si>
    <t xml:space="preserve">METHOD AND SYSTEM FOR PERFORMING BACKUP VALIDATION FOR ENTERPRISES
</t>
  </si>
  <si>
    <t xml:space="preserve">O-RAN 6G UNIFIED MANAGEMENT AND ORCHESTRATION FRAMEWORK FOR CONVERGED COMPUTE AND COMMUNICATION SERVICES
</t>
  </si>
  <si>
    <t xml:space="preserve">ENHANCED UNIFIED PAGING FOR 6G
</t>
  </si>
  <si>
    <t xml:space="preserve">TECHNIQUES FOR INTEGRATED SIMULATION OF HIGH‑IMPEDANCE AND LOW‑IMPEDANCE FAULTS ACROSS MULTIPLE VOLTAGE LEVELS
</t>
  </si>
  <si>
    <t>IP94505</t>
  </si>
  <si>
    <t>2400248IN</t>
  </si>
  <si>
    <t>ON-DEMAND SYNCHRONIZATION SIGNAL BLOCK OR SYSTEM INFORMATION BLOCK PROCEDURE
PCT/US2024/050777</t>
  </si>
  <si>
    <t>IP94506</t>
  </si>
  <si>
    <t>2306417IN</t>
  </si>
  <si>
    <t>REFLECTION CODEBOOK FOR RIS WITH SPARSE META-ELEMENT ARRAY
PCT/CN2023/136063</t>
  </si>
  <si>
    <t>IP94570</t>
  </si>
  <si>
    <t>ICE3034IN1</t>
  </si>
  <si>
    <t xml:space="preserve">FILE BEHAVIOR ANALYSIS AND RISK CLASSIFICATION
</t>
  </si>
  <si>
    <t>IP93717</t>
  </si>
  <si>
    <t>81089192</t>
  </si>
  <si>
    <t xml:space="preserve">HIGH STRENGTH LINE PIPE STEEL AND METHOD OF MANUFACTURING THE SAME
</t>
  </si>
  <si>
    <t xml:space="preserve">SPLIT RADIO RESOURCE CONTROL (RRC) ARCHITECTURE FOR A WIRELESS NETWORK
</t>
  </si>
  <si>
    <t xml:space="preserve">SLICE ENERGY PREFERENCE FOR USER EQUIPMENT (UE) DRIVEN ENERGY AWARE NETWORK SLICING
</t>
  </si>
  <si>
    <t>IP93369</t>
  </si>
  <si>
    <t>20241</t>
  </si>
  <si>
    <t xml:space="preserve">A VIBRATION DAMPER SHAFT ASSEMBLY
</t>
  </si>
  <si>
    <t xml:space="preserve">A FRAME MEMBER FOR SELECTIVE MODULATION BETWEEN SUSPENSION SYSTEMS OF A VEHICLE
</t>
  </si>
  <si>
    <t>IP94095</t>
  </si>
  <si>
    <t>16085</t>
  </si>
  <si>
    <t xml:space="preserve">AN ADJUSTABLE SUSPENSION MODULE FOR A VEHICLE
</t>
  </si>
  <si>
    <t xml:space="preserve">UNIVERSAL TOWING CONNECTOR (UTC) FOR AUTONOMOUS MOBILE ROBOTS
</t>
  </si>
  <si>
    <t xml:space="preserve">SYSTEMS AND METHODS FOR QUANTUM-SECURED GENERATIVE HOLOGRAPHIC TELEPRESENCE
</t>
  </si>
  <si>
    <t xml:space="preserve">SYSTEM AND METHOD FOR PREDICTIVE PLANNING, STRUCTURED VERIFICATION, AND ADAPTIVE EXECUTION OF AI‑DRIVEN WORKFLOWS
</t>
  </si>
  <si>
    <t xml:space="preserve">SYSTEMS AND METHODS FOR CONFIDENCE‑AWARE DECISION ROUTING IN MULTI‑TIER ARTIFICIAL INTELLIGENCE ARCHITECTURES
</t>
  </si>
  <si>
    <t>IP92294</t>
  </si>
  <si>
    <t>STG4070IN1</t>
  </si>
  <si>
    <t xml:space="preserve">USER GROUPS MANAGEMENT IN CONFIGURATION ARCHITECTURE
</t>
  </si>
  <si>
    <t>IP94574</t>
  </si>
  <si>
    <t>185154IND1</t>
  </si>
  <si>
    <t xml:space="preserve">COMMUNICATION BASED ON RADIO SIGNAL MEASUREMENTS
</t>
  </si>
  <si>
    <t xml:space="preserve">A FLUX COMPOSITION FOR HOT METAL DEPHOSPHORIZATION AND PROCESSESS THEREOF
</t>
  </si>
  <si>
    <t>IP94468</t>
  </si>
  <si>
    <t>1.133.226 IN-V</t>
  </si>
  <si>
    <t>DECORATIVE PANEL, CORE LAYER, AND METHOD FOR PRODUCING SUCH A PANEL
PCT/EP2024/080233</t>
  </si>
  <si>
    <t>IP94432</t>
  </si>
  <si>
    <t>ESPKE24-0597PCIN</t>
  </si>
  <si>
    <t>APPARATUS AND METHOD FOR CONTROLLING BATTERY
PCT/KR2025/095240</t>
  </si>
  <si>
    <t xml:space="preserve">METHOD AND SYSTEM FOR COMPUTE PROFILES TO ENABLE COMPUTE CAPABILITIES IN 6G NETWORK
</t>
  </si>
  <si>
    <t xml:space="preserve">AI AGENT DE-REGISTRATIONS UPON UE DE-REGISTRATION
</t>
  </si>
  <si>
    <t xml:space="preserve">METHOD AND APPARATUS FOR ONLINE CALIBRATION OF CAMERAS IN HMD DEVICES IN LOW‑LIGHT AND LOW-FEATURE ENVIRONMENT
</t>
  </si>
  <si>
    <t xml:space="preserve">SYSTEM AND METHOD FOR KEYFRAME-BASED PREDICTIVE MODELLING OF CONSISTENT VIDEO HIGH DYNAMIC RANGE TONE MAPPING
</t>
  </si>
  <si>
    <t>IP93880</t>
  </si>
  <si>
    <t>SE-023-08-005-WO0IN0</t>
  </si>
  <si>
    <t>ELECTRONIC DEVICE FOR SYNTHESIZING IMAGE OBTAINED FROM CAMERA AND METHOD THEREOF
PCT/KR2024/010284</t>
  </si>
  <si>
    <t>IP91918</t>
  </si>
  <si>
    <t>SE-023-09-040-WO0IN0</t>
  </si>
  <si>
    <t>ELECTRONIC DEVICE, METHOD, AND NON-TRANSITORY COMPUTER-READABLE RECORDING MEDIUM FOR DETERMINING WHETHER TO FILL IMAGE
PCT/KR2024/011988</t>
  </si>
  <si>
    <t>IP94210</t>
  </si>
  <si>
    <t>P250109IN01</t>
  </si>
  <si>
    <t xml:space="preserve">MEASUREMENT SYSTEM FOR DETERMINING A PHYSICAL PROPERTY OF A FLUID IN A PIPE-FLUID SYSTEM
</t>
  </si>
  <si>
    <t>IP94411</t>
  </si>
  <si>
    <t>IEC230145PIN</t>
  </si>
  <si>
    <t>MWW-TYPE MOLECULAR SIEVE, AND PREPARATION METHOD THEREFOR AND USE THEREOF
PCT/CN2023/142567</t>
  </si>
  <si>
    <t>IP94301</t>
  </si>
  <si>
    <t>30271_IN</t>
  </si>
  <si>
    <t>PROCESSES FOR THE PREPARATION OF SUBSTITUTED PHENYLACETONITRILES AND SUBSTITUTED PHENYLACETIC ACIDS
PCT/US2024/050675</t>
  </si>
  <si>
    <t>IP94363</t>
  </si>
  <si>
    <t>30607_IN</t>
  </si>
  <si>
    <t>NANOPARTICLES AND FORMULATIONS THEREOF FOR DELIVERING THERAPEUTIC AGENTS THROUGHOUT THE CENTRAL NERVOUS SYSTEM
PCT/US2024/052159</t>
  </si>
  <si>
    <t>IP94322</t>
  </si>
  <si>
    <t>PA150070IN-TG903JFE</t>
  </si>
  <si>
    <t xml:space="preserve">DEVICE FOR TRANSPORTING AND NEEDS-BASED BUFFERING OF CONTAINERS
</t>
  </si>
  <si>
    <t>IP94511</t>
  </si>
  <si>
    <t>112444-1942</t>
  </si>
  <si>
    <t>BUILDING EQUIPMENT WITH EMBEDDED CONNECTIVITY
PCT/US2024/048197</t>
  </si>
  <si>
    <t>IP93741</t>
  </si>
  <si>
    <t>PF240779INP</t>
  </si>
  <si>
    <t>CYSTEINE ENGINEERED ANTIBODY AND IMMUNOCONJUGATE
PCT/CN2024/117511</t>
  </si>
  <si>
    <t xml:space="preserve">CORRELATION-BASED DESIGN OF SINGLE STAGE DOWNLINK CONTROL INFORMATION (DCI) ARCHITECTURE
</t>
  </si>
  <si>
    <t>IP94631</t>
  </si>
  <si>
    <t>KNS.TS.1360IN1</t>
  </si>
  <si>
    <t xml:space="preserve">METHOD AND SYSTEM FOR DETERMINING CONTEXT-AWARE PROMPTS WITHIN INTEGRATED DEVELOPMENT ENVIRONMENTS
</t>
  </si>
  <si>
    <t>IP94632</t>
  </si>
  <si>
    <t>KNS.WEE.1361IN1</t>
  </si>
  <si>
    <t xml:space="preserve">SYSTEM AND METHOD OF ASSIGNING PRIORITY TO REAL-TIME INCIDENT TICKETS
</t>
  </si>
  <si>
    <t xml:space="preserve">NATIONAL INSTITUTE OF IMMUNOLOGY </t>
  </si>
  <si>
    <t xml:space="preserve">CHIMERIC ANTIGEN RECEPTOR CONSTRUCTS TARGETING HUMAN CHORIONIC GONADOTROPIN BETA SUBUNIT, METHODS, AND APPLICATIONS THEREOF
</t>
  </si>
  <si>
    <t>IP93715</t>
  </si>
  <si>
    <t>81089194</t>
  </si>
  <si>
    <t xml:space="preserve">METHOD AND SYSTEM FOR PREDICTING RHEOLOGICAL PROPERTIES OF COAL FOR METALLURGICAL COKE PRODUCTION
</t>
  </si>
  <si>
    <t>IP93754</t>
  </si>
  <si>
    <t xml:space="preserve">PELLETIZED DEPHOSPHORIZING AGENT, PROCESS OF PREPARATION AND APPLICATION THEREOF
</t>
  </si>
  <si>
    <t>IP93814</t>
  </si>
  <si>
    <t>81089251</t>
  </si>
  <si>
    <t xml:space="preserve">A METHOD AND SYSTEM FOR ASSESSING ROTOR HEALTH IN INDUCTION MOTORS OPERATING UNDER FLUCTUATING LOAD CONDITIONS
</t>
  </si>
  <si>
    <t>IP93947</t>
  </si>
  <si>
    <t>81089268</t>
  </si>
  <si>
    <t xml:space="preserve">A PROCESS FOR SUSTAINABLE UTILIZATION OF COKE QUENCHED FINES (CQF) DUST AS SOLID FUEL IN IRON ORE PELLETIZATION
</t>
  </si>
  <si>
    <t>Durgesh Mukharya</t>
  </si>
  <si>
    <t>IP92563</t>
  </si>
  <si>
    <t>81088499</t>
  </si>
  <si>
    <t xml:space="preserve">WET QUENCHING OF HOT COKE USING AQUEOUS GLYCOL SOLUTION
</t>
  </si>
  <si>
    <t>IP92659</t>
  </si>
  <si>
    <t>81088598</t>
  </si>
  <si>
    <t xml:space="preserve">IRON-BASED METALLIC OXALATE ADDITIVE FOR IRON ORE SINTERING AND METHOD OF SYNTHESIS THEREOF
</t>
  </si>
  <si>
    <t>IP92635</t>
  </si>
  <si>
    <t>81088587</t>
  </si>
  <si>
    <t xml:space="preserve">A METHOD OF MANUFACTURING A HOT ROLLED HIGH CARBON WIRE ROD
</t>
  </si>
  <si>
    <t>IP92598</t>
  </si>
  <si>
    <t xml:space="preserve">A METHOD OF MONITORING AND OPERATION OF ROTARY KILN, AND A ROTARY KILN THEREOF
</t>
  </si>
  <si>
    <t>IP92599</t>
  </si>
  <si>
    <t xml:space="preserve">A METHOD OF MONITORING AND OPERATING OF ROTARY KILN, AND A ROTARY KILN THEREOF
</t>
  </si>
  <si>
    <t>IP92604</t>
  </si>
  <si>
    <t xml:space="preserve">A METHOD OF MONITORING AND OPERATING A ROTARY KILN, AND THE ROTARY KILN THEREOF
</t>
  </si>
  <si>
    <t>IP94509</t>
  </si>
  <si>
    <t>C/P/1040939/IN/PCT/1</t>
  </si>
  <si>
    <t>RESOURCE DEPLETION DETECTION AND NOTIFICATION IN AN ENTERPRISE FABRIC NETWORK
PCT/US2024/042551</t>
  </si>
  <si>
    <t>IP88862</t>
  </si>
  <si>
    <t>81087587</t>
  </si>
  <si>
    <t>IP88869</t>
  </si>
  <si>
    <t>81087602</t>
  </si>
  <si>
    <t xml:space="preserve">AUTOMATED COAL PETROGRAPHY USING UNSUPERVISED DBSCAN CLUSTERING FOR PHASE SEGMENTATION OF  COAL
</t>
  </si>
  <si>
    <t>IP94136</t>
  </si>
  <si>
    <t>FAZ-00368</t>
  </si>
  <si>
    <t>IONIZABLE LIPIDOID COMPOSITIONS AND THERAPEUTIC USES THEREOF
PCT/US2024/047169</t>
  </si>
  <si>
    <t>IP93514</t>
  </si>
  <si>
    <t>PMDA-251973-IN</t>
  </si>
  <si>
    <t>ROTARY-MACHINE CONTROL DEVICE
PCT/JP2023/038847</t>
  </si>
  <si>
    <t>IP94490</t>
  </si>
  <si>
    <t>PAEA-252214-IN (G811748-M04092)</t>
  </si>
  <si>
    <t>ADEKA CORPORATION</t>
  </si>
  <si>
    <t>OIL/FAT COMPOSITION FOR BREAD MAKING, BREAD DOUGH, BREAD, AND METHOD FOR IMPROVING TEXTURE OF BREAD
PCT/JP2024/031269</t>
  </si>
  <si>
    <t>IP94596</t>
  </si>
  <si>
    <t>81088945</t>
  </si>
  <si>
    <t xml:space="preserve">A BRAKING SYSTEM AND A METHOD WITH FAULT TOLERANCE FOR LOCOMOTIVES
</t>
  </si>
  <si>
    <t>IP94612</t>
  </si>
  <si>
    <t>81087669</t>
  </si>
  <si>
    <t xml:space="preserve">PROCESS FOR MANUFACTURING A HONEYCOMB SANDWICH PANEL
</t>
  </si>
  <si>
    <t>IP94630</t>
  </si>
  <si>
    <t>81088982</t>
  </si>
  <si>
    <t xml:space="preserve">SYSTEM AND METHOD FOR MANAGING SINTER DEPOSITION IN A DISCHARGE CHUTE
</t>
  </si>
  <si>
    <t>IP94642</t>
  </si>
  <si>
    <t>81089387</t>
  </si>
  <si>
    <t xml:space="preserve">FIXTURE FOR SECURING AN IMPACT TOOL FOR POST-WELD OPERATIONS
</t>
  </si>
  <si>
    <t xml:space="preserve">IRON-BASED CoCrMo BIOMEDICAL ALLOYS FOR ADDITIVE MANUFACTURING AND APPLICATIONS THEREOF
</t>
  </si>
  <si>
    <t xml:space="preserve">D GALACTOSE FUNCTIONALIZED DENDRONS, THIXOTROPIC MOLECULAR GELS, AND PHARMACEUTICAL FORMULATIONS THEREOF
</t>
  </si>
  <si>
    <t xml:space="preserve">TWO-DIMENSIONAL MXENE/ALUMINOSILICATE FABRIC HYBRID MATERIAL FOR ELECTROMAGNETIC INTERFERENCE SHIELDING
</t>
  </si>
  <si>
    <t>IP93690</t>
  </si>
  <si>
    <t>ICHEM-3330/IN</t>
  </si>
  <si>
    <t>MICROPARTICULATION OF RECOMBINANT BETA-LACTOGLOBULIN AND ASSOCIATED FOOD APPLICATIONS
PCT/EP2024/077629</t>
  </si>
  <si>
    <t>IP93488</t>
  </si>
  <si>
    <t>TRPH-048/N01IN 346923-3009</t>
  </si>
  <si>
    <t>COMBINATIONS COMPRISING BCR:ABL-1 INHIBITOR AND A SECOND TYROSINE KINASE INHIBITOR FOR USE IN THE TREATMENT OF CANCER
PCT/US2024/044705</t>
  </si>
  <si>
    <t>IP92613</t>
  </si>
  <si>
    <t>P28101-IN/DMC/PMJ</t>
  </si>
  <si>
    <t>ELECTRONIC DEVICE INCLUDING FLEXIBLE CIRCUIT BOARD
PCT/KR2024/013082</t>
  </si>
  <si>
    <t>IP93431</t>
  </si>
  <si>
    <t>A0501APP0093-WO-IN/NS</t>
  </si>
  <si>
    <t>ETHYL METHYL CARBONATE PRODUCTION METHOD
PCT/JP2024/039151</t>
  </si>
  <si>
    <t>IP94102</t>
  </si>
  <si>
    <t>20474</t>
  </si>
  <si>
    <t xml:space="preserve">A HIGH CONDUCTIVITY METAL WIRE AND METHOD OF MANUFACTURING THEREOF
</t>
  </si>
  <si>
    <t>IP94155</t>
  </si>
  <si>
    <t>20555</t>
  </si>
  <si>
    <t xml:space="preserve">A THERMAL INTRFACE MATERIAL
</t>
  </si>
  <si>
    <t>IP94618</t>
  </si>
  <si>
    <t>20325.</t>
  </si>
  <si>
    <t xml:space="preserve">A SYSTEM FOR PREDICTIVE ANALYTICS OF AN EXHAUST AFTERTREATMENT SYSTEM OF A VEHICLE
</t>
  </si>
  <si>
    <t>IP94619</t>
  </si>
  <si>
    <t>20480</t>
  </si>
  <si>
    <t xml:space="preserve">LOWER BALL-JOINT ASSEMBLY OF A VEHICLE SUSPENSION
</t>
  </si>
  <si>
    <t>IP94106</t>
  </si>
  <si>
    <t>20409.</t>
  </si>
  <si>
    <t xml:space="preserve">A DOOR CHECK DEVICE FOR A DOOR OF A VEHICLE
</t>
  </si>
  <si>
    <t>IP94091</t>
  </si>
  <si>
    <t>20249</t>
  </si>
  <si>
    <t xml:space="preserve">A DAMPER FOR A SUSPENSION UNIT OF A VEHICLE AND A SUSPENSION UNIT THEREOF
</t>
  </si>
  <si>
    <t>IP94092</t>
  </si>
  <si>
    <t>20442</t>
  </si>
  <si>
    <t xml:space="preserve">A VENT VALVE FOR A FUEL TANK OF A VEHICLE
</t>
  </si>
  <si>
    <t>IP94004</t>
  </si>
  <si>
    <t xml:space="preserve">A POWERTRAIN OF A HYBRID VEHICLE
</t>
  </si>
  <si>
    <t>IP93780</t>
  </si>
  <si>
    <t>20247</t>
  </si>
  <si>
    <t xml:space="preserve">A SEALING SYSTEM FOR A FRAMELESS WINDOW PANE OF A VEHICLE
</t>
  </si>
  <si>
    <t>IP94087</t>
  </si>
  <si>
    <t>16078</t>
  </si>
  <si>
    <t xml:space="preserve">A SPACER UNIT FOR A SUSPENSION SYSTEM OF A VEHICLE AND THE SUSPENSION SYSTEM THEREOF
</t>
  </si>
  <si>
    <t>IP94088</t>
  </si>
  <si>
    <t>20413</t>
  </si>
  <si>
    <t xml:space="preserve">A HAND REST ASSEMBLY FOR A DOOR OF A VEHICLE
</t>
  </si>
  <si>
    <t>IP94089</t>
  </si>
  <si>
    <t>20279</t>
  </si>
  <si>
    <t xml:space="preserve">A SHOCK ABSORBER ASSEMBLY FOR A VEHICLE
</t>
  </si>
  <si>
    <t xml:space="preserve">A LIFTING DEVICE FOR A BONNET OF A VEHCILE
</t>
  </si>
  <si>
    <t>IP94430</t>
  </si>
  <si>
    <t>20280.</t>
  </si>
  <si>
    <t xml:space="preserve">A TOP MOUNT ASSEMBLY FOR A VEHICLE SUSPENSION SYSTEM
</t>
  </si>
  <si>
    <t>IP94439</t>
  </si>
  <si>
    <t>P49954IN00</t>
  </si>
  <si>
    <t>METHOD, SYSTEM, COMPUTER PROGRAM AND COMPUTER READABLE STORAGE MEDIUM FOR GENERATING A GRAPHICAL USER INTERFACE FOR OPERATING AT LEAST ONE INDUSTRIAL DEVICE
PCT/EP2024/079710</t>
  </si>
  <si>
    <t>IP93968</t>
  </si>
  <si>
    <t>KB1288</t>
  </si>
  <si>
    <t>EG 427</t>
  </si>
  <si>
    <t>VERSATILE HSV-1 PRE-VECTOR
PCT/EP2024/070883</t>
  </si>
  <si>
    <t>IP92945</t>
  </si>
  <si>
    <t>20016.,</t>
  </si>
  <si>
    <t>IP92032</t>
  </si>
  <si>
    <t>15930</t>
  </si>
  <si>
    <t xml:space="preserve">JUMP PROTECTION DEVICE TO PROTECT POWER CONVERTERS IN VEHICLES AND A METHOD THEREOF
</t>
  </si>
  <si>
    <t xml:space="preserve">EXTENDED MONITORING PERIOD FOR ENDC X2 REMOVAL
</t>
  </si>
  <si>
    <t>IP93881</t>
  </si>
  <si>
    <t>HANMI PHARM. CO LTD</t>
  </si>
  <si>
    <t>NOVEL SKELETAL DERIVATIVE EFFECTIVE FOR HER2 MUTATION, AND PHARMACEUTICAL COMPOSITION COMPRISING SAME
PCT/KR2024/014156</t>
  </si>
  <si>
    <t xml:space="preserve">AN ELECTRICAL CONNECTOR ASSEMBLY FOR CONNECTING ELECTRONIC MODULES AND AN ELECTRICAL SYSTEM COMPRISING SAME
</t>
  </si>
  <si>
    <t>IP94544</t>
  </si>
  <si>
    <t>2400971IN</t>
  </si>
  <si>
    <t>USER EQUIPMENT CAPABILITY FOR SWITCHING BETWEEN FULL DUPLEX MODE AND HALF DUPLEX MODE
PCT/US2024/052510</t>
  </si>
  <si>
    <t>IP94601</t>
  </si>
  <si>
    <t>2300117IN</t>
  </si>
  <si>
    <t>SIGNALING AND RESOURCE ALLOCATION FOR RADAR SENSING USING UPLINK RESOURCES
PCT/US2024/050383</t>
  </si>
  <si>
    <t>IP94539</t>
  </si>
  <si>
    <t>2307433IN</t>
  </si>
  <si>
    <t>CODEWORD-BASED RANDOM ACCESS CHANNEL COMMUNICATIONS
PCT/US2024/053969</t>
  </si>
  <si>
    <t>IP94540</t>
  </si>
  <si>
    <t>2308525IN</t>
  </si>
  <si>
    <t>APERIODIC REFERENCE SIGNALS FOR TRANSMISSION CONFIGURATION INDICATION (TCI) STATE ACTIVATION
PCT/CN2023/135073</t>
  </si>
  <si>
    <t>IP94541</t>
  </si>
  <si>
    <t>2308957IN</t>
  </si>
  <si>
    <t>CHANGING A SENSING SERVICE MANAGEMENT FUNCTION IN ASSOCIATION WITH A USER EQUIPMENT HANDOVER
PCT/US2024/055117</t>
  </si>
  <si>
    <t>IP94504</t>
  </si>
  <si>
    <t>2400103IN</t>
  </si>
  <si>
    <t>CAPABILITY-BASED BANDWIDTH RESTRICTIONS FOR WIRELESS COMMUNICATIONS
PCT/US2024/050270</t>
  </si>
  <si>
    <t>IP92295</t>
  </si>
  <si>
    <t>STG4071IN1</t>
  </si>
  <si>
    <t xml:space="preserve">ACCESS MANAGEMENT IN CONFIGURATION ARCHITECTURE
</t>
  </si>
  <si>
    <t>IP92298</t>
  </si>
  <si>
    <t>IGC3070IN1</t>
  </si>
  <si>
    <t xml:space="preserve">MULTI-AGENT SYSTEM FOR HALLUCINATION MITIGATION IN VISION LANGUAGE MODELS
</t>
  </si>
  <si>
    <t>IP94633</t>
  </si>
  <si>
    <t>ADM3068IN1</t>
  </si>
  <si>
    <t xml:space="preserve">CAUSAL SYNTHETIC DATA GENERATION FOR NETWORK OPTIMIZATION IN TELECOMMUNCATION NETWORKS
</t>
  </si>
  <si>
    <t>IP94634</t>
  </si>
  <si>
    <t>ADM5057IN1</t>
  </si>
  <si>
    <t xml:space="preserve">SUSTAINED NETWORK OPTIMIZATION USING LONG-TERM OUTCOME TRACKING IN NETWORK COMMUNICATIONS
</t>
  </si>
  <si>
    <t>IP94635</t>
  </si>
  <si>
    <t>ICE4032IN1</t>
  </si>
  <si>
    <t xml:space="preserve">FABRICATION PROCESS CONTROL PARAMETER OPTIMIZATION
</t>
  </si>
  <si>
    <t>IP94636</t>
  </si>
  <si>
    <t>ICE5058IN1</t>
  </si>
  <si>
    <t xml:space="preserve">HYBRID CLASSICAL-QUANTUM NEURAL NETWORK (HCQNN) TRAINING
</t>
  </si>
  <si>
    <t>IP94640</t>
  </si>
  <si>
    <t>STG5027IN1</t>
  </si>
  <si>
    <t xml:space="preserve">PRIVACY-PRESERVING RESOURCE COORDINATION FOR METERED RESOURCE SERVICES
</t>
  </si>
  <si>
    <t>IP94649</t>
  </si>
  <si>
    <t>STG5042IN1</t>
  </si>
  <si>
    <t xml:space="preserve">ADAPTIVE OPTIMIZATION OF ORCHESTRATION WORKFLOWS
</t>
  </si>
  <si>
    <t>IP94650</t>
  </si>
  <si>
    <t>ENG4013IN1</t>
  </si>
  <si>
    <t xml:space="preserve">NETWORK LOAD BASED ENERGY OPTIMIZATION IN WIRELESS COMMUNICATION NETWORKS
</t>
  </si>
  <si>
    <t>IP92301</t>
  </si>
  <si>
    <t>AIN3062IN1</t>
  </si>
  <si>
    <t xml:space="preserve">MULTI-MODAL SCENE PREDICTION USING GRAPH-BASED FUSION
</t>
  </si>
  <si>
    <t>IP94463</t>
  </si>
  <si>
    <t>STG5019IN1</t>
  </si>
  <si>
    <t xml:space="preserve">GRAPH-BASED MODELS WITH GENERATIVE NODES
</t>
  </si>
  <si>
    <t>IP92265</t>
  </si>
  <si>
    <t>STG2997IN1</t>
  </si>
  <si>
    <t>IP92260</t>
  </si>
  <si>
    <t>STG2966IN1</t>
  </si>
  <si>
    <t>IP94525</t>
  </si>
  <si>
    <t>2024-OPLE-0358PC/IN/EKL</t>
  </si>
  <si>
    <t>POSITIVE ELECTRODE ACTIVE MATERIAL, AND POSITIVE ELECTRODE AND LITHIUM SECONDARY BATTERY WHICH INCLUDE THE SAME
PCT/KR2024/015612</t>
  </si>
  <si>
    <t>IP94566</t>
  </si>
  <si>
    <t>2024-OPLE-0146PC/IN/EKL/SKB</t>
  </si>
  <si>
    <t>BATTERY MANAGEMENT APPARATUS AND OPERATION METHOD THEREFOR
PCT/KR2024/014953</t>
  </si>
  <si>
    <t>IP94109</t>
  </si>
  <si>
    <t>P240955IN01</t>
  </si>
  <si>
    <t xml:space="preserve">MEASUREMENT SYSTEM FOR DETERMINING A PHYSICAL PARAMETER OF A PIPE-FLUID SYSTEM
</t>
  </si>
  <si>
    <t xml:space="preserve">DISTRIBUTED CONTROL SYSTEM NODES
</t>
  </si>
  <si>
    <t>IP94444</t>
  </si>
  <si>
    <t>2024P00898  IN</t>
  </si>
  <si>
    <t xml:space="preserve">ARRANGEMENT AND METHOD FOR CONTROLLING POWER FLOW IN AN ELECTRICAL GRID
</t>
  </si>
  <si>
    <t xml:space="preserve">FLEXIBLE ENDOSCOPE WITH EXPANDABLE CHANNEL
</t>
  </si>
  <si>
    <t>IP94293</t>
  </si>
  <si>
    <t>H-1495INDV</t>
  </si>
  <si>
    <t>E INK CORPORATION</t>
  </si>
  <si>
    <t xml:space="preserve">IMPROVED DRIVING VOLTAGES FOR ADVANCED COLOR ELECTROPHORETIC DISPLAYS AND DISPLAYS WITH IMPROVED DRIVING VOLTAGES
</t>
  </si>
  <si>
    <t>IP94143</t>
  </si>
  <si>
    <t>CIN20260158</t>
  </si>
  <si>
    <t>TAIER HEAVY INDUSTRY CO., LTD.</t>
  </si>
  <si>
    <t>CLOSED WEDGE-TYPE REEL JAW DEVICE, REEL AND COILING APPARATUS
PCT/CN2024/113562</t>
  </si>
  <si>
    <t>IP93737</t>
  </si>
  <si>
    <t>008918500</t>
  </si>
  <si>
    <t>CROBIO LTD</t>
  </si>
  <si>
    <t>ENGINEERED BACTERIA FOR IMPROVING SOIL QUALITY
PCT/EP2024/074298</t>
  </si>
  <si>
    <t>IP94546</t>
  </si>
  <si>
    <t>008942328</t>
  </si>
  <si>
    <t>PRIVACY PRESERVING, SELF-SOVEREIGN IDENTITY SYSTEM AND METHOD
PCT/EP2024/079403</t>
  </si>
  <si>
    <t>IP91745</t>
  </si>
  <si>
    <t>SS-78549-IN</t>
  </si>
  <si>
    <t>SYSTEM AND METHODS FOR LOW POWER WAKE-UP AND SYNCHRONIZATION SIGNAL OPERATIONS
PCT/KR2025/003859</t>
  </si>
  <si>
    <t xml:space="preserve">AN ENGINE AND A CYLINDER HEAD FOR AN ENGINE
</t>
  </si>
  <si>
    <t xml:space="preserve">CYLINDER HEAD FOR AN ENGINE
</t>
  </si>
  <si>
    <t>IP94053</t>
  </si>
  <si>
    <t>30770_IN</t>
  </si>
  <si>
    <t>KRAS INHIBITORS
PCT/US2024/048575</t>
  </si>
  <si>
    <t>IP94068</t>
  </si>
  <si>
    <t>30554_IN</t>
  </si>
  <si>
    <t>PPP1R15B RNA INTERFERENCE AGENTS
PCT/US2024/048763</t>
  </si>
  <si>
    <t xml:space="preserve">A HIGH TOUGHNESS DUAL PHASE STEEL SHEET AND A METHOD OF MANUFACTURING THEREOF
</t>
  </si>
  <si>
    <t xml:space="preserve">A VEHICLE LAMP ASSEMBLY
</t>
  </si>
  <si>
    <t>IP92586</t>
  </si>
  <si>
    <t>PA2025142SW</t>
  </si>
  <si>
    <t xml:space="preserve">A LEVER COMBINATION SWITCH
</t>
  </si>
  <si>
    <t>IP92587</t>
  </si>
  <si>
    <t>PA2025180SW</t>
  </si>
  <si>
    <t xml:space="preserve">SYSTEM AND METHOD FOR OPERATING A LEVER COMBINATION SWITCH
</t>
  </si>
  <si>
    <t>IP93219</t>
  </si>
  <si>
    <t>CS-MRC-2026-011</t>
  </si>
  <si>
    <t xml:space="preserve">CHROMIUM NITRIDE THIN FILMS ON SILICON EXHIBITING METAL-INSULATOR TRANSITION AND CARRIER POLARITY SWITCHING
</t>
  </si>
  <si>
    <t>IP94036</t>
  </si>
  <si>
    <t>SR NO.: S 2025-26/2658 &amp; THE IDF NO 3688</t>
  </si>
  <si>
    <t xml:space="preserve">A PROCESS FOR PREPARATION OF A BISMUTH-MODIFIED TIN GAS DIFFUSION ELECTRODE(Bi-Sn-GDE)
</t>
  </si>
  <si>
    <t xml:space="preserve">A CASTING STEM FOR AN INVESTMENT CASTING
</t>
  </si>
  <si>
    <t>IP94484</t>
  </si>
  <si>
    <t>SUZ25064PAR/IN</t>
  </si>
  <si>
    <t>IP93976</t>
  </si>
  <si>
    <t>175073.00358</t>
  </si>
  <si>
    <t>SYSTEMS AND METHODS FOR ROTOR ASSEMBLIES AND ROTOR COOLING ARRANGMENTS
PCT/US2024/045032</t>
  </si>
  <si>
    <t>IP94188</t>
  </si>
  <si>
    <t>OP70-260053</t>
  </si>
  <si>
    <t>IMAGE METADATA FOR VIDEO STREAMS
PCT/US2024/049929</t>
  </si>
  <si>
    <t>IP93756</t>
  </si>
  <si>
    <t xml:space="preserve">IN VITRO ASSAY AND KIT FOR DETECTION OF MASTITIS AND SUBCLINICAL MASTITIS IN BUFFALOES
</t>
  </si>
  <si>
    <t>IP91927</t>
  </si>
  <si>
    <t xml:space="preserve">AN ELECTROCATALYST &amp; ELECTROCHEMICAL CELL FOR ELECTROCHEMICAL REDUCTION OF CARBON DIOXIDE, AND METHODS THEREOF
</t>
  </si>
  <si>
    <t>IP94358</t>
  </si>
  <si>
    <t>C/P/1039595/IN/PCT/1</t>
  </si>
  <si>
    <t>CHARGING REQUESTS FOR BACKSCATTERING AND POWER HARVESTING DEVICES
PCT/US2024/055098</t>
  </si>
  <si>
    <t>IP88689</t>
  </si>
  <si>
    <t>81082726</t>
  </si>
  <si>
    <t xml:space="preserve">A GENETICALLY MODIFIED MICROALGAE, METHOD OF PREPARATION THEREOF AND SEQUESTERING CARBON DIOXIDE
</t>
  </si>
  <si>
    <t>IP92657</t>
  </si>
  <si>
    <t>81088590</t>
  </si>
  <si>
    <t xml:space="preserve">A SYSTEM AND METHOD FOR MONITORING HEALTH OF A PRE-START WARNING HOOTER FOR A CONVEYOR
</t>
  </si>
  <si>
    <t>IP92117</t>
  </si>
  <si>
    <t>81088346</t>
  </si>
  <si>
    <t xml:space="preserve">SYNTHETIC POLYMER BINDER COMPOSITION FOR IRON ORE SINTERING, METHOD(S) AND APPLICATION(S) THEREOF
</t>
  </si>
  <si>
    <t>IP93764</t>
  </si>
  <si>
    <t>81089232</t>
  </si>
  <si>
    <t xml:space="preserve">CATALYST FOR DIRECT CONVERSION OF CARBON DIOXIDE TO DIMETHYL ETHER AND PROCESSES THEREOF
</t>
  </si>
  <si>
    <t>IP93765</t>
  </si>
  <si>
    <t>81089223</t>
  </si>
  <si>
    <t xml:space="preserve">A METHOD FOR OPERATING AN IRON-MAKING BLAST FURNACE WITH SLAG HAVING HIGH ALUMINA CONCENTRATION
</t>
  </si>
  <si>
    <t>IP93910</t>
  </si>
  <si>
    <t>81088523</t>
  </si>
  <si>
    <t xml:space="preserve">A TWO-STAGE BENEFICIATION PROCESS OF COAL WASHERY TAILINGS AND A SYSTEM THEREOF
</t>
  </si>
  <si>
    <t>IP93718</t>
  </si>
  <si>
    <t>81088501</t>
  </si>
  <si>
    <t xml:space="preserve">A THERMO-MECHANICALLY TREATED HOT ROLLED BAR AND A METHOD OF MANUFACTURING THEREOF
</t>
  </si>
  <si>
    <t>IP93417</t>
  </si>
  <si>
    <t>81089023</t>
  </si>
  <si>
    <t xml:space="preserve">A CORROSION RESISTANT COATING COMPOSITION, A COATED SUBSTRATE AND METHODS THEREOF
</t>
  </si>
  <si>
    <t>IP92589</t>
  </si>
  <si>
    <t>LO-341535-IN</t>
  </si>
  <si>
    <t xml:space="preserve">OPTICAL MEMBER, COVER WINDOW, AND ELECTRONIC DEVICE INCLUDING THE SAME
</t>
  </si>
  <si>
    <t xml:space="preserve">A BATTERY LOCK DEVICE FOR A VEHICLE
</t>
  </si>
  <si>
    <t>IP94255</t>
  </si>
  <si>
    <t>B4087INPC</t>
  </si>
  <si>
    <t>METHODS FOR THE SCREENING OF PATIENTS WITH AT-RISK METABOLIC DYSFUNCTION-ASSOCIATED STEATOHEPATITIS (MASH)
PCT/EP2024/078331</t>
  </si>
  <si>
    <t>IP93703</t>
  </si>
  <si>
    <t>OP0026-IN-0106</t>
  </si>
  <si>
    <t>SUZHOU KINTOR PHARMACEUTICALS, INC.</t>
  </si>
  <si>
    <t>PHARMACEUTICAL COMPOSITION CONTAINING ANDROGEN RECEPTOR INHIBITOR/ANTAGONIST, METHOD AND USE
PCT/CN2024/117422</t>
  </si>
  <si>
    <t xml:space="preserve">CONGESTION DETECTION AT DISTRIBUTED UNIT IN RADIO ACCESS NETWORKS
</t>
  </si>
  <si>
    <t xml:space="preserve">SHARED CONFIGURED GRANT RESOURCES IN LTM
</t>
  </si>
  <si>
    <t>IP91644</t>
  </si>
  <si>
    <t xml:space="preserve">A HETEROGENEOUS CHIPLET INTEGRATED PACKAGE AND A MANUFACTURING METHOD THEREOF
</t>
  </si>
  <si>
    <t xml:space="preserve">INDIRECT DRIVER DROWSINESS DETECTION SYSTEM USING BEHAVIORAL AND VEHICULAR SIGNALS
</t>
  </si>
  <si>
    <t>IP93777</t>
  </si>
  <si>
    <t>20135</t>
  </si>
  <si>
    <t xml:space="preserve">METHOD AND SYSTEM FOR THERMAL MANAGEMENT IN AN ELECTRIC VEHICLE
</t>
  </si>
  <si>
    <t>IP93987</t>
  </si>
  <si>
    <t>20408</t>
  </si>
  <si>
    <t xml:space="preserve">A SYSTEM FOR SELECTIVELY LOCKING A GEAR SHIFT LEVER OF A VEHICLE
</t>
  </si>
  <si>
    <t>IP93523</t>
  </si>
  <si>
    <t>20018</t>
  </si>
  <si>
    <t xml:space="preserve">A THERMAL MANAGEMENT SYSTEM FOR A BATTERY PACK OF A VEHICLE
</t>
  </si>
  <si>
    <t>IP94085</t>
  </si>
  <si>
    <t>20489</t>
  </si>
  <si>
    <t xml:space="preserve">A VISOR UNIT FOR A VEHICLE
</t>
  </si>
  <si>
    <t>IP94107</t>
  </si>
  <si>
    <t>20166</t>
  </si>
  <si>
    <t xml:space="preserve">A METHOD AND SYSTEM FOR DETECTING A FAULT IN AN OPTICAL FIBER LOOP OF A VEHICLE
</t>
  </si>
  <si>
    <t xml:space="preserve">A VEHICLE ROOF STRUCTURE FOR SUPPORTING LOAD-BEARING ROOF RAILS OF A VEHICLE
</t>
  </si>
  <si>
    <t>IP94176</t>
  </si>
  <si>
    <t>PV_20546.</t>
  </si>
  <si>
    <t xml:space="preserve">METHOD OF MONITORING TIRE HEALTH IN A VEHICLE AND SYSTEM THEREOF
</t>
  </si>
  <si>
    <t>IP94291</t>
  </si>
  <si>
    <t>20242</t>
  </si>
  <si>
    <t xml:space="preserve">A VIBRATION DAMPER FOR A HEAT EXCHANGER ASSEMBLY OF A VEHICLE
</t>
  </si>
  <si>
    <t>IP94521</t>
  </si>
  <si>
    <t>2024-OPLE-0586PC/IN/EKL</t>
  </si>
  <si>
    <t>CYLINDRICAL SECONDARY BATTERY AND PREPARATION METHOD OF THE SAME
PCT/IB2024/060466</t>
  </si>
  <si>
    <t>IP94524</t>
  </si>
  <si>
    <t>2024-OPLE-0430PC/IN/EKL/SHA</t>
  </si>
  <si>
    <t>DRY ELECTRODE, METHOD FOR PREPARING THE SAME, AND LITHIUM SECONDARY BATTERY INCLUDING THE SAME
PCT/KR2024/016831</t>
  </si>
  <si>
    <t>IP94673</t>
  </si>
  <si>
    <t>STG5008IN1</t>
  </si>
  <si>
    <t xml:space="preserve">DATABASE QUERY GENERATION FROM NATURAL LANGUAGE INPUT
</t>
  </si>
  <si>
    <t xml:space="preserve">MULTI-AGENT AVATAR ORCHESTRATION IN EXTENDED REALITY ENVIRONMENTS
</t>
  </si>
  <si>
    <t>IP94693</t>
  </si>
  <si>
    <t>STG4080IN1</t>
  </si>
  <si>
    <t xml:space="preserve">PREDICTIVE FRAGILITY DETECTION OF ARTIFICIAL INTELLIGENCE AGENTS
</t>
  </si>
  <si>
    <t>IP92299</t>
  </si>
  <si>
    <t>ICE3065IN1</t>
  </si>
  <si>
    <t xml:space="preserve">REAL-TIME SYNTHETIC AUDIO DETECTION
</t>
  </si>
  <si>
    <t>IP92300</t>
  </si>
  <si>
    <t>ICE2982IN1</t>
  </si>
  <si>
    <t xml:space="preserve">DUAL-AGENT ADAPTIVE SYSTEM FOR AUTONOMOUS FIREWALL REMEDIATION
</t>
  </si>
  <si>
    <t>IP92296</t>
  </si>
  <si>
    <t>ENG2010IN1</t>
  </si>
  <si>
    <t xml:space="preserve">COLLABORATIVE REDRESSAL OF EMERGENT INCIDENTS IN COMMUNICATION NETWORKS
</t>
  </si>
  <si>
    <t>IP92297</t>
  </si>
  <si>
    <t>ENG2014IN1</t>
  </si>
  <si>
    <t xml:space="preserve">DECENTRALIZED REDRESSAL OF EMERGENT INCIDENTS IN COMMUNICATION NETWORKS
</t>
  </si>
  <si>
    <t>IP94602</t>
  </si>
  <si>
    <t>2306494IN</t>
  </si>
  <si>
    <t>ANCHORS POSITION MAPPING
PCT/US2024/051294</t>
  </si>
  <si>
    <t>IP94603</t>
  </si>
  <si>
    <t>2306795IN</t>
  </si>
  <si>
    <t>TIMING SYNCHRONIZATION CORRECTION FOR POSITION ESTIMATION BASED ON TIME DIFFERENCE OF ARRIVAL
PCT/US2024/050994</t>
  </si>
  <si>
    <t>IP94604</t>
  </si>
  <si>
    <t>2306868IN</t>
  </si>
  <si>
    <t>ADAPTIVE VEHICLE DISPLAY BASED ON USER EQUIPMENT COMMUNICATIONS OR POSITIONING INFORMATION
PCT/US2024/051454</t>
  </si>
  <si>
    <t>IP94578</t>
  </si>
  <si>
    <t>2400335IN</t>
  </si>
  <si>
    <t>SPATIAL DOMAIN BASIS SELECTION FOR WIRELESS COMMUNICATIONS
PCT/CN2023/130693</t>
  </si>
  <si>
    <t>IP94579</t>
  </si>
  <si>
    <t>2400397IN</t>
  </si>
  <si>
    <t>DELAYED SERVICE FOR PAGING REQUESTS
PCT/US2024/054456</t>
  </si>
  <si>
    <t>IP93391</t>
  </si>
  <si>
    <t xml:space="preserve">A MONOAMINE OXIDASE-B INHIBITOR, PROCESS FOR ITS PREPARATION, AND PHARMACEUTICAL COMPOSITIONS THEREOF
</t>
  </si>
  <si>
    <t>IP91586</t>
  </si>
  <si>
    <t>2025P00651 IN</t>
  </si>
  <si>
    <t xml:space="preserve">A LOCK SYSTEM FOR A LUGGAGE FLAP OF A VEHICLE
</t>
  </si>
  <si>
    <t xml:space="preserve">A COMPRESSION RELEASE BRAKING SYSTEM FOR AN INTERNAL COMBUSTION ENGINE
</t>
  </si>
  <si>
    <t>IP94586</t>
  </si>
  <si>
    <t>008929531</t>
  </si>
  <si>
    <t>METHODS FOR MAKING CIRCULAR RNAS
PCT/EP2024/074233</t>
  </si>
  <si>
    <t>IP94435</t>
  </si>
  <si>
    <t>OP70-260057</t>
  </si>
  <si>
    <t>MARKING OF GENERATIVE ARTIFICIAL INTELLIGENCE GENERATED OR MODIFIED CONTENT
PCT/IB2024/061637</t>
  </si>
  <si>
    <t>IP93315</t>
  </si>
  <si>
    <t>SP23394-PCT/IN_IP</t>
  </si>
  <si>
    <t>IMAGE SENSOR, ELECTRONIC DEVICE COMPRISING IMAGE SENSOR, AND OPERATING METHOD THEREOF
PCT/KR2024/015952</t>
  </si>
  <si>
    <t>IP94016</t>
  </si>
  <si>
    <t>P4150IN00/RVN/CDS</t>
  </si>
  <si>
    <t>LUNA HEALTH, INC.</t>
  </si>
  <si>
    <t>MEDICATION FLUID DELIVERY DEVICE COMPONENT WITH FILLING INTERFACE
PCT/IB2024/060512</t>
  </si>
  <si>
    <t xml:space="preserve">SMART UPLINK COMBINING
</t>
  </si>
  <si>
    <t xml:space="preserve">THERMAL MANAGEMENT SYSTEM IN A DATA SERVER
</t>
  </si>
  <si>
    <t>IP94545</t>
  </si>
  <si>
    <t>2309568IN</t>
  </si>
  <si>
    <t>DIFFERENTIAL OFFSETS FOR COOPERATIVE RECEPTION BETWEEN MULTIPLE USER EQUIPMENTS
PCT/US2024/053240</t>
  </si>
  <si>
    <t>IP94697</t>
  </si>
  <si>
    <t>173770IND1</t>
  </si>
  <si>
    <t xml:space="preserve">REFERENCE SIGNAL RESOURCE LOCATION TECHNIQUES IN WIRELESS COMMUNICATIONS
</t>
  </si>
  <si>
    <t>IP94542</t>
  </si>
  <si>
    <t>2309136IN</t>
  </si>
  <si>
    <t>MANAGEMENT OF UPLINK MULTIPLEXING IN A WIRELESS COMMUNICATIONS SYSTEM
PCT/US2024/058139</t>
  </si>
  <si>
    <t xml:space="preserve">A PHOTOCATALYTIC METHOD FOR DEGRADATION OF THIAMETHOXAM BY SAMARIUM OXIDE PHOTOCATALYST
</t>
  </si>
  <si>
    <t>IP94237</t>
  </si>
  <si>
    <t>UC-1581-PCT-IN</t>
  </si>
  <si>
    <t>ABSORBENT ARTICLE
PCT/JP2024/033427</t>
  </si>
  <si>
    <t xml:space="preserve">SYSTEM AND METHOD FOR INCREASING RANDOM ACCESS CHANNEL CAPACITY USING PHASE OFFSET MODULATED PREAMBLES IN NON-TERRESTRIAL NETWORKS
</t>
  </si>
  <si>
    <t xml:space="preserve">METHOD OF VALIDATING PACKAGING OF COMPONENTS USING QUANTUM MACHINE LEARNING AND SYSTEM THEREOF
</t>
  </si>
  <si>
    <t>IP94017</t>
  </si>
  <si>
    <t>PF230694INP</t>
  </si>
  <si>
    <t>SIG SERVICES AG</t>
  </si>
  <si>
    <t>NOZZLE, COVER ASSEMBLY, AND PACKAGING CONTAINER
PCT/CN2023/122710</t>
  </si>
  <si>
    <t>IP94117</t>
  </si>
  <si>
    <t>120634-884714</t>
  </si>
  <si>
    <t>ARMADA SYSTEMS INC.</t>
  </si>
  <si>
    <t>CLOUD-BASED FLEET AND ASSET MANAGEMENT FOR EDGE COMPUTING OF MACHINE LEARNING AND ARTIFICIAL INTELLIGENCE WORKLOADS
PCT/US2024/027797</t>
  </si>
  <si>
    <t>TOURLANDISH ONLINE VENTURE PRIVATE LIMITED</t>
  </si>
  <si>
    <t xml:space="preserve">SYSTEMS AND METHODS FOR SPATIALLY AWARE ARTIFICIAL INTELLIGENCE
</t>
  </si>
  <si>
    <t>IP94114</t>
  </si>
  <si>
    <t>REAL-TIME SEARCH AND RETRIEVAL OF STREAMING SENSOR DATA
PCT/US2024/014082</t>
  </si>
  <si>
    <t>IP94115</t>
  </si>
  <si>
    <t>EDGE DEPLOYMENT OF CLOUD-ORIGINATED MACHINE LEARNING AND ARTIFICIAL INTELLIGENCE WORKLOADS
PCT/US2024/014088</t>
  </si>
  <si>
    <t>IP93757</t>
  </si>
  <si>
    <t xml:space="preserve">METHOD AND SYSTEM FOR ASSESSING ENVIRONMENTAL THERMAL STRESS IN LIVESTOCK
</t>
  </si>
  <si>
    <t>IP94083</t>
  </si>
  <si>
    <t>1508-IN-PCT</t>
  </si>
  <si>
    <t>PYRIMIDINE-CONTAINING POLYCYCLIC DERIVATIVES AS KRAS G12D MODULATING COMPOUNDS
PCT/US2024/045695</t>
  </si>
  <si>
    <t>IP94507</t>
  </si>
  <si>
    <t>CKW/128287IN1</t>
  </si>
  <si>
    <t>UNIVERSITY OF SURREY</t>
  </si>
  <si>
    <t>ONCOLYTIC VIRUS
PCT/GB2024/052280</t>
  </si>
  <si>
    <t>IP94737</t>
  </si>
  <si>
    <t>H15913IN/TMA</t>
  </si>
  <si>
    <t>LEONARDO UK LTD</t>
  </si>
  <si>
    <t>AN EMC FLUID FILTER
PCT/GB2024/052510</t>
  </si>
  <si>
    <t>IP94151</t>
  </si>
  <si>
    <t>PN338907ZYJNGC</t>
  </si>
  <si>
    <t>ACRE COKING &amp; REFRACTORY ENGINEERING CONSULTING CORPORATION (DALIAN) , MCC</t>
  </si>
  <si>
    <t>METHOD FOR ACCURATELY CALCULATING COKE DRY QUENCHING BURN-OFF RATE ONLINE, AND APPARATUS
PCT/CN2024/113309</t>
  </si>
  <si>
    <t>IP89898</t>
  </si>
  <si>
    <t>RES24031PCT-IN0</t>
  </si>
  <si>
    <t>RESONAC CORPORATION</t>
  </si>
  <si>
    <t>TWO-DIMENSIONAL MODEL GENERATION METHOD, TWO-DIMENSIONAL MODEL GENERATION DEVICE, AND PROGRAM
PCT/JP2024/033477</t>
  </si>
  <si>
    <t xml:space="preserve">ENHANCED GNSS RESILIENT CONDITIONAL HANDOVER IN NON TERRESTRIAL NETWORKS
</t>
  </si>
  <si>
    <t xml:space="preserve">ENABLING SMO FRAMEWORK FOR RAN DATA CONSUMPTION BY 3GPP CORE NETWORK FUNCTION USING O-RAN DME
</t>
  </si>
  <si>
    <t xml:space="preserve">COMMON SERVICE-BASED DATA FRAMEWORK BETWEEN CN AND RAN
</t>
  </si>
  <si>
    <t xml:space="preserve">ENABLING SMO FRAMEWORK FOR CORE DATA CONSUMPTION BY rAPP SMOS SMOF USING O-RAN DME
</t>
  </si>
  <si>
    <t xml:space="preserve">SENSING INFORMATION CLASS BINDING, MINIMUM VALID SUMMARY, AND ORDERED DELIVERY FALLBACK FOR 6G ISAC
</t>
  </si>
  <si>
    <t xml:space="preserve">SENSING SERVICE CONTINUITY CONTRACT, BOUNDED SENSING-ENTITY REPLACEMENT, AND CONTEXT VALIDITY FOR 6G ISAC
</t>
  </si>
  <si>
    <t xml:space="preserve">6G HIGH LEVEL SIGNALING WITH DISTRIBUTED UNIT CONTROL OF USER EQUIPMENT RADIO BEARERS AND CONNECTION MANAGEMENT
</t>
  </si>
  <si>
    <t xml:space="preserve">CENTRAL UNIT-CONTROL PLANE CELL GROUP CONFIGURATION
</t>
  </si>
  <si>
    <t>IP94576</t>
  </si>
  <si>
    <t>2307965IN</t>
  </si>
  <si>
    <t>CELL SELECTION BASED ON A SUPPORTABLE RELIABILITY LEVEL OF A WIRELESS COMMUNICATIONS LINK
PCT/CN2023/131188</t>
  </si>
  <si>
    <t>IP94582</t>
  </si>
  <si>
    <t>2401149IN</t>
  </si>
  <si>
    <t>SCHEDULING FOR NON-TERRESTRIAL NETWORKS
PCT/US2024/057760</t>
  </si>
  <si>
    <t>IP94515</t>
  </si>
  <si>
    <t>2024-OPLE-0415PC/IN/EKL/SHA</t>
  </si>
  <si>
    <t>ELECTRODE MIXTURE FILM, METHOD FOR MANUFACTURING THE SAME, AND LITHIUM SECONDARY BATTERY INCLUDING THE SAME
PCT/KR2024/015690</t>
  </si>
  <si>
    <t xml:space="preserve">METHOD FOR FUNCTIONAL ALIAS LOOKUP AND RESOLUTION IN MISSION CRITICAL SERVICES
</t>
  </si>
  <si>
    <t xml:space="preserve">AI/ML ASSISTED INTERFERENCE MANAGEMENT WHEN INTERFERENCE RELATED INFORMATION IS NOT EXCHANGED VIA X2/XN INTERFACES FOR NTN/TN AND SMALL/MACRO CELL TYPE OF SYSTEMS
</t>
  </si>
  <si>
    <t>IP94587</t>
  </si>
  <si>
    <t>C/P/1037041/IN/PCT/1</t>
  </si>
  <si>
    <t>EMERGENCY RESPONSE (ER) SYSTEM FOR HYBRID WORK SOFTPHONE MOBILE DEVICES IN SDA/SDN FABRIC NETWORKS
PCT/US2024/044271</t>
  </si>
  <si>
    <t>IP94581</t>
  </si>
  <si>
    <t>2400684IN</t>
  </si>
  <si>
    <t>TYPE-I CHANNEL STATE INFORMATION REPORT FOR LAYER PAIR
PCT/CN2023/137005</t>
  </si>
  <si>
    <t>IP94543</t>
  </si>
  <si>
    <t>2400866IN</t>
  </si>
  <si>
    <t>CHANNEL STATE INFORMATION REPORT PRIORITY
PCT/CN2023/134916</t>
  </si>
  <si>
    <t>IP94503</t>
  </si>
  <si>
    <t>2309008IN</t>
  </si>
  <si>
    <t>SOUNDING REFERENCE SIGNAL VIA DOWNLINK PORT
PCT/US2024/050188</t>
  </si>
  <si>
    <t xml:space="preserve">RESOURCE ACTIVATION FOR HANDOVERS
</t>
  </si>
  <si>
    <t>IP94698</t>
  </si>
  <si>
    <t>J4228.10003IN01</t>
  </si>
  <si>
    <t>JUKE AUDIO INC.</t>
  </si>
  <si>
    <t>DATA PROCESSING AND ELECTRONICS MANAGEMENT IN MULTI-ZONE AUDIO AMPLIFIERS
PCT/US2024/045882</t>
  </si>
  <si>
    <t>IP93864</t>
  </si>
  <si>
    <t>S-B230156IN/WO</t>
  </si>
  <si>
    <t>METHOD AND KIT FOR THE ENZYMATIC DEGRADATION OF POLY(ALLYL DIGLYCOL CARBONATE)
PCT/EP2024/074498</t>
  </si>
  <si>
    <t>IP94116</t>
  </si>
  <si>
    <t>FLEET AND ASSET MANAGEMENT FOR EDGE COMPUTING OF MACHINE LEARNING AND ARTIFICIAL INTELLIGENCE WORKLOADS DEPLOYED FROM CLOUD TO EDGE
PCT/US2024/027788</t>
  </si>
  <si>
    <t>IP93868</t>
  </si>
  <si>
    <t>KB1258</t>
  </si>
  <si>
    <t>METHOD FOR RAPID OXIDATION OF DIHYDROPYRIDAZINES TO PYRIDAZINES
PCT/EP2024/074549</t>
  </si>
  <si>
    <t>IP94577</t>
  </si>
  <si>
    <t>2309258IN</t>
  </si>
  <si>
    <t>REPORTING ENHANCEMENTS FOR USER EQUIPMENTS
PCT/US2024/051280</t>
  </si>
  <si>
    <t>IP94605</t>
  </si>
  <si>
    <t>2306984IN</t>
  </si>
  <si>
    <t>ENHANCEMENTS TO RELIABILITY OF MAPS WITH C-V2X SYSTEM
PCT/US2024/050519</t>
  </si>
  <si>
    <t xml:space="preserve">METHODS OF BEAM TRACKING REFINEMENT IN INTEGRATED MILLI METER WAVE (IMMW) FOR WLAN
</t>
  </si>
  <si>
    <t>IP94038</t>
  </si>
  <si>
    <t>77859-00877</t>
  </si>
  <si>
    <t>ADDITIVES FOR IMPROVING THE CLARITY OF HARD WATER
PCT/US2024/042990</t>
  </si>
  <si>
    <t>IP94184</t>
  </si>
  <si>
    <t>31214_IN</t>
  </si>
  <si>
    <t>INHIBITING HUMAN INTEGRIN α4β7
PCT/US2024/046548</t>
  </si>
  <si>
    <t>IP93578</t>
  </si>
  <si>
    <t>BERK-489IN</t>
  </si>
  <si>
    <t>COMPOSITIONS AND METHODS FOR TREATING SARCOPENIA
PCT/US2024/045849</t>
  </si>
  <si>
    <t>IP94300</t>
  </si>
  <si>
    <t>1514-IN-PCT</t>
  </si>
  <si>
    <t>BRIDGED TRICYCLIC CARBAMOYLPYRIDONE COMPOUNDS AND USES THEREOF
PCT/US2024/050796</t>
  </si>
  <si>
    <t>IP94748</t>
  </si>
  <si>
    <t>OVP2528828IN</t>
  </si>
  <si>
    <t>SUBASSEMBLY, AND BATTERY, BATTERY PACK AND VEHICLE INCLUDING THE SAME
PCT/KR2025/007367</t>
  </si>
  <si>
    <t xml:space="preserve">SYSTEM AND METHOD FOR IMPROVING WIND TURBINE ROTOR BLADE QUALITY USING MACHINE-LEARNED MODELS
</t>
  </si>
  <si>
    <t xml:space="preserve">UE DATA COLLECTION OVER RAN TRIGGERED PDU SESSION
</t>
  </si>
  <si>
    <t>IP94712</t>
  </si>
  <si>
    <t>2024-OPLE-0216PC/IN/EKL/BHL</t>
  </si>
  <si>
    <t>BATTERY SWAPPING DEVICE AND BATTERY SWAPPING SYSTEM
PCT/KR2024/013585</t>
  </si>
  <si>
    <t>IP93858</t>
  </si>
  <si>
    <t>P415537.IN.01//MCINNESL</t>
  </si>
  <si>
    <t>MODULAR BASE STATION ANTENNA SYSTEMS HAVING A PASSIVE BASE STATION ANTENNA AND A PASSIVE MID-BAND ANTENNA MODULE
PCT/US2024/045249</t>
  </si>
  <si>
    <t>IP94247</t>
  </si>
  <si>
    <t>P231115IN01</t>
  </si>
  <si>
    <t xml:space="preserve">IMAGE RENDERING USING A WEB BROWSER
</t>
  </si>
  <si>
    <t>IP91614</t>
  </si>
  <si>
    <t>P250588IN01</t>
  </si>
  <si>
    <t xml:space="preserve">A PASSIVE COOLING DEVICE FOR AN ELECTRICAL SYSTEM
</t>
  </si>
  <si>
    <t>IP94223</t>
  </si>
  <si>
    <t>PT2682INPC ARL/CRD</t>
  </si>
  <si>
    <t>SYSTEM, APPARATUS AND METHOD FOR MEMORY MANAGEMENT
PCT/EP2024/077128</t>
  </si>
  <si>
    <t>IP92615</t>
  </si>
  <si>
    <t>OPEA240478-PCT-IN</t>
  </si>
  <si>
    <t>METHOD FOR DETERMINING RESISTANCE OF BATTERY CELL AND ELECTRONIC DEVICE FOR PERFORMING SAME
PCT/KR2025/099320</t>
  </si>
  <si>
    <t>IP91095</t>
  </si>
  <si>
    <t>BS-MRDG-2025-166</t>
  </si>
  <si>
    <t xml:space="preserve">A RISK PREDICTION SYSTEM AND A METHOD THEREOF
</t>
  </si>
  <si>
    <t>IP93894</t>
  </si>
  <si>
    <t>PA146007IN-PM903MJO</t>
  </si>
  <si>
    <t>INDIVIDUALIZING DEVICE AND INDIVIDUALIZING METHOD
PCT/EP2024/070140</t>
  </si>
  <si>
    <t>IP94626</t>
  </si>
  <si>
    <t>CP-7178-IN</t>
  </si>
  <si>
    <t>POU CHEN CORPORATION</t>
  </si>
  <si>
    <t xml:space="preserve">SPRUE BUSHING AND FOAMING MOLD
</t>
  </si>
  <si>
    <t>IP94487</t>
  </si>
  <si>
    <t>SUZ25065PAR/IN</t>
  </si>
  <si>
    <t>IP92747</t>
  </si>
  <si>
    <t>PCC309096CJC/PCT/IN</t>
  </si>
  <si>
    <t>COMPOSITIONS COMPRISING THERMOPLASTIC URETHANES AND AMORPHOUS POLYHYDROXYALKANOATES
PCT/KR2024/013517</t>
  </si>
  <si>
    <t>IP94396</t>
  </si>
  <si>
    <t>ELANTAS NORTH AMERICA, LLC</t>
  </si>
  <si>
    <t>POLY(VINYLFORMAL) BASED RESIN AND THE USE THEREOF FOR COATING WIRES
PCT/US2024/056513</t>
  </si>
  <si>
    <t>IP94679</t>
  </si>
  <si>
    <t>KB1354</t>
  </si>
  <si>
    <t>CONTROL AND USER INTERFACE FEATURES OF MULTI-ZONE AUDIO AMPLIFIERS
PCT/US2024/045875</t>
  </si>
  <si>
    <t xml:space="preserve">METHOD FOR INTEGRATING ELECTRICAL COMPONENTS IN A SEMICONDUCTOR DEVICE
</t>
  </si>
  <si>
    <t>IP92235</t>
  </si>
  <si>
    <t>P251300 IN</t>
  </si>
  <si>
    <t xml:space="preserve">SYSTEM FOR CONTROLLING A VEHICLE AND A METHOD THEREOF
</t>
  </si>
  <si>
    <t>IP93991</t>
  </si>
  <si>
    <t>2023290-IN-PCT</t>
  </si>
  <si>
    <t>AERONAUTICAL GLAZING ACTING LIKE A MEMBRANE, WITH INCREASED STRUCTURAL PERFORMANCE, AND AIRCRAFT COMPRISING SAME
PCT/FR2024/051311</t>
  </si>
  <si>
    <t>IP94187</t>
  </si>
  <si>
    <t>2023227-IN-PCT</t>
  </si>
  <si>
    <t>LAMINATED GLAZING FOR AN AIRCRAFT COCKPIT
PCT/EP2024/076335</t>
  </si>
  <si>
    <t xml:space="preserve">VEHICLE DRIVING POLICY ADAPTATION USING SEMANTIC EVENT PROPAGATION BETWEEN VEHICLES
</t>
  </si>
  <si>
    <t xml:space="preserve">REGION OF INTEREST ALIGNMENT USING GRID-BASED WEIGHT ACCUMULATION AND MATRIX TECHNIQUES
</t>
  </si>
  <si>
    <t>IP94098</t>
  </si>
  <si>
    <t>UC-1584-PCT-IN</t>
  </si>
  <si>
    <t>SHEET PACKAGE AND LABEL FOR PACKAGE
PCT/JP2024/033173</t>
  </si>
  <si>
    <t>IP93845</t>
  </si>
  <si>
    <t>OCU1IN</t>
  </si>
  <si>
    <t>OCUDOC, INC.</t>
  </si>
  <si>
    <t>REFRACTIVE STATE DETERMINATIONS AND RELATED METHODS AND APPARATUS
PCT/US2024/045708</t>
  </si>
  <si>
    <t>IP93846</t>
  </si>
  <si>
    <t>OCU2IN</t>
  </si>
  <si>
    <t>EYE MODEL FOR TRAINING A MACHINE TO DETERMINE REFRACTIVE STATE
PCT/US2024/045710</t>
  </si>
  <si>
    <t xml:space="preserve">INTELLIGENT MANAGEMENT OF RADIO RESOURCE CONTROL (RRC) CONNECTION STATES IN A WIRELESS COMMUNICATION SYSTEM
</t>
  </si>
  <si>
    <t>IP94627</t>
  </si>
  <si>
    <t>CP-7207-IN</t>
  </si>
  <si>
    <t xml:space="preserve">FOAM MOLD
</t>
  </si>
  <si>
    <t>IP93849</t>
  </si>
  <si>
    <t>SH-74998-IN-DMC</t>
  </si>
  <si>
    <t>APPARATUS AND METHOD FOR ENCODING AND DECODING IMAGE BY USING INTRA PREDICTION
PCT/KR2024/010379</t>
  </si>
  <si>
    <t>IP91858</t>
  </si>
  <si>
    <t>IDR-CEN-2025-199</t>
  </si>
  <si>
    <t xml:space="preserve">METHOD, DEVICE, AND SYSTEM FOR DETECTING SUBTHRESHOLD INPUT SIGNAL IN FERROELECTRIC DEVICE
</t>
  </si>
  <si>
    <t xml:space="preserve">CLADDING DEVICE FOR A RAILROAD VEHICLE CARBODY, ASSOCIATED CARBODY AND RAILROAD VEHICLE
</t>
  </si>
  <si>
    <t>IP94024</t>
  </si>
  <si>
    <t>PT-1641</t>
  </si>
  <si>
    <t xml:space="preserve">A SIDE PANEL ASSEMBLY
</t>
  </si>
  <si>
    <t>IP94096</t>
  </si>
  <si>
    <t>P023437IN-01</t>
  </si>
  <si>
    <t>CONTINUOUS CASTING AND ROLLING PLANT FOR THE PRODUCTION OF METALLIC BANDS AND RELATED PROCEDURE IN CASE OF STOPPAGE OF THE METALLIC BAND
PCT/IB2024/058874</t>
  </si>
  <si>
    <t>IP93865</t>
  </si>
  <si>
    <t>1485-IN-PCT</t>
  </si>
  <si>
    <t>COMPOUNDS AND METHODS FOR TREATMENT OF VIRAL INFECTIONS
PCT/US2024/046560</t>
  </si>
  <si>
    <t>IP94825</t>
  </si>
  <si>
    <t>C/P/1042957/IN/PCT/1</t>
  </si>
  <si>
    <t>MULTI-LINK PROCEDURE TO IDENTIFY LINK DISABLEMENT IN BASIC SERVICE SET (BSS) TRANSITION MANAGEMENT FRAMES
PCT/US2024/045864</t>
  </si>
  <si>
    <t>IP94729</t>
  </si>
  <si>
    <t>P202301227IN01</t>
  </si>
  <si>
    <t>DUAL SIDED CIRCUIT CONNECTIONS
PCT/EP2024/073547</t>
  </si>
  <si>
    <t>IP94099</t>
  </si>
  <si>
    <t>PN338899ZYJNGC</t>
  </si>
  <si>
    <t>COKE OVEN HEATING SYSTEM ADOPTING OXYGEN-ENRICHED COMBUSTION
PCT/CN2024/113306</t>
  </si>
  <si>
    <t>IP94013</t>
  </si>
  <si>
    <t>P49830IN00</t>
  </si>
  <si>
    <t>EATON ELECTRICAL LTD</t>
  </si>
  <si>
    <t xml:space="preserve">VACUUM INTERRUPTER, VACUUM SWITCH AND PARALLEL LOAD-BREAK SWITCH
</t>
  </si>
  <si>
    <t xml:space="preserve">A NEW CONCEPT TURBOPROP ENGINE
</t>
  </si>
  <si>
    <t>IP94790</t>
  </si>
  <si>
    <t>2307997IN</t>
  </si>
  <si>
    <t>CORESET0 FOR WIDEBAND AND NARROWBAND UES
PCT/US2024/054208</t>
  </si>
  <si>
    <t>IP94681</t>
  </si>
  <si>
    <t>FPE-2023-0535/IN</t>
  </si>
  <si>
    <t>ELECTRONIC DEVICE AND METHOD FOR PROCESSING USER SPEECH
PCT/KR2024/096253</t>
  </si>
  <si>
    <t>IP94561</t>
  </si>
  <si>
    <t>2024-OPLE-0373PC/IN/EKL</t>
  </si>
  <si>
    <t>POSITIVE ELECTRODE ACTIVE MATERIAL AND METHOD FOR PREPARING POSITIVE ELECTRODE ACTIVE MATERIAL
PCT/KR2024/017317</t>
  </si>
  <si>
    <t>IP91813</t>
  </si>
  <si>
    <t xml:space="preserve">SYSTEM AND METHOD FOR FLOW SHARING AND OVERDRAW PREVENTION IN PSA OXYGEN GENERATORS/CONCENTRATORS
</t>
  </si>
  <si>
    <t>IP94058</t>
  </si>
  <si>
    <t>P241030IN01</t>
  </si>
  <si>
    <t xml:space="preserve">EXECUTION CUSTOM LOGIC IN AN OPEN PLATFORM COMMUNCATION UNIFED ARCHITECTURE, OPC UA, SERVER
</t>
  </si>
  <si>
    <t xml:space="preserve">METHOD OF CAPTURING OPTICAL DATA THROUGH CAMERA OF USER DEVICE AND SYSTEM THEREOF
</t>
  </si>
  <si>
    <t>IP94470</t>
  </si>
  <si>
    <t>B2519784WOIN</t>
  </si>
  <si>
    <t>ELECTRONIC ASSEMBLY FOR THE ENERGY SUPPLY OF A RAILROAD VEHICLE
PCT/IB2023/000662</t>
  </si>
  <si>
    <t xml:space="preserve">SYSTEMS AND METHODS FOR ENGINE HEALTH STATE INDEX (EHSI)
</t>
  </si>
  <si>
    <t>IP94119</t>
  </si>
  <si>
    <t>X30786_IN</t>
  </si>
  <si>
    <t>PDE1 INHIBITORS
PCT/US2024/046888</t>
  </si>
  <si>
    <t>IP93446</t>
  </si>
  <si>
    <t>HBP-020-IN-PCT</t>
  </si>
  <si>
    <t>ARENAVIRUS FORMULATIONS, METHODS AND USES THEREOF
PCT/EP2024/075683</t>
  </si>
  <si>
    <t xml:space="preserve">TIMEKEEPING DEVICE
</t>
  </si>
  <si>
    <t>IP94757</t>
  </si>
  <si>
    <t>2024-OPLE-9971PC/IN/EKL/SKB</t>
  </si>
  <si>
    <t>BATTERY SWAPPING STATION MANAGEMENT SYSTEM AND NETWORK SYSTEM INCLUDING THE SAME
PCT/KR2024/013932</t>
  </si>
  <si>
    <t>IP94759</t>
  </si>
  <si>
    <t>2024-OPLE-0374PC/IN/EKL</t>
  </si>
  <si>
    <t>POSITIVE ELECTRODE AND LITHIUM SECONDARY BATTERY COMPRISING SAME
PCT/KR2024/096530</t>
  </si>
  <si>
    <t>IP92479</t>
  </si>
  <si>
    <t>OPA23181-IN</t>
  </si>
  <si>
    <t>RECOMBINANT AMINO ACID MOLECULE, HOST CELLS FOR PRODUCING L-ARGININE, AND METHODS FOR PRODUCING L-ARGININE USING THE SAME
PCT/KR2023/013895</t>
  </si>
  <si>
    <t>IP94870</t>
  </si>
  <si>
    <t>PDS BIOTECHNOLOGY CORPORATION</t>
  </si>
  <si>
    <t xml:space="preserve">NOVEL HPV16 NON HLA-RESTRICTED T-CELL VACCINES, COMPOSITIONS AND METHODS OF USE THEREOF
</t>
  </si>
  <si>
    <t>IP94827</t>
  </si>
  <si>
    <t>2401078IN</t>
  </si>
  <si>
    <t>TRANSMISSION CONFIGURATION INDICATOR STATE SELECTION FOR A CANDIDATE CELL
PCT/CN2023/143249</t>
  </si>
  <si>
    <t>IP94731</t>
  </si>
  <si>
    <t>2309314IN</t>
  </si>
  <si>
    <t>AGGREGATION OF SIDELINK RESOURCE POOLS FOR POSITIONING
PCT/US2024/052335</t>
  </si>
  <si>
    <t>IP94278</t>
  </si>
  <si>
    <t>92323-A-PCT-IN (97737-0239)</t>
  </si>
  <si>
    <t>MINERALYS THERAPEUTICS, INC.</t>
  </si>
  <si>
    <t>PROCESS FOR PRODUCING TRIAZINE COMPOUND
PCT/US2024/046757</t>
  </si>
  <si>
    <t>IP94447</t>
  </si>
  <si>
    <t>P240957IN01</t>
  </si>
  <si>
    <t xml:space="preserve">MEASUREMENT METHOD FOR DETERMINING AT LEAST TWO PHYSICAL PROPERTIES OF A FLUID OF A PIPE-FLUID SYSTEM
</t>
  </si>
  <si>
    <t xml:space="preserve">METHOD AND SYSTEM FOR ADAPTIVE TRIP DETECTION WITH FAMILIAR AREA AND MOBILITY PATTERN ANALYSIS
</t>
  </si>
  <si>
    <t xml:space="preserve">SYSTEM AND METHOD FOR STEP-BY-STEP MULTI-MODAL DEVICE ASSISTANCE
</t>
  </si>
  <si>
    <t>IP94483</t>
  </si>
  <si>
    <t>UCNINW252618T</t>
  </si>
  <si>
    <t>SAIC MOTOR Overseas Intelligent Mobility Technology Co., Ltd.</t>
  </si>
  <si>
    <t>VEHICLE-MOUNTED COMMUNICATION DEVICE HAVING SATELLITE COMMUNICATION FUNCTION, AND VEHICLE
PCT/CN2025/090862</t>
  </si>
  <si>
    <t>IP94240</t>
  </si>
  <si>
    <t>169965-011305/IN</t>
  </si>
  <si>
    <t>FLORIDA FOOD PRODUCTS, LLC</t>
  </si>
  <si>
    <t>METHODS AND SYSTEMS FOR TEA EXTRACTION
PCT/US2024/046481</t>
  </si>
  <si>
    <t xml:space="preserve">A SYSTEM AND METHOD FOR DIGITAL VECTOR SURVEILLANCE AND TAXONOMIC IDENTIFICATION
</t>
  </si>
  <si>
    <t>IP94108</t>
  </si>
  <si>
    <t>150126.623519</t>
  </si>
  <si>
    <t>INSTITUT PASTEUR DE MONTEVIDEO</t>
  </si>
  <si>
    <t>VERSATILE IMMUNOGENIC MODULES AND NANOPARTICLES FOR TICK VACCINES
PCT/IB2024/058893</t>
  </si>
  <si>
    <t>IP94192</t>
  </si>
  <si>
    <t>E2578IN1_SZK</t>
  </si>
  <si>
    <t>IP93505</t>
  </si>
  <si>
    <t>FP25-0058-PCT-IN</t>
  </si>
  <si>
    <t>SHIM PLATE, SLOT DIE COATER INCLUDING THE SAME AND METHOD FOR MANUFACTURING SHIM PLATE
PCT/KR2025/008943</t>
  </si>
  <si>
    <t>IP94481</t>
  </si>
  <si>
    <t>00011366-IN01</t>
  </si>
  <si>
    <t>FILTER ELEMENTS AND ASSEMBLIES
PCT/US2024/052028</t>
  </si>
  <si>
    <t>IP93928</t>
  </si>
  <si>
    <t>PT-1650</t>
  </si>
  <si>
    <t xml:space="preserve">A KNEE PROTECTOR
</t>
  </si>
  <si>
    <t xml:space="preserve">SILENT DISCONNECT DETECTION FOR EMBEDDED USBHUBS
</t>
  </si>
  <si>
    <t>IP94821</t>
  </si>
  <si>
    <t>K 77 210/1MP</t>
  </si>
  <si>
    <t>GROWERMETAL S.P.A.</t>
  </si>
  <si>
    <t>A WASHER FOR RECEIVING A COUNTER TORQUE FROM A TOOL
PCT/EP2024/071334</t>
  </si>
  <si>
    <t>IP89720</t>
  </si>
  <si>
    <t>FT/IDF/3/2025/41</t>
  </si>
  <si>
    <t xml:space="preserve">SYSTEM AND METHOD FOR ACCELERATED ENCRYPTION AND DECRYPTION
</t>
  </si>
  <si>
    <t>IP94163</t>
  </si>
  <si>
    <t>DP142992INWO00</t>
  </si>
  <si>
    <t>DUAL CHAMBER SYSTEM
PCT/EP2024/075191</t>
  </si>
  <si>
    <t>IP94765</t>
  </si>
  <si>
    <t>609211-IN-4</t>
  </si>
  <si>
    <t>SYSTEM AND METHOD OF OPERATING AN INVERTER-BASED RESOURCE IN MULTIPLE OPERATING MODES
PCT/US2023/035172</t>
  </si>
  <si>
    <t>IP93154</t>
  </si>
  <si>
    <t>SYP352637IN01</t>
  </si>
  <si>
    <t>DISPLAY DEVICE, METHOD FOR OPERATING DISPLAY DEVICE, AND BACKLIGHT
PCT/JP2024/036605</t>
  </si>
  <si>
    <t>IP91293</t>
  </si>
  <si>
    <t>P28154-IN/DMC/KJH</t>
  </si>
  <si>
    <t>ELECTRONIC DEVICE COMPRISING IMAGE SENSOR, OPERATION METHOD THEREFOR, AND RECORDING MEDIUM
PCT/KR2024/011822</t>
  </si>
  <si>
    <t>IP93631</t>
  </si>
  <si>
    <t>KB1111</t>
  </si>
  <si>
    <t>CASCADE BIOCATALYSTS, INC</t>
  </si>
  <si>
    <t>CHROMATOGRAPHIC MEDIA WITH MULTIPLE AFFINITIES AND METHODS FOR THE USE AND PRODUCTION THEREOF
PCT/US2024/046711</t>
  </si>
  <si>
    <t>IP93869</t>
  </si>
  <si>
    <t>PX-240514-IN</t>
  </si>
  <si>
    <t>SELF-DISCOVERY OF PV ARRAY INSTALLATION MAPPING USING WIRELESS COMMUNICATION METHODS
PCT/KR2024/013923</t>
  </si>
  <si>
    <t>IP93502</t>
  </si>
  <si>
    <t>2025N00959</t>
  </si>
  <si>
    <t>STATOR AND MOTOR
PCT/JP2024/035991</t>
  </si>
  <si>
    <t>Bruce James Thompson</t>
  </si>
  <si>
    <t xml:space="preserve">CONTINUOUSLY VARIABLE TRANSMISSION WITH ACTIVE PRELOAD CONTROL
</t>
  </si>
  <si>
    <t xml:space="preserve">SYSTEM AND METHOD FOR DETECTING, GUIDING AND CONTROLLING VEHICLE U-TURN
</t>
  </si>
  <si>
    <t>IP94008</t>
  </si>
  <si>
    <t>P49823IN00</t>
  </si>
  <si>
    <t xml:space="preserve">ENHANCED NETWORK RESILIENCY THROUGH STANDBY O-DU AND ADAPTIVE CELL ACTIVATION MANAGED BY SMO
</t>
  </si>
  <si>
    <t xml:space="preserve">DU-ACCELERATED INITIAL ATTACH IN 6G
</t>
  </si>
  <si>
    <t xml:space="preserve">A LOW-THERMAL RESISTANCE COOLING DEVICE
</t>
  </si>
  <si>
    <t>IP94828</t>
  </si>
  <si>
    <t>2401238IN</t>
  </si>
  <si>
    <t>LOWER LAYER TRIGGERED MOBILITY BEAM REPORTS
PCT/CN2023/140588</t>
  </si>
  <si>
    <t>IP94824</t>
  </si>
  <si>
    <t>2400141IN</t>
  </si>
  <si>
    <t>CONFIGURED GRANT FOR AMBIENT WIRELESS DEVICE
PCT/CN2023/140114</t>
  </si>
  <si>
    <t>IP94826</t>
  </si>
  <si>
    <t>2400895IN</t>
  </si>
  <si>
    <t>DEVICE-INITIATED BEAM REPORT PRIORITY TRANSMISSION
PCT/CN2023/140912</t>
  </si>
  <si>
    <t>IP94830</t>
  </si>
  <si>
    <t>2401335IN</t>
  </si>
  <si>
    <t>CHANNEL STATE INFORMATION (CSI) REPORT FOR LOWER LAYER TRIGGERED MOBILITY CANDIDATE CELLS
PCT/CN2024/070283</t>
  </si>
  <si>
    <t>IP94864</t>
  </si>
  <si>
    <t>2400018IN</t>
  </si>
  <si>
    <t>TECHNIQUES FOR ENHANCING RADIO LINK FAILURE RECOVERY
PCT/US2024/058972</t>
  </si>
  <si>
    <t>IP94788</t>
  </si>
  <si>
    <t>2307891U2IN</t>
  </si>
  <si>
    <t>TECHNIQUES FOR NON-TRANSPARENT SERVICE ESTABLISHMENT
PCT/US2024/054799</t>
  </si>
  <si>
    <t>IP94789</t>
  </si>
  <si>
    <t>2307891U1IN</t>
  </si>
  <si>
    <t>TECHNIQUES FOR NON-TRANSPARENT INFERENCE MONITORING
PCT/US2024/054796</t>
  </si>
  <si>
    <t>IP94798</t>
  </si>
  <si>
    <t>2308210IN</t>
  </si>
  <si>
    <t>FREQUENCY SHIFT DETERMINATION FOR AMBIENT DEVICES BASED ON A RECEIVER SUCCESSIVE INTERFERENCE CANCELLATION (SIC) CAPABILITY
PCT/CN2023/138367</t>
  </si>
  <si>
    <t>IP94800</t>
  </si>
  <si>
    <t>2308518IN</t>
  </si>
  <si>
    <t>BANDWIDTH PART SWITCHING BASED ON REFERENCE SIGNAL DECODING
PCT/US2024/054453</t>
  </si>
  <si>
    <t>IP94805</t>
  </si>
  <si>
    <t>2400756IN</t>
  </si>
  <si>
    <t>SELECTING FROM MULTIPLE DISCONTINUOUS RECEPTION CONFIGURATIONS
PCT/US2024/049454</t>
  </si>
  <si>
    <t xml:space="preserve">METHOD AND SYSTEM FOR PRIMARY RADIO‑FREQUENCY CLOCK DISTRIBUTION USING ANALOG RADIO‑OVER‑FIBER
</t>
  </si>
  <si>
    <t xml:space="preserve">SYSTEMS AND METHODS FOR RF PERFORMANCE MONITORING USING SENSING CHANNELS IN ANALOG RADIO-OVER-FIBER SYSTEMS
</t>
  </si>
  <si>
    <t>IP94485</t>
  </si>
  <si>
    <t>48.427 UNDECIES</t>
  </si>
  <si>
    <t>PIÑA CULLELL, Rosa</t>
  </si>
  <si>
    <t>COUPLING ACCESSORY FOR USE BETWEEN A SANDING BLOCK AND AN EXTENSION STICK
PCT/ES2024/070604</t>
  </si>
  <si>
    <t>IP94568</t>
  </si>
  <si>
    <t>14103 P 6576 IN -SM/YR</t>
  </si>
  <si>
    <t>TWINCORE, ZENTRUM FÜR EXPERIMENTELLE UND KLINISCHE INFEKTIONSFORSCHUNG GMBH</t>
  </si>
  <si>
    <t>SOLUBLE HCV GLYCOROTEIN E2 AS A VACCINE AGAINST HEPATITIS C VIRUS
PCT/EP2024/078674</t>
  </si>
  <si>
    <t>IP93719</t>
  </si>
  <si>
    <t>279 120 AA/AHA</t>
  </si>
  <si>
    <t>DEBIOPHARM INTERNATIONAL SA</t>
  </si>
  <si>
    <t>COMBINATION OF A WEE1 INHIBITOR AND A PKMYT1 INHIBITOR
PCT/EP2024/075629</t>
  </si>
  <si>
    <t>IP94472</t>
  </si>
  <si>
    <t>CMR01-133361IN</t>
  </si>
  <si>
    <t>ELECTROSURGICAL INSTRUMENT
PCT/GB2024/052543</t>
  </si>
  <si>
    <t>IP94919</t>
  </si>
  <si>
    <t>C/P/1043167/IN/PCT/1</t>
  </si>
  <si>
    <t>LOW LATENCY, LOW LOSS, SCALABLE THROUGHPUT SUPPORT AND QUEUING
PCT/US2024/046738</t>
  </si>
  <si>
    <t>IP94317</t>
  </si>
  <si>
    <t>C/P/1042943/IN/PCT/1</t>
  </si>
  <si>
    <t>STANDARDIZED POWER MEASUREMENTS WITH INCREASED ACCURACY
PCT/US2024/046671</t>
  </si>
  <si>
    <t>IP92625</t>
  </si>
  <si>
    <t>OEC16131IN</t>
  </si>
  <si>
    <t>NATURAL LANGUAGE 3D DATA SEARCHING
PCT/KR2024/019928</t>
  </si>
  <si>
    <t>IP94738</t>
  </si>
  <si>
    <t>P202301265IN01</t>
  </si>
  <si>
    <t>CONDUCTANCE MODULATION IN COMPUTATIONAL MEMORY
PCT/IB2024/057811</t>
  </si>
  <si>
    <t>IP94809</t>
  </si>
  <si>
    <t>OVP2427823IN</t>
  </si>
  <si>
    <t>APPARATUS AND METHOD FOR DIAGNOSING BATTERY
PCT/KR2025/001520</t>
  </si>
  <si>
    <t>IP93809</t>
  </si>
  <si>
    <t>125354.UA084IN</t>
  </si>
  <si>
    <t>NESTED VIRTUAL PRIVATE NETWORK TUNNELS
PCT/GB2024/052696</t>
  </si>
  <si>
    <t xml:space="preserve">METHOD OF PROCESSING SUBSTRATE, METHOD OF MANUFACTURING SEMICONDUCTOR DEVICE, AND SUBSTRATE PROCESSING APPARATUS
</t>
  </si>
  <si>
    <t>HearSight Audio Vision Private Limited</t>
  </si>
  <si>
    <t xml:space="preserve">METHOD AND APPARATUS FOR BLIND NAVIGATION AND MULTI‑MODAL VISION ASSISTANCE
</t>
  </si>
  <si>
    <t>IP94739</t>
  </si>
  <si>
    <t>2025P03578 IN (BGL) / SSW / CHA</t>
  </si>
  <si>
    <t xml:space="preserve">BRAKING SYSTEM AND METHOD FOR CONTROLLING BRAKING SYSTEM OF TWO-WHEELED VEHICLE
</t>
  </si>
  <si>
    <t>IP94803</t>
  </si>
  <si>
    <t>2309181IN</t>
  </si>
  <si>
    <t>INFERENCE DATA DISTRIBUTION CRITERIA FOR ARTIFICIAL INTELLIGENCE OR MACHINE LEARNING MODEL MONITORING
PCT/US2024/058392</t>
  </si>
  <si>
    <t>IP94799</t>
  </si>
  <si>
    <t>2308476IN</t>
  </si>
  <si>
    <t>SYNCHRONIZATION SIGNAL BLOCK (SSB) MODIFICATION
PCT/US2024/056388</t>
  </si>
  <si>
    <t>IP94797</t>
  </si>
  <si>
    <t>2308053IN</t>
  </si>
  <si>
    <t>BEAM PREDICTION AT A REPEATER DEVICE
PCT/US2024/053861</t>
  </si>
  <si>
    <t>IP94786</t>
  </si>
  <si>
    <t>2306835IN</t>
  </si>
  <si>
    <t>UPLINK CONFIGURED GRANT OF FULL DUPLEX CAPABLE USER EQUIPMENT
PCT/US2024/054964</t>
  </si>
  <si>
    <t>IP94742</t>
  </si>
  <si>
    <t>NTD23073INW1</t>
  </si>
  <si>
    <t>VENTILATION STRUCTURE
PCT/JP2024/032889</t>
  </si>
  <si>
    <t>IP94744</t>
  </si>
  <si>
    <t>NTD23074INW1</t>
  </si>
  <si>
    <t>VENTILATION STRUCTURE
PCT/JP2024/032890</t>
  </si>
  <si>
    <t>IP94259</t>
  </si>
  <si>
    <t>5684.034IN02</t>
  </si>
  <si>
    <t>ANTI-MESOTHELIN CHIMERIC ANTIGEN RECEPTORS AND METHODS OF USE
PCT/US2024/046500</t>
  </si>
  <si>
    <t xml:space="preserve">METHOD OF MANAGING HOT-PAGES AND MEMORY DEVICE THEREOF
</t>
  </si>
  <si>
    <t>IP91601</t>
  </si>
  <si>
    <t>202410-MEM-013</t>
  </si>
  <si>
    <t xml:space="preserve">HOST CONTROLLED PRIORITIZATION IN ADDRESS TRANSLATION CACHE ENVIRONMENT
</t>
  </si>
  <si>
    <t xml:space="preserve">METHOD OF MANAGING DEFECTS IN A STORAGE DEVICE AND SYSTEM THEREOF
</t>
  </si>
  <si>
    <t>IP94332</t>
  </si>
  <si>
    <t>OPA-2205-PCT-IN</t>
  </si>
  <si>
    <t>POSITIVE ELECTRODE ACTIVE MATERIAL FOR LITHIUM SECONDARY BATTERY, AND LITHIUM SECONDARY BATTERY COMPRISING SAME
PCT/KR2025/011576</t>
  </si>
  <si>
    <t>IP93799</t>
  </si>
  <si>
    <t>STAN-2139IN</t>
  </si>
  <si>
    <t>AGENTS AGAINST RESPIRATORY VIRUSES AND METHODS OF USING THE SAME
PCT/US2024/046158</t>
  </si>
  <si>
    <t>IP94193</t>
  </si>
  <si>
    <t>A29300PWOIN - DM/AK</t>
  </si>
  <si>
    <t>ABUS PFAFFENHAIN GMBH</t>
  </si>
  <si>
    <t>LOCKING CYLINDER
PCT/EP2024/074671</t>
  </si>
  <si>
    <t>IP94944</t>
  </si>
  <si>
    <t>P202301262IN01</t>
  </si>
  <si>
    <t>BACKSIDE OFFSET GATE CONTACT FOR BACKSIDE SPACING
PCT/EP2024/073699</t>
  </si>
  <si>
    <t>IP94948</t>
  </si>
  <si>
    <t>P202200398IN01</t>
  </si>
  <si>
    <t>TAMPER-DETECT ASSEMBLIES INCLUDING HEAT SINK COVERS WITH INTEGRATED TAMPER-DETECT CIRCUITRY
PCT/EP2024/072447</t>
  </si>
  <si>
    <t>IP91674</t>
  </si>
  <si>
    <t>3.216.166615/03</t>
  </si>
  <si>
    <t>POLYOLEFIN COMPOSITION
PCT/EP2024/076328</t>
  </si>
  <si>
    <t>IP93701</t>
  </si>
  <si>
    <t>P28174-IN/DMC/KHR</t>
  </si>
  <si>
    <t>ELECTRONIC DEVICE COMPRISING GUIDE
PCT/KR2024/012719</t>
  </si>
  <si>
    <t>IP94969</t>
  </si>
  <si>
    <t>1000434IN01</t>
  </si>
  <si>
    <t>SUBSTRATE PROCESSING METHOD, METHOD FOR PRODUCING SEMICONDUCTOR DEVICE, PROGRAM, AND SUBSTRATE PROCESSING DEVICE
PCT/JP2024/034283</t>
  </si>
  <si>
    <t>IP93640</t>
  </si>
  <si>
    <t>2023247-IN-PCT</t>
  </si>
  <si>
    <t>ASSEMBLY OF A LAMINATED GLAZING HAVING STRUCTURAL FOLDS MADE OF GLASS PIERCED WITH HOLES FOR RECEIVING SCREWS RIGIDLY CONNECTED TO AN AIRCRAFT STRUCTURE, THE CONTACT OF THE SCREWS TRANSMITTING MEMBRANE FORCES TO THE STRUCTURAL FOLDS
PCT/EP2024/075295</t>
  </si>
  <si>
    <t>IP94770</t>
  </si>
  <si>
    <t>P49994IN00</t>
  </si>
  <si>
    <t>USER INTERACTION DEVICE
PCT/EP2024/078686</t>
  </si>
  <si>
    <t>IP93274</t>
  </si>
  <si>
    <t>2023-OPSE-8552/IN</t>
  </si>
  <si>
    <t>THERMAL DIFFUSION MEMBER AND ELECTRONIC DEVICE COMPRISING SAME
PCT/KR2024/012669</t>
  </si>
  <si>
    <t>IP93553</t>
  </si>
  <si>
    <t>FPE-2024-0602/IN</t>
  </si>
  <si>
    <t>APPARATUS AND METHOD FOR PROCESSING VISION INFORMATION BY USING IMAGE SENSOR
PCT/KR2024/016740</t>
  </si>
  <si>
    <t>IP94934</t>
  </si>
  <si>
    <t>194392IND1</t>
  </si>
  <si>
    <t xml:space="preserve">POWER SAVING TECHNIQUES FOR SIDELINK COMMUNICATION
</t>
  </si>
  <si>
    <t>IP94600</t>
  </si>
  <si>
    <t>206907IND1</t>
  </si>
  <si>
    <t xml:space="preserve">BEAM-BASED CONFIGURED GRANT – SMALL DATA TRANSFER OCCASIONS
</t>
  </si>
  <si>
    <t>IP94443</t>
  </si>
  <si>
    <t>2025P00163  IN</t>
  </si>
  <si>
    <t xml:space="preserve">CONVERTER ARRANGEMENT AND METHOD FOR THE OPERATION THEREOF
</t>
  </si>
  <si>
    <t>IP94835</t>
  </si>
  <si>
    <t>PO250323</t>
  </si>
  <si>
    <t>APPARATUS FOR MANAGING BUSBAR FASTENING STATE OF BATTERY PACK AND WELDING STATE BETWEEN BATTERY CELLS, AND METHOD FOR INSPECTING BUSBAR FASTENING STATE OF BATTERY PACK AND WELDING STATE BETWEEN BATTERY CELLS
PCT/KR2025/009307</t>
  </si>
  <si>
    <t>IP94930</t>
  </si>
  <si>
    <t>B2300708FRWOIN</t>
  </si>
  <si>
    <t>BRAKE PAD
PCT/EP2024/078416</t>
  </si>
  <si>
    <t>IP94285</t>
  </si>
  <si>
    <t>31216_IN</t>
  </si>
  <si>
    <t>INHIBITING HUMAN INTEGRIN α5β1
PCT/US2024/047672</t>
  </si>
  <si>
    <t>IP94945</t>
  </si>
  <si>
    <t>P202302343IN01</t>
  </si>
  <si>
    <t>AUTOMATIC RUNTIME PREEMPTIVE ALERT
PCT/EP2024/075839</t>
  </si>
  <si>
    <t>IP94983</t>
  </si>
  <si>
    <t>P202301095IN01</t>
  </si>
  <si>
    <t>SMART NOISE POLLUTION REDUCTION OF BLUETOOTH BASED DEVICES
PCT/IB2024/057563</t>
  </si>
  <si>
    <t>IP93792</t>
  </si>
  <si>
    <t>P397242.IN.01//MCINNESL</t>
  </si>
  <si>
    <t>A FOAMING AGENT MIXED SOLUTION, A GYPSUM SLURRY, A GYPSUM BOARD AND PROCESSES FOR PREPARING THE GYPSUM SLURRY AND FOR FABRICATING THE GYPSUM BOARD
PCT/EP2024/080803</t>
  </si>
  <si>
    <t>TILAK SRINIVASAN</t>
  </si>
  <si>
    <t xml:space="preserve">A DEVICE FOR DETERMINING AND MEASURING PARAMETERS OF AN OBJECT
</t>
  </si>
  <si>
    <t>IP94752</t>
  </si>
  <si>
    <t>P49991IN00</t>
  </si>
  <si>
    <t>SWITCH ARRANGEMENT AND METHOD FOR OPERATING A SWITCH ARRANGEMENT
PCT/EP2024/078695</t>
  </si>
  <si>
    <t xml:space="preserve">CLOSED CONTROL LOOP (CCL) AND RAPP INTERWORKING
</t>
  </si>
  <si>
    <t xml:space="preserve">A THERMAL ENCLOSURE UNIT FOR A POWER COMPONENT
</t>
  </si>
  <si>
    <t>IP94831</t>
  </si>
  <si>
    <t>2401585IN</t>
  </si>
  <si>
    <t>BACKHAUL OR MIDHAUL SIGNALING TO SUPPORT NETWORK ADAPTATION IN A SPLIT OR DISAGGREGATED NETWORK NODE
PCT/US2024/047433</t>
  </si>
  <si>
    <t>IP94860</t>
  </si>
  <si>
    <t>2401444IN</t>
  </si>
  <si>
    <t>USER EQUIPMENT INITIATED BEAM SWEEPING
PCT/CN2024/070514</t>
  </si>
  <si>
    <t>IP94829</t>
  </si>
  <si>
    <t>2401341IN</t>
  </si>
  <si>
    <t>PHYSICAL RANDOM ACCESS CHANNEL BEAM FOR CANDIDATE CELLS
PCT/CN2023/140505</t>
  </si>
  <si>
    <t>IP94802</t>
  </si>
  <si>
    <t>2309076IN</t>
  </si>
  <si>
    <t>TECHNIQUES FOR QUASI CO-LOCATION MULTIPLEXING AND PRIORITIZATION
PCT/CN2023/139789</t>
  </si>
  <si>
    <t>IP94804</t>
  </si>
  <si>
    <t>2400625IN</t>
  </si>
  <si>
    <t>SELECTION OF A RANDOM ACCESS CHANNEL RESOURCE USING SPATIAL BEAM PREDICTION
PCT/CN2023/139075</t>
  </si>
  <si>
    <t>IP94817</t>
  </si>
  <si>
    <t>202456IND1</t>
  </si>
  <si>
    <t xml:space="preserve">METHOD AND APPARATUS FOR IN MOTION INITIALIZATION OF GLOBAL NAVIGATION SATELLITE SYSTEM - INERTIAL NAVIGATION SYSTEM
</t>
  </si>
  <si>
    <t>IP94823</t>
  </si>
  <si>
    <t>2308375IN</t>
  </si>
  <si>
    <t>ARTIFICIAL INTELLIGENCE-BASED SYNCHRONIZATION SIGNAL SCANNING
PCT/US2024/056527</t>
  </si>
  <si>
    <t>IP94733</t>
  </si>
  <si>
    <t>2024-OPLE-9931PC/IN/EKL/SKB</t>
  </si>
  <si>
    <t>BATTERY DATA ANALYSIS SYSTEM AND METHOD OF OPERATING THE SAME
PCT/KR2024/014276</t>
  </si>
  <si>
    <t>IP94774</t>
  </si>
  <si>
    <t>2024-OPLE-9571PC/IN/EKL/BHL</t>
  </si>
  <si>
    <t>BATTERY DIAGNOSIS APPARATUS, BATTERY DIAGNOSIS METHOD AND BATTERY DIAGNOSIS SYSTEM
PCT/KR2024/015736</t>
  </si>
  <si>
    <t>IP94871</t>
  </si>
  <si>
    <t>2024-OPLE-9934PC/IN/EKL/BHL</t>
  </si>
  <si>
    <t>BATTERY MANAGEMENT APPARATUS AND OPERATING METHOD THEREOF
PCT/KR2024/014832</t>
  </si>
  <si>
    <t xml:space="preserve">AI-ENHANCED MEASUREMENT REPORTING FOR FASTER AND RELIABLE CELL SWITCHING FOR NEXT GENERATION 6G
</t>
  </si>
  <si>
    <t>IP91778</t>
  </si>
  <si>
    <t>202504-MEM-030</t>
  </si>
  <si>
    <t xml:space="preserve">METHOD AND STORAGE CONTROLLER FOR RECOVERING DELETED DATA IN A STORAGE DEVICE
</t>
  </si>
  <si>
    <t>IP92687</t>
  </si>
  <si>
    <t>SRIB-20250522-004.</t>
  </si>
  <si>
    <t xml:space="preserve">METHOD AND SYSTEM FOR SELECTIVELY SYNCHRONIZING INCOMING CONTENT ACROSS A GROUP OF USER EQUIPMENT (UEs)
</t>
  </si>
  <si>
    <t>IP94227</t>
  </si>
  <si>
    <t>PCNINW260131T</t>
  </si>
  <si>
    <t>HIGH-STRENGTH AND HIGH-TOUGHNESS MINING CHAIN STEEL AND MANUFACTURING METHOD THEREFOR
PCT/CN2024/121790</t>
  </si>
  <si>
    <t>IP94492</t>
  </si>
  <si>
    <t>SE-023-10-010-WO0IN0</t>
  </si>
  <si>
    <t>ELECTRONIC DEVICE COMPRISING SPEAKER MODULE
PCT/KR2024/012649</t>
  </si>
  <si>
    <t>IP94493</t>
  </si>
  <si>
    <t>PF260140INP</t>
  </si>
  <si>
    <t>CBL-B INHIBITORS AND METHODS OF USES THEREOF
PCT/CN2024/121873</t>
  </si>
  <si>
    <t>IP92708</t>
  </si>
  <si>
    <t>IDR-CEN-2025-211</t>
  </si>
  <si>
    <t xml:space="preserve">A NEGATIVE DIFFERENTIAL RESISTANCE (NDR) DEVICE AND A METHOD OF MANUFACTURING THEREOF
</t>
  </si>
  <si>
    <t>IP94838</t>
  </si>
  <si>
    <t>P1P20251025IN</t>
  </si>
  <si>
    <t>IP94637</t>
  </si>
  <si>
    <t>094795-8002IN01</t>
  </si>
  <si>
    <t>ORIGIANT PHARMACEUTICAL CO., LTD.</t>
  </si>
  <si>
    <t>SUBSTITUTED PYRIDOTRIAZOLE COMPOUND, AND PREPARATION METHOD THEREFOR AND USE THEREOF
PCT/CN2024/117673</t>
  </si>
  <si>
    <t xml:space="preserve">SYSTEM AND METHOD FOR SUBJECT-SPECIFIC BONE MORPHOLOGY RECONSTRUCTION FOR IMAGELESS SURGICAL PLANNING
</t>
  </si>
  <si>
    <t>IP94179</t>
  </si>
  <si>
    <t>214Z-374584-IN</t>
  </si>
  <si>
    <t>EXCALIPOINT BIOTECHNOLOGY (SHANGHAI) CO., LIMITED</t>
  </si>
  <si>
    <t>MULTISPECIFIC ANTIBODIES AND USES THEREOF
PCT/CN2024/120183</t>
  </si>
  <si>
    <t>IP94324</t>
  </si>
  <si>
    <t>67JG-378738-IN</t>
  </si>
  <si>
    <t>ANTI-CDH17 ANTIBODIES AND USES THEREOF
PCT/CN2024/120196</t>
  </si>
  <si>
    <t>IP95010</t>
  </si>
  <si>
    <t>S-B230276IN/WO</t>
  </si>
  <si>
    <t>METHOD FOR MANUFACTURING AN OPHTHALMIC DEVICE BY MACHINING AND MANUFACTURING SYSTEM CONFIGURED TO CARRY OUT SUCH A METHOD
PCT/EP2024/081314</t>
  </si>
  <si>
    <t>IP94779</t>
  </si>
  <si>
    <t>OVP2427733IN</t>
  </si>
  <si>
    <t>BATTERY DIAGNOSTIC DEVICE AND METHOD
PCT/KR2025/001147</t>
  </si>
  <si>
    <t>IP94970</t>
  </si>
  <si>
    <t>P202302601IN01</t>
  </si>
  <si>
    <t>INFRARED SENSOR TURRET FOR REFLOW OVENS
PCT/EP2024/074225</t>
  </si>
  <si>
    <t>IP94001</t>
  </si>
  <si>
    <t>230449WOP-IN</t>
  </si>
  <si>
    <t>ASAKA RIKEN CO.,LTD.</t>
  </si>
  <si>
    <t>METHOD FOR RECOVERING VALUABLE METALS
PCT/JP2024/038885</t>
  </si>
  <si>
    <t>IP94353</t>
  </si>
  <si>
    <t>P5249IN00/MDR/NG</t>
  </si>
  <si>
    <t>SIMA, Marc</t>
  </si>
  <si>
    <t>APPARATUSES AND METHODS FOR PRODUCING PARTICLES
PCT/EP2024/075897</t>
  </si>
  <si>
    <t xml:space="preserve">BASE STATION ANTENNAS HAVING ORTHOGONAL FEEDBOARDS FOR IMPROVED PERFORMANCE AND COST REDUCTION
</t>
  </si>
  <si>
    <t>IP94814</t>
  </si>
  <si>
    <t>SOOD, Nakul</t>
  </si>
  <si>
    <t>GOLF PUTTER
PCT/IN2024/051694</t>
  </si>
  <si>
    <t>IP94836</t>
  </si>
  <si>
    <t>2024-OPLE-9569PC/IN/EKL/JHJ</t>
  </si>
  <si>
    <t>BATTERY MANAGEMENT APPARATUS AND OPERATING METHOD OF THE SAME
PCT/KR2024/015695</t>
  </si>
  <si>
    <t>IP94734</t>
  </si>
  <si>
    <t>2024-OPLE-9933PC/IN/EKL/SYK</t>
  </si>
  <si>
    <t>BATTERY DATA ANALYSIS SERVER AND OPERATING METHOD THEREOF
PCT/KR2024/015620</t>
  </si>
  <si>
    <t>IP94863</t>
  </si>
  <si>
    <t>2308922IN</t>
  </si>
  <si>
    <t>NETWORK CONTROLLED UE ANALOG RECEPTION PRECODING
PCT/US2024/056277</t>
  </si>
  <si>
    <t>IP94889</t>
  </si>
  <si>
    <t>2306461IN</t>
  </si>
  <si>
    <t>FLEXIBLE DISTRIBUTIONS OF MONITORING LOADS ACROSS CARRIERS ASSOCIATED WITH PHYSICAL DOWNLINK CONTROL CHANNEL MONITORING IN MULTI-CARRIER OPERATIONS
PCT/US2024/055628</t>
  </si>
  <si>
    <t>IP94383</t>
  </si>
  <si>
    <t>SE-023-09-037-WO0IN0</t>
  </si>
  <si>
    <t>ELECTRONIC DEVICE COMPRISING STRUCTURES FOR DISPERSING HEAT
PCT/KR2024/016217</t>
  </si>
  <si>
    <t>IP93902</t>
  </si>
  <si>
    <t>P220842IN01</t>
  </si>
  <si>
    <t>CONVERTER LEG WITH LOW LEFT/RIGHT ASYMMETRIC CURRENTS
PCT/EP2023/076277</t>
  </si>
  <si>
    <t>IP92060</t>
  </si>
  <si>
    <t>23FM093-PCT-IN</t>
  </si>
  <si>
    <t>BRAKE CONTROL DEVICE, BRAKE CONTROL SYSTEM, AND BRAKE CONTROL METHOD
PCT/JP2023/038322</t>
  </si>
  <si>
    <t xml:space="preserve">A SYSTEM AND A METHOD FOR REACHABILITY DETERMINATION
</t>
  </si>
  <si>
    <t xml:space="preserve">SYSTEMS AND METHODS FOR SUB-7 GHz INITIATED MOBILITY IN INTEGRATED MILLIMETRE WAVE COMMUNICATION
</t>
  </si>
  <si>
    <t>IP92892</t>
  </si>
  <si>
    <t>CS-MRC-2026-006</t>
  </si>
  <si>
    <t xml:space="preserve">NEUROMORPHIC DEVICES BASED ON MIXED PHASE ANTIFERROELECTRIC PbHfO₃ THIN FILMS
</t>
  </si>
  <si>
    <t>IP94553</t>
  </si>
  <si>
    <t>NEB-482-PIN</t>
  </si>
  <si>
    <t>METHYL CYTOSINE-SELECTIVE DEAMINASES AND USES THEREOF
PCT/US2024/050281</t>
  </si>
  <si>
    <t>IP93509</t>
  </si>
  <si>
    <t>FP25-0066-PCT-IN</t>
  </si>
  <si>
    <t>BATTERY CELL INSPECTION DEVICE
PCT/KR2025/008371</t>
  </si>
  <si>
    <t>IP94935</t>
  </si>
  <si>
    <t>E2616IN1_SZK</t>
  </si>
  <si>
    <t xml:space="preserve">PROTECTIVE STRUCTURE FOR FUEL SUPPLY APPARATUS
</t>
  </si>
  <si>
    <t>IP94112</t>
  </si>
  <si>
    <t>YPF202309-0044/IN-PCT</t>
  </si>
  <si>
    <t>ELECTRONIC DEVICE AND METHOD FOR GENERATING PROMPT FOR TRAINING ELECTRONIC DEVICE
PCT/KR2024/015258</t>
  </si>
  <si>
    <t xml:space="preserve">A GLASS COMPOSITION AND METHOD OF PREPARATION THEREOF
</t>
  </si>
  <si>
    <t>IP94688</t>
  </si>
  <si>
    <t>OP70-260061</t>
  </si>
  <si>
    <t>VIDEO CODING WITH TRAINING-BASED CODING TOOL
PCT/US2025/012202</t>
  </si>
  <si>
    <t>IP94974</t>
  </si>
  <si>
    <t>C/P/1038068/IN/PCT/1</t>
  </si>
  <si>
    <t>REPLICATING TRAFFIC COMMUNICATED OVER SATELLITE NETWORKS
PCT/US2024/047786</t>
  </si>
  <si>
    <t>IP94971</t>
  </si>
  <si>
    <t>P202300354IN01</t>
  </si>
  <si>
    <t>LAYER NORMALIZATION FOR CALIBRATED UNCERTAINTY IN DEEP LEARNING
PCT/IB2024/057887</t>
  </si>
  <si>
    <t>IP94968</t>
  </si>
  <si>
    <t>P202302561IN01</t>
  </si>
  <si>
    <t>INTERNET-OF-THINGS-BASED ALLERGEN POLLEN CONCENTRATION PREDICTION
PCT/EP2024/074227</t>
  </si>
  <si>
    <t>IP94689</t>
  </si>
  <si>
    <t>P36480IN00</t>
  </si>
  <si>
    <t>FAT COMPOSITION COMPRISING TRIBUTYRIN AND ITS USE IN CALF MILK REPLACERS
PCT/EP2024/079232</t>
  </si>
  <si>
    <t>IP94700</t>
  </si>
  <si>
    <t>P36481IN00</t>
  </si>
  <si>
    <t>FAT COMPOSITION COMPRISING TRIBUTYRIN AND TRICAPROIN AND ITS USE IN MILK REPLACERS
PCT/EP2024/079237</t>
  </si>
  <si>
    <t>IP94150</t>
  </si>
  <si>
    <t>PN338903ZYJNGC</t>
  </si>
  <si>
    <t>COKING PROCESS CAPABLE OF PRODUCING RICH HYDROGEN AND SUITABLE FOR LOW-CARBON METALLURGY
PCT/CN2024/113319</t>
  </si>
  <si>
    <t>IP94741</t>
  </si>
  <si>
    <t>GP23/P487</t>
  </si>
  <si>
    <t>HANDHELD CLAMPING DEVICE
PCT/IB2024/060185</t>
  </si>
  <si>
    <t>IP94371</t>
  </si>
  <si>
    <t>125994-02040</t>
  </si>
  <si>
    <t>ENTASIS THERAPEUTICS, INC.</t>
  </si>
  <si>
    <t>COMPOUNDS AND METHODS FOR TREATING BACTERIAL INFECTIONS
PCT/US2024/047496</t>
  </si>
  <si>
    <t>IP94894</t>
  </si>
  <si>
    <t>HR25-010US.IN</t>
  </si>
  <si>
    <t xml:space="preserve">MULTI-AGENT COORDINATION IN NETWORK PENETRATION TESTING
</t>
  </si>
  <si>
    <t xml:space="preserve">NETWORK PENETRATION TESTING MEMORY REUSE
</t>
  </si>
  <si>
    <t>IP94925</t>
  </si>
  <si>
    <t>2308043IN</t>
  </si>
  <si>
    <t>SENSING SERVICE DISCOVERY AND CONFIGURATION
PCT/CN2023/137848</t>
  </si>
  <si>
    <t>IP94926</t>
  </si>
  <si>
    <t>2308044IN</t>
  </si>
  <si>
    <t>SENSOR SERVICE SELECTION AND CONFIGURATION
PCT/CN2023/137849</t>
  </si>
  <si>
    <t>IP94927</t>
  </si>
  <si>
    <t>2308665IN</t>
  </si>
  <si>
    <t>BEAM-MAPPING PATTERN CONSISTENCY FOR MACHINE LEARNING MODEL TRAINING AND INFERENCE
PCT/CN2023/138369</t>
  </si>
  <si>
    <t>IP94761</t>
  </si>
  <si>
    <t>2024-OPLC-0460PC/IN/EKL/MJK</t>
  </si>
  <si>
    <t>POLYALKYLENE CARBONATE-BASED RESIN AND METHOD FOR PRODUCING SAME
PCT/KR2024/019235</t>
  </si>
  <si>
    <t>IP94392</t>
  </si>
  <si>
    <t>T36-396615/YKY</t>
  </si>
  <si>
    <t xml:space="preserve">PROJECTOR
</t>
  </si>
  <si>
    <t xml:space="preserve">A LIDAR ASSEMBLY FOR A VEHICLE AND A LIDAR COOLING UNIT
</t>
  </si>
  <si>
    <t xml:space="preserve">LATCHING UNIT FOR SAFETY BELT OF VEHICLE AND VEHICLE INCLUDING THE SAME
</t>
  </si>
  <si>
    <t>IP94643</t>
  </si>
  <si>
    <t>B2300709FRWOIN</t>
  </si>
  <si>
    <t>BRAKE PAD AND ASSEMBLY METHOD
PCT/EP2024/078889</t>
  </si>
  <si>
    <t xml:space="preserve">METHOD FOR ASSESSING BIOMARKERS IN SAMPLE, A KIT AND SYSTEM THEREOF
</t>
  </si>
  <si>
    <t>IP91794</t>
  </si>
  <si>
    <t>FP24-0872-00IN-XX</t>
  </si>
  <si>
    <t>DIAPER FOR PETS
PCT/JP2024/039159</t>
  </si>
  <si>
    <t>IP91891</t>
  </si>
  <si>
    <t>FP24-0869-00IN-XX</t>
  </si>
  <si>
    <t>PET DIAPER
PCT/JP2024/039081</t>
  </si>
  <si>
    <t>IP94672</t>
  </si>
  <si>
    <t>G10034287P2IN</t>
  </si>
  <si>
    <t>EQUINOX POWER INNOVATIONS INC</t>
  </si>
  <si>
    <t>FAULT-RESPONSIVE POWER SYSTEM AND METHOD USING ASYNCHRONOUS LOAD CURRENT SWITCHING
PCT/CA2024/051242</t>
  </si>
  <si>
    <t>IP94794</t>
  </si>
  <si>
    <t>SUZ25068PAR/IN</t>
  </si>
  <si>
    <t>IP95063</t>
  </si>
  <si>
    <t>OVP2528409IN</t>
  </si>
  <si>
    <t>APPARATUS AND METHOD FOR GENERATING BATTERY PROFILE
PCT/KR2025/004280</t>
  </si>
  <si>
    <t>IP95064</t>
  </si>
  <si>
    <t>OVP2528445IN</t>
  </si>
  <si>
    <t>LITHIUM SECONDARY BATTERY
PCT/KR2025/004076</t>
  </si>
  <si>
    <t>IP94978</t>
  </si>
  <si>
    <t>P202204945IN01</t>
  </si>
  <si>
    <t>A NEURAL NETWORK SYSTEM WITH MULTIPLE INPUTS AND MULTIPLE OUTPUTS
PCT/IB2024/057913</t>
  </si>
  <si>
    <t>IP93286</t>
  </si>
  <si>
    <t>P28170-IN/DMC/KJH</t>
  </si>
  <si>
    <t>WEARABLE ELECTRONIC DEVICE FOR OBTAINING BIOMETRIC INFORMATION
PCT/KR2024/013617</t>
  </si>
  <si>
    <t>IP94393</t>
  </si>
  <si>
    <t>KB1264</t>
  </si>
  <si>
    <t>PRAAN INC.</t>
  </si>
  <si>
    <t>METHODS FOR IMPROVING THE OPERATIONAL EFFICIENCY OF AN ELECTROSTATIC PRECIPITATOR IN AN UNCONTROLLED ENVIRONMENT
PCT/US2024/047988</t>
  </si>
  <si>
    <t xml:space="preserve">A COMPRESSOR BEARING ANOMALY DETECTION SYSTEM AND A METHOD THEREOF
</t>
  </si>
  <si>
    <t>IP94678</t>
  </si>
  <si>
    <t>D25-103/04983-00-IN</t>
  </si>
  <si>
    <t xml:space="preserve">GENERATIVE ARTIFICIAL INTELLIGENCE BASED DATA SECURITY AND VALIDATION
</t>
  </si>
  <si>
    <t>IP95087</t>
  </si>
  <si>
    <t>309064-IN-NP</t>
  </si>
  <si>
    <t xml:space="preserve">BRAKE ACTUATOR, BRAKE ACTUATOR SYSTEM, VEHICLE AND METHOD FOR MONITORING A BRAKE ACTUATOR
</t>
  </si>
  <si>
    <t>IP94972</t>
  </si>
  <si>
    <t>2308185IN</t>
  </si>
  <si>
    <t>BEAM-REFLECTING DEVICE COEFFICIENT SELECTION
PCT/CN2023/138060</t>
  </si>
  <si>
    <t>IP94973</t>
  </si>
  <si>
    <t>2309158IN</t>
  </si>
  <si>
    <t>FREQUENCY DOMAIN MULTIPLEXING OF DEMODULATION REFERENCE SIGNAL
PCT/US2024/056722</t>
  </si>
  <si>
    <t xml:space="preserve">METHOD AND APPARATUS FOR DYNAMIC NETWORK ACCESS CONTROL IN MOBILE HOTSPOT ENVIRONMENTS
</t>
  </si>
  <si>
    <t>IP94674</t>
  </si>
  <si>
    <t>280 122 AA/HIL</t>
  </si>
  <si>
    <t>REPARE THERAPEUTICS INC</t>
  </si>
  <si>
    <t>MYT1 INHIBITORS FOR THE TREATMENT OF CANCERS HARBORING REPLICATION STRESS MUTATIONS
PCT/IB2024/059641</t>
  </si>
  <si>
    <t>IP94686</t>
  </si>
  <si>
    <t>279 819 AA/HIL</t>
  </si>
  <si>
    <t>COMBINATION THERAPIES INCLUDING MYT1 INHIBITORS AND WEE1 INHIBITORS
PCT/IB2024/059648</t>
  </si>
  <si>
    <t>IP93361</t>
  </si>
  <si>
    <t>7174IN01</t>
  </si>
  <si>
    <t>MULTIPLE LEVEL PROCESSING USING MACHINE-READABLE CODE
PCT/US2023/075267</t>
  </si>
  <si>
    <t>IP89859</t>
  </si>
  <si>
    <t>SRIB-20250417-002</t>
  </si>
  <si>
    <t xml:space="preserve">METHOD OF VIRTUAL APPAREL TRY-ON AND A SYSTEM THEREOF
</t>
  </si>
  <si>
    <t>IP94429</t>
  </si>
  <si>
    <t>70481.2987IN01 (OCP.D2023.104753.IN1)</t>
  </si>
  <si>
    <t>MULTI-TOKEN APPLICATION FUNCTIONALITY FOR WIDER AVAILABILITY OF DIGITAL TOKEN PROCESSING
PCT/US2024/045671</t>
  </si>
  <si>
    <t>IP94766</t>
  </si>
  <si>
    <t>093083.0105</t>
  </si>
  <si>
    <t>HYPER LABS, INC. d/b/a HYPERSCIENCE</t>
  </si>
  <si>
    <t>REAL TIME MACHINE LEARNING FOR GUIDED DOCUMENT ANNOTATIONS
PCT/US2024/048506</t>
  </si>
  <si>
    <t>IP95133</t>
  </si>
  <si>
    <t>PN839705INA</t>
  </si>
  <si>
    <t>DAIICHI SANKYO COMPANY LIMITED</t>
  </si>
  <si>
    <t xml:space="preserve">NOVEL CYCLIC DINUCLEOTIDE DERIVATIVE AND ANTIBODY-DRUG CONJUGATE THEREOF
</t>
  </si>
  <si>
    <t>IP94641</t>
  </si>
  <si>
    <t>OP70-260071</t>
  </si>
  <si>
    <t>ON IMPROVEMENT OF TRANSFORM KERNEL DERIVATION IN INTER-CODED BLOCK WITH INTRA PREDICTION MODE INFORMATION
PCT/US2025/019016</t>
  </si>
  <si>
    <t>IP92901</t>
  </si>
  <si>
    <t>81088576</t>
  </si>
  <si>
    <t xml:space="preserve">A SYSTEM FOR DYNAMICALLY MONITORING AN OPERATIONAL STATE OF A KILN AND A METHOD THEREOF
</t>
  </si>
  <si>
    <t>IP95116</t>
  </si>
  <si>
    <t>INTEROPERABLE TRANSMIT POWER ENVELOP (TPE) SIGNALING WITH AUTOMATED FREQUENCY COORDINATION (AFC) FREQUENCY RESPONSE
PCT/US2024/047928</t>
  </si>
  <si>
    <t>IP95032</t>
  </si>
  <si>
    <t>OVP2427261IN</t>
  </si>
  <si>
    <t>BATTERY CELL, AND BATTERY PACK AND VEHICLE INCLUDING SAME
PCT/KR2025/001911</t>
  </si>
  <si>
    <t>IP94839</t>
  </si>
  <si>
    <t>OVP2428001IN</t>
  </si>
  <si>
    <t>APPARATUS AND METHOD FOR DIAGNOSING BATTERY
PCT/KR2025/099168</t>
  </si>
  <si>
    <t xml:space="preserve">COMMUNICATION QUALITY OPTIMIZATION IN WIRELESS COMMUNICATION NETWORKS
</t>
  </si>
  <si>
    <t>IP95013</t>
  </si>
  <si>
    <t>2306821IN</t>
  </si>
  <si>
    <t>MANAGING LOSS OF UE CONTEXT DURING IMS PROCEDURES
PCT/US2024/060561</t>
  </si>
  <si>
    <t>IP95014</t>
  </si>
  <si>
    <t>2401224IN</t>
  </si>
  <si>
    <t>LOWER-LAYER CONDITIONAL HANDOVER (CHO) CELL SWITCH
PCT/CN2023/142225</t>
  </si>
  <si>
    <t>IP95058</t>
  </si>
  <si>
    <t>2024-OPLE-0385PC/IN/EKL/JEA</t>
  </si>
  <si>
    <t>SECONDARY BATTERY AND METHOD FOR MANUFACTURING SAME
PCT/KR2024/019886</t>
  </si>
  <si>
    <t>IP95130</t>
  </si>
  <si>
    <t>PepsiCo, Inc.</t>
  </si>
  <si>
    <t xml:space="preserve">BEVERAGE CONTAINER DISPENSER AND METHOD FOR DISPENSING BEVERAGE CONTAINERS
</t>
  </si>
  <si>
    <t>IP95068</t>
  </si>
  <si>
    <t>201500IND1</t>
  </si>
  <si>
    <t xml:space="preserve">RADIO ACCESS NETWORK (RAN) -CENTRIC DATA COLLECTION FOR DUAL CONNECTIVITY (DC) /CARRIER AGGREGATION (CA)
</t>
  </si>
  <si>
    <t>IP91602</t>
  </si>
  <si>
    <t>202506-MEM-036</t>
  </si>
  <si>
    <t xml:space="preserve">METHOD AND SYSTEM FOR HOST-MANAGED LIVE MIGRATION IN NVMe STORAGE ENVIRONMENT
</t>
  </si>
  <si>
    <t>IP95172</t>
  </si>
  <si>
    <t xml:space="preserve">IMPROVED PROCESSES FOR PREPARATION OF NIRMATRELVIR AND INTERMEDIATES THEREOF
</t>
  </si>
  <si>
    <t>IP93461</t>
  </si>
  <si>
    <t>P250330IN01</t>
  </si>
  <si>
    <t xml:space="preserve">METHOD AND SYSTEM FOR DETECTING ANOMALOUS EVENTS IN AN INDUSTRIAL CONTROL SYSTEM (ICS) ENVIRONMENT
</t>
  </si>
  <si>
    <t>IP94699</t>
  </si>
  <si>
    <t>P250043IN01 [91933145]</t>
  </si>
  <si>
    <t xml:space="preserve">ELECTRICAL OUTLET BOX
</t>
  </si>
  <si>
    <t>IP94719</t>
  </si>
  <si>
    <t>P250105IN01 [91932542]</t>
  </si>
  <si>
    <t xml:space="preserve">ARTICULATING SLATTED COVER FOR ELECTRICAL OUTLET BOX
</t>
  </si>
  <si>
    <t>IP92653</t>
  </si>
  <si>
    <t>OPEA240993-P1-PCT-IN</t>
  </si>
  <si>
    <t>BATTERY DIAGNOSIS DEVICE AND BATTERY DIAGNOSIS METHOD THEREOF
PCT/KR2025/005319</t>
  </si>
  <si>
    <t>IP94321</t>
  </si>
  <si>
    <t>603268</t>
  </si>
  <si>
    <t>TECHNION RESEARCH &amp; DEVELOPMENT FOUNDATION LIMITED</t>
  </si>
  <si>
    <t>REACTION TURBINE CONFIGURATION
PCT/IL2024/050954</t>
  </si>
  <si>
    <t>IP92784</t>
  </si>
  <si>
    <t>OPEA240922-PCT-IN</t>
  </si>
  <si>
    <t>ELECTRONIC DEVICE AND METHOD FOR PROVIDING DIAGNOSIS RESULT OF BATTERY
PCT/KR2024/017171</t>
  </si>
  <si>
    <t>IP94932</t>
  </si>
  <si>
    <t>F25-INKS-286</t>
  </si>
  <si>
    <t>LOW-CARBON-FOOTPRINT ULTRAHIGH-STRENGTH STEEL AND MANUFACTURING METHOD THEREOF
PCT/CN2024/120666</t>
  </si>
  <si>
    <t>IP94621</t>
  </si>
  <si>
    <t>56046-0002WO1</t>
  </si>
  <si>
    <t>GREENVERSE PARTNERS LTD.</t>
  </si>
  <si>
    <t>SYSTEMS AND METHODS FOR MONITORING AND DIAGNOSING INDUSTRIAL EQUIPMENT
PCT/EP2024/076469</t>
  </si>
  <si>
    <t>IP94616</t>
  </si>
  <si>
    <t>T36-396538/YKY</t>
  </si>
  <si>
    <t xml:space="preserve">VEHICLE EXTERIOR COMPONENT
</t>
  </si>
  <si>
    <t xml:space="preserve">PARALLEL KINEMATIC MECHANISM FOR DIRECTED ENERGY DEPOSITION ADDITIVE MANUFACTURING
</t>
  </si>
  <si>
    <t xml:space="preserve">MODULAR HYBRID MANUFACTURING SYSTEM WITH PARALLEL KINEMATIC ROBOTIC STATIONS
</t>
  </si>
  <si>
    <t>IP95115</t>
  </si>
  <si>
    <t>C/P/1043237/IN/PCT/1</t>
  </si>
  <si>
    <t>EPOCH SCHEME FOR STATION PRIVACY
PCT/US2024/047973</t>
  </si>
  <si>
    <t>IP93966</t>
  </si>
  <si>
    <t>ARAY126 PCT IN</t>
  </si>
  <si>
    <t>PART FOR HOLDING A PANEL ON AN ELONGATE STRUCTURE
PCT/EP2024/077967</t>
  </si>
  <si>
    <t>IP94997</t>
  </si>
  <si>
    <t>SUZ25069PAR/IN</t>
  </si>
  <si>
    <t>IP94833</t>
  </si>
  <si>
    <t>1519-IN-PCT</t>
  </si>
  <si>
    <t>PRMT5 INHIBITORS AND USES THEREOF
PCT/US2024/053626</t>
  </si>
  <si>
    <t>IP94206</t>
  </si>
  <si>
    <t>1468-IN-PCT</t>
  </si>
  <si>
    <t>COMPOUNDS AND METHODS FOR TREATMENT OF VIRAL INFECTIONS
PCT/US2024/048813</t>
  </si>
  <si>
    <t xml:space="preserve">DISPLAY DEVICE, METHOD OF MANUFACTURING DISPLAY DEVICE AND ELECTRONIC DEVICE
</t>
  </si>
  <si>
    <t xml:space="preserve">METHOD AND SYSTEM FOR PAIRED‑PULSE DUAL‑MODE ENCODING IN WIDE‑BANDWIDTH NEUROMORPHIC SYSTEMS
</t>
  </si>
  <si>
    <t xml:space="preserve">SYSTEMS AND METHODS FOR AUTOMATED DISTAL FEMORAL LANDMARK LOCALISATION IN TOTAL KNEE ARTHROPLASTY (TKA)
</t>
  </si>
  <si>
    <t>IP95100</t>
  </si>
  <si>
    <t>81089466</t>
  </si>
  <si>
    <t xml:space="preserve">METHOD AND SYSTEM FOR MANAGING ACCRETION IN A ROTARY KILN
</t>
  </si>
  <si>
    <t>IP95096</t>
  </si>
  <si>
    <t>OVP2427681IN</t>
  </si>
  <si>
    <t>SLOT DIE COATER
PCT/KR2025/005060</t>
  </si>
  <si>
    <t>IP92736</t>
  </si>
  <si>
    <t>LO-331560-PCTIN</t>
  </si>
  <si>
    <t>ELECTRONIC DEVICE INCLUDING DUMMY CONTACT HOLE
PCT/KR2024/014410</t>
  </si>
  <si>
    <t>IP94986</t>
  </si>
  <si>
    <t>309055-IN-NP</t>
  </si>
  <si>
    <t xml:space="preserve">DATA-DRIVEN SUBCOOLING ANOMALY DETECTION FOR COOLING SYSTEMS
</t>
  </si>
  <si>
    <t xml:space="preserve">A SYSTEMATIC ENGINEERING FRAMEWORK FOR HUMAN-CENTRIC GENERATIVE AI-ENABLED IN-CABIN SYSTEMS: A FIVE-STEP LIFECYCLE WITH HYBRID EDGE-CLOUD ARCHITECTURE — A THEORETICAL SPECIFICATION
</t>
  </si>
  <si>
    <t xml:space="preserve">SYSTEM AND METHOD FOR BEAM FAILURE DETECTION AND RECOVERY FOR INTEGRATED MILLIMETRE WAVE (IMMW) LINK
</t>
  </si>
  <si>
    <t xml:space="preserve">SEAT ARRANGEMENT
</t>
  </si>
  <si>
    <t>IP94706</t>
  </si>
  <si>
    <t>P240431WOIN</t>
  </si>
  <si>
    <t>KNOCK-TYPE WRITING IMPLEMENT
PCT/JP2024/038171</t>
  </si>
  <si>
    <t>IP89838</t>
  </si>
  <si>
    <t>MCP11 PCT IN</t>
  </si>
  <si>
    <t>MCPHY ENERGY</t>
  </si>
  <si>
    <t>FLOW DISTRIBUTOR CONFIGURED TO HOMOGENEOUSLY DISTRIBUTE REACTANTS INTO AN ELECTROLYTIC CELL, CELL FRAME INCLUDING THE SAME, AND ELECTROLYZER COMPRISING THE CELL FRAME
PCT/EP2024/078364</t>
  </si>
  <si>
    <t>IP94213</t>
  </si>
  <si>
    <t>KP23212-PCT-IN</t>
  </si>
  <si>
    <t>LAMINATED HEAT EXCHANGER AND METHOD FOR MANUFACTURING LAMINATED HEAT EXCHANGER
PCT/JP2024/037011</t>
  </si>
  <si>
    <t>IP94755</t>
  </si>
  <si>
    <t>175073.00377</t>
  </si>
  <si>
    <t>SYSTEMS AND METHODS FOR INTERLEAVED POWER CONVERTERS
PCT/US2024/052129</t>
  </si>
  <si>
    <t>IP94928</t>
  </si>
  <si>
    <t>175073.00385</t>
  </si>
  <si>
    <t>SYSTEMS AND METHODS FOR SELF-HEALING POWER CONVERTERS
PCT/US2024/053274</t>
  </si>
  <si>
    <t>IP95015</t>
  </si>
  <si>
    <t>700539-IN-4</t>
  </si>
  <si>
    <t>MANUFACTURING A PRE-BENT WIND TURBINE BLADE WITH A PRE-CURED SPAR CAP
PCT/EP2023/077235</t>
  </si>
  <si>
    <t>IP95071</t>
  </si>
  <si>
    <t>OVP2528482IN</t>
  </si>
  <si>
    <t>SEPARATOR FOR ELECTROCHEMICAL DEVICE, AND PREPARATION METHOD THEREFOR
PCT/KR2025/005780</t>
  </si>
  <si>
    <t>IP94191</t>
  </si>
  <si>
    <t>ESP240027PCT/IN</t>
  </si>
  <si>
    <t>STRUCTURALLY STABLE CURRENT COLLECTING PLATE AND CYLINDRICAL BATTERY CELL USING SAME
PCT/KR2024/016346</t>
  </si>
  <si>
    <t>IP91649</t>
  </si>
  <si>
    <t xml:space="preserve">INTERCONNECT PACKAGING IN A SEMICONDUCTOR DEVICE
</t>
  </si>
  <si>
    <t xml:space="preserve">CONTROL-PLANE MESSAGING FOR LOW-POWER SIGNALING
</t>
  </si>
  <si>
    <t>IP95065</t>
  </si>
  <si>
    <t>2307933IN</t>
  </si>
  <si>
    <t>ADAPTING RANDOM ACCESS OPPORTUNITIES PER SYNCHRONIZATION SIGNAL BLOCK INDEX FOR NETWORK ENERGY SAVINGS
PCT/US2024/059018</t>
  </si>
  <si>
    <t>IP95066</t>
  </si>
  <si>
    <t>2309352IN</t>
  </si>
  <si>
    <t>LDPC DECODING USING AVERAGE AND OFFSET ASSOCIATED WITH CONFIDENCE LEVEL VALUES
PCT/US2024/056632</t>
  </si>
  <si>
    <t>IP95043</t>
  </si>
  <si>
    <t>2307508IN</t>
  </si>
  <si>
    <t>INFORMATION SHARING BETWEEN RADIO ACCESS NETWORKS (RANS) FOR A USER EQUIPMENT (UE) CONFIGURED WITH DUAL STACK DUAL CONNECTIVITY
PCT/US2024/058876</t>
  </si>
  <si>
    <t xml:space="preserve">METHOD AND SYSTEM FOR ENHANCING POSE ESTIMATION OF HEAD-MOUNTED DISPLAY IN PRESENCE OF TRANSPARENT OBSTACLES
</t>
  </si>
  <si>
    <t xml:space="preserve">A SYSTEM AND A METHOD FOR HANDLING IMPACT OF ICF-RTS INTEGRATION ON LEGACY STA(S)
</t>
  </si>
  <si>
    <t xml:space="preserve">SYSTEM AND METHOD TO HANDLE RRC RECONFIGURATION FAILURE IN SPLIT CU-DU ARCHITECTURE
</t>
  </si>
  <si>
    <t>IP93829</t>
  </si>
  <si>
    <t>PT4015IN00 CDM/MMN</t>
  </si>
  <si>
    <t>VISION BOX - SOLUÇÕES DE VISÃO POR COMPUTADOR, S.A.</t>
  </si>
  <si>
    <t xml:space="preserve">COMPUTER-IMPLEMENTED METHOD FOR PROVIDING A SEAMLESS JOURNEY TO A TRAVELLER, ASSOCIATED SYSTEM, COMPUTER PROGRAM AND COMPUTER-READABLE MEDIUM
</t>
  </si>
  <si>
    <t>IP94556</t>
  </si>
  <si>
    <t>P250111IN01 [91932405]</t>
  </si>
  <si>
    <t xml:space="preserve">SOLID ARTICULATING COVER FOR ELECTRICAL OUTLET BOX
</t>
  </si>
  <si>
    <t>IP94890</t>
  </si>
  <si>
    <t>G10109338P2IN</t>
  </si>
  <si>
    <t>FLOOD EXTENT MAPPING AND PREDICTION
PCT/EP2024/080177</t>
  </si>
  <si>
    <t>IP94211</t>
  </si>
  <si>
    <t>PC 073084A</t>
  </si>
  <si>
    <t>IMMUNOGENIC COMPOSITIONS
PCT/IB2024/059673</t>
  </si>
  <si>
    <t>IP94314</t>
  </si>
  <si>
    <t>ASHI-004IN</t>
  </si>
  <si>
    <t>ASHIBIO, INC.</t>
  </si>
  <si>
    <t>METHODS AND COMPOSITIONS FOR TREATING MMP-9 MEDIATED DISORDERS
PCT/US2024/049868</t>
  </si>
  <si>
    <t>IP94172</t>
  </si>
  <si>
    <t>1493-IN-PCT</t>
  </si>
  <si>
    <t>COMPRESSED GAS AUTOINJECTOR
PCT/US2024/049077</t>
  </si>
  <si>
    <t>IP94480</t>
  </si>
  <si>
    <t>P-635671-IN</t>
  </si>
  <si>
    <t>ASTIGMATISM CORRECTING CONTACT LENSES HAVING SMOOTH EDGES, SPHERIC AND/OR ASPHERIC GEOMETRICAL DESIGN
PCT/US2024/050217</t>
  </si>
  <si>
    <t xml:space="preserve">RECOVERY PROCEDURE TO RE-ASSOCIATE A REPLACEMENT CONTROLLER WITH A CLUSTER IMPLEMENTING DISAGGREGATED STORAGE
</t>
  </si>
  <si>
    <t>IP94629</t>
  </si>
  <si>
    <t>SP23353-PCT/IN</t>
  </si>
  <si>
    <t>ELECTRONIC DEVICE FOR USER-CUSTOMIZED HEALTHCARE AND OPERATION METHOD THEREOF
PCT/KR2024/008972</t>
  </si>
  <si>
    <t>IP94149</t>
  </si>
  <si>
    <t>24PCTIN1134</t>
  </si>
  <si>
    <t>DIE COATER
PCT/KR2025/008472</t>
  </si>
  <si>
    <t>IP95074</t>
  </si>
  <si>
    <t>OVP2426564IN</t>
  </si>
  <si>
    <t>CURRENT COLLECTOR FOR DRY ELECTRODE, ELECTRODE INCLUDING SAME, AND LITHIUM SECONDARY BATTERY INCLUDING SAME
PCT/KR2024/018107</t>
  </si>
  <si>
    <t>IP95006</t>
  </si>
  <si>
    <t>P202302138IN01</t>
  </si>
  <si>
    <t>OPTIMIZING DETECTION OF ABNORMAL DATA POINTS IN TIME SERIES DATA
PCT/IB2024/057805</t>
  </si>
  <si>
    <t>IP93695</t>
  </si>
  <si>
    <t xml:space="preserve">A METHOD OF MANUFACTURING A HEAT-EXCHANGER CORE OF A HEAT-EXCHANGE SYSTEM, THE HEAT-EXCHANGER CORE, THEREOFF
</t>
  </si>
  <si>
    <t>IP95044</t>
  </si>
  <si>
    <t>2401513IN</t>
  </si>
  <si>
    <t>SOUNDING REFERENCE SIGNALS FOR UPLINK TRANSMIT ANTENNAS
PCT/US2024/054455</t>
  </si>
  <si>
    <t>IP95123</t>
  </si>
  <si>
    <t>2308417IN</t>
  </si>
  <si>
    <t>EXTENDABLE PHYSICAL BROADCAST CHANNEL
PCT/CN2023/140567</t>
  </si>
  <si>
    <t>IP95124</t>
  </si>
  <si>
    <t>2308569IN</t>
  </si>
  <si>
    <t>CHANNEL AUTO-CORRELATION IN RADIO COVERAGE MAPS
PCT/CN2023/140611</t>
  </si>
  <si>
    <t>IP92262</t>
  </si>
  <si>
    <t>STG4023IN1</t>
  </si>
  <si>
    <t xml:space="preserve">CONTEXT-DRIVEN PROCESSING OF EXECUTABLE GRAPH-BASED MODELS FIELD OF THE DISCLOSURE
</t>
  </si>
  <si>
    <t>IP95230</t>
  </si>
  <si>
    <t>B2301548EPWOIN</t>
  </si>
  <si>
    <t>SARTORIUS STEDIM ASEPTICS</t>
  </si>
  <si>
    <t>LEAKTIGHT ASSEMBLY AND METHOD FOR MANUFACTURING THE SAME
PCT/EP2024/077950</t>
  </si>
  <si>
    <t>IP93392</t>
  </si>
  <si>
    <t>Agastya Mittal</t>
  </si>
  <si>
    <t xml:space="preserve">NANOSTRUCTURED NICKEL-COBALT OXIDE ELECTROCATALYST FOR ELECTROLYZER SYSTEMS AND METHOD OF PREPARATION THEREOF
</t>
  </si>
  <si>
    <t>IP94391</t>
  </si>
  <si>
    <t>2023P12456WOIN</t>
  </si>
  <si>
    <t>CERAMIC MATERIAL, POWDER AND LAYER SYSTEM
PCT/EP2024/073347</t>
  </si>
  <si>
    <t xml:space="preserve">SYSTEM AND METHOD FOR CONTROLLING A THEFT ALARM SYSTEM OF A VEHICLE
</t>
  </si>
  <si>
    <t xml:space="preserve">IDENTIFCATION OF CAUSE OF EMOTIONAL STATE OF A VEHICLE OCCUPANT
</t>
  </si>
  <si>
    <t>IP95252</t>
  </si>
  <si>
    <t>KNS.TS.1363IN1</t>
  </si>
  <si>
    <t xml:space="preserve">GENERATIVE ARTIFICIAL INTELLIGENCE (GENAI)-BASED UNIFIED ACCESS TO LEGACY ENTERPRISE CONTENT MANAGEMENT (ECM) DATA
</t>
  </si>
  <si>
    <t>IP92788</t>
  </si>
  <si>
    <t>24PCTIN1104</t>
  </si>
  <si>
    <t>SECONDARY BATTERY MANUFACTURING SYSTEM
PCT/KR2025/000733</t>
  </si>
  <si>
    <t>IP94257</t>
  </si>
  <si>
    <t>775895: BIOT-006IN</t>
  </si>
  <si>
    <t>NLRP3 VARIANTS &amp; LIBRARY SCREEN FOR NLRP3 INHIBITORS WITH THE SAME
PCT/US2024/049885</t>
  </si>
  <si>
    <t>IP94025</t>
  </si>
  <si>
    <t>HDST/078 IN</t>
  </si>
  <si>
    <t>HADASIT MEDICAL RESEARCH SERVICES &amp; DEVELOPMENT LIMITED</t>
  </si>
  <si>
    <t>IMMUNOMODULATING PEPTIDES AND USES THEREOF
PCT/IL2024/050951</t>
  </si>
  <si>
    <t xml:space="preserve">SYSTEM AND METHOD FOR CLASSIFICATION PRIOR-TO SEQUENTIAL MULTI-RADAR TRACKING AND CONTEXT-AWARE MULTI-SENSOR FUSION IN ADAS
</t>
  </si>
  <si>
    <t xml:space="preserve">UNIT DOSE WATER SOLUBLE DETERGENT CAPSULES
</t>
  </si>
  <si>
    <t xml:space="preserve">UNIT DOSE WATER-SOLUBLE DETERGENT CAPSULE
</t>
  </si>
  <si>
    <t>IP94898</t>
  </si>
  <si>
    <t>MP23005IN1</t>
  </si>
  <si>
    <t>COMMUNICATION SYSTEM
PCT/JP2024/038395</t>
  </si>
  <si>
    <t>IP94992</t>
  </si>
  <si>
    <t>2023-OPLE-9277PC/IN/EKL/HHJ</t>
  </si>
  <si>
    <t>ELECTRODE MIXTURE FILM, METHOD FOR PREPARING THE SAME, DRY ELECTRODE AND LITHIUM SECONDARY BATTERY WHICH INCLUDE THE SAME
PCT/KR2024/019306</t>
  </si>
  <si>
    <t xml:space="preserve">SYSTEM AND METHOD TO RESET BASIC NETWORK ALLOCATION VECTOR SET BY INITIAL CONTROL FRAME TRANSMISSION
</t>
  </si>
  <si>
    <t xml:space="preserve">METHODS OF PERFORMING MOBILITY IN WIRELESS NETWORKS AND SYSTEM THEREOF
</t>
  </si>
  <si>
    <t>IP94471</t>
  </si>
  <si>
    <t>CMR01-133444IN</t>
  </si>
  <si>
    <t>ELECTROSURGICAL INSTRUMENT
PCT/GB2024/052614</t>
  </si>
  <si>
    <t>IP95225</t>
  </si>
  <si>
    <t>UC-1592-PCT-IN</t>
  </si>
  <si>
    <t>ABSORBENT ARTICLE
PCT/JP2024/039877</t>
  </si>
  <si>
    <t xml:space="preserve">MULTIPLEX BEAD-BASED ASSAY FOR DIFFERENTIAL FLAVIVIRUS DETECTION
</t>
  </si>
  <si>
    <t>IP94469</t>
  </si>
  <si>
    <t>PA146769IN-TG433VER</t>
  </si>
  <si>
    <t>Identy Inc.</t>
  </si>
  <si>
    <t>COMPUTER-IMPLEMENTED METHOD FOR OBTAINING A COMBINED IMAGE
PCT/IB2024/059530</t>
  </si>
  <si>
    <t>IP95045</t>
  </si>
  <si>
    <t>30767_IN</t>
  </si>
  <si>
    <t>NOVEL METHODS FOR THE PREPARATION OF 3-AZABICYLCO[3.1,0]HEXANE-6-CARBOXAMIDE DERIVATIVES
PCT/US2024/052981</t>
  </si>
  <si>
    <t>IP95062</t>
  </si>
  <si>
    <t>P1P20251026IN</t>
  </si>
  <si>
    <t>IP94845</t>
  </si>
  <si>
    <t>TEMP 25/26-256</t>
  </si>
  <si>
    <t xml:space="preserve">A WIRE HARNESS SYSTEM FOR A SLIDING DOOR OF A VEHICLE
</t>
  </si>
  <si>
    <t>IP95264</t>
  </si>
  <si>
    <t>A LOW POWER INDOOR (LPI) ACCESS POINT (AP) THAT PUNCTURES ITS CHANNEL WHILE RESPECTING INCUMBENTS
PCT/US2024/049253</t>
  </si>
  <si>
    <t>IP93520</t>
  </si>
  <si>
    <t>81089084</t>
  </si>
  <si>
    <t xml:space="preserve">SPECTROPHOTOMETRIC QUANTIFICATION OF THIOCYANATE IONS
</t>
  </si>
  <si>
    <t>IP94909</t>
  </si>
  <si>
    <t>2023371-IN-PCT</t>
  </si>
  <si>
    <t>MATERIAL COMPRISING AN ELEMENT MADE OF ABSORBENT LAYERS
PCT/EP2024/088331</t>
  </si>
  <si>
    <t xml:space="preserve">METHOD OF MANUFACTURING AN ELECTROCHROMIC DEVICE, ELECTROCHROMISM IN ELECTROCHROMIC DEVICE AND AN ELECTROCHROMIC DEVICE THEREOF
</t>
  </si>
  <si>
    <t>IP94620</t>
  </si>
  <si>
    <t>11687-003IN1</t>
  </si>
  <si>
    <t>SYSTEMS AND METHODS FOR DETERMINING PHYSIOLOGICAL PARAMETERS USING PHOTOPLETHYSMOGRAPHY
PCT/US2024/049264</t>
  </si>
  <si>
    <t>IP95261</t>
  </si>
  <si>
    <t>322930.47451</t>
  </si>
  <si>
    <t>GRAVITON PHARMACEUTICALS B.V.</t>
  </si>
  <si>
    <t>THERAPY FOR TREATING TYPE 1 DIABETES USING ROCK2 AND DYRK1 INHIBITORS
PCT/IB2024/059567</t>
  </si>
  <si>
    <t>IP95008</t>
  </si>
  <si>
    <t>P202300843IN01</t>
  </si>
  <si>
    <t>SEMICONDUCTOR STRUCTURE WITH PLACEHOLDER POSITION MARGIN
PCT/EP2024/075204</t>
  </si>
  <si>
    <t>IP95009</t>
  </si>
  <si>
    <t>P202300972IN01</t>
  </si>
  <si>
    <t>REWRITING SENTENCES FOR NON-INCLUSION OF WORDS OF INTEREST WITH CONTEXT DISAMBIGUATION USING DEEP NEURAL NETWORKS
PCT/EP2024/076151</t>
  </si>
  <si>
    <t>IP94303</t>
  </si>
  <si>
    <t>G24C13C2868P/IN</t>
  </si>
  <si>
    <t>BATTERY CELL ASSEMBLY
PCT/KR2025/005278</t>
  </si>
  <si>
    <t xml:space="preserve">A POWER-ASSISTED STEERING SYSTEM FOR A VEHICLE
</t>
  </si>
  <si>
    <t>IP94813</t>
  </si>
  <si>
    <t>SXP-002-IN01-NP-PCT</t>
  </si>
  <si>
    <t>ANTIBODIES TARGETING ACTRIIA AND ACTRIIB
PCT/EP2024/077205</t>
  </si>
  <si>
    <t>IP95017</t>
  </si>
  <si>
    <t>P50009IN00</t>
  </si>
  <si>
    <t>ELECTRICAL ARRANGEMENT AND METHOD FOR OPERATING AN ELECTRICAL ARRANGEMENT
PCT/EP2024/079804</t>
  </si>
  <si>
    <t>IP94668</t>
  </si>
  <si>
    <t>FRA-PA43-PCT/IN</t>
  </si>
  <si>
    <t>METHOD AND DEVICES FOR CULTIVATING PLANTS
PCT/EP2024/078392</t>
  </si>
  <si>
    <t>IP95060</t>
  </si>
  <si>
    <t>2024-OPLE-0383PC/IN/EKL</t>
  </si>
  <si>
    <t>POSITIVE ELECTRODE MATERIAL, METHOD FOR PREPARING THE SAME, AND POSITIVE ELECTRODE AND LITHIUM SECONDARY BATTERY COMPRISING THE SAME
PCT/KR2024/018898</t>
  </si>
  <si>
    <t>IP95208</t>
  </si>
  <si>
    <t>2024-OPLE-9938PC/IN/EKL/SKB</t>
  </si>
  <si>
    <t>BATTERY DATA ANALYSIS SERVER AND METHOD OF OPERATING THE SAME
PCT/KR2024/014279</t>
  </si>
  <si>
    <t>IP95251</t>
  </si>
  <si>
    <t>2024-OPLE-9954PC/IN/EKL/SKB</t>
  </si>
  <si>
    <t>STATE OF HEALTH (SOH) PREDICTION DEVICE AND METHOD OF OPERATING THE SAME
PCT/KR2024/015511</t>
  </si>
  <si>
    <t>IP94692</t>
  </si>
  <si>
    <t>2024-OPLE-0368PC/IN/EKL/MWB</t>
  </si>
  <si>
    <t>ELECTRODE MANUFACTURING APPARATUS AND ITS SETTING METHOD
PCT/KR2024/017102</t>
  </si>
  <si>
    <t>IP95125</t>
  </si>
  <si>
    <t>2401798IN</t>
  </si>
  <si>
    <t>SIGNALING FOR NETWORK SLICING
PCT/US2024/061796</t>
  </si>
  <si>
    <t>IP95118</t>
  </si>
  <si>
    <t>2307849IN</t>
  </si>
  <si>
    <t>COORDINATED TRANSMIT AND RECEIVE BEAM LEVEL NEGOTIATION
PCT/CN2023/140890</t>
  </si>
  <si>
    <t>IP95119</t>
  </si>
  <si>
    <t>2307934IN</t>
  </si>
  <si>
    <t>MULTIPLE CONCATENATION BUFFERS AT A PACKET DATA CONVERGENCE PROTOCOL LAYER
PCT/US2024/058249</t>
  </si>
  <si>
    <t>IP95120</t>
  </si>
  <si>
    <t>2307935IN</t>
  </si>
  <si>
    <t>TECHNIQUES FOR HANDLING SERVICE DATA ADAPTATION PROTOCOL (SDAP) HEADERS WITH PACKET DATA CONVERGENCE PROTOCOL (PDCP) CONCATENATION
PCT/US2024/054457</t>
  </si>
  <si>
    <t>IP95238</t>
  </si>
  <si>
    <t>202793IND1</t>
  </si>
  <si>
    <t xml:space="preserve">CSI REPORT CONFIGURATION WITH MULTIPLE CSI REPORTS
</t>
  </si>
  <si>
    <t>IP95253</t>
  </si>
  <si>
    <t>36485P-IN</t>
  </si>
  <si>
    <t xml:space="preserve">RAIL VEHICLE HEIGHT ADJUSTING METHOD, AND RAIL VEHICLE
</t>
  </si>
  <si>
    <t>IP94685</t>
  </si>
  <si>
    <t>P241146IN01</t>
  </si>
  <si>
    <t xml:space="preserve">METHOD FOR INDUSTRIAL PLANT OPERATION
</t>
  </si>
  <si>
    <t xml:space="preserve">METHOD AND SYSTEM FOR MANAGING SUPERBLOCK IN A STORAGE DEVICE
</t>
  </si>
  <si>
    <t xml:space="preserve">SELF-ALIGNING FILTER ASSEMBLY WITH BYPASS VALVE
</t>
  </si>
  <si>
    <t>IP94896</t>
  </si>
  <si>
    <t>112-23251IN51</t>
  </si>
  <si>
    <t>WIRELESS COMMUNICATION SYSTEM AND REPEATER
PCT/JP2024/001062</t>
  </si>
  <si>
    <t>IP91860</t>
  </si>
  <si>
    <t>MS-CPDM-2025-190</t>
  </si>
  <si>
    <t xml:space="preserve">BI MODAL VISUAL AND SOUND STIMULI DRIVEN BCI BASED ADAPTIVE ROBOTIC ARM CONTROL FOR INDUSTRIAL HUMAN ROBOT COLLABORATION
</t>
  </si>
  <si>
    <t>IP94922</t>
  </si>
  <si>
    <t>080618-2983</t>
  </si>
  <si>
    <t>REPAIR OF ENDOTHELIAL GLYCOCALYX
PCT/US2024/051508</t>
  </si>
  <si>
    <t>IP94584</t>
  </si>
  <si>
    <t>P15233INPC</t>
  </si>
  <si>
    <t>Iceland</t>
  </si>
  <si>
    <t>DTE EHF.</t>
  </si>
  <si>
    <t>IMPROVED METHOD FOR ENABLING ACCURATE MEASUREMENTS OF HIGH VAPOR PRESSURE ELEMENTS IN MOLTEN METAL USING LASER-INDUCED BREAKDOWN SPECTROSCOPY
PCT/IS2024/050014</t>
  </si>
  <si>
    <t>IP94180</t>
  </si>
  <si>
    <t>1501-IN-PCT</t>
  </si>
  <si>
    <t>BRIDGED TRICYCLIC CARBAMOYLPYRIDONE COMPOUNDS AND USES THEREOF
PCT/US2024/050812</t>
  </si>
  <si>
    <t>IP94097</t>
  </si>
  <si>
    <t>1513-IN-PCT</t>
  </si>
  <si>
    <t>BRIDGED TRICYCLIC CARBAMOYLPYRIDONE COMPOUNDS AND USES THEREOF
PCT/US2024/050832</t>
  </si>
  <si>
    <t>IP95262</t>
  </si>
  <si>
    <t>322930.48351</t>
  </si>
  <si>
    <t>ROCK2 INHIBITORS IN THE TREATMENT OF OBESITY
PCT/IB2024/059568</t>
  </si>
  <si>
    <t>IP94585</t>
  </si>
  <si>
    <t>E0708.70003IN00</t>
  </si>
  <si>
    <t>ENVEDA THERAPEUTICS, INC.</t>
  </si>
  <si>
    <t>WITHAFERIN A ANALOG AND METHOD FOR TREATMENT USING THE SAME
PCT/US2024/049661</t>
  </si>
  <si>
    <t>IP94777</t>
  </si>
  <si>
    <t>OVP2427738IN</t>
  </si>
  <si>
    <t>BATTERY DIAGNOSIS APPARATUS AND BATTERY DIAGNOSIS METHOD
PCT/KR2025/000039</t>
  </si>
  <si>
    <t>IP94066</t>
  </si>
  <si>
    <t>PX-250046-IN</t>
  </si>
  <si>
    <t>TAPE CUTTING DEVICE FOR SOLAR CELL MODULE, AND SOLAR CELL MODULE MANUFACTURING APPARATUS AND MANUFACTURING METHOD
PCT/KR2025/001928</t>
  </si>
  <si>
    <t>IP95192</t>
  </si>
  <si>
    <t>2024P00044WOIN</t>
  </si>
  <si>
    <t>SURFACE CLEANING APPARATUS
PCT/EP2025/068970</t>
  </si>
  <si>
    <t>Kore Additive Manufacturing and Medical Reconstruction Pvt. Ltd</t>
  </si>
  <si>
    <t xml:space="preserve">DECELLULARIZED WHARTON’S JELLY EXTRACT, COMPOSITION AND MEDIUM COMPRISING THE SAME AND METHOD THEREOF
</t>
  </si>
  <si>
    <t xml:space="preserve">A PROCESS FOR EXTRACTING TYPE I COLLAGEN FROM PLACENTA
</t>
  </si>
  <si>
    <t>IP93800</t>
  </si>
  <si>
    <t>2023P01391WO-IN</t>
  </si>
  <si>
    <t>METHOD AND FACILITY FOR CONTROLLING THE OPERATION OF A CATALYTIC CONVERTER IN THE EXHAUST GASES OF AN INTERNAL COMBUSTION ENGINE
PCT/EP2024/080522</t>
  </si>
  <si>
    <t xml:space="preserve">DRY SURFACE ELECTRODE SYSTEM AND A METHOD OF FABRICATION THEREOF
</t>
  </si>
  <si>
    <t xml:space="preserve">OPTIMIZING RLC T-REASSEMBLY TIMER IN A COMMUNICATION NETWORK
</t>
  </si>
  <si>
    <t xml:space="preserve">IMPACT OF INACTIVITY TIMER RESET ON RESOURCE UTILIZATION DURING FREQUENT 5G RAN HANDOVERS
</t>
  </si>
  <si>
    <t>IP95121</t>
  </si>
  <si>
    <t>2308415IN</t>
  </si>
  <si>
    <t>TECHNIQUES FOR COMMUNICATING ASSISTANCE INFORMATION IN PHYSICAL BROADCAST CHANNEL
PCT/CN2023/140537</t>
  </si>
  <si>
    <t xml:space="preserve">SYSTEM AND METHOD FOR CONFIGURING AND RELEASING PRECONFIGURED MOBILITY CONFIGURATION
</t>
  </si>
  <si>
    <t xml:space="preserve">A METHOD AND SYSTEM FOR GRAFTING SHADOW AGENT IDENTITY FOR AUTONOMOUS AGENT CONTAINMENT
</t>
  </si>
  <si>
    <t>IP94716</t>
  </si>
  <si>
    <t>P240759IN01</t>
  </si>
  <si>
    <t xml:space="preserve">METHOD FOR DETERMINING AN EXECUTABLE KNOWLEDGE GRAPH IN AN INDUSTRIAL APPLICATION
</t>
  </si>
  <si>
    <t>IP92890</t>
  </si>
  <si>
    <t>OPEA240905-PCT-IN</t>
  </si>
  <si>
    <t>ELECTRONIC DEVICE, AND METHOD FOR DETERMINING FAST CHARGING PATTERN OF BATTERY CELL
PCT/KR2024/017274</t>
  </si>
  <si>
    <t xml:space="preserve">A SYSTEM AND METHOD FOR REAL-TIME MULTICANCER PRE-SCREENING USING H&amp;E-STAINED HISTOPATHOLOGICAL IMAGE ANALYSIS
</t>
  </si>
  <si>
    <t>IP95170</t>
  </si>
  <si>
    <t>PEARL-042126-1</t>
  </si>
  <si>
    <t>VERU, INC.</t>
  </si>
  <si>
    <t>USES OF SELECTIVE ANDROGEN RECEPTOR MODULATOR (SARM) COMPOUNDS IN CHRONIC WEIGHT MANAGEMENT
PCT/US2024/049847</t>
  </si>
  <si>
    <t xml:space="preserve">AI-ML IMPLEMENTATION OF MOBILITY ROBUSTNESS OPTIMIZATION (MRO) WITH UE-SPECIFIC TRAJECTORY RANKING AND SWITCHING
</t>
  </si>
  <si>
    <t>THE UNIVERSITY COURT OF THE UNIVERSITY OF ABERDEEN</t>
  </si>
  <si>
    <t xml:space="preserve">DETECTION METHOD AND KITS
</t>
  </si>
  <si>
    <t>IP95168</t>
  </si>
  <si>
    <t>106389-9853</t>
  </si>
  <si>
    <t>SYSTEMS AND METHODS FOR ESTIMATING HYDROGEN IN AN EXHAUST GAS STREAM
PCT/US2024/053763</t>
  </si>
  <si>
    <t>IP94614</t>
  </si>
  <si>
    <t>B2300785EPWOIN</t>
  </si>
  <si>
    <t>METHOD FOR MANUFACTURING AN OPTICAL ARTICLE AND ASSOCIATED OPTICAL ARTICLE
PCT/EP2024/077168</t>
  </si>
  <si>
    <t>IP94776</t>
  </si>
  <si>
    <t>SE26P0081IN1</t>
  </si>
  <si>
    <t xml:space="preserve">SYSTEM AND METHOD FOR GENERATING STANDARD OPERATING PROCEDURE BASED ON VIDEO PROCESSING
</t>
  </si>
  <si>
    <t xml:space="preserve">CREATING CONTAINER-LEVEL POINT-IN-TIME COPIES FOR ASSOCIATED VIRTUAL MACHINE
</t>
  </si>
  <si>
    <t>IP94834</t>
  </si>
  <si>
    <t>OVP2428145IN</t>
  </si>
  <si>
    <t>APPARATUS AND METHOD FOR MANAGING BATTERY
PCT/KR2025/001519</t>
  </si>
  <si>
    <t>IP94724</t>
  </si>
  <si>
    <t>A29501PWOIN - BE/GS/LL</t>
  </si>
  <si>
    <t>ELECTRODE FOR ELECTROCHEMICAL CELLS
PCT/EP2024/077631</t>
  </si>
  <si>
    <t>IP94242</t>
  </si>
  <si>
    <t>G24C13C2852P/IN</t>
  </si>
  <si>
    <t>BATTERY CELL ASSEMBLY, BATTERY PACK, AND TRANSPORTATION MEANS COMPRISING SAME
PCT/KR2025/005368</t>
  </si>
  <si>
    <t>IP93233</t>
  </si>
  <si>
    <t>P36393IN00</t>
  </si>
  <si>
    <t>ROUSSELOT BV</t>
  </si>
  <si>
    <t>COLLAGEN PEPTIDE COMPOSITION AND USE THEREOF IN AMELIORATING NEUROLOGICAL CONDITIONS AND FIBROSIS
PCT/EP2025/060295</t>
  </si>
  <si>
    <t xml:space="preserve">METHOD AND SYSTEM FOR AUTOMATED DRIVE-TEST
</t>
  </si>
  <si>
    <t>IP95176</t>
  </si>
  <si>
    <t>2024P00045WOIN</t>
  </si>
  <si>
    <t>WET CLEANING APPARATUS COMPRISING PUMP ASSEMBLY
PCT/EP2025/074162</t>
  </si>
  <si>
    <t xml:space="preserve">ADAPTIVE MULTI-TIER STRUCTURED QUERY PROCESSING
</t>
  </si>
  <si>
    <t>IP95217</t>
  </si>
  <si>
    <t>2307179IN</t>
  </si>
  <si>
    <t>ADAPTIVE CONFIGURATION OF DEMODULATION REFERENCE SIGNALS
PCT/CN2023/137858</t>
  </si>
  <si>
    <t>IP95218</t>
  </si>
  <si>
    <t>2401129IN</t>
  </si>
  <si>
    <t>USER-EQUIPMENT-INITIATED BEAM REPORTS
PCT/CN2024/070310</t>
  </si>
  <si>
    <t>IP95224</t>
  </si>
  <si>
    <t>2401044IN</t>
  </si>
  <si>
    <t>DYNAMIC LOGICAL CHANNEL PRIORITIZATION
PCT/US2024/061455</t>
  </si>
  <si>
    <t>IP95183</t>
  </si>
  <si>
    <t>2024-OPLE-0673PC/IN/EKL/JWL</t>
  </si>
  <si>
    <t>POSITIVE ELECTRODE MATERIAL AND LITHIUM SECONDARY BATTERY COMPRISING THE SAME
PCT/KR2024/018157</t>
  </si>
  <si>
    <t>IP95059</t>
  </si>
  <si>
    <t>2024-OPLE-9955PC/IN/EKL/SKB</t>
  </si>
  <si>
    <t>STATE OF HEALTH (SOH) PREDICTION DEVICE AND METHOD OF OPERATING THE SAME
PCT/KR2024/013203</t>
  </si>
  <si>
    <t>IP94985</t>
  </si>
  <si>
    <t>2024-OPLE-9935PC/IN/EKL/SKB</t>
  </si>
  <si>
    <t>BATTERY DATA COLLECTION SERVER AND METHOD OF OPERATING THE SAME
PCT/KR2024/013937</t>
  </si>
  <si>
    <t>IP95293</t>
  </si>
  <si>
    <t>P-845-001-IN</t>
  </si>
  <si>
    <t>EXITFLEX SA</t>
  </si>
  <si>
    <t>SPRAY TIP FOR AIRLESS SPRAY GUN
PCT/EP2024/081740</t>
  </si>
  <si>
    <t>IP94666</t>
  </si>
  <si>
    <t>600235/0013/IN</t>
  </si>
  <si>
    <t>FLAVOLOGIC GMBH</t>
  </si>
  <si>
    <t>METHODS AND SYSTEMS FOR THE RECOVERY OF POLAR AND NON-POLAR AROMA COMPOUNDS FROM A DEALCOHOLIZED BEVERAGE
PCT/IB2024/059767</t>
  </si>
  <si>
    <t>IP91136</t>
  </si>
  <si>
    <t>OPEA240075-PCT-IN</t>
  </si>
  <si>
    <t>SYSTEMS AND METHODS FOR OPTIMIZING THE CHARGING AND DISCHARGING OF BATTERIES
PCT/IB2024/061678</t>
  </si>
  <si>
    <t>IP94428</t>
  </si>
  <si>
    <t>77402-01453</t>
  </si>
  <si>
    <t>FLOATING TRLSEAL FILTER ELEMENT, FILTRATION SYSTEM, AND METHOD OF ASSEMBLY
PCT/US2024/049378</t>
  </si>
  <si>
    <t xml:space="preserve">VEHICLE SEAT ASSEMBLY FOR VEHICLE AND VEHICLE COMPRISING THE SAME
</t>
  </si>
  <si>
    <t>IP94588</t>
  </si>
  <si>
    <t>23291-20010.46</t>
  </si>
  <si>
    <t>ALESTA THERAPEUTICS BV</t>
  </si>
  <si>
    <t>COMPOUNDS OF GCN2 MODULATORS
PCT/US2024/050081</t>
  </si>
  <si>
    <t>IP94489</t>
  </si>
  <si>
    <t>206844PCT</t>
  </si>
  <si>
    <t>MISTI LABS PTY LTD</t>
  </si>
  <si>
    <t>NEBULIZER MASK
PCT/AU2024/051045</t>
  </si>
  <si>
    <t xml:space="preserve">INTEGRATED SENSING AND COMMUNICATION USING OVERLAID SIGNAL COMPONENTS
</t>
  </si>
  <si>
    <t xml:space="preserve">LOOP-DRIVEN AGENTIC SKILL REFINEMENT THROUGH ATTRIBUTED USER FEEDBACK
</t>
  </si>
  <si>
    <t>IP94981</t>
  </si>
  <si>
    <t>AG2620 IN</t>
  </si>
  <si>
    <t>MAX-PLANCK-GESELLSCHAFT ZUR FOERDERUNG DER WISSENSCHAFTEN E.V</t>
  </si>
  <si>
    <t>INTRACELLULAR DELIVERY BY 2D CELL FLATTENING (ID2D)
PCT/EP2023/080082</t>
  </si>
  <si>
    <t xml:space="preserve">RAN SIGNALLING PATH DIFFERENTIATION ALONG WITH SLICING
</t>
  </si>
  <si>
    <t>IP95117</t>
  </si>
  <si>
    <t>SP2410024/IN</t>
  </si>
  <si>
    <t>PEER-TO-PEER RESOURCE MANAGEMENT
PCT/KR2024/017495</t>
  </si>
  <si>
    <t xml:space="preserve">SPRING BRAKE ACTUATOR FOR A PNEUMATIC BRAKING SYSTEM OF A VEHICLE, IN PARTICULAR UTILITY VEHICLE, PNEUMATIC BRAKING SYSTEM AND VEHICLE
</t>
  </si>
  <si>
    <t>IP94993</t>
  </si>
  <si>
    <t>2024-OPLE-0043PC/IN/EKL/HHJ</t>
  </si>
  <si>
    <t>ELECTRODE COMPOSITE FILM, MANUFACTURING METHOD THEREFOR, AND LITHIUM SECONDARY BATTERY COMPRISING SAME
PCT/KR2024/019310</t>
  </si>
  <si>
    <t>IP94915</t>
  </si>
  <si>
    <t>2024-OPLE-9936PC/IN/EKL/BHL</t>
  </si>
  <si>
    <t>DATA COLLECTION DEVICE AND OPERATING METHOD THEREOF
PCT/KR2024/014834</t>
  </si>
  <si>
    <t xml:space="preserve">CONFIGURATIONS FOR POINT-BASED SENSING MEASUREMENT AND REPORTING IN INTEGRATED SENSING AND COMMUNICATION (ISAC)
</t>
  </si>
  <si>
    <t>IP95316</t>
  </si>
  <si>
    <t>2309271IN</t>
  </si>
  <si>
    <t>SIGN BIT SHAPING FOR POLAR CODES
PCT/CN2024/072262</t>
  </si>
  <si>
    <t>IP94763</t>
  </si>
  <si>
    <t>6487-317IN</t>
  </si>
  <si>
    <t>NETWORK ENERGY-SAVING IMPLEMENTATION USING O1 INTERFACE
PCT/US2025/010235</t>
  </si>
  <si>
    <t>IP95347</t>
  </si>
  <si>
    <t>2401727IN</t>
  </si>
  <si>
    <t>TECHNIQUES FOR CHANNEL STATE INFORMATION REFERENCE SIGNAL (CSI-RS) PORT MAPPING FOR CSI-RS AGGREGATION
PCT/CN2024/075399</t>
  </si>
  <si>
    <t xml:space="preserve">MULTIBEAM SECTOR-SPLITTING BASE STATION ANTENNAS HAVING IMPROVED BEAM-TO-BEAM ISOLATION AND/OR ANTENNA GAIN PERFORMANCE
</t>
  </si>
  <si>
    <t>IP94950</t>
  </si>
  <si>
    <t>OP70-260003</t>
  </si>
  <si>
    <t>FILTERING METHOD AND APPARATUS, AND ELECTRONIC DEVICE AND STORAGE MEDIUM
PCT/CN2024/109312</t>
  </si>
  <si>
    <t>IP94704</t>
  </si>
  <si>
    <t>ACCL0002IN/145279-21</t>
  </si>
  <si>
    <t>ONTARIO, LTD. (CANADIAN CORP)</t>
  </si>
  <si>
    <t>ROBOTIC SYSTEM FOR OBJECT MANIPULATION PLACEMENT AND MARKING
PCT/CA2024/051333</t>
  </si>
  <si>
    <t xml:space="preserve">SYSTEM AND METHOD FOR WLAN MU-MIMO CSI ACQUISITION ENHANCEMENT
</t>
  </si>
  <si>
    <t>IP94714</t>
  </si>
  <si>
    <t>P241056IN01</t>
  </si>
  <si>
    <t xml:space="preserve">SMART FIELD DEVICE AGENT
</t>
  </si>
  <si>
    <t>IP94628</t>
  </si>
  <si>
    <t>T36-396726/YKY</t>
  </si>
  <si>
    <t xml:space="preserve">POLYPROPYLENE COMPOSITION AND MOLDED ARTICLE
</t>
  </si>
  <si>
    <t>IP94822</t>
  </si>
  <si>
    <t>AVNOS.001IN</t>
  </si>
  <si>
    <t>AVNOS, INC.</t>
  </si>
  <si>
    <t>CARBON DIOXIDE CAPTURE APPARATUS, LOGIC CONTROL SYSTEM, AND METHODS THEREOF
PCT/US2024/049644</t>
  </si>
  <si>
    <t xml:space="preserve">SEGMENTED BUSHING FOR A YAW BRAKE ASSEMBLY OF A WIND TURBINE AND METHODS FOR REPAIRING SAME
</t>
  </si>
  <si>
    <t>IP95315</t>
  </si>
  <si>
    <t>2400927IN</t>
  </si>
  <si>
    <t>FULL-DUPLEX CONSIDERATIONS FOR CONFIGURED GRANT TRANSMISSION OCCASIONS
PCT/US2025/010483</t>
  </si>
  <si>
    <t>IP94615</t>
  </si>
  <si>
    <t>4711.267IN01</t>
  </si>
  <si>
    <t>MECHANICAL OVERRIDE FOR ELECTRONIC LOCK
PCT/US2024/050114</t>
  </si>
  <si>
    <t>IP94438</t>
  </si>
  <si>
    <t>CIE24B0125IN</t>
  </si>
  <si>
    <t>KEMIRA OYJ</t>
  </si>
  <si>
    <t>BIODEGRADABLE COMPOSITION AND LOW-TEMPERATURE FILM-FORMING PROCESS USING SAME
PCT/CN2024/127916</t>
  </si>
  <si>
    <t>IP94529</t>
  </si>
  <si>
    <t>2025P00884 IN</t>
  </si>
  <si>
    <t xml:space="preserve">SYSTEM FOR INDICATING OBSTACLE TO TRAILING VEHICLE AND METHOD THEREOF
</t>
  </si>
  <si>
    <t xml:space="preserve">AVOIDING DELAY IN ESTABLISHING EMERGENCY SERVICES
</t>
  </si>
  <si>
    <t>IP94350</t>
  </si>
  <si>
    <t>I34241WOIN</t>
  </si>
  <si>
    <t>AN APPLICATOR FOR ARRANGING A MUCOADHESIVE SURFACE ON THE NASAL OR ORAL MUCOSA OF A PATIENT AND A DISPOSABLE PART FOR USE THEREWITH
PCT/EP2024/078428</t>
  </si>
  <si>
    <t>IP95272</t>
  </si>
  <si>
    <t>OSQ-37606</t>
  </si>
  <si>
    <t>PET FOOD PRODUCT FOR SMALL- AND MEDIUM-SIZED DOGS
PCT/JP2024/038374</t>
  </si>
  <si>
    <t>IP94404</t>
  </si>
  <si>
    <t>008926545</t>
  </si>
  <si>
    <t>NYOBOLT LIMITED</t>
  </si>
  <si>
    <t>GRAPHITE BASED ELECTROCHEMICAL CELL
PCT/EP2024/078782</t>
  </si>
  <si>
    <t>IP94190</t>
  </si>
  <si>
    <t>PCC310106CJC/PCT/IN</t>
  </si>
  <si>
    <t>BIOBASED AND COMPOSTABLE COMPOSITIONS COMPRISING AN AMORPHOUS PHA AND METHODS OF USE
PCT/KR2024/015222</t>
  </si>
  <si>
    <t xml:space="preserve">GROUP 13–15 PAIR MODIFIED IRON OXIDE ELECTROCATALYSTS FOR HYDROGEN PRODUCTION VIA AMMONIA ELECTROLYSIS
</t>
  </si>
  <si>
    <t>IP95222</t>
  </si>
  <si>
    <t>OTOL-007/01IN 333649-2053</t>
  </si>
  <si>
    <t>OTOLITH SOUND INC.</t>
  </si>
  <si>
    <t>SYSTEMS, DEVICES, AND METHODS FOR TREATING VESTIBULAR CONDITIONS USING VIBRATIONS APPLIED AT PREDETERMINED DIRECTIONS AGAINST A HEAD OF A SUBJECT
PCT/US2024/050284</t>
  </si>
  <si>
    <t>IP95003</t>
  </si>
  <si>
    <t>OVP2528295IN</t>
  </si>
  <si>
    <t>APPARATUS AND METHOD FOR DIAGNOSING BATTERY
PCT/KR2025/002628</t>
  </si>
  <si>
    <t xml:space="preserve">UE–CORE INTERACTION IN 6G FOR CONTROL SIGNALLING TO SUPPORT OPERATOR SERVICES
</t>
  </si>
  <si>
    <t xml:space="preserve">METHOD FOR OBJECT TRACKING FOR A RADAR SYSTEM
</t>
  </si>
  <si>
    <t>IP95343</t>
  </si>
  <si>
    <t>2401672IN</t>
  </si>
  <si>
    <t>CHANNEL STATE INFORMATION REPORT WITH OFFSET INFORMATION FOR MULTIPLE TRANSMIT RECEIVE POINTS
PCT/CN2024/073186</t>
  </si>
  <si>
    <t xml:space="preserve">ORTHOGONAL FREQUENCY-DIVISION MULTIPLEXING SIGNALS FOR SENSING
</t>
  </si>
  <si>
    <t>IP95232</t>
  </si>
  <si>
    <t>2024-OPLE-0568PC/IN/EKL</t>
  </si>
  <si>
    <t>LITHIUM SECONDARY BATTERY
PCT/KR2024/020825</t>
  </si>
  <si>
    <t xml:space="preserve">DESIRABILITY GUIDED FACE AVATAR CAPTURE SYSTEM WITH GALLERY PRE-FILL, REAL-TIME SCORING AND GUIDANCE
</t>
  </si>
  <si>
    <t xml:space="preserve">A SYSTEM AND A METHOD TO DETERMINE REACHABILITY FAILURE
</t>
  </si>
  <si>
    <t>IP92675</t>
  </si>
  <si>
    <t>PKE24-1150PCIN</t>
  </si>
  <si>
    <t>SECONDARY BATTERY PRESSING DEVICE AND SECONDARY BATTERY PRESSING METHOD USING SAME
PCT/KR2025/003806</t>
  </si>
  <si>
    <t>IP95428</t>
  </si>
  <si>
    <t>P240077IN01</t>
  </si>
  <si>
    <t xml:space="preserve">GAS CHROMATOGRAPH LIQUID SAMPLE VALVE
</t>
  </si>
  <si>
    <t>IP94555</t>
  </si>
  <si>
    <t>SH-77349-IN-DMC</t>
  </si>
  <si>
    <t>METHOD FOR TRANSMITTING OR RECEIVING CONTROL PLANE MESSAGE THROUGH FRONTHAUL INTERFACE, AND ELECTRONIC DEVICE FOR PERFORMING SAME
PCT/KR2024/096952</t>
  </si>
  <si>
    <t>IP95098</t>
  </si>
  <si>
    <t>31962_IN</t>
  </si>
  <si>
    <t>ANTI-AAV2.7M8 ANTIBODIES AND METHODS OF USE THEREOF
PCT/US2024/052048</t>
  </si>
  <si>
    <t>IP94751</t>
  </si>
  <si>
    <t>30164_IN</t>
  </si>
  <si>
    <t>INSULIN-FC FUSION PROTEINS
PCT/US2024/050895</t>
  </si>
  <si>
    <t>IP94861</t>
  </si>
  <si>
    <t>LDCO-006IN</t>
  </si>
  <si>
    <t>LOUIS DREYFUS COMPANY PLANT PROTEINS LLC</t>
  </si>
  <si>
    <t>COTTONSEED PROTEIN TEXTURIZATION AND METHODS AND USES THEREOF
PCT/US2024/051445</t>
  </si>
  <si>
    <t>IP95097</t>
  </si>
  <si>
    <t>BR2564IN00</t>
  </si>
  <si>
    <t>RENER</t>
  </si>
  <si>
    <t>CATALYST AND METHOD FOR PRODUCING HYDROGEN BY PROTON REDUCTION
PCT/EP2024/079596</t>
  </si>
  <si>
    <t xml:space="preserve">AN ERGONOMIC WORKSTATION FOR JEWELRY OPERATIONS
</t>
  </si>
  <si>
    <t xml:space="preserve">MULTI-LINK OPERATION GROUP TEMPORAL KEY ROTATION METHOD TO IDENTIFY USE OF STALE GROUP KEYS
</t>
  </si>
  <si>
    <t>IP94885</t>
  </si>
  <si>
    <t>ANTBB/P91240IN</t>
  </si>
  <si>
    <t>ANTIKOR BIOPHARMA LIMITED</t>
  </si>
  <si>
    <t>ANTIBODIES, CONJUGATES, AND USES THEREOF
PCT/GB2024/052627</t>
  </si>
  <si>
    <t>IP95384</t>
  </si>
  <si>
    <t>P202301135IN01</t>
  </si>
  <si>
    <t>USING HIERARCHICAL REINFORCEMENT LEARNING (HRL) TO IDENTIFY APPLICATION PROGRAMMING INTERFACES (API) VULNERABILITIES
PCT/IB2024/058639</t>
  </si>
  <si>
    <t>IP95385</t>
  </si>
  <si>
    <t>P202205211IN01</t>
  </si>
  <si>
    <t>AIR GAP STRUCTURE IN INTERCONNECT WITH TOP VIA
PCT/EP2024/075394</t>
  </si>
  <si>
    <t xml:space="preserve">RAN-CN INTERFACE ASPECTS FOR NAS FUNCTIONALITIES
</t>
  </si>
  <si>
    <t xml:space="preserve">INTENT-BASED EXPOSURE FROM 6G CORE NETWORK (CN) TO APPLICATION FUNCTION (AF)
</t>
  </si>
  <si>
    <t xml:space="preserve">INTENT-BASED EXPOSURE FROM APPLICATION FUNCTION (AF) TO 6G CORE NETWORK (CN)
</t>
  </si>
  <si>
    <t xml:space="preserve">INDICATION OF INTENT SUPPORT FROM USER EQUIPMENT (UE)
</t>
  </si>
  <si>
    <t xml:space="preserve">TRANSPORT OF INTENT FROM UE OVER UP
</t>
  </si>
  <si>
    <t xml:space="preserve">END-TO-END INTENT FULFILMENT IN A 6G CORE NETWORK
</t>
  </si>
  <si>
    <t xml:space="preserve">TRANSPORTING APPLICATION FUNCTION INTENT IN A 6G CORE NETWORK
</t>
  </si>
  <si>
    <t xml:space="preserve">COMPUTING RELATED INFORMATION EXPOSURE TO APPLICATION FUNCTION
</t>
  </si>
  <si>
    <t xml:space="preserve">SUPPORT FOR RRC_INACTIVE UEs WITH 6G UNIFIED PAGING MECHANISM
</t>
  </si>
  <si>
    <t xml:space="preserve">SOLUTION OF OPTIMIZATION OF CHARGING INFORMATION COLLECTION AND REPORTING MECHANISM BY CTF
</t>
  </si>
  <si>
    <t>IP95413</t>
  </si>
  <si>
    <t>309043-IN-NP</t>
  </si>
  <si>
    <t xml:space="preserve">SPRING BRAKE ACTUATOR FOR A PNEUMATIC BRAKING SYSTEM FOR A VEHICLE, IN PARTICULAR UTILITY VEHICLE, ACTUATOR ARRANGEMENT, PNEUMATIC BRAKING SYSTEM, VEHICLE, METHOD, AND COMPUTER PROGRAM AND/OR COMPUTER-READABLE STORAGE MEDIUM
</t>
  </si>
  <si>
    <t xml:space="preserve">HIERARCHICAL OPTIMIZATION FOR 6G UNIFIED PAGING MECHANISM
</t>
  </si>
  <si>
    <t>IP95102</t>
  </si>
  <si>
    <t>2024-OPLE-9937PC/IN/EKL/SYK</t>
  </si>
  <si>
    <t>CURRENT SENSOR DIAGNOSIS DEVICE, CURRENT SENSOR DIAGNOSING METHOD, AND CURRENT SENSOR DIAGNOSIS SYSTEM
PCT/KR2024/095985</t>
  </si>
  <si>
    <t>IP95393</t>
  </si>
  <si>
    <t>2309445IN</t>
  </si>
  <si>
    <t>TECHNIQUES FOR ULTRA-WIDEBAND (UWB)-BASED SIDELINK COMMUNICATIONS
PCT/US2025/011239</t>
  </si>
  <si>
    <t>IP95345</t>
  </si>
  <si>
    <t>2308455IN</t>
  </si>
  <si>
    <t>DIGITAL TWIN ASSISTED HANDOVER THROUGH REFERENCE SIGNAL RECEIVED POWER PREDICTION
PCT/US2025/012136</t>
  </si>
  <si>
    <t>IP95304</t>
  </si>
  <si>
    <t>2024-OPLE-0565PC/IN/EKL</t>
  </si>
  <si>
    <t>LITHIUM SECONDARY BATTERY
PCT/KR2024/020854</t>
  </si>
  <si>
    <t>IP94721</t>
  </si>
  <si>
    <t>P241037IN01</t>
  </si>
  <si>
    <t xml:space="preserve">FIELD DEVICE CONFIGURED FOR ESTABLISHING A WIRELESS CONNECTION WITH A TERMINAL DEVICE
</t>
  </si>
  <si>
    <t>IP94715</t>
  </si>
  <si>
    <t>P240447IN01</t>
  </si>
  <si>
    <t xml:space="preserve">MULTIFUNCTIONAL FLOW MEASURING SYSTEM
</t>
  </si>
  <si>
    <t>IP93791</t>
  </si>
  <si>
    <t>P250817IN01</t>
  </si>
  <si>
    <t xml:space="preserve">A DIELECTRIC CONTAINMENT STRUCTURE FOR ENCLOSING AN ELECTRICAL JOINT IN AN ELECTRICAL SWITCHGEAR
</t>
  </si>
  <si>
    <t>IP92701</t>
  </si>
  <si>
    <t>OPEA241080-P1-PCT-IN</t>
  </si>
  <si>
    <t>ELECTRONIC DEVICE, RECORDING MEDIUM, AND METHOD FOR CLUSTERING DATA RELATED TO BATTERY CHARGING PATTERN THEREOF
PCT/KR2024/019879</t>
  </si>
  <si>
    <t>IP95480</t>
  </si>
  <si>
    <t>P015 IN B</t>
  </si>
  <si>
    <t>CRYSTAL LAGOONS TECHNOLOGIES, INC.</t>
  </si>
  <si>
    <t xml:space="preserve">LOW COST AND SANITARY EFFICIENT SYSTEM AND METHOD THAT CREATES TWO DIFFERENT TREATMENT ZONES IN LARGE WATER BODIES TO FACILITATE DIRECT CONTACT RECREATIONAL ACTIVITIES
</t>
  </si>
  <si>
    <t>IP95143</t>
  </si>
  <si>
    <t>01-3577-IN-1</t>
  </si>
  <si>
    <t>RECOMBINANT RHABDOVIRUS ENCODING FOR A GASDERMIN
PCT/EP2024/087270</t>
  </si>
  <si>
    <t xml:space="preserve">METHOD AND DEVICE FOR HANDLING INTELLIGENT CALLING SERVICE
</t>
  </si>
  <si>
    <t>IP91512</t>
  </si>
  <si>
    <t>SRIB-20250128-001</t>
  </si>
  <si>
    <t xml:space="preserve">ON-DEVICE EPISODIC KNOWLEDGE GRAPH EVOLUTION AND CONTEXTUAL DECISION-MAKING METHOD AND SYSTEM THEREOF
</t>
  </si>
  <si>
    <t>IP94756</t>
  </si>
  <si>
    <t>IEC240182PIN</t>
  </si>
  <si>
    <t>DELIVERING SERVICE AGNOSTIC SMART FLOW ACTION EXECUTION SYSTEM FOR UNIFIED SOFTWARE SUITE
PCT/CN2024/122303</t>
  </si>
  <si>
    <t>IP94816</t>
  </si>
  <si>
    <t>IEC240156PIN</t>
  </si>
  <si>
    <t>USE AND METHOD OF CARBON FIBER ASSEMBLY
PCT/CN2024/122345</t>
  </si>
  <si>
    <t xml:space="preserve">BUILDING MANAGEMENT SYSTEM WITH PRESCRIPTIVE SEQUENCE OF OPERATIONS
</t>
  </si>
  <si>
    <t>IP94807</t>
  </si>
  <si>
    <t>OPP20261387IN</t>
  </si>
  <si>
    <t>NOVEL COMPOUND, ISOCYANATE COMPOSITION COMPRISING SAME, AND POLYMERIZABLE COMPOSITION COMPRISING ISOCYANATE COMPOSITION
PCT/KR2024/020557</t>
  </si>
  <si>
    <t>IP94402</t>
  </si>
  <si>
    <t>MM265 PCT IN</t>
  </si>
  <si>
    <t>SOCIÉTÉ INDUSTRIELLE DE SONCEBOZ S.A</t>
  </si>
  <si>
    <t>MOTORIZED HAPTIC PERIPHERAL
PCT/EP2024/081311</t>
  </si>
  <si>
    <t>IP95265</t>
  </si>
  <si>
    <t>PMDA-260142-IN</t>
  </si>
  <si>
    <t>BRAKE CONTROL DEVICE, PROPULSION CONTROL DEVICE, BRAKE CONTROL SYSTEM, SLIDE PREVENTION METHOD, IDLING INFORMATION TRANSMISSION METHOD, AND BRAKE CONTROL METHOD
PCT/JP2023/040911</t>
  </si>
  <si>
    <t>IP94669</t>
  </si>
  <si>
    <t>770693: ICT-500IN</t>
  </si>
  <si>
    <t>CRYSTALLINE FORMS OF 3-(1-(( 1 R,4R,5S)-2-AZABICYCLO[2.1.1 ]HEXAN-5-YL)-2-(( 1 R,3R,5R)-2-( CYCLOPROPANECARBONYL)-2-AZABICYCLO[3.1.0]HEXAN-3-YL)-7-(2,3-DICHLOROPHENYL)-6-FLUORO-4-METHYL-1 H-PYRROLO[3,2-C]QUINOLIN-8-YL)PROPANENITRILE
PCT/US2024/050380</t>
  </si>
  <si>
    <t>IP94730</t>
  </si>
  <si>
    <t>776592: ICT-507IN</t>
  </si>
  <si>
    <t>PROCESSES FOR PREPARING KRAS INHIBITORS
PCT/US2024/050386</t>
  </si>
  <si>
    <t>IP93866</t>
  </si>
  <si>
    <t>SC-5738 IN</t>
  </si>
  <si>
    <t>S&amp;C ELECTRIC COMPANY</t>
  </si>
  <si>
    <t>LATERAL FAULT ISOLATION
PCT/US2024/050430</t>
  </si>
  <si>
    <t xml:space="preserve">OPTICAL MEMBER, COVER WINDOW, AND ELECTRONIC APPARATUS INCLUDING THE SAME
</t>
  </si>
  <si>
    <t>IP94942</t>
  </si>
  <si>
    <t>OVP2528593IN</t>
  </si>
  <si>
    <t>ANODE, METHOD FOR MANUFACTURING SAME, AND ELECTROCHEMICAL DEVICE COMPRISING SAME
PCT/KR2025/001611</t>
  </si>
  <si>
    <t xml:space="preserve">GEAR BOX ACTUATOR ASSEMBLY FOR A VEHICLE, IN PARTICULAR UTILITY VEHICLE, GEAR BOX ACTUATOR, ELECTRONICALLY SHIFTABLE AXLE, AUTOMATED MANUAL TRANSMISSION SYSTEM, VEHICLE AND METHOD
</t>
  </si>
  <si>
    <t>IP95278</t>
  </si>
  <si>
    <t>2024-OPLE-0566PC/IN/EKL/JWL</t>
  </si>
  <si>
    <t>CYLINDRICAL LITHIUM SECONDARY BATTERY
PCT/KR2024/020835</t>
  </si>
  <si>
    <t>IP95391</t>
  </si>
  <si>
    <t>2305097IN</t>
  </si>
  <si>
    <t>MEASUREMENT GAP
PCT/US2024/061662</t>
  </si>
  <si>
    <t>IP95314</t>
  </si>
  <si>
    <t>2401334IN</t>
  </si>
  <si>
    <t>PATHLOSS REFERENCE SIGNAL INDICATION FOR POWER CONTROL IN UPLINK DENSE DEPLOYMENT
PCT/CN2024/071048</t>
  </si>
  <si>
    <t>IP95268</t>
  </si>
  <si>
    <t>2024-OPLE-0401PC/IN/EKL/BYY</t>
  </si>
  <si>
    <t>POSITIVE ELECTRODE MATERIAL, POSITIVE ELECTRODE AND LITHIUM SECONDARY BATTERY INCLUDING THE SAME
PCT/KR2024/020858</t>
  </si>
  <si>
    <t>IP94477</t>
  </si>
  <si>
    <t>SRIB-20250617-004</t>
  </si>
  <si>
    <t xml:space="preserve">METHOD FOR CONTEXT AWARE CONTENT PRESENTATION IN A MULTI DEVICE ECOSYSTEM AND SYSTEM THEREOF
</t>
  </si>
  <si>
    <t xml:space="preserve">SYSTEM AND METHOD FOR ENERGY INFORMATION IN 6G EXPOSURE FRAMEWORK
</t>
  </si>
  <si>
    <t xml:space="preserve">METHOD AND SYSTEM FOR DYNAMIC AND ADAPTIVE QOS PROFILE SWITCHING FOR B5G/6G RADIO ACCESS NETWORK
</t>
  </si>
  <si>
    <t>IP91812</t>
  </si>
  <si>
    <t xml:space="preserve">METHOD AND SYSTEM FOR GENERATING METADATA-ENRICHED FULL MOTION VIDEO STREAM FROM UNMANNED AERIAL VEHICLE
</t>
  </si>
  <si>
    <t>IP91162</t>
  </si>
  <si>
    <t>OPEA240074-PCT-IN</t>
  </si>
  <si>
    <t>SYSTEMS AND METHODS FOR DETERMINING DEGRADATION OF BATTERIES
PCT/IB2024/061679</t>
  </si>
  <si>
    <t>IP93424</t>
  </si>
  <si>
    <t>P250811IN01</t>
  </si>
  <si>
    <t xml:space="preserve">METHOD AND SYSTEM FOR LOCALIZING CYBER-ATTACKS OR ANOMALIES IN A CONTROL SYSTEM
</t>
  </si>
  <si>
    <t>IP95195</t>
  </si>
  <si>
    <t>OPP20260925IN</t>
  </si>
  <si>
    <t>KOLON INDUSTRIES INC</t>
  </si>
  <si>
    <t>ADHESIVE COMPOSITION FOR RUBBER AND ARTICLE CONTAINING SAME
PCT/KR2024/016640</t>
  </si>
  <si>
    <t>IP93558</t>
  </si>
  <si>
    <t>SH-75701-IN-DMC</t>
  </si>
  <si>
    <t>EXAMINING JOINT DEMOSAICING AND DENOISING FOR SINGLE-BAYER, QUAD-BAYER, AND NONA-BAYER PATTERNS
PCT/KR2024/015280</t>
  </si>
  <si>
    <t>IP93232</t>
  </si>
  <si>
    <t>NP-38320-IN</t>
  </si>
  <si>
    <t>ELECTRICAL CONNECTOR ASSEMBLY
PCT/CN2024/139934</t>
  </si>
  <si>
    <t>IP95388</t>
  </si>
  <si>
    <t>106389-9927</t>
  </si>
  <si>
    <t xml:space="preserve">GROUNDING ASSEMBLIES FOR STRAY CURRENT PROTECTION
</t>
  </si>
  <si>
    <t>IP94862</t>
  </si>
  <si>
    <t>147351-0108</t>
  </si>
  <si>
    <t>PROTEUS SPACE, INC</t>
  </si>
  <si>
    <t>METHODS AND SYSTEMS FOR RAPID DESIGN AND DELIVERY OF SPACECRAFTS
PCT/US2024/050360</t>
  </si>
  <si>
    <t>IP94302</t>
  </si>
  <si>
    <t>30820_IN</t>
  </si>
  <si>
    <t>PROCESS FOR MAKING A KRAS G12C INHIBITOR
PCT/US2024/050451</t>
  </si>
  <si>
    <t>IP92666</t>
  </si>
  <si>
    <t>IDR-RBCCPS-2025-069</t>
  </si>
  <si>
    <t xml:space="preserve">CONTACT SENSING ASSEMBLY FOR A LEGGED ROBOT
</t>
  </si>
  <si>
    <t>IP94218</t>
  </si>
  <si>
    <t>SR NO.: S 2025-26/2671 &amp; THE IDF NO 3705</t>
  </si>
  <si>
    <t xml:space="preserve">COBALT DITHIOLENE RADICAL COMPLEXES
</t>
  </si>
  <si>
    <t>IP95092</t>
  </si>
  <si>
    <t>208790PIN-WO/SJBBABJA</t>
  </si>
  <si>
    <t>NOVEL COMPOSITION
PCT/EP2024/081696</t>
  </si>
  <si>
    <t>IP94072</t>
  </si>
  <si>
    <t>P28235-IN/DMC/KHE</t>
  </si>
  <si>
    <t>ELECTRONIC DEVICE
PCT/KR2024/096307</t>
  </si>
  <si>
    <t>IP95079</t>
  </si>
  <si>
    <t>OVP2426909IN</t>
  </si>
  <si>
    <t>SOC DETERMINATION APPARATUS AND SOC DETERMINATION METHOD FOR BATTERY BANK
PCT/KR2025/004102</t>
  </si>
  <si>
    <t>IP95061</t>
  </si>
  <si>
    <t>OVP2428198IN</t>
  </si>
  <si>
    <t>APPARATUS AND METHOD FOR EVALUATING ELECTROLYTE IMPREGNATION LEVEL OF SECONDARY BATTERY
PCT/KR2025/004182</t>
  </si>
  <si>
    <t xml:space="preserve">SYSTEM AND METHOD FOR IMPROVING SYSTEM PERFORMANCE DURING SUB-SYNCHRONOUS CONTROL INTERACTIONS (SSCI)
</t>
  </si>
  <si>
    <t xml:space="preserve">METHOD AND SYSTEM TO CONTROL STEERING MECHANISM OF VEHICLE
</t>
  </si>
  <si>
    <t>IP95500</t>
  </si>
  <si>
    <t>309056-IN-NP.</t>
  </si>
  <si>
    <t xml:space="preserve">A SPRING BRAKE ACTUATOR
</t>
  </si>
  <si>
    <t>IP95050</t>
  </si>
  <si>
    <t>2023P01101WOIN</t>
  </si>
  <si>
    <t>GEARBOX HOUSING, TRACTION DRIVE AND MOTOR VEHICLE
PCT/EP2024/076007</t>
  </si>
  <si>
    <t>Yadu International Private Ltd</t>
  </si>
  <si>
    <t xml:space="preserve">A SOLID PAINT ARTICLE AND COMPOSITION FOR RECONSTITUTION INTO A HOMOGENEOUS LIQUID COATING AND METHODS THEREFOR
</t>
  </si>
  <si>
    <t xml:space="preserve">MEASUREMENT INTERRUPTION SCHEDULER RULES
</t>
  </si>
  <si>
    <t xml:space="preserve">ENERGY SAVINGS FRAMEWORK FOR RAN2 134
</t>
  </si>
  <si>
    <t>IP94882</t>
  </si>
  <si>
    <t>TITAN-100-IN01-NP-PCT</t>
  </si>
  <si>
    <t>T CELL BINDING COMPOSITIONS AND METHODS
PCT/EP2024/078335</t>
  </si>
  <si>
    <t>IP95470</t>
  </si>
  <si>
    <t>2023P00286WOIN</t>
  </si>
  <si>
    <t>ASML Netherlands B.V.</t>
  </si>
  <si>
    <t>COOLING AND MECHANICAL STRUCTURE FOR A DISTRIBUTED WOUND POLY-PHASE FORCER
PCT/EP2024/075815</t>
  </si>
  <si>
    <t xml:space="preserve">HIGHER LAYER SPLIT RADIO RESOURCE CONTROL DUPLICATION
</t>
  </si>
  <si>
    <t xml:space="preserve">PITCH ESTIMATION OF AN AUDIO SIGNAL USING TEMPORAL ADAPTIVE DENORMALIZATION (TADE)
</t>
  </si>
  <si>
    <t xml:space="preserve">NARROWBAND-ASSISTED ULTRA-WIDEBAND FOR RESTRICTED REGIONS
</t>
  </si>
  <si>
    <t>IP95394</t>
  </si>
  <si>
    <t>2308756IN</t>
  </si>
  <si>
    <t>SIGNALING OF ASSOCIATIONS BETWEEN BEAM MEASUREMENT RESOURCES AND BEAM PREDICTION RESOURCES
PCT/CN2024/073570</t>
  </si>
  <si>
    <t>IP95447</t>
  </si>
  <si>
    <t>P202303354IN01</t>
  </si>
  <si>
    <t>CONFIGURATION OF DATA CONNECTIONS BETWEEN A HOST AND A SHARED NETWORK ADAPTER
PCT/IB2024/059207</t>
  </si>
  <si>
    <t>IP94916</t>
  </si>
  <si>
    <t>OVP2428135IN</t>
  </si>
  <si>
    <t>BATTERY DIAGNOSTIC DEVICE AND METHOD
PCT/KR2025/000933</t>
  </si>
  <si>
    <t xml:space="preserve">SOLUTION FOR 6G COMPUTING SUPPORT
</t>
  </si>
  <si>
    <t>IP94929</t>
  </si>
  <si>
    <t>265939.000037</t>
  </si>
  <si>
    <t>CBISCO GLOBAL, LLC</t>
  </si>
  <si>
    <t>CATIONIC CELLULOSIC FIBERS AND METHODS OF MAKING AND USING THE SAME
PCT/US2024/051086</t>
  </si>
  <si>
    <t xml:space="preserve">HERBICIDAL COMPOSITION
</t>
  </si>
  <si>
    <t>IP94690</t>
  </si>
  <si>
    <t>ENKANG PHARMACEUTICALS (GUANGZHOU), LTD.</t>
  </si>
  <si>
    <t>COMPOUND SUITABLE FOR EXTERNAL USE, AND PHARMACEUTICAL COMPOSITION
PCT/CN2024/124486</t>
  </si>
  <si>
    <t xml:space="preserve">PROCESS FOR PREPARING A GIP/GLP1 DUAL AGONIST
</t>
  </si>
  <si>
    <t>IP94589</t>
  </si>
  <si>
    <t>M2979-33PO</t>
  </si>
  <si>
    <t>MEDEZE TREASURY PTE. LTD</t>
  </si>
  <si>
    <t>COMPOSITION COMPRISING AVENANTHRAMIDE C FOR INDUCING DIFFERENTIATION OF MESENCHYMAL STEM CELLS INTO CHONDROCYTES AND METHOD OF USING THE SAME
PCT/IB2023/060888</t>
  </si>
  <si>
    <t>IP90063</t>
  </si>
  <si>
    <t>M2979-42PO</t>
  </si>
  <si>
    <t>SCAFFOLD FOR CORNEAL REGENERATION AND METHOD FOR PRODUCING THE SAME
PCT/IB2023/062042</t>
  </si>
  <si>
    <t xml:space="preserve">SILK-BASED HYDROGEL INK FOR EMBEDDED THREE-DIMENSIONAL PRINTING OF BIOMEDICAL SCAFFOLDS
</t>
  </si>
  <si>
    <t xml:space="preserve">ELECTROLYTE FOR ELECTROCHEMICAL EVALUATION OF GREASE-INDUCED CORROSION
</t>
  </si>
  <si>
    <t xml:space="preserve">A DEVICE FOR STONE SETTING AND A SYSTEM THEREOF
</t>
  </si>
  <si>
    <t>IP95282</t>
  </si>
  <si>
    <t>OVP2427252IN</t>
  </si>
  <si>
    <t>CYLINDRICAL BATTERY CELL CAPABLE OF BOTTOM COOLING
PCT/KR2025/007031</t>
  </si>
  <si>
    <t xml:space="preserve">SYSTEM AND METHOD FOR CONVERTER CONTROL OF AN INVERTER-BASED RESOURCE
</t>
  </si>
  <si>
    <t xml:space="preserve">INTENT-BASED REQUESTS IMPLEMENTION FROM A USER EQUIPMENT
</t>
  </si>
  <si>
    <t xml:space="preserve">SOLUTION FOR UE–CORE INTERACTION IN 6G FOR CONTROL SIGNALLING TO SUPPORT OPERATOR SERVICES
</t>
  </si>
  <si>
    <t xml:space="preserve">METHOD OF FABRICATION AND PACKAGE STRUCTURE FOR A MEMS PRESSURE SENSOR
</t>
  </si>
  <si>
    <t xml:space="preserve">EXHAUST FLOW MIXER FOR IMPROVED MIXING PERFORMANCE
</t>
  </si>
  <si>
    <t>IP95432</t>
  </si>
  <si>
    <t>2401273IN</t>
  </si>
  <si>
    <t>ENHANCEMENT FOR INITIAL ACCESS OF TYPE-C AMBIENT-IOT DEVICE
PCT/CN2024/072947</t>
  </si>
  <si>
    <t>IP95434</t>
  </si>
  <si>
    <t>2401308IN</t>
  </si>
  <si>
    <t>DYNAMIC MEASUREMENT GAP UPDATES
PCT/CN2024/072969</t>
  </si>
  <si>
    <t>IP95271</t>
  </si>
  <si>
    <t>204098IND1</t>
  </si>
  <si>
    <t xml:space="preserve">USER EQUIPMENT (UE)-INITIATED DISCONTINUOUS RECEPTION (DRX) MEDIUM ACCESS CONTROL (MAC) CONTROL ELEMENT (MAC-CE)
</t>
  </si>
  <si>
    <t>IP94940</t>
  </si>
  <si>
    <t>2024-OPLE-9897PC/IN/EKL/JWJ</t>
  </si>
  <si>
    <t>DATA COLLECTION DEVICE AND OPERATING METHOD THEREOF
PCT/KR2024/014954</t>
  </si>
  <si>
    <t>IP95348</t>
  </si>
  <si>
    <t>P.WW.0548.IN0</t>
  </si>
  <si>
    <t>AXON ENTERPRISE INC</t>
  </si>
  <si>
    <t>SPEAR ASSEMBLY FOR AN ELECTRODE OF A CONDUCTED ELECTRICAL WEAPON
PCT/US2024/051083</t>
  </si>
  <si>
    <t xml:space="preserve">APPARATUS WITH DYNAMIC CONNECTION REPAIR MECHANISM AND RELATED METHODS
</t>
  </si>
  <si>
    <t>NATIONAL INSTITUTE OF PHARMACEUTICAL EDUCATION AND RESEARCH (NIPER) - HYDERABAD</t>
  </si>
  <si>
    <t xml:space="preserve">TARGETED THERAPEUTIC DELIVERY SYSTEM(S), COMPOSITION(S), METHOD(S) AND APPLICATION(S) THEREOF
</t>
  </si>
  <si>
    <t>Shachindra Pandey</t>
  </si>
  <si>
    <t>Parveen</t>
  </si>
  <si>
    <t>IP93964</t>
  </si>
  <si>
    <t>MS-AE-2026-023</t>
  </si>
  <si>
    <t xml:space="preserve">PAYLOAD DELIVERY DEVICE
</t>
  </si>
  <si>
    <t>IP95048</t>
  </si>
  <si>
    <t>G24C13C2665P/IN</t>
  </si>
  <si>
    <t>PRE-LITHIATION PROCESS EQUIPMENT AND PRE-LITHIATION CONTROL METHOD
PCT/KR2024/017428</t>
  </si>
  <si>
    <t>IP95283</t>
  </si>
  <si>
    <t>OVP2427935IN</t>
  </si>
  <si>
    <t>APPARATUS AND METHOD FOR GENERATING BATTERY INFORMATION
PCT/KR2025/001488</t>
  </si>
  <si>
    <t xml:space="preserve">METHOD OF FABRICATING A HETEROGENEOUS CHIPLET PACKAGE WITH DUAL-SIDE INTERCONNECTIONS
</t>
  </si>
  <si>
    <t>IP95497</t>
  </si>
  <si>
    <t>309081-IN-NP.</t>
  </si>
  <si>
    <t xml:space="preserve">LOCKING MECHANISM FOR RUNNING NUT OF A SPRING BRAKE ACTUATOR
</t>
  </si>
  <si>
    <t>IP95342</t>
  </si>
  <si>
    <t>2024P00042WOIN</t>
  </si>
  <si>
    <t>POROUS CLEANING MATERIAL
PCT/EP2025/069580</t>
  </si>
  <si>
    <t>IP95180</t>
  </si>
  <si>
    <t xml:space="preserve">INDICATING USER EQUIPMENT CAPABILITY FOR BEAM FAILURE DETECTION
</t>
  </si>
  <si>
    <t xml:space="preserve">TOOLS EXPOSURE IN SERVICE MANAGEMENT AND ORCHESTRATION
</t>
  </si>
  <si>
    <t xml:space="preserve">EXPOSING DATA MANAGEMENT AND EXPOSURE DATA SERVICES AS TOOLS FOR ARTIFICIAL INTELLIGENCE AGENTS
</t>
  </si>
  <si>
    <t xml:space="preserve">SYSTEM AND METHOD FOR QUANTUM-INSPIRED COMPUTATIONALLY EFFICIENT FINE-TUNING USING TENSOR-RING SIMULATION
</t>
  </si>
  <si>
    <t>IP92654</t>
  </si>
  <si>
    <t>SRIB-20250428-005</t>
  </si>
  <si>
    <t xml:space="preserve">ELECTRONIC DEVICE AND METHOD FOR SCANNING A MULTI-PAGE DOCUMENT
</t>
  </si>
  <si>
    <t>IP91082</t>
  </si>
  <si>
    <t>D242084CPIN</t>
  </si>
  <si>
    <t>MRNA VACCINE AGAINST HERPES ZOSTER AND PREPARATION METHOD THEREFOR
PCT/CN2024/131485</t>
  </si>
  <si>
    <t>IP94647</t>
  </si>
  <si>
    <t xml:space="preserve">CONSTRUCTION MATERIAL COMPOSITION COMPRISING FLY ASH AND WASTE ROCKWOOL
</t>
  </si>
  <si>
    <t xml:space="preserve">BUILDING MANAGEMENT SYSTEM UPGRADE VALIDATION UTILITY
</t>
  </si>
  <si>
    <t>IP94837</t>
  </si>
  <si>
    <t>FP25-0070-PCT-IN</t>
  </si>
  <si>
    <t>ULTRASONIC WELDING HORN FOR SECONDARY BATTERY AND ULTRASONIC WELDING APPARATUS FOR SECONDARY BATTERY COMPRISING SAME
PCT/KR2025/007657</t>
  </si>
  <si>
    <t xml:space="preserve">METHOD AND SYSTEM FOR PERFORMING SELECTIVE AND CONTROLLED COOLING OF A REFRIGERATION UNIT
</t>
  </si>
  <si>
    <t xml:space="preserve">POWER CONVERTER FOR MINIMIZING COMMON MODE CURRENT FOR AN ELECTRIC MACHINE
</t>
  </si>
  <si>
    <t>IP95552</t>
  </si>
  <si>
    <t>P202301066IN01</t>
  </si>
  <si>
    <t>SEMICONDUCTOR STRUCTURES WITH MULTI-STAGE VIAS
PCT/EP2024/073000</t>
  </si>
  <si>
    <t>IP93635</t>
  </si>
  <si>
    <t>KYN/P/1040792/PCT/IN/1</t>
  </si>
  <si>
    <t>KYNDRYL INC.</t>
  </si>
  <si>
    <t>ACCELERATE DATABASE JOIN PERFORMANCE USING MULTI-OBJECT INDEX
PCT/EP2025/063223</t>
  </si>
  <si>
    <t>IP95573</t>
  </si>
  <si>
    <t>D25-076/04957-00-IN</t>
  </si>
  <si>
    <t xml:space="preserve">SYSTEMS AND METHODS FOR MANAGING DATA USING ARTIFICIAL INTELLIGENCE (AI) MODELS
</t>
  </si>
  <si>
    <t xml:space="preserve">SYSTEM AND METHOD FOR FACILITATING PRINTED CIRCUIT BOARD (PCB) DESIGN
</t>
  </si>
  <si>
    <t>IP95177</t>
  </si>
  <si>
    <t>2024-OPLE-0159PC/IN/EKL/SYK</t>
  </si>
  <si>
    <t>BATTERY ANALYSIS DEVICE, BATTERY ANALYSIS METHOD AND RECORDING MEDIUM
PCT/KR2024/096480</t>
  </si>
  <si>
    <t>IP95338</t>
  </si>
  <si>
    <t>2024-OPLE-0398PC/IN/EKL/JEA</t>
  </si>
  <si>
    <t>POSITIVE ELECTRODE ACTIVE MATERIAL, AND POSITIVE ELECTRODE AND LITHIUM SECONDARY BATTERY INCLUDING THE POSITIVE ELECTRODE ACTIVE MATERIAL
PCT/KR2024/020843</t>
  </si>
  <si>
    <t>IP94732</t>
  </si>
  <si>
    <t>P250182IN01</t>
  </si>
  <si>
    <t xml:space="preserve">A REUSABLE FRAMEWORK TO MEASURE THE ROBUSTNESS OF ML MODELS AGAINST LABEL NOISE WITH THE HELP OF LLMS
</t>
  </si>
  <si>
    <t>IP93279</t>
  </si>
  <si>
    <t>Z231682CPIN</t>
  </si>
  <si>
    <t>SHANDONG UNITED PESTICIDE INDUSTRY CO. LTD.</t>
  </si>
  <si>
    <t>PYRIDAZINE COMPOUND, AND PREPARATION METHOD THEREFOR AND USE THEREOF
PCT/CN2024/125211</t>
  </si>
  <si>
    <t>IP94512</t>
  </si>
  <si>
    <t>SE-023-12-036-WO0IN0</t>
  </si>
  <si>
    <t>ELECTRONIC DEVICE INCLUDING CONDUCTIVE STRUCTURE FOR IMPROVING PERFORMANCE OF ANTENNA
PCT/KR2024/015611</t>
  </si>
  <si>
    <t>IP93441</t>
  </si>
  <si>
    <t>14578 P 6575 IN -SM/YR</t>
  </si>
  <si>
    <t>BLISTER PACKAGING AND KIT THEREWITH
PCT/EP2024/082477</t>
  </si>
  <si>
    <t>IP95602</t>
  </si>
  <si>
    <t>106389-9953</t>
  </si>
  <si>
    <t>FLUID MANAGEMENT SYSTEM FOR A HYDROGEN FUELED INTERNAL COMBUSTION ENGINE AND AN AFTERTREATMENT SYSTEM
PCT/US2024/056763</t>
  </si>
  <si>
    <t>IP94745</t>
  </si>
  <si>
    <t>30761_IN</t>
  </si>
  <si>
    <t>TRANSFERRIN RECEPTOR BINDING PROTEINS AND USES THEREOF
PCT/US2024/051190</t>
  </si>
  <si>
    <t>IP95592</t>
  </si>
  <si>
    <t>F26-INKS-289</t>
  </si>
  <si>
    <t>PHOENIX CONTACT ASIA-PACIFIC (NANJING) CO., LTD</t>
  </si>
  <si>
    <t>STAMPED PIN TERMINAL STRUCTURE AND ELECTRICAL CONNECTOR
PCT/CN2024/132229</t>
  </si>
  <si>
    <t>G.D S.P.A</t>
  </si>
  <si>
    <t xml:space="preserve">WRAPPING METHOD AND PACKER MACHINE FOR MANUFACTURING A WRAP PROVIDED WITH SEALS
</t>
  </si>
  <si>
    <t>IP95263</t>
  </si>
  <si>
    <t>OP70-260005</t>
  </si>
  <si>
    <t>FILTERING METHOD AND APPARATUS, ELECTRONIC DEVICE AND STORAGE MEDIUM
PCT/CN2024/129759</t>
  </si>
  <si>
    <t>IP95450</t>
  </si>
  <si>
    <t>P202303358IN01</t>
  </si>
  <si>
    <t>TRANSMITTING DATA USING A SHARED NETWORK ADAPTER
PCT/EP2024/077920</t>
  </si>
  <si>
    <t>IP95355</t>
  </si>
  <si>
    <t>496.173.166988/04</t>
  </si>
  <si>
    <t>Heimdall Power AS</t>
  </si>
  <si>
    <t>MONITORING ELECTRICAL SUPPLY INSTALLATIONS
PCT/EP2024/080334</t>
  </si>
  <si>
    <t xml:space="preserve">A METHOD AND SYSTEM FOR DETECTING A NO‑WATER CONDITION IN AN ICE‑MAKING SYSTEM
</t>
  </si>
  <si>
    <t xml:space="preserve">A METHOD AND A SYSTEM FOR CONVERTING REFRIGERATOR COMPARTMENTS
</t>
  </si>
  <si>
    <t xml:space="preserve">AN ENCAPSULATED SHELF FRAME FOR A COMPARTMENT OF A HOME APPLIANCE
</t>
  </si>
  <si>
    <t xml:space="preserve">A CONDUCTING MEMBER FOR AN EVAPORATOR UNIT OF A REFRIGERATOR
</t>
  </si>
  <si>
    <t>IP94999</t>
  </si>
  <si>
    <t>OVP2427991IN</t>
  </si>
  <si>
    <t>BATTERY DIAGNOSTIC DEVICE AND METHOD
PCT/KR2025/000942</t>
  </si>
  <si>
    <t xml:space="preserve">SYSTEM FOR ANOMALY DETECTION AND METHOD THEREOF
</t>
  </si>
  <si>
    <t xml:space="preserve">METHOD FOR OBJECT DETECTION AND OBJECT TRACKING FOR A RADAR SYSTEM
</t>
  </si>
  <si>
    <t>IP95534</t>
  </si>
  <si>
    <t>2023P00304WOIN</t>
  </si>
  <si>
    <t>COOLING METHOD AND APPARATUS OF SCANNING ELECTRON MICROSCOPE COLUMN
PCT/EP2024/078600</t>
  </si>
  <si>
    <t>IP95597</t>
  </si>
  <si>
    <t>2400657IN</t>
  </si>
  <si>
    <t>COMMUNICATIONS THROUGH BLOCKING OBJECTS VIA TRANSMISSIVE SURFACES
PCT/US2024/046531</t>
  </si>
  <si>
    <t>IP95511</t>
  </si>
  <si>
    <t>2305880IN</t>
  </si>
  <si>
    <t>MULTI-STAGE ERROR CHECKING FOR POLAR-ENCODED CODE BLOCKS
PCT/US2024/056477</t>
  </si>
  <si>
    <t xml:space="preserve">METHOD OF IMPLEMENTING TWO STAGE DOWNLINK CONTROL INFORMATION IN COMMUNICATION NETWORK
</t>
  </si>
  <si>
    <t>IP95616</t>
  </si>
  <si>
    <t xml:space="preserve">DELIVERING SERVICE AGNOSTIC SMART FLOW ACTION EXECUTION SYSTEM FOR UNIFIED SOFTWARE SUITE
</t>
  </si>
  <si>
    <t xml:space="preserve">MULTILAYERED TEXTILE COMPOSITE WITH INTEGRATED THERMAL AND HYGENIC FEATURES
</t>
  </si>
  <si>
    <t xml:space="preserve">A METHOD AND A SYSTEM FOR ESTIMATING HEAD ORIENTATION OF AN OCCUPANT IN A VEHICLE
</t>
  </si>
  <si>
    <t xml:space="preserve">METHOD FOR GAZE ESTIMATION FOR A VEHICLE OCCUPANT AND A SYSTEM THEREOF
</t>
  </si>
  <si>
    <t>IP95131</t>
  </si>
  <si>
    <t>SE-023-12-020-WO0IN0</t>
  </si>
  <si>
    <t>ELECTRONIC DEVICE COMPRISING DISPLAY PROTECTION STRUCTURE
PCT/KR2024/017527</t>
  </si>
  <si>
    <t>IP94938</t>
  </si>
  <si>
    <t>P240568IN01</t>
  </si>
  <si>
    <t xml:space="preserve">AN ELECTRIC CURRENT CONTACT WITH MOVABLE PAIRS OF CONTACT ELEMENTS
</t>
  </si>
  <si>
    <t>IP94415</t>
  </si>
  <si>
    <t>VALVE WITH ANTI-ROTATION SYSTEM
PCT/EP2024/079533</t>
  </si>
  <si>
    <t>IP95259</t>
  </si>
  <si>
    <t>P250022IN01</t>
  </si>
  <si>
    <t xml:space="preserve">METHOD FOR DETERMINING A CONTACT RESISTANCE FOR A TEMPERATURE SENSOR
</t>
  </si>
  <si>
    <t>IP95307</t>
  </si>
  <si>
    <t>P250016IN01</t>
  </si>
  <si>
    <t>ABB Schweiz AG</t>
  </si>
  <si>
    <t xml:space="preserve">DEVICE FOR IMPROVING HEAT DISSIPATION OF A HEAT SINK
</t>
  </si>
  <si>
    <t>IP95365</t>
  </si>
  <si>
    <t>P45782INN1</t>
  </si>
  <si>
    <t>INTERLEAVANT PARTICLES FOR LOCATION BETWEEN GLASS SHEETS
PCT/GB2023/052748</t>
  </si>
  <si>
    <t>IP94403</t>
  </si>
  <si>
    <t>59859-0015IN1</t>
  </si>
  <si>
    <t>PIKAVATION THERAPEUTICS, INC.</t>
  </si>
  <si>
    <t>5-OXO-4,5-DIHYDROIMIDAZO[1,5-A]QUINAZOLINE COMPOUNDS AS PI3K[ALPHA] INHIBITORS
PCT/US2024/051504</t>
  </si>
  <si>
    <t>IP94921</t>
  </si>
  <si>
    <t>ARTH3 PCT IN</t>
  </si>
  <si>
    <t>ARTHA FRANCE</t>
  </si>
  <si>
    <t>METHOD FOR PROCESSING THE DIGITAL REPRESENTATION OF A VISUAL ENVIRONMENT FOR CONTROLLING A HAPTIC INTERFACE CONSISTING OF A LUMBAR BELT
PCT/EP2024/078783</t>
  </si>
  <si>
    <t xml:space="preserve">SCALABLE CROSS-PLATFORM ENCRYPTION RECOVERY KEY ORCHESTRATION
</t>
  </si>
  <si>
    <t>IP95083</t>
  </si>
  <si>
    <t>OVP2528450IN</t>
  </si>
  <si>
    <t>APPARATUS AND METHOD FOR DIAGNOSING BATTERY
PCT/KR2025/006117</t>
  </si>
  <si>
    <t xml:space="preserve">DOOR ASSEMBLY FOR A COOLING APPLIANCE
</t>
  </si>
  <si>
    <t>Nitin Agrawal</t>
  </si>
  <si>
    <t xml:space="preserve">A METHOD AND A SYSTEM FOR SEQUENTIAL COOLING CONTROL IN A MULTI COMPARTMENT REFRIGERATION SYSTEM
</t>
  </si>
  <si>
    <t xml:space="preserve">A MODULAR PACKAGING UNIT FOR A COMPARTMENT OF A HOME APPLIANCE
</t>
  </si>
  <si>
    <t xml:space="preserve">A DRAWER UNIT OF AN APPLIANCE AND AN APPLIANCE THEREOF
</t>
  </si>
  <si>
    <t xml:space="preserve">METHOD AND A SYSTEM FOR ADJUSTING OPERATING PARAMETERS DURING HIGHER HUMIDITY CONDITIONS IN REFRIGERATORS
</t>
  </si>
  <si>
    <t xml:space="preserve">FLUID DISPENSING SYSTEM
</t>
  </si>
  <si>
    <t xml:space="preserve">MODULAR WATER RESERVOIR ASSEMBLY
</t>
  </si>
  <si>
    <t>Naganandana U</t>
  </si>
  <si>
    <t>IP95554</t>
  </si>
  <si>
    <t>P202301035IN01</t>
  </si>
  <si>
    <t>MODIFYING A FORECASTING MODEL BASED ON QUALITATIVE INFORMATION
PCT/EP2024/078896</t>
  </si>
  <si>
    <t>IP95541</t>
  </si>
  <si>
    <t>2023P00356WOIN</t>
  </si>
  <si>
    <t>SYSTEMS AND METHODS FOR COOLING IN INSPECTION SYSTEMS
PCT/EP2024/079261</t>
  </si>
  <si>
    <t>IP95513</t>
  </si>
  <si>
    <t>2023P00198WOIN</t>
  </si>
  <si>
    <t>STOCHASTIC ERROR CALIBRATION METHOD WITH MICRO FIELD EXPOSURES
PCT/EP2024/078174</t>
  </si>
  <si>
    <t xml:space="preserve">A COOLING SYSTEM AND A REFRIGERANT CIRCUIT WITH CONTROLLED STARTUP
</t>
  </si>
  <si>
    <t>IP95193</t>
  </si>
  <si>
    <t>P23396/IN</t>
  </si>
  <si>
    <t>HEAD-WORN OPTICAL PROTECTION DEVICE WITH LENS CLAMP ASSEMBLY
PCT/US2024/056126</t>
  </si>
  <si>
    <t>IP95398</t>
  </si>
  <si>
    <t>2025P00052WOIN</t>
  </si>
  <si>
    <t>GARMENT STEAMER WITH IMPROVED STEAMING PERFORMANCES AND FUNCTIONALITIES
PCT/EP2025/073584</t>
  </si>
  <si>
    <t>IP95440</t>
  </si>
  <si>
    <t>2024P00031WOIN</t>
  </si>
  <si>
    <t>CLEANER HEAD MEMBER, CLEANER HEAD ASSEMBLY AND WET CLEANING APPARATUS
PCT/EP2024/065643</t>
  </si>
  <si>
    <t>IP95542</t>
  </si>
  <si>
    <t>2400956IN</t>
  </si>
  <si>
    <t>PROSE MULTI-HOP U2N RELAY SECURITY
PCT/US2024/061659</t>
  </si>
  <si>
    <t>IP95390</t>
  </si>
  <si>
    <t>2307187IN</t>
  </si>
  <si>
    <t>LOCATION-ASSISTANCE SIGNALING TO IMPROVE PERFORMANCE OF MINIMIZATION OF DRIVE TESTS
PCT/US2025/010287</t>
  </si>
  <si>
    <t>IP95663</t>
  </si>
  <si>
    <t>2400373IN</t>
  </si>
  <si>
    <t>PREDICTED RADIO LINK QUALITIES REPORT FOR LOWER LAYER TRIGGERED MOBILITY
PCT/CN2024/071039</t>
  </si>
  <si>
    <t>IP95671</t>
  </si>
  <si>
    <t>2400346IN</t>
  </si>
  <si>
    <t>RANDOM ACCESS CHANNEL CONFIGURATION
PCT/US2025/011024</t>
  </si>
  <si>
    <t>IP95150</t>
  </si>
  <si>
    <t>2024-OPLE-0380PC/IN/EKL/HJO</t>
  </si>
  <si>
    <t>BATTERY MODULE AND BATTERY PACK COMPRISING SAME
PCT/KR2024/017600</t>
  </si>
  <si>
    <t>IP95453</t>
  </si>
  <si>
    <t>2024-OPLE-0410PC/IN/EKL/JEA</t>
  </si>
  <si>
    <t>NEGATIVE ELECTRODE AND LITHIUM SECONDARY BATTERY INCLUDING THE SAME
PCT/KR2024/019911</t>
  </si>
  <si>
    <t>IP95510</t>
  </si>
  <si>
    <t>2205643IN</t>
  </si>
  <si>
    <t>FORWARD ERROR CORRECTION WITH ADAPTIVE INTERLEAVING AND FLEXIBLE PACKET ALLOCATION
PCT/CN2024/071499</t>
  </si>
  <si>
    <t>IP94046</t>
  </si>
  <si>
    <t>P250982IN01</t>
  </si>
  <si>
    <t xml:space="preserve">METHOD AND SYSTEM FOR GENERATING AND MAINTAINING INDUSTRIAL ASSET SPECIFIC PRESCRIPTIVE MAINTENANCE KNOWLEDGE BASE
</t>
  </si>
  <si>
    <t>IP94725</t>
  </si>
  <si>
    <t>P230212IN01</t>
  </si>
  <si>
    <t>METHOD AND SYSTEM FOR OPERATIONAL OPTIMIZATION OF AN INDUSTRIAL PLANT
PCT/EP2024/078747</t>
  </si>
  <si>
    <t>IP90936</t>
  </si>
  <si>
    <t>SRIB-20250425-005.</t>
  </si>
  <si>
    <t xml:space="preserve">SYSTEM AND METHOD FOR ENHANCED CALL CONNECTION
</t>
  </si>
  <si>
    <t>IP95047</t>
  </si>
  <si>
    <t>ESPKE24-2047PCIN</t>
  </si>
  <si>
    <t>DEVICE AND METHOD FOR PREDICTING BATTERY CAPACITY
PCT/KR2025/009935</t>
  </si>
  <si>
    <t>IP95551</t>
  </si>
  <si>
    <t>ESPKE24-3198PCIN</t>
  </si>
  <si>
    <t>COMMUNICATION CONTROL DEVICE AND COMMUNICATION CONTROL METHOD OF BATTERY SYSTEM
PCT/KR2025/012730</t>
  </si>
  <si>
    <t>IP94753</t>
  </si>
  <si>
    <t>PA145909IN-PM341903JFE</t>
  </si>
  <si>
    <t>TRANSPORT DEVICE
PCT/EP2024/075749</t>
  </si>
  <si>
    <t>IP95475</t>
  </si>
  <si>
    <t>C/P/1043077/IN/PCT/1</t>
  </si>
  <si>
    <t>USING STEGANOGRAPHIC WATERMARKING TO PREVENT DEEPFAKES
PCT/US2025/011585</t>
  </si>
  <si>
    <t>IP95030</t>
  </si>
  <si>
    <t>P023417IN-01</t>
  </si>
  <si>
    <t>INJECTION APPARATUS FOR PRODUCING BOTTLE PREFORMS
PCT/IB2024/060211</t>
  </si>
  <si>
    <t>IP95553</t>
  </si>
  <si>
    <t>P202302493IN01</t>
  </si>
  <si>
    <t>STACKED FET WITH ASYMMETRIC CELL BOUNDARY
PCT/EP2024/076057</t>
  </si>
  <si>
    <t xml:space="preserve">A DOOR LINER ASSEMBLY OF A REFRIGERATOR
</t>
  </si>
  <si>
    <t xml:space="preserve">A FLIPPER MULLION MECHANISM FOR A REFRIGERATOR DOOR ASSEMBLY
</t>
  </si>
  <si>
    <t xml:space="preserve">FLIPPER MULLION ASSEMBLY
</t>
  </si>
  <si>
    <t>IP95166</t>
  </si>
  <si>
    <t>AG2882 IN</t>
  </si>
  <si>
    <t>MAX-PLANCK-GESELLSCHAFT ZUR FÖRDERUNG DER WISSENSCHAFTEN E.V.</t>
  </si>
  <si>
    <t>METHOD FOR EXPANDING LIVER CELLS
PCT/EP2024/080816</t>
  </si>
  <si>
    <t>IP95666</t>
  </si>
  <si>
    <t>2401415IN</t>
  </si>
  <si>
    <t>TECHNIQUES FOR UPLINK POWER CONTROL SELECTION
PCT/CN2024/073752</t>
  </si>
  <si>
    <t>IP95686</t>
  </si>
  <si>
    <t>202235IND1</t>
  </si>
  <si>
    <t xml:space="preserve">CAPABILITY CONFIGURATIONS FOR NEW RADIO REDCAP DEVICES
</t>
  </si>
  <si>
    <t>IP95658</t>
  </si>
  <si>
    <t>2400025IN</t>
  </si>
  <si>
    <t>BEAM SQUINT AND LOCATION-UNCERTAINTY AWARE DESIGNS
PCT/US2024/060216</t>
  </si>
  <si>
    <t>IP95339</t>
  </si>
  <si>
    <t>2024-OPLE-9904PC/IN/EKL/JWJ</t>
  </si>
  <si>
    <t>BATTERY MANAGEMENT APPARATUS AND BATTERY MANAGEMENT METHOD
PCT/KR2024/018874</t>
  </si>
  <si>
    <t>IP92257</t>
  </si>
  <si>
    <t>STG3077IN1</t>
  </si>
  <si>
    <t xml:space="preserve">TACIT SUBJECT KNOWLEDGE-BASED GENERATION OF AGENT OPERATING PROCEDURES
</t>
  </si>
  <si>
    <t>IP94050</t>
  </si>
  <si>
    <t>SRIB-20250529-002</t>
  </si>
  <si>
    <t xml:space="preserve">METHOD AND APPARATUS FOR ENHANCING DYNAMIC RANGE IN A SLOW-MOTION VIDEO
</t>
  </si>
  <si>
    <t>IP92546</t>
  </si>
  <si>
    <t>23FM108-PCT-IN</t>
  </si>
  <si>
    <t>ESTIMATION DEVICE, BRAKE CONTROL DEVICE, AND ESTIMATION METHOD
PCT/JP2023/042692</t>
  </si>
  <si>
    <t>IP94975</t>
  </si>
  <si>
    <t>PN97171</t>
  </si>
  <si>
    <t>CONSIGLIO NAZIONALE DELLE RICERCHE</t>
  </si>
  <si>
    <t>SITE-SPECIFIC CHIMERIC APTAMERS AND USES THEREOF
PCT/EP2024/079563</t>
  </si>
  <si>
    <t xml:space="preserve">NANOPARTICLE, HYDROGEL COMPOSITION, METHODS OF PREPARATION AND APPLICATIONS THEREOF
</t>
  </si>
  <si>
    <t>IP95630</t>
  </si>
  <si>
    <t>F26-INKS-287</t>
  </si>
  <si>
    <t>HOT-ROLLED HIGH-STRENGTH STEEL HAVING GOOD HOLE-EXPANSION AND BENDING PERFORMANCE, AND MANUFACTURING METHOD THEREFOR
PCT/CN2024/127299</t>
  </si>
  <si>
    <t>IP94931</t>
  </si>
  <si>
    <t>F26-INKS-288</t>
  </si>
  <si>
    <t>X65 PIPELINE STEEL FOR SERVICE IN SUPERCRITICAL CO2 ENVIRONMENT AND MANUFACTURING METHOD THEREFOR
PCT/CN2024/126378</t>
  </si>
  <si>
    <t>IP95341</t>
  </si>
  <si>
    <t>008957573</t>
  </si>
  <si>
    <t>OXFORD DRUG DESIGN LIMITED</t>
  </si>
  <si>
    <t>2-AMINO-N-(OXO-ARYL-LAMBDA6-SULFANYLIDENE)ACETAMIDE COMPOUNDS AND THEIR THERAPEUTIC USE
PCT/EP2024/082960</t>
  </si>
  <si>
    <t>IP95146</t>
  </si>
  <si>
    <t>OPP20252973IN</t>
  </si>
  <si>
    <t>SYSTEM AND METHOD FOR MANAGING BATTERY HISTORY INFORMATION
PCT/KR2025/013822</t>
  </si>
  <si>
    <t>IP95366</t>
  </si>
  <si>
    <t>MIMOS Berhad</t>
  </si>
  <si>
    <t xml:space="preserve">FLYBACK POWER CONVERTER SYSTEM WITH MAGNETIZING CURRENT SENSING CIRCUIT
</t>
  </si>
  <si>
    <t>IP93435</t>
  </si>
  <si>
    <t>24PCTIN1106</t>
  </si>
  <si>
    <t>BATTERY MANUFACTURING APPARATUS AND BATTERY MANUFACTURING METHOD
PCT/KR2025/003921</t>
  </si>
  <si>
    <t>IP95401</t>
  </si>
  <si>
    <t>P202303086IN01</t>
  </si>
  <si>
    <t>ARTIFICIAL DATA GENERATION FOR DIFFERENTIAL PRIVACY
PCT/EP2024/078893</t>
  </si>
  <si>
    <t>IP95402</t>
  </si>
  <si>
    <t>P202302791IN01</t>
  </si>
  <si>
    <t>ENERGY CONSUMPTION AGGREGATION AND TRACKING PER DATA OBJECT BASED ON A BLOCKCHAIN TOKEN
PCT/EP2024/078965</t>
  </si>
  <si>
    <t>OLEMA ONCOLOGY INTERNATIONAL LIMITED</t>
  </si>
  <si>
    <t xml:space="preserve">CDK2 DEGRADER COMPOUNDS
</t>
  </si>
  <si>
    <t xml:space="preserve">CDK2 INHIBITOR COMPOUNDS
</t>
  </si>
  <si>
    <t>IP95505</t>
  </si>
  <si>
    <t>2025P00053WOIN</t>
  </si>
  <si>
    <t>GARMENT STEAMER WITH IMPROVED STEAMING PERFORMANCES AND FUNCTIONALITIES
PCT/EP2025/073599</t>
  </si>
  <si>
    <t>IP95704</t>
  </si>
  <si>
    <t>KB1536</t>
  </si>
  <si>
    <t>ROUNDTABLE KNIGHTS TECHNOLOGY CO., LTD.</t>
  </si>
  <si>
    <t>DATA ENCRYPTION METHOD, DATA DECRYPTION METHOD, DATA ENCRYPTION AND DECRYPTION SYSTEM, ELECTRONIC DEVICE, AND MEDIUM
PCT/CN2024/125780</t>
  </si>
  <si>
    <t>IP95579</t>
  </si>
  <si>
    <t>2023P00265WOIN</t>
  </si>
  <si>
    <t>SYSTEMS AND METHODS FOR CONTACTLESS MEASUREMENT OF ENERGY BARRIERS DURING DEVICE FABRICATION
PCT/EP2024/073829</t>
  </si>
  <si>
    <t>IP95306</t>
  </si>
  <si>
    <t>2024-OPLE-0561PC/IN/EKL/HJY</t>
  </si>
  <si>
    <t>BATTERY PACK, BATTERY ASSEMBLY, AND VEHICLE INCLUDING SAME
PCT/KR2024/019992</t>
  </si>
  <si>
    <t>IP95601</t>
  </si>
  <si>
    <t>2309126IN</t>
  </si>
  <si>
    <t>TIMER OPERATION FOR MULTI-STAGE DOWNLINK CONTROL INFORMATION (DCI)
PCT/US2024/061332</t>
  </si>
  <si>
    <t>IP95178</t>
  </si>
  <si>
    <t>2024-OPLE-9939PC/IN/EKL/SYK</t>
  </si>
  <si>
    <t>BATTERY MANAGEMENT DEVICE, BATTERY MANAGEMENT METHOD, AND BATTERY MANAGEMENT SYSTEM
PCT/KR2024/013036</t>
  </si>
  <si>
    <t>IP95549</t>
  </si>
  <si>
    <t>2024-OPLE-0393PC/IN/EKL/JEA</t>
  </si>
  <si>
    <t>POSITIVE ELECTRODE ACTIVE MATERIAL, AND POSITIVE ELECTRODE AND LITHIUM SECONDARY BATTERY INCLUDING THE SAME
PCT/KR2024/020845</t>
  </si>
  <si>
    <t>IP94048</t>
  </si>
  <si>
    <t>P250535IN01</t>
  </si>
  <si>
    <t xml:space="preserve">METHOD AND HMI PANEL FOR DYNAMICALLY GENERATING A USER INTERFACE LAYOUT FOR AN INDUSTRIAL CONTROL SYSTEM
</t>
  </si>
  <si>
    <t xml:space="preserve">SYSTEM AND METHOD FOR SUB-MICROSECOND AI/ML INFERENCING WITH LEVEL 5 FULL AUTONOMOUS SELF-HEALING AT THE NETWORK EDGE
</t>
  </si>
  <si>
    <t>IP91432</t>
  </si>
  <si>
    <t>202505-MEM-033</t>
  </si>
  <si>
    <t xml:space="preserve">METHOD AND STORAGE DEVICE FOR DYNAMICALLY CONFIGURING ROLES OF PROCESSING CORES
</t>
  </si>
  <si>
    <t xml:space="preserve">AGENTIC SLICE ORCHESTRATION
</t>
  </si>
  <si>
    <t xml:space="preserve">METHOD AND SYSTEM FOR ENHANCING EARLY CHANNEL STATE INFORMATION MEASUREMENT FOR 6G CANDIDATE CELL MOBILITY
</t>
  </si>
  <si>
    <t xml:space="preserve">BRACKET ASSEMBLY
</t>
  </si>
  <si>
    <t xml:space="preserve">A RESONATOR AND AN ENGINE SYSTEM
</t>
  </si>
  <si>
    <t>IP95326</t>
  </si>
  <si>
    <t>OSQ-37614</t>
  </si>
  <si>
    <t>PET FOOD PRODUCT AND METHOD FOR PRODUCING PET FOOD PRODUCT
PCT/JP2024/039108</t>
  </si>
  <si>
    <t>IP95042</t>
  </si>
  <si>
    <t>120634-890827</t>
  </si>
  <si>
    <t>FLEET AND ASSET MANAGEMENT AND INTERFACES THEREOF ASSOCIATED WITH EDGE COMPUTING DEPLOYMENTS
PCT/US2024/014091</t>
  </si>
  <si>
    <t xml:space="preserve">GEMSTONE WITH DUAL CULET CONFIGURATION
</t>
  </si>
  <si>
    <t xml:space="preserve">WIRELESS TAG READING APPARATUS, METHOD, AND STORAGE MEDIUM
</t>
  </si>
  <si>
    <t>IP93873</t>
  </si>
  <si>
    <t>P28192-IN/DMC/PMJ</t>
  </si>
  <si>
    <t>WEARABLE ELECTRONIC DEVICE
PCT/KR2024/016198</t>
  </si>
  <si>
    <t>IP95439</t>
  </si>
  <si>
    <t>ASP-804-IN-PCT</t>
  </si>
  <si>
    <t>SOLID FORMS OF A HSV HELICASE PRIMASE INHIBITOR
PCT/IB2024/061402</t>
  </si>
  <si>
    <t>IP94456</t>
  </si>
  <si>
    <t>1525-IN-PCT</t>
  </si>
  <si>
    <t>PARP1 INHIBITORS AND USES THEREOF
PCT/US2024/052262</t>
  </si>
  <si>
    <t>IP95404</t>
  </si>
  <si>
    <t>P202303392IN01</t>
  </si>
  <si>
    <t>IMPROVING DATA RESTORATION USING DYNAMIC OPTIMIZATION
PCT/EP2024/072312</t>
  </si>
  <si>
    <t>IP95128</t>
  </si>
  <si>
    <t>32.149.167165/11</t>
  </si>
  <si>
    <t>NOWWELL FLOW TECHNOLOGY AS</t>
  </si>
  <si>
    <t>IMPROVED CATHETER
PCT/EP2024/080491</t>
  </si>
  <si>
    <t>IP95103</t>
  </si>
  <si>
    <t>OVP2528425IN</t>
  </si>
  <si>
    <t>METHOD AND APPARATUS FOR DIAGNOSING BATTERY
PCT/KR2025/002620</t>
  </si>
  <si>
    <t>IP95301</t>
  </si>
  <si>
    <t>OVP2427458IN</t>
  </si>
  <si>
    <t>METHOD FOR MANUFACTURING BATTERY PACK
PCT/KR2025/006406</t>
  </si>
  <si>
    <t>IP95726</t>
  </si>
  <si>
    <t>2025P06091 IN (BGL) / SSW / SL</t>
  </si>
  <si>
    <t xml:space="preserve">METHOD AND SYSTEM FOR DETERMINING DRIVER FATIGUE
</t>
  </si>
  <si>
    <t xml:space="preserve">THRUSTLESS GAS TURBINES
</t>
  </si>
  <si>
    <t>IP95547</t>
  </si>
  <si>
    <t>2025P00003WOIN01</t>
  </si>
  <si>
    <t>A KITCHEN APPLIANCE FOR COOKING
PCT/EP2026/053703</t>
  </si>
  <si>
    <t>IP93291</t>
  </si>
  <si>
    <t>2021P04539WO-IN</t>
  </si>
  <si>
    <t>CONTROL SYSTEM FOR A MOTOR DRIVE
PCT/EP2023/080311</t>
  </si>
  <si>
    <t xml:space="preserve">METHOD FOR OPERATING A CIRCUIT BREAKER AND SYSTEM COMPRISING A CIRCUIT BREAKER
</t>
  </si>
  <si>
    <t>IP95656</t>
  </si>
  <si>
    <t>2306072IN</t>
  </si>
  <si>
    <t>MULTIPLE CLI MEASUREMENTS IN MULTIPLE TRP OPERATION
PCT/CN2023/137112</t>
  </si>
  <si>
    <t>IP95669</t>
  </si>
  <si>
    <t>2401634IN</t>
  </si>
  <si>
    <t>NETWORK ASSISTED FREQUENCY OFFSET ESTIMATION AND CORRECTION IN AMBIENT INTERNET OF THINGS (AIOT) DEPLOYMENTS
PCT/CN2024/073786</t>
  </si>
  <si>
    <t>IP93096</t>
  </si>
  <si>
    <t>COP2024-0134/IN</t>
  </si>
  <si>
    <t>SEPARATOR FOR ELECTROCHEMICAL DEVICE, MANUFACTURING METHOD THEREFOR, AND ELECTROCHEMICAL DEVICE COMPRISING SEPARATOR
PCT/KR2024/016670</t>
  </si>
  <si>
    <t>IP94047</t>
  </si>
  <si>
    <t>P250449IN01</t>
  </si>
  <si>
    <t xml:space="preserve">SYSTEM AND METHOD FOR CONTEXT AWARE ALARM FILTERING AND CONTROL IN AN INDUSTRIAL PLANT
</t>
  </si>
  <si>
    <t>IP94718</t>
  </si>
  <si>
    <t>P230869IN01</t>
  </si>
  <si>
    <t>SUPPORTING APPARATUS FOR USE WITH ROTOR AND CORRESPONDING ROTOR, ELECTRIC MOTOR AND GENERATOR
PCT/CN2024/073525</t>
  </si>
  <si>
    <t>IP91865</t>
  </si>
  <si>
    <t>P250583IN01</t>
  </si>
  <si>
    <t xml:space="preserve">METHOD AND SYSTEM FOR MANAGING OPERATION OF A HETEROGENEOUS WORKFLOW IN AN INDUSTRIAL ENVIRONMENT
</t>
  </si>
  <si>
    <t>IP94754</t>
  </si>
  <si>
    <t>0479BR001WO-IN</t>
  </si>
  <si>
    <t>CLEMO TECHNOLOGIES</t>
  </si>
  <si>
    <t>METHOD AND DEVICE FOR CONTROLLING A SOLAR PANEL CLEANING ROBOT
PCT/EP2024/079845</t>
  </si>
  <si>
    <t xml:space="preserve">A METHOD AND A SYSTEM FOR SIMULATION-DRIVEN CONTROL FOR ADDITIVE AND HYBRID MANUFACTURING SYSTEMS
</t>
  </si>
  <si>
    <t>IP95147</t>
  </si>
  <si>
    <t>SH-75674-IN-DMC</t>
  </si>
  <si>
    <t>IMAGE DECODING METHOD AND APPARATUS USING INTRA PREDICTION, AND IMAGE ENCODING METHOD AND APPARATUS USING INTRA PREDICTION
PCT/KR2024/015454</t>
  </si>
  <si>
    <t>IP93277</t>
  </si>
  <si>
    <t>SH-74481-IN-DMC</t>
  </si>
  <si>
    <t>METHOD AND ELECTRONIC DEVICE FOR PERFORMING OBJECT REMOVAL PROCESSING
PCT/KR2024/011422</t>
  </si>
  <si>
    <t>IP95167</t>
  </si>
  <si>
    <t>1526-IN-PCT</t>
  </si>
  <si>
    <t>USE OF TPL2 INHIBITORS, SUCH AS A PRODRUG OF TILPISERTIB, TO TREAT INFLAMMATORY BOWEL DISEASE OR ULCERATIVE COLITIS
PCT/US2024/059225</t>
  </si>
  <si>
    <t>IP94760</t>
  </si>
  <si>
    <t>P28054-IN/DMC/KHE</t>
  </si>
  <si>
    <t>CAMERA MODULE AND ELECTRONIC DEVICE COMPRISING SAME
PCT/KR2024/096453</t>
  </si>
  <si>
    <t>IP95703</t>
  </si>
  <si>
    <t>BOD-P-08300WOIN</t>
  </si>
  <si>
    <t>BODAKER, Matan</t>
  </si>
  <si>
    <t>FILTERS WITH PICOMETER-LEVEL SENSITIVITY INCORPORATING COAXIALLY STACKED MACROCYCLES EMBEDDED IN SOLID FILLER MATERIAL, AND METHODS OF MANUFACTURE OF SAME
PCT/IL2024/051027</t>
  </si>
  <si>
    <t>IP95427</t>
  </si>
  <si>
    <t>2024007-IN-PCT</t>
  </si>
  <si>
    <t>METHOD FOR MANUFACTURING A PLASTERBOARD
PCT/EP2025/050998</t>
  </si>
  <si>
    <t>IP95750</t>
  </si>
  <si>
    <t>OVP2426640IN</t>
  </si>
  <si>
    <t>CONTAINER MODULE
PCT/KR2024/020712</t>
  </si>
  <si>
    <t>IP92780</t>
  </si>
  <si>
    <t>P28288-IN/DMC/PMJ</t>
  </si>
  <si>
    <t>ELECTRONIC DEVICE, OPERATING METHOD THEREOF, AND RECORDING MEDIUM
PCT/KR2024/015426</t>
  </si>
  <si>
    <t>IP95305</t>
  </si>
  <si>
    <t>PP230050IN</t>
  </si>
  <si>
    <t>BIOSMART CORPORATION</t>
  </si>
  <si>
    <t>METAL CARD AND MANUFACTURING METHOD THEREFOR
PCT/KR2023/019141</t>
  </si>
  <si>
    <t>IP95381</t>
  </si>
  <si>
    <t>P50133IN00</t>
  </si>
  <si>
    <t>BISTABLE ELECTROMAGNETIC SWITCHING DEVICE
PCT/EP2024/084569</t>
  </si>
  <si>
    <t xml:space="preserve">DEVICE AND METHOD FOR LOW GAMMA STIMULATION FOR NEUROPROTECTION
</t>
  </si>
  <si>
    <t>IP95670</t>
  </si>
  <si>
    <t>2400236IN</t>
  </si>
  <si>
    <t>TECHNIQUES FOR DETERMINING CHANNEL MEASUREMENTS BY A NETWORK-CONTROLLED REPEATER
PCT/US2025/012201</t>
  </si>
  <si>
    <t>IP95659</t>
  </si>
  <si>
    <t>2400303U1IN</t>
  </si>
  <si>
    <t>GEOMETRIC DEEP LEARNING FOR LATTICE REDUCTION
PCT/US2024/059864</t>
  </si>
  <si>
    <t>IP95660</t>
  </si>
  <si>
    <t>2401540IN</t>
  </si>
  <si>
    <t>INFORMATION SIGNALING FOR AI/ML LIFE CYCLE MANAGEMENT
PCT/CN2024/071751</t>
  </si>
  <si>
    <t>IP95673</t>
  </si>
  <si>
    <t>2401052IN</t>
  </si>
  <si>
    <t>CELL DISCONTINUOUS OPERATION FOR WAKE UP RADIO SYNCRHONIZATION SIGNAL AND WAKE UP SIGNAL MONITORING
PCT/CN2024/071502</t>
  </si>
  <si>
    <t>IP94671</t>
  </si>
  <si>
    <t>P260465IN01</t>
  </si>
  <si>
    <t xml:space="preserve">VACUUM INTERRUPTER
</t>
  </si>
  <si>
    <t>IP94466</t>
  </si>
  <si>
    <t>P250245IN01</t>
  </si>
  <si>
    <t xml:space="preserve">STATE TRANSFER SCHEDULING OF INTERNAL STATES IN AN INDUSTRIAL ENVIRONMENT
</t>
  </si>
  <si>
    <t xml:space="preserve">A COVER MEMBER FOR A SENSOR ASSEMBLY AND A SENSOR ASSEMBLY
</t>
  </si>
  <si>
    <t>IP92547</t>
  </si>
  <si>
    <t>SRIB-20250211-003</t>
  </si>
  <si>
    <t xml:space="preserve">A METHOD AND A SYSTEM FOR GENERATING PERSONALIZED CONTENT ON A USER DEVICE
</t>
  </si>
  <si>
    <t xml:space="preserve">INORGANIC PARTICLE, LIGHT-EMITTING DEVICE INCLUDING THE INORGANIC PARTICLE, AND ELECTRONIC APPARATUS AND ELECTRONIC DEVICE INCLUDING THE LIGHT-EMITTING DEVICE
</t>
  </si>
  <si>
    <t>IP94010</t>
  </si>
  <si>
    <t>SH-76949-IN-DMC</t>
  </si>
  <si>
    <t>AUDIO CODEC BITRATE USING DIRECTIONAL LOUDNESS
PCT/KR2024/019896</t>
  </si>
  <si>
    <t xml:space="preserve">AN AUTOFLUORESCENCE SPECTROSCOPIC DEVICE AND A METHOD OF OPERATING THE AUTOFLUORESCENCE SPECTROSCOPIC DEVICE
</t>
  </si>
  <si>
    <t>IP95223</t>
  </si>
  <si>
    <t>KB1545</t>
  </si>
  <si>
    <t>RIZZO, Michelangelo</t>
  </si>
  <si>
    <t>METHODS AND SYSTEMS FOR BULK FOOD ORDERING AND DELIVERY
PCT/CA2024/051417</t>
  </si>
  <si>
    <t>IP94923</t>
  </si>
  <si>
    <t>080618-2991</t>
  </si>
  <si>
    <t>CONTAINER AND METHOD FOR PRESERVING OR TRANSPORTING BIOLOGICAL MATERIALS
PCT/US2024/052740</t>
  </si>
  <si>
    <t>IP95796</t>
  </si>
  <si>
    <t>20443-0634IN2</t>
  </si>
  <si>
    <t xml:space="preserve">BICYCLIC AMINES AS CDK2 INHIBITORS
</t>
  </si>
  <si>
    <t>IP95318</t>
  </si>
  <si>
    <t>30591_IN</t>
  </si>
  <si>
    <t>METHODS OF PRODUCING FC-CONTAINING PROTEINS
PCT/US2024/058820</t>
  </si>
  <si>
    <t xml:space="preserve">LOW CARBON FUEL PRODUCTION FROM AIR USING GEOTHERMAL HEAT
</t>
  </si>
  <si>
    <t>IP94713</t>
  </si>
  <si>
    <t>P28232-IN /DMC/PMJ</t>
  </si>
  <si>
    <t>DISPLAY DEVICE AND ELECTRONIC DEVICE COMPRISING SAME
PCT/KR2024/010903</t>
  </si>
  <si>
    <t>IP93051</t>
  </si>
  <si>
    <t>24PCTIN1105</t>
  </si>
  <si>
    <t>SECONDARY BATTERY MANUFACTURING SYSTEM
PCT/KR2025/099104</t>
  </si>
  <si>
    <t>IP95593</t>
  </si>
  <si>
    <t>P202302909IN01</t>
  </si>
  <si>
    <t>HIGH-PERFORMANCE RESOURCE AND JOB SCHEDULING
PCT/IB2024/059386</t>
  </si>
  <si>
    <t>IP95127</t>
  </si>
  <si>
    <t>32.149.161319/05</t>
  </si>
  <si>
    <t>NOWWELL AS</t>
  </si>
  <si>
    <t>URINARY FLOW CONTROL DEVICE
PCT/EP2024/080493</t>
  </si>
  <si>
    <t>IP95206</t>
  </si>
  <si>
    <t>P5208IN00/MDR/NG</t>
  </si>
  <si>
    <t>KERAMISCHER OFENBAU GMBH</t>
  </si>
  <si>
    <t>ELECTRIC HEATING ELEMENTS, ELECTRIC HEATED KILN CARS, CONTINUOUS KILNS AND METHODS
PCT/EP2024/079635</t>
  </si>
  <si>
    <t xml:space="preserve">SOLUTION-PROCESSED METHOD FOR THE PREPARATION OF ANODE MATERIAL
</t>
  </si>
  <si>
    <t>IP95191</t>
  </si>
  <si>
    <t>COGNOVI-EMOSHI-PCT</t>
  </si>
  <si>
    <t>COGNOVI LABS, INC.</t>
  </si>
  <si>
    <t>AUTOMATED EMOTION PROCESSING OF MEDIA
PCT/US2024/053184</t>
  </si>
  <si>
    <t>IP95581</t>
  </si>
  <si>
    <t>2023P00305WOIN</t>
  </si>
  <si>
    <t>SYSTEMS AND METHODS FOR PREDICTING CHARGING MODE AND OPTIMAL PARAMETERS FOR VOLTAGE CONTRAST
PCT/EP2024/077743</t>
  </si>
  <si>
    <t xml:space="preserve">TECHNIQUES FOR RANDOM ACCESS POINT INDICATION AND PICTURE OUTPUT IN CODED VIDEO STREAM
</t>
  </si>
  <si>
    <t xml:space="preserve">BASE STATION AGGREGATION IN TELECOMMUNICATIONS NETWORKS
</t>
  </si>
  <si>
    <t xml:space="preserve">BUSBAR ASSEMBLY FOR STEADY-STATE AND TRANSIENT THERMAL MANAGEMENT
</t>
  </si>
  <si>
    <t>IP95046</t>
  </si>
  <si>
    <t>MP23006IN1</t>
  </si>
  <si>
    <t>COMMUNICATION SYSTEM
PCT/JP2024/041959</t>
  </si>
  <si>
    <t>IP95997</t>
  </si>
  <si>
    <t>230089IN01</t>
  </si>
  <si>
    <t>AMMONIA OXIDATION CATALYST WITH TWC FUNCTIONALITY FOR GASOLINE APPLICATIONS
PCT/EP2024/088322</t>
  </si>
  <si>
    <t>IP95665</t>
  </si>
  <si>
    <t>2400534IN</t>
  </si>
  <si>
    <t>EVENT-BASED ACTIVATION OR DEACTIVATION OF PREDICTIVE RADIO LINK MONITORING OR PREDICTIVE BEAM FAILURE DETECTION
PCT/CN2024/071022</t>
  </si>
  <si>
    <t>IP95672</t>
  </si>
  <si>
    <t>2308649IN</t>
  </si>
  <si>
    <t>CHANNEL STATE INFORMATION REFERENCE SIGNAL (CSI-RS) RESOURCES COMBINING
PCT/CN2024/074586</t>
  </si>
  <si>
    <t>IP95236</t>
  </si>
  <si>
    <t>2024-OPLE-0217PC/IN/EKL/BHL</t>
  </si>
  <si>
    <t>SERVER, OPERATING METHOD THEREOF, AND BATTERY EXCHANGE SYSTEM
PCT/KR2024/015498</t>
  </si>
  <si>
    <t xml:space="preserve">METHOD, SYSTEM, AND COMPUTER PROGRAM PRODUCT FOR AUTOMATICALLY EXECUTING TRANSACTIONS USING A BEHAVIORALLY-TRAINED ARTIFICIAL INTELLIGENCE DIGITAL TWIN
</t>
  </si>
  <si>
    <t>IP95029</t>
  </si>
  <si>
    <t>KB1386</t>
  </si>
  <si>
    <t>JUST-EVOTEC BIOLOGICS, INC.</t>
  </si>
  <si>
    <t>PROTEIN EXPRESSION USING TRANS-SPLICING AND SPLIT SELECTABLE MARKERS
PCT/US2024/057934</t>
  </si>
  <si>
    <t>IP93327</t>
  </si>
  <si>
    <t>PHONEPE PRIVATE LIMITED</t>
  </si>
  <si>
    <t xml:space="preserve">METHOD AND APPARATUS FOR CONTROLLING PROCESSOR PERFORMANCE IN A COMPUTING SYSTEM
</t>
  </si>
  <si>
    <t xml:space="preserve">MAGNETIC UPCONVERSION NANOCOMPOSITES, A PROCESS FOR THEIR PREPARATION AND THERANOSTIC COMPOSITIONS COMPRISING THEM
</t>
  </si>
  <si>
    <t>METHOD FOR AUTOMATICALLY ISSUING INCIDENT NOTIFICATIONS
PCT/US2024/053230</t>
  </si>
  <si>
    <t>IP94913</t>
  </si>
  <si>
    <t>OR1193-09IN</t>
  </si>
  <si>
    <t>ORBEM GMBH</t>
  </si>
  <si>
    <t>METHOD FOR ENABLING HIGH-THROUGHPUT IMAGING OF INDUSTRIAL SAMPLES
PCT/EP2024/080065</t>
  </si>
  <si>
    <t>IP94148</t>
  </si>
  <si>
    <t>SR NO.: S 2025-26/2669 &amp; THE IDF NO 3715</t>
  </si>
  <si>
    <t xml:space="preserve">A NICKEL-CATALYZED PROCESS FOR PREPARING ENANTIOSELECTIVE OXINDOLES-BASED COMPOUNDS
</t>
  </si>
  <si>
    <t>IP94220</t>
  </si>
  <si>
    <t>P28206-IN/DMC/KJH</t>
  </si>
  <si>
    <t>METHOD FOR CONTROLLING TRANSMISSION POWER IN ELECTRONIC DEVICE COMPRISING PLURALITY OF ANTENNAS, AND ELECTRONIC DEVICE ASSISTING SAME
PCT/KR2024/016317</t>
  </si>
  <si>
    <t xml:space="preserve">THERMAL ATOMIC LAYER DEPOSITION METHOD, METHOD OF MANUFACTURING LIGHT EMITTING ELEMENT USING THE SAME, AND ELECTRONIC DEVICE INCLUDING THE LIGHT EMITTING ELEMENT
</t>
  </si>
  <si>
    <t>IP94667</t>
  </si>
  <si>
    <t>2023305-IN-PCT</t>
  </si>
  <si>
    <t>COMPOSITION AND PROCESS FOR PRODUCING GLASS
PCT/EP2024/081258</t>
  </si>
  <si>
    <t>IP95488</t>
  </si>
  <si>
    <t xml:space="preserve">COMPOSITIONS AND METHODS FOR ENHANCED GENE EXPRESSION
</t>
  </si>
  <si>
    <t>IP95325</t>
  </si>
  <si>
    <t>OVP2427559IN</t>
  </si>
  <si>
    <t>ELECTRODE ASSEMBLY, METHOD AND APPARATUS FOR MANUFACTURING SAME, BATTERY COMPRISING ELECTRODE ASSEMBLY, AND BATTERY PACK AND VEHICLE COMPRISING BATTERY
PCT/KR2025/006836</t>
  </si>
  <si>
    <t xml:space="preserve">SYSTEM AND METHOD FOR PROVIDING CONTROL FOR INVERTER-BASED RESOURCE
</t>
  </si>
  <si>
    <t xml:space="preserve">SYSTEM AND METHOD FOR VOLTAGE CONTROL OF INVERTER-BASED RESOURCES
</t>
  </si>
  <si>
    <t xml:space="preserve">TECHNIQUES FOR MANAGING OPERATION OF POWER DISTRIBUTION SYSTEMS
</t>
  </si>
  <si>
    <t xml:space="preserve">A THERMAL MANAGEMENT SYSTEM FOR A POWER DISTRIBUTION UNIT
</t>
  </si>
  <si>
    <t xml:space="preserve">AN INFRARED INSPECTION SYSTEM
</t>
  </si>
  <si>
    <t xml:space="preserve">DETECTION OF T1 TIMESTAMP ANOMALIES IN RADIO UNITS FOR PRECISION TIME PROTOCOL (PTP) SYNCHRONIZATION
</t>
  </si>
  <si>
    <t>IP95277</t>
  </si>
  <si>
    <t>2024-OPLE-9901PC/IN/EKL/JWJ</t>
  </si>
  <si>
    <t>BATTERY MANAGEMENT APPARATUS AND OPERATING METHOD THEREOF
PCT/KR2024/012585</t>
  </si>
  <si>
    <t>IP95603</t>
  </si>
  <si>
    <t>2024-OPLE-0310PC/IN/EKL/JHW</t>
  </si>
  <si>
    <t>POSITIVE ELECTRODE FOR SODIUM SECONDARY BATTERY AND SODIUM SECONDARY BATTERY INCLUDING THE SAME
PCT/KR2024/020837</t>
  </si>
  <si>
    <t>IP95714</t>
  </si>
  <si>
    <t>2400526IN</t>
  </si>
  <si>
    <t>TECHNIQUES FOR PERFORMING RANDOM ACCESS CHANNEL (RACK) PROCEDURES IN NON-ANCHOR CELLS
PCT/CN2024/073764</t>
  </si>
  <si>
    <t>IP95112</t>
  </si>
  <si>
    <t>SP26709700IN</t>
  </si>
  <si>
    <t>NANJING DADE STEEL PIPE CO., LTD.</t>
  </si>
  <si>
    <t>CONTINUOUS PRODUCTION DEVICE AND MANUFACTURING METHOD FOR SPIRAL WELDED STEEL PIPE OF COMBINED STRUCTURE
PCT/CN2024/090717</t>
  </si>
  <si>
    <t>IP95520</t>
  </si>
  <si>
    <t>P250206IN01</t>
  </si>
  <si>
    <t xml:space="preserve">INDUCTION MOTOR ROTOR AND METHOD OF MANUFACTURE THEREOF
</t>
  </si>
  <si>
    <t>IP95818</t>
  </si>
  <si>
    <t>P250104IN01</t>
  </si>
  <si>
    <t xml:space="preserve">ENCLOSURE FOR ELECTRICAL RECEPTACLE
</t>
  </si>
  <si>
    <t>IP95474</t>
  </si>
  <si>
    <t>10109-017IN1</t>
  </si>
  <si>
    <t>THE UNIVERSITY OF BRITISH COLUMBIA</t>
  </si>
  <si>
    <t>CATIONIC PEPTIDES WITH BROAD SPECTRUM ACTIVITY
PCT/IB2024/060791</t>
  </si>
  <si>
    <t xml:space="preserve">POWER BACK-OFF AWARE LINK-ADAPTATION FOR UPLINK DEMODULATION REFERENCE SIGNAL (UL-DMRS) BASED SCHEDULING
</t>
  </si>
  <si>
    <t>IP95746</t>
  </si>
  <si>
    <t>2023P00116WOIN</t>
  </si>
  <si>
    <t>MYOPIA CONTROL LENS ELEMENT
PCT/EP2024/085164</t>
  </si>
  <si>
    <t xml:space="preserve">SINGLE-PROVIDER CLOUD-TO-EDGE CONTROLLER LICENSING
</t>
  </si>
  <si>
    <t>Peacewise Consutling LLP</t>
  </si>
  <si>
    <t xml:space="preserve">SYSTEM AND METHOD FOR MEDICATION SAFETY AND ADVERSE DRUG REACTION MANAGEMENT
</t>
  </si>
  <si>
    <t>IP94841</t>
  </si>
  <si>
    <t>SH-73960-IN-DMC</t>
  </si>
  <si>
    <t>MANAGEMENT SERVER AND CONTROL METHOD THEREOF
PCT/KR2024/014302</t>
  </si>
  <si>
    <t>IP95337</t>
  </si>
  <si>
    <t>OPP20247159IN</t>
  </si>
  <si>
    <t>DIAGNOSTIC INFORMATION COLLECTING METHOD FOR VEHICLE DIAGNOSIS AND BATTERY SYSTEM
PCT/KR2024/017761</t>
  </si>
  <si>
    <t>IP95776</t>
  </si>
  <si>
    <t>COORDINATED FREQUENCY DIVISION MULTIPLE ACCESS
PCT/US2024/052576</t>
  </si>
  <si>
    <t xml:space="preserve">A SYSTEM FOR IMMOBILIZED CULTIVATION OF MICROALGAE
</t>
  </si>
  <si>
    <t>IP94217</t>
  </si>
  <si>
    <t>24PCTIN1310</t>
  </si>
  <si>
    <t>BATTERY CELL AGING DEVICE AND BATTERY CELL AGING METHOD USING SAME
PCT/KR2025/009124</t>
  </si>
  <si>
    <t>IP95380</t>
  </si>
  <si>
    <t>609181-IN-5</t>
  </si>
  <si>
    <t>A WIND TURBINE BLADE WITH A REINFORCING STRUCTURE AND METHOD FOR ITS MANUFACTURE
PCT/EP2024/080818</t>
  </si>
  <si>
    <t xml:space="preserve">OPTICAL BLOOD ANALYSIS
</t>
  </si>
  <si>
    <t>IP95256</t>
  </si>
  <si>
    <t>OVP2528666IN</t>
  </si>
  <si>
    <t>BATTERY SYSTEM
PCT/IB2025/053542</t>
  </si>
  <si>
    <t>IP95555</t>
  </si>
  <si>
    <t>24P0518WOIN</t>
  </si>
  <si>
    <t>NEWBURY, James</t>
  </si>
  <si>
    <t>OFFSHORE FLOATING WAVE GENERATOR ASSEMBLY
PCT/AU2024/051198</t>
  </si>
  <si>
    <t>IP95764</t>
  </si>
  <si>
    <t>309052-IN-NP.</t>
  </si>
  <si>
    <t xml:space="preserve">A BRAKE ACTUATOR
</t>
  </si>
  <si>
    <t>IP95599</t>
  </si>
  <si>
    <t>2023P00329WOIN</t>
  </si>
  <si>
    <t>RADIATION SPECTRUM CONFIGURATION SYSTEM
PCT/EP2024/074925</t>
  </si>
  <si>
    <t>IP95721</t>
  </si>
  <si>
    <t>2401629IN</t>
  </si>
  <si>
    <t>SCHEDULING AND RESOURCE ALLOCATION FOR ENERGY-HARVESTING CAPABLE DEVICES
PCT/CN2024/073959</t>
  </si>
  <si>
    <t>IP95723</t>
  </si>
  <si>
    <t>2400249IN</t>
  </si>
  <si>
    <t>SYNCHRONIZATION SIGNALING IN CELL DISCONTINUOUS COMMUNICATIONS
PCT/CN2024/073582</t>
  </si>
  <si>
    <t>IP95749</t>
  </si>
  <si>
    <t>2309055IN</t>
  </si>
  <si>
    <t>REGISTRATION OF SERVICE PREFERENCES AND CAPABILITIES
PCT/US2024/060847</t>
  </si>
  <si>
    <t>IP95753</t>
  </si>
  <si>
    <t>2401986IN</t>
  </si>
  <si>
    <t>AGGREGATED CAPABILITY SIGNALING FOR CARRIER AGGREGATION AND DUAL CONNECTIVITY MODES
PCT/CN2024/072971</t>
  </si>
  <si>
    <t>IP95755</t>
  </si>
  <si>
    <t>2402073IN</t>
  </si>
  <si>
    <t>NAS LAYER OVERHEAD REDUCTION FOR IOT NTN
PCT/US2025/014113</t>
  </si>
  <si>
    <t>IP95710</t>
  </si>
  <si>
    <t>2401596IN</t>
  </si>
  <si>
    <t>USER EQUIPMENT INITIATED BEAM REPORTING
PCT/CN2024/072059</t>
  </si>
  <si>
    <t>IP95711</t>
  </si>
  <si>
    <t>2401339IN</t>
  </si>
  <si>
    <t>APERIODIC CHANNEL STATE INFORMATION FOR MULTIPLE MEASUREMENT CYCLES
PCT/CN2024/074883</t>
  </si>
  <si>
    <t>IP95780</t>
  </si>
  <si>
    <t>2401662IN</t>
  </si>
  <si>
    <t>UNUSED TRANSMISSION OCCASION UPLINK CONTROL INFORMATION FOR CONFIGURED GRANT PHYSICAL UPLINK SHARED CHANNEL TRANSMISSION OCCASIONS
PCT/CN2024/074370</t>
  </si>
  <si>
    <t>IP95632</t>
  </si>
  <si>
    <t>2025-OPLE-1109PC/IN/EKL</t>
  </si>
  <si>
    <t>ELECTRODE ASSEMBLY AND SECONDARY BATTERY INCLUDING THE SAME
PCT/KR2025/095093</t>
  </si>
  <si>
    <t>IP95645</t>
  </si>
  <si>
    <t>2024-OPLE-0311PC/IN/EKL/JHW</t>
  </si>
  <si>
    <t>POSITIVE ELECTRODE FOR SODIUM SECONDARY BATTERY AND SODIUM SECONDARY BATTERY INCLUDING THE SAME
PCT/KR2024/020840</t>
  </si>
  <si>
    <t xml:space="preserve">USER EQUIPMENT (UE) NON-ACCESS STRATUM (NAS) PROCEDURES USING DEDICATED ROUTING FUNCTION IN FUTURE CELLULAR GENERATIONS
</t>
  </si>
  <si>
    <t xml:space="preserve">METHOD AND SYSTEM FOR HANDLING MOBILITY AND USER EQUIPMENT CAPABILITIES
</t>
  </si>
  <si>
    <t xml:space="preserve">A CRASH-PIN SYSTEM FOR A VEHICLE
</t>
  </si>
  <si>
    <t>IP95095</t>
  </si>
  <si>
    <t>P230435IN01</t>
  </si>
  <si>
    <t>AN ELECTRIC CURRENT KNIFE SWITCH COMPRISING A PUFFER DE-LATCHING MECHANISM
PCT/EP2024/083222</t>
  </si>
  <si>
    <t>IP95784</t>
  </si>
  <si>
    <t>P250044IN01</t>
  </si>
  <si>
    <t xml:space="preserve">COVER FOR ELECTRICAL RECEPTACLE
</t>
  </si>
  <si>
    <t>IP93608</t>
  </si>
  <si>
    <t>IDR-CDS-2026-018</t>
  </si>
  <si>
    <t xml:space="preserve">METHOD AND DEVICE FOR DETERMINING AUTHENTICITY OF A MEDICAL IMAGE
</t>
  </si>
  <si>
    <t>IP94407</t>
  </si>
  <si>
    <t>YPF202401-0024/IN-PCT</t>
  </si>
  <si>
    <t>ELECTRONIC DEVICE FOR WIRELESS LAN COMMUNICATION, AND METHOD FOR OPERATING SAME
PCT/KR2024/018933</t>
  </si>
  <si>
    <t xml:space="preserve">SINGLE-ENDED CROSSTALK MEASUREMENT SYSTEM USING A SINGLE-CHANNEL OTDR
</t>
  </si>
  <si>
    <t>IP91945</t>
  </si>
  <si>
    <t>81087756</t>
  </si>
  <si>
    <t xml:space="preserve">COATING COMPOSITION, COATED ARTICLE AND METHOD OF PREPARATION THEREOF
</t>
  </si>
  <si>
    <t>IP95346</t>
  </si>
  <si>
    <t>FAZ-00568</t>
  </si>
  <si>
    <t>IONIZABLE LIPIDOID COMPOSITIONS AND THERAPEUTIC USES THEREOF
PCT/US2024/055923</t>
  </si>
  <si>
    <t>IP95540</t>
  </si>
  <si>
    <t>P126203.IN</t>
  </si>
  <si>
    <t>CALIX LTD</t>
  </si>
  <si>
    <t>PROCESSES AND SYSTEMS FOR THERMAL TREATMENT OF PARTICULATE MATERIALS
PCT/AU2024/051148</t>
  </si>
  <si>
    <t>IP94073</t>
  </si>
  <si>
    <t>P28735-IN/DMC/KHE</t>
  </si>
  <si>
    <t>ELECTRONIC DEVICE INCLUDING ACTUATOR
PCT/KR2024/096434</t>
  </si>
  <si>
    <t>IP95249</t>
  </si>
  <si>
    <t>SP107191INZ/JK</t>
  </si>
  <si>
    <t>ELECTRODE FORMULATIONS
PCT/MY2024/050083</t>
  </si>
  <si>
    <t>IP95586</t>
  </si>
  <si>
    <t>P202300382AIN01</t>
  </si>
  <si>
    <t>CLASSIFYING AND SAMPLING EXECUTION EFFICIENCIES OF SOFTWARE LIBRARIES
PCT/EP2024/080888</t>
  </si>
  <si>
    <t>IP95507</t>
  </si>
  <si>
    <t>2023P00313WOIN</t>
  </si>
  <si>
    <t>RETICLE LOAD LOCK SYSTEM AND METHOD
PCT/EP2024/080393</t>
  </si>
  <si>
    <t xml:space="preserve">RADIO ACCESS NETWORK (RAN) INTELLIGENT CONTROLLER (RIC) RETRANSMISSION AWARE CHANNEL INSTABILITY ENERGY OPTIMIZATION
</t>
  </si>
  <si>
    <t xml:space="preserve">DETECTION AND REPORTING OF MISSING USER-PLANE DATA
</t>
  </si>
  <si>
    <t>IP95695</t>
  </si>
  <si>
    <t>2024-OPLE-0591PC/IN/EKL/JEL</t>
  </si>
  <si>
    <t>BATTERY DIAGNOSTIC DEVICE AND METHOD OF OPERATING THE SAME
PCT/KR2025/000860</t>
  </si>
  <si>
    <t>IP95783</t>
  </si>
  <si>
    <t>2400391IN</t>
  </si>
  <si>
    <t>USER EQUIPMENT DELEGATION SERVICE
PCT/US2024/060848</t>
  </si>
  <si>
    <t>IP95785</t>
  </si>
  <si>
    <t>2401548IN</t>
  </si>
  <si>
    <t>UPLINK POWER CONTROL FOR RANDOM ACCESS MESSAGES IN AN UPLINK DENSE DEPLOYMENT
PCT/CN2024/075419</t>
  </si>
  <si>
    <t>IP95775</t>
  </si>
  <si>
    <t>2400942IN</t>
  </si>
  <si>
    <t>LOW POWER SYNCHRONIZATION SIGNALS AND LOW POWER WAKE UP SIGNALS
PCT/CN2024/071270</t>
  </si>
  <si>
    <t>IP95779</t>
  </si>
  <si>
    <t>2401420IN</t>
  </si>
  <si>
    <t>SYNCHRONIZATION AND CELL SEARCHING FOR AMBIENT INTERNET-OF-THINGS DEVICES
PCT/CN2024/074855</t>
  </si>
  <si>
    <t xml:space="preserve">HIERARCICAL DISTRIBUTED STORAGE SYSTEM DEDUPLICATION MECHANISM
</t>
  </si>
  <si>
    <t xml:space="preserve">COMMON DONOR DEDUPLICATION MECHANISM
</t>
  </si>
  <si>
    <t>IP93469</t>
  </si>
  <si>
    <t>413813-IN01-PCT</t>
  </si>
  <si>
    <t>NATIVE DIALER VERIFICATION FOR A MOBILE COMPUTING DEVICE
PCT/US2024/053308</t>
  </si>
  <si>
    <t>IP95028</t>
  </si>
  <si>
    <t>KB1135</t>
  </si>
  <si>
    <t>SHUT-OFF NOZZLE FOR INJECTION MOLDING
PCT/US2024/025460</t>
  </si>
  <si>
    <t xml:space="preserve">A POWER SWITCHING SYSTEM AND A METHOD THEREOF
</t>
  </si>
  <si>
    <t xml:space="preserve">METHOD AND SYSTEM FOR DEPLOYING OR UPDATING APPLICATION IN DCS
</t>
  </si>
  <si>
    <t>IP95082</t>
  </si>
  <si>
    <t>P240036IN01</t>
  </si>
  <si>
    <t>HEAT GENERATION MODULE AND ASSOCIATED ELECTRICAL DEVICE
PCT/CN2024/082020</t>
  </si>
  <si>
    <t>IP95731</t>
  </si>
  <si>
    <t>OPP20252688IN</t>
  </si>
  <si>
    <t>BATTERY SYSTEM AND METHOD FOR DIAGNOSING CONDITION OF LINK CAPACITOR ACCORDING TO OPERATION OF PRECHARGE CIRCUIT
PCT/KR2025/009048</t>
  </si>
  <si>
    <t>IP95216</t>
  </si>
  <si>
    <t>PF240831INP</t>
  </si>
  <si>
    <t>LEADS BIOLABS INC.</t>
  </si>
  <si>
    <t>ANTIBODY BINDING TO BCMA AND MULTISPECIFIC ANTIBODY COMPRISING SAME
PCT/CN2024/128190</t>
  </si>
  <si>
    <t>IP95781</t>
  </si>
  <si>
    <t>KHP2631110074.5INP</t>
  </si>
  <si>
    <t>SHANGHAI BAOCHENG TAILAI TECHNOLOGY CO., LTD</t>
  </si>
  <si>
    <t>CRYSTAL FORMS OF 20(S)-PROTOPANAXADIOL, PREPARATION METHOD THEREFOR AND USE THEREOF
PCT/CN2024/141102</t>
  </si>
  <si>
    <t xml:space="preserve">STORAGE REQUEST TRANSLATION FOR MANAGING NETWORKED FILE SYSTEM STORAGE
</t>
  </si>
  <si>
    <t>IP93997</t>
  </si>
  <si>
    <t>P28327-IN/DMC/PMJ</t>
  </si>
  <si>
    <t>CONNECTOR AND ELECTRONIC DEVICE INCLUDING SAME
PCT/KR2024/016668</t>
  </si>
  <si>
    <t>IP95575</t>
  </si>
  <si>
    <t>1530-IN-PCT</t>
  </si>
  <si>
    <t>AZASPIRO WRN INHIBITORS
PCT/US2024/061572</t>
  </si>
  <si>
    <t>IP95747</t>
  </si>
  <si>
    <t>1500-IN-PCT</t>
  </si>
  <si>
    <t>SOLID FORMS OF A NUCLEOSIDE ANALOGUE AND USES THEREOF
PCT/US2024/061278</t>
  </si>
  <si>
    <t>IP93580</t>
  </si>
  <si>
    <t xml:space="preserve">MULTI-PARAMETER PORTABLE DEVICE AND METHODS THEREOF FOR NON-INVASIVE HEALTH MONITORING OF DAIRY ANIMALS
</t>
  </si>
  <si>
    <t xml:space="preserve">MODEL-BASED CAPABILITY CONTROL FOR AUTONOMOUS AGENTS
</t>
  </si>
  <si>
    <t>IP95705</t>
  </si>
  <si>
    <t>700591-IN-4</t>
  </si>
  <si>
    <t>A BLADE HANDLING ASSEMBLY FOR MOVING A WIND TURBINE BLADE BETWEEN DIFFERENT LOCATIONS
PCT/EP2024/083416</t>
  </si>
  <si>
    <t>IP95903</t>
  </si>
  <si>
    <t>P5663IN00.</t>
  </si>
  <si>
    <t xml:space="preserve">REAR RAIL ASSEMBLY FOR A VEHICLE AND METHODS
</t>
  </si>
  <si>
    <t>IP94497</t>
  </si>
  <si>
    <t>FS-F11141-07</t>
  </si>
  <si>
    <t>SEARCH METHOD, CELL PRODUCTION METHOD, CELL SELECTION METHOD, CELL, AND METHOD FOR PRODUCING CELL PRODUCT
PCT/JP2024/041880</t>
  </si>
  <si>
    <t>IP94865</t>
  </si>
  <si>
    <t>87DA-379178-IN</t>
  </si>
  <si>
    <t>AIRA TECHNOLOGIES, INC.</t>
  </si>
  <si>
    <t>METHOD AND SYSTEM FOR CONTEXT-AWARE TELECOMMUNICATIONS, CELLULAR, AND RADIO BASED GENERATIVE PRE-TRAINED TRANSFORMER
PCT/US2024/053618</t>
  </si>
  <si>
    <t>IP95869</t>
  </si>
  <si>
    <t>307389-IN-NP</t>
  </si>
  <si>
    <t xml:space="preserve">PNEUMATIC BRAKE ACTUATOR FOR VEHICLE BRAKE SYSTEMS
</t>
  </si>
  <si>
    <t>IP94857</t>
  </si>
  <si>
    <t>IP260254.</t>
  </si>
  <si>
    <t xml:space="preserve">METHOD AND SYSTEM FOR ALWAYS-ON COMMUNICATION (AoC) BETWEEN UEs IN IP MULTIMEDIA SUBSYSTEM (IMS) NETWORK
</t>
  </si>
  <si>
    <t>IP95639</t>
  </si>
  <si>
    <t>SP2410051/IN</t>
  </si>
  <si>
    <t>SEAMLESS ROAMING IN WIRELESS NETWORKS
PCT/KR2024/019676</t>
  </si>
  <si>
    <t>IP94101</t>
  </si>
  <si>
    <t>2025N01155</t>
  </si>
  <si>
    <t>POWER CONVERSION DEVICE AND MOTOR MODULE
PCT/JP2024/022330</t>
  </si>
  <si>
    <t>IP95321</t>
  </si>
  <si>
    <t>2024P00030WOIN</t>
  </si>
  <si>
    <t>CLEANER HEAD MEMBER AND METHOD OF MANUFACTURING THE SAME
PCT/EP2024/066797</t>
  </si>
  <si>
    <t>IP95634</t>
  </si>
  <si>
    <t>2025P00054WOIN</t>
  </si>
  <si>
    <t>GARMENT STEAMER WITH IMPROVED STEAMING PERFORMANCES AND FUNCTIONALITIES
PCT/EP2025/073608</t>
  </si>
  <si>
    <t>IP95589</t>
  </si>
  <si>
    <t>2023P00367WOIN</t>
  </si>
  <si>
    <t>SYSTEMS AND METHODS FOR MOTION CONTROL IN A SEMICONDUCTOR MANUFACTURING APPARATUS
PCT/EP2024/077398</t>
  </si>
  <si>
    <t xml:space="preserve">SYSTEM AND METHOD FOR CONTEXT-AWARE SENSOR FUSION-BASED PERCEPTION FOR VEHICLE
</t>
  </si>
  <si>
    <t>IP95807</t>
  </si>
  <si>
    <t>2401670IN</t>
  </si>
  <si>
    <t>ENHANCED BROADCAST SERVICE COMMUNICATIONS
PCT/US2024/059527</t>
  </si>
  <si>
    <t>IP95810</t>
  </si>
  <si>
    <t>2309009IN</t>
  </si>
  <si>
    <t>RECONFIGURABLE INTELLIGENT SURFACE CODEBOOK
PCT/US2024/053334</t>
  </si>
  <si>
    <t>IP95816</t>
  </si>
  <si>
    <t>2401861IN</t>
  </si>
  <si>
    <t>TECHNIQUES FOR PRECODING BASED ON RELATIVE PHASE OR FREQUENCY DRIFT BETWEEN TRANSMISSION/RECEPTION POINTS
PCT/CN2024/072937</t>
  </si>
  <si>
    <t>IP95840</t>
  </si>
  <si>
    <t>2400570IN</t>
  </si>
  <si>
    <t>BACKWARD LINK CODING CONFIGURATION FOR AMBIENT INTERNET OF THINGS DEVICES
PCT/CN2023/140481</t>
  </si>
  <si>
    <t>IP95905</t>
  </si>
  <si>
    <t>2309470IN</t>
  </si>
  <si>
    <t>RADIO ACCESS NETWORK TOPOLOGY MANAGEMENT
PCT/US2024/058611</t>
  </si>
  <si>
    <t>IP95697</t>
  </si>
  <si>
    <t>2024-OPLE-9903PC/IN/EKL/JWJ</t>
  </si>
  <si>
    <t>DATA MANAGEMENT DEVICE AND OPERATION METHOD THEREOF
PCT/KR2024/013773</t>
  </si>
  <si>
    <t>IP95728</t>
  </si>
  <si>
    <t>2024-OPLE-9942PC/IN/EKL/SKB</t>
  </si>
  <si>
    <t>BATTERY MANAGEMENT DEVICE, BATTERY MANAGEMENT METHOD, AND VEHICLE
PCT/KR2024/016923</t>
  </si>
  <si>
    <t>IP95757</t>
  </si>
  <si>
    <t>2024-OPLE-0567PC/IN/EKL/JEA</t>
  </si>
  <si>
    <t>CYLINDRICAL LITHIUM SECONDARY BATTERY
PCT/KR2024/020718</t>
  </si>
  <si>
    <t>IP95336</t>
  </si>
  <si>
    <t>2024-OPLE-9941PC/IN/EKL/SKB</t>
  </si>
  <si>
    <t>BATTERY SYSTEM AND OPERATION METHOD THEREOF
PCT/KR2024/014340</t>
  </si>
  <si>
    <t>IP95502</t>
  </si>
  <si>
    <t>2024-OPLE-0932PC/IN/EKL/SYK</t>
  </si>
  <si>
    <t>SIMULATION SYSTEM AND OPERATION METHOD OF SIMULATION SYSTEM
PCT/KR2025/000085</t>
  </si>
  <si>
    <t>IP94110</t>
  </si>
  <si>
    <t>NSG23011INW1</t>
  </si>
  <si>
    <t>NIPPON SHEET GLASS COMPANY LIMITED</t>
  </si>
  <si>
    <t>RUBBER-REINFORCING CORD AND RUBBER PRODUCT USING SAME
PCT/JP2024/031929</t>
  </si>
  <si>
    <t xml:space="preserve">METHOD FOR CROP PROTECTION
</t>
  </si>
  <si>
    <t>IP95478</t>
  </si>
  <si>
    <t>2067481. 0002124</t>
  </si>
  <si>
    <t>REDUCED BASIS WEIGHT ACQUISITION DISTRIBUTION LAYER
PCT/US2024/052896</t>
  </si>
  <si>
    <t xml:space="preserve">RESILIENCY IMPROVEMENTS TO PROCESSING COMMUNICATION WAVEFORMS
</t>
  </si>
  <si>
    <t>IP95508</t>
  </si>
  <si>
    <t>RANP20PIN01</t>
  </si>
  <si>
    <t>PACKING SYSTEM WITH FOLDABLE FLAP ROTATION ANGLE DETECTION
PCT/US2024/053917</t>
  </si>
  <si>
    <t>Marvell Semiconductor, Inc.</t>
  </si>
  <si>
    <t xml:space="preserve">HARDWARE-ACCELERATED OFFLOAD OF POST-QUANTUM CRYPTOGRAPHIC OPERATIONS USING PROGRAMMABLE PROCESSING ENGINES
</t>
  </si>
  <si>
    <t>IP94482</t>
  </si>
  <si>
    <t>139866-5006-IN</t>
  </si>
  <si>
    <t>BASECURE THERAPEUTICS INC.</t>
  </si>
  <si>
    <t>MODIFIED OLIGONUCLEOTIDES AND METHODS OF USE THEREOF
PCT/US2024/054153</t>
  </si>
  <si>
    <t>IP95588</t>
  </si>
  <si>
    <t>2023P00365WOIN</t>
  </si>
  <si>
    <t>ELECTRONIC CIRCUIT, POSITIONING SYSTEM, SUBSTRATE HANDLING APPARATUS AND METHOD FOR BRAKING MOVEMENT OF A MOVABLE OBJECT
PCT/EP2024/078123</t>
  </si>
  <si>
    <t xml:space="preserve">FRONTHAUL DISCOVERY OF RADIO UNIT (RU) AND DISTRIBUTED UNIT (DU)
</t>
  </si>
  <si>
    <t>IP95774</t>
  </si>
  <si>
    <t>P50231IN00</t>
  </si>
  <si>
    <t>HEALTH MONITORING OF ELECTROMAGNETIC RELAY
PCT/EP2025/051220</t>
  </si>
  <si>
    <t>IP95794</t>
  </si>
  <si>
    <t>P50240IN00</t>
  </si>
  <si>
    <t>CIRCUIT BREAKER AND METHOD FOR DETERMINING A SEQUENCE OF ELECTRICAL PULSES FOR A CIRCUIT BREAKER
PCT/EP2025/055301</t>
  </si>
  <si>
    <t xml:space="preserve">HYSTERESIS-AWARE RLC PROTECTION WITH DISCRETE ACTION PROFILES FOR 6G
</t>
  </si>
  <si>
    <t>IP95909</t>
  </si>
  <si>
    <t>2401546IN</t>
  </si>
  <si>
    <t>REPORTED AMPLITUDE FOR CODEBOOK
PCT/CN2024/075396</t>
  </si>
  <si>
    <t xml:space="preserve">PROCEDURES AND SIGNALING FOR REPORTING OBJECTS
</t>
  </si>
  <si>
    <t>IP95548</t>
  </si>
  <si>
    <t>PCNINW263209T</t>
  </si>
  <si>
    <t>STEEL PLATE HAVING PATTERN ON SURFACE, AND MANUFACTURING METHOD THEREFOR
PCT/CN2024/132685</t>
  </si>
  <si>
    <t>IP95190</t>
  </si>
  <si>
    <t>PC073041A</t>
  </si>
  <si>
    <t>BENZODIAZEPINE COMPOUNDS AS N-PROTEIN INHIBITORS
PCT/IB2024/062150</t>
  </si>
  <si>
    <t xml:space="preserve">INDUSTRIALLY SCALABLE PROCESS FOR THE PREPARATION OF LITHIUM METAL OXIDES
</t>
  </si>
  <si>
    <t>IP95018</t>
  </si>
  <si>
    <t>008949711</t>
  </si>
  <si>
    <t>SELF-SOVEREIGN IDENTITY SYSTEM AND METHOD
PCT/EP2024/080962</t>
  </si>
  <si>
    <t>IP93755</t>
  </si>
  <si>
    <t>81089215</t>
  </si>
  <si>
    <t xml:space="preserve">METHOD AND SYSTEM FOR MINIMIZING BLAST FURNACE FUEL RATE USING CARBON DIRECT REDUCTION RATE FRAMEWORK
</t>
  </si>
  <si>
    <t>IP93960</t>
  </si>
  <si>
    <t>TEMP 25/26-389</t>
  </si>
  <si>
    <t xml:space="preserve">AN AIR FLOW CONTROL STRUCTURE OF A VEHICLE
</t>
  </si>
  <si>
    <t>IP94812</t>
  </si>
  <si>
    <t>P28107-IN/DMC/KHR</t>
  </si>
  <si>
    <t>WEARABLE ELECTRONIC DEVICE INCLUDING POLARIZING STRUCTURE
PCT/KR2024/016933</t>
  </si>
  <si>
    <t>IP95526</t>
  </si>
  <si>
    <t>PX230051IN</t>
  </si>
  <si>
    <t>PRECISION BIOSENSOR INC.</t>
  </si>
  <si>
    <t>LATERAL FLOW ANALYSIS DEVICE AND SYSTEM
PCT/KR2023/020233</t>
  </si>
  <si>
    <t>IP93366</t>
  </si>
  <si>
    <t>25PCTIN1323</t>
  </si>
  <si>
    <t>ANODE FOR LITHIUM SECONDARY BATTERY AND MANUFACTURING METHOD THEREFOR
PCT/KR2025/010167</t>
  </si>
  <si>
    <t>IP94844</t>
  </si>
  <si>
    <t>ESP240030PCT/IN</t>
  </si>
  <si>
    <t>ELECTRODE CURRENT COLLECTING PLATE OF SECONDARY BATTERY AND CYLINDRICAL SECONDARY BATTERY EMPLOYING THE SAME
PCT/KR2024/017191</t>
  </si>
  <si>
    <t>IP95335</t>
  </si>
  <si>
    <t>OVP2528414IN</t>
  </si>
  <si>
    <t>CHARGING PROTOCOL GENERATION DEVICE AND METHOD
PCT/KR2025/003657</t>
  </si>
  <si>
    <t>IP95300</t>
  </si>
  <si>
    <t>OVP2427713IN</t>
  </si>
  <si>
    <t>BATTERY MANAGEMENT APPARATUS AND METHOD
PCT/KR2025/001541</t>
  </si>
  <si>
    <t>IP95067</t>
  </si>
  <si>
    <t>395937-1001IN1</t>
  </si>
  <si>
    <t>VOLTSERVER INC.</t>
  </si>
  <si>
    <t>HOT PLUGGABLE PACKET ENERGY TRANSFER RECEIVER
PCT/US2024/052503</t>
  </si>
  <si>
    <t>IP95860</t>
  </si>
  <si>
    <t>P202301065IN01</t>
  </si>
  <si>
    <t>MANAGING A CONNECTION POOL FOR CLOUD-BASED APPLICATIONS ACCESSING DATABASES
PCT/EP2024/071439</t>
  </si>
  <si>
    <t>IP93837</t>
  </si>
  <si>
    <t>LO-350262-IN</t>
  </si>
  <si>
    <t xml:space="preserve">ELECTRONIC DEVICE INCLUDING PARTITION WALLS AND MANUFACTURING METHOD OF THE SAME
</t>
  </si>
  <si>
    <t xml:space="preserve">TECHNIQUES FOR POWER MANAGEMENT IN HVDC DATA CENTERS
</t>
  </si>
  <si>
    <t>IP95011</t>
  </si>
  <si>
    <t>P101363IN</t>
  </si>
  <si>
    <t>CLOSURE FLANGE SEALING COLLAR FOR RECONDITIONED DRUMS
PCT/EP2024/080496</t>
  </si>
  <si>
    <t>IP95600</t>
  </si>
  <si>
    <t>2023P00271WOIN</t>
  </si>
  <si>
    <t>METHOD AND SYSTEM FOR TRIGGERING A SEED LASER
PCT/EP2024/078381</t>
  </si>
  <si>
    <t xml:space="preserve">A COOLING SYSTEM WITH MINIMIZED PUMPING POWER
</t>
  </si>
  <si>
    <t>IP95874</t>
  </si>
  <si>
    <t>2300520IN</t>
  </si>
  <si>
    <t>MULTI-VIEW PREDICTION MODELS WITH SIDE INFORMATION VIA DATA LINK LAYER
PCT/US2024/061721</t>
  </si>
  <si>
    <t>IP95762</t>
  </si>
  <si>
    <t>2024-OPLE-0602PC/IN/EKL/SKB</t>
  </si>
  <si>
    <t>BATTERY MANAGEMENT DEVICE AND OPERATING METHOD THEREOF
PCT/KR2025/000766</t>
  </si>
  <si>
    <t>IP95270</t>
  </si>
  <si>
    <t>2024-OPLE-9940PC/IN/EKL/SYK</t>
  </si>
  <si>
    <t>DATA MANAGEMENT SYSTEM AND DATA MANAGEMENT METHOD
PCT/KR2024/016580</t>
  </si>
  <si>
    <t>IP95814</t>
  </si>
  <si>
    <t>2024-OPLE-0409PC/IN/EKL</t>
  </si>
  <si>
    <t>DRY ELECTRODE, METHOD OF PREPARING THE SAME, AND LITHIUM SECONDARY BATTERY INCLUDING THE SAME
PCT/KR2024/020897</t>
  </si>
  <si>
    <t>IP95817</t>
  </si>
  <si>
    <t>2024-OPLE-0422PC/IN/EKL</t>
  </si>
  <si>
    <t>DRY ELECTRODE, METHOD FOR PREPARING THE SAME, AND LITHIUM SECONDARY BATTERY INCLUDING THE SAME
PCT/KR2024/020899</t>
  </si>
  <si>
    <t xml:space="preserve">METHOD AND SYSTEM FOR RLC DISSOLUTION AND MAC-LAYER ARQ
</t>
  </si>
  <si>
    <t>IP95189</t>
  </si>
  <si>
    <t>2023P00038WOIN</t>
  </si>
  <si>
    <t>METHOD FOR CHARACTERIZING AT LEAST PART OF A LENS ELEMENT
PCT/EP2024/082314</t>
  </si>
  <si>
    <t xml:space="preserve">SYSTEM AND METHOD FOR SECURED AUTHENTICATION ACROSS HYBRID AUTHENTICATION SYSTEMS
</t>
  </si>
  <si>
    <t>IP95612</t>
  </si>
  <si>
    <t>082758-8002IN01</t>
  </si>
  <si>
    <t>IGNIS THERAPEUTICS (SUZHOU) LIMITED</t>
  </si>
  <si>
    <t>DIHYDRO-PYRROLO-PYRIDINE DERIVATIVES AND USES THEREOF
PCT/CN2024/140937</t>
  </si>
  <si>
    <t>IP94216</t>
  </si>
  <si>
    <t>PO245588-PCT-IN</t>
  </si>
  <si>
    <t>RUBBER COMPOSITION AND METHOD OF USING POLYPHENYLENE ETHER
PCT/JP2024/043903</t>
  </si>
  <si>
    <t>IP92641</t>
  </si>
  <si>
    <t>NP-41044-IN</t>
  </si>
  <si>
    <t xml:space="preserve">SIX-PHASE MOTOR STATOR MODULAR STRUCTURE
</t>
  </si>
  <si>
    <t>IP95456</t>
  </si>
  <si>
    <t>30801_IN</t>
  </si>
  <si>
    <t>RXFP1 RECEPTOR AGONISTS
PCT/US2024/056074</t>
  </si>
  <si>
    <t xml:space="preserve">A STEERING DAMPER ASSEMBLY FOR A VEHICLE
</t>
  </si>
  <si>
    <t xml:space="preserve">A SYSTEM FOR A STEERING DAMPER OF A TWO-WHEELED VEHICLE
</t>
  </si>
  <si>
    <t>Rakesh S</t>
  </si>
  <si>
    <t xml:space="preserve">HEAT DISSIPATIVE MAGNETORHEOLOGICAL ELASTOMER
</t>
  </si>
  <si>
    <t>IP94219</t>
  </si>
  <si>
    <t>IDR-CEN-2026-030</t>
  </si>
  <si>
    <t xml:space="preserve">A METHOD AND SYSTEM FOR GENERATING TRUE RANDOM NUMBERS
</t>
  </si>
  <si>
    <t>IP94457</t>
  </si>
  <si>
    <t>24PCTIN1130</t>
  </si>
  <si>
    <t>COATING DEVICE AND ELECTRODE MANUFACTURING DEVICE INCLUDING SAME
PCT/KR2025/006883</t>
  </si>
  <si>
    <t>IP95294</t>
  </si>
  <si>
    <t>1414-IN-PCT</t>
  </si>
  <si>
    <t>METHODS AND INTERMEDIATES FOR PREPARING THERAPEUTIC COMPOUNDS
PCT/US2024/060963</t>
  </si>
  <si>
    <t>IP95978</t>
  </si>
  <si>
    <t>125141.05058</t>
  </si>
  <si>
    <t xml:space="preserve">ADDITIVE MANUFACTURE OF COMPLEX IMPLANTABLE LIVING DEVICES
</t>
  </si>
  <si>
    <t>IP95473</t>
  </si>
  <si>
    <t>C/P/1042219/IN/PCT/1</t>
  </si>
  <si>
    <t>WORKFLOW-BASED CONFIGURATION OF DEVICES FROM A CLOUD SAAS CONTROLLER
PCT/US2024/052224</t>
  </si>
  <si>
    <t>IP95495</t>
  </si>
  <si>
    <t>2023P00348WOIN</t>
  </si>
  <si>
    <t>FOCUS METROLOGY METHOD AND METHOD FOR DESIGNING A FOCUS TARGET FOR FOCUS METROLOGY
PCT/EP2024/078539</t>
  </si>
  <si>
    <t>IP95733</t>
  </si>
  <si>
    <t>2023P00121WO-IN</t>
  </si>
  <si>
    <t>METHOD FOR FAULT DETECTION IN A BATTERY SYSTEM AND CONTROL DEVICE
PCT/EP2024/081531</t>
  </si>
  <si>
    <t>IP95885</t>
  </si>
  <si>
    <t>2024-OPLE-0937PC/IN/EKL/DHK</t>
  </si>
  <si>
    <t>ELECTRODE ASSEMBLY, SECONDARY BATTERY, AND BATTERY UNIT
PCT/KR2025/000981</t>
  </si>
  <si>
    <t>IP94111</t>
  </si>
  <si>
    <t>NSG23008INW1</t>
  </si>
  <si>
    <t>AQUEOUS TREATMENT AGENT, METHOD FOR MANUFACTURING RUBBER-REINFORCING MEMBER, RUBBER-REINFORCING MEMBER, AND RUBBER PRODUCT
PCT/JP2024/038423</t>
  </si>
  <si>
    <t>IP94436</t>
  </si>
  <si>
    <t>Z231593CPIN</t>
  </si>
  <si>
    <t>SHENZHEN HEPALINK PHARMACEUTICAL GROUP CO., LTD.</t>
  </si>
  <si>
    <t>CHEMICALLY MODIFIED GLYCOSAMINOGLYCAN, PREPARATION METHOD THEREFOR, AND USE THEREOF
PCT/CN2024/130179</t>
  </si>
  <si>
    <t xml:space="preserve">SYSTEM AND METHOD OF INTELLIGENT INTERFERENCE MANAGEMENT IN WIRELESS COMMUNICATION NETWORKS
</t>
  </si>
  <si>
    <t>IP94768</t>
  </si>
  <si>
    <t>155271.625104</t>
  </si>
  <si>
    <t>TULEX PHARMACEUTICALS, INC.</t>
  </si>
  <si>
    <t>READY TO USE NON-AQUEOUS SOLUTIONS OF LAMOTRIGINE
PCT/US2024/037217</t>
  </si>
  <si>
    <t>IP95012</t>
  </si>
  <si>
    <t>PC933292INA</t>
  </si>
  <si>
    <t>COATING COMPOSITION
PCT/EP2024/081185</t>
  </si>
  <si>
    <t>IP95431</t>
  </si>
  <si>
    <t>N428360IN JEM</t>
  </si>
  <si>
    <t>SONGHURST, Robert Charles Howard</t>
  </si>
  <si>
    <t>TRANSMISSION
PCT/EP2024/083294</t>
  </si>
  <si>
    <t>IP95996</t>
  </si>
  <si>
    <t>SIGNALING PREFERENCE ORDER OF LINKS AND MAXIMUM ALLOWED LINKS FOR MULTI-LINK OPERATION
PCT/US2024/054361</t>
  </si>
  <si>
    <t>IP95819</t>
  </si>
  <si>
    <t>PT-1679</t>
  </si>
  <si>
    <t xml:space="preserve">A WHEELHOUSE OUTER PANEL OF A VEHICLE
</t>
  </si>
  <si>
    <t>IP94846</t>
  </si>
  <si>
    <t>PT-1657</t>
  </si>
  <si>
    <t xml:space="preserve">A SEMEN COLLECTION DEVICE
</t>
  </si>
  <si>
    <t xml:space="preserve">ZINC-NITRATE FUEL CELL AND STACK ASSEMBLY FOR SIMULTANEOUS AMMONIA PRODUCTION AND POWER GENERATION
</t>
  </si>
  <si>
    <t>IP95861</t>
  </si>
  <si>
    <t>P202301727IN01</t>
  </si>
  <si>
    <t>DUAL SIDE CUT STAGGERED STACKED FIELD EFFECT TRANSISTOR
PCT/EP2024/074141</t>
  </si>
  <si>
    <t>IP95858</t>
  </si>
  <si>
    <t>P202301369IN01</t>
  </si>
  <si>
    <t>MAGNETIC TAPE REUSE ACROSS PRODUCTS
PCT/EP2024/080087</t>
  </si>
  <si>
    <t>IP94325</t>
  </si>
  <si>
    <t>P2023-2374-IN</t>
  </si>
  <si>
    <t>PARTICLE CHARACTERIZATION BY FLOW CYTOMETRY
PCT/US2024/051415</t>
  </si>
  <si>
    <t>IP95069</t>
  </si>
  <si>
    <t>395937-1002IN1</t>
  </si>
  <si>
    <t>TRANSMITTER FOR A PACKET ENERGY TRANSFER SYSTEM
PCT/US2024/052504</t>
  </si>
  <si>
    <t>IP95983</t>
  </si>
  <si>
    <t>700746-IN-4</t>
  </si>
  <si>
    <t>SYSTEM AND METHOD FOR REDUCING GRID CURRENT IMBALANCE IN AN ELECTRICAL POWER SYSTEM
PCT/US2023/084272</t>
  </si>
  <si>
    <t>IP95171</t>
  </si>
  <si>
    <t>PCT2348-IN</t>
  </si>
  <si>
    <t>CHUN, HYUN-SOO</t>
  </si>
  <si>
    <t>COMPOSITION FOR INHIBITING PRODUCTION OF CARCINOGENIC N-NITROSAMINE IN STOMACH AND USE THEREOF
PCT/KR2023/017930</t>
  </si>
  <si>
    <t>IP93248</t>
  </si>
  <si>
    <t>4781PCTIN-UC/YA</t>
  </si>
  <si>
    <t>UNDERPANTS-TYPE ABSORBENT ARTICLE, AND ABSORBENT ARTICLE
PCT/JP2025/003285</t>
  </si>
  <si>
    <t>IP95522</t>
  </si>
  <si>
    <t>OP2624-IN-1786</t>
  </si>
  <si>
    <t>WALL-MOUNTED SANITARY APPARATUS
PCT/CN2024/138728</t>
  </si>
  <si>
    <t>IP94843</t>
  </si>
  <si>
    <t>IP260160</t>
  </si>
  <si>
    <t xml:space="preserve">METHOD AND SYSTEM FOR DYNAMICALLY GENERATING ALTERNATE EXECUTION PATHS DURING AN APPLICATION WORKFLOW
</t>
  </si>
  <si>
    <t>IP95999</t>
  </si>
  <si>
    <t>D25-105/04991-00-IN</t>
  </si>
  <si>
    <t xml:space="preserve">SYSTEMS AND METHODS FOR PERFORMING VISUAL ANALYSIS OF OBJECTS USING GENERATIVE ARTIFICIAL INTELLIGENCE MODELS
</t>
  </si>
  <si>
    <t>IP95467</t>
  </si>
  <si>
    <t>2023P00360WOIN</t>
  </si>
  <si>
    <t>SUBSTRATE SUPPORT, SUBSTRATE SUPPORT SYSTEM AND METHOD TO CLAMP A SUBSTRATE ON A SUBSTRATE SUPPORT
PCT/EP2024/077551</t>
  </si>
  <si>
    <t>Dr. Bhaskar Rao Bollineni</t>
  </si>
  <si>
    <t>SYSTEM FOR TRANSPORTING A TEMPERATURE-CONTROLLED SPECIMEN
PCT/IN2026/050877</t>
  </si>
  <si>
    <t>IP95915</t>
  </si>
  <si>
    <t>2024-OPLE-0569PC/IN/EKL</t>
  </si>
  <si>
    <t>LITHIUM SECONDARY BATTERY AND METHOD OF EVALUATING THERMAL SAFETY OF LITHIUM SECONDARY BATTERY
PCT/KR2024/020977</t>
  </si>
  <si>
    <t>IP95908</t>
  </si>
  <si>
    <t>2309474B1IN</t>
  </si>
  <si>
    <t>COMMUNICATIONS BETWEEN SERVICES IN A WIRELESS COMMUNICATIONS NETWORK
PCT/US2025/010555</t>
  </si>
  <si>
    <t xml:space="preserve">VEHICLE TRAJECTORY SELECTION
</t>
  </si>
  <si>
    <t>IP95910</t>
  </si>
  <si>
    <t>2308666IN</t>
  </si>
  <si>
    <t>CHANNEL STATE INFORMATION PRIORITIES FOR BEAM PREDICTION RESULTS FEEDBACK
PCT/CN2024/075181</t>
  </si>
  <si>
    <t xml:space="preserve">METHOD AND SYSTEM FOR MAXIMUM POWER REDUCTION AWARE RESOURCE BLOCK ALLOCATIONS FOR UPLINK SYSTEMS
</t>
  </si>
  <si>
    <t xml:space="preserve">PHARMACEUTICAL FORMULATION COMPRISING DULOXETINE
</t>
  </si>
  <si>
    <t xml:space="preserve">DOMAIN-SPECIFIC FORMAT PRESERVING DATA TRANSFORMATION
</t>
  </si>
  <si>
    <t>IP96015</t>
  </si>
  <si>
    <t>PRE-ASSOCIATIVE QUALITY-OF-EXPERIENCE ADVERTISING
PCT/US2024/054558</t>
  </si>
  <si>
    <t>IP95839</t>
  </si>
  <si>
    <t>C/P/1042221/IN/PCT/1</t>
  </si>
  <si>
    <t>DYNAMIC PER-LINK PROXYING OF TRAFFIC BETWEEN INTERCONNECTS OF DEVICES IN A FABRIC
PCT/US2024/054530</t>
  </si>
  <si>
    <t>IP95477</t>
  </si>
  <si>
    <t>C/P/1043918/IN/PCT/1</t>
  </si>
  <si>
    <t>TRACKING BEHIND-THE-SERVICE ENDPOINTS IN A SERVICE CHAIN
PCT/US2024/059381</t>
  </si>
  <si>
    <t>IP95395</t>
  </si>
  <si>
    <t>78AW-350737-IN</t>
  </si>
  <si>
    <t>COMPOUNDS AND PHARMACEUTICAL COMPOSITIONS THAT DEGRADE SWI/SNF-RELATED MATRIX-ASSOCIATED ACTIN-DEPENDENT REGULATOR OF CHROMATIN SUBFAMILY A
PCT/US2024/055187</t>
  </si>
  <si>
    <t>IP94677</t>
  </si>
  <si>
    <t>2023P03821WOIN (BGL) / SSW / CHA</t>
  </si>
  <si>
    <t>METHOD AND DEVICE FOR GENERATING AN OUTSIDER PERSPECTIVE IMAGE
PCT/EP2024/081760</t>
  </si>
  <si>
    <t>IP95920</t>
  </si>
  <si>
    <t>2025-OPLE-1083PC/IN/EKL/JWL</t>
  </si>
  <si>
    <t>POSITIVE ELECTRODE ACTIVE MATERIAL, PREPARATION METHOD THEREOF, POSITIVE ELECTRODE INCLUDING THE SAME, AND LITHIUM SECONDARY BATTERY
PCT/KR2025/003882</t>
  </si>
  <si>
    <t xml:space="preserve">METHODS AND SYSTEMS OF HANDLING RECONFIGURATION FAILURE IN WIRELESS NETWORKS
</t>
  </si>
  <si>
    <t>IP95995</t>
  </si>
  <si>
    <t>2023P00115WOIN</t>
  </si>
  <si>
    <t>MYOPIA CONTROL LENS ELEMENT
PCT/EP2024/085161</t>
  </si>
  <si>
    <t xml:space="preserve">SEED TREATMENT METHOD AND COMPOSITION
</t>
  </si>
  <si>
    <t>IP95356</t>
  </si>
  <si>
    <t>119989-0033/8002.IN00</t>
  </si>
  <si>
    <t>VANAN PHARMA LLC</t>
  </si>
  <si>
    <t>METHODS FOR TREATING SKIN DISORDERS
PCT/IB2024/061058</t>
  </si>
  <si>
    <t>IP95357</t>
  </si>
  <si>
    <t>119989-0021/8001.IN00</t>
  </si>
  <si>
    <t>COMPOSITIONS AND METHODS FOR TREATING SKIN DISORDERS
PCT/IB2024/061053</t>
  </si>
  <si>
    <t>IP95914</t>
  </si>
  <si>
    <t>OPP20252420IN</t>
  </si>
  <si>
    <t>ROLLING ROLL, METHOD FOR MANUFACTURING ROLLING ROLL, AND METHOD FOR MANUFACTURING ELECTRODE USING SAME
PCT/KR2025/011321</t>
  </si>
  <si>
    <t>IP95438</t>
  </si>
  <si>
    <t>080618-2999</t>
  </si>
  <si>
    <t>SYNTHESES OF COMPOUNDS USEFUL FOR PRODUCING TREPROSTINIL
PCT/US2024/055018</t>
  </si>
  <si>
    <t>IP95650</t>
  </si>
  <si>
    <t>PC 073057A</t>
  </si>
  <si>
    <t>BIPHENYL AND PHENYLPYRIDINE COMPOUNDS AS INHIBITORS OF KAT2A AND/OR KAT2B
PCT/IB2024/062321</t>
  </si>
  <si>
    <t>IP94964</t>
  </si>
  <si>
    <t>PA2026028SS</t>
  </si>
  <si>
    <t xml:space="preserve">A GEAR POSITION SENSOR AND A GEARBOX THEREOF
</t>
  </si>
  <si>
    <t>IP83857</t>
  </si>
  <si>
    <t>MPS-IAP-2023-139</t>
  </si>
  <si>
    <t xml:space="preserve">PATTERNED POROUS ELASTOMER FILM FOR A SENSOR DEVICE
</t>
  </si>
  <si>
    <t>IP96016</t>
  </si>
  <si>
    <t>IRREGULAR ABSENCE SIGNALING
PCT/US2024/054514</t>
  </si>
  <si>
    <t>IP96035</t>
  </si>
  <si>
    <t>CONTROLLING ACCESS POINT LOCATION CROWDSOURCING
PCT/US2024/054551</t>
  </si>
  <si>
    <t>IP95105</t>
  </si>
  <si>
    <t>25/26-450</t>
  </si>
  <si>
    <t xml:space="preserve">A BRACKET ASSEMBLY FOR A VEHICLE
</t>
  </si>
  <si>
    <t>IP95106</t>
  </si>
  <si>
    <t>25/26-458</t>
  </si>
  <si>
    <t xml:space="preserve">A FRONT-END STRUCTURE OF A VEHICLE
</t>
  </si>
  <si>
    <t>IP95107</t>
  </si>
  <si>
    <t>25/26-515</t>
  </si>
  <si>
    <t xml:space="preserve">A COVER FOR AN ELECTRONIC CONTROLLER OF A VEHICLE
</t>
  </si>
  <si>
    <t>IP95049</t>
  </si>
  <si>
    <t>P28324-IN/DMC/KHE</t>
  </si>
  <si>
    <t>METHOD AND ELECTRONIC DEVICE INCLUDING FLEXIBLE DISPLAY
PCT/KR2024/017559</t>
  </si>
  <si>
    <t>IP94943</t>
  </si>
  <si>
    <t>2023372-IN-PCT</t>
  </si>
  <si>
    <t>MATERIAL COMPRISING A TWO-LAYER FUNCTIONAL COATING HAVING TWO LAYERS BASED ON SILVER AND AN ELEMENT MADE OF ABSORBENT LAYERS
PCT/EP2024/088332</t>
  </si>
  <si>
    <t>IP94946</t>
  </si>
  <si>
    <t>2023372-IN-PCT[2]</t>
  </si>
  <si>
    <t>MATERIAL COMPRISING A TWO-LAYER FUNCTIONAL COATING HAVING TWO LAYERS BASED ON SILVER AND AN ELEMENT MADE OF ABSORBENT LAYERS
PCT/EP2024/088334</t>
  </si>
  <si>
    <t>IP94947</t>
  </si>
  <si>
    <t>2023373-IN-PCT</t>
  </si>
  <si>
    <t>MATERIAL COMPRISING A FUNCTIONAL COATING HAVING TWO SILVER-BASED LAYERS AND AN ELEMENT MADE OF ABSORBENT LAYERS
PCT/EP2024/088335</t>
  </si>
  <si>
    <t>IP94953</t>
  </si>
  <si>
    <t>2023374-IN-PCT</t>
  </si>
  <si>
    <t>MATERIAL COMPRISING A FUNCTIONAL COATING HAVING THREE SILVER-BASED LAYERS AND AN ELEMENT MADE OF ABSORBENT LAYERS
PCT/EP2024/088336</t>
  </si>
  <si>
    <t>IP96023</t>
  </si>
  <si>
    <t>81089132</t>
  </si>
  <si>
    <t xml:space="preserve">METHOD FOR PRODUCING LOW-PHOSPHORUS IRON FROM HIGH-PHOSPHORUS IRON ORE
</t>
  </si>
  <si>
    <t>IP93156</t>
  </si>
  <si>
    <t>SYP351746IN01</t>
  </si>
  <si>
    <t>TRAINING DEVICE, GENERATION DEVICE, AND TERMINAL DEVICE
PCT/JP2024/040285</t>
  </si>
  <si>
    <t>IP95070</t>
  </si>
  <si>
    <t>395937-1003IN1</t>
  </si>
  <si>
    <t>MULTI-DROP PACKET ENERGY TRANSFER RECEIVER
PCT/US2024/052506</t>
  </si>
  <si>
    <t xml:space="preserve">METHOD AND SYSTEM FOR PREVENTING VEHICLE DEPARTURE FROM A ROADWAY BASED ON DETECTION OF A ROAD BOUNDARY AND A ROAD-SUPPORT CONDITION
</t>
  </si>
  <si>
    <t>IP95080</t>
  </si>
  <si>
    <t xml:space="preserve">METHOD FOR AUTOMATED AUTOMOTIVE VALUE ENGINEERING AND SYSTEM THEREOF
</t>
  </si>
  <si>
    <t>IP95215</t>
  </si>
  <si>
    <t>37835N-IN2</t>
  </si>
  <si>
    <t>METHOD AND DEVICE FOR MACHINING, PERFORATING, CUTTING INTO, OR CUTTING THROUGH A SPECIFIC LAYER OF A MULTI-LAYER CABLE
PCT/IB2024/060980</t>
  </si>
  <si>
    <t xml:space="preserve">RECOMBINANT CATHEPSIN B2 ANTIGEN, IMMUNOASSAY AND SERO DETECTION OF Fasciola gigantica IN BOVINES
</t>
  </si>
  <si>
    <t>IP95923</t>
  </si>
  <si>
    <t>2023P00117WOIN</t>
  </si>
  <si>
    <t>MYOPIA CONTROL LENS ELEMENT
PCT/EP2024/085166</t>
  </si>
  <si>
    <t>IP90973</t>
  </si>
  <si>
    <t>MS-MAT-2025-163</t>
  </si>
  <si>
    <t xml:space="preserve">LASER-INDUCED GRAPHENE FROM ARTOCARPUS HETEROPHYLLUS LEAVES, METHOD FOR OBTAINING THE SAME AND APPLICATION THEREOF
</t>
  </si>
  <si>
    <t xml:space="preserve">AI-DRIVEN SDC GENERATION: A REUSABLE BENCHMARKED SKILL FOR MULTI-CLOCK ASIC DESIGN
</t>
  </si>
  <si>
    <t>IP95205</t>
  </si>
  <si>
    <t>SH-75675-IN-DMC</t>
  </si>
  <si>
    <t>ENCODING METHOD, ENCODING DEVICE, DECODING METHOD, AND DECODING DEVICE FOR IMAGE
PCT/KR2024/016320</t>
  </si>
  <si>
    <t>IP94292</t>
  </si>
  <si>
    <t>PL/FC-B2300186FRWOIN</t>
  </si>
  <si>
    <t>AUSTRAL DIAGNOSTICS</t>
  </si>
  <si>
    <t>ACOUSTIC SYSTEM AND METHOD FOR MEASURING SURFACE MOVEMENTS
PCT/EP2024/076403</t>
  </si>
  <si>
    <t>IP95867</t>
  </si>
  <si>
    <t>P4161IN00</t>
  </si>
  <si>
    <t>PIXELFAERIE LIMITED</t>
  </si>
  <si>
    <t>METHOD AND SYSTEM FOR TIME ESTIMATION FOR EDITING A DIGITAL DOCUMENT
PCT/IB2024/061083</t>
  </si>
  <si>
    <t>IP95836</t>
  </si>
  <si>
    <t>C/P/1042220/IN/PCT/1</t>
  </si>
  <si>
    <t>OBSERVER AND ACTION DEPENDENT DYNAMIC UPDATE OF FINE GRAINED TELEMETRY COLLECTION CADENCE AND CONTENT
PCT/US2024/052222</t>
  </si>
  <si>
    <t>IP95577</t>
  </si>
  <si>
    <t>VMTH-207/01IN 317531-2055</t>
  </si>
  <si>
    <t>VM THERAPEUTICS LLC</t>
  </si>
  <si>
    <t>TOPICAL FORMULATIONS OF CALCIUM CHANNEL BLOCKERS
PCT/US2024/060214</t>
  </si>
  <si>
    <t>IP95964</t>
  </si>
  <si>
    <t>P202302133IN01</t>
  </si>
  <si>
    <t>FINE-TUNING AN AI MODEL
PCT/EP2024/081096</t>
  </si>
  <si>
    <t>IP94976</t>
  </si>
  <si>
    <t>P6712IN00-ATT</t>
  </si>
  <si>
    <t>RIGSHOSPITALET</t>
  </si>
  <si>
    <t>ANTIBODIES AND MOLECULAR CONJUGATES THEREOF TARGETING UPAR
PCT/EP2024/081498</t>
  </si>
  <si>
    <t xml:space="preserve">PROVIDING INTERCONNECTIONS WITHIN INTEGRATED CIRCUIT (IC) PACKAGES
</t>
  </si>
  <si>
    <t>COPYRIGHT SEI MESSAGES
PCT/US2024/058358</t>
  </si>
  <si>
    <t xml:space="preserve">A HERBICIDAL COMPOSITION
</t>
  </si>
  <si>
    <t>IP96093</t>
  </si>
  <si>
    <t>P250058IN01 [91932505]</t>
  </si>
  <si>
    <t xml:space="preserve">SOLID ARTICULATING COVER WITH SIDE SHIELDS FOR ELECTRICAL OUTLET BOX
</t>
  </si>
  <si>
    <t>IP94645</t>
  </si>
  <si>
    <t>SH-73549-IN-DMC</t>
  </si>
  <si>
    <t>METHOD FOR UPDATING RECOGNITION MODEL OF ROBOT-TYPE MOBILE DEVICE AND ELECTRONIC DEVICE FOR PERFORMING SAME
PCT/KR2024/021316</t>
  </si>
  <si>
    <t xml:space="preserve">FERROMAGNETIC STRUCTURES IN A FLUIDIC MEDIUM
</t>
  </si>
  <si>
    <t>IP95430</t>
  </si>
  <si>
    <t>YAOPHARMA CO., LTD.</t>
  </si>
  <si>
    <t>GLP-1R AGONIST COMPOUND AND USE THEREOF
PCT/CN2024/105741</t>
  </si>
  <si>
    <t>IP95482</t>
  </si>
  <si>
    <t>00011452-IN01</t>
  </si>
  <si>
    <t>POROUS NON-WOVEN PTFE COMPOSITIONS AND METHODS OF FORMING
PCT/US2024/055981</t>
  </si>
  <si>
    <t>IP95484</t>
  </si>
  <si>
    <t>00011450-IN01</t>
  </si>
  <si>
    <t>PTFE AND ACTIVE PARTICLE COMPOSITIONS
PCT/US2024/055962</t>
  </si>
  <si>
    <t>IP95487</t>
  </si>
  <si>
    <t>00011451-IN01</t>
  </si>
  <si>
    <t>EXPANDED PTFE COMPOSITIONS AND METHODS OF FORMING
PCT/US2024/055975</t>
  </si>
  <si>
    <t>IP95778</t>
  </si>
  <si>
    <t>2023368-IN-PCT</t>
  </si>
  <si>
    <t>LIGHTWEIGHT MIRROR COMPRISING A REINFORCING LAYER
PCT/EP2024/088148</t>
  </si>
  <si>
    <t>IP95859</t>
  </si>
  <si>
    <t>P202301873IN01</t>
  </si>
  <si>
    <t>REDUCED GATE EDGE CAPACITANCE
PCT/EP2024/078769</t>
  </si>
  <si>
    <t>IP95759</t>
  </si>
  <si>
    <t>SP2412001/IN</t>
  </si>
  <si>
    <t>CONGESTION CONTROL IN WIRELESS NETWORKS
PCT/KR2024/096799</t>
  </si>
  <si>
    <t>IP95761</t>
  </si>
  <si>
    <t>SP2410055/IN</t>
  </si>
  <si>
    <t>QOS MANAGEMENT FOR WIRELESS NETWORK
PCT/KR2024/020481</t>
  </si>
  <si>
    <t xml:space="preserve">AUXILIARY SWITCH-BASED MONO-TO-BISTABLE SIGNAL CONVERSION FOR DRIVING BI-STABLE CONTACTORS
</t>
  </si>
  <si>
    <t xml:space="preserve">METHOD AND SYSTEM FOR RADAR POINT CLOUD ASSOCIATION USING RELIABILITY-AWARE RELATIONAL GRAPH PROCESSING
</t>
  </si>
  <si>
    <t>IP95870</t>
  </si>
  <si>
    <t>2024-OPLE-9943PC/IN/EKL/SKB</t>
  </si>
  <si>
    <t>BATTERY UNIT AND BATTERY SYSTEM WITH THE SAME
PCT/KR2024/014791</t>
  </si>
  <si>
    <t>IP96122</t>
  </si>
  <si>
    <t>2024-OPLE-0594PC/IN/EKL/JWJ</t>
  </si>
  <si>
    <t>BATTERY DIAGNOSTIC DEVICE AND OPERATING METHOD THEREOF
PCT/KR2025/099541</t>
  </si>
  <si>
    <t>IP96060</t>
  </si>
  <si>
    <t>2309538U2IN</t>
  </si>
  <si>
    <t>OBJECT LOCALIZATION USING RADIO FREQUENCY SENSING AND COMPUTER VISION
PCT/US2025/010683</t>
  </si>
  <si>
    <t>IP96066</t>
  </si>
  <si>
    <t>2402063IN</t>
  </si>
  <si>
    <t>INTER-CHANNEL STATE INFORMATION PRIORITIES FOR TEMPORAL BEAM PREDICTION REPORTS
PCT/CN2024/077165</t>
  </si>
  <si>
    <t>IP96068</t>
  </si>
  <si>
    <t>2400094IN</t>
  </si>
  <si>
    <t>ACQUISITION TECHNIQUES FOR AMBIENT WIRELESS DEVICES
PCT/CN2024/077174</t>
  </si>
  <si>
    <t>IP96075</t>
  </si>
  <si>
    <t>2402910IN</t>
  </si>
  <si>
    <t>MULTI-CELL UPLINK WAKEUP SIGNAL CONFIGURATION
PCT/US2025/017358</t>
  </si>
  <si>
    <t>IP95900</t>
  </si>
  <si>
    <t>P250176IN01</t>
  </si>
  <si>
    <t xml:space="preserve">REFINING KNOWLEDGE REPRESENTATIONS FOR INDUSTRIAL PLANTS AND PROCESSES
</t>
  </si>
  <si>
    <t>IP95771</t>
  </si>
  <si>
    <t>P241021IN01</t>
  </si>
  <si>
    <t xml:space="preserve">METHOD FOR DEPLOYING A PROGRAM FOR A DYNAMIC SYSTEM HOOK IN A PRIVILEGED CORE SYSTEM CONTEXT OF A COMPUTING DEVICE, COMPUTING DEVICE, COMPUTER PROGRAM, COMPUTER-READABLE STORAGE MEDIUM, CENTRAL PROCESSING UNIT, SYSTEM
</t>
  </si>
  <si>
    <t>IP95246</t>
  </si>
  <si>
    <t>COP2025-0039/IN</t>
  </si>
  <si>
    <t>SEPARATOR FOR ELECTROCHEMICAL DEVICE, METHOD FOR MANUFACTURING SAME, AND ELECTROCHEMICAL DEVICE COMPRISING SAME
PCT/KR2025/099557</t>
  </si>
  <si>
    <t xml:space="preserve">METHOD FOR RETRIEVAL OF UE RELATED INFORMATION FOR SYSTEM PROCEDURES IN FUTURE NETWORK GENERATIONS
</t>
  </si>
  <si>
    <t>IP95545</t>
  </si>
  <si>
    <t>PF240958INP</t>
  </si>
  <si>
    <t>ANTI-EGFR AND -HER3 BISPECIFIC ANTIBODY-DRUG CONJUGATE AND USE THEREOF
PCT/CN2024/131744</t>
  </si>
  <si>
    <t>IP94410</t>
  </si>
  <si>
    <t>YPF202402-0016/IN-PCT</t>
  </si>
  <si>
    <t>ELECTRONIC APPARATUS FOR WIRELESS LAN COMMUNICATION AND OPERATING METHOD THEREOF
PCT/KR2024/096668</t>
  </si>
  <si>
    <t>IP94357</t>
  </si>
  <si>
    <t>C/P/1043885/IN/PCT/1</t>
  </si>
  <si>
    <t>HANDLING ADDRESS COLLISIONS WITHIN AN EXTENDED SERVICE SET
PCT/US2024/055066</t>
  </si>
  <si>
    <t>IP95982</t>
  </si>
  <si>
    <t>SUZ25081PAR/IN</t>
  </si>
  <si>
    <t>IP96113</t>
  </si>
  <si>
    <t>SUZ25082PAR/IN</t>
  </si>
  <si>
    <t>IP94856</t>
  </si>
  <si>
    <t>IP260125.</t>
  </si>
  <si>
    <t xml:space="preserve">METHOD AND ELECTRONIC DEVICE FOR GENERATING A PERSONALIZED INACTIVITY ALERT
</t>
  </si>
  <si>
    <t>IP96070</t>
  </si>
  <si>
    <t>2402082IN</t>
  </si>
  <si>
    <t>PHYSICAL RANDOM ACCESS CHANNEL CONFIGURATIONS FOR FULL DUPLEX SYMBOLS
PCT/US2024/059145</t>
  </si>
  <si>
    <t>IP96086</t>
  </si>
  <si>
    <t>2402270IN</t>
  </si>
  <si>
    <t>SWITCHING A DYNAMIC DISTRIBUTED COMPUTE LOCATION USING A QUALITY OF SERVICE METRIC
PCT/US2025/012099</t>
  </si>
  <si>
    <t>IP96089</t>
  </si>
  <si>
    <t>2402984IN</t>
  </si>
  <si>
    <t>SYSTEM INFORMATION BLOCK TIMING INDICATION
PCT/US2025/011825</t>
  </si>
  <si>
    <t>IP95872</t>
  </si>
  <si>
    <t>2024-OPLE-0570PC/IN/EKL/HJY</t>
  </si>
  <si>
    <t>CURRENT COLLECTING PLATE AND SECONDARY BATTERY INCLUDING SAME
PCT/KR2024/015986</t>
  </si>
  <si>
    <t>IP96049</t>
  </si>
  <si>
    <t>2024-OPLE-0627PC/IN/EKL/JEL</t>
  </si>
  <si>
    <t>BATTERY MANAGEMENT DEVICE AND BATTERY SYSTEM COMPRISING SAME
PCT/KR2025/002011</t>
  </si>
  <si>
    <t>IP92090</t>
  </si>
  <si>
    <t>202505-MEM-031</t>
  </si>
  <si>
    <t xml:space="preserve">METHOD AND SYSTEM OF ERROR MANAGEMENT IN DYNAMIC ACCESS MEMORY SYSTEM
</t>
  </si>
  <si>
    <t>IP89995</t>
  </si>
  <si>
    <t>SRIB-20240523-002</t>
  </si>
  <si>
    <t xml:space="preserve">METHOD FOR ADJUSTING RESOURCE UTILIZATION IN A COMMUNICATION NETWORK AND SYSTEM THEREOF
</t>
  </si>
  <si>
    <t>Avago Technologies International Sales Pte. Limited</t>
  </si>
  <si>
    <t xml:space="preserve">NOVEL SERIAL DATA COMMUNICATION PROTOCOL FOR LARGE DATASET
</t>
  </si>
  <si>
    <t>IP96056</t>
  </si>
  <si>
    <t>LOW LATENCY, LOW LOSS, SCALABLE THROUGHPUT LATENCY IMPROVEMENT
PCT/US2024/055951</t>
  </si>
  <si>
    <t>IP95679</t>
  </si>
  <si>
    <t>FP25-0067-PCT-IN</t>
  </si>
  <si>
    <t>CURRENT COLLECTOR PLATE WELDING DEVICE FOR BATTERY, AND CURRENT COLLECTOR PLATE WELDING METHOD USING SAME
PCT/KR2025/015030</t>
  </si>
  <si>
    <t>IP94778</t>
  </si>
  <si>
    <t>SE26P0080IN1</t>
  </si>
  <si>
    <t xml:space="preserve">SYSTEM AND METHOD FOR DETECTING A FRAUD RISK IN AT LEAST ONE TRANSACTION
</t>
  </si>
  <si>
    <t>IP93216</t>
  </si>
  <si>
    <t>SYP353216IN01</t>
  </si>
  <si>
    <t>INFORMATION PROCESSING DEVICE AND INFORMATION PROCESSING METHOD
PCT/JP2025/001517</t>
  </si>
  <si>
    <t>IP95730</t>
  </si>
  <si>
    <t>312653</t>
  </si>
  <si>
    <t>IX BIOPHARMA LTD</t>
  </si>
  <si>
    <t>COMPOSITIONS AND METHODS FOR INITIATING A MUCOSAL IMMUNE RESPONSE
PCT/IB2024/062289</t>
  </si>
  <si>
    <t>IP93981</t>
  </si>
  <si>
    <t>P242131WOIN</t>
  </si>
  <si>
    <t>MODIFIED FC-BINDING PROTEIN AND METHOD FOR PRODUCING SAME
PCT/JP2024/040645</t>
  </si>
  <si>
    <t>IP93870</t>
  </si>
  <si>
    <t>NAGA VENKATA SEKHAR MADDULA</t>
  </si>
  <si>
    <t xml:space="preserve">SYSTEM AND METHOD FOR AUTONOMOUS DECISION MAKING WITH BLOCKCHAIN-BASED AUDITING
</t>
  </si>
  <si>
    <t xml:space="preserve">METHOD AND SYSTEM FOR CONTEXT-AWARE PREDICTIVE INFRASTRUCTURE AVAILABILITY ESTIMATION
</t>
  </si>
  <si>
    <t xml:space="preserve">SCRIBBLE-ENABLED INTERIOR SURFACES FOR CHILD CREATIVITY
</t>
  </si>
  <si>
    <t>IP92938</t>
  </si>
  <si>
    <t>1624-001IN1</t>
  </si>
  <si>
    <t>OXBRIDGE CLINICAL INC.</t>
  </si>
  <si>
    <t>APPARATUS AND METHODS FOR IDENTIFICATION OF MICROBIAL PRESENCE
PCT/US2025/020884</t>
  </si>
  <si>
    <t>IP95916</t>
  </si>
  <si>
    <t>2024-OPLE-0885PC/IN/EKL</t>
  </si>
  <si>
    <t>POSITIVE ELECTRODE MATERIAL POWDER AND MANUFACTURING METHOD FOR POSITIVE ELECTRODE MATERIAL POWDER
PCT/KR2025/001500</t>
  </si>
  <si>
    <t>IP95917</t>
  </si>
  <si>
    <t>2025-OPLE-1082PC/IN/EKL/JWL</t>
  </si>
  <si>
    <t>POSITIVE ELECTRODE ACTIVE MATERIAL, METHOD FOR PREPARING SAME, AND POSITIVE ELECTRODE AND LITHIUM SECONDARY BATTERY BOTH COMPRISING SAME
PCT/KR2025/003677</t>
  </si>
  <si>
    <t>RUCKUS IP HOLDINGS LLC</t>
  </si>
  <si>
    <t xml:space="preserve">METHODS AND SYSTEMS FOR DISTRIBUTING CLIENT DEVICES ACROSS A MULTI-BAND WIRELESS LOCAL AREA NETWORK USING ARTIFICIAL INTELLIGENCE
</t>
  </si>
  <si>
    <t>IP96132</t>
  </si>
  <si>
    <t>2402639IN</t>
  </si>
  <si>
    <t>SYNCHRONIZATION SIGNAL BLOCK PUNCTURING FOR CHANNEL BANDWIDTH
PCT/US2025/012064</t>
  </si>
  <si>
    <t>IP96136</t>
  </si>
  <si>
    <t>2401722IN</t>
  </si>
  <si>
    <t>METHODS FOR "NO TRANSMIT ZONE" INDICATION FOR UAVS
PCT/US2025/013212</t>
  </si>
  <si>
    <t>IP96071</t>
  </si>
  <si>
    <t>2402700IN</t>
  </si>
  <si>
    <t>SIGNAL ROUNDS FOR ENERGY HARVESTING-CAPABLE DEVICES
PCT/US2025/015809</t>
  </si>
  <si>
    <t>IP96072</t>
  </si>
  <si>
    <t>2402707IN</t>
  </si>
  <si>
    <t>TWO-SIDED WIRELESS COMMUNICATION MODEL DEVELOPMENT BASED ON CENTRAL REGISTRY
PCT/CN2024/077239</t>
  </si>
  <si>
    <t>IP96074</t>
  </si>
  <si>
    <t>2402132IN</t>
  </si>
  <si>
    <t>BEAM REPORT IN A MEDIUM ACCESS CONTROL CONTROL ELEMENT
PCT/CN2024/077213</t>
  </si>
  <si>
    <t>IP96069</t>
  </si>
  <si>
    <t>2401999IN</t>
  </si>
  <si>
    <t>UPLINK TRANSMISSION SWITCH WITH REFERENCE SIGNAL CARRIER SWITCH
PCT/CN2024/077178</t>
  </si>
  <si>
    <t>IP96062</t>
  </si>
  <si>
    <t>2309395IN</t>
  </si>
  <si>
    <t>SIMPLIFIED DESIGN FOR FIXED SIZE CODEBOOKS
PCT/US2025/010804</t>
  </si>
  <si>
    <t>IP96064</t>
  </si>
  <si>
    <t>2401787IN</t>
  </si>
  <si>
    <t>VALIDITY OF RANDOM ACCESS CHANNEL OCCASIONS IN SUBBAND FULL DUPLEX SLOTS
PCT/US2025/013410</t>
  </si>
  <si>
    <t>IP96065</t>
  </si>
  <si>
    <t>2401718IN</t>
  </si>
  <si>
    <t>SPECIFIED CHANNEL MEASUREMENT RESOURCES IN REPORT FOR NETWORK-SIDE BEAM PREDICTION
PCT/CN2024/077128</t>
  </si>
  <si>
    <t>IP96057</t>
  </si>
  <si>
    <t>2309538U1IN</t>
  </si>
  <si>
    <t>OBJECT LOCALIZATION USING RADIO FREQUENCY SENSING AND COMPUTER VISION
PCT/US2025/010680</t>
  </si>
  <si>
    <t>IP95766</t>
  </si>
  <si>
    <t>2024-OPLE-0647PC/IN</t>
  </si>
  <si>
    <t>BATTERY PACK
PCT/KR2024/019536</t>
  </si>
  <si>
    <t xml:space="preserve">SYSTEM AND METHOD FOR CONVERTING TERRESTRIAL NETWORK L1 SIGNALS TO AND FROM NON-TERRESTRIAL NETWORK (NTN) L1 SIGNALS
</t>
  </si>
  <si>
    <t>IP95876</t>
  </si>
  <si>
    <t>OPMA242989-P1-PCT-IN</t>
  </si>
  <si>
    <t>BATTERY DEVICE
PCT/KR2025/012574</t>
  </si>
  <si>
    <t>IP95449</t>
  </si>
  <si>
    <t>SH-74227-IN-DMC</t>
  </si>
  <si>
    <t>ELECTRONIC DEVICE AND OPERATING METHOD THEREOF
PCT/KR2025/000341</t>
  </si>
  <si>
    <t>IP95501</t>
  </si>
  <si>
    <t>SH-76150-IN-DMC</t>
  </si>
  <si>
    <t>APPARATUS AND METHOD FOR ENCODING AND DECODING IMAGE BY USING TEMPLATE MATCHING
PCT/KR2024/015096</t>
  </si>
  <si>
    <t>IP96194</t>
  </si>
  <si>
    <t>81091235</t>
  </si>
  <si>
    <t xml:space="preserve">PNEUMATICALLY OPERATED ROLL-GAP ADJUSTMENT ASSEMBLY FOR A ROLLING MILL
</t>
  </si>
  <si>
    <t>IP94872</t>
  </si>
  <si>
    <t>2023307-IN-PCT</t>
  </si>
  <si>
    <t>METHOD FOR DETERMINING AT LEAST ONE ZONE ON THE SURFACE OF A GLASS PLATE
PCT/EP2024/081966</t>
  </si>
  <si>
    <t>IP94373</t>
  </si>
  <si>
    <t>ELANTAS PDG, Inc.</t>
  </si>
  <si>
    <t>CONTINUOUS PROCESS FOR PRODUCING POLY(ESTERIMIDE) POLYMER
PCT/EP2024/083002</t>
  </si>
  <si>
    <t>IP95760</t>
  </si>
  <si>
    <t>P023654IN-01</t>
  </si>
  <si>
    <t>I.R.C.A. S.P.A. INDUSTRIA RESISTENZE CORAZZATE E AFFINI</t>
  </si>
  <si>
    <t>TUBULAR ELECTRIC HEATER
PCT/IB2024/061400</t>
  </si>
  <si>
    <t>IP94989</t>
  </si>
  <si>
    <t>P28322-IN/DMC/KNY</t>
  </si>
  <si>
    <t>CIRCUIT BOARD AND ELECTRONIC DEVICE COMPRISING SAME
PCT/KR2024/017397</t>
  </si>
  <si>
    <t>IP95972</t>
  </si>
  <si>
    <t>P202204599IN01</t>
  </si>
  <si>
    <t>DATABASE SWITCHOVER IN A DISTRIBUTED DATABASE SYSTEM
PCT/EP2024/081956</t>
  </si>
  <si>
    <t>IP94412</t>
  </si>
  <si>
    <t>11097PFA WO IN</t>
  </si>
  <si>
    <t>ELANTAS GMBH</t>
  </si>
  <si>
    <t>CONTINUOUS PROCESS FOR PRODUCING POLY(AMIDE-IMIDE) POLYMER
PCT/EP2024/083008</t>
  </si>
  <si>
    <t>IP95396</t>
  </si>
  <si>
    <t>P23398/IN</t>
  </si>
  <si>
    <t>SYSTEMS AND METHODS FOR SIMULATION OF LASER FLUENCE ON A SURFACE OF A PART DURING A LASER TREATMENT PROCESS
PCT/US2024/058458</t>
  </si>
  <si>
    <t>IP95837</t>
  </si>
  <si>
    <t>230011IN01</t>
  </si>
  <si>
    <t>PARTICULATE FILTER
PCT/CN2024/139914</t>
  </si>
  <si>
    <t>IP96195</t>
  </si>
  <si>
    <t>1000404IN01</t>
  </si>
  <si>
    <t>SUBSTRATE PROCESSING METHOD, METHOD FOR MANUFACTURING SEMICONDUCTOR DEVICE, PROGRAM, AND SUBSTRATE PROCESSING DEVICE
PCT/JP2023/046691</t>
  </si>
  <si>
    <t>IP96076</t>
  </si>
  <si>
    <t>2401041IN</t>
  </si>
  <si>
    <t>REMAPPING OF MESSAGES TO CODEWORDS FOR NONUNIFORM MESSAGE TRANSMISSION
PCT/US2025/017230</t>
  </si>
  <si>
    <t>IP96133</t>
  </si>
  <si>
    <t>2400598IN</t>
  </si>
  <si>
    <t>WIRELESS INITIAL ACCESS PROCEDURES INTEGRATED WITH NETWORK-SIDE AND/OR USER EQUIPMENT (UE) -SIDE BEAM PREDICTION
PCT/CN2024/077671</t>
  </si>
  <si>
    <t>IP96087</t>
  </si>
  <si>
    <t>2402357IN</t>
  </si>
  <si>
    <t>UE-MEASURED DOWNLINK BEAM PERFORMANCE REPORTING
PCT/CN2024/077266</t>
  </si>
  <si>
    <t>IP95719</t>
  </si>
  <si>
    <t>4711.257IN01</t>
  </si>
  <si>
    <t>TABLET CRUSHER BOTTLE
PCT/US2024/059569</t>
  </si>
  <si>
    <t>IP96182</t>
  </si>
  <si>
    <t>ICE3039IN1</t>
  </si>
  <si>
    <t xml:space="preserve">SEMANTIC-AWARE OBJECT CLASSIFICATION AND CONTROL FOR VOLUMETRIC RECONSTRUCTION
</t>
  </si>
  <si>
    <t>IP96183</t>
  </si>
  <si>
    <t>STG5013IN1</t>
  </si>
  <si>
    <t xml:space="preserve">CONTEXT-GOVERNED MESSAGING AND EXECUTION SANDBOX FOR GRAPH-BASED OVERLAY SYSTEMS
</t>
  </si>
  <si>
    <t>Column1</t>
  </si>
  <si>
    <t>Months</t>
  </si>
  <si>
    <t>Column2</t>
  </si>
  <si>
    <t>Due &gt;=90d</t>
  </si>
  <si>
    <t>• RQ (Request for Examination) must be filed within 31 months of the priority/filing date under the Indian Patents Act.</t>
  </si>
  <si>
    <t>Priority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</si>
</sst>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13">
    <font>
      <sz val="11"/>
      <color theme="1"/>
      <name val="Calibri"/>
      <family val="2"/>
      <charset val="1"/>
    </font>
    <font>
      <b/>
      <sz val="16"/>
      <color rgb="FF1F4E78"/>
      <name val="Arial"/>
      <charset val="1"/>
    </font>
    <font>
      <i/>
      <sz val="10"/>
      <color rgb="FF666666"/>
      <name val="Arial"/>
      <charset val="1"/>
    </font>
    <font>
      <b/>
      <sz val="11"/>
      <color rgb="FFFFFFFF"/>
      <name val="Arial"/>
      <charset val="1"/>
    </font>
    <font>
      <b/>
      <sz val="22"/>
      <color rgb="FFFFFFFF"/>
      <name val="Arial"/>
      <charset val="1"/>
    </font>
    <font>
      <b/>
      <sz val="12"/>
      <color rgb="FF1F4E78"/>
      <name val="Arial"/>
      <charset val="1"/>
    </font>
    <font>
      <b/>
      <sz val="10"/>
      <color rgb="FFFFFFFF"/>
      <name val="Arial"/>
      <charset val="1"/>
    </font>
    <font>
      <sz val="10"/>
      <name val="Arial"/>
      <charset val="1"/>
    </font>
    <font>
      <b/>
      <sz val="10"/>
      <color rgb="FF1F4E78"/>
      <name val="Arial"/>
      <charset val="1"/>
    </font>
    <font>
      <i/>
      <sz val="9"/>
      <color rgb="FF666666"/>
      <name val="Arial"/>
      <charset val="1"/>
    </font>
    <font>
      <b/>
      <sz val="10"/>
      <name val="Arial"/>
      <charset val="1"/>
    </font>
    <font>
      <sz val="10"/>
      <name val="Noto Sans CJK SC"/>
      <family val="2"/>
    </font>
    <font>
      <sz val="8"/>
      <name val="Calibri"/>
      <family val="2"/>
      <charset val="1"/>
    </font>
  </fonts>
  <fills count="7">
    <fill>
      <patternFill patternType="none"/>
    </fill>
    <fill>
      <patternFill patternType="gray125"/>
    </fill>
    <fill>
      <patternFill patternType="solid">
        <fgColor rgb="FF1F4E78"/>
        <bgColor rgb="FF003366"/>
      </patternFill>
    </fill>
    <fill>
      <patternFill patternType="solid">
        <fgColor rgb="FFED7D31"/>
        <bgColor rgb="FFFF8080"/>
      </patternFill>
    </fill>
    <fill>
      <patternFill patternType="solid">
        <fgColor rgb="FFC00000"/>
        <bgColor rgb="FF800000"/>
      </patternFill>
    </fill>
    <fill>
      <patternFill patternType="solid">
        <fgColor rgb="FFBF9000"/>
        <bgColor rgb="FFED7D31"/>
      </patternFill>
    </fill>
    <fill>
      <patternFill patternType="solid">
        <fgColor rgb="FF548235"/>
        <bgColor rgb="FF666666"/>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s>
  <cellStyleXfs count="1">
    <xf numFmtId="0" fontId="0" fillId="0" borderId="0"/>
  </cellStyleXfs>
  <cellXfs count="37">
    <xf numFmtId="0" fontId="0" fillId="0" borderId="0" xfId="0"/>
    <xf numFmtId="0" fontId="5" fillId="0" borderId="0" xfId="0" applyFont="1"/>
    <xf numFmtId="0" fontId="4" fillId="4" borderId="0" xfId="0" applyFont="1" applyFill="1" applyAlignment="1">
      <alignment horizontal="center" vertical="center"/>
    </xf>
    <xf numFmtId="0" fontId="4" fillId="3" borderId="0" xfId="0" applyFont="1" applyFill="1" applyAlignment="1">
      <alignment horizontal="center" vertical="center"/>
    </xf>
    <xf numFmtId="0" fontId="4" fillId="2" borderId="0" xfId="0" applyFont="1" applyFill="1" applyAlignment="1">
      <alignment horizontal="center" vertical="center"/>
    </xf>
    <xf numFmtId="0" fontId="3" fillId="4" borderId="0" xfId="0" applyFont="1" applyFill="1" applyAlignment="1">
      <alignment horizontal="center" vertical="center"/>
    </xf>
    <xf numFmtId="0" fontId="3" fillId="3" borderId="0" xfId="0" applyFont="1" applyFill="1" applyAlignment="1">
      <alignment horizontal="center" vertical="center"/>
    </xf>
    <xf numFmtId="0" fontId="3" fillId="2" borderId="0" xfId="0" applyFont="1" applyFill="1" applyAlignment="1">
      <alignment horizontal="center" vertical="center"/>
    </xf>
    <xf numFmtId="0" fontId="2" fillId="0" borderId="0" xfId="0" applyFont="1"/>
    <xf numFmtId="0" fontId="1" fillId="0" borderId="0" xfId="0" applyFont="1"/>
    <xf numFmtId="0" fontId="3" fillId="2" borderId="1" xfId="0" applyFont="1" applyFill="1" applyBorder="1" applyAlignment="1">
      <alignment horizontal="center"/>
    </xf>
    <xf numFmtId="0" fontId="6" fillId="2" borderId="1" xfId="0" applyFont="1" applyFill="1" applyBorder="1" applyAlignment="1">
      <alignment horizontal="center" wrapText="1"/>
    </xf>
    <xf numFmtId="0" fontId="3" fillId="4" borderId="1" xfId="0" applyFont="1" applyFill="1" applyBorder="1"/>
    <xf numFmtId="0" fontId="7" fillId="0" borderId="1" xfId="0" applyFont="1" applyBorder="1" applyAlignment="1">
      <alignment horizontal="center"/>
    </xf>
    <xf numFmtId="0" fontId="7" fillId="0" borderId="1" xfId="0" applyFont="1" applyBorder="1" applyAlignment="1">
      <alignment horizontal="left"/>
    </xf>
    <xf numFmtId="164" fontId="7" fillId="0" borderId="1" xfId="0" applyNumberFormat="1" applyFont="1" applyBorder="1" applyAlignment="1">
      <alignment horizontal="center"/>
    </xf>
    <xf numFmtId="0" fontId="3" fillId="3" borderId="1" xfId="0" applyFont="1" applyFill="1" applyBorder="1"/>
    <xf numFmtId="0" fontId="3" fillId="5" borderId="1" xfId="0" applyFont="1" applyFill="1" applyBorder="1"/>
    <xf numFmtId="0" fontId="3" fillId="6" borderId="1" xfId="0" applyFont="1" applyFill="1" applyBorder="1"/>
    <xf numFmtId="0" fontId="8" fillId="0" borderId="0" xfId="0" applyFont="1"/>
    <xf numFmtId="0" fontId="9" fillId="0" borderId="0" xfId="0" applyFont="1"/>
    <xf numFmtId="0" fontId="6" fillId="2" borderId="1" xfId="0" applyFont="1" applyFill="1" applyBorder="1" applyAlignment="1">
      <alignment horizontal="center" vertical="center" wrapText="1"/>
    </xf>
    <xf numFmtId="165" fontId="7" fillId="0" borderId="1" xfId="0" applyNumberFormat="1" applyFont="1" applyBorder="1" applyAlignment="1">
      <alignment horizontal="center"/>
    </xf>
    <xf numFmtId="0" fontId="10" fillId="0" borderId="0" xfId="0" applyFont="1"/>
    <xf numFmtId="0" fontId="7" fillId="0" borderId="1" xfId="0" applyFont="1" applyBorder="1"/>
    <xf numFmtId="0" fontId="7" fillId="0" borderId="1" xfId="0" applyFont="1" applyBorder="1" applyAlignment="1">
      <alignment wrapText="1"/>
    </xf>
    <xf numFmtId="164" fontId="7" fillId="0" borderId="1" xfId="0" applyNumberFormat="1" applyFont="1" applyBorder="1"/>
    <xf numFmtId="1" fontId="6" fillId="2" borderId="1" xfId="0" applyNumberFormat="1" applyFont="1" applyFill="1" applyBorder="1" applyAlignment="1">
      <alignment horizontal="center" vertical="center" wrapText="1"/>
    </xf>
    <xf numFmtId="1" fontId="7" fillId="0" borderId="1" xfId="0" applyNumberFormat="1" applyFont="1" applyBorder="1" applyAlignment="1">
      <alignment horizontal="center"/>
    </xf>
    <xf numFmtId="1" fontId="7" fillId="0" borderId="1" xfId="0" applyNumberFormat="1" applyFont="1" applyBorder="1"/>
    <xf numFmtId="1" fontId="0" fillId="0" borderId="0" xfId="0" applyNumberFormat="1"/>
    <xf numFmtId="0" fontId="0" fillId="0" borderId="0" xfId="0" applyBorder="1"/>
    <xf numFmtId="1" fontId="0" fillId="0" borderId="0" xfId="0" applyNumberFormat="1" applyBorder="1"/>
    <xf numFmtId="0" fontId="0" fillId="0" borderId="1" xfId="0" applyFont="1" applyBorder="1" applyAlignment="1">
      <alignment horizontal="center"/>
    </xf>
    <xf numFmtId="0" fontId="7" fillId="0" borderId="2" xfId="0" applyFont="1" applyBorder="1"/>
    <xf numFmtId="164" fontId="0" fillId="0" borderId="0" xfId="0" applyNumberFormat="1" applyBorder="1"/>
    <xf numFmtId="164" fontId="0" fillId="0" borderId="0" xfId="0" applyNumberFormat="1"/>
  </cellXfs>
  <cellStyles count="1">
    <cellStyle name="Normal" xfId="0" builtinId="0"/>
  </cellStyles>
  <dxfs count="15">
    <dxf>
      <numFmt numFmtId="164" formatCode="dd\-mmm\-yyyy"/>
      <border>
        <right style="thin">
          <color rgb="FFB7B7B7"/>
        </right>
      </border>
    </dxf>
    <dxf>
      <fill>
        <patternFill>
          <bgColor rgb="FFD9D9D9"/>
        </patternFill>
      </fill>
    </dxf>
    <dxf>
      <fill>
        <patternFill>
          <bgColor rgb="FFC6E0B4"/>
        </patternFill>
      </fill>
    </dxf>
    <dxf>
      <fill>
        <patternFill>
          <bgColor rgb="FFFFE699"/>
        </patternFill>
      </fill>
    </dxf>
    <dxf>
      <fill>
        <patternFill>
          <bgColor rgb="FFF8CBAD"/>
        </patternFill>
      </fill>
    </dxf>
    <dxf>
      <fill>
        <patternFill>
          <bgColor rgb="FFFFE699"/>
        </patternFill>
      </fill>
    </dxf>
    <dxf>
      <fill>
        <patternFill>
          <bgColor rgb="FFF8CBAD"/>
        </patternFill>
      </fill>
    </dxf>
    <dxf>
      <numFmt numFmtId="164" formatCode="dd\-mmm\-yyyy"/>
    </dxf>
    <dxf>
      <numFmt numFmtId="1" formatCode="0"/>
    </dxf>
    <dxf>
      <numFmt numFmtId="0" formatCode="General"/>
    </dxf>
    <dxf>
      <numFmt numFmtId="0" formatCode="General"/>
    </dxf>
    <dxf>
      <font>
        <b val="0"/>
        <i val="0"/>
        <strike val="0"/>
        <condense val="0"/>
        <extend val="0"/>
        <outline val="0"/>
        <shadow val="0"/>
        <u val="none"/>
        <vertAlign val="baseline"/>
        <sz val="10"/>
        <color auto="1"/>
        <name val="Arial"/>
        <charset val="1"/>
        <scheme val="none"/>
      </font>
      <numFmt numFmtId="1" formatCode="0"/>
      <alignment horizontal="center"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numFmt numFmtId="1" formatCode="0"/>
    </dxf>
    <dxf>
      <border outline="0">
        <left style="thin">
          <color rgb="FFB7B7B7"/>
        </left>
      </border>
    </dxf>
    <dxf>
      <numFmt numFmtId="1" formatCode="0"/>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7B7B7"/>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4F81BD"/>
      <rgbColor rgb="FF33CCCC"/>
      <rgbColor rgb="FF99CC00"/>
      <rgbColor rgb="FFFFCC00"/>
      <rgbColor rgb="FFBF9000"/>
      <rgbColor rgb="FFED7D31"/>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Case Count by Status</a:t>
            </a:r>
          </a:p>
        </c:rich>
      </c:tx>
      <c:overlay val="0"/>
      <c:spPr>
        <a:noFill/>
        <a:ln w="0">
          <a:noFill/>
        </a:ln>
      </c:spPr>
    </c:title>
    <c:autoTitleDeleted val="0"/>
    <c:plotArea>
      <c:layout/>
      <c:barChart>
        <c:barDir val="col"/>
        <c:grouping val="clustered"/>
        <c:varyColors val="0"/>
        <c:ser>
          <c:idx val="0"/>
          <c:order val="0"/>
          <c:tx>
            <c:strRef>
              <c:f>'Status Overview'!$B$1</c:f>
              <c:strCache>
                <c:ptCount val="1"/>
                <c:pt idx="0">
                  <c:v>Case Count</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'Status Overview'!$A$2:$A$18</c:f>
              <c:strCache>
                <c:ptCount val="17"/>
                <c:pt idx="0">
                  <c:v>RFE FILED</c:v>
                </c:pt>
                <c:pt idx="1">
                  <c:v>PROVISIONAL FILED</c:v>
                </c:pt>
                <c:pt idx="2">
                  <c:v>COMPLETE FILED</c:v>
                </c:pt>
                <c:pt idx="3">
                  <c:v>APPLICATION FILED</c:v>
                </c:pt>
                <c:pt idx="4">
                  <c:v>UNDER EXAMINATION</c:v>
                </c:pt>
                <c:pt idx="5">
                  <c:v>ABANDONED</c:v>
                </c:pt>
                <c:pt idx="6">
                  <c:v>RE-FILED</c:v>
                </c:pt>
                <c:pt idx="7">
                  <c:v>CLOSED</c:v>
                </c:pt>
                <c:pt idx="8">
                  <c:v>GRANTED</c:v>
                </c:pt>
                <c:pt idx="9">
                  <c:v>DO NOT INCUR</c:v>
                </c:pt>
                <c:pt idx="10">
                  <c:v>WITHDRAWAL FILED(REFUND)</c:v>
                </c:pt>
                <c:pt idx="11">
                  <c:v>HEARING</c:v>
                </c:pt>
                <c:pt idx="12">
                  <c:v>MERGED</c:v>
                </c:pt>
                <c:pt idx="13">
                  <c:v>WRITTEN SUBMISSION FILED</c:v>
                </c:pt>
                <c:pt idx="14">
                  <c:v>TRANSFERRED</c:v>
                </c:pt>
                <c:pt idx="15">
                  <c:v>WITHDRAWN</c:v>
                </c:pt>
                <c:pt idx="16">
                  <c:v>DRAFTING</c:v>
                </c:pt>
              </c:strCache>
            </c:strRef>
          </c:cat>
          <c:val>
            <c:numRef>
              <c:f>'Status Overview'!$B$2:$B$18</c:f>
              <c:numCache>
                <c:formatCode>General</c:formatCode>
                <c:ptCount val="17"/>
                <c:pt idx="0">
                  <c:v>4607</c:v>
                </c:pt>
                <c:pt idx="1">
                  <c:v>805</c:v>
                </c:pt>
                <c:pt idx="2">
                  <c:v>245</c:v>
                </c:pt>
                <c:pt idx="3">
                  <c:v>171</c:v>
                </c:pt>
                <c:pt idx="4">
                  <c:v>74</c:v>
                </c:pt>
                <c:pt idx="5">
                  <c:v>63</c:v>
                </c:pt>
                <c:pt idx="6">
                  <c:v>23</c:v>
                </c:pt>
                <c:pt idx="7">
                  <c:v>17</c:v>
                </c:pt>
                <c:pt idx="8">
                  <c:v>13</c:v>
                </c:pt>
                <c:pt idx="9">
                  <c:v>9</c:v>
                </c:pt>
                <c:pt idx="10">
                  <c:v>8</c:v>
                </c:pt>
                <c:pt idx="11">
                  <c:v>6</c:v>
                </c:pt>
                <c:pt idx="12">
                  <c:v>4</c:v>
                </c:pt>
                <c:pt idx="13">
                  <c:v>4</c:v>
                </c:pt>
                <c:pt idx="14">
                  <c:v>1</c:v>
                </c:pt>
                <c:pt idx="15">
                  <c:v>1</c:v>
                </c:pt>
                <c:pt idx="16">
                  <c:v>1</c:v>
                </c:pt>
              </c:numCache>
            </c:numRef>
          </c:val>
          <c:extLst>
            <c:ext xmlns:c16="http://schemas.microsoft.com/office/drawing/2014/chart" uri="{C3380CC4-5D6E-409C-BE32-E72D297353CC}">
              <c16:uniqueId val="{00000000-393D-4A79-BFCF-3CFD65024903}"/>
            </c:ext>
          </c:extLst>
        </c:ser>
        <c:dLbls>
          <c:showLegendKey val="0"/>
          <c:showVal val="0"/>
          <c:showCatName val="0"/>
          <c:showSerName val="0"/>
          <c:showPercent val="0"/>
          <c:showBubbleSize val="0"/>
        </c:dLbls>
        <c:gapWidth val="150"/>
        <c:axId val="44951728"/>
        <c:axId val="24339918"/>
      </c:barChart>
      <c:catAx>
        <c:axId val="44951728"/>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Status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339918"/>
        <c:crosses val="autoZero"/>
        <c:auto val="1"/>
        <c:lblAlgn val="ctr"/>
        <c:lblOffset val="100"/>
        <c:noMultiLvlLbl val="0"/>
      </c:catAx>
      <c:valAx>
        <c:axId val="2433991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Cases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95172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16</xdr:col>
      <xdr:colOff>581400</xdr:colOff>
      <xdr:row>21</xdr:row>
      <xdr:rowOff>149400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hand\Downloads\IndianPatentCreationDate.xlsx" TargetMode="External"/><Relationship Id="rId1" Type="http://schemas.openxmlformats.org/officeDocument/2006/relationships/externalLinkPath" Target="IndianPatentCreationD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ianPatentCreationDate"/>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ientSummaryTable" displayName="ClientSummaryTable" ref="A1:N607" totalsRowShown="0">
  <autoFilter ref="A1:N607" xr:uid="{00000000-0009-0000-0100-000001000000}"/>
  <tableColumns count="14">
    <tableColumn id="1" xr3:uid="{00000000-0010-0000-0000-000001000000}" name="Client Name"/>
    <tableColumn id="2" xr3:uid="{00000000-0010-0000-0000-000002000000}" name="Total Cases"/>
    <tableColumn id="3" xr3:uid="{00000000-0010-0000-0000-000003000000}" name="RFE Filed"/>
    <tableColumn id="4" xr3:uid="{00000000-0010-0000-0000-000004000000}" name="Provisional Filed"/>
    <tableColumn id="5" xr3:uid="{00000000-0010-0000-0000-000005000000}" name="Complete Filed"/>
    <tableColumn id="6" xr3:uid="{00000000-0010-0000-0000-000006000000}" name="Application Filed"/>
    <tableColumn id="7" xr3:uid="{00000000-0010-0000-0000-000007000000}" name="Under Examination"/>
    <tableColumn id="8" xr3:uid="{00000000-0010-0000-0000-000008000000}" name="Granted"/>
    <tableColumn id="9" xr3:uid="{00000000-0010-0000-0000-000009000000}" name="Abandoned/Closed/Merged"/>
    <tableColumn id="10" xr3:uid="{00000000-0010-0000-0000-00000A000000}" name="Pending RQ (Active)"/>
    <tableColumn id="11" xr3:uid="{00000000-0010-0000-0000-00000B000000}" name="Overdue RQ"/>
    <tableColumn id="12" xr3:uid="{00000000-0010-0000-0000-00000C000000}" name="Due within 90 Days"/>
    <tableColumn id="13" xr3:uid="{00000000-0010-0000-0000-00000D000000}" name="Next RQ Due Date"/>
    <tableColumn id="14" xr3:uid="{00000000-0010-0000-0000-00000E000000}" name="Urgency Score (for ranking)">
      <calculatedColumnFormula>ROW()-L2+K2/100</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PendingRQTable" displayName="PendingRQTable" ref="A1:M1271" totalsRowShown="0">
  <autoFilter ref="A1:M1271" xr:uid="{00000000-0009-0000-0100-000003000000}"/>
  <tableColumns count="13">
    <tableColumn id="1" xr3:uid="{00000000-0010-0000-0100-000001000000}" name="File No"/>
    <tableColumn id="2" xr3:uid="{00000000-0010-0000-0100-000002000000}" name="Application No" dataDxfId="14"/>
    <tableColumn id="3" xr3:uid="{00000000-0010-0000-0100-000003000000}" name="Client Name"/>
    <tableColumn id="4" xr3:uid="{00000000-0010-0000-0100-000004000000}" name="Client Ref"/>
    <tableColumn id="5" xr3:uid="{00000000-0010-0000-0100-000005000000}" name="Status"/>
    <tableColumn id="6" xr3:uid="{00000000-0010-0000-0100-000006000000}" name="Filing Date"/>
    <tableColumn id="7" xr3:uid="{00000000-0010-0000-0100-000007000000}" name="RQ Due Date" dataDxfId="0">
      <calculatedColumnFormula>EDATE(DataTable[[#This Row],[Priority Date]],31)</calculatedColumnFormula>
    </tableColumn>
    <tableColumn id="8" xr3:uid="{00000000-0010-0000-0100-000008000000}" name="Days Remaining" dataDxfId="12"/>
    <tableColumn id="11" xr3:uid="{3DB89E6C-0A42-4EB3-8257-981F346B1C61}" name="Months" dataDxfId="11">
      <calculatedColumnFormula>PendingRQTable[[#This Row],[Days Remaining]]/(365/12)</calculatedColumnFormula>
    </tableColumn>
    <tableColumn id="9" xr3:uid="{00000000-0010-0000-0100-000009000000}" name="Urgency" dataDxfId="13"/>
    <tableColumn id="10" xr3:uid="{00000000-0010-0000-0100-00000A000000}" name="Action Required"/>
    <tableColumn id="12" xr3:uid="{178F8BD1-BBB6-42F6-B054-4577D335D56F}" name="Column1" dataDxfId="10"/>
    <tableColumn id="13" xr3:uid="{87CBBFAE-81E6-42A3-B35E-04C5868EC6AF}" name="Column2" dataDxfId="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StatusTable" displayName="StatusTable" ref="A1:C18" totalsRowShown="0">
  <autoFilter ref="A1:C18" xr:uid="{00000000-0009-0000-0100-000004000000}"/>
  <tableColumns count="3">
    <tableColumn id="1" xr3:uid="{00000000-0010-0000-0200-000001000000}" name="Status"/>
    <tableColumn id="2" xr3:uid="{00000000-0010-0000-0200-000002000000}" name="Case Count"/>
    <tableColumn id="3" xr3:uid="{00000000-0010-0000-0200-000003000000}" name="% of Total"/>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DataTable" displayName="DataTable" ref="A1:R6232" totalsRowShown="0">
  <autoFilter ref="A1:R6232" xr:uid="{00000000-000C-0000-FFFF-FFFF03000000}"/>
  <tableColumns count="18">
    <tableColumn id="1" xr3:uid="{00000000-0010-0000-0300-000001000000}" name="Sr. No."/>
    <tableColumn id="2" xr3:uid="{00000000-0010-0000-0300-000002000000}" name="File No"/>
    <tableColumn id="3" xr3:uid="{00000000-0010-0000-0300-000003000000}" name="Application No" dataDxfId="8"/>
    <tableColumn id="4" xr3:uid="{00000000-0010-0000-0300-000004000000}" name="Client Name"/>
    <tableColumn id="5" xr3:uid="{00000000-0010-0000-0300-000005000000}" name="Client Ref"/>
    <tableColumn id="6" xr3:uid="{00000000-0010-0000-0300-000006000000}" name="Client Country"/>
    <tableColumn id="7" xr3:uid="{00000000-0010-0000-0300-000007000000}" name="Applicant"/>
    <tableColumn id="8" xr3:uid="{00000000-0010-0000-0300-000008000000}" name="Title"/>
    <tableColumn id="9" xr3:uid="{00000000-0010-0000-0300-000009000000}" name="Provisional/Complete"/>
    <tableColumn id="10" xr3:uid="{00000000-0010-0000-0300-00000A000000}" name="Branch"/>
    <tableColumn id="11" xr3:uid="{00000000-0010-0000-0300-00000B000000}" name="Case Recv. On"/>
    <tableColumn id="18" xr3:uid="{017EB90F-E52B-4AB6-A4C1-16E9738A8E0A}" name="Priority Date" dataDxfId="7">
      <calculatedColumnFormula>_xlfn.XLOOKUP(DataTable[[#This Row],[File No]],[1]IndianPatentCreationDate!$B:$B,[1]IndianPatentCreationDate!$G:$G)</calculatedColumnFormula>
    </tableColumn>
    <tableColumn id="12" xr3:uid="{00000000-0010-0000-0300-00000C000000}" name="Filing Date"/>
    <tableColumn id="13" xr3:uid="{00000000-0010-0000-0300-00000D000000}" name="RQ Due"/>
    <tableColumn id="14" xr3:uid="{00000000-0010-0000-0300-00000E000000}" name="RQ Filed"/>
    <tableColumn id="15" xr3:uid="{00000000-0010-0000-0300-00000F000000}" name="Attorney"/>
    <tableColumn id="16" xr3:uid="{00000000-0010-0000-0300-000010000000}" name="Paralegal"/>
    <tableColumn id="17" xr3:uid="{00000000-0010-0000-0300-000011000000}" name="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6"/>
  <sheetViews>
    <sheetView showGridLines="0" tabSelected="1" zoomScaleNormal="100" workbookViewId="0">
      <selection activeCell="H17" sqref="H17"/>
    </sheetView>
  </sheetViews>
  <sheetFormatPr defaultColWidth="8.6640625" defaultRowHeight="14.4"/>
  <cols>
    <col min="1" max="1" width="2" customWidth="1"/>
    <col min="2" max="4" width="14" customWidth="1"/>
    <col min="5" max="5" width="30" customWidth="1"/>
    <col min="6" max="7" width="12" customWidth="1"/>
    <col min="8" max="8" width="14" customWidth="1"/>
    <col min="9" max="11" width="10" customWidth="1"/>
  </cols>
  <sheetData>
    <row r="2" spans="2:11" ht="21">
      <c r="B2" s="9" t="s">
        <v>0</v>
      </c>
      <c r="C2" s="9"/>
      <c r="D2" s="9"/>
      <c r="E2" s="9"/>
      <c r="F2" s="9"/>
      <c r="G2" s="9"/>
      <c r="H2" s="9"/>
      <c r="I2" s="9"/>
      <c r="J2" s="9"/>
      <c r="K2" s="9"/>
    </row>
    <row r="3" spans="2:11">
      <c r="B3" s="8" t="s">
        <v>1</v>
      </c>
      <c r="C3" s="8"/>
      <c r="D3" s="8"/>
      <c r="E3" s="8"/>
      <c r="F3" s="8"/>
      <c r="G3" s="8"/>
      <c r="H3" s="8"/>
      <c r="I3" s="8"/>
      <c r="J3" s="8"/>
      <c r="K3" s="8"/>
    </row>
    <row r="5" spans="2:11" ht="21.75" customHeight="1">
      <c r="B5" s="7" t="s">
        <v>2</v>
      </c>
      <c r="C5" s="7"/>
      <c r="D5" s="7" t="s">
        <v>3</v>
      </c>
      <c r="E5" s="7"/>
      <c r="F5" s="6" t="s">
        <v>4</v>
      </c>
      <c r="G5" s="6"/>
      <c r="H5" s="5" t="s">
        <v>5</v>
      </c>
      <c r="I5" s="5"/>
    </row>
    <row r="6" spans="2:11" ht="30" customHeight="1">
      <c r="B6" s="4">
        <f>COUNTA(Data!B2:B6232)</f>
        <v>6052</v>
      </c>
      <c r="C6" s="4"/>
      <c r="D6" s="4">
        <f>COUNTA('Client Summary'!A2:A607)</f>
        <v>606</v>
      </c>
      <c r="E6" s="4"/>
      <c r="F6" s="3">
        <f>SUM('Client Summary'!J2:J607)</f>
        <v>1227</v>
      </c>
      <c r="G6" s="3"/>
      <c r="H6" s="2">
        <f ca="1">SUM('Client Summary'!K2:K607)</f>
        <v>788</v>
      </c>
      <c r="I6" s="2"/>
    </row>
    <row r="7" spans="2:11" ht="14.4" customHeight="1">
      <c r="B7" s="4"/>
      <c r="C7" s="4"/>
      <c r="D7" s="4"/>
      <c r="E7" s="4"/>
      <c r="F7" s="3"/>
      <c r="G7" s="3"/>
      <c r="H7" s="2"/>
      <c r="I7" s="2"/>
    </row>
    <row r="10" spans="2:11" ht="15.6">
      <c r="B10" s="1" t="s">
        <v>6</v>
      </c>
      <c r="C10" s="1"/>
      <c r="E10" s="1" t="s">
        <v>7</v>
      </c>
      <c r="F10" s="1"/>
      <c r="G10" s="1"/>
      <c r="H10" s="1"/>
      <c r="I10" s="1"/>
    </row>
    <row r="11" spans="2:11">
      <c r="B11" s="10" t="s">
        <v>8</v>
      </c>
      <c r="C11" s="10" t="s">
        <v>9</v>
      </c>
      <c r="E11" s="11" t="s">
        <v>10</v>
      </c>
      <c r="F11" s="11" t="s">
        <v>11</v>
      </c>
      <c r="G11" s="11" t="s">
        <v>19573</v>
      </c>
      <c r="H11" s="11" t="s">
        <v>12</v>
      </c>
    </row>
    <row r="12" spans="2:11">
      <c r="B12" s="12" t="s">
        <v>13</v>
      </c>
      <c r="C12" s="13">
        <f ca="1">SUMPRODUCT(('Pending RQ Deadlines'!$J$2:$J$1271="OVERDUE")*('Pending RQ Deadlines'!$K$2:$K$1271="Yes"))</f>
        <v>747</v>
      </c>
      <c r="E12" s="14" t="str">
        <f ca="1">IF(LARGE('Client Summary'!$N$2:$N$607,1)&lt;=0,"",INDEX('Client Summary'!$A$2:$A$607,MATCH(LARGE('Client Summary'!$N$2:$N$607,1),'Client Summary'!$N$2:$N$607,0)))</f>
        <v>ZUMUTOR BIOLOGICS, INC.</v>
      </c>
      <c r="F12" s="13">
        <f ca="1">IF(LARGE('Client Summary'!$N$2:$N$607,1)&lt;=0,"",INDEX('Client Summary'!$K$2:$K$607,MATCH(LARGE('Client Summary'!$N$2:$N$607,1),'Client Summary'!$N$2:$N$607,0)))</f>
        <v>1</v>
      </c>
      <c r="G12" s="13">
        <f ca="1">IF(LARGE('Client Summary'!$N$2:$N$607,1)&lt;=0,"",INDEX('Client Summary'!$L$2:$L$607,MATCH(LARGE('Client Summary'!$N$2:$N$607,1),'Client Summary'!$N$2:$N$607,0)))</f>
        <v>1</v>
      </c>
      <c r="H12" s="15" t="str">
        <f ca="1">IF(LARGE('Client Summary'!$N$2:$N$607,1)&lt;=0,"",INDEX('Client Summary'!$M$2:$M$607,MATCH(LARGE('Client Summary'!$N$2:$N$607,1),'Client Summary'!$N$2:$N$607,0)))</f>
        <v/>
      </c>
    </row>
    <row r="13" spans="2:11">
      <c r="B13" s="16" t="s">
        <v>14</v>
      </c>
      <c r="C13" s="13">
        <f ca="1">SUMPRODUCT(('Pending RQ Deadlines'!$J$2:$J$1271="DUE &lt;=30 DAYS")*('Pending RQ Deadlines'!$K$2:$K$1271="Yes"))</f>
        <v>3</v>
      </c>
      <c r="E13" s="14" t="str">
        <f ca="1">IF(LARGE('Client Summary'!$N$2:$N$607,2)&lt;=0,"",INDEX('Client Summary'!$A$2:$A$607,MATCH(LARGE('Client Summary'!$N$2:$N$607,2),'Client Summary'!$N$2:$N$607,0)))</f>
        <v>3B PHARMACEUTICALS GMBH</v>
      </c>
      <c r="F13" s="13">
        <f ca="1">IF(LARGE('Client Summary'!$N$2:$N$607,2)&lt;=0,"",INDEX('Client Summary'!$K$2:$K$607,MATCH(LARGE('Client Summary'!$N$2:$N$607,2),'Client Summary'!$N$2:$N$607,0)))</f>
        <v>0</v>
      </c>
      <c r="G13" s="13">
        <f ca="1">IF(LARGE('Client Summary'!$N$2:$N$607,2)&lt;=0,"",INDEX('Client Summary'!$L$2:$L$607,MATCH(LARGE('Client Summary'!$N$2:$N$607,2),'Client Summary'!$N$2:$N$607,0)))</f>
        <v>0</v>
      </c>
      <c r="H13" s="15" t="str">
        <f ca="1">IF(LARGE('Client Summary'!$N$2:$N$607,2)&lt;=0,"",INDEX('Client Summary'!$M$2:$M$607,MATCH(LARGE('Client Summary'!$N$2:$N$607,2),'Client Summary'!$N$2:$N$607,0)))</f>
        <v/>
      </c>
    </row>
    <row r="14" spans="2:11">
      <c r="B14" s="17" t="s">
        <v>15</v>
      </c>
      <c r="C14" s="13">
        <f ca="1">SUMPRODUCT(('Pending RQ Deadlines'!$J$2:$J$1271="DUE &lt;=90 DAYS")*('Pending RQ Deadlines'!$K$2:$K$1271="Yes"))</f>
        <v>1</v>
      </c>
      <c r="E14" s="14" t="str">
        <f ca="1">IF(LARGE('Client Summary'!$N$2:$N$607,3)&lt;=0,"",INDEX('Client Summary'!$A$2:$A$607,MATCH(LARGE('Client Summary'!$N$2:$N$607,3),'Client Summary'!$N$2:$N$607,0)))</f>
        <v>ACTEGA GmbH</v>
      </c>
      <c r="F14" s="13">
        <f ca="1">IF(LARGE('Client Summary'!$N$2:$N$607,3)&lt;=0,"",INDEX('Client Summary'!$K$2:$K$607,MATCH(LARGE('Client Summary'!$N$2:$N$607,3),'Client Summary'!$N$2:$N$607,0)))</f>
        <v>0</v>
      </c>
      <c r="G14" s="13">
        <f ca="1">IF(LARGE('Client Summary'!$N$2:$N$607,3)&lt;=0,"",INDEX('Client Summary'!$L$2:$L$607,MATCH(LARGE('Client Summary'!$N$2:$N$607,3),'Client Summary'!$N$2:$N$607,0)))</f>
        <v>0</v>
      </c>
      <c r="H14" s="15" t="str">
        <f ca="1">IF(LARGE('Client Summary'!$N$2:$N$607,3)&lt;=0,"",INDEX('Client Summary'!$M$2:$M$607,MATCH(LARGE('Client Summary'!$N$2:$N$607,3),'Client Summary'!$N$2:$N$607,0)))</f>
        <v/>
      </c>
    </row>
    <row r="15" spans="2:11">
      <c r="B15" s="18" t="s">
        <v>16</v>
      </c>
      <c r="C15" s="13">
        <f ca="1">SUMPRODUCT(('Pending RQ Deadlines'!$J$2:$J$1271="UPCOMING")*('Pending RQ Deadlines'!$K$2:$K$1271="Yes"))</f>
        <v>467</v>
      </c>
      <c r="E15" s="14" t="str">
        <f ca="1">IF(LARGE('Client Summary'!$N$2:$N$607,4)&lt;=0,"",INDEX('Client Summary'!$A$2:$A$607,MATCH(LARGE('Client Summary'!$N$2:$N$607,4),'Client Summary'!$N$2:$N$607,0)))</f>
        <v>ADLER POLLOCK &amp; SHEEHAN P.C.</v>
      </c>
      <c r="F15" s="13">
        <f ca="1">IF(LARGE('Client Summary'!$N$2:$N$607,4)&lt;=0,"",INDEX('Client Summary'!$K$2:$K$607,MATCH(LARGE('Client Summary'!$N$2:$N$607,4),'Client Summary'!$N$2:$N$607,0)))</f>
        <v>0</v>
      </c>
      <c r="G15" s="13">
        <f ca="1">IF(LARGE('Client Summary'!$N$2:$N$607,4)&lt;=0,"",INDEX('Client Summary'!$L$2:$L$607,MATCH(LARGE('Client Summary'!$N$2:$N$607,4),'Client Summary'!$N$2:$N$607,0)))</f>
        <v>0</v>
      </c>
      <c r="H15" s="15" t="str">
        <f ca="1">IF(LARGE('Client Summary'!$N$2:$N$607,4)&lt;=0,"",INDEX('Client Summary'!$M$2:$M$607,MATCH(LARGE('Client Summary'!$N$2:$N$607,4),'Client Summary'!$N$2:$N$607,0)))</f>
        <v/>
      </c>
    </row>
    <row r="16" spans="2:11">
      <c r="E16" s="14" t="str">
        <f ca="1">IF(LARGE('Client Summary'!$N$2:$N$607,5)&lt;=0,"",INDEX('Client Summary'!$A$2:$A$607,MATCH(LARGE('Client Summary'!$N$2:$N$607,5),'Client Summary'!$N$2:$N$607,0)))</f>
        <v>ZENITH PATENT &amp; LAW FIRM</v>
      </c>
      <c r="F16" s="13">
        <f ca="1">IF(LARGE('Client Summary'!$N$2:$N$607,5)&lt;=0,"",INDEX('Client Summary'!$K$2:$K$607,MATCH(LARGE('Client Summary'!$N$2:$N$607,5),'Client Summary'!$N$2:$N$607,0)))</f>
        <v>0</v>
      </c>
      <c r="G16" s="13">
        <f ca="1">IF(LARGE('Client Summary'!$N$2:$N$607,5)&lt;=0,"",INDEX('Client Summary'!$L$2:$L$607,MATCH(LARGE('Client Summary'!$N$2:$N$607,5),'Client Summary'!$N$2:$N$607,0)))</f>
        <v>0</v>
      </c>
      <c r="H16" s="15" t="str">
        <f ca="1">IF(LARGE('Client Summary'!$N$2:$N$607,5)&lt;=0,"",INDEX('Client Summary'!$M$2:$M$607,MATCH(LARGE('Client Summary'!$N$2:$N$607,5),'Client Summary'!$N$2:$N$607,0)))</f>
        <v/>
      </c>
    </row>
    <row r="17" spans="2:8">
      <c r="E17" s="14" t="str">
        <f ca="1">IF(LARGE('Client Summary'!$N$2:$N$607,6)&lt;=0,"",INDEX('Client Summary'!$A$2:$A$607,MATCH(LARGE('Client Summary'!$N$2:$N$607,6),'Client Summary'!$N$2:$N$607,0)))</f>
        <v>AGTEKS ORME VE TEKSTIL</v>
      </c>
      <c r="F17" s="13">
        <f ca="1">IF(LARGE('Client Summary'!$N$2:$N$607,6)&lt;=0,"",INDEX('Client Summary'!$K$2:$K$607,MATCH(LARGE('Client Summary'!$N$2:$N$607,6),'Client Summary'!$N$2:$N$607,0)))</f>
        <v>0</v>
      </c>
      <c r="G17" s="13">
        <f ca="1">IF(LARGE('Client Summary'!$N$2:$N$607,6)&lt;=0,"",INDEX('Client Summary'!$L$2:$L$607,MATCH(LARGE('Client Summary'!$N$2:$N$607,6),'Client Summary'!$N$2:$N$607,0)))</f>
        <v>0</v>
      </c>
      <c r="H17" s="15" t="str">
        <f ca="1">IF(LARGE('Client Summary'!$N$2:$N$607,6)&lt;=0,"",INDEX('Client Summary'!$M$2:$M$607,MATCH(LARGE('Client Summary'!$N$2:$N$607,6),'Client Summary'!$N$2:$N$607,0)))</f>
        <v/>
      </c>
    </row>
    <row r="18" spans="2:8">
      <c r="E18" s="14" t="str">
        <f ca="1">IF(LARGE('Client Summary'!$N$2:$N$607,7)&lt;=0,"",INDEX('Client Summary'!$A$2:$A$607,MATCH(LARGE('Client Summary'!$N$2:$N$607,7),'Client Summary'!$N$2:$N$607,0)))</f>
        <v>AHMEDABAD TEXTILE IND. RESEARCH ASSOCIATION</v>
      </c>
      <c r="F18" s="13">
        <f ca="1">IF(LARGE('Client Summary'!$N$2:$N$607,7)&lt;=0,"",INDEX('Client Summary'!$K$2:$K$607,MATCH(LARGE('Client Summary'!$N$2:$N$607,7),'Client Summary'!$N$2:$N$607,0)))</f>
        <v>1</v>
      </c>
      <c r="G18" s="13">
        <f ca="1">IF(LARGE('Client Summary'!$N$2:$N$607,7)&lt;=0,"",INDEX('Client Summary'!$L$2:$L$607,MATCH(LARGE('Client Summary'!$N$2:$N$607,7),'Client Summary'!$N$2:$N$607,0)))</f>
        <v>1</v>
      </c>
      <c r="H18" s="15" t="str">
        <f ca="1">IF(LARGE('Client Summary'!$N$2:$N$607,7)&lt;=0,"",INDEX('Client Summary'!$M$2:$M$607,MATCH(LARGE('Client Summary'!$N$2:$N$607,7),'Client Summary'!$N$2:$N$607,0)))</f>
        <v/>
      </c>
    </row>
    <row r="19" spans="2:8">
      <c r="E19" s="14" t="str">
        <f ca="1">IF(LARGE('Client Summary'!$N$2:$N$607,8)&lt;=0,"",INDEX('Client Summary'!$A$2:$A$607,MATCH(LARGE('Client Summary'!$N$2:$N$607,8),'Client Summary'!$N$2:$N$607,0)))</f>
        <v>AIG HOSPITALS</v>
      </c>
      <c r="F19" s="13">
        <f ca="1">IF(LARGE('Client Summary'!$N$2:$N$607,8)&lt;=0,"",INDEX('Client Summary'!$K$2:$K$607,MATCH(LARGE('Client Summary'!$N$2:$N$607,8),'Client Summary'!$N$2:$N$607,0)))</f>
        <v>1</v>
      </c>
      <c r="G19" s="13">
        <f ca="1">IF(LARGE('Client Summary'!$N$2:$N$607,8)&lt;=0,"",INDEX('Client Summary'!$L$2:$L$607,MATCH(LARGE('Client Summary'!$N$2:$N$607,8),'Client Summary'!$N$2:$N$607,0)))</f>
        <v>1</v>
      </c>
      <c r="H19" s="15" t="str">
        <f ca="1">IF(LARGE('Client Summary'!$N$2:$N$607,8)&lt;=0,"",INDEX('Client Summary'!$M$2:$M$607,MATCH(LARGE('Client Summary'!$N$2:$N$607,8),'Client Summary'!$N$2:$N$607,0)))</f>
        <v/>
      </c>
    </row>
    <row r="20" spans="2:8">
      <c r="E20" s="14" t="str">
        <f ca="1">IF(LARGE('Client Summary'!$N$2:$N$607,9)&lt;=0,"",INDEX('Client Summary'!$A$2:$A$607,MATCH(LARGE('Client Summary'!$N$2:$N$607,9),'Client Summary'!$N$2:$N$607,0)))</f>
        <v>AISIN CORPORATION</v>
      </c>
      <c r="F20" s="13">
        <f ca="1">IF(LARGE('Client Summary'!$N$2:$N$607,9)&lt;=0,"",INDEX('Client Summary'!$K$2:$K$607,MATCH(LARGE('Client Summary'!$N$2:$N$607,9),'Client Summary'!$N$2:$N$607,0)))</f>
        <v>1</v>
      </c>
      <c r="G20" s="13">
        <f ca="1">IF(LARGE('Client Summary'!$N$2:$N$607,9)&lt;=0,"",INDEX('Client Summary'!$L$2:$L$607,MATCH(LARGE('Client Summary'!$N$2:$N$607,9),'Client Summary'!$N$2:$N$607,0)))</f>
        <v>1</v>
      </c>
      <c r="H20" s="15" t="str">
        <f ca="1">IF(LARGE('Client Summary'!$N$2:$N$607,9)&lt;=0,"",INDEX('Client Summary'!$M$2:$M$607,MATCH(LARGE('Client Summary'!$N$2:$N$607,9),'Client Summary'!$N$2:$N$607,0)))</f>
        <v/>
      </c>
    </row>
    <row r="21" spans="2:8">
      <c r="E21" s="14" t="str">
        <f ca="1">IF(LARGE('Client Summary'!$N$2:$N$607,10)&lt;=0,"",INDEX('Client Summary'!$A$2:$A$607,MATCH(LARGE('Client Summary'!$N$2:$N$607,10),'Client Summary'!$N$2:$N$607,0)))</f>
        <v>YOKOHAMA SIGMA IP LAW FIRM</v>
      </c>
      <c r="F21" s="13">
        <f ca="1">IF(LARGE('Client Summary'!$N$2:$N$607,10)&lt;=0,"",INDEX('Client Summary'!$K$2:$K$607,MATCH(LARGE('Client Summary'!$N$2:$N$607,10),'Client Summary'!$N$2:$N$607,0)))</f>
        <v>0</v>
      </c>
      <c r="G21" s="13">
        <f ca="1">IF(LARGE('Client Summary'!$N$2:$N$607,10)&lt;=0,"",INDEX('Client Summary'!$L$2:$L$607,MATCH(LARGE('Client Summary'!$N$2:$N$607,10),'Client Summary'!$N$2:$N$607,0)))</f>
        <v>0</v>
      </c>
      <c r="H21" s="15" t="str">
        <f ca="1">IF(LARGE('Client Summary'!$N$2:$N$607,10)&lt;=0,"",INDEX('Client Summary'!$M$2:$M$607,MATCH(LARGE('Client Summary'!$N$2:$N$607,10),'Client Summary'!$N$2:$N$607,0)))</f>
        <v/>
      </c>
    </row>
    <row r="22" spans="2:8">
      <c r="B22" s="19" t="s">
        <v>17</v>
      </c>
    </row>
    <row r="23" spans="2:8">
      <c r="B23" s="20" t="s">
        <v>19574</v>
      </c>
    </row>
    <row r="24" spans="2:8">
      <c r="B24" s="20" t="s">
        <v>18</v>
      </c>
    </row>
    <row r="25" spans="2:8">
      <c r="B25" s="20" t="s">
        <v>19</v>
      </c>
    </row>
    <row r="26" spans="2:8">
      <c r="B26" s="20" t="s">
        <v>20</v>
      </c>
    </row>
  </sheetData>
  <mergeCells count="12">
    <mergeCell ref="B6:C7"/>
    <mergeCell ref="D6:E7"/>
    <mergeCell ref="F6:G7"/>
    <mergeCell ref="H6:I7"/>
    <mergeCell ref="B10:C10"/>
    <mergeCell ref="E10:I10"/>
    <mergeCell ref="B2:K2"/>
    <mergeCell ref="B3:K3"/>
    <mergeCell ref="B5:C5"/>
    <mergeCell ref="D5:E5"/>
    <mergeCell ref="F5:G5"/>
    <mergeCell ref="H5:I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07"/>
  <sheetViews>
    <sheetView zoomScaleNormal="100" workbookViewId="0">
      <pane ySplit="1" topLeftCell="A2" activePane="bottomLeft" state="frozen"/>
      <selection pane="bottomLeft" activeCell="J2" sqref="J2"/>
    </sheetView>
  </sheetViews>
  <sheetFormatPr defaultColWidth="8.6640625" defaultRowHeight="14.4"/>
  <cols>
    <col min="1" max="1" width="32" customWidth="1"/>
    <col min="2" max="2" width="11" customWidth="1"/>
    <col min="3" max="3" width="10" customWidth="1"/>
    <col min="4" max="4" width="14" customWidth="1"/>
    <col min="5" max="6" width="13" customWidth="1"/>
    <col min="7" max="7" width="15" customWidth="1"/>
    <col min="8" max="8" width="10" customWidth="1"/>
    <col min="9" max="9" width="18" customWidth="1"/>
    <col min="10" max="10" width="14" customWidth="1"/>
    <col min="11" max="11" width="11" customWidth="1"/>
    <col min="12" max="13" width="15" customWidth="1"/>
    <col min="14" max="14" width="16" customWidth="1"/>
  </cols>
  <sheetData>
    <row r="1" spans="1:14" ht="26.4">
      <c r="A1" s="21" t="s">
        <v>10</v>
      </c>
      <c r="B1" s="21" t="s">
        <v>2</v>
      </c>
      <c r="C1" s="21" t="s">
        <v>21</v>
      </c>
      <c r="D1" s="21" t="s">
        <v>22</v>
      </c>
      <c r="E1" s="21" t="s">
        <v>23</v>
      </c>
      <c r="F1" s="21" t="s">
        <v>24</v>
      </c>
      <c r="G1" s="21" t="s">
        <v>25</v>
      </c>
      <c r="H1" s="21" t="s">
        <v>26</v>
      </c>
      <c r="I1" s="21" t="s">
        <v>27</v>
      </c>
      <c r="J1" s="21" t="s">
        <v>4</v>
      </c>
      <c r="K1" s="21" t="s">
        <v>5</v>
      </c>
      <c r="L1" s="21" t="s">
        <v>28</v>
      </c>
      <c r="M1" s="21" t="s">
        <v>29</v>
      </c>
      <c r="N1" s="21" t="s">
        <v>30</v>
      </c>
    </row>
    <row r="2" spans="1:14">
      <c r="A2" s="14" t="s">
        <v>31</v>
      </c>
      <c r="B2" s="33">
        <f>COUNTIF(Data!$D$2:$D$6232,A2)</f>
        <v>907</v>
      </c>
      <c r="C2" s="33">
        <f>COUNTIFS(Data!$D$2:$D$6232,A2,Data!$R$2:$R$6232,"RFE FILED")</f>
        <v>808</v>
      </c>
      <c r="D2" s="33">
        <f>COUNTIFS(Data!$D$2:$D$6232,A2,Data!$R$2:$R$6232,"PROVISIONAL FILED")</f>
        <v>90</v>
      </c>
      <c r="E2" s="33">
        <f>COUNTIFS(Data!$D$2:$D$6232,A2,Data!$R$2:$R$6232,"COMPLETE FILED")</f>
        <v>1</v>
      </c>
      <c r="F2" s="33">
        <f>COUNTIFS(Data!$D$2:$D$6232,A2,Data!$R$2:$R$6232,"APPLICATION FILED")</f>
        <v>0</v>
      </c>
      <c r="G2" s="33">
        <f>COUNTIFS(Data!$D$2:$D$6232,A2,Data!$R$2:$R$6232,"UNDER EXAMINATION")</f>
        <v>5</v>
      </c>
      <c r="H2" s="33">
        <f>COUNTIFS(Data!$D$2:$D$6232,A2,Data!$R$2:$R$6232,"GRANTED")</f>
        <v>0</v>
      </c>
      <c r="I2" s="33">
        <f>SUMPRODUCT((Data!$D$2:$D$6232=A2)*((Data!$R$2:$R$6232="ABANDONED")+(Data!$R$2:$R$6232="CLOSED")+(Data!$R$2:$R$6232="MERGED")))</f>
        <v>2</v>
      </c>
      <c r="J2" s="13">
        <f>COUNTIFS('Pending RQ Deadlines'!$C$2:$C$1271,A2,'Pending RQ Deadlines'!$K$2:$K$1271,"Yes")</f>
        <v>91</v>
      </c>
      <c r="K2" s="13">
        <f ca="1">COUNTIFS('Pending RQ Deadlines'!$C$2:$C$1271,A2,'Pending RQ Deadlines'!$J$2:$J$1271,"OVERDUE")</f>
        <v>62</v>
      </c>
      <c r="L2" s="13">
        <f ca="1">SUMPRODUCT(('Pending RQ Deadlines'!$C$2:$C$1271=A2)*('Pending RQ Deadlines'!$J$2:$J$1271&lt;&gt;"UPCOMING")*('Pending RQ Deadlines'!$K$2:$K$1271="Yes"))</f>
        <v>62</v>
      </c>
      <c r="M2" s="15" t="str">
        <f ca="1">IFERROR(_xludf.minifs('Pending RQ Deadlines'!$G$2:$G$1271,'Pending RQ Deadlines'!$C$2:$C$1271,A2),"")</f>
        <v/>
      </c>
      <c r="N2" s="13">
        <f ca="1">ROW()-L2+K2/100</f>
        <v>-59.38</v>
      </c>
    </row>
    <row r="3" spans="1:14">
      <c r="A3" s="14" t="s">
        <v>32</v>
      </c>
      <c r="B3" s="33">
        <f>COUNTIF(Data!$D$2:$D$6232,A3)</f>
        <v>258</v>
      </c>
      <c r="C3" s="33">
        <f>COUNTIFS(Data!$D$2:$D$6232,A3,Data!$R$2:$R$6232,"RFE FILED")</f>
        <v>258</v>
      </c>
      <c r="D3" s="33">
        <f>COUNTIFS(Data!$D$2:$D$6232,A3,Data!$R$2:$R$6232,"PROVISIONAL FILED")</f>
        <v>0</v>
      </c>
      <c r="E3" s="33">
        <f>COUNTIFS(Data!$D$2:$D$6232,A3,Data!$R$2:$R$6232,"COMPLETE FILED")</f>
        <v>0</v>
      </c>
      <c r="F3" s="33">
        <f>COUNTIFS(Data!$D$2:$D$6232,A3,Data!$R$2:$R$6232,"APPLICATION FILED")</f>
        <v>0</v>
      </c>
      <c r="G3" s="33">
        <f>COUNTIFS(Data!$D$2:$D$6232,A3,Data!$R$2:$R$6232,"UNDER EXAMINATION")</f>
        <v>0</v>
      </c>
      <c r="H3" s="33">
        <f>COUNTIFS(Data!$D$2:$D$6232,A3,Data!$R$2:$R$6232,"GRANTED")</f>
        <v>0</v>
      </c>
      <c r="I3" s="33">
        <f>SUMPRODUCT((Data!$D$2:$D$6232=A3)*((Data!$R$2:$R$6232="ABANDONED")+(Data!$R$2:$R$6232="CLOSED")+(Data!$R$2:$R$6232="MERGED")))</f>
        <v>0</v>
      </c>
      <c r="J3" s="13">
        <f>COUNTIFS('Pending RQ Deadlines'!$C$2:$C$1271,A3,'Pending RQ Deadlines'!$K$2:$K$1271,"Yes")</f>
        <v>0</v>
      </c>
      <c r="K3" s="13">
        <f>COUNTIFS('Pending RQ Deadlines'!$C$2:$C$1271,A3,'Pending RQ Deadlines'!$J$2:$J$1271,"OVERDUE")</f>
        <v>0</v>
      </c>
      <c r="L3" s="13">
        <f ca="1">SUMPRODUCT(('Pending RQ Deadlines'!$C$2:$C$1271=A3)*('Pending RQ Deadlines'!$J$2:$J$1271&lt;&gt;"UPCOMING")*('Pending RQ Deadlines'!$K$2:$K$1271="Yes"))</f>
        <v>0</v>
      </c>
      <c r="M3" s="15" t="str">
        <f ca="1">IFERROR(_xludf.minifs('Pending RQ Deadlines'!$G$2:$G$1271,'Pending RQ Deadlines'!$C$2:$C$1271,A3),"")</f>
        <v/>
      </c>
      <c r="N3" s="13">
        <f t="shared" ref="N3:N66" ca="1" si="0">ROW()-L3+K3/100</f>
        <v>3</v>
      </c>
    </row>
    <row r="4" spans="1:14">
      <c r="A4" s="14" t="s">
        <v>33</v>
      </c>
      <c r="B4" s="33">
        <f>COUNTIF(Data!$D$2:$D$6232,A4)</f>
        <v>185</v>
      </c>
      <c r="C4" s="33">
        <f>COUNTIFS(Data!$D$2:$D$6232,A4,Data!$R$2:$R$6232,"RFE FILED")</f>
        <v>65</v>
      </c>
      <c r="D4" s="33">
        <f>COUNTIFS(Data!$D$2:$D$6232,A4,Data!$R$2:$R$6232,"PROVISIONAL FILED")</f>
        <v>117</v>
      </c>
      <c r="E4" s="33">
        <f>COUNTIFS(Data!$D$2:$D$6232,A4,Data!$R$2:$R$6232,"COMPLETE FILED")</f>
        <v>0</v>
      </c>
      <c r="F4" s="33">
        <f>COUNTIFS(Data!$D$2:$D$6232,A4,Data!$R$2:$R$6232,"APPLICATION FILED")</f>
        <v>0</v>
      </c>
      <c r="G4" s="33">
        <f>COUNTIFS(Data!$D$2:$D$6232,A4,Data!$R$2:$R$6232,"UNDER EXAMINATION")</f>
        <v>0</v>
      </c>
      <c r="H4" s="33">
        <f>COUNTIFS(Data!$D$2:$D$6232,A4,Data!$R$2:$R$6232,"GRANTED")</f>
        <v>0</v>
      </c>
      <c r="I4" s="33">
        <f>SUMPRODUCT((Data!$D$2:$D$6232=A4)*((Data!$R$2:$R$6232="ABANDONED")+(Data!$R$2:$R$6232="CLOSED")+(Data!$R$2:$R$6232="MERGED")))</f>
        <v>3</v>
      </c>
      <c r="J4" s="13">
        <f>COUNTIFS('Pending RQ Deadlines'!$C$2:$C$1271,A4,'Pending RQ Deadlines'!$K$2:$K$1271,"Yes")</f>
        <v>117</v>
      </c>
      <c r="K4" s="13">
        <f ca="1">COUNTIFS('Pending RQ Deadlines'!$C$2:$C$1271,A4,'Pending RQ Deadlines'!$J$2:$J$1271,"OVERDUE")</f>
        <v>76</v>
      </c>
      <c r="L4" s="13">
        <f ca="1">SUMPRODUCT(('Pending RQ Deadlines'!$C$2:$C$1271=A4)*('Pending RQ Deadlines'!$J$2:$J$1271&lt;&gt;"UPCOMING")*('Pending RQ Deadlines'!$K$2:$K$1271="Yes"))</f>
        <v>74</v>
      </c>
      <c r="M4" s="15" t="str">
        <f ca="1">IFERROR(_xludf.minifs('Pending RQ Deadlines'!$G$2:$G$1271,'Pending RQ Deadlines'!$C$2:$C$1271,A4),"")</f>
        <v/>
      </c>
      <c r="N4" s="13">
        <f t="shared" ca="1" si="0"/>
        <v>-69.239999999999995</v>
      </c>
    </row>
    <row r="5" spans="1:14">
      <c r="A5" s="14" t="s">
        <v>34</v>
      </c>
      <c r="B5" s="33">
        <f>COUNTIF(Data!$D$2:$D$6232,A5)</f>
        <v>184</v>
      </c>
      <c r="C5" s="33">
        <f>COUNTIFS(Data!$D$2:$D$6232,A5,Data!$R$2:$R$6232,"RFE FILED")</f>
        <v>184</v>
      </c>
      <c r="D5" s="33">
        <f>COUNTIFS(Data!$D$2:$D$6232,A5,Data!$R$2:$R$6232,"PROVISIONAL FILED")</f>
        <v>0</v>
      </c>
      <c r="E5" s="33">
        <f>COUNTIFS(Data!$D$2:$D$6232,A5,Data!$R$2:$R$6232,"COMPLETE FILED")</f>
        <v>0</v>
      </c>
      <c r="F5" s="33">
        <f>COUNTIFS(Data!$D$2:$D$6232,A5,Data!$R$2:$R$6232,"APPLICATION FILED")</f>
        <v>0</v>
      </c>
      <c r="G5" s="33">
        <f>COUNTIFS(Data!$D$2:$D$6232,A5,Data!$R$2:$R$6232,"UNDER EXAMINATION")</f>
        <v>0</v>
      </c>
      <c r="H5" s="33">
        <f>COUNTIFS(Data!$D$2:$D$6232,A5,Data!$R$2:$R$6232,"GRANTED")</f>
        <v>0</v>
      </c>
      <c r="I5" s="33">
        <f>SUMPRODUCT((Data!$D$2:$D$6232=A5)*((Data!$R$2:$R$6232="ABANDONED")+(Data!$R$2:$R$6232="CLOSED")+(Data!$R$2:$R$6232="MERGED")))</f>
        <v>0</v>
      </c>
      <c r="J5" s="13">
        <f>COUNTIFS('Pending RQ Deadlines'!$C$2:$C$1271,A5,'Pending RQ Deadlines'!$K$2:$K$1271,"Yes")</f>
        <v>0</v>
      </c>
      <c r="K5" s="13">
        <f>COUNTIFS('Pending RQ Deadlines'!$C$2:$C$1271,A5,'Pending RQ Deadlines'!$J$2:$J$1271,"OVERDUE")</f>
        <v>0</v>
      </c>
      <c r="L5" s="13">
        <f ca="1">SUMPRODUCT(('Pending RQ Deadlines'!$C$2:$C$1271=A5)*('Pending RQ Deadlines'!$J$2:$J$1271&lt;&gt;"UPCOMING")*('Pending RQ Deadlines'!$K$2:$K$1271="Yes"))</f>
        <v>0</v>
      </c>
      <c r="M5" s="15" t="str">
        <f ca="1">IFERROR(_xludf.minifs('Pending RQ Deadlines'!$G$2:$G$1271,'Pending RQ Deadlines'!$C$2:$C$1271,A5),"")</f>
        <v/>
      </c>
      <c r="N5" s="13">
        <f t="shared" ca="1" si="0"/>
        <v>5</v>
      </c>
    </row>
    <row r="6" spans="1:14">
      <c r="A6" s="14" t="s">
        <v>35</v>
      </c>
      <c r="B6" s="33">
        <f>COUNTIF(Data!$D$2:$D$6232,A6)</f>
        <v>161</v>
      </c>
      <c r="C6" s="33">
        <f>COUNTIFS(Data!$D$2:$D$6232,A6,Data!$R$2:$R$6232,"RFE FILED")</f>
        <v>120</v>
      </c>
      <c r="D6" s="33">
        <f>COUNTIFS(Data!$D$2:$D$6232,A6,Data!$R$2:$R$6232,"PROVISIONAL FILED")</f>
        <v>37</v>
      </c>
      <c r="E6" s="33">
        <f>COUNTIFS(Data!$D$2:$D$6232,A6,Data!$R$2:$R$6232,"COMPLETE FILED")</f>
        <v>0</v>
      </c>
      <c r="F6" s="33">
        <f>COUNTIFS(Data!$D$2:$D$6232,A6,Data!$R$2:$R$6232,"APPLICATION FILED")</f>
        <v>0</v>
      </c>
      <c r="G6" s="33">
        <f>COUNTIFS(Data!$D$2:$D$6232,A6,Data!$R$2:$R$6232,"UNDER EXAMINATION")</f>
        <v>1</v>
      </c>
      <c r="H6" s="33">
        <f>COUNTIFS(Data!$D$2:$D$6232,A6,Data!$R$2:$R$6232,"GRANTED")</f>
        <v>0</v>
      </c>
      <c r="I6" s="33">
        <f>SUMPRODUCT((Data!$D$2:$D$6232=A6)*((Data!$R$2:$R$6232="ABANDONED")+(Data!$R$2:$R$6232="CLOSED")+(Data!$R$2:$R$6232="MERGED")))</f>
        <v>3</v>
      </c>
      <c r="J6" s="13">
        <f>COUNTIFS('Pending RQ Deadlines'!$C$2:$C$1271,A6,'Pending RQ Deadlines'!$K$2:$K$1271,"Yes")</f>
        <v>37</v>
      </c>
      <c r="K6" s="13">
        <f ca="1">COUNTIFS('Pending RQ Deadlines'!$C$2:$C$1271,A6,'Pending RQ Deadlines'!$J$2:$J$1271,"OVERDUE")</f>
        <v>27</v>
      </c>
      <c r="L6" s="13">
        <f ca="1">SUMPRODUCT(('Pending RQ Deadlines'!$C$2:$C$1271=A6)*('Pending RQ Deadlines'!$J$2:$J$1271&lt;&gt;"UPCOMING")*('Pending RQ Deadlines'!$K$2:$K$1271="Yes"))</f>
        <v>26</v>
      </c>
      <c r="M6" s="15" t="str">
        <f ca="1">IFERROR(_xludf.minifs('Pending RQ Deadlines'!$G$2:$G$1271,'Pending RQ Deadlines'!$C$2:$C$1271,A6),"")</f>
        <v/>
      </c>
      <c r="N6" s="13">
        <f t="shared" ca="1" si="0"/>
        <v>-19.73</v>
      </c>
    </row>
    <row r="7" spans="1:14">
      <c r="A7" s="14" t="s">
        <v>36</v>
      </c>
      <c r="B7" s="33">
        <f>COUNTIF(Data!$D$2:$D$6232,A7)</f>
        <v>136</v>
      </c>
      <c r="C7" s="33">
        <f>COUNTIFS(Data!$D$2:$D$6232,A7,Data!$R$2:$R$6232,"RFE FILED")</f>
        <v>129</v>
      </c>
      <c r="D7" s="33">
        <f>COUNTIFS(Data!$D$2:$D$6232,A7,Data!$R$2:$R$6232,"PROVISIONAL FILED")</f>
        <v>0</v>
      </c>
      <c r="E7" s="33">
        <f>COUNTIFS(Data!$D$2:$D$6232,A7,Data!$R$2:$R$6232,"COMPLETE FILED")</f>
        <v>0</v>
      </c>
      <c r="F7" s="33">
        <f>COUNTIFS(Data!$D$2:$D$6232,A7,Data!$R$2:$R$6232,"APPLICATION FILED")</f>
        <v>0</v>
      </c>
      <c r="G7" s="33">
        <f>COUNTIFS(Data!$D$2:$D$6232,A7,Data!$R$2:$R$6232,"UNDER EXAMINATION")</f>
        <v>5</v>
      </c>
      <c r="H7" s="33">
        <f>COUNTIFS(Data!$D$2:$D$6232,A7,Data!$R$2:$R$6232,"GRANTED")</f>
        <v>0</v>
      </c>
      <c r="I7" s="33">
        <f>SUMPRODUCT((Data!$D$2:$D$6232=A7)*((Data!$R$2:$R$6232="ABANDONED")+(Data!$R$2:$R$6232="CLOSED")+(Data!$R$2:$R$6232="MERGED")))</f>
        <v>0</v>
      </c>
      <c r="J7" s="13">
        <f>COUNTIFS('Pending RQ Deadlines'!$C$2:$C$1271,A7,'Pending RQ Deadlines'!$K$2:$K$1271,"Yes")</f>
        <v>0</v>
      </c>
      <c r="K7" s="13">
        <f>COUNTIFS('Pending RQ Deadlines'!$C$2:$C$1271,A7,'Pending RQ Deadlines'!$J$2:$J$1271,"OVERDUE")</f>
        <v>0</v>
      </c>
      <c r="L7" s="13">
        <f ca="1">SUMPRODUCT(('Pending RQ Deadlines'!$C$2:$C$1271=A7)*('Pending RQ Deadlines'!$J$2:$J$1271&lt;&gt;"UPCOMING")*('Pending RQ Deadlines'!$K$2:$K$1271="Yes"))</f>
        <v>0</v>
      </c>
      <c r="M7" s="15" t="str">
        <f ca="1">IFERROR(_xludf.minifs('Pending RQ Deadlines'!$G$2:$G$1271,'Pending RQ Deadlines'!$C$2:$C$1271,A7),"")</f>
        <v/>
      </c>
      <c r="N7" s="13">
        <f t="shared" ca="1" si="0"/>
        <v>7</v>
      </c>
    </row>
    <row r="8" spans="1:14">
      <c r="A8" s="14" t="s">
        <v>37</v>
      </c>
      <c r="B8" s="33">
        <f>COUNTIF(Data!$D$2:$D$6232,A8)</f>
        <v>135</v>
      </c>
      <c r="C8" s="33">
        <f>COUNTIFS(Data!$D$2:$D$6232,A8,Data!$R$2:$R$6232,"RFE FILED")</f>
        <v>0</v>
      </c>
      <c r="D8" s="33">
        <f>COUNTIFS(Data!$D$2:$D$6232,A8,Data!$R$2:$R$6232,"PROVISIONAL FILED")</f>
        <v>0</v>
      </c>
      <c r="E8" s="33">
        <f>COUNTIFS(Data!$D$2:$D$6232,A8,Data!$R$2:$R$6232,"COMPLETE FILED")</f>
        <v>135</v>
      </c>
      <c r="F8" s="33">
        <f>COUNTIFS(Data!$D$2:$D$6232,A8,Data!$R$2:$R$6232,"APPLICATION FILED")</f>
        <v>0</v>
      </c>
      <c r="G8" s="33">
        <f>COUNTIFS(Data!$D$2:$D$6232,A8,Data!$R$2:$R$6232,"UNDER EXAMINATION")</f>
        <v>0</v>
      </c>
      <c r="H8" s="33">
        <f>COUNTIFS(Data!$D$2:$D$6232,A8,Data!$R$2:$R$6232,"GRANTED")</f>
        <v>0</v>
      </c>
      <c r="I8" s="33">
        <f>SUMPRODUCT((Data!$D$2:$D$6232=A8)*((Data!$R$2:$R$6232="ABANDONED")+(Data!$R$2:$R$6232="CLOSED")+(Data!$R$2:$R$6232="MERGED")))</f>
        <v>0</v>
      </c>
      <c r="J8" s="13">
        <f>COUNTIFS('Pending RQ Deadlines'!$C$2:$C$1271,A8,'Pending RQ Deadlines'!$K$2:$K$1271,"Yes")</f>
        <v>135</v>
      </c>
      <c r="K8" s="13">
        <f ca="1">COUNTIFS('Pending RQ Deadlines'!$C$2:$C$1271,A8,'Pending RQ Deadlines'!$J$2:$J$1271,"OVERDUE")</f>
        <v>93</v>
      </c>
      <c r="L8" s="13">
        <f ca="1">SUMPRODUCT(('Pending RQ Deadlines'!$C$2:$C$1271=A8)*('Pending RQ Deadlines'!$J$2:$J$1271&lt;&gt;"UPCOMING")*('Pending RQ Deadlines'!$K$2:$K$1271="Yes"))</f>
        <v>93</v>
      </c>
      <c r="M8" s="15" t="str">
        <f ca="1">IFERROR(_xludf.minifs('Pending RQ Deadlines'!$G$2:$G$1271,'Pending RQ Deadlines'!$C$2:$C$1271,A8),"")</f>
        <v/>
      </c>
      <c r="N8" s="13">
        <f t="shared" ca="1" si="0"/>
        <v>-84.07</v>
      </c>
    </row>
    <row r="9" spans="1:14">
      <c r="A9" s="14" t="s">
        <v>38</v>
      </c>
      <c r="B9" s="33">
        <f>COUNTIF(Data!$D$2:$D$6232,A9)</f>
        <v>134</v>
      </c>
      <c r="C9" s="33">
        <f>COUNTIFS(Data!$D$2:$D$6232,A9,Data!$R$2:$R$6232,"RFE FILED")</f>
        <v>134</v>
      </c>
      <c r="D9" s="33">
        <f>COUNTIFS(Data!$D$2:$D$6232,A9,Data!$R$2:$R$6232,"PROVISIONAL FILED")</f>
        <v>0</v>
      </c>
      <c r="E9" s="33">
        <f>COUNTIFS(Data!$D$2:$D$6232,A9,Data!$R$2:$R$6232,"COMPLETE FILED")</f>
        <v>0</v>
      </c>
      <c r="F9" s="33">
        <f>COUNTIFS(Data!$D$2:$D$6232,A9,Data!$R$2:$R$6232,"APPLICATION FILED")</f>
        <v>0</v>
      </c>
      <c r="G9" s="33">
        <f>COUNTIFS(Data!$D$2:$D$6232,A9,Data!$R$2:$R$6232,"UNDER EXAMINATION")</f>
        <v>0</v>
      </c>
      <c r="H9" s="33">
        <f>COUNTIFS(Data!$D$2:$D$6232,A9,Data!$R$2:$R$6232,"GRANTED")</f>
        <v>0</v>
      </c>
      <c r="I9" s="33">
        <f>SUMPRODUCT((Data!$D$2:$D$6232=A9)*((Data!$R$2:$R$6232="ABANDONED")+(Data!$R$2:$R$6232="CLOSED")+(Data!$R$2:$R$6232="MERGED")))</f>
        <v>0</v>
      </c>
      <c r="J9" s="13">
        <f>COUNTIFS('Pending RQ Deadlines'!$C$2:$C$1271,A9,'Pending RQ Deadlines'!$K$2:$K$1271,"Yes")</f>
        <v>0</v>
      </c>
      <c r="K9" s="13">
        <f>COUNTIFS('Pending RQ Deadlines'!$C$2:$C$1271,A9,'Pending RQ Deadlines'!$J$2:$J$1271,"OVERDUE")</f>
        <v>0</v>
      </c>
      <c r="L9" s="13">
        <f ca="1">SUMPRODUCT(('Pending RQ Deadlines'!$C$2:$C$1271=A9)*('Pending RQ Deadlines'!$J$2:$J$1271&lt;&gt;"UPCOMING")*('Pending RQ Deadlines'!$K$2:$K$1271="Yes"))</f>
        <v>0</v>
      </c>
      <c r="M9" s="15" t="str">
        <f ca="1">IFERROR(_xludf.minifs('Pending RQ Deadlines'!$G$2:$G$1271,'Pending RQ Deadlines'!$C$2:$C$1271,A9),"")</f>
        <v/>
      </c>
      <c r="N9" s="13">
        <f t="shared" ca="1" si="0"/>
        <v>9</v>
      </c>
    </row>
    <row r="10" spans="1:14">
      <c r="A10" s="14" t="s">
        <v>39</v>
      </c>
      <c r="B10" s="33">
        <f>COUNTIF(Data!$D$2:$D$6232,A10)</f>
        <v>127</v>
      </c>
      <c r="C10" s="33">
        <f>COUNTIFS(Data!$D$2:$D$6232,A10,Data!$R$2:$R$6232,"RFE FILED")</f>
        <v>124</v>
      </c>
      <c r="D10" s="33">
        <f>COUNTIFS(Data!$D$2:$D$6232,A10,Data!$R$2:$R$6232,"PROVISIONAL FILED")</f>
        <v>2</v>
      </c>
      <c r="E10" s="33">
        <f>COUNTIFS(Data!$D$2:$D$6232,A10,Data!$R$2:$R$6232,"COMPLETE FILED")</f>
        <v>0</v>
      </c>
      <c r="F10" s="33">
        <f>COUNTIFS(Data!$D$2:$D$6232,A10,Data!$R$2:$R$6232,"APPLICATION FILED")</f>
        <v>0</v>
      </c>
      <c r="G10" s="33">
        <f>COUNTIFS(Data!$D$2:$D$6232,A10,Data!$R$2:$R$6232,"UNDER EXAMINATION")</f>
        <v>0</v>
      </c>
      <c r="H10" s="33">
        <f>COUNTIFS(Data!$D$2:$D$6232,A10,Data!$R$2:$R$6232,"GRANTED")</f>
        <v>0</v>
      </c>
      <c r="I10" s="33">
        <f>SUMPRODUCT((Data!$D$2:$D$6232=A10)*((Data!$R$2:$R$6232="ABANDONED")+(Data!$R$2:$R$6232="CLOSED")+(Data!$R$2:$R$6232="MERGED")))</f>
        <v>0</v>
      </c>
      <c r="J10" s="13">
        <f>COUNTIFS('Pending RQ Deadlines'!$C$2:$C$1271,A10,'Pending RQ Deadlines'!$K$2:$K$1271,"Yes")</f>
        <v>3</v>
      </c>
      <c r="K10" s="13">
        <f ca="1">COUNTIFS('Pending RQ Deadlines'!$C$2:$C$1271,A10,'Pending RQ Deadlines'!$J$2:$J$1271,"OVERDUE")</f>
        <v>0</v>
      </c>
      <c r="L10" s="13">
        <f ca="1">SUMPRODUCT(('Pending RQ Deadlines'!$C$2:$C$1271=A10)*('Pending RQ Deadlines'!$J$2:$J$1271&lt;&gt;"UPCOMING")*('Pending RQ Deadlines'!$K$2:$K$1271="Yes"))</f>
        <v>0</v>
      </c>
      <c r="M10" s="15" t="str">
        <f ca="1">IFERROR(_xludf.minifs('Pending RQ Deadlines'!$G$2:$G$1271,'Pending RQ Deadlines'!$C$2:$C$1271,A10),"")</f>
        <v/>
      </c>
      <c r="N10" s="13">
        <f t="shared" ca="1" si="0"/>
        <v>10</v>
      </c>
    </row>
    <row r="11" spans="1:14">
      <c r="A11" s="14" t="s">
        <v>40</v>
      </c>
      <c r="B11" s="33">
        <f>COUNTIF(Data!$D$2:$D$6232,A11)</f>
        <v>111</v>
      </c>
      <c r="C11" s="33">
        <f>COUNTIFS(Data!$D$2:$D$6232,A11,Data!$R$2:$R$6232,"RFE FILED")</f>
        <v>63</v>
      </c>
      <c r="D11" s="33">
        <f>COUNTIFS(Data!$D$2:$D$6232,A11,Data!$R$2:$R$6232,"PROVISIONAL FILED")</f>
        <v>36</v>
      </c>
      <c r="E11" s="33">
        <f>COUNTIFS(Data!$D$2:$D$6232,A11,Data!$R$2:$R$6232,"COMPLETE FILED")</f>
        <v>5</v>
      </c>
      <c r="F11" s="33">
        <f>COUNTIFS(Data!$D$2:$D$6232,A11,Data!$R$2:$R$6232,"APPLICATION FILED")</f>
        <v>3</v>
      </c>
      <c r="G11" s="33">
        <f>COUNTIFS(Data!$D$2:$D$6232,A11,Data!$R$2:$R$6232,"UNDER EXAMINATION")</f>
        <v>0</v>
      </c>
      <c r="H11" s="33">
        <f>COUNTIFS(Data!$D$2:$D$6232,A11,Data!$R$2:$R$6232,"GRANTED")</f>
        <v>0</v>
      </c>
      <c r="I11" s="33">
        <f>SUMPRODUCT((Data!$D$2:$D$6232=A11)*((Data!$R$2:$R$6232="ABANDONED")+(Data!$R$2:$R$6232="CLOSED")+(Data!$R$2:$R$6232="MERGED")))</f>
        <v>3</v>
      </c>
      <c r="J11" s="13">
        <f>COUNTIFS('Pending RQ Deadlines'!$C$2:$C$1271,A11,'Pending RQ Deadlines'!$K$2:$K$1271,"Yes")</f>
        <v>44</v>
      </c>
      <c r="K11" s="13">
        <f ca="1">COUNTIFS('Pending RQ Deadlines'!$C$2:$C$1271,A11,'Pending RQ Deadlines'!$J$2:$J$1271,"OVERDUE")</f>
        <v>32</v>
      </c>
      <c r="L11" s="13">
        <f ca="1">SUMPRODUCT(('Pending RQ Deadlines'!$C$2:$C$1271=A11)*('Pending RQ Deadlines'!$J$2:$J$1271&lt;&gt;"UPCOMING")*('Pending RQ Deadlines'!$K$2:$K$1271="Yes"))</f>
        <v>30</v>
      </c>
      <c r="M11" s="15" t="str">
        <f ca="1">IFERROR(_xludf.minifs('Pending RQ Deadlines'!$G$2:$G$1271,'Pending RQ Deadlines'!$C$2:$C$1271,A11),"")</f>
        <v/>
      </c>
      <c r="N11" s="13">
        <f t="shared" ca="1" si="0"/>
        <v>-18.68</v>
      </c>
    </row>
    <row r="12" spans="1:14">
      <c r="A12" s="14" t="s">
        <v>41</v>
      </c>
      <c r="B12" s="33">
        <f>COUNTIF(Data!$D$2:$D$6232,A12)</f>
        <v>93</v>
      </c>
      <c r="C12" s="33">
        <f>COUNTIFS(Data!$D$2:$D$6232,A12,Data!$R$2:$R$6232,"RFE FILED")</f>
        <v>83</v>
      </c>
      <c r="D12" s="33">
        <f>COUNTIFS(Data!$D$2:$D$6232,A12,Data!$R$2:$R$6232,"PROVISIONAL FILED")</f>
        <v>10</v>
      </c>
      <c r="E12" s="33">
        <f>COUNTIFS(Data!$D$2:$D$6232,A12,Data!$R$2:$R$6232,"COMPLETE FILED")</f>
        <v>0</v>
      </c>
      <c r="F12" s="33">
        <f>COUNTIFS(Data!$D$2:$D$6232,A12,Data!$R$2:$R$6232,"APPLICATION FILED")</f>
        <v>0</v>
      </c>
      <c r="G12" s="33">
        <f>COUNTIFS(Data!$D$2:$D$6232,A12,Data!$R$2:$R$6232,"UNDER EXAMINATION")</f>
        <v>0</v>
      </c>
      <c r="H12" s="33">
        <f>COUNTIFS(Data!$D$2:$D$6232,A12,Data!$R$2:$R$6232,"GRANTED")</f>
        <v>0</v>
      </c>
      <c r="I12" s="33">
        <f>SUMPRODUCT((Data!$D$2:$D$6232=A12)*((Data!$R$2:$R$6232="ABANDONED")+(Data!$R$2:$R$6232="CLOSED")+(Data!$R$2:$R$6232="MERGED")))</f>
        <v>0</v>
      </c>
      <c r="J12" s="13">
        <f>COUNTIFS('Pending RQ Deadlines'!$C$2:$C$1271,A12,'Pending RQ Deadlines'!$K$2:$K$1271,"Yes")</f>
        <v>10</v>
      </c>
      <c r="K12" s="13">
        <f ca="1">COUNTIFS('Pending RQ Deadlines'!$C$2:$C$1271,A12,'Pending RQ Deadlines'!$J$2:$J$1271,"OVERDUE")</f>
        <v>2</v>
      </c>
      <c r="L12" s="13">
        <f ca="1">SUMPRODUCT(('Pending RQ Deadlines'!$C$2:$C$1271=A12)*('Pending RQ Deadlines'!$J$2:$J$1271&lt;&gt;"UPCOMING")*('Pending RQ Deadlines'!$K$2:$K$1271="Yes"))</f>
        <v>3</v>
      </c>
      <c r="M12" s="15" t="str">
        <f ca="1">IFERROR(_xludf.minifs('Pending RQ Deadlines'!$G$2:$G$1271,'Pending RQ Deadlines'!$C$2:$C$1271,A12),"")</f>
        <v/>
      </c>
      <c r="N12" s="13">
        <f t="shared" ca="1" si="0"/>
        <v>9.02</v>
      </c>
    </row>
    <row r="13" spans="1:14">
      <c r="A13" s="14" t="s">
        <v>42</v>
      </c>
      <c r="B13" s="33">
        <f>COUNTIF(Data!$D$2:$D$6232,A13)</f>
        <v>92</v>
      </c>
      <c r="C13" s="33">
        <f>COUNTIFS(Data!$D$2:$D$6232,A13,Data!$R$2:$R$6232,"RFE FILED")</f>
        <v>0</v>
      </c>
      <c r="D13" s="33">
        <f>COUNTIFS(Data!$D$2:$D$6232,A13,Data!$R$2:$R$6232,"PROVISIONAL FILED")</f>
        <v>57</v>
      </c>
      <c r="E13" s="33">
        <f>COUNTIFS(Data!$D$2:$D$6232,A13,Data!$R$2:$R$6232,"COMPLETE FILED")</f>
        <v>33</v>
      </c>
      <c r="F13" s="33">
        <f>COUNTIFS(Data!$D$2:$D$6232,A13,Data!$R$2:$R$6232,"APPLICATION FILED")</f>
        <v>0</v>
      </c>
      <c r="G13" s="33">
        <f>COUNTIFS(Data!$D$2:$D$6232,A13,Data!$R$2:$R$6232,"UNDER EXAMINATION")</f>
        <v>0</v>
      </c>
      <c r="H13" s="33">
        <f>COUNTIFS(Data!$D$2:$D$6232,A13,Data!$R$2:$R$6232,"GRANTED")</f>
        <v>0</v>
      </c>
      <c r="I13" s="33">
        <f>SUMPRODUCT((Data!$D$2:$D$6232=A13)*((Data!$R$2:$R$6232="ABANDONED")+(Data!$R$2:$R$6232="CLOSED")+(Data!$R$2:$R$6232="MERGED")))</f>
        <v>2</v>
      </c>
      <c r="J13" s="13">
        <f>COUNTIFS('Pending RQ Deadlines'!$C$2:$C$1271,A13,'Pending RQ Deadlines'!$K$2:$K$1271,"Yes")</f>
        <v>90</v>
      </c>
      <c r="K13" s="13">
        <f ca="1">COUNTIFS('Pending RQ Deadlines'!$C$2:$C$1271,A13,'Pending RQ Deadlines'!$J$2:$J$1271,"OVERDUE")</f>
        <v>55</v>
      </c>
      <c r="L13" s="13">
        <f ca="1">SUMPRODUCT(('Pending RQ Deadlines'!$C$2:$C$1271=A13)*('Pending RQ Deadlines'!$J$2:$J$1271&lt;&gt;"UPCOMING")*('Pending RQ Deadlines'!$K$2:$K$1271="Yes"))</f>
        <v>53</v>
      </c>
      <c r="M13" s="15" t="str">
        <f ca="1">IFERROR(_xludf.minifs('Pending RQ Deadlines'!$G$2:$G$1271,'Pending RQ Deadlines'!$C$2:$C$1271,A13),"")</f>
        <v/>
      </c>
      <c r="N13" s="13">
        <f t="shared" ca="1" si="0"/>
        <v>-39.450000000000003</v>
      </c>
    </row>
    <row r="14" spans="1:14">
      <c r="A14" s="14" t="s">
        <v>43</v>
      </c>
      <c r="B14" s="33">
        <f>COUNTIF(Data!$D$2:$D$6232,A14)</f>
        <v>92</v>
      </c>
      <c r="C14" s="33">
        <f>COUNTIFS(Data!$D$2:$D$6232,A14,Data!$R$2:$R$6232,"RFE FILED")</f>
        <v>81</v>
      </c>
      <c r="D14" s="33">
        <f>COUNTIFS(Data!$D$2:$D$6232,A14,Data!$R$2:$R$6232,"PROVISIONAL FILED")</f>
        <v>11</v>
      </c>
      <c r="E14" s="33">
        <f>COUNTIFS(Data!$D$2:$D$6232,A14,Data!$R$2:$R$6232,"COMPLETE FILED")</f>
        <v>0</v>
      </c>
      <c r="F14" s="33">
        <f>COUNTIFS(Data!$D$2:$D$6232,A14,Data!$R$2:$R$6232,"APPLICATION FILED")</f>
        <v>0</v>
      </c>
      <c r="G14" s="33">
        <f>COUNTIFS(Data!$D$2:$D$6232,A14,Data!$R$2:$R$6232,"UNDER EXAMINATION")</f>
        <v>0</v>
      </c>
      <c r="H14" s="33">
        <f>COUNTIFS(Data!$D$2:$D$6232,A14,Data!$R$2:$R$6232,"GRANTED")</f>
        <v>0</v>
      </c>
      <c r="I14" s="33">
        <f>SUMPRODUCT((Data!$D$2:$D$6232=A14)*((Data!$R$2:$R$6232="ABANDONED")+(Data!$R$2:$R$6232="CLOSED")+(Data!$R$2:$R$6232="MERGED")))</f>
        <v>0</v>
      </c>
      <c r="J14" s="13">
        <f>COUNTIFS('Pending RQ Deadlines'!$C$2:$C$1271,A14,'Pending RQ Deadlines'!$K$2:$K$1271,"Yes")</f>
        <v>11</v>
      </c>
      <c r="K14" s="13">
        <f ca="1">COUNTIFS('Pending RQ Deadlines'!$C$2:$C$1271,A14,'Pending RQ Deadlines'!$J$2:$J$1271,"OVERDUE")</f>
        <v>6</v>
      </c>
      <c r="L14" s="13">
        <f ca="1">SUMPRODUCT(('Pending RQ Deadlines'!$C$2:$C$1271=A14)*('Pending RQ Deadlines'!$J$2:$J$1271&lt;&gt;"UPCOMING")*('Pending RQ Deadlines'!$K$2:$K$1271="Yes"))</f>
        <v>6</v>
      </c>
      <c r="M14" s="15" t="str">
        <f ca="1">IFERROR(_xludf.minifs('Pending RQ Deadlines'!$G$2:$G$1271,'Pending RQ Deadlines'!$C$2:$C$1271,A14),"")</f>
        <v/>
      </c>
      <c r="N14" s="13">
        <f t="shared" ca="1" si="0"/>
        <v>8.06</v>
      </c>
    </row>
    <row r="15" spans="1:14">
      <c r="A15" s="14" t="s">
        <v>44</v>
      </c>
      <c r="B15" s="33">
        <f>COUNTIF(Data!$D$2:$D$6232,A15)</f>
        <v>86</v>
      </c>
      <c r="C15" s="33">
        <f>COUNTIFS(Data!$D$2:$D$6232,A15,Data!$R$2:$R$6232,"RFE FILED")</f>
        <v>7</v>
      </c>
      <c r="D15" s="33">
        <f>COUNTIFS(Data!$D$2:$D$6232,A15,Data!$R$2:$R$6232,"PROVISIONAL FILED")</f>
        <v>32</v>
      </c>
      <c r="E15" s="33">
        <f>COUNTIFS(Data!$D$2:$D$6232,A15,Data!$R$2:$R$6232,"COMPLETE FILED")</f>
        <v>0</v>
      </c>
      <c r="F15" s="33">
        <f>COUNTIFS(Data!$D$2:$D$6232,A15,Data!$R$2:$R$6232,"APPLICATION FILED")</f>
        <v>0</v>
      </c>
      <c r="G15" s="33">
        <f>COUNTIFS(Data!$D$2:$D$6232,A15,Data!$R$2:$R$6232,"UNDER EXAMINATION")</f>
        <v>25</v>
      </c>
      <c r="H15" s="33">
        <f>COUNTIFS(Data!$D$2:$D$6232,A15,Data!$R$2:$R$6232,"GRANTED")</f>
        <v>5</v>
      </c>
      <c r="I15" s="33">
        <f>SUMPRODUCT((Data!$D$2:$D$6232=A15)*((Data!$R$2:$R$6232="ABANDONED")+(Data!$R$2:$R$6232="CLOSED")+(Data!$R$2:$R$6232="MERGED")))</f>
        <v>0</v>
      </c>
      <c r="J15" s="13">
        <f>COUNTIFS('Pending RQ Deadlines'!$C$2:$C$1271,A15,'Pending RQ Deadlines'!$K$2:$K$1271,"Yes")</f>
        <v>32</v>
      </c>
      <c r="K15" s="13">
        <f ca="1">COUNTIFS('Pending RQ Deadlines'!$C$2:$C$1271,A15,'Pending RQ Deadlines'!$J$2:$J$1271,"OVERDUE")</f>
        <v>17</v>
      </c>
      <c r="L15" s="13">
        <f ca="1">SUMPRODUCT(('Pending RQ Deadlines'!$C$2:$C$1271=A15)*('Pending RQ Deadlines'!$J$2:$J$1271&lt;&gt;"UPCOMING")*('Pending RQ Deadlines'!$K$2:$K$1271="Yes"))</f>
        <v>18</v>
      </c>
      <c r="M15" s="15" t="str">
        <f ca="1">IFERROR(_xludf.minifs('Pending RQ Deadlines'!$G$2:$G$1271,'Pending RQ Deadlines'!$C$2:$C$1271,A15),"")</f>
        <v/>
      </c>
      <c r="N15" s="13">
        <f t="shared" ca="1" si="0"/>
        <v>-2.83</v>
      </c>
    </row>
    <row r="16" spans="1:14">
      <c r="A16" s="14" t="s">
        <v>45</v>
      </c>
      <c r="B16" s="33">
        <f>COUNTIF(Data!$D$2:$D$6232,A16)</f>
        <v>79</v>
      </c>
      <c r="C16" s="33">
        <f>COUNTIFS(Data!$D$2:$D$6232,A16,Data!$R$2:$R$6232,"RFE FILED")</f>
        <v>73</v>
      </c>
      <c r="D16" s="33">
        <f>COUNTIFS(Data!$D$2:$D$6232,A16,Data!$R$2:$R$6232,"PROVISIONAL FILED")</f>
        <v>6</v>
      </c>
      <c r="E16" s="33">
        <f>COUNTIFS(Data!$D$2:$D$6232,A16,Data!$R$2:$R$6232,"COMPLETE FILED")</f>
        <v>0</v>
      </c>
      <c r="F16" s="33">
        <f>COUNTIFS(Data!$D$2:$D$6232,A16,Data!$R$2:$R$6232,"APPLICATION FILED")</f>
        <v>0</v>
      </c>
      <c r="G16" s="33">
        <f>COUNTIFS(Data!$D$2:$D$6232,A16,Data!$R$2:$R$6232,"UNDER EXAMINATION")</f>
        <v>0</v>
      </c>
      <c r="H16" s="33">
        <f>COUNTIFS(Data!$D$2:$D$6232,A16,Data!$R$2:$R$6232,"GRANTED")</f>
        <v>0</v>
      </c>
      <c r="I16" s="33">
        <f>SUMPRODUCT((Data!$D$2:$D$6232=A16)*((Data!$R$2:$R$6232="ABANDONED")+(Data!$R$2:$R$6232="CLOSED")+(Data!$R$2:$R$6232="MERGED")))</f>
        <v>0</v>
      </c>
      <c r="J16" s="13">
        <f>COUNTIFS('Pending RQ Deadlines'!$C$2:$C$1271,A16,'Pending RQ Deadlines'!$K$2:$K$1271,"Yes")</f>
        <v>6</v>
      </c>
      <c r="K16" s="13">
        <f ca="1">COUNTIFS('Pending RQ Deadlines'!$C$2:$C$1271,A16,'Pending RQ Deadlines'!$J$2:$J$1271,"OVERDUE")</f>
        <v>2</v>
      </c>
      <c r="L16" s="13">
        <f ca="1">SUMPRODUCT(('Pending RQ Deadlines'!$C$2:$C$1271=A16)*('Pending RQ Deadlines'!$J$2:$J$1271&lt;&gt;"UPCOMING")*('Pending RQ Deadlines'!$K$2:$K$1271="Yes"))</f>
        <v>2</v>
      </c>
      <c r="M16" s="15" t="str">
        <f ca="1">IFERROR(_xludf.minifs('Pending RQ Deadlines'!$G$2:$G$1271,'Pending RQ Deadlines'!$C$2:$C$1271,A16),"")</f>
        <v/>
      </c>
      <c r="N16" s="13">
        <f t="shared" ca="1" si="0"/>
        <v>14.02</v>
      </c>
    </row>
    <row r="17" spans="1:14">
      <c r="A17" s="14" t="s">
        <v>46</v>
      </c>
      <c r="B17" s="33">
        <f>COUNTIF(Data!$D$2:$D$6232,A17)</f>
        <v>70</v>
      </c>
      <c r="C17" s="33">
        <f>COUNTIFS(Data!$D$2:$D$6232,A17,Data!$R$2:$R$6232,"RFE FILED")</f>
        <v>18</v>
      </c>
      <c r="D17" s="33">
        <f>COUNTIFS(Data!$D$2:$D$6232,A17,Data!$R$2:$R$6232,"PROVISIONAL FILED")</f>
        <v>19</v>
      </c>
      <c r="E17" s="33">
        <f>COUNTIFS(Data!$D$2:$D$6232,A17,Data!$R$2:$R$6232,"COMPLETE FILED")</f>
        <v>0</v>
      </c>
      <c r="F17" s="33">
        <f>COUNTIFS(Data!$D$2:$D$6232,A17,Data!$R$2:$R$6232,"APPLICATION FILED")</f>
        <v>0</v>
      </c>
      <c r="G17" s="33">
        <f>COUNTIFS(Data!$D$2:$D$6232,A17,Data!$R$2:$R$6232,"UNDER EXAMINATION")</f>
        <v>20</v>
      </c>
      <c r="H17" s="33">
        <f>COUNTIFS(Data!$D$2:$D$6232,A17,Data!$R$2:$R$6232,"GRANTED")</f>
        <v>5</v>
      </c>
      <c r="I17" s="33">
        <f>SUMPRODUCT((Data!$D$2:$D$6232=A17)*((Data!$R$2:$R$6232="ABANDONED")+(Data!$R$2:$R$6232="CLOSED")+(Data!$R$2:$R$6232="MERGED")))</f>
        <v>0</v>
      </c>
      <c r="J17" s="13">
        <f>COUNTIFS('Pending RQ Deadlines'!$C$2:$C$1271,A17,'Pending RQ Deadlines'!$K$2:$K$1271,"Yes")</f>
        <v>19</v>
      </c>
      <c r="K17" s="13">
        <f ca="1">COUNTIFS('Pending RQ Deadlines'!$C$2:$C$1271,A17,'Pending RQ Deadlines'!$J$2:$J$1271,"OVERDUE")</f>
        <v>11</v>
      </c>
      <c r="L17" s="13">
        <f ca="1">SUMPRODUCT(('Pending RQ Deadlines'!$C$2:$C$1271=A17)*('Pending RQ Deadlines'!$J$2:$J$1271&lt;&gt;"UPCOMING")*('Pending RQ Deadlines'!$K$2:$K$1271="Yes"))</f>
        <v>11</v>
      </c>
      <c r="M17" s="15" t="str">
        <f ca="1">IFERROR(_xludf.minifs('Pending RQ Deadlines'!$G$2:$G$1271,'Pending RQ Deadlines'!$C$2:$C$1271,A17),"")</f>
        <v/>
      </c>
      <c r="N17" s="13">
        <f t="shared" ca="1" si="0"/>
        <v>6.11</v>
      </c>
    </row>
    <row r="18" spans="1:14">
      <c r="A18" s="14" t="s">
        <v>47</v>
      </c>
      <c r="B18" s="33">
        <f>COUNTIF(Data!$D$2:$D$6232,A18)</f>
        <v>59</v>
      </c>
      <c r="C18" s="33">
        <f>COUNTIFS(Data!$D$2:$D$6232,A18,Data!$R$2:$R$6232,"RFE FILED")</f>
        <v>51</v>
      </c>
      <c r="D18" s="33">
        <f>COUNTIFS(Data!$D$2:$D$6232,A18,Data!$R$2:$R$6232,"PROVISIONAL FILED")</f>
        <v>1</v>
      </c>
      <c r="E18" s="33">
        <f>COUNTIFS(Data!$D$2:$D$6232,A18,Data!$R$2:$R$6232,"COMPLETE FILED")</f>
        <v>0</v>
      </c>
      <c r="F18" s="33">
        <f>COUNTIFS(Data!$D$2:$D$6232,A18,Data!$R$2:$R$6232,"APPLICATION FILED")</f>
        <v>1</v>
      </c>
      <c r="G18" s="33">
        <f>COUNTIFS(Data!$D$2:$D$6232,A18,Data!$R$2:$R$6232,"UNDER EXAMINATION")</f>
        <v>0</v>
      </c>
      <c r="H18" s="33">
        <f>COUNTIFS(Data!$D$2:$D$6232,A18,Data!$R$2:$R$6232,"GRANTED")</f>
        <v>0</v>
      </c>
      <c r="I18" s="33">
        <f>SUMPRODUCT((Data!$D$2:$D$6232=A18)*((Data!$R$2:$R$6232="ABANDONED")+(Data!$R$2:$R$6232="CLOSED")+(Data!$R$2:$R$6232="MERGED")))</f>
        <v>4</v>
      </c>
      <c r="J18" s="13">
        <f>COUNTIFS('Pending RQ Deadlines'!$C$2:$C$1271,A18,'Pending RQ Deadlines'!$K$2:$K$1271,"Yes")</f>
        <v>2</v>
      </c>
      <c r="K18" s="13">
        <f ca="1">COUNTIFS('Pending RQ Deadlines'!$C$2:$C$1271,A18,'Pending RQ Deadlines'!$J$2:$J$1271,"OVERDUE")</f>
        <v>2</v>
      </c>
      <c r="L18" s="13">
        <f ca="1">SUMPRODUCT(('Pending RQ Deadlines'!$C$2:$C$1271=A18)*('Pending RQ Deadlines'!$J$2:$J$1271&lt;&gt;"UPCOMING")*('Pending RQ Deadlines'!$K$2:$K$1271="Yes"))</f>
        <v>2</v>
      </c>
      <c r="M18" s="15" t="str">
        <f ca="1">IFERROR(_xludf.minifs('Pending RQ Deadlines'!$G$2:$G$1271,'Pending RQ Deadlines'!$C$2:$C$1271,A18),"")</f>
        <v/>
      </c>
      <c r="N18" s="13">
        <f t="shared" ca="1" si="0"/>
        <v>16.02</v>
      </c>
    </row>
    <row r="19" spans="1:14">
      <c r="A19" s="14" t="s">
        <v>48</v>
      </c>
      <c r="B19" s="33">
        <f>COUNTIF(Data!$D$2:$D$6232,A19)</f>
        <v>59</v>
      </c>
      <c r="C19" s="33">
        <f>COUNTIFS(Data!$D$2:$D$6232,A19,Data!$R$2:$R$6232,"RFE FILED")</f>
        <v>47</v>
      </c>
      <c r="D19" s="33">
        <f>COUNTIFS(Data!$D$2:$D$6232,A19,Data!$R$2:$R$6232,"PROVISIONAL FILED")</f>
        <v>0</v>
      </c>
      <c r="E19" s="33">
        <f>COUNTIFS(Data!$D$2:$D$6232,A19,Data!$R$2:$R$6232,"COMPLETE FILED")</f>
        <v>0</v>
      </c>
      <c r="F19" s="33">
        <f>COUNTIFS(Data!$D$2:$D$6232,A19,Data!$R$2:$R$6232,"APPLICATION FILED")</f>
        <v>11</v>
      </c>
      <c r="G19" s="33">
        <f>COUNTIFS(Data!$D$2:$D$6232,A19,Data!$R$2:$R$6232,"UNDER EXAMINATION")</f>
        <v>1</v>
      </c>
      <c r="H19" s="33">
        <f>COUNTIFS(Data!$D$2:$D$6232,A19,Data!$R$2:$R$6232,"GRANTED")</f>
        <v>0</v>
      </c>
      <c r="I19" s="33">
        <f>SUMPRODUCT((Data!$D$2:$D$6232=A19)*((Data!$R$2:$R$6232="ABANDONED")+(Data!$R$2:$R$6232="CLOSED")+(Data!$R$2:$R$6232="MERGED")))</f>
        <v>0</v>
      </c>
      <c r="J19" s="13">
        <f>COUNTIFS('Pending RQ Deadlines'!$C$2:$C$1271,A19,'Pending RQ Deadlines'!$K$2:$K$1271,"Yes")</f>
        <v>11</v>
      </c>
      <c r="K19" s="13">
        <f ca="1">COUNTIFS('Pending RQ Deadlines'!$C$2:$C$1271,A19,'Pending RQ Deadlines'!$J$2:$J$1271,"OVERDUE")</f>
        <v>7</v>
      </c>
      <c r="L19" s="13">
        <f ca="1">SUMPRODUCT(('Pending RQ Deadlines'!$C$2:$C$1271=A19)*('Pending RQ Deadlines'!$J$2:$J$1271&lt;&gt;"UPCOMING")*('Pending RQ Deadlines'!$K$2:$K$1271="Yes"))</f>
        <v>7</v>
      </c>
      <c r="M19" s="15" t="str">
        <f ca="1">IFERROR(_xludf.minifs('Pending RQ Deadlines'!$G$2:$G$1271,'Pending RQ Deadlines'!$C$2:$C$1271,A19),"")</f>
        <v/>
      </c>
      <c r="N19" s="13">
        <f t="shared" ca="1" si="0"/>
        <v>12.07</v>
      </c>
    </row>
    <row r="20" spans="1:14">
      <c r="A20" s="14" t="s">
        <v>49</v>
      </c>
      <c r="B20" s="33">
        <f>COUNTIF(Data!$D$2:$D$6232,A20)</f>
        <v>59</v>
      </c>
      <c r="C20" s="33">
        <f>COUNTIFS(Data!$D$2:$D$6232,A20,Data!$R$2:$R$6232,"RFE FILED")</f>
        <v>59</v>
      </c>
      <c r="D20" s="33">
        <f>COUNTIFS(Data!$D$2:$D$6232,A20,Data!$R$2:$R$6232,"PROVISIONAL FILED")</f>
        <v>0</v>
      </c>
      <c r="E20" s="33">
        <f>COUNTIFS(Data!$D$2:$D$6232,A20,Data!$R$2:$R$6232,"COMPLETE FILED")</f>
        <v>0</v>
      </c>
      <c r="F20" s="33">
        <f>COUNTIFS(Data!$D$2:$D$6232,A20,Data!$R$2:$R$6232,"APPLICATION FILED")</f>
        <v>0</v>
      </c>
      <c r="G20" s="33">
        <f>COUNTIFS(Data!$D$2:$D$6232,A20,Data!$R$2:$R$6232,"UNDER EXAMINATION")</f>
        <v>0</v>
      </c>
      <c r="H20" s="33">
        <f>COUNTIFS(Data!$D$2:$D$6232,A20,Data!$R$2:$R$6232,"GRANTED")</f>
        <v>0</v>
      </c>
      <c r="I20" s="33">
        <f>SUMPRODUCT((Data!$D$2:$D$6232=A20)*((Data!$R$2:$R$6232="ABANDONED")+(Data!$R$2:$R$6232="CLOSED")+(Data!$R$2:$R$6232="MERGED")))</f>
        <v>0</v>
      </c>
      <c r="J20" s="13">
        <f>COUNTIFS('Pending RQ Deadlines'!$C$2:$C$1271,A20,'Pending RQ Deadlines'!$K$2:$K$1271,"Yes")</f>
        <v>0</v>
      </c>
      <c r="K20" s="13">
        <f>COUNTIFS('Pending RQ Deadlines'!$C$2:$C$1271,A20,'Pending RQ Deadlines'!$J$2:$J$1271,"OVERDUE")</f>
        <v>0</v>
      </c>
      <c r="L20" s="13">
        <f ca="1">SUMPRODUCT(('Pending RQ Deadlines'!$C$2:$C$1271=A20)*('Pending RQ Deadlines'!$J$2:$J$1271&lt;&gt;"UPCOMING")*('Pending RQ Deadlines'!$K$2:$K$1271="Yes"))</f>
        <v>0</v>
      </c>
      <c r="M20" s="15" t="str">
        <f ca="1">IFERROR(_xludf.minifs('Pending RQ Deadlines'!$G$2:$G$1271,'Pending RQ Deadlines'!$C$2:$C$1271,A20),"")</f>
        <v/>
      </c>
      <c r="N20" s="13">
        <f t="shared" ca="1" si="0"/>
        <v>20</v>
      </c>
    </row>
    <row r="21" spans="1:14">
      <c r="A21" s="14" t="s">
        <v>50</v>
      </c>
      <c r="B21" s="33">
        <f>COUNTIF(Data!$D$2:$D$6232,A21)</f>
        <v>48</v>
      </c>
      <c r="C21" s="33">
        <f>COUNTIFS(Data!$D$2:$D$6232,A21,Data!$R$2:$R$6232,"RFE FILED")</f>
        <v>48</v>
      </c>
      <c r="D21" s="33">
        <f>COUNTIFS(Data!$D$2:$D$6232,A21,Data!$R$2:$R$6232,"PROVISIONAL FILED")</f>
        <v>0</v>
      </c>
      <c r="E21" s="33">
        <f>COUNTIFS(Data!$D$2:$D$6232,A21,Data!$R$2:$R$6232,"COMPLETE FILED")</f>
        <v>0</v>
      </c>
      <c r="F21" s="33">
        <f>COUNTIFS(Data!$D$2:$D$6232,A21,Data!$R$2:$R$6232,"APPLICATION FILED")</f>
        <v>0</v>
      </c>
      <c r="G21" s="33">
        <f>COUNTIFS(Data!$D$2:$D$6232,A21,Data!$R$2:$R$6232,"UNDER EXAMINATION")</f>
        <v>0</v>
      </c>
      <c r="H21" s="33">
        <f>COUNTIFS(Data!$D$2:$D$6232,A21,Data!$R$2:$R$6232,"GRANTED")</f>
        <v>0</v>
      </c>
      <c r="I21" s="33">
        <f>SUMPRODUCT((Data!$D$2:$D$6232=A21)*((Data!$R$2:$R$6232="ABANDONED")+(Data!$R$2:$R$6232="CLOSED")+(Data!$R$2:$R$6232="MERGED")))</f>
        <v>0</v>
      </c>
      <c r="J21" s="13">
        <f>COUNTIFS('Pending RQ Deadlines'!$C$2:$C$1271,A21,'Pending RQ Deadlines'!$K$2:$K$1271,"Yes")</f>
        <v>0</v>
      </c>
      <c r="K21" s="13">
        <f>COUNTIFS('Pending RQ Deadlines'!$C$2:$C$1271,A21,'Pending RQ Deadlines'!$J$2:$J$1271,"OVERDUE")</f>
        <v>0</v>
      </c>
      <c r="L21" s="13">
        <f ca="1">SUMPRODUCT(('Pending RQ Deadlines'!$C$2:$C$1271=A21)*('Pending RQ Deadlines'!$J$2:$J$1271&lt;&gt;"UPCOMING")*('Pending RQ Deadlines'!$K$2:$K$1271="Yes"))</f>
        <v>0</v>
      </c>
      <c r="M21" s="15" t="str">
        <f ca="1">IFERROR(_xludf.minifs('Pending RQ Deadlines'!$G$2:$G$1271,'Pending RQ Deadlines'!$C$2:$C$1271,A21),"")</f>
        <v/>
      </c>
      <c r="N21" s="13">
        <f t="shared" ca="1" si="0"/>
        <v>21</v>
      </c>
    </row>
    <row r="22" spans="1:14">
      <c r="A22" s="14" t="s">
        <v>51</v>
      </c>
      <c r="B22" s="33">
        <f>COUNTIF(Data!$D$2:$D$6232,A22)</f>
        <v>44</v>
      </c>
      <c r="C22" s="33">
        <f>COUNTIFS(Data!$D$2:$D$6232,A22,Data!$R$2:$R$6232,"RFE FILED")</f>
        <v>44</v>
      </c>
      <c r="D22" s="33">
        <f>COUNTIFS(Data!$D$2:$D$6232,A22,Data!$R$2:$R$6232,"PROVISIONAL FILED")</f>
        <v>0</v>
      </c>
      <c r="E22" s="33">
        <f>COUNTIFS(Data!$D$2:$D$6232,A22,Data!$R$2:$R$6232,"COMPLETE FILED")</f>
        <v>0</v>
      </c>
      <c r="F22" s="33">
        <f>COUNTIFS(Data!$D$2:$D$6232,A22,Data!$R$2:$R$6232,"APPLICATION FILED")</f>
        <v>0</v>
      </c>
      <c r="G22" s="33">
        <f>COUNTIFS(Data!$D$2:$D$6232,A22,Data!$R$2:$R$6232,"UNDER EXAMINATION")</f>
        <v>0</v>
      </c>
      <c r="H22" s="33">
        <f>COUNTIFS(Data!$D$2:$D$6232,A22,Data!$R$2:$R$6232,"GRANTED")</f>
        <v>0</v>
      </c>
      <c r="I22" s="33">
        <f>SUMPRODUCT((Data!$D$2:$D$6232=A22)*((Data!$R$2:$R$6232="ABANDONED")+(Data!$R$2:$R$6232="CLOSED")+(Data!$R$2:$R$6232="MERGED")))</f>
        <v>0</v>
      </c>
      <c r="J22" s="13">
        <f>COUNTIFS('Pending RQ Deadlines'!$C$2:$C$1271,A22,'Pending RQ Deadlines'!$K$2:$K$1271,"Yes")</f>
        <v>0</v>
      </c>
      <c r="K22" s="13">
        <f>COUNTIFS('Pending RQ Deadlines'!$C$2:$C$1271,A22,'Pending RQ Deadlines'!$J$2:$J$1271,"OVERDUE")</f>
        <v>0</v>
      </c>
      <c r="L22" s="13">
        <f ca="1">SUMPRODUCT(('Pending RQ Deadlines'!$C$2:$C$1271=A22)*('Pending RQ Deadlines'!$J$2:$J$1271&lt;&gt;"UPCOMING")*('Pending RQ Deadlines'!$K$2:$K$1271="Yes"))</f>
        <v>0</v>
      </c>
      <c r="M22" s="15" t="str">
        <f ca="1">IFERROR(_xludf.minifs('Pending RQ Deadlines'!$G$2:$G$1271,'Pending RQ Deadlines'!$C$2:$C$1271,A22),"")</f>
        <v/>
      </c>
      <c r="N22" s="13">
        <f t="shared" ca="1" si="0"/>
        <v>22</v>
      </c>
    </row>
    <row r="23" spans="1:14">
      <c r="A23" s="14" t="s">
        <v>52</v>
      </c>
      <c r="B23" s="33">
        <f>COUNTIF(Data!$D$2:$D$6232,A23)</f>
        <v>42</v>
      </c>
      <c r="C23" s="33">
        <f>COUNTIFS(Data!$D$2:$D$6232,A23,Data!$R$2:$R$6232,"RFE FILED")</f>
        <v>42</v>
      </c>
      <c r="D23" s="33">
        <f>COUNTIFS(Data!$D$2:$D$6232,A23,Data!$R$2:$R$6232,"PROVISIONAL FILED")</f>
        <v>0</v>
      </c>
      <c r="E23" s="33">
        <f>COUNTIFS(Data!$D$2:$D$6232,A23,Data!$R$2:$R$6232,"COMPLETE FILED")</f>
        <v>0</v>
      </c>
      <c r="F23" s="33">
        <f>COUNTIFS(Data!$D$2:$D$6232,A23,Data!$R$2:$R$6232,"APPLICATION FILED")</f>
        <v>0</v>
      </c>
      <c r="G23" s="33">
        <f>COUNTIFS(Data!$D$2:$D$6232,A23,Data!$R$2:$R$6232,"UNDER EXAMINATION")</f>
        <v>0</v>
      </c>
      <c r="H23" s="33">
        <f>COUNTIFS(Data!$D$2:$D$6232,A23,Data!$R$2:$R$6232,"GRANTED")</f>
        <v>0</v>
      </c>
      <c r="I23" s="33">
        <f>SUMPRODUCT((Data!$D$2:$D$6232=A23)*((Data!$R$2:$R$6232="ABANDONED")+(Data!$R$2:$R$6232="CLOSED")+(Data!$R$2:$R$6232="MERGED")))</f>
        <v>0</v>
      </c>
      <c r="J23" s="13">
        <f>COUNTIFS('Pending RQ Deadlines'!$C$2:$C$1271,A23,'Pending RQ Deadlines'!$K$2:$K$1271,"Yes")</f>
        <v>0</v>
      </c>
      <c r="K23" s="13">
        <f>COUNTIFS('Pending RQ Deadlines'!$C$2:$C$1271,A23,'Pending RQ Deadlines'!$J$2:$J$1271,"OVERDUE")</f>
        <v>0</v>
      </c>
      <c r="L23" s="13">
        <f ca="1">SUMPRODUCT(('Pending RQ Deadlines'!$C$2:$C$1271=A23)*('Pending RQ Deadlines'!$J$2:$J$1271&lt;&gt;"UPCOMING")*('Pending RQ Deadlines'!$K$2:$K$1271="Yes"))</f>
        <v>0</v>
      </c>
      <c r="M23" s="15" t="str">
        <f ca="1">IFERROR(_xludf.minifs('Pending RQ Deadlines'!$G$2:$G$1271,'Pending RQ Deadlines'!$C$2:$C$1271,A23),"")</f>
        <v/>
      </c>
      <c r="N23" s="13">
        <f t="shared" ca="1" si="0"/>
        <v>23</v>
      </c>
    </row>
    <row r="24" spans="1:14">
      <c r="A24" s="14" t="s">
        <v>53</v>
      </c>
      <c r="B24" s="33">
        <f>COUNTIF(Data!$D$2:$D$6232,A24)</f>
        <v>40</v>
      </c>
      <c r="C24" s="33">
        <f>COUNTIFS(Data!$D$2:$D$6232,A24,Data!$R$2:$R$6232,"RFE FILED")</f>
        <v>40</v>
      </c>
      <c r="D24" s="33">
        <f>COUNTIFS(Data!$D$2:$D$6232,A24,Data!$R$2:$R$6232,"PROVISIONAL FILED")</f>
        <v>0</v>
      </c>
      <c r="E24" s="33">
        <f>COUNTIFS(Data!$D$2:$D$6232,A24,Data!$R$2:$R$6232,"COMPLETE FILED")</f>
        <v>0</v>
      </c>
      <c r="F24" s="33">
        <f>COUNTIFS(Data!$D$2:$D$6232,A24,Data!$R$2:$R$6232,"APPLICATION FILED")</f>
        <v>0</v>
      </c>
      <c r="G24" s="33">
        <f>COUNTIFS(Data!$D$2:$D$6232,A24,Data!$R$2:$R$6232,"UNDER EXAMINATION")</f>
        <v>0</v>
      </c>
      <c r="H24" s="33">
        <f>COUNTIFS(Data!$D$2:$D$6232,A24,Data!$R$2:$R$6232,"GRANTED")</f>
        <v>0</v>
      </c>
      <c r="I24" s="33">
        <f>SUMPRODUCT((Data!$D$2:$D$6232=A24)*((Data!$R$2:$R$6232="ABANDONED")+(Data!$R$2:$R$6232="CLOSED")+(Data!$R$2:$R$6232="MERGED")))</f>
        <v>0</v>
      </c>
      <c r="J24" s="13">
        <f>COUNTIFS('Pending RQ Deadlines'!$C$2:$C$1271,A24,'Pending RQ Deadlines'!$K$2:$K$1271,"Yes")</f>
        <v>0</v>
      </c>
      <c r="K24" s="13">
        <f>COUNTIFS('Pending RQ Deadlines'!$C$2:$C$1271,A24,'Pending RQ Deadlines'!$J$2:$J$1271,"OVERDUE")</f>
        <v>0</v>
      </c>
      <c r="L24" s="13">
        <f ca="1">SUMPRODUCT(('Pending RQ Deadlines'!$C$2:$C$1271=A24)*('Pending RQ Deadlines'!$J$2:$J$1271&lt;&gt;"UPCOMING")*('Pending RQ Deadlines'!$K$2:$K$1271="Yes"))</f>
        <v>0</v>
      </c>
      <c r="M24" s="15" t="str">
        <f ca="1">IFERROR(_xludf.minifs('Pending RQ Deadlines'!$G$2:$G$1271,'Pending RQ Deadlines'!$C$2:$C$1271,A24),"")</f>
        <v/>
      </c>
      <c r="N24" s="13">
        <f t="shared" ca="1" si="0"/>
        <v>24</v>
      </c>
    </row>
    <row r="25" spans="1:14">
      <c r="A25" s="14" t="s">
        <v>54</v>
      </c>
      <c r="B25" s="33">
        <f>COUNTIF(Data!$D$2:$D$6232,A25)</f>
        <v>39</v>
      </c>
      <c r="C25" s="33">
        <f>COUNTIFS(Data!$D$2:$D$6232,A25,Data!$R$2:$R$6232,"RFE FILED")</f>
        <v>0</v>
      </c>
      <c r="D25" s="33">
        <f>COUNTIFS(Data!$D$2:$D$6232,A25,Data!$R$2:$R$6232,"PROVISIONAL FILED")</f>
        <v>39</v>
      </c>
      <c r="E25" s="33">
        <f>COUNTIFS(Data!$D$2:$D$6232,A25,Data!$R$2:$R$6232,"COMPLETE FILED")</f>
        <v>0</v>
      </c>
      <c r="F25" s="33">
        <f>COUNTIFS(Data!$D$2:$D$6232,A25,Data!$R$2:$R$6232,"APPLICATION FILED")</f>
        <v>0</v>
      </c>
      <c r="G25" s="33">
        <f>COUNTIFS(Data!$D$2:$D$6232,A25,Data!$R$2:$R$6232,"UNDER EXAMINATION")</f>
        <v>0</v>
      </c>
      <c r="H25" s="33">
        <f>COUNTIFS(Data!$D$2:$D$6232,A25,Data!$R$2:$R$6232,"GRANTED")</f>
        <v>0</v>
      </c>
      <c r="I25" s="33">
        <f>SUMPRODUCT((Data!$D$2:$D$6232=A25)*((Data!$R$2:$R$6232="ABANDONED")+(Data!$R$2:$R$6232="CLOSED")+(Data!$R$2:$R$6232="MERGED")))</f>
        <v>0</v>
      </c>
      <c r="J25" s="13">
        <f>COUNTIFS('Pending RQ Deadlines'!$C$2:$C$1271,A25,'Pending RQ Deadlines'!$K$2:$K$1271,"Yes")</f>
        <v>39</v>
      </c>
      <c r="K25" s="13">
        <f ca="1">COUNTIFS('Pending RQ Deadlines'!$C$2:$C$1271,A25,'Pending RQ Deadlines'!$J$2:$J$1271,"OVERDUE")</f>
        <v>21</v>
      </c>
      <c r="L25" s="13">
        <f ca="1">SUMPRODUCT(('Pending RQ Deadlines'!$C$2:$C$1271=A25)*('Pending RQ Deadlines'!$J$2:$J$1271&lt;&gt;"UPCOMING")*('Pending RQ Deadlines'!$K$2:$K$1271="Yes"))</f>
        <v>21</v>
      </c>
      <c r="M25" s="15" t="str">
        <f ca="1">IFERROR(_xludf.minifs('Pending RQ Deadlines'!$G$2:$G$1271,'Pending RQ Deadlines'!$C$2:$C$1271,A25),"")</f>
        <v/>
      </c>
      <c r="N25" s="13">
        <f t="shared" ca="1" si="0"/>
        <v>4.21</v>
      </c>
    </row>
    <row r="26" spans="1:14">
      <c r="A26" s="14" t="s">
        <v>55</v>
      </c>
      <c r="B26" s="33">
        <f>COUNTIF(Data!$D$2:$D$6232,A26)</f>
        <v>38</v>
      </c>
      <c r="C26" s="33">
        <f>COUNTIFS(Data!$D$2:$D$6232,A26,Data!$R$2:$R$6232,"RFE FILED")</f>
        <v>20</v>
      </c>
      <c r="D26" s="33">
        <f>COUNTIFS(Data!$D$2:$D$6232,A26,Data!$R$2:$R$6232,"PROVISIONAL FILED")</f>
        <v>0</v>
      </c>
      <c r="E26" s="33">
        <f>COUNTIFS(Data!$D$2:$D$6232,A26,Data!$R$2:$R$6232,"COMPLETE FILED")</f>
        <v>0</v>
      </c>
      <c r="F26" s="33">
        <f>COUNTIFS(Data!$D$2:$D$6232,A26,Data!$R$2:$R$6232,"APPLICATION FILED")</f>
        <v>18</v>
      </c>
      <c r="G26" s="33">
        <f>COUNTIFS(Data!$D$2:$D$6232,A26,Data!$R$2:$R$6232,"UNDER EXAMINATION")</f>
        <v>0</v>
      </c>
      <c r="H26" s="33">
        <f>COUNTIFS(Data!$D$2:$D$6232,A26,Data!$R$2:$R$6232,"GRANTED")</f>
        <v>0</v>
      </c>
      <c r="I26" s="33">
        <f>SUMPRODUCT((Data!$D$2:$D$6232=A26)*((Data!$R$2:$R$6232="ABANDONED")+(Data!$R$2:$R$6232="CLOSED")+(Data!$R$2:$R$6232="MERGED")))</f>
        <v>0</v>
      </c>
      <c r="J26" s="13">
        <f>COUNTIFS('Pending RQ Deadlines'!$C$2:$C$1271,A26,'Pending RQ Deadlines'!$K$2:$K$1271,"Yes")</f>
        <v>18</v>
      </c>
      <c r="K26" s="13">
        <f ca="1">COUNTIFS('Pending RQ Deadlines'!$C$2:$C$1271,A26,'Pending RQ Deadlines'!$J$2:$J$1271,"OVERDUE")</f>
        <v>11</v>
      </c>
      <c r="L26" s="13">
        <f ca="1">SUMPRODUCT(('Pending RQ Deadlines'!$C$2:$C$1271=A26)*('Pending RQ Deadlines'!$J$2:$J$1271&lt;&gt;"UPCOMING")*('Pending RQ Deadlines'!$K$2:$K$1271="Yes"))</f>
        <v>11</v>
      </c>
      <c r="M26" s="15" t="str">
        <f ca="1">IFERROR(_xludf.minifs('Pending RQ Deadlines'!$G$2:$G$1271,'Pending RQ Deadlines'!$C$2:$C$1271,A26),"")</f>
        <v/>
      </c>
      <c r="N26" s="13">
        <f t="shared" ca="1" si="0"/>
        <v>15.11</v>
      </c>
    </row>
    <row r="27" spans="1:14">
      <c r="A27" s="14" t="s">
        <v>56</v>
      </c>
      <c r="B27" s="33">
        <f>COUNTIF(Data!$D$2:$D$6232,A27)</f>
        <v>37</v>
      </c>
      <c r="C27" s="33">
        <f>COUNTIFS(Data!$D$2:$D$6232,A27,Data!$R$2:$R$6232,"RFE FILED")</f>
        <v>0</v>
      </c>
      <c r="D27" s="33">
        <f>COUNTIFS(Data!$D$2:$D$6232,A27,Data!$R$2:$R$6232,"PROVISIONAL FILED")</f>
        <v>22</v>
      </c>
      <c r="E27" s="33">
        <f>COUNTIFS(Data!$D$2:$D$6232,A27,Data!$R$2:$R$6232,"COMPLETE FILED")</f>
        <v>0</v>
      </c>
      <c r="F27" s="33">
        <f>COUNTIFS(Data!$D$2:$D$6232,A27,Data!$R$2:$R$6232,"APPLICATION FILED")</f>
        <v>0</v>
      </c>
      <c r="G27" s="33">
        <f>COUNTIFS(Data!$D$2:$D$6232,A27,Data!$R$2:$R$6232,"UNDER EXAMINATION")</f>
        <v>0</v>
      </c>
      <c r="H27" s="33">
        <f>COUNTIFS(Data!$D$2:$D$6232,A27,Data!$R$2:$R$6232,"GRANTED")</f>
        <v>0</v>
      </c>
      <c r="I27" s="33">
        <f>SUMPRODUCT((Data!$D$2:$D$6232=A27)*((Data!$R$2:$R$6232="ABANDONED")+(Data!$R$2:$R$6232="CLOSED")+(Data!$R$2:$R$6232="MERGED")))</f>
        <v>15</v>
      </c>
      <c r="J27" s="13">
        <f>COUNTIFS('Pending RQ Deadlines'!$C$2:$C$1271,A27,'Pending RQ Deadlines'!$K$2:$K$1271,"Yes")</f>
        <v>22</v>
      </c>
      <c r="K27" s="13">
        <f ca="1">COUNTIFS('Pending RQ Deadlines'!$C$2:$C$1271,A27,'Pending RQ Deadlines'!$J$2:$J$1271,"OVERDUE")</f>
        <v>23</v>
      </c>
      <c r="L27" s="13">
        <f ca="1">SUMPRODUCT(('Pending RQ Deadlines'!$C$2:$C$1271=A27)*('Pending RQ Deadlines'!$J$2:$J$1271&lt;&gt;"UPCOMING")*('Pending RQ Deadlines'!$K$2:$K$1271="Yes"))</f>
        <v>15</v>
      </c>
      <c r="M27" s="15" t="str">
        <f ca="1">IFERROR(_xludf.minifs('Pending RQ Deadlines'!$G$2:$G$1271,'Pending RQ Deadlines'!$C$2:$C$1271,A27),"")</f>
        <v/>
      </c>
      <c r="N27" s="13">
        <f t="shared" ca="1" si="0"/>
        <v>12.23</v>
      </c>
    </row>
    <row r="28" spans="1:14">
      <c r="A28" s="14" t="s">
        <v>57</v>
      </c>
      <c r="B28" s="33">
        <f>COUNTIF(Data!$D$2:$D$6232,A28)</f>
        <v>36</v>
      </c>
      <c r="C28" s="33">
        <f>COUNTIFS(Data!$D$2:$D$6232,A28,Data!$R$2:$R$6232,"RFE FILED")</f>
        <v>36</v>
      </c>
      <c r="D28" s="33">
        <f>COUNTIFS(Data!$D$2:$D$6232,A28,Data!$R$2:$R$6232,"PROVISIONAL FILED")</f>
        <v>0</v>
      </c>
      <c r="E28" s="33">
        <f>COUNTIFS(Data!$D$2:$D$6232,A28,Data!$R$2:$R$6232,"COMPLETE FILED")</f>
        <v>0</v>
      </c>
      <c r="F28" s="33">
        <f>COUNTIFS(Data!$D$2:$D$6232,A28,Data!$R$2:$R$6232,"APPLICATION FILED")</f>
        <v>0</v>
      </c>
      <c r="G28" s="33">
        <f>COUNTIFS(Data!$D$2:$D$6232,A28,Data!$R$2:$R$6232,"UNDER EXAMINATION")</f>
        <v>0</v>
      </c>
      <c r="H28" s="33">
        <f>COUNTIFS(Data!$D$2:$D$6232,A28,Data!$R$2:$R$6232,"GRANTED")</f>
        <v>0</v>
      </c>
      <c r="I28" s="33">
        <f>SUMPRODUCT((Data!$D$2:$D$6232=A28)*((Data!$R$2:$R$6232="ABANDONED")+(Data!$R$2:$R$6232="CLOSED")+(Data!$R$2:$R$6232="MERGED")))</f>
        <v>0</v>
      </c>
      <c r="J28" s="13">
        <f>COUNTIFS('Pending RQ Deadlines'!$C$2:$C$1271,A28,'Pending RQ Deadlines'!$K$2:$K$1271,"Yes")</f>
        <v>0</v>
      </c>
      <c r="K28" s="13">
        <f>COUNTIFS('Pending RQ Deadlines'!$C$2:$C$1271,A28,'Pending RQ Deadlines'!$J$2:$J$1271,"OVERDUE")</f>
        <v>0</v>
      </c>
      <c r="L28" s="13">
        <f ca="1">SUMPRODUCT(('Pending RQ Deadlines'!$C$2:$C$1271=A28)*('Pending RQ Deadlines'!$J$2:$J$1271&lt;&gt;"UPCOMING")*('Pending RQ Deadlines'!$K$2:$K$1271="Yes"))</f>
        <v>0</v>
      </c>
      <c r="M28" s="15" t="str">
        <f ca="1">IFERROR(_xludf.minifs('Pending RQ Deadlines'!$G$2:$G$1271,'Pending RQ Deadlines'!$C$2:$C$1271,A28),"")</f>
        <v/>
      </c>
      <c r="N28" s="13">
        <f t="shared" ca="1" si="0"/>
        <v>28</v>
      </c>
    </row>
    <row r="29" spans="1:14">
      <c r="A29" s="14" t="s">
        <v>58</v>
      </c>
      <c r="B29" s="33">
        <f>COUNTIF(Data!$D$2:$D$6232,A29)</f>
        <v>33</v>
      </c>
      <c r="C29" s="33">
        <f>COUNTIFS(Data!$D$2:$D$6232,A29,Data!$R$2:$R$6232,"RFE FILED")</f>
        <v>19</v>
      </c>
      <c r="D29" s="33">
        <f>COUNTIFS(Data!$D$2:$D$6232,A29,Data!$R$2:$R$6232,"PROVISIONAL FILED")</f>
        <v>0</v>
      </c>
      <c r="E29" s="33">
        <f>COUNTIFS(Data!$D$2:$D$6232,A29,Data!$R$2:$R$6232,"COMPLETE FILED")</f>
        <v>0</v>
      </c>
      <c r="F29" s="33">
        <f>COUNTIFS(Data!$D$2:$D$6232,A29,Data!$R$2:$R$6232,"APPLICATION FILED")</f>
        <v>14</v>
      </c>
      <c r="G29" s="33">
        <f>COUNTIFS(Data!$D$2:$D$6232,A29,Data!$R$2:$R$6232,"UNDER EXAMINATION")</f>
        <v>0</v>
      </c>
      <c r="H29" s="33">
        <f>COUNTIFS(Data!$D$2:$D$6232,A29,Data!$R$2:$R$6232,"GRANTED")</f>
        <v>0</v>
      </c>
      <c r="I29" s="33">
        <f>SUMPRODUCT((Data!$D$2:$D$6232=A29)*((Data!$R$2:$R$6232="ABANDONED")+(Data!$R$2:$R$6232="CLOSED")+(Data!$R$2:$R$6232="MERGED")))</f>
        <v>0</v>
      </c>
      <c r="J29" s="13">
        <f>COUNTIFS('Pending RQ Deadlines'!$C$2:$C$1271,A29,'Pending RQ Deadlines'!$K$2:$K$1271,"Yes")</f>
        <v>14</v>
      </c>
      <c r="K29" s="13">
        <f ca="1">COUNTIFS('Pending RQ Deadlines'!$C$2:$C$1271,A29,'Pending RQ Deadlines'!$J$2:$J$1271,"OVERDUE")</f>
        <v>7</v>
      </c>
      <c r="L29" s="13">
        <f ca="1">SUMPRODUCT(('Pending RQ Deadlines'!$C$2:$C$1271=A29)*('Pending RQ Deadlines'!$J$2:$J$1271&lt;&gt;"UPCOMING")*('Pending RQ Deadlines'!$K$2:$K$1271="Yes"))</f>
        <v>7</v>
      </c>
      <c r="M29" s="15" t="str">
        <f ca="1">IFERROR(_xludf.minifs('Pending RQ Deadlines'!$G$2:$G$1271,'Pending RQ Deadlines'!$C$2:$C$1271,A29),"")</f>
        <v/>
      </c>
      <c r="N29" s="13">
        <f t="shared" ca="1" si="0"/>
        <v>22.07</v>
      </c>
    </row>
    <row r="30" spans="1:14">
      <c r="A30" s="14" t="s">
        <v>59</v>
      </c>
      <c r="B30" s="33">
        <f>COUNTIF(Data!$D$2:$D$6232,A30)</f>
        <v>32</v>
      </c>
      <c r="C30" s="33">
        <f>COUNTIFS(Data!$D$2:$D$6232,A30,Data!$R$2:$R$6232,"RFE FILED")</f>
        <v>32</v>
      </c>
      <c r="D30" s="33">
        <f>COUNTIFS(Data!$D$2:$D$6232,A30,Data!$R$2:$R$6232,"PROVISIONAL FILED")</f>
        <v>0</v>
      </c>
      <c r="E30" s="33">
        <f>COUNTIFS(Data!$D$2:$D$6232,A30,Data!$R$2:$R$6232,"COMPLETE FILED")</f>
        <v>0</v>
      </c>
      <c r="F30" s="33">
        <f>COUNTIFS(Data!$D$2:$D$6232,A30,Data!$R$2:$R$6232,"APPLICATION FILED")</f>
        <v>0</v>
      </c>
      <c r="G30" s="33">
        <f>COUNTIFS(Data!$D$2:$D$6232,A30,Data!$R$2:$R$6232,"UNDER EXAMINATION")</f>
        <v>0</v>
      </c>
      <c r="H30" s="33">
        <f>COUNTIFS(Data!$D$2:$D$6232,A30,Data!$R$2:$R$6232,"GRANTED")</f>
        <v>0</v>
      </c>
      <c r="I30" s="33">
        <f>SUMPRODUCT((Data!$D$2:$D$6232=A30)*((Data!$R$2:$R$6232="ABANDONED")+(Data!$R$2:$R$6232="CLOSED")+(Data!$R$2:$R$6232="MERGED")))</f>
        <v>0</v>
      </c>
      <c r="J30" s="13">
        <f>COUNTIFS('Pending RQ Deadlines'!$C$2:$C$1271,A30,'Pending RQ Deadlines'!$K$2:$K$1271,"Yes")</f>
        <v>0</v>
      </c>
      <c r="K30" s="13">
        <f>COUNTIFS('Pending RQ Deadlines'!$C$2:$C$1271,A30,'Pending RQ Deadlines'!$J$2:$J$1271,"OVERDUE")</f>
        <v>0</v>
      </c>
      <c r="L30" s="13">
        <f ca="1">SUMPRODUCT(('Pending RQ Deadlines'!$C$2:$C$1271=A30)*('Pending RQ Deadlines'!$J$2:$J$1271&lt;&gt;"UPCOMING")*('Pending RQ Deadlines'!$K$2:$K$1271="Yes"))</f>
        <v>0</v>
      </c>
      <c r="M30" s="15" t="str">
        <f ca="1">IFERROR(_xludf.minifs('Pending RQ Deadlines'!$G$2:$G$1271,'Pending RQ Deadlines'!$C$2:$C$1271,A30),"")</f>
        <v/>
      </c>
      <c r="N30" s="13">
        <f t="shared" ca="1" si="0"/>
        <v>30</v>
      </c>
    </row>
    <row r="31" spans="1:14">
      <c r="A31" s="14" t="s">
        <v>60</v>
      </c>
      <c r="B31" s="33">
        <f>COUNTIF(Data!$D$2:$D$6232,A31)</f>
        <v>32</v>
      </c>
      <c r="C31" s="33">
        <f>COUNTIFS(Data!$D$2:$D$6232,A31,Data!$R$2:$R$6232,"RFE FILED")</f>
        <v>25</v>
      </c>
      <c r="D31" s="33">
        <f>COUNTIFS(Data!$D$2:$D$6232,A31,Data!$R$2:$R$6232,"PROVISIONAL FILED")</f>
        <v>0</v>
      </c>
      <c r="E31" s="33">
        <f>COUNTIFS(Data!$D$2:$D$6232,A31,Data!$R$2:$R$6232,"COMPLETE FILED")</f>
        <v>5</v>
      </c>
      <c r="F31" s="33">
        <f>COUNTIFS(Data!$D$2:$D$6232,A31,Data!$R$2:$R$6232,"APPLICATION FILED")</f>
        <v>2</v>
      </c>
      <c r="G31" s="33">
        <f>COUNTIFS(Data!$D$2:$D$6232,A31,Data!$R$2:$R$6232,"UNDER EXAMINATION")</f>
        <v>0</v>
      </c>
      <c r="H31" s="33">
        <f>COUNTIFS(Data!$D$2:$D$6232,A31,Data!$R$2:$R$6232,"GRANTED")</f>
        <v>0</v>
      </c>
      <c r="I31" s="33">
        <f>SUMPRODUCT((Data!$D$2:$D$6232=A31)*((Data!$R$2:$R$6232="ABANDONED")+(Data!$R$2:$R$6232="CLOSED")+(Data!$R$2:$R$6232="MERGED")))</f>
        <v>0</v>
      </c>
      <c r="J31" s="13">
        <f>COUNTIFS('Pending RQ Deadlines'!$C$2:$C$1271,A31,'Pending RQ Deadlines'!$K$2:$K$1271,"Yes")</f>
        <v>7</v>
      </c>
      <c r="K31" s="13">
        <f ca="1">COUNTIFS('Pending RQ Deadlines'!$C$2:$C$1271,A31,'Pending RQ Deadlines'!$J$2:$J$1271,"OVERDUE")</f>
        <v>4</v>
      </c>
      <c r="L31" s="13">
        <f ca="1">SUMPRODUCT(('Pending RQ Deadlines'!$C$2:$C$1271=A31)*('Pending RQ Deadlines'!$J$2:$J$1271&lt;&gt;"UPCOMING")*('Pending RQ Deadlines'!$K$2:$K$1271="Yes"))</f>
        <v>4</v>
      </c>
      <c r="M31" s="15" t="str">
        <f ca="1">IFERROR(_xludf.minifs('Pending RQ Deadlines'!$G$2:$G$1271,'Pending RQ Deadlines'!$C$2:$C$1271,A31),"")</f>
        <v/>
      </c>
      <c r="N31" s="13">
        <f t="shared" ca="1" si="0"/>
        <v>27.04</v>
      </c>
    </row>
    <row r="32" spans="1:14">
      <c r="A32" s="14" t="s">
        <v>61</v>
      </c>
      <c r="B32" s="33">
        <f>COUNTIF(Data!$D$2:$D$6232,A32)</f>
        <v>29</v>
      </c>
      <c r="C32" s="33">
        <f>COUNTIFS(Data!$D$2:$D$6232,A32,Data!$R$2:$R$6232,"RFE FILED")</f>
        <v>29</v>
      </c>
      <c r="D32" s="33">
        <f>COUNTIFS(Data!$D$2:$D$6232,A32,Data!$R$2:$R$6232,"PROVISIONAL FILED")</f>
        <v>0</v>
      </c>
      <c r="E32" s="33">
        <f>COUNTIFS(Data!$D$2:$D$6232,A32,Data!$R$2:$R$6232,"COMPLETE FILED")</f>
        <v>0</v>
      </c>
      <c r="F32" s="33">
        <f>COUNTIFS(Data!$D$2:$D$6232,A32,Data!$R$2:$R$6232,"APPLICATION FILED")</f>
        <v>0</v>
      </c>
      <c r="G32" s="33">
        <f>COUNTIFS(Data!$D$2:$D$6232,A32,Data!$R$2:$R$6232,"UNDER EXAMINATION")</f>
        <v>0</v>
      </c>
      <c r="H32" s="33">
        <f>COUNTIFS(Data!$D$2:$D$6232,A32,Data!$R$2:$R$6232,"GRANTED")</f>
        <v>0</v>
      </c>
      <c r="I32" s="33">
        <f>SUMPRODUCT((Data!$D$2:$D$6232=A32)*((Data!$R$2:$R$6232="ABANDONED")+(Data!$R$2:$R$6232="CLOSED")+(Data!$R$2:$R$6232="MERGED")))</f>
        <v>0</v>
      </c>
      <c r="J32" s="13">
        <f>COUNTIFS('Pending RQ Deadlines'!$C$2:$C$1271,A32,'Pending RQ Deadlines'!$K$2:$K$1271,"Yes")</f>
        <v>0</v>
      </c>
      <c r="K32" s="13">
        <f>COUNTIFS('Pending RQ Deadlines'!$C$2:$C$1271,A32,'Pending RQ Deadlines'!$J$2:$J$1271,"OVERDUE")</f>
        <v>0</v>
      </c>
      <c r="L32" s="13">
        <f ca="1">SUMPRODUCT(('Pending RQ Deadlines'!$C$2:$C$1271=A32)*('Pending RQ Deadlines'!$J$2:$J$1271&lt;&gt;"UPCOMING")*('Pending RQ Deadlines'!$K$2:$K$1271="Yes"))</f>
        <v>0</v>
      </c>
      <c r="M32" s="15" t="str">
        <f ca="1">IFERROR(_xludf.minifs('Pending RQ Deadlines'!$G$2:$G$1271,'Pending RQ Deadlines'!$C$2:$C$1271,A32),"")</f>
        <v/>
      </c>
      <c r="N32" s="13">
        <f t="shared" ca="1" si="0"/>
        <v>32</v>
      </c>
    </row>
    <row r="33" spans="1:14">
      <c r="A33" s="14" t="s">
        <v>62</v>
      </c>
      <c r="B33" s="33">
        <f>COUNTIF(Data!$D$2:$D$6232,A33)</f>
        <v>28</v>
      </c>
      <c r="C33" s="33">
        <f>COUNTIFS(Data!$D$2:$D$6232,A33,Data!$R$2:$R$6232,"RFE FILED")</f>
        <v>26</v>
      </c>
      <c r="D33" s="33">
        <f>COUNTIFS(Data!$D$2:$D$6232,A33,Data!$R$2:$R$6232,"PROVISIONAL FILED")</f>
        <v>2</v>
      </c>
      <c r="E33" s="33">
        <f>COUNTIFS(Data!$D$2:$D$6232,A33,Data!$R$2:$R$6232,"COMPLETE FILED")</f>
        <v>0</v>
      </c>
      <c r="F33" s="33">
        <f>COUNTIFS(Data!$D$2:$D$6232,A33,Data!$R$2:$R$6232,"APPLICATION FILED")</f>
        <v>0</v>
      </c>
      <c r="G33" s="33">
        <f>COUNTIFS(Data!$D$2:$D$6232,A33,Data!$R$2:$R$6232,"UNDER EXAMINATION")</f>
        <v>0</v>
      </c>
      <c r="H33" s="33">
        <f>COUNTIFS(Data!$D$2:$D$6232,A33,Data!$R$2:$R$6232,"GRANTED")</f>
        <v>0</v>
      </c>
      <c r="I33" s="33">
        <f>SUMPRODUCT((Data!$D$2:$D$6232=A33)*((Data!$R$2:$R$6232="ABANDONED")+(Data!$R$2:$R$6232="CLOSED")+(Data!$R$2:$R$6232="MERGED")))</f>
        <v>0</v>
      </c>
      <c r="J33" s="13">
        <f>COUNTIFS('Pending RQ Deadlines'!$C$2:$C$1271,A33,'Pending RQ Deadlines'!$K$2:$K$1271,"Yes")</f>
        <v>2</v>
      </c>
      <c r="K33" s="13">
        <f ca="1">COUNTIFS('Pending RQ Deadlines'!$C$2:$C$1271,A33,'Pending RQ Deadlines'!$J$2:$J$1271,"OVERDUE")</f>
        <v>2</v>
      </c>
      <c r="L33" s="13">
        <f ca="1">SUMPRODUCT(('Pending RQ Deadlines'!$C$2:$C$1271=A33)*('Pending RQ Deadlines'!$J$2:$J$1271&lt;&gt;"UPCOMING")*('Pending RQ Deadlines'!$K$2:$K$1271="Yes"))</f>
        <v>2</v>
      </c>
      <c r="M33" s="15" t="str">
        <f ca="1">IFERROR(_xludf.minifs('Pending RQ Deadlines'!$G$2:$G$1271,'Pending RQ Deadlines'!$C$2:$C$1271,A33),"")</f>
        <v/>
      </c>
      <c r="N33" s="13">
        <f t="shared" ca="1" si="0"/>
        <v>31.02</v>
      </c>
    </row>
    <row r="34" spans="1:14">
      <c r="A34" s="14" t="s">
        <v>63</v>
      </c>
      <c r="B34" s="33">
        <f>COUNTIF(Data!$D$2:$D$6232,A34)</f>
        <v>28</v>
      </c>
      <c r="C34" s="33">
        <f>COUNTIFS(Data!$D$2:$D$6232,A34,Data!$R$2:$R$6232,"RFE FILED")</f>
        <v>12</v>
      </c>
      <c r="D34" s="33">
        <f>COUNTIFS(Data!$D$2:$D$6232,A34,Data!$R$2:$R$6232,"PROVISIONAL FILED")</f>
        <v>15</v>
      </c>
      <c r="E34" s="33">
        <f>COUNTIFS(Data!$D$2:$D$6232,A34,Data!$R$2:$R$6232,"COMPLETE FILED")</f>
        <v>0</v>
      </c>
      <c r="F34" s="33">
        <f>COUNTIFS(Data!$D$2:$D$6232,A34,Data!$R$2:$R$6232,"APPLICATION FILED")</f>
        <v>0</v>
      </c>
      <c r="G34" s="33">
        <f>COUNTIFS(Data!$D$2:$D$6232,A34,Data!$R$2:$R$6232,"UNDER EXAMINATION")</f>
        <v>0</v>
      </c>
      <c r="H34" s="33">
        <f>COUNTIFS(Data!$D$2:$D$6232,A34,Data!$R$2:$R$6232,"GRANTED")</f>
        <v>0</v>
      </c>
      <c r="I34" s="33">
        <f>SUMPRODUCT((Data!$D$2:$D$6232=A34)*((Data!$R$2:$R$6232="ABANDONED")+(Data!$R$2:$R$6232="CLOSED")+(Data!$R$2:$R$6232="MERGED")))</f>
        <v>0</v>
      </c>
      <c r="J34" s="13">
        <f>COUNTIFS('Pending RQ Deadlines'!$C$2:$C$1271,A34,'Pending RQ Deadlines'!$K$2:$K$1271,"Yes")</f>
        <v>15</v>
      </c>
      <c r="K34" s="13">
        <f ca="1">COUNTIFS('Pending RQ Deadlines'!$C$2:$C$1271,A34,'Pending RQ Deadlines'!$J$2:$J$1271,"OVERDUE")</f>
        <v>7</v>
      </c>
      <c r="L34" s="13">
        <f ca="1">SUMPRODUCT(('Pending RQ Deadlines'!$C$2:$C$1271=A34)*('Pending RQ Deadlines'!$J$2:$J$1271&lt;&gt;"UPCOMING")*('Pending RQ Deadlines'!$K$2:$K$1271="Yes"))</f>
        <v>7</v>
      </c>
      <c r="M34" s="15" t="str">
        <f ca="1">IFERROR(_xludf.minifs('Pending RQ Deadlines'!$G$2:$G$1271,'Pending RQ Deadlines'!$C$2:$C$1271,A34),"")</f>
        <v/>
      </c>
      <c r="N34" s="13">
        <f t="shared" ca="1" si="0"/>
        <v>27.07</v>
      </c>
    </row>
    <row r="35" spans="1:14">
      <c r="A35" s="14" t="s">
        <v>64</v>
      </c>
      <c r="B35" s="33">
        <f>COUNTIF(Data!$D$2:$D$6232,A35)</f>
        <v>27</v>
      </c>
      <c r="C35" s="33">
        <f>COUNTIFS(Data!$D$2:$D$6232,A35,Data!$R$2:$R$6232,"RFE FILED")</f>
        <v>23</v>
      </c>
      <c r="D35" s="33">
        <f>COUNTIFS(Data!$D$2:$D$6232,A35,Data!$R$2:$R$6232,"PROVISIONAL FILED")</f>
        <v>0</v>
      </c>
      <c r="E35" s="33">
        <f>COUNTIFS(Data!$D$2:$D$6232,A35,Data!$R$2:$R$6232,"COMPLETE FILED")</f>
        <v>0</v>
      </c>
      <c r="F35" s="33">
        <f>COUNTIFS(Data!$D$2:$D$6232,A35,Data!$R$2:$R$6232,"APPLICATION FILED")</f>
        <v>4</v>
      </c>
      <c r="G35" s="33">
        <f>COUNTIFS(Data!$D$2:$D$6232,A35,Data!$R$2:$R$6232,"UNDER EXAMINATION")</f>
        <v>0</v>
      </c>
      <c r="H35" s="33">
        <f>COUNTIFS(Data!$D$2:$D$6232,A35,Data!$R$2:$R$6232,"GRANTED")</f>
        <v>0</v>
      </c>
      <c r="I35" s="33">
        <f>SUMPRODUCT((Data!$D$2:$D$6232=A35)*((Data!$R$2:$R$6232="ABANDONED")+(Data!$R$2:$R$6232="CLOSED")+(Data!$R$2:$R$6232="MERGED")))</f>
        <v>0</v>
      </c>
      <c r="J35" s="13">
        <f>COUNTIFS('Pending RQ Deadlines'!$C$2:$C$1271,A35,'Pending RQ Deadlines'!$K$2:$K$1271,"Yes")</f>
        <v>4</v>
      </c>
      <c r="K35" s="13">
        <f ca="1">COUNTIFS('Pending RQ Deadlines'!$C$2:$C$1271,A35,'Pending RQ Deadlines'!$J$2:$J$1271,"OVERDUE")</f>
        <v>1</v>
      </c>
      <c r="L35" s="13">
        <f ca="1">SUMPRODUCT(('Pending RQ Deadlines'!$C$2:$C$1271=A35)*('Pending RQ Deadlines'!$J$2:$J$1271&lt;&gt;"UPCOMING")*('Pending RQ Deadlines'!$K$2:$K$1271="Yes"))</f>
        <v>1</v>
      </c>
      <c r="M35" s="15" t="str">
        <f ca="1">IFERROR(_xludf.minifs('Pending RQ Deadlines'!$G$2:$G$1271,'Pending RQ Deadlines'!$C$2:$C$1271,A35),"")</f>
        <v/>
      </c>
      <c r="N35" s="13">
        <f t="shared" ca="1" si="0"/>
        <v>34.01</v>
      </c>
    </row>
    <row r="36" spans="1:14">
      <c r="A36" s="14" t="s">
        <v>65</v>
      </c>
      <c r="B36" s="33">
        <f>COUNTIF(Data!$D$2:$D$6232,A36)</f>
        <v>26</v>
      </c>
      <c r="C36" s="33">
        <f>COUNTIFS(Data!$D$2:$D$6232,A36,Data!$R$2:$R$6232,"RFE FILED")</f>
        <v>26</v>
      </c>
      <c r="D36" s="33">
        <f>COUNTIFS(Data!$D$2:$D$6232,A36,Data!$R$2:$R$6232,"PROVISIONAL FILED")</f>
        <v>0</v>
      </c>
      <c r="E36" s="33">
        <f>COUNTIFS(Data!$D$2:$D$6232,A36,Data!$R$2:$R$6232,"COMPLETE FILED")</f>
        <v>0</v>
      </c>
      <c r="F36" s="33">
        <f>COUNTIFS(Data!$D$2:$D$6232,A36,Data!$R$2:$R$6232,"APPLICATION FILED")</f>
        <v>0</v>
      </c>
      <c r="G36" s="33">
        <f>COUNTIFS(Data!$D$2:$D$6232,A36,Data!$R$2:$R$6232,"UNDER EXAMINATION")</f>
        <v>0</v>
      </c>
      <c r="H36" s="33">
        <f>COUNTIFS(Data!$D$2:$D$6232,A36,Data!$R$2:$R$6232,"GRANTED")</f>
        <v>0</v>
      </c>
      <c r="I36" s="33">
        <f>SUMPRODUCT((Data!$D$2:$D$6232=A36)*((Data!$R$2:$R$6232="ABANDONED")+(Data!$R$2:$R$6232="CLOSED")+(Data!$R$2:$R$6232="MERGED")))</f>
        <v>0</v>
      </c>
      <c r="J36" s="13">
        <f>COUNTIFS('Pending RQ Deadlines'!$C$2:$C$1271,A36,'Pending RQ Deadlines'!$K$2:$K$1271,"Yes")</f>
        <v>0</v>
      </c>
      <c r="K36" s="13">
        <f>COUNTIFS('Pending RQ Deadlines'!$C$2:$C$1271,A36,'Pending RQ Deadlines'!$J$2:$J$1271,"OVERDUE")</f>
        <v>0</v>
      </c>
      <c r="L36" s="13">
        <f ca="1">SUMPRODUCT(('Pending RQ Deadlines'!$C$2:$C$1271=A36)*('Pending RQ Deadlines'!$J$2:$J$1271&lt;&gt;"UPCOMING")*('Pending RQ Deadlines'!$K$2:$K$1271="Yes"))</f>
        <v>0</v>
      </c>
      <c r="M36" s="15" t="str">
        <f ca="1">IFERROR(_xludf.minifs('Pending RQ Deadlines'!$G$2:$G$1271,'Pending RQ Deadlines'!$C$2:$C$1271,A36),"")</f>
        <v/>
      </c>
      <c r="N36" s="13">
        <f t="shared" ca="1" si="0"/>
        <v>36</v>
      </c>
    </row>
    <row r="37" spans="1:14">
      <c r="A37" s="14" t="s">
        <v>66</v>
      </c>
      <c r="B37" s="33">
        <f>COUNTIF(Data!$D$2:$D$6232,A37)</f>
        <v>25</v>
      </c>
      <c r="C37" s="33">
        <f>COUNTIFS(Data!$D$2:$D$6232,A37,Data!$R$2:$R$6232,"RFE FILED")</f>
        <v>24</v>
      </c>
      <c r="D37" s="33">
        <f>COUNTIFS(Data!$D$2:$D$6232,A37,Data!$R$2:$R$6232,"PROVISIONAL FILED")</f>
        <v>0</v>
      </c>
      <c r="E37" s="33">
        <f>COUNTIFS(Data!$D$2:$D$6232,A37,Data!$R$2:$R$6232,"COMPLETE FILED")</f>
        <v>0</v>
      </c>
      <c r="F37" s="33">
        <f>COUNTIFS(Data!$D$2:$D$6232,A37,Data!$R$2:$R$6232,"APPLICATION FILED")</f>
        <v>0</v>
      </c>
      <c r="G37" s="33">
        <f>COUNTIFS(Data!$D$2:$D$6232,A37,Data!$R$2:$R$6232,"UNDER EXAMINATION")</f>
        <v>1</v>
      </c>
      <c r="H37" s="33">
        <f>COUNTIFS(Data!$D$2:$D$6232,A37,Data!$R$2:$R$6232,"GRANTED")</f>
        <v>0</v>
      </c>
      <c r="I37" s="33">
        <f>SUMPRODUCT((Data!$D$2:$D$6232=A37)*((Data!$R$2:$R$6232="ABANDONED")+(Data!$R$2:$R$6232="CLOSED")+(Data!$R$2:$R$6232="MERGED")))</f>
        <v>0</v>
      </c>
      <c r="J37" s="13">
        <f>COUNTIFS('Pending RQ Deadlines'!$C$2:$C$1271,A37,'Pending RQ Deadlines'!$K$2:$K$1271,"Yes")</f>
        <v>0</v>
      </c>
      <c r="K37" s="13">
        <f>COUNTIFS('Pending RQ Deadlines'!$C$2:$C$1271,A37,'Pending RQ Deadlines'!$J$2:$J$1271,"OVERDUE")</f>
        <v>0</v>
      </c>
      <c r="L37" s="13">
        <f ca="1">SUMPRODUCT(('Pending RQ Deadlines'!$C$2:$C$1271=A37)*('Pending RQ Deadlines'!$J$2:$J$1271&lt;&gt;"UPCOMING")*('Pending RQ Deadlines'!$K$2:$K$1271="Yes"))</f>
        <v>0</v>
      </c>
      <c r="M37" s="15" t="str">
        <f ca="1">IFERROR(_xludf.minifs('Pending RQ Deadlines'!$G$2:$G$1271,'Pending RQ Deadlines'!$C$2:$C$1271,A37),"")</f>
        <v/>
      </c>
      <c r="N37" s="13">
        <f t="shared" ca="1" si="0"/>
        <v>37</v>
      </c>
    </row>
    <row r="38" spans="1:14">
      <c r="A38" s="14" t="s">
        <v>67</v>
      </c>
      <c r="B38" s="33">
        <f>COUNTIF(Data!$D$2:$D$6232,A38)</f>
        <v>25</v>
      </c>
      <c r="C38" s="33">
        <f>COUNTIFS(Data!$D$2:$D$6232,A38,Data!$R$2:$R$6232,"RFE FILED")</f>
        <v>25</v>
      </c>
      <c r="D38" s="33">
        <f>COUNTIFS(Data!$D$2:$D$6232,A38,Data!$R$2:$R$6232,"PROVISIONAL FILED")</f>
        <v>0</v>
      </c>
      <c r="E38" s="33">
        <f>COUNTIFS(Data!$D$2:$D$6232,A38,Data!$R$2:$R$6232,"COMPLETE FILED")</f>
        <v>0</v>
      </c>
      <c r="F38" s="33">
        <f>COUNTIFS(Data!$D$2:$D$6232,A38,Data!$R$2:$R$6232,"APPLICATION FILED")</f>
        <v>0</v>
      </c>
      <c r="G38" s="33">
        <f>COUNTIFS(Data!$D$2:$D$6232,A38,Data!$R$2:$R$6232,"UNDER EXAMINATION")</f>
        <v>0</v>
      </c>
      <c r="H38" s="33">
        <f>COUNTIFS(Data!$D$2:$D$6232,A38,Data!$R$2:$R$6232,"GRANTED")</f>
        <v>0</v>
      </c>
      <c r="I38" s="33">
        <f>SUMPRODUCT((Data!$D$2:$D$6232=A38)*((Data!$R$2:$R$6232="ABANDONED")+(Data!$R$2:$R$6232="CLOSED")+(Data!$R$2:$R$6232="MERGED")))</f>
        <v>0</v>
      </c>
      <c r="J38" s="13">
        <f>COUNTIFS('Pending RQ Deadlines'!$C$2:$C$1271,A38,'Pending RQ Deadlines'!$K$2:$K$1271,"Yes")</f>
        <v>0</v>
      </c>
      <c r="K38" s="13">
        <f>COUNTIFS('Pending RQ Deadlines'!$C$2:$C$1271,A38,'Pending RQ Deadlines'!$J$2:$J$1271,"OVERDUE")</f>
        <v>0</v>
      </c>
      <c r="L38" s="13">
        <f ca="1">SUMPRODUCT(('Pending RQ Deadlines'!$C$2:$C$1271=A38)*('Pending RQ Deadlines'!$J$2:$J$1271&lt;&gt;"UPCOMING")*('Pending RQ Deadlines'!$K$2:$K$1271="Yes"))</f>
        <v>0</v>
      </c>
      <c r="M38" s="15" t="str">
        <f ca="1">IFERROR(_xludf.minifs('Pending RQ Deadlines'!$G$2:$G$1271,'Pending RQ Deadlines'!$C$2:$C$1271,A38),"")</f>
        <v/>
      </c>
      <c r="N38" s="13">
        <f t="shared" ca="1" si="0"/>
        <v>38</v>
      </c>
    </row>
    <row r="39" spans="1:14">
      <c r="A39" s="14" t="s">
        <v>68</v>
      </c>
      <c r="B39" s="33">
        <f>COUNTIF(Data!$D$2:$D$6232,A39)</f>
        <v>24</v>
      </c>
      <c r="C39" s="33">
        <f>COUNTIFS(Data!$D$2:$D$6232,A39,Data!$R$2:$R$6232,"RFE FILED")</f>
        <v>19</v>
      </c>
      <c r="D39" s="33">
        <f>COUNTIFS(Data!$D$2:$D$6232,A39,Data!$R$2:$R$6232,"PROVISIONAL FILED")</f>
        <v>2</v>
      </c>
      <c r="E39" s="33">
        <f>COUNTIFS(Data!$D$2:$D$6232,A39,Data!$R$2:$R$6232,"COMPLETE FILED")</f>
        <v>3</v>
      </c>
      <c r="F39" s="33">
        <f>COUNTIFS(Data!$D$2:$D$6232,A39,Data!$R$2:$R$6232,"APPLICATION FILED")</f>
        <v>0</v>
      </c>
      <c r="G39" s="33">
        <f>COUNTIFS(Data!$D$2:$D$6232,A39,Data!$R$2:$R$6232,"UNDER EXAMINATION")</f>
        <v>0</v>
      </c>
      <c r="H39" s="33">
        <f>COUNTIFS(Data!$D$2:$D$6232,A39,Data!$R$2:$R$6232,"GRANTED")</f>
        <v>0</v>
      </c>
      <c r="I39" s="33">
        <f>SUMPRODUCT((Data!$D$2:$D$6232=A39)*((Data!$R$2:$R$6232="ABANDONED")+(Data!$R$2:$R$6232="CLOSED")+(Data!$R$2:$R$6232="MERGED")))</f>
        <v>0</v>
      </c>
      <c r="J39" s="13">
        <f>COUNTIFS('Pending RQ Deadlines'!$C$2:$C$1271,A39,'Pending RQ Deadlines'!$K$2:$K$1271,"Yes")</f>
        <v>5</v>
      </c>
      <c r="K39" s="13">
        <f ca="1">COUNTIFS('Pending RQ Deadlines'!$C$2:$C$1271,A39,'Pending RQ Deadlines'!$J$2:$J$1271,"OVERDUE")</f>
        <v>4</v>
      </c>
      <c r="L39" s="13">
        <f ca="1">SUMPRODUCT(('Pending RQ Deadlines'!$C$2:$C$1271=A39)*('Pending RQ Deadlines'!$J$2:$J$1271&lt;&gt;"UPCOMING")*('Pending RQ Deadlines'!$K$2:$K$1271="Yes"))</f>
        <v>4</v>
      </c>
      <c r="M39" s="15" t="str">
        <f ca="1">IFERROR(_xludf.minifs('Pending RQ Deadlines'!$G$2:$G$1271,'Pending RQ Deadlines'!$C$2:$C$1271,A39),"")</f>
        <v/>
      </c>
      <c r="N39" s="13">
        <f t="shared" ca="1" si="0"/>
        <v>35.04</v>
      </c>
    </row>
    <row r="40" spans="1:14">
      <c r="A40" s="14" t="s">
        <v>69</v>
      </c>
      <c r="B40" s="33">
        <f>COUNTIF(Data!$D$2:$D$6232,A40)</f>
        <v>24</v>
      </c>
      <c r="C40" s="33">
        <f>COUNTIFS(Data!$D$2:$D$6232,A40,Data!$R$2:$R$6232,"RFE FILED")</f>
        <v>3</v>
      </c>
      <c r="D40" s="33">
        <f>COUNTIFS(Data!$D$2:$D$6232,A40,Data!$R$2:$R$6232,"PROVISIONAL FILED")</f>
        <v>20</v>
      </c>
      <c r="E40" s="33">
        <f>COUNTIFS(Data!$D$2:$D$6232,A40,Data!$R$2:$R$6232,"COMPLETE FILED")</f>
        <v>1</v>
      </c>
      <c r="F40" s="33">
        <f>COUNTIFS(Data!$D$2:$D$6232,A40,Data!$R$2:$R$6232,"APPLICATION FILED")</f>
        <v>0</v>
      </c>
      <c r="G40" s="33">
        <f>COUNTIFS(Data!$D$2:$D$6232,A40,Data!$R$2:$R$6232,"UNDER EXAMINATION")</f>
        <v>0</v>
      </c>
      <c r="H40" s="33">
        <f>COUNTIFS(Data!$D$2:$D$6232,A40,Data!$R$2:$R$6232,"GRANTED")</f>
        <v>0</v>
      </c>
      <c r="I40" s="33">
        <f>SUMPRODUCT((Data!$D$2:$D$6232=A40)*((Data!$R$2:$R$6232="ABANDONED")+(Data!$R$2:$R$6232="CLOSED")+(Data!$R$2:$R$6232="MERGED")))</f>
        <v>0</v>
      </c>
      <c r="J40" s="13">
        <f>COUNTIFS('Pending RQ Deadlines'!$C$2:$C$1271,A40,'Pending RQ Deadlines'!$K$2:$K$1271,"Yes")</f>
        <v>21</v>
      </c>
      <c r="K40" s="13">
        <f ca="1">COUNTIFS('Pending RQ Deadlines'!$C$2:$C$1271,A40,'Pending RQ Deadlines'!$J$2:$J$1271,"OVERDUE")</f>
        <v>15</v>
      </c>
      <c r="L40" s="13">
        <f ca="1">SUMPRODUCT(('Pending RQ Deadlines'!$C$2:$C$1271=A40)*('Pending RQ Deadlines'!$J$2:$J$1271&lt;&gt;"UPCOMING")*('Pending RQ Deadlines'!$K$2:$K$1271="Yes"))</f>
        <v>15</v>
      </c>
      <c r="M40" s="15" t="str">
        <f ca="1">IFERROR(_xludf.minifs('Pending RQ Deadlines'!$G$2:$G$1271,'Pending RQ Deadlines'!$C$2:$C$1271,A40),"")</f>
        <v/>
      </c>
      <c r="N40" s="13">
        <f t="shared" ca="1" si="0"/>
        <v>25.15</v>
      </c>
    </row>
    <row r="41" spans="1:14">
      <c r="A41" s="14" t="s">
        <v>70</v>
      </c>
      <c r="B41" s="33">
        <f>COUNTIF(Data!$D$2:$D$6232,A41)</f>
        <v>23</v>
      </c>
      <c r="C41" s="33">
        <f>COUNTIFS(Data!$D$2:$D$6232,A41,Data!$R$2:$R$6232,"RFE FILED")</f>
        <v>22</v>
      </c>
      <c r="D41" s="33">
        <f>COUNTIFS(Data!$D$2:$D$6232,A41,Data!$R$2:$R$6232,"PROVISIONAL FILED")</f>
        <v>0</v>
      </c>
      <c r="E41" s="33">
        <f>COUNTIFS(Data!$D$2:$D$6232,A41,Data!$R$2:$R$6232,"COMPLETE FILED")</f>
        <v>0</v>
      </c>
      <c r="F41" s="33">
        <f>COUNTIFS(Data!$D$2:$D$6232,A41,Data!$R$2:$R$6232,"APPLICATION FILED")</f>
        <v>0</v>
      </c>
      <c r="G41" s="33">
        <f>COUNTIFS(Data!$D$2:$D$6232,A41,Data!$R$2:$R$6232,"UNDER EXAMINATION")</f>
        <v>0</v>
      </c>
      <c r="H41" s="33">
        <f>COUNTIFS(Data!$D$2:$D$6232,A41,Data!$R$2:$R$6232,"GRANTED")</f>
        <v>0</v>
      </c>
      <c r="I41" s="33">
        <f>SUMPRODUCT((Data!$D$2:$D$6232=A41)*((Data!$R$2:$R$6232="ABANDONED")+(Data!$R$2:$R$6232="CLOSED")+(Data!$R$2:$R$6232="MERGED")))</f>
        <v>1</v>
      </c>
      <c r="J41" s="13">
        <f>COUNTIFS('Pending RQ Deadlines'!$C$2:$C$1271,A41,'Pending RQ Deadlines'!$K$2:$K$1271,"Yes")</f>
        <v>0</v>
      </c>
      <c r="K41" s="13">
        <f>COUNTIFS('Pending RQ Deadlines'!$C$2:$C$1271,A41,'Pending RQ Deadlines'!$J$2:$J$1271,"OVERDUE")</f>
        <v>0</v>
      </c>
      <c r="L41" s="13">
        <f ca="1">SUMPRODUCT(('Pending RQ Deadlines'!$C$2:$C$1271=A41)*('Pending RQ Deadlines'!$J$2:$J$1271&lt;&gt;"UPCOMING")*('Pending RQ Deadlines'!$K$2:$K$1271="Yes"))</f>
        <v>0</v>
      </c>
      <c r="M41" s="15" t="str">
        <f ca="1">IFERROR(_xludf.minifs('Pending RQ Deadlines'!$G$2:$G$1271,'Pending RQ Deadlines'!$C$2:$C$1271,A41),"")</f>
        <v/>
      </c>
      <c r="N41" s="13">
        <f t="shared" ca="1" si="0"/>
        <v>41</v>
      </c>
    </row>
    <row r="42" spans="1:14">
      <c r="A42" s="14" t="s">
        <v>71</v>
      </c>
      <c r="B42" s="33">
        <f>COUNTIF(Data!$D$2:$D$6232,A42)</f>
        <v>23</v>
      </c>
      <c r="C42" s="33">
        <f>COUNTIFS(Data!$D$2:$D$6232,A42,Data!$R$2:$R$6232,"RFE FILED")</f>
        <v>23</v>
      </c>
      <c r="D42" s="33">
        <f>COUNTIFS(Data!$D$2:$D$6232,A42,Data!$R$2:$R$6232,"PROVISIONAL FILED")</f>
        <v>0</v>
      </c>
      <c r="E42" s="33">
        <f>COUNTIFS(Data!$D$2:$D$6232,A42,Data!$R$2:$R$6232,"COMPLETE FILED")</f>
        <v>0</v>
      </c>
      <c r="F42" s="33">
        <f>COUNTIFS(Data!$D$2:$D$6232,A42,Data!$R$2:$R$6232,"APPLICATION FILED")</f>
        <v>0</v>
      </c>
      <c r="G42" s="33">
        <f>COUNTIFS(Data!$D$2:$D$6232,A42,Data!$R$2:$R$6232,"UNDER EXAMINATION")</f>
        <v>0</v>
      </c>
      <c r="H42" s="33">
        <f>COUNTIFS(Data!$D$2:$D$6232,A42,Data!$R$2:$R$6232,"GRANTED")</f>
        <v>0</v>
      </c>
      <c r="I42" s="33">
        <f>SUMPRODUCT((Data!$D$2:$D$6232=A42)*((Data!$R$2:$R$6232="ABANDONED")+(Data!$R$2:$R$6232="CLOSED")+(Data!$R$2:$R$6232="MERGED")))</f>
        <v>0</v>
      </c>
      <c r="J42" s="13">
        <f>COUNTIFS('Pending RQ Deadlines'!$C$2:$C$1271,A42,'Pending RQ Deadlines'!$K$2:$K$1271,"Yes")</f>
        <v>0</v>
      </c>
      <c r="K42" s="13">
        <f>COUNTIFS('Pending RQ Deadlines'!$C$2:$C$1271,A42,'Pending RQ Deadlines'!$J$2:$J$1271,"OVERDUE")</f>
        <v>0</v>
      </c>
      <c r="L42" s="13">
        <f ca="1">SUMPRODUCT(('Pending RQ Deadlines'!$C$2:$C$1271=A42)*('Pending RQ Deadlines'!$J$2:$J$1271&lt;&gt;"UPCOMING")*('Pending RQ Deadlines'!$K$2:$K$1271="Yes"))</f>
        <v>0</v>
      </c>
      <c r="M42" s="15" t="str">
        <f ca="1">IFERROR(_xludf.minifs('Pending RQ Deadlines'!$G$2:$G$1271,'Pending RQ Deadlines'!$C$2:$C$1271,A42),"")</f>
        <v/>
      </c>
      <c r="N42" s="13">
        <f t="shared" ca="1" si="0"/>
        <v>42</v>
      </c>
    </row>
    <row r="43" spans="1:14">
      <c r="A43" s="14" t="s">
        <v>72</v>
      </c>
      <c r="B43" s="33">
        <f>COUNTIF(Data!$D$2:$D$6232,A43)</f>
        <v>23</v>
      </c>
      <c r="C43" s="33">
        <f>COUNTIFS(Data!$D$2:$D$6232,A43,Data!$R$2:$R$6232,"RFE FILED")</f>
        <v>23</v>
      </c>
      <c r="D43" s="33">
        <f>COUNTIFS(Data!$D$2:$D$6232,A43,Data!$R$2:$R$6232,"PROVISIONAL FILED")</f>
        <v>0</v>
      </c>
      <c r="E43" s="33">
        <f>COUNTIFS(Data!$D$2:$D$6232,A43,Data!$R$2:$R$6232,"COMPLETE FILED")</f>
        <v>0</v>
      </c>
      <c r="F43" s="33">
        <f>COUNTIFS(Data!$D$2:$D$6232,A43,Data!$R$2:$R$6232,"APPLICATION FILED")</f>
        <v>0</v>
      </c>
      <c r="G43" s="33">
        <f>COUNTIFS(Data!$D$2:$D$6232,A43,Data!$R$2:$R$6232,"UNDER EXAMINATION")</f>
        <v>0</v>
      </c>
      <c r="H43" s="33">
        <f>COUNTIFS(Data!$D$2:$D$6232,A43,Data!$R$2:$R$6232,"GRANTED")</f>
        <v>0</v>
      </c>
      <c r="I43" s="33">
        <f>SUMPRODUCT((Data!$D$2:$D$6232=A43)*((Data!$R$2:$R$6232="ABANDONED")+(Data!$R$2:$R$6232="CLOSED")+(Data!$R$2:$R$6232="MERGED")))</f>
        <v>0</v>
      </c>
      <c r="J43" s="13">
        <f>COUNTIFS('Pending RQ Deadlines'!$C$2:$C$1271,A43,'Pending RQ Deadlines'!$K$2:$K$1271,"Yes")</f>
        <v>0</v>
      </c>
      <c r="K43" s="13">
        <f>COUNTIFS('Pending RQ Deadlines'!$C$2:$C$1271,A43,'Pending RQ Deadlines'!$J$2:$J$1271,"OVERDUE")</f>
        <v>0</v>
      </c>
      <c r="L43" s="13">
        <f ca="1">SUMPRODUCT(('Pending RQ Deadlines'!$C$2:$C$1271=A43)*('Pending RQ Deadlines'!$J$2:$J$1271&lt;&gt;"UPCOMING")*('Pending RQ Deadlines'!$K$2:$K$1271="Yes"))</f>
        <v>0</v>
      </c>
      <c r="M43" s="15" t="str">
        <f ca="1">IFERROR(_xludf.minifs('Pending RQ Deadlines'!$G$2:$G$1271,'Pending RQ Deadlines'!$C$2:$C$1271,A43),"")</f>
        <v/>
      </c>
      <c r="N43" s="13">
        <f t="shared" ca="1" si="0"/>
        <v>43</v>
      </c>
    </row>
    <row r="44" spans="1:14">
      <c r="A44" s="14" t="s">
        <v>73</v>
      </c>
      <c r="B44" s="33">
        <f>COUNTIF(Data!$D$2:$D$6232,A44)</f>
        <v>23</v>
      </c>
      <c r="C44" s="33">
        <f>COUNTIFS(Data!$D$2:$D$6232,A44,Data!$R$2:$R$6232,"RFE FILED")</f>
        <v>22</v>
      </c>
      <c r="D44" s="33">
        <f>COUNTIFS(Data!$D$2:$D$6232,A44,Data!$R$2:$R$6232,"PROVISIONAL FILED")</f>
        <v>0</v>
      </c>
      <c r="E44" s="33">
        <f>COUNTIFS(Data!$D$2:$D$6232,A44,Data!$R$2:$R$6232,"COMPLETE FILED")</f>
        <v>0</v>
      </c>
      <c r="F44" s="33">
        <f>COUNTIFS(Data!$D$2:$D$6232,A44,Data!$R$2:$R$6232,"APPLICATION FILED")</f>
        <v>0</v>
      </c>
      <c r="G44" s="33">
        <f>COUNTIFS(Data!$D$2:$D$6232,A44,Data!$R$2:$R$6232,"UNDER EXAMINATION")</f>
        <v>0</v>
      </c>
      <c r="H44" s="33">
        <f>COUNTIFS(Data!$D$2:$D$6232,A44,Data!$R$2:$R$6232,"GRANTED")</f>
        <v>0</v>
      </c>
      <c r="I44" s="33">
        <f>SUMPRODUCT((Data!$D$2:$D$6232=A44)*((Data!$R$2:$R$6232="ABANDONED")+(Data!$R$2:$R$6232="CLOSED")+(Data!$R$2:$R$6232="MERGED")))</f>
        <v>1</v>
      </c>
      <c r="J44" s="13">
        <f>COUNTIFS('Pending RQ Deadlines'!$C$2:$C$1271,A44,'Pending RQ Deadlines'!$K$2:$K$1271,"Yes")</f>
        <v>0</v>
      </c>
      <c r="K44" s="13">
        <f>COUNTIFS('Pending RQ Deadlines'!$C$2:$C$1271,A44,'Pending RQ Deadlines'!$J$2:$J$1271,"OVERDUE")</f>
        <v>0</v>
      </c>
      <c r="L44" s="13">
        <f ca="1">SUMPRODUCT(('Pending RQ Deadlines'!$C$2:$C$1271=A44)*('Pending RQ Deadlines'!$J$2:$J$1271&lt;&gt;"UPCOMING")*('Pending RQ Deadlines'!$K$2:$K$1271="Yes"))</f>
        <v>0</v>
      </c>
      <c r="M44" s="15" t="str">
        <f ca="1">IFERROR(_xludf.minifs('Pending RQ Deadlines'!$G$2:$G$1271,'Pending RQ Deadlines'!$C$2:$C$1271,A44),"")</f>
        <v/>
      </c>
      <c r="N44" s="13">
        <f t="shared" ca="1" si="0"/>
        <v>44</v>
      </c>
    </row>
    <row r="45" spans="1:14">
      <c r="A45" s="14" t="s">
        <v>74</v>
      </c>
      <c r="B45" s="33">
        <f>COUNTIF(Data!$D$2:$D$6232,A45)</f>
        <v>23</v>
      </c>
      <c r="C45" s="33">
        <f>COUNTIFS(Data!$D$2:$D$6232,A45,Data!$R$2:$R$6232,"RFE FILED")</f>
        <v>22</v>
      </c>
      <c r="D45" s="33">
        <f>COUNTIFS(Data!$D$2:$D$6232,A45,Data!$R$2:$R$6232,"PROVISIONAL FILED")</f>
        <v>0</v>
      </c>
      <c r="E45" s="33">
        <f>COUNTIFS(Data!$D$2:$D$6232,A45,Data!$R$2:$R$6232,"COMPLETE FILED")</f>
        <v>0</v>
      </c>
      <c r="F45" s="33">
        <f>COUNTIFS(Data!$D$2:$D$6232,A45,Data!$R$2:$R$6232,"APPLICATION FILED")</f>
        <v>1</v>
      </c>
      <c r="G45" s="33">
        <f>COUNTIFS(Data!$D$2:$D$6232,A45,Data!$R$2:$R$6232,"UNDER EXAMINATION")</f>
        <v>0</v>
      </c>
      <c r="H45" s="33">
        <f>COUNTIFS(Data!$D$2:$D$6232,A45,Data!$R$2:$R$6232,"GRANTED")</f>
        <v>0</v>
      </c>
      <c r="I45" s="33">
        <f>SUMPRODUCT((Data!$D$2:$D$6232=A45)*((Data!$R$2:$R$6232="ABANDONED")+(Data!$R$2:$R$6232="CLOSED")+(Data!$R$2:$R$6232="MERGED")))</f>
        <v>0</v>
      </c>
      <c r="J45" s="13">
        <f>COUNTIFS('Pending RQ Deadlines'!$C$2:$C$1271,A45,'Pending RQ Deadlines'!$K$2:$K$1271,"Yes")</f>
        <v>1</v>
      </c>
      <c r="K45" s="13">
        <f ca="1">COUNTIFS('Pending RQ Deadlines'!$C$2:$C$1271,A45,'Pending RQ Deadlines'!$J$2:$J$1271,"OVERDUE")</f>
        <v>1</v>
      </c>
      <c r="L45" s="13">
        <f ca="1">SUMPRODUCT(('Pending RQ Deadlines'!$C$2:$C$1271=A45)*('Pending RQ Deadlines'!$J$2:$J$1271&lt;&gt;"UPCOMING")*('Pending RQ Deadlines'!$K$2:$K$1271="Yes"))</f>
        <v>1</v>
      </c>
      <c r="M45" s="15" t="str">
        <f ca="1">IFERROR(_xludf.minifs('Pending RQ Deadlines'!$G$2:$G$1271,'Pending RQ Deadlines'!$C$2:$C$1271,A45),"")</f>
        <v/>
      </c>
      <c r="N45" s="13">
        <f t="shared" ca="1" si="0"/>
        <v>44.01</v>
      </c>
    </row>
    <row r="46" spans="1:14">
      <c r="A46" s="14" t="s">
        <v>75</v>
      </c>
      <c r="B46" s="33">
        <f>COUNTIF(Data!$D$2:$D$6232,A46)</f>
        <v>22</v>
      </c>
      <c r="C46" s="33">
        <f>COUNTIFS(Data!$D$2:$D$6232,A46,Data!$R$2:$R$6232,"RFE FILED")</f>
        <v>21</v>
      </c>
      <c r="D46" s="33">
        <f>COUNTIFS(Data!$D$2:$D$6232,A46,Data!$R$2:$R$6232,"PROVISIONAL FILED")</f>
        <v>0</v>
      </c>
      <c r="E46" s="33">
        <f>COUNTIFS(Data!$D$2:$D$6232,A46,Data!$R$2:$R$6232,"COMPLETE FILED")</f>
        <v>0</v>
      </c>
      <c r="F46" s="33">
        <f>COUNTIFS(Data!$D$2:$D$6232,A46,Data!$R$2:$R$6232,"APPLICATION FILED")</f>
        <v>0</v>
      </c>
      <c r="G46" s="33">
        <f>COUNTIFS(Data!$D$2:$D$6232,A46,Data!$R$2:$R$6232,"UNDER EXAMINATION")</f>
        <v>1</v>
      </c>
      <c r="H46" s="33">
        <f>COUNTIFS(Data!$D$2:$D$6232,A46,Data!$R$2:$R$6232,"GRANTED")</f>
        <v>0</v>
      </c>
      <c r="I46" s="33">
        <f>SUMPRODUCT((Data!$D$2:$D$6232=A46)*((Data!$R$2:$R$6232="ABANDONED")+(Data!$R$2:$R$6232="CLOSED")+(Data!$R$2:$R$6232="MERGED")))</f>
        <v>0</v>
      </c>
      <c r="J46" s="13">
        <f>COUNTIFS('Pending RQ Deadlines'!$C$2:$C$1271,A46,'Pending RQ Deadlines'!$K$2:$K$1271,"Yes")</f>
        <v>0</v>
      </c>
      <c r="K46" s="13">
        <f>COUNTIFS('Pending RQ Deadlines'!$C$2:$C$1271,A46,'Pending RQ Deadlines'!$J$2:$J$1271,"OVERDUE")</f>
        <v>0</v>
      </c>
      <c r="L46" s="13">
        <f ca="1">SUMPRODUCT(('Pending RQ Deadlines'!$C$2:$C$1271=A46)*('Pending RQ Deadlines'!$J$2:$J$1271&lt;&gt;"UPCOMING")*('Pending RQ Deadlines'!$K$2:$K$1271="Yes"))</f>
        <v>0</v>
      </c>
      <c r="M46" s="15" t="str">
        <f ca="1">IFERROR(_xludf.minifs('Pending RQ Deadlines'!$G$2:$G$1271,'Pending RQ Deadlines'!$C$2:$C$1271,A46),"")</f>
        <v/>
      </c>
      <c r="N46" s="13">
        <f t="shared" ca="1" si="0"/>
        <v>46</v>
      </c>
    </row>
    <row r="47" spans="1:14">
      <c r="A47" s="14" t="s">
        <v>76</v>
      </c>
      <c r="B47" s="33">
        <f>COUNTIF(Data!$D$2:$D$6232,A47)</f>
        <v>22</v>
      </c>
      <c r="C47" s="33">
        <f>COUNTIFS(Data!$D$2:$D$6232,A47,Data!$R$2:$R$6232,"RFE FILED")</f>
        <v>21</v>
      </c>
      <c r="D47" s="33">
        <f>COUNTIFS(Data!$D$2:$D$6232,A47,Data!$R$2:$R$6232,"PROVISIONAL FILED")</f>
        <v>1</v>
      </c>
      <c r="E47" s="33">
        <f>COUNTIFS(Data!$D$2:$D$6232,A47,Data!$R$2:$R$6232,"COMPLETE FILED")</f>
        <v>0</v>
      </c>
      <c r="F47" s="33">
        <f>COUNTIFS(Data!$D$2:$D$6232,A47,Data!$R$2:$R$6232,"APPLICATION FILED")</f>
        <v>0</v>
      </c>
      <c r="G47" s="33">
        <f>COUNTIFS(Data!$D$2:$D$6232,A47,Data!$R$2:$R$6232,"UNDER EXAMINATION")</f>
        <v>0</v>
      </c>
      <c r="H47" s="33">
        <f>COUNTIFS(Data!$D$2:$D$6232,A47,Data!$R$2:$R$6232,"GRANTED")</f>
        <v>0</v>
      </c>
      <c r="I47" s="33">
        <f>SUMPRODUCT((Data!$D$2:$D$6232=A47)*((Data!$R$2:$R$6232="ABANDONED")+(Data!$R$2:$R$6232="CLOSED")+(Data!$R$2:$R$6232="MERGED")))</f>
        <v>0</v>
      </c>
      <c r="J47" s="13">
        <f>COUNTIFS('Pending RQ Deadlines'!$C$2:$C$1271,A47,'Pending RQ Deadlines'!$K$2:$K$1271,"Yes")</f>
        <v>1</v>
      </c>
      <c r="K47" s="13">
        <f ca="1">COUNTIFS('Pending RQ Deadlines'!$C$2:$C$1271,A47,'Pending RQ Deadlines'!$J$2:$J$1271,"OVERDUE")</f>
        <v>1</v>
      </c>
      <c r="L47" s="13">
        <f ca="1">SUMPRODUCT(('Pending RQ Deadlines'!$C$2:$C$1271=A47)*('Pending RQ Deadlines'!$J$2:$J$1271&lt;&gt;"UPCOMING")*('Pending RQ Deadlines'!$K$2:$K$1271="Yes"))</f>
        <v>1</v>
      </c>
      <c r="M47" s="15" t="str">
        <f ca="1">IFERROR(_xludf.minifs('Pending RQ Deadlines'!$G$2:$G$1271,'Pending RQ Deadlines'!$C$2:$C$1271,A47),"")</f>
        <v/>
      </c>
      <c r="N47" s="13">
        <f t="shared" ca="1" si="0"/>
        <v>46.01</v>
      </c>
    </row>
    <row r="48" spans="1:14">
      <c r="A48" s="14" t="s">
        <v>77</v>
      </c>
      <c r="B48" s="33">
        <f>COUNTIF(Data!$D$2:$D$6232,A48)</f>
        <v>21</v>
      </c>
      <c r="C48" s="33">
        <f>COUNTIFS(Data!$D$2:$D$6232,A48,Data!$R$2:$R$6232,"RFE FILED")</f>
        <v>21</v>
      </c>
      <c r="D48" s="33">
        <f>COUNTIFS(Data!$D$2:$D$6232,A48,Data!$R$2:$R$6232,"PROVISIONAL FILED")</f>
        <v>0</v>
      </c>
      <c r="E48" s="33">
        <f>COUNTIFS(Data!$D$2:$D$6232,A48,Data!$R$2:$R$6232,"COMPLETE FILED")</f>
        <v>0</v>
      </c>
      <c r="F48" s="33">
        <f>COUNTIFS(Data!$D$2:$D$6232,A48,Data!$R$2:$R$6232,"APPLICATION FILED")</f>
        <v>0</v>
      </c>
      <c r="G48" s="33">
        <f>COUNTIFS(Data!$D$2:$D$6232,A48,Data!$R$2:$R$6232,"UNDER EXAMINATION")</f>
        <v>0</v>
      </c>
      <c r="H48" s="33">
        <f>COUNTIFS(Data!$D$2:$D$6232,A48,Data!$R$2:$R$6232,"GRANTED")</f>
        <v>0</v>
      </c>
      <c r="I48" s="33">
        <f>SUMPRODUCT((Data!$D$2:$D$6232=A48)*((Data!$R$2:$R$6232="ABANDONED")+(Data!$R$2:$R$6232="CLOSED")+(Data!$R$2:$R$6232="MERGED")))</f>
        <v>0</v>
      </c>
      <c r="J48" s="13">
        <f>COUNTIFS('Pending RQ Deadlines'!$C$2:$C$1271,A48,'Pending RQ Deadlines'!$K$2:$K$1271,"Yes")</f>
        <v>0</v>
      </c>
      <c r="K48" s="13">
        <f>COUNTIFS('Pending RQ Deadlines'!$C$2:$C$1271,A48,'Pending RQ Deadlines'!$J$2:$J$1271,"OVERDUE")</f>
        <v>0</v>
      </c>
      <c r="L48" s="13">
        <f ca="1">SUMPRODUCT(('Pending RQ Deadlines'!$C$2:$C$1271=A48)*('Pending RQ Deadlines'!$J$2:$J$1271&lt;&gt;"UPCOMING")*('Pending RQ Deadlines'!$K$2:$K$1271="Yes"))</f>
        <v>0</v>
      </c>
      <c r="M48" s="15" t="str">
        <f ca="1">IFERROR(_xludf.minifs('Pending RQ Deadlines'!$G$2:$G$1271,'Pending RQ Deadlines'!$C$2:$C$1271,A48),"")</f>
        <v/>
      </c>
      <c r="N48" s="13">
        <f t="shared" ca="1" si="0"/>
        <v>48</v>
      </c>
    </row>
    <row r="49" spans="1:14">
      <c r="A49" s="14" t="s">
        <v>78</v>
      </c>
      <c r="B49" s="33">
        <f>COUNTIF(Data!$D$2:$D$6232,A49)</f>
        <v>21</v>
      </c>
      <c r="C49" s="33">
        <f>COUNTIFS(Data!$D$2:$D$6232,A49,Data!$R$2:$R$6232,"RFE FILED")</f>
        <v>6</v>
      </c>
      <c r="D49" s="33">
        <f>COUNTIFS(Data!$D$2:$D$6232,A49,Data!$R$2:$R$6232,"PROVISIONAL FILED")</f>
        <v>0</v>
      </c>
      <c r="E49" s="33">
        <f>COUNTIFS(Data!$D$2:$D$6232,A49,Data!$R$2:$R$6232,"COMPLETE FILED")</f>
        <v>0</v>
      </c>
      <c r="F49" s="33">
        <f>COUNTIFS(Data!$D$2:$D$6232,A49,Data!$R$2:$R$6232,"APPLICATION FILED")</f>
        <v>15</v>
      </c>
      <c r="G49" s="33">
        <f>COUNTIFS(Data!$D$2:$D$6232,A49,Data!$R$2:$R$6232,"UNDER EXAMINATION")</f>
        <v>0</v>
      </c>
      <c r="H49" s="33">
        <f>COUNTIFS(Data!$D$2:$D$6232,A49,Data!$R$2:$R$6232,"GRANTED")</f>
        <v>0</v>
      </c>
      <c r="I49" s="33">
        <f>SUMPRODUCT((Data!$D$2:$D$6232=A49)*((Data!$R$2:$R$6232="ABANDONED")+(Data!$R$2:$R$6232="CLOSED")+(Data!$R$2:$R$6232="MERGED")))</f>
        <v>0</v>
      </c>
      <c r="J49" s="13">
        <f>COUNTIFS('Pending RQ Deadlines'!$C$2:$C$1271,A49,'Pending RQ Deadlines'!$K$2:$K$1271,"Yes")</f>
        <v>15</v>
      </c>
      <c r="K49" s="13">
        <f ca="1">COUNTIFS('Pending RQ Deadlines'!$C$2:$C$1271,A49,'Pending RQ Deadlines'!$J$2:$J$1271,"OVERDUE")</f>
        <v>7</v>
      </c>
      <c r="L49" s="13">
        <f ca="1">SUMPRODUCT(('Pending RQ Deadlines'!$C$2:$C$1271=A49)*('Pending RQ Deadlines'!$J$2:$J$1271&lt;&gt;"UPCOMING")*('Pending RQ Deadlines'!$K$2:$K$1271="Yes"))</f>
        <v>7</v>
      </c>
      <c r="M49" s="15" t="str">
        <f ca="1">IFERROR(_xludf.minifs('Pending RQ Deadlines'!$G$2:$G$1271,'Pending RQ Deadlines'!$C$2:$C$1271,A49),"")</f>
        <v/>
      </c>
      <c r="N49" s="13">
        <f t="shared" ca="1" si="0"/>
        <v>42.07</v>
      </c>
    </row>
    <row r="50" spans="1:14">
      <c r="A50" s="14" t="s">
        <v>79</v>
      </c>
      <c r="B50" s="33">
        <f>COUNTIF(Data!$D$2:$D$6232,A50)</f>
        <v>21</v>
      </c>
      <c r="C50" s="33">
        <f>COUNTIFS(Data!$D$2:$D$6232,A50,Data!$R$2:$R$6232,"RFE FILED")</f>
        <v>21</v>
      </c>
      <c r="D50" s="33">
        <f>COUNTIFS(Data!$D$2:$D$6232,A50,Data!$R$2:$R$6232,"PROVISIONAL FILED")</f>
        <v>0</v>
      </c>
      <c r="E50" s="33">
        <f>COUNTIFS(Data!$D$2:$D$6232,A50,Data!$R$2:$R$6232,"COMPLETE FILED")</f>
        <v>0</v>
      </c>
      <c r="F50" s="33">
        <f>COUNTIFS(Data!$D$2:$D$6232,A50,Data!$R$2:$R$6232,"APPLICATION FILED")</f>
        <v>0</v>
      </c>
      <c r="G50" s="33">
        <f>COUNTIFS(Data!$D$2:$D$6232,A50,Data!$R$2:$R$6232,"UNDER EXAMINATION")</f>
        <v>0</v>
      </c>
      <c r="H50" s="33">
        <f>COUNTIFS(Data!$D$2:$D$6232,A50,Data!$R$2:$R$6232,"GRANTED")</f>
        <v>0</v>
      </c>
      <c r="I50" s="33">
        <f>SUMPRODUCT((Data!$D$2:$D$6232=A50)*((Data!$R$2:$R$6232="ABANDONED")+(Data!$R$2:$R$6232="CLOSED")+(Data!$R$2:$R$6232="MERGED")))</f>
        <v>0</v>
      </c>
      <c r="J50" s="13">
        <f>COUNTIFS('Pending RQ Deadlines'!$C$2:$C$1271,A50,'Pending RQ Deadlines'!$K$2:$K$1271,"Yes")</f>
        <v>0</v>
      </c>
      <c r="K50" s="13">
        <f>COUNTIFS('Pending RQ Deadlines'!$C$2:$C$1271,A50,'Pending RQ Deadlines'!$J$2:$J$1271,"OVERDUE")</f>
        <v>0</v>
      </c>
      <c r="L50" s="13">
        <f ca="1">SUMPRODUCT(('Pending RQ Deadlines'!$C$2:$C$1271=A50)*('Pending RQ Deadlines'!$J$2:$J$1271&lt;&gt;"UPCOMING")*('Pending RQ Deadlines'!$K$2:$K$1271="Yes"))</f>
        <v>0</v>
      </c>
      <c r="M50" s="15" t="str">
        <f ca="1">IFERROR(_xludf.minifs('Pending RQ Deadlines'!$G$2:$G$1271,'Pending RQ Deadlines'!$C$2:$C$1271,A50),"")</f>
        <v/>
      </c>
      <c r="N50" s="13">
        <f t="shared" ca="1" si="0"/>
        <v>50</v>
      </c>
    </row>
    <row r="51" spans="1:14">
      <c r="A51" s="14" t="s">
        <v>80</v>
      </c>
      <c r="B51" s="33">
        <f>COUNTIF(Data!$D$2:$D$6232,A51)</f>
        <v>20</v>
      </c>
      <c r="C51" s="33">
        <f>COUNTIFS(Data!$D$2:$D$6232,A51,Data!$R$2:$R$6232,"RFE FILED")</f>
        <v>0</v>
      </c>
      <c r="D51" s="33">
        <f>COUNTIFS(Data!$D$2:$D$6232,A51,Data!$R$2:$R$6232,"PROVISIONAL FILED")</f>
        <v>20</v>
      </c>
      <c r="E51" s="33">
        <f>COUNTIFS(Data!$D$2:$D$6232,A51,Data!$R$2:$R$6232,"COMPLETE FILED")</f>
        <v>0</v>
      </c>
      <c r="F51" s="33">
        <f>COUNTIFS(Data!$D$2:$D$6232,A51,Data!$R$2:$R$6232,"APPLICATION FILED")</f>
        <v>0</v>
      </c>
      <c r="G51" s="33">
        <f>COUNTIFS(Data!$D$2:$D$6232,A51,Data!$R$2:$R$6232,"UNDER EXAMINATION")</f>
        <v>0</v>
      </c>
      <c r="H51" s="33">
        <f>COUNTIFS(Data!$D$2:$D$6232,A51,Data!$R$2:$R$6232,"GRANTED")</f>
        <v>0</v>
      </c>
      <c r="I51" s="33">
        <f>SUMPRODUCT((Data!$D$2:$D$6232=A51)*((Data!$R$2:$R$6232="ABANDONED")+(Data!$R$2:$R$6232="CLOSED")+(Data!$R$2:$R$6232="MERGED")))</f>
        <v>0</v>
      </c>
      <c r="J51" s="13">
        <f>COUNTIFS('Pending RQ Deadlines'!$C$2:$C$1271,A51,'Pending RQ Deadlines'!$K$2:$K$1271,"Yes")</f>
        <v>20</v>
      </c>
      <c r="K51" s="13">
        <f ca="1">COUNTIFS('Pending RQ Deadlines'!$C$2:$C$1271,A51,'Pending RQ Deadlines'!$J$2:$J$1271,"OVERDUE")</f>
        <v>10</v>
      </c>
      <c r="L51" s="13">
        <f ca="1">SUMPRODUCT(('Pending RQ Deadlines'!$C$2:$C$1271=A51)*('Pending RQ Deadlines'!$J$2:$J$1271&lt;&gt;"UPCOMING")*('Pending RQ Deadlines'!$K$2:$K$1271="Yes"))</f>
        <v>11</v>
      </c>
      <c r="M51" s="15" t="str">
        <f ca="1">IFERROR(_xludf.minifs('Pending RQ Deadlines'!$G$2:$G$1271,'Pending RQ Deadlines'!$C$2:$C$1271,A51),"")</f>
        <v/>
      </c>
      <c r="N51" s="13">
        <f t="shared" ca="1" si="0"/>
        <v>40.1</v>
      </c>
    </row>
    <row r="52" spans="1:14">
      <c r="A52" s="14" t="s">
        <v>81</v>
      </c>
      <c r="B52" s="33">
        <f>COUNTIF(Data!$D$2:$D$6232,A52)</f>
        <v>20</v>
      </c>
      <c r="C52" s="33">
        <f>COUNTIFS(Data!$D$2:$D$6232,A52,Data!$R$2:$R$6232,"RFE FILED")</f>
        <v>20</v>
      </c>
      <c r="D52" s="33">
        <f>COUNTIFS(Data!$D$2:$D$6232,A52,Data!$R$2:$R$6232,"PROVISIONAL FILED")</f>
        <v>0</v>
      </c>
      <c r="E52" s="33">
        <f>COUNTIFS(Data!$D$2:$D$6232,A52,Data!$R$2:$R$6232,"COMPLETE FILED")</f>
        <v>0</v>
      </c>
      <c r="F52" s="33">
        <f>COUNTIFS(Data!$D$2:$D$6232,A52,Data!$R$2:$R$6232,"APPLICATION FILED")</f>
        <v>0</v>
      </c>
      <c r="G52" s="33">
        <f>COUNTIFS(Data!$D$2:$D$6232,A52,Data!$R$2:$R$6232,"UNDER EXAMINATION")</f>
        <v>0</v>
      </c>
      <c r="H52" s="33">
        <f>COUNTIFS(Data!$D$2:$D$6232,A52,Data!$R$2:$R$6232,"GRANTED")</f>
        <v>0</v>
      </c>
      <c r="I52" s="33">
        <f>SUMPRODUCT((Data!$D$2:$D$6232=A52)*((Data!$R$2:$R$6232="ABANDONED")+(Data!$R$2:$R$6232="CLOSED")+(Data!$R$2:$R$6232="MERGED")))</f>
        <v>0</v>
      </c>
      <c r="J52" s="13">
        <f>COUNTIFS('Pending RQ Deadlines'!$C$2:$C$1271,A52,'Pending RQ Deadlines'!$K$2:$K$1271,"Yes")</f>
        <v>0</v>
      </c>
      <c r="K52" s="13">
        <f>COUNTIFS('Pending RQ Deadlines'!$C$2:$C$1271,A52,'Pending RQ Deadlines'!$J$2:$J$1271,"OVERDUE")</f>
        <v>0</v>
      </c>
      <c r="L52" s="13">
        <f ca="1">SUMPRODUCT(('Pending RQ Deadlines'!$C$2:$C$1271=A52)*('Pending RQ Deadlines'!$J$2:$J$1271&lt;&gt;"UPCOMING")*('Pending RQ Deadlines'!$K$2:$K$1271="Yes"))</f>
        <v>0</v>
      </c>
      <c r="M52" s="15" t="str">
        <f ca="1">IFERROR(_xludf.minifs('Pending RQ Deadlines'!$G$2:$G$1271,'Pending RQ Deadlines'!$C$2:$C$1271,A52),"")</f>
        <v/>
      </c>
      <c r="N52" s="13">
        <f t="shared" ca="1" si="0"/>
        <v>52</v>
      </c>
    </row>
    <row r="53" spans="1:14">
      <c r="A53" s="14" t="s">
        <v>82</v>
      </c>
      <c r="B53" s="33">
        <f>COUNTIF(Data!$D$2:$D$6232,A53)</f>
        <v>20</v>
      </c>
      <c r="C53" s="33">
        <f>COUNTIFS(Data!$D$2:$D$6232,A53,Data!$R$2:$R$6232,"RFE FILED")</f>
        <v>15</v>
      </c>
      <c r="D53" s="33">
        <f>COUNTIFS(Data!$D$2:$D$6232,A53,Data!$R$2:$R$6232,"PROVISIONAL FILED")</f>
        <v>0</v>
      </c>
      <c r="E53" s="33">
        <f>COUNTIFS(Data!$D$2:$D$6232,A53,Data!$R$2:$R$6232,"COMPLETE FILED")</f>
        <v>0</v>
      </c>
      <c r="F53" s="33">
        <f>COUNTIFS(Data!$D$2:$D$6232,A53,Data!$R$2:$R$6232,"APPLICATION FILED")</f>
        <v>5</v>
      </c>
      <c r="G53" s="33">
        <f>COUNTIFS(Data!$D$2:$D$6232,A53,Data!$R$2:$R$6232,"UNDER EXAMINATION")</f>
        <v>0</v>
      </c>
      <c r="H53" s="33">
        <f>COUNTIFS(Data!$D$2:$D$6232,A53,Data!$R$2:$R$6232,"GRANTED")</f>
        <v>0</v>
      </c>
      <c r="I53" s="33">
        <f>SUMPRODUCT((Data!$D$2:$D$6232=A53)*((Data!$R$2:$R$6232="ABANDONED")+(Data!$R$2:$R$6232="CLOSED")+(Data!$R$2:$R$6232="MERGED")))</f>
        <v>0</v>
      </c>
      <c r="J53" s="13">
        <f>COUNTIFS('Pending RQ Deadlines'!$C$2:$C$1271,A53,'Pending RQ Deadlines'!$K$2:$K$1271,"Yes")</f>
        <v>5</v>
      </c>
      <c r="K53" s="13">
        <f ca="1">COUNTIFS('Pending RQ Deadlines'!$C$2:$C$1271,A53,'Pending RQ Deadlines'!$J$2:$J$1271,"OVERDUE")</f>
        <v>2</v>
      </c>
      <c r="L53" s="13">
        <f ca="1">SUMPRODUCT(('Pending RQ Deadlines'!$C$2:$C$1271=A53)*('Pending RQ Deadlines'!$J$2:$J$1271&lt;&gt;"UPCOMING")*('Pending RQ Deadlines'!$K$2:$K$1271="Yes"))</f>
        <v>2</v>
      </c>
      <c r="M53" s="15" t="str">
        <f ca="1">IFERROR(_xludf.minifs('Pending RQ Deadlines'!$G$2:$G$1271,'Pending RQ Deadlines'!$C$2:$C$1271,A53),"")</f>
        <v/>
      </c>
      <c r="N53" s="13">
        <f t="shared" ca="1" si="0"/>
        <v>51.02</v>
      </c>
    </row>
    <row r="54" spans="1:14">
      <c r="A54" s="14" t="s">
        <v>83</v>
      </c>
      <c r="B54" s="33">
        <f>COUNTIF(Data!$D$2:$D$6232,A54)</f>
        <v>19</v>
      </c>
      <c r="C54" s="33">
        <f>COUNTIFS(Data!$D$2:$D$6232,A54,Data!$R$2:$R$6232,"RFE FILED")</f>
        <v>12</v>
      </c>
      <c r="D54" s="33">
        <f>COUNTIFS(Data!$D$2:$D$6232,A54,Data!$R$2:$R$6232,"PROVISIONAL FILED")</f>
        <v>6</v>
      </c>
      <c r="E54" s="33">
        <f>COUNTIFS(Data!$D$2:$D$6232,A54,Data!$R$2:$R$6232,"COMPLETE FILED")</f>
        <v>0</v>
      </c>
      <c r="F54" s="33">
        <f>COUNTIFS(Data!$D$2:$D$6232,A54,Data!$R$2:$R$6232,"APPLICATION FILED")</f>
        <v>0</v>
      </c>
      <c r="G54" s="33">
        <f>COUNTIFS(Data!$D$2:$D$6232,A54,Data!$R$2:$R$6232,"UNDER EXAMINATION")</f>
        <v>0</v>
      </c>
      <c r="H54" s="33">
        <f>COUNTIFS(Data!$D$2:$D$6232,A54,Data!$R$2:$R$6232,"GRANTED")</f>
        <v>0</v>
      </c>
      <c r="I54" s="33">
        <f>SUMPRODUCT((Data!$D$2:$D$6232=A54)*((Data!$R$2:$R$6232="ABANDONED")+(Data!$R$2:$R$6232="CLOSED")+(Data!$R$2:$R$6232="MERGED")))</f>
        <v>1</v>
      </c>
      <c r="J54" s="13">
        <f>COUNTIFS('Pending RQ Deadlines'!$C$2:$C$1271,A54,'Pending RQ Deadlines'!$K$2:$K$1271,"Yes")</f>
        <v>6</v>
      </c>
      <c r="K54" s="13">
        <f ca="1">COUNTIFS('Pending RQ Deadlines'!$C$2:$C$1271,A54,'Pending RQ Deadlines'!$J$2:$J$1271,"OVERDUE")</f>
        <v>4</v>
      </c>
      <c r="L54" s="13">
        <f ca="1">SUMPRODUCT(('Pending RQ Deadlines'!$C$2:$C$1271=A54)*('Pending RQ Deadlines'!$J$2:$J$1271&lt;&gt;"UPCOMING")*('Pending RQ Deadlines'!$K$2:$K$1271="Yes"))</f>
        <v>3</v>
      </c>
      <c r="M54" s="15" t="str">
        <f ca="1">IFERROR(_xludf.minifs('Pending RQ Deadlines'!$G$2:$G$1271,'Pending RQ Deadlines'!$C$2:$C$1271,A54),"")</f>
        <v/>
      </c>
      <c r="N54" s="13">
        <f t="shared" ca="1" si="0"/>
        <v>51.04</v>
      </c>
    </row>
    <row r="55" spans="1:14">
      <c r="A55" s="14" t="s">
        <v>84</v>
      </c>
      <c r="B55" s="33">
        <f>COUNTIF(Data!$D$2:$D$6232,A55)</f>
        <v>19</v>
      </c>
      <c r="C55" s="33">
        <f>COUNTIFS(Data!$D$2:$D$6232,A55,Data!$R$2:$R$6232,"RFE FILED")</f>
        <v>19</v>
      </c>
      <c r="D55" s="33">
        <f>COUNTIFS(Data!$D$2:$D$6232,A55,Data!$R$2:$R$6232,"PROVISIONAL FILED")</f>
        <v>0</v>
      </c>
      <c r="E55" s="33">
        <f>COUNTIFS(Data!$D$2:$D$6232,A55,Data!$R$2:$R$6232,"COMPLETE FILED")</f>
        <v>0</v>
      </c>
      <c r="F55" s="33">
        <f>COUNTIFS(Data!$D$2:$D$6232,A55,Data!$R$2:$R$6232,"APPLICATION FILED")</f>
        <v>0</v>
      </c>
      <c r="G55" s="33">
        <f>COUNTIFS(Data!$D$2:$D$6232,A55,Data!$R$2:$R$6232,"UNDER EXAMINATION")</f>
        <v>0</v>
      </c>
      <c r="H55" s="33">
        <f>COUNTIFS(Data!$D$2:$D$6232,A55,Data!$R$2:$R$6232,"GRANTED")</f>
        <v>0</v>
      </c>
      <c r="I55" s="33">
        <f>SUMPRODUCT((Data!$D$2:$D$6232=A55)*((Data!$R$2:$R$6232="ABANDONED")+(Data!$R$2:$R$6232="CLOSED")+(Data!$R$2:$R$6232="MERGED")))</f>
        <v>0</v>
      </c>
      <c r="J55" s="13">
        <f>COUNTIFS('Pending RQ Deadlines'!$C$2:$C$1271,A55,'Pending RQ Deadlines'!$K$2:$K$1271,"Yes")</f>
        <v>0</v>
      </c>
      <c r="K55" s="13">
        <f>COUNTIFS('Pending RQ Deadlines'!$C$2:$C$1271,A55,'Pending RQ Deadlines'!$J$2:$J$1271,"OVERDUE")</f>
        <v>0</v>
      </c>
      <c r="L55" s="13">
        <f ca="1">SUMPRODUCT(('Pending RQ Deadlines'!$C$2:$C$1271=A55)*('Pending RQ Deadlines'!$J$2:$J$1271&lt;&gt;"UPCOMING")*('Pending RQ Deadlines'!$K$2:$K$1271="Yes"))</f>
        <v>0</v>
      </c>
      <c r="M55" s="15" t="str">
        <f ca="1">IFERROR(_xludf.minifs('Pending RQ Deadlines'!$G$2:$G$1271,'Pending RQ Deadlines'!$C$2:$C$1271,A55),"")</f>
        <v/>
      </c>
      <c r="N55" s="13">
        <f t="shared" ca="1" si="0"/>
        <v>55</v>
      </c>
    </row>
    <row r="56" spans="1:14">
      <c r="A56" s="14" t="s">
        <v>85</v>
      </c>
      <c r="B56" s="33">
        <f>COUNTIF(Data!$D$2:$D$6232,A56)</f>
        <v>18</v>
      </c>
      <c r="C56" s="33">
        <f>COUNTIFS(Data!$D$2:$D$6232,A56,Data!$R$2:$R$6232,"RFE FILED")</f>
        <v>0</v>
      </c>
      <c r="D56" s="33">
        <f>COUNTIFS(Data!$D$2:$D$6232,A56,Data!$R$2:$R$6232,"PROVISIONAL FILED")</f>
        <v>11</v>
      </c>
      <c r="E56" s="33">
        <f>COUNTIFS(Data!$D$2:$D$6232,A56,Data!$R$2:$R$6232,"COMPLETE FILED")</f>
        <v>7</v>
      </c>
      <c r="F56" s="33">
        <f>COUNTIFS(Data!$D$2:$D$6232,A56,Data!$R$2:$R$6232,"APPLICATION FILED")</f>
        <v>0</v>
      </c>
      <c r="G56" s="33">
        <f>COUNTIFS(Data!$D$2:$D$6232,A56,Data!$R$2:$R$6232,"UNDER EXAMINATION")</f>
        <v>0</v>
      </c>
      <c r="H56" s="33">
        <f>COUNTIFS(Data!$D$2:$D$6232,A56,Data!$R$2:$R$6232,"GRANTED")</f>
        <v>0</v>
      </c>
      <c r="I56" s="33">
        <f>SUMPRODUCT((Data!$D$2:$D$6232=A56)*((Data!$R$2:$R$6232="ABANDONED")+(Data!$R$2:$R$6232="CLOSED")+(Data!$R$2:$R$6232="MERGED")))</f>
        <v>0</v>
      </c>
      <c r="J56" s="13">
        <f>COUNTIFS('Pending RQ Deadlines'!$C$2:$C$1271,A56,'Pending RQ Deadlines'!$K$2:$K$1271,"Yes")</f>
        <v>18</v>
      </c>
      <c r="K56" s="13">
        <f ca="1">COUNTIFS('Pending RQ Deadlines'!$C$2:$C$1271,A56,'Pending RQ Deadlines'!$J$2:$J$1271,"OVERDUE")</f>
        <v>13</v>
      </c>
      <c r="L56" s="13">
        <f ca="1">SUMPRODUCT(('Pending RQ Deadlines'!$C$2:$C$1271=A56)*('Pending RQ Deadlines'!$J$2:$J$1271&lt;&gt;"UPCOMING")*('Pending RQ Deadlines'!$K$2:$K$1271="Yes"))</f>
        <v>13</v>
      </c>
      <c r="M56" s="15" t="str">
        <f ca="1">IFERROR(_xludf.minifs('Pending RQ Deadlines'!$G$2:$G$1271,'Pending RQ Deadlines'!$C$2:$C$1271,A56),"")</f>
        <v/>
      </c>
      <c r="N56" s="13">
        <f t="shared" ca="1" si="0"/>
        <v>43.13</v>
      </c>
    </row>
    <row r="57" spans="1:14">
      <c r="A57" s="14" t="s">
        <v>86</v>
      </c>
      <c r="B57" s="33">
        <f>COUNTIF(Data!$D$2:$D$6232,A57)</f>
        <v>18</v>
      </c>
      <c r="C57" s="33">
        <f>COUNTIFS(Data!$D$2:$D$6232,A57,Data!$R$2:$R$6232,"RFE FILED")</f>
        <v>0</v>
      </c>
      <c r="D57" s="33">
        <f>COUNTIFS(Data!$D$2:$D$6232,A57,Data!$R$2:$R$6232,"PROVISIONAL FILED")</f>
        <v>15</v>
      </c>
      <c r="E57" s="33">
        <f>COUNTIFS(Data!$D$2:$D$6232,A57,Data!$R$2:$R$6232,"COMPLETE FILED")</f>
        <v>0</v>
      </c>
      <c r="F57" s="33">
        <f>COUNTIFS(Data!$D$2:$D$6232,A57,Data!$R$2:$R$6232,"APPLICATION FILED")</f>
        <v>3</v>
      </c>
      <c r="G57" s="33">
        <f>COUNTIFS(Data!$D$2:$D$6232,A57,Data!$R$2:$R$6232,"UNDER EXAMINATION")</f>
        <v>0</v>
      </c>
      <c r="H57" s="33">
        <f>COUNTIFS(Data!$D$2:$D$6232,A57,Data!$R$2:$R$6232,"GRANTED")</f>
        <v>0</v>
      </c>
      <c r="I57" s="33">
        <f>SUMPRODUCT((Data!$D$2:$D$6232=A57)*((Data!$R$2:$R$6232="ABANDONED")+(Data!$R$2:$R$6232="CLOSED")+(Data!$R$2:$R$6232="MERGED")))</f>
        <v>0</v>
      </c>
      <c r="J57" s="13">
        <f>COUNTIFS('Pending RQ Deadlines'!$C$2:$C$1271,A57,'Pending RQ Deadlines'!$K$2:$K$1271,"Yes")</f>
        <v>18</v>
      </c>
      <c r="K57" s="13">
        <f ca="1">COUNTIFS('Pending RQ Deadlines'!$C$2:$C$1271,A57,'Pending RQ Deadlines'!$J$2:$J$1271,"OVERDUE")</f>
        <v>13</v>
      </c>
      <c r="L57" s="13">
        <f ca="1">SUMPRODUCT(('Pending RQ Deadlines'!$C$2:$C$1271=A57)*('Pending RQ Deadlines'!$J$2:$J$1271&lt;&gt;"UPCOMING")*('Pending RQ Deadlines'!$K$2:$K$1271="Yes"))</f>
        <v>13</v>
      </c>
      <c r="M57" s="15" t="str">
        <f ca="1">IFERROR(_xludf.minifs('Pending RQ Deadlines'!$G$2:$G$1271,'Pending RQ Deadlines'!$C$2:$C$1271,A57),"")</f>
        <v/>
      </c>
      <c r="N57" s="13">
        <f t="shared" ca="1" si="0"/>
        <v>44.13</v>
      </c>
    </row>
    <row r="58" spans="1:14">
      <c r="A58" s="14" t="s">
        <v>87</v>
      </c>
      <c r="B58" s="33">
        <f>COUNTIF(Data!$D$2:$D$6232,A58)</f>
        <v>18</v>
      </c>
      <c r="C58" s="33">
        <f>COUNTIFS(Data!$D$2:$D$6232,A58,Data!$R$2:$R$6232,"RFE FILED")</f>
        <v>11</v>
      </c>
      <c r="D58" s="33">
        <f>COUNTIFS(Data!$D$2:$D$6232,A58,Data!$R$2:$R$6232,"PROVISIONAL FILED")</f>
        <v>1</v>
      </c>
      <c r="E58" s="33">
        <f>COUNTIFS(Data!$D$2:$D$6232,A58,Data!$R$2:$R$6232,"COMPLETE FILED")</f>
        <v>0</v>
      </c>
      <c r="F58" s="33">
        <f>COUNTIFS(Data!$D$2:$D$6232,A58,Data!$R$2:$R$6232,"APPLICATION FILED")</f>
        <v>6</v>
      </c>
      <c r="G58" s="33">
        <f>COUNTIFS(Data!$D$2:$D$6232,A58,Data!$R$2:$R$6232,"UNDER EXAMINATION")</f>
        <v>0</v>
      </c>
      <c r="H58" s="33">
        <f>COUNTIFS(Data!$D$2:$D$6232,A58,Data!$R$2:$R$6232,"GRANTED")</f>
        <v>0</v>
      </c>
      <c r="I58" s="33">
        <f>SUMPRODUCT((Data!$D$2:$D$6232=A58)*((Data!$R$2:$R$6232="ABANDONED")+(Data!$R$2:$R$6232="CLOSED")+(Data!$R$2:$R$6232="MERGED")))</f>
        <v>0</v>
      </c>
      <c r="J58" s="13">
        <f>COUNTIFS('Pending RQ Deadlines'!$C$2:$C$1271,A58,'Pending RQ Deadlines'!$K$2:$K$1271,"Yes")</f>
        <v>2</v>
      </c>
      <c r="K58" s="13">
        <f ca="1">COUNTIFS('Pending RQ Deadlines'!$C$2:$C$1271,A58,'Pending RQ Deadlines'!$J$2:$J$1271,"OVERDUE")</f>
        <v>1</v>
      </c>
      <c r="L58" s="13">
        <f ca="1">SUMPRODUCT(('Pending RQ Deadlines'!$C$2:$C$1271=A58)*('Pending RQ Deadlines'!$J$2:$J$1271&lt;&gt;"UPCOMING")*('Pending RQ Deadlines'!$K$2:$K$1271="Yes"))</f>
        <v>1</v>
      </c>
      <c r="M58" s="15" t="str">
        <f ca="1">IFERROR(_xludf.minifs('Pending RQ Deadlines'!$G$2:$G$1271,'Pending RQ Deadlines'!$C$2:$C$1271,A58),"")</f>
        <v/>
      </c>
      <c r="N58" s="13">
        <f t="shared" ca="1" si="0"/>
        <v>57.01</v>
      </c>
    </row>
    <row r="59" spans="1:14">
      <c r="A59" s="14" t="s">
        <v>88</v>
      </c>
      <c r="B59" s="33">
        <f>COUNTIF(Data!$D$2:$D$6232,A59)</f>
        <v>18</v>
      </c>
      <c r="C59" s="33">
        <f>COUNTIFS(Data!$D$2:$D$6232,A59,Data!$R$2:$R$6232,"RFE FILED")</f>
        <v>14</v>
      </c>
      <c r="D59" s="33">
        <f>COUNTIFS(Data!$D$2:$D$6232,A59,Data!$R$2:$R$6232,"PROVISIONAL FILED")</f>
        <v>0</v>
      </c>
      <c r="E59" s="33">
        <f>COUNTIFS(Data!$D$2:$D$6232,A59,Data!$R$2:$R$6232,"COMPLETE FILED")</f>
        <v>3</v>
      </c>
      <c r="F59" s="33">
        <f>COUNTIFS(Data!$D$2:$D$6232,A59,Data!$R$2:$R$6232,"APPLICATION FILED")</f>
        <v>1</v>
      </c>
      <c r="G59" s="33">
        <f>COUNTIFS(Data!$D$2:$D$6232,A59,Data!$R$2:$R$6232,"UNDER EXAMINATION")</f>
        <v>0</v>
      </c>
      <c r="H59" s="33">
        <f>COUNTIFS(Data!$D$2:$D$6232,A59,Data!$R$2:$R$6232,"GRANTED")</f>
        <v>0</v>
      </c>
      <c r="I59" s="33">
        <f>SUMPRODUCT((Data!$D$2:$D$6232=A59)*((Data!$R$2:$R$6232="ABANDONED")+(Data!$R$2:$R$6232="CLOSED")+(Data!$R$2:$R$6232="MERGED")))</f>
        <v>0</v>
      </c>
      <c r="J59" s="13">
        <f>COUNTIFS('Pending RQ Deadlines'!$C$2:$C$1271,A59,'Pending RQ Deadlines'!$K$2:$K$1271,"Yes")</f>
        <v>4</v>
      </c>
      <c r="K59" s="13">
        <f ca="1">COUNTIFS('Pending RQ Deadlines'!$C$2:$C$1271,A59,'Pending RQ Deadlines'!$J$2:$J$1271,"OVERDUE")</f>
        <v>2</v>
      </c>
      <c r="L59" s="13">
        <f ca="1">SUMPRODUCT(('Pending RQ Deadlines'!$C$2:$C$1271=A59)*('Pending RQ Deadlines'!$J$2:$J$1271&lt;&gt;"UPCOMING")*('Pending RQ Deadlines'!$K$2:$K$1271="Yes"))</f>
        <v>2</v>
      </c>
      <c r="M59" s="15" t="str">
        <f ca="1">IFERROR(_xludf.minifs('Pending RQ Deadlines'!$G$2:$G$1271,'Pending RQ Deadlines'!$C$2:$C$1271,A59),"")</f>
        <v/>
      </c>
      <c r="N59" s="13">
        <f t="shared" ca="1" si="0"/>
        <v>57.02</v>
      </c>
    </row>
    <row r="60" spans="1:14">
      <c r="A60" s="14" t="s">
        <v>89</v>
      </c>
      <c r="B60" s="33">
        <f>COUNTIF(Data!$D$2:$D$6232,A60)</f>
        <v>18</v>
      </c>
      <c r="C60" s="33">
        <f>COUNTIFS(Data!$D$2:$D$6232,A60,Data!$R$2:$R$6232,"RFE FILED")</f>
        <v>1</v>
      </c>
      <c r="D60" s="33">
        <f>COUNTIFS(Data!$D$2:$D$6232,A60,Data!$R$2:$R$6232,"PROVISIONAL FILED")</f>
        <v>0</v>
      </c>
      <c r="E60" s="33">
        <f>COUNTIFS(Data!$D$2:$D$6232,A60,Data!$R$2:$R$6232,"COMPLETE FILED")</f>
        <v>0</v>
      </c>
      <c r="F60" s="33">
        <f>COUNTIFS(Data!$D$2:$D$6232,A60,Data!$R$2:$R$6232,"APPLICATION FILED")</f>
        <v>0</v>
      </c>
      <c r="G60" s="33">
        <f>COUNTIFS(Data!$D$2:$D$6232,A60,Data!$R$2:$R$6232,"UNDER EXAMINATION")</f>
        <v>0</v>
      </c>
      <c r="H60" s="33">
        <f>COUNTIFS(Data!$D$2:$D$6232,A60,Data!$R$2:$R$6232,"GRANTED")</f>
        <v>1</v>
      </c>
      <c r="I60" s="33">
        <f>SUMPRODUCT((Data!$D$2:$D$6232=A60)*((Data!$R$2:$R$6232="ABANDONED")+(Data!$R$2:$R$6232="CLOSED")+(Data!$R$2:$R$6232="MERGED")))</f>
        <v>16</v>
      </c>
      <c r="J60" s="13">
        <f>COUNTIFS('Pending RQ Deadlines'!$C$2:$C$1271,A60,'Pending RQ Deadlines'!$K$2:$K$1271,"Yes")</f>
        <v>0</v>
      </c>
      <c r="K60" s="13">
        <f ca="1">COUNTIFS('Pending RQ Deadlines'!$C$2:$C$1271,A60,'Pending RQ Deadlines'!$J$2:$J$1271,"OVERDUE")</f>
        <v>0</v>
      </c>
      <c r="L60" s="13">
        <f ca="1">SUMPRODUCT(('Pending RQ Deadlines'!$C$2:$C$1271=A60)*('Pending RQ Deadlines'!$J$2:$J$1271&lt;&gt;"UPCOMING")*('Pending RQ Deadlines'!$K$2:$K$1271="Yes"))</f>
        <v>0</v>
      </c>
      <c r="M60" s="15" t="str">
        <f ca="1">IFERROR(_xludf.minifs('Pending RQ Deadlines'!$G$2:$G$1271,'Pending RQ Deadlines'!$C$2:$C$1271,A60),"")</f>
        <v/>
      </c>
      <c r="N60" s="13">
        <f t="shared" ca="1" si="0"/>
        <v>60</v>
      </c>
    </row>
    <row r="61" spans="1:14">
      <c r="A61" s="14" t="s">
        <v>90</v>
      </c>
      <c r="B61" s="33">
        <f>COUNTIF(Data!$D$2:$D$6232,A61)</f>
        <v>18</v>
      </c>
      <c r="C61" s="33">
        <f>COUNTIFS(Data!$D$2:$D$6232,A61,Data!$R$2:$R$6232,"RFE FILED")</f>
        <v>18</v>
      </c>
      <c r="D61" s="33">
        <f>COUNTIFS(Data!$D$2:$D$6232,A61,Data!$R$2:$R$6232,"PROVISIONAL FILED")</f>
        <v>0</v>
      </c>
      <c r="E61" s="33">
        <f>COUNTIFS(Data!$D$2:$D$6232,A61,Data!$R$2:$R$6232,"COMPLETE FILED")</f>
        <v>0</v>
      </c>
      <c r="F61" s="33">
        <f>COUNTIFS(Data!$D$2:$D$6232,A61,Data!$R$2:$R$6232,"APPLICATION FILED")</f>
        <v>0</v>
      </c>
      <c r="G61" s="33">
        <f>COUNTIFS(Data!$D$2:$D$6232,A61,Data!$R$2:$R$6232,"UNDER EXAMINATION")</f>
        <v>0</v>
      </c>
      <c r="H61" s="33">
        <f>COUNTIFS(Data!$D$2:$D$6232,A61,Data!$R$2:$R$6232,"GRANTED")</f>
        <v>0</v>
      </c>
      <c r="I61" s="33">
        <f>SUMPRODUCT((Data!$D$2:$D$6232=A61)*((Data!$R$2:$R$6232="ABANDONED")+(Data!$R$2:$R$6232="CLOSED")+(Data!$R$2:$R$6232="MERGED")))</f>
        <v>0</v>
      </c>
      <c r="J61" s="13">
        <f>COUNTIFS('Pending RQ Deadlines'!$C$2:$C$1271,A61,'Pending RQ Deadlines'!$K$2:$K$1271,"Yes")</f>
        <v>0</v>
      </c>
      <c r="K61" s="13">
        <f>COUNTIFS('Pending RQ Deadlines'!$C$2:$C$1271,A61,'Pending RQ Deadlines'!$J$2:$J$1271,"OVERDUE")</f>
        <v>0</v>
      </c>
      <c r="L61" s="13">
        <f ca="1">SUMPRODUCT(('Pending RQ Deadlines'!$C$2:$C$1271=A61)*('Pending RQ Deadlines'!$J$2:$J$1271&lt;&gt;"UPCOMING")*('Pending RQ Deadlines'!$K$2:$K$1271="Yes"))</f>
        <v>0</v>
      </c>
      <c r="M61" s="15" t="str">
        <f ca="1">IFERROR(_xludf.minifs('Pending RQ Deadlines'!$G$2:$G$1271,'Pending RQ Deadlines'!$C$2:$C$1271,A61),"")</f>
        <v/>
      </c>
      <c r="N61" s="13">
        <f t="shared" ca="1" si="0"/>
        <v>61</v>
      </c>
    </row>
    <row r="62" spans="1:14">
      <c r="A62" s="14" t="s">
        <v>91</v>
      </c>
      <c r="B62" s="33">
        <f>COUNTIF(Data!$D$2:$D$6232,A62)</f>
        <v>17</v>
      </c>
      <c r="C62" s="33">
        <f>COUNTIFS(Data!$D$2:$D$6232,A62,Data!$R$2:$R$6232,"RFE FILED")</f>
        <v>16</v>
      </c>
      <c r="D62" s="33">
        <f>COUNTIFS(Data!$D$2:$D$6232,A62,Data!$R$2:$R$6232,"PROVISIONAL FILED")</f>
        <v>0</v>
      </c>
      <c r="E62" s="33">
        <f>COUNTIFS(Data!$D$2:$D$6232,A62,Data!$R$2:$R$6232,"COMPLETE FILED")</f>
        <v>0</v>
      </c>
      <c r="F62" s="33">
        <f>COUNTIFS(Data!$D$2:$D$6232,A62,Data!$R$2:$R$6232,"APPLICATION FILED")</f>
        <v>0</v>
      </c>
      <c r="G62" s="33">
        <f>COUNTIFS(Data!$D$2:$D$6232,A62,Data!$R$2:$R$6232,"UNDER EXAMINATION")</f>
        <v>0</v>
      </c>
      <c r="H62" s="33">
        <f>COUNTIFS(Data!$D$2:$D$6232,A62,Data!$R$2:$R$6232,"GRANTED")</f>
        <v>0</v>
      </c>
      <c r="I62" s="33">
        <f>SUMPRODUCT((Data!$D$2:$D$6232=A62)*((Data!$R$2:$R$6232="ABANDONED")+(Data!$R$2:$R$6232="CLOSED")+(Data!$R$2:$R$6232="MERGED")))</f>
        <v>1</v>
      </c>
      <c r="J62" s="13">
        <f>COUNTIFS('Pending RQ Deadlines'!$C$2:$C$1271,A62,'Pending RQ Deadlines'!$K$2:$K$1271,"Yes")</f>
        <v>0</v>
      </c>
      <c r="K62" s="13">
        <f>COUNTIFS('Pending RQ Deadlines'!$C$2:$C$1271,A62,'Pending RQ Deadlines'!$J$2:$J$1271,"OVERDUE")</f>
        <v>0</v>
      </c>
      <c r="L62" s="13">
        <f ca="1">SUMPRODUCT(('Pending RQ Deadlines'!$C$2:$C$1271=A62)*('Pending RQ Deadlines'!$J$2:$J$1271&lt;&gt;"UPCOMING")*('Pending RQ Deadlines'!$K$2:$K$1271="Yes"))</f>
        <v>0</v>
      </c>
      <c r="M62" s="15" t="str">
        <f ca="1">IFERROR(_xludf.minifs('Pending RQ Deadlines'!$G$2:$G$1271,'Pending RQ Deadlines'!$C$2:$C$1271,A62),"")</f>
        <v/>
      </c>
      <c r="N62" s="13">
        <f t="shared" ca="1" si="0"/>
        <v>62</v>
      </c>
    </row>
    <row r="63" spans="1:14">
      <c r="A63" s="14" t="s">
        <v>92</v>
      </c>
      <c r="B63" s="33">
        <f>COUNTIF(Data!$D$2:$D$6232,A63)</f>
        <v>17</v>
      </c>
      <c r="C63" s="33">
        <f>COUNTIFS(Data!$D$2:$D$6232,A63,Data!$R$2:$R$6232,"RFE FILED")</f>
        <v>16</v>
      </c>
      <c r="D63" s="33">
        <f>COUNTIFS(Data!$D$2:$D$6232,A63,Data!$R$2:$R$6232,"PROVISIONAL FILED")</f>
        <v>0</v>
      </c>
      <c r="E63" s="33">
        <f>COUNTIFS(Data!$D$2:$D$6232,A63,Data!$R$2:$R$6232,"COMPLETE FILED")</f>
        <v>0</v>
      </c>
      <c r="F63" s="33">
        <f>COUNTIFS(Data!$D$2:$D$6232,A63,Data!$R$2:$R$6232,"APPLICATION FILED")</f>
        <v>1</v>
      </c>
      <c r="G63" s="33">
        <f>COUNTIFS(Data!$D$2:$D$6232,A63,Data!$R$2:$R$6232,"UNDER EXAMINATION")</f>
        <v>0</v>
      </c>
      <c r="H63" s="33">
        <f>COUNTIFS(Data!$D$2:$D$6232,A63,Data!$R$2:$R$6232,"GRANTED")</f>
        <v>0</v>
      </c>
      <c r="I63" s="33">
        <f>SUMPRODUCT((Data!$D$2:$D$6232=A63)*((Data!$R$2:$R$6232="ABANDONED")+(Data!$R$2:$R$6232="CLOSED")+(Data!$R$2:$R$6232="MERGED")))</f>
        <v>0</v>
      </c>
      <c r="J63" s="13">
        <f>COUNTIFS('Pending RQ Deadlines'!$C$2:$C$1271,A63,'Pending RQ Deadlines'!$K$2:$K$1271,"Yes")</f>
        <v>1</v>
      </c>
      <c r="K63" s="13">
        <f ca="1">COUNTIFS('Pending RQ Deadlines'!$C$2:$C$1271,A63,'Pending RQ Deadlines'!$J$2:$J$1271,"OVERDUE")</f>
        <v>1</v>
      </c>
      <c r="L63" s="13">
        <f ca="1">SUMPRODUCT(('Pending RQ Deadlines'!$C$2:$C$1271=A63)*('Pending RQ Deadlines'!$J$2:$J$1271&lt;&gt;"UPCOMING")*('Pending RQ Deadlines'!$K$2:$K$1271="Yes"))</f>
        <v>1</v>
      </c>
      <c r="M63" s="15" t="str">
        <f ca="1">IFERROR(_xludf.minifs('Pending RQ Deadlines'!$G$2:$G$1271,'Pending RQ Deadlines'!$C$2:$C$1271,A63),"")</f>
        <v/>
      </c>
      <c r="N63" s="13">
        <f t="shared" ca="1" si="0"/>
        <v>62.01</v>
      </c>
    </row>
    <row r="64" spans="1:14">
      <c r="A64" s="14" t="s">
        <v>93</v>
      </c>
      <c r="B64" s="33">
        <f>COUNTIF(Data!$D$2:$D$6232,A64)</f>
        <v>17</v>
      </c>
      <c r="C64" s="33">
        <f>COUNTIFS(Data!$D$2:$D$6232,A64,Data!$R$2:$R$6232,"RFE FILED")</f>
        <v>17</v>
      </c>
      <c r="D64" s="33">
        <f>COUNTIFS(Data!$D$2:$D$6232,A64,Data!$R$2:$R$6232,"PROVISIONAL FILED")</f>
        <v>0</v>
      </c>
      <c r="E64" s="33">
        <f>COUNTIFS(Data!$D$2:$D$6232,A64,Data!$R$2:$R$6232,"COMPLETE FILED")</f>
        <v>0</v>
      </c>
      <c r="F64" s="33">
        <f>COUNTIFS(Data!$D$2:$D$6232,A64,Data!$R$2:$R$6232,"APPLICATION FILED")</f>
        <v>0</v>
      </c>
      <c r="G64" s="33">
        <f>COUNTIFS(Data!$D$2:$D$6232,A64,Data!$R$2:$R$6232,"UNDER EXAMINATION")</f>
        <v>0</v>
      </c>
      <c r="H64" s="33">
        <f>COUNTIFS(Data!$D$2:$D$6232,A64,Data!$R$2:$R$6232,"GRANTED")</f>
        <v>0</v>
      </c>
      <c r="I64" s="33">
        <f>SUMPRODUCT((Data!$D$2:$D$6232=A64)*((Data!$R$2:$R$6232="ABANDONED")+(Data!$R$2:$R$6232="CLOSED")+(Data!$R$2:$R$6232="MERGED")))</f>
        <v>0</v>
      </c>
      <c r="J64" s="13">
        <f>COUNTIFS('Pending RQ Deadlines'!$C$2:$C$1271,A64,'Pending RQ Deadlines'!$K$2:$K$1271,"Yes")</f>
        <v>0</v>
      </c>
      <c r="K64" s="13">
        <f>COUNTIFS('Pending RQ Deadlines'!$C$2:$C$1271,A64,'Pending RQ Deadlines'!$J$2:$J$1271,"OVERDUE")</f>
        <v>0</v>
      </c>
      <c r="L64" s="13">
        <f ca="1">SUMPRODUCT(('Pending RQ Deadlines'!$C$2:$C$1271=A64)*('Pending RQ Deadlines'!$J$2:$J$1271&lt;&gt;"UPCOMING")*('Pending RQ Deadlines'!$K$2:$K$1271="Yes"))</f>
        <v>0</v>
      </c>
      <c r="M64" s="15" t="str">
        <f ca="1">IFERROR(_xludf.minifs('Pending RQ Deadlines'!$G$2:$G$1271,'Pending RQ Deadlines'!$C$2:$C$1271,A64),"")</f>
        <v/>
      </c>
      <c r="N64" s="13">
        <f t="shared" ca="1" si="0"/>
        <v>64</v>
      </c>
    </row>
    <row r="65" spans="1:14">
      <c r="A65" s="14" t="s">
        <v>94</v>
      </c>
      <c r="B65" s="33">
        <f>COUNTIF(Data!$D$2:$D$6232,A65)</f>
        <v>16</v>
      </c>
      <c r="C65" s="33">
        <f>COUNTIFS(Data!$D$2:$D$6232,A65,Data!$R$2:$R$6232,"RFE FILED")</f>
        <v>16</v>
      </c>
      <c r="D65" s="33">
        <f>COUNTIFS(Data!$D$2:$D$6232,A65,Data!$R$2:$R$6232,"PROVISIONAL FILED")</f>
        <v>0</v>
      </c>
      <c r="E65" s="33">
        <f>COUNTIFS(Data!$D$2:$D$6232,A65,Data!$R$2:$R$6232,"COMPLETE FILED")</f>
        <v>0</v>
      </c>
      <c r="F65" s="33">
        <f>COUNTIFS(Data!$D$2:$D$6232,A65,Data!$R$2:$R$6232,"APPLICATION FILED")</f>
        <v>0</v>
      </c>
      <c r="G65" s="33">
        <f>COUNTIFS(Data!$D$2:$D$6232,A65,Data!$R$2:$R$6232,"UNDER EXAMINATION")</f>
        <v>0</v>
      </c>
      <c r="H65" s="33">
        <f>COUNTIFS(Data!$D$2:$D$6232,A65,Data!$R$2:$R$6232,"GRANTED")</f>
        <v>0</v>
      </c>
      <c r="I65" s="33">
        <f>SUMPRODUCT((Data!$D$2:$D$6232=A65)*((Data!$R$2:$R$6232="ABANDONED")+(Data!$R$2:$R$6232="CLOSED")+(Data!$R$2:$R$6232="MERGED")))</f>
        <v>0</v>
      </c>
      <c r="J65" s="13">
        <f>COUNTIFS('Pending RQ Deadlines'!$C$2:$C$1271,A65,'Pending RQ Deadlines'!$K$2:$K$1271,"Yes")</f>
        <v>0</v>
      </c>
      <c r="K65" s="13">
        <f>COUNTIFS('Pending RQ Deadlines'!$C$2:$C$1271,A65,'Pending RQ Deadlines'!$J$2:$J$1271,"OVERDUE")</f>
        <v>0</v>
      </c>
      <c r="L65" s="13">
        <f ca="1">SUMPRODUCT(('Pending RQ Deadlines'!$C$2:$C$1271=A65)*('Pending RQ Deadlines'!$J$2:$J$1271&lt;&gt;"UPCOMING")*('Pending RQ Deadlines'!$K$2:$K$1271="Yes"))</f>
        <v>0</v>
      </c>
      <c r="M65" s="15" t="str">
        <f ca="1">IFERROR(_xludf.minifs('Pending RQ Deadlines'!$G$2:$G$1271,'Pending RQ Deadlines'!$C$2:$C$1271,A65),"")</f>
        <v/>
      </c>
      <c r="N65" s="13">
        <f t="shared" ca="1" si="0"/>
        <v>65</v>
      </c>
    </row>
    <row r="66" spans="1:14">
      <c r="A66" s="14" t="s">
        <v>95</v>
      </c>
      <c r="B66" s="33">
        <f>COUNTIF(Data!$D$2:$D$6232,A66)</f>
        <v>16</v>
      </c>
      <c r="C66" s="33">
        <f>COUNTIFS(Data!$D$2:$D$6232,A66,Data!$R$2:$R$6232,"RFE FILED")</f>
        <v>11</v>
      </c>
      <c r="D66" s="33">
        <f>COUNTIFS(Data!$D$2:$D$6232,A66,Data!$R$2:$R$6232,"PROVISIONAL FILED")</f>
        <v>0</v>
      </c>
      <c r="E66" s="33">
        <f>COUNTIFS(Data!$D$2:$D$6232,A66,Data!$R$2:$R$6232,"COMPLETE FILED")</f>
        <v>0</v>
      </c>
      <c r="F66" s="33">
        <f>COUNTIFS(Data!$D$2:$D$6232,A66,Data!$R$2:$R$6232,"APPLICATION FILED")</f>
        <v>5</v>
      </c>
      <c r="G66" s="33">
        <f>COUNTIFS(Data!$D$2:$D$6232,A66,Data!$R$2:$R$6232,"UNDER EXAMINATION")</f>
        <v>0</v>
      </c>
      <c r="H66" s="33">
        <f>COUNTIFS(Data!$D$2:$D$6232,A66,Data!$R$2:$R$6232,"GRANTED")</f>
        <v>0</v>
      </c>
      <c r="I66" s="33">
        <f>SUMPRODUCT((Data!$D$2:$D$6232=A66)*((Data!$R$2:$R$6232="ABANDONED")+(Data!$R$2:$R$6232="CLOSED")+(Data!$R$2:$R$6232="MERGED")))</f>
        <v>0</v>
      </c>
      <c r="J66" s="13">
        <f>COUNTIFS('Pending RQ Deadlines'!$C$2:$C$1271,A66,'Pending RQ Deadlines'!$K$2:$K$1271,"Yes")</f>
        <v>5</v>
      </c>
      <c r="K66" s="13">
        <f ca="1">COUNTIFS('Pending RQ Deadlines'!$C$2:$C$1271,A66,'Pending RQ Deadlines'!$J$2:$J$1271,"OVERDUE")</f>
        <v>1</v>
      </c>
      <c r="L66" s="13">
        <f ca="1">SUMPRODUCT(('Pending RQ Deadlines'!$C$2:$C$1271=A66)*('Pending RQ Deadlines'!$J$2:$J$1271&lt;&gt;"UPCOMING")*('Pending RQ Deadlines'!$K$2:$K$1271="Yes"))</f>
        <v>1</v>
      </c>
      <c r="M66" s="15" t="str">
        <f ca="1">IFERROR(_xludf.minifs('Pending RQ Deadlines'!$G$2:$G$1271,'Pending RQ Deadlines'!$C$2:$C$1271,A66),"")</f>
        <v/>
      </c>
      <c r="N66" s="13">
        <f t="shared" ca="1" si="0"/>
        <v>65.010000000000005</v>
      </c>
    </row>
    <row r="67" spans="1:14">
      <c r="A67" s="14" t="s">
        <v>96</v>
      </c>
      <c r="B67" s="33">
        <f>COUNTIF(Data!$D$2:$D$6232,A67)</f>
        <v>16</v>
      </c>
      <c r="C67" s="33">
        <f>COUNTIFS(Data!$D$2:$D$6232,A67,Data!$R$2:$R$6232,"RFE FILED")</f>
        <v>16</v>
      </c>
      <c r="D67" s="33">
        <f>COUNTIFS(Data!$D$2:$D$6232,A67,Data!$R$2:$R$6232,"PROVISIONAL FILED")</f>
        <v>0</v>
      </c>
      <c r="E67" s="33">
        <f>COUNTIFS(Data!$D$2:$D$6232,A67,Data!$R$2:$R$6232,"COMPLETE FILED")</f>
        <v>0</v>
      </c>
      <c r="F67" s="33">
        <f>COUNTIFS(Data!$D$2:$D$6232,A67,Data!$R$2:$R$6232,"APPLICATION FILED")</f>
        <v>0</v>
      </c>
      <c r="G67" s="33">
        <f>COUNTIFS(Data!$D$2:$D$6232,A67,Data!$R$2:$R$6232,"UNDER EXAMINATION")</f>
        <v>0</v>
      </c>
      <c r="H67" s="33">
        <f>COUNTIFS(Data!$D$2:$D$6232,A67,Data!$R$2:$R$6232,"GRANTED")</f>
        <v>0</v>
      </c>
      <c r="I67" s="33">
        <f>SUMPRODUCT((Data!$D$2:$D$6232=A67)*((Data!$R$2:$R$6232="ABANDONED")+(Data!$R$2:$R$6232="CLOSED")+(Data!$R$2:$R$6232="MERGED")))</f>
        <v>0</v>
      </c>
      <c r="J67" s="13">
        <f>COUNTIFS('Pending RQ Deadlines'!$C$2:$C$1271,A67,'Pending RQ Deadlines'!$K$2:$K$1271,"Yes")</f>
        <v>0</v>
      </c>
      <c r="K67" s="13">
        <f>COUNTIFS('Pending RQ Deadlines'!$C$2:$C$1271,A67,'Pending RQ Deadlines'!$J$2:$J$1271,"OVERDUE")</f>
        <v>0</v>
      </c>
      <c r="L67" s="13">
        <f ca="1">SUMPRODUCT(('Pending RQ Deadlines'!$C$2:$C$1271=A67)*('Pending RQ Deadlines'!$J$2:$J$1271&lt;&gt;"UPCOMING")*('Pending RQ Deadlines'!$K$2:$K$1271="Yes"))</f>
        <v>0</v>
      </c>
      <c r="M67" s="15" t="str">
        <f ca="1">IFERROR(_xludf.minifs('Pending RQ Deadlines'!$G$2:$G$1271,'Pending RQ Deadlines'!$C$2:$C$1271,A67),"")</f>
        <v/>
      </c>
      <c r="N67" s="13">
        <f t="shared" ref="N67:N130" ca="1" si="1">ROW()-L67+K67/100</f>
        <v>67</v>
      </c>
    </row>
    <row r="68" spans="1:14">
      <c r="A68" s="14" t="s">
        <v>97</v>
      </c>
      <c r="B68" s="33">
        <f>COUNTIF(Data!$D$2:$D$6232,A68)</f>
        <v>16</v>
      </c>
      <c r="C68" s="33">
        <f>COUNTIFS(Data!$D$2:$D$6232,A68,Data!$R$2:$R$6232,"RFE FILED")</f>
        <v>16</v>
      </c>
      <c r="D68" s="33">
        <f>COUNTIFS(Data!$D$2:$D$6232,A68,Data!$R$2:$R$6232,"PROVISIONAL FILED")</f>
        <v>0</v>
      </c>
      <c r="E68" s="33">
        <f>COUNTIFS(Data!$D$2:$D$6232,A68,Data!$R$2:$R$6232,"COMPLETE FILED")</f>
        <v>0</v>
      </c>
      <c r="F68" s="33">
        <f>COUNTIFS(Data!$D$2:$D$6232,A68,Data!$R$2:$R$6232,"APPLICATION FILED")</f>
        <v>0</v>
      </c>
      <c r="G68" s="33">
        <f>COUNTIFS(Data!$D$2:$D$6232,A68,Data!$R$2:$R$6232,"UNDER EXAMINATION")</f>
        <v>0</v>
      </c>
      <c r="H68" s="33">
        <f>COUNTIFS(Data!$D$2:$D$6232,A68,Data!$R$2:$R$6232,"GRANTED")</f>
        <v>0</v>
      </c>
      <c r="I68" s="33">
        <f>SUMPRODUCT((Data!$D$2:$D$6232=A68)*((Data!$R$2:$R$6232="ABANDONED")+(Data!$R$2:$R$6232="CLOSED")+(Data!$R$2:$R$6232="MERGED")))</f>
        <v>0</v>
      </c>
      <c r="J68" s="13">
        <f>COUNTIFS('Pending RQ Deadlines'!$C$2:$C$1271,A68,'Pending RQ Deadlines'!$K$2:$K$1271,"Yes")</f>
        <v>0</v>
      </c>
      <c r="K68" s="13">
        <f>COUNTIFS('Pending RQ Deadlines'!$C$2:$C$1271,A68,'Pending RQ Deadlines'!$J$2:$J$1271,"OVERDUE")</f>
        <v>0</v>
      </c>
      <c r="L68" s="13">
        <f ca="1">SUMPRODUCT(('Pending RQ Deadlines'!$C$2:$C$1271=A68)*('Pending RQ Deadlines'!$J$2:$J$1271&lt;&gt;"UPCOMING")*('Pending RQ Deadlines'!$K$2:$K$1271="Yes"))</f>
        <v>0</v>
      </c>
      <c r="M68" s="15" t="str">
        <f ca="1">IFERROR(_xludf.minifs('Pending RQ Deadlines'!$G$2:$G$1271,'Pending RQ Deadlines'!$C$2:$C$1271,A68),"")</f>
        <v/>
      </c>
      <c r="N68" s="13">
        <f t="shared" ca="1" si="1"/>
        <v>68</v>
      </c>
    </row>
    <row r="69" spans="1:14">
      <c r="A69" s="14" t="s">
        <v>98</v>
      </c>
      <c r="B69" s="33">
        <f>COUNTIF(Data!$D$2:$D$6232,A69)</f>
        <v>15</v>
      </c>
      <c r="C69" s="33">
        <f>COUNTIFS(Data!$D$2:$D$6232,A69,Data!$R$2:$R$6232,"RFE FILED")</f>
        <v>14</v>
      </c>
      <c r="D69" s="33">
        <f>COUNTIFS(Data!$D$2:$D$6232,A69,Data!$R$2:$R$6232,"PROVISIONAL FILED")</f>
        <v>0</v>
      </c>
      <c r="E69" s="33">
        <f>COUNTIFS(Data!$D$2:$D$6232,A69,Data!$R$2:$R$6232,"COMPLETE FILED")</f>
        <v>0</v>
      </c>
      <c r="F69" s="33">
        <f>COUNTIFS(Data!$D$2:$D$6232,A69,Data!$R$2:$R$6232,"APPLICATION FILED")</f>
        <v>0</v>
      </c>
      <c r="G69" s="33">
        <f>COUNTIFS(Data!$D$2:$D$6232,A69,Data!$R$2:$R$6232,"UNDER EXAMINATION")</f>
        <v>0</v>
      </c>
      <c r="H69" s="33">
        <f>COUNTIFS(Data!$D$2:$D$6232,A69,Data!$R$2:$R$6232,"GRANTED")</f>
        <v>0</v>
      </c>
      <c r="I69" s="33">
        <f>SUMPRODUCT((Data!$D$2:$D$6232=A69)*((Data!$R$2:$R$6232="ABANDONED")+(Data!$R$2:$R$6232="CLOSED")+(Data!$R$2:$R$6232="MERGED")))</f>
        <v>1</v>
      </c>
      <c r="J69" s="13">
        <f>COUNTIFS('Pending RQ Deadlines'!$C$2:$C$1271,A69,'Pending RQ Deadlines'!$K$2:$K$1271,"Yes")</f>
        <v>0</v>
      </c>
      <c r="K69" s="13">
        <f>COUNTIFS('Pending RQ Deadlines'!$C$2:$C$1271,A69,'Pending RQ Deadlines'!$J$2:$J$1271,"OVERDUE")</f>
        <v>0</v>
      </c>
      <c r="L69" s="13">
        <f ca="1">SUMPRODUCT(('Pending RQ Deadlines'!$C$2:$C$1271=A69)*('Pending RQ Deadlines'!$J$2:$J$1271&lt;&gt;"UPCOMING")*('Pending RQ Deadlines'!$K$2:$K$1271="Yes"))</f>
        <v>0</v>
      </c>
      <c r="M69" s="15" t="str">
        <f ca="1">IFERROR(_xludf.minifs('Pending RQ Deadlines'!$G$2:$G$1271,'Pending RQ Deadlines'!$C$2:$C$1271,A69),"")</f>
        <v/>
      </c>
      <c r="N69" s="13">
        <f t="shared" ca="1" si="1"/>
        <v>69</v>
      </c>
    </row>
    <row r="70" spans="1:14">
      <c r="A70" s="14" t="s">
        <v>99</v>
      </c>
      <c r="B70" s="33">
        <f>COUNTIF(Data!$D$2:$D$6232,A70)</f>
        <v>15</v>
      </c>
      <c r="C70" s="33">
        <f>COUNTIFS(Data!$D$2:$D$6232,A70,Data!$R$2:$R$6232,"RFE FILED")</f>
        <v>1</v>
      </c>
      <c r="D70" s="33">
        <f>COUNTIFS(Data!$D$2:$D$6232,A70,Data!$R$2:$R$6232,"PROVISIONAL FILED")</f>
        <v>14</v>
      </c>
      <c r="E70" s="33">
        <f>COUNTIFS(Data!$D$2:$D$6232,A70,Data!$R$2:$R$6232,"COMPLETE FILED")</f>
        <v>0</v>
      </c>
      <c r="F70" s="33">
        <f>COUNTIFS(Data!$D$2:$D$6232,A70,Data!$R$2:$R$6232,"APPLICATION FILED")</f>
        <v>0</v>
      </c>
      <c r="G70" s="33">
        <f>COUNTIFS(Data!$D$2:$D$6232,A70,Data!$R$2:$R$6232,"UNDER EXAMINATION")</f>
        <v>0</v>
      </c>
      <c r="H70" s="33">
        <f>COUNTIFS(Data!$D$2:$D$6232,A70,Data!$R$2:$R$6232,"GRANTED")</f>
        <v>0</v>
      </c>
      <c r="I70" s="33">
        <f>SUMPRODUCT((Data!$D$2:$D$6232=A70)*((Data!$R$2:$R$6232="ABANDONED")+(Data!$R$2:$R$6232="CLOSED")+(Data!$R$2:$R$6232="MERGED")))</f>
        <v>0</v>
      </c>
      <c r="J70" s="13">
        <f>COUNTIFS('Pending RQ Deadlines'!$C$2:$C$1271,A70,'Pending RQ Deadlines'!$K$2:$K$1271,"Yes")</f>
        <v>14</v>
      </c>
      <c r="K70" s="13">
        <f ca="1">COUNTIFS('Pending RQ Deadlines'!$C$2:$C$1271,A70,'Pending RQ Deadlines'!$J$2:$J$1271,"OVERDUE")</f>
        <v>8</v>
      </c>
      <c r="L70" s="13">
        <f ca="1">SUMPRODUCT(('Pending RQ Deadlines'!$C$2:$C$1271=A70)*('Pending RQ Deadlines'!$J$2:$J$1271&lt;&gt;"UPCOMING")*('Pending RQ Deadlines'!$K$2:$K$1271="Yes"))</f>
        <v>8</v>
      </c>
      <c r="M70" s="15" t="str">
        <f ca="1">IFERROR(_xludf.minifs('Pending RQ Deadlines'!$G$2:$G$1271,'Pending RQ Deadlines'!$C$2:$C$1271,A70),"")</f>
        <v/>
      </c>
      <c r="N70" s="13">
        <f t="shared" ca="1" si="1"/>
        <v>62.08</v>
      </c>
    </row>
    <row r="71" spans="1:14">
      <c r="A71" s="14" t="s">
        <v>100</v>
      </c>
      <c r="B71" s="33">
        <f>COUNTIF(Data!$D$2:$D$6232,A71)</f>
        <v>15</v>
      </c>
      <c r="C71" s="33">
        <f>COUNTIFS(Data!$D$2:$D$6232,A71,Data!$R$2:$R$6232,"RFE FILED")</f>
        <v>14</v>
      </c>
      <c r="D71" s="33">
        <f>COUNTIFS(Data!$D$2:$D$6232,A71,Data!$R$2:$R$6232,"PROVISIONAL FILED")</f>
        <v>1</v>
      </c>
      <c r="E71" s="33">
        <f>COUNTIFS(Data!$D$2:$D$6232,A71,Data!$R$2:$R$6232,"COMPLETE FILED")</f>
        <v>0</v>
      </c>
      <c r="F71" s="33">
        <f>COUNTIFS(Data!$D$2:$D$6232,A71,Data!$R$2:$R$6232,"APPLICATION FILED")</f>
        <v>0</v>
      </c>
      <c r="G71" s="33">
        <f>COUNTIFS(Data!$D$2:$D$6232,A71,Data!$R$2:$R$6232,"UNDER EXAMINATION")</f>
        <v>0</v>
      </c>
      <c r="H71" s="33">
        <f>COUNTIFS(Data!$D$2:$D$6232,A71,Data!$R$2:$R$6232,"GRANTED")</f>
        <v>0</v>
      </c>
      <c r="I71" s="33">
        <f>SUMPRODUCT((Data!$D$2:$D$6232=A71)*((Data!$R$2:$R$6232="ABANDONED")+(Data!$R$2:$R$6232="CLOSED")+(Data!$R$2:$R$6232="MERGED")))</f>
        <v>0</v>
      </c>
      <c r="J71" s="13">
        <f>COUNTIFS('Pending RQ Deadlines'!$C$2:$C$1271,A71,'Pending RQ Deadlines'!$K$2:$K$1271,"Yes")</f>
        <v>1</v>
      </c>
      <c r="K71" s="13">
        <f ca="1">COUNTIFS('Pending RQ Deadlines'!$C$2:$C$1271,A71,'Pending RQ Deadlines'!$J$2:$J$1271,"OVERDUE")</f>
        <v>0</v>
      </c>
      <c r="L71" s="13">
        <f ca="1">SUMPRODUCT(('Pending RQ Deadlines'!$C$2:$C$1271=A71)*('Pending RQ Deadlines'!$J$2:$J$1271&lt;&gt;"UPCOMING")*('Pending RQ Deadlines'!$K$2:$K$1271="Yes"))</f>
        <v>0</v>
      </c>
      <c r="M71" s="15" t="str">
        <f ca="1">IFERROR(_xludf.minifs('Pending RQ Deadlines'!$G$2:$G$1271,'Pending RQ Deadlines'!$C$2:$C$1271,A71),"")</f>
        <v/>
      </c>
      <c r="N71" s="13">
        <f t="shared" ca="1" si="1"/>
        <v>71</v>
      </c>
    </row>
    <row r="72" spans="1:14">
      <c r="A72" s="14" t="s">
        <v>101</v>
      </c>
      <c r="B72" s="33">
        <f>COUNTIF(Data!$D$2:$D$6232,A72)</f>
        <v>16</v>
      </c>
      <c r="C72" s="33">
        <f>COUNTIFS(Data!$D$2:$D$6232,A72,Data!$R$2:$R$6232,"RFE FILED")</f>
        <v>5</v>
      </c>
      <c r="D72" s="33">
        <f>COUNTIFS(Data!$D$2:$D$6232,A72,Data!$R$2:$R$6232,"PROVISIONAL FILED")</f>
        <v>8</v>
      </c>
      <c r="E72" s="33">
        <f>COUNTIFS(Data!$D$2:$D$6232,A72,Data!$R$2:$R$6232,"COMPLETE FILED")</f>
        <v>1</v>
      </c>
      <c r="F72" s="33">
        <f>COUNTIFS(Data!$D$2:$D$6232,A72,Data!$R$2:$R$6232,"APPLICATION FILED")</f>
        <v>0</v>
      </c>
      <c r="G72" s="33">
        <f>COUNTIFS(Data!$D$2:$D$6232,A72,Data!$R$2:$R$6232,"UNDER EXAMINATION")</f>
        <v>0</v>
      </c>
      <c r="H72" s="33">
        <f>COUNTIFS(Data!$D$2:$D$6232,A72,Data!$R$2:$R$6232,"GRANTED")</f>
        <v>0</v>
      </c>
      <c r="I72" s="33">
        <f>SUMPRODUCT((Data!$D$2:$D$6232=A72)*((Data!$R$2:$R$6232="ABANDONED")+(Data!$R$2:$R$6232="CLOSED")+(Data!$R$2:$R$6232="MERGED")))</f>
        <v>2</v>
      </c>
      <c r="J72" s="13">
        <f>COUNTIFS('Pending RQ Deadlines'!$C$2:$C$1271,A72,'Pending RQ Deadlines'!$K$2:$K$1271,"Yes")</f>
        <v>9</v>
      </c>
      <c r="K72" s="13">
        <f ca="1">COUNTIFS('Pending RQ Deadlines'!$C$2:$C$1271,A72,'Pending RQ Deadlines'!$J$2:$J$1271,"OVERDUE")</f>
        <v>10</v>
      </c>
      <c r="L72" s="13">
        <f ca="1">SUMPRODUCT(('Pending RQ Deadlines'!$C$2:$C$1271=A72)*('Pending RQ Deadlines'!$J$2:$J$1271&lt;&gt;"UPCOMING")*('Pending RQ Deadlines'!$K$2:$K$1271="Yes"))</f>
        <v>8</v>
      </c>
      <c r="M72" s="15" t="str">
        <f ca="1">IFERROR(_xludf.minifs('Pending RQ Deadlines'!$G$2:$G$1271,'Pending RQ Deadlines'!$C$2:$C$1271,A72),"")</f>
        <v/>
      </c>
      <c r="N72" s="13">
        <f t="shared" ca="1" si="1"/>
        <v>64.099999999999994</v>
      </c>
    </row>
    <row r="73" spans="1:14">
      <c r="A73" s="14" t="s">
        <v>102</v>
      </c>
      <c r="B73" s="33">
        <f>COUNTIF(Data!$D$2:$D$6232,A73)</f>
        <v>15</v>
      </c>
      <c r="C73" s="33">
        <f>COUNTIFS(Data!$D$2:$D$6232,A73,Data!$R$2:$R$6232,"RFE FILED")</f>
        <v>15</v>
      </c>
      <c r="D73" s="33">
        <f>COUNTIFS(Data!$D$2:$D$6232,A73,Data!$R$2:$R$6232,"PROVISIONAL FILED")</f>
        <v>0</v>
      </c>
      <c r="E73" s="33">
        <f>COUNTIFS(Data!$D$2:$D$6232,A73,Data!$R$2:$R$6232,"COMPLETE FILED")</f>
        <v>0</v>
      </c>
      <c r="F73" s="33">
        <f>COUNTIFS(Data!$D$2:$D$6232,A73,Data!$R$2:$R$6232,"APPLICATION FILED")</f>
        <v>0</v>
      </c>
      <c r="G73" s="33">
        <f>COUNTIFS(Data!$D$2:$D$6232,A73,Data!$R$2:$R$6232,"UNDER EXAMINATION")</f>
        <v>0</v>
      </c>
      <c r="H73" s="33">
        <f>COUNTIFS(Data!$D$2:$D$6232,A73,Data!$R$2:$R$6232,"GRANTED")</f>
        <v>0</v>
      </c>
      <c r="I73" s="33">
        <f>SUMPRODUCT((Data!$D$2:$D$6232=A73)*((Data!$R$2:$R$6232="ABANDONED")+(Data!$R$2:$R$6232="CLOSED")+(Data!$R$2:$R$6232="MERGED")))</f>
        <v>0</v>
      </c>
      <c r="J73" s="13">
        <f>COUNTIFS('Pending RQ Deadlines'!$C$2:$C$1271,A73,'Pending RQ Deadlines'!$K$2:$K$1271,"Yes")</f>
        <v>0</v>
      </c>
      <c r="K73" s="13">
        <f>COUNTIFS('Pending RQ Deadlines'!$C$2:$C$1271,A73,'Pending RQ Deadlines'!$J$2:$J$1271,"OVERDUE")</f>
        <v>0</v>
      </c>
      <c r="L73" s="13">
        <f ca="1">SUMPRODUCT(('Pending RQ Deadlines'!$C$2:$C$1271=A73)*('Pending RQ Deadlines'!$J$2:$J$1271&lt;&gt;"UPCOMING")*('Pending RQ Deadlines'!$K$2:$K$1271="Yes"))</f>
        <v>0</v>
      </c>
      <c r="M73" s="15" t="str">
        <f ca="1">IFERROR(_xludf.minifs('Pending RQ Deadlines'!$G$2:$G$1271,'Pending RQ Deadlines'!$C$2:$C$1271,A73),"")</f>
        <v/>
      </c>
      <c r="N73" s="13">
        <f t="shared" ca="1" si="1"/>
        <v>73</v>
      </c>
    </row>
    <row r="74" spans="1:14">
      <c r="A74" s="14" t="s">
        <v>103</v>
      </c>
      <c r="B74" s="33">
        <f>COUNTIF(Data!$D$2:$D$6232,A74)</f>
        <v>15</v>
      </c>
      <c r="C74" s="33">
        <f>COUNTIFS(Data!$D$2:$D$6232,A74,Data!$R$2:$R$6232,"RFE FILED")</f>
        <v>15</v>
      </c>
      <c r="D74" s="33">
        <f>COUNTIFS(Data!$D$2:$D$6232,A74,Data!$R$2:$R$6232,"PROVISIONAL FILED")</f>
        <v>0</v>
      </c>
      <c r="E74" s="33">
        <f>COUNTIFS(Data!$D$2:$D$6232,A74,Data!$R$2:$R$6232,"COMPLETE FILED")</f>
        <v>0</v>
      </c>
      <c r="F74" s="33">
        <f>COUNTIFS(Data!$D$2:$D$6232,A74,Data!$R$2:$R$6232,"APPLICATION FILED")</f>
        <v>0</v>
      </c>
      <c r="G74" s="33">
        <f>COUNTIFS(Data!$D$2:$D$6232,A74,Data!$R$2:$R$6232,"UNDER EXAMINATION")</f>
        <v>0</v>
      </c>
      <c r="H74" s="33">
        <f>COUNTIFS(Data!$D$2:$D$6232,A74,Data!$R$2:$R$6232,"GRANTED")</f>
        <v>0</v>
      </c>
      <c r="I74" s="33">
        <f>SUMPRODUCT((Data!$D$2:$D$6232=A74)*((Data!$R$2:$R$6232="ABANDONED")+(Data!$R$2:$R$6232="CLOSED")+(Data!$R$2:$R$6232="MERGED")))</f>
        <v>0</v>
      </c>
      <c r="J74" s="13">
        <f>COUNTIFS('Pending RQ Deadlines'!$C$2:$C$1271,A74,'Pending RQ Deadlines'!$K$2:$K$1271,"Yes")</f>
        <v>0</v>
      </c>
      <c r="K74" s="13">
        <f>COUNTIFS('Pending RQ Deadlines'!$C$2:$C$1271,A74,'Pending RQ Deadlines'!$J$2:$J$1271,"OVERDUE")</f>
        <v>0</v>
      </c>
      <c r="L74" s="13">
        <f ca="1">SUMPRODUCT(('Pending RQ Deadlines'!$C$2:$C$1271=A74)*('Pending RQ Deadlines'!$J$2:$J$1271&lt;&gt;"UPCOMING")*('Pending RQ Deadlines'!$K$2:$K$1271="Yes"))</f>
        <v>0</v>
      </c>
      <c r="M74" s="15" t="str">
        <f ca="1">IFERROR(_xludf.minifs('Pending RQ Deadlines'!$G$2:$G$1271,'Pending RQ Deadlines'!$C$2:$C$1271,A74),"")</f>
        <v/>
      </c>
      <c r="N74" s="13">
        <f t="shared" ca="1" si="1"/>
        <v>74</v>
      </c>
    </row>
    <row r="75" spans="1:14">
      <c r="A75" s="14" t="s">
        <v>104</v>
      </c>
      <c r="B75" s="33">
        <f>COUNTIF(Data!$D$2:$D$6232,A75)</f>
        <v>15</v>
      </c>
      <c r="C75" s="33">
        <f>COUNTIFS(Data!$D$2:$D$6232,A75,Data!$R$2:$R$6232,"RFE FILED")</f>
        <v>15</v>
      </c>
      <c r="D75" s="33">
        <f>COUNTIFS(Data!$D$2:$D$6232,A75,Data!$R$2:$R$6232,"PROVISIONAL FILED")</f>
        <v>0</v>
      </c>
      <c r="E75" s="33">
        <f>COUNTIFS(Data!$D$2:$D$6232,A75,Data!$R$2:$R$6232,"COMPLETE FILED")</f>
        <v>0</v>
      </c>
      <c r="F75" s="33">
        <f>COUNTIFS(Data!$D$2:$D$6232,A75,Data!$R$2:$R$6232,"APPLICATION FILED")</f>
        <v>0</v>
      </c>
      <c r="G75" s="33">
        <f>COUNTIFS(Data!$D$2:$D$6232,A75,Data!$R$2:$R$6232,"UNDER EXAMINATION")</f>
        <v>0</v>
      </c>
      <c r="H75" s="33">
        <f>COUNTIFS(Data!$D$2:$D$6232,A75,Data!$R$2:$R$6232,"GRANTED")</f>
        <v>0</v>
      </c>
      <c r="I75" s="33">
        <f>SUMPRODUCT((Data!$D$2:$D$6232=A75)*((Data!$R$2:$R$6232="ABANDONED")+(Data!$R$2:$R$6232="CLOSED")+(Data!$R$2:$R$6232="MERGED")))</f>
        <v>0</v>
      </c>
      <c r="J75" s="13">
        <f>COUNTIFS('Pending RQ Deadlines'!$C$2:$C$1271,A75,'Pending RQ Deadlines'!$K$2:$K$1271,"Yes")</f>
        <v>0</v>
      </c>
      <c r="K75" s="13">
        <f>COUNTIFS('Pending RQ Deadlines'!$C$2:$C$1271,A75,'Pending RQ Deadlines'!$J$2:$J$1271,"OVERDUE")</f>
        <v>0</v>
      </c>
      <c r="L75" s="13">
        <f ca="1">SUMPRODUCT(('Pending RQ Deadlines'!$C$2:$C$1271=A75)*('Pending RQ Deadlines'!$J$2:$J$1271&lt;&gt;"UPCOMING")*('Pending RQ Deadlines'!$K$2:$K$1271="Yes"))</f>
        <v>0</v>
      </c>
      <c r="M75" s="15" t="str">
        <f ca="1">IFERROR(_xludf.minifs('Pending RQ Deadlines'!$G$2:$G$1271,'Pending RQ Deadlines'!$C$2:$C$1271,A75),"")</f>
        <v/>
      </c>
      <c r="N75" s="13">
        <f t="shared" ca="1" si="1"/>
        <v>75</v>
      </c>
    </row>
    <row r="76" spans="1:14">
      <c r="A76" s="14" t="s">
        <v>105</v>
      </c>
      <c r="B76" s="33">
        <f>COUNTIF(Data!$D$2:$D$6232,A76)</f>
        <v>14</v>
      </c>
      <c r="C76" s="33">
        <f>COUNTIFS(Data!$D$2:$D$6232,A76,Data!$R$2:$R$6232,"RFE FILED")</f>
        <v>14</v>
      </c>
      <c r="D76" s="33">
        <f>COUNTIFS(Data!$D$2:$D$6232,A76,Data!$R$2:$R$6232,"PROVISIONAL FILED")</f>
        <v>0</v>
      </c>
      <c r="E76" s="33">
        <f>COUNTIFS(Data!$D$2:$D$6232,A76,Data!$R$2:$R$6232,"COMPLETE FILED")</f>
        <v>0</v>
      </c>
      <c r="F76" s="33">
        <f>COUNTIFS(Data!$D$2:$D$6232,A76,Data!$R$2:$R$6232,"APPLICATION FILED")</f>
        <v>0</v>
      </c>
      <c r="G76" s="33">
        <f>COUNTIFS(Data!$D$2:$D$6232,A76,Data!$R$2:$R$6232,"UNDER EXAMINATION")</f>
        <v>0</v>
      </c>
      <c r="H76" s="33">
        <f>COUNTIFS(Data!$D$2:$D$6232,A76,Data!$R$2:$R$6232,"GRANTED")</f>
        <v>0</v>
      </c>
      <c r="I76" s="33">
        <f>SUMPRODUCT((Data!$D$2:$D$6232=A76)*((Data!$R$2:$R$6232="ABANDONED")+(Data!$R$2:$R$6232="CLOSED")+(Data!$R$2:$R$6232="MERGED")))</f>
        <v>0</v>
      </c>
      <c r="J76" s="13">
        <f>COUNTIFS('Pending RQ Deadlines'!$C$2:$C$1271,A76,'Pending RQ Deadlines'!$K$2:$K$1271,"Yes")</f>
        <v>0</v>
      </c>
      <c r="K76" s="13">
        <f>COUNTIFS('Pending RQ Deadlines'!$C$2:$C$1271,A76,'Pending RQ Deadlines'!$J$2:$J$1271,"OVERDUE")</f>
        <v>0</v>
      </c>
      <c r="L76" s="13">
        <f ca="1">SUMPRODUCT(('Pending RQ Deadlines'!$C$2:$C$1271=A76)*('Pending RQ Deadlines'!$J$2:$J$1271&lt;&gt;"UPCOMING")*('Pending RQ Deadlines'!$K$2:$K$1271="Yes"))</f>
        <v>0</v>
      </c>
      <c r="M76" s="15" t="str">
        <f ca="1">IFERROR(_xludf.minifs('Pending RQ Deadlines'!$G$2:$G$1271,'Pending RQ Deadlines'!$C$2:$C$1271,A76),"")</f>
        <v/>
      </c>
      <c r="N76" s="13">
        <f t="shared" ca="1" si="1"/>
        <v>76</v>
      </c>
    </row>
    <row r="77" spans="1:14">
      <c r="A77" s="14" t="s">
        <v>106</v>
      </c>
      <c r="B77" s="33">
        <f>COUNTIF(Data!$D$2:$D$6232,A77)</f>
        <v>14</v>
      </c>
      <c r="C77" s="33">
        <f>COUNTIFS(Data!$D$2:$D$6232,A77,Data!$R$2:$R$6232,"RFE FILED")</f>
        <v>14</v>
      </c>
      <c r="D77" s="33">
        <f>COUNTIFS(Data!$D$2:$D$6232,A77,Data!$R$2:$R$6232,"PROVISIONAL FILED")</f>
        <v>0</v>
      </c>
      <c r="E77" s="33">
        <f>COUNTIFS(Data!$D$2:$D$6232,A77,Data!$R$2:$R$6232,"COMPLETE FILED")</f>
        <v>0</v>
      </c>
      <c r="F77" s="33">
        <f>COUNTIFS(Data!$D$2:$D$6232,A77,Data!$R$2:$R$6232,"APPLICATION FILED")</f>
        <v>0</v>
      </c>
      <c r="G77" s="33">
        <f>COUNTIFS(Data!$D$2:$D$6232,A77,Data!$R$2:$R$6232,"UNDER EXAMINATION")</f>
        <v>0</v>
      </c>
      <c r="H77" s="33">
        <f>COUNTIFS(Data!$D$2:$D$6232,A77,Data!$R$2:$R$6232,"GRANTED")</f>
        <v>0</v>
      </c>
      <c r="I77" s="33">
        <f>SUMPRODUCT((Data!$D$2:$D$6232=A77)*((Data!$R$2:$R$6232="ABANDONED")+(Data!$R$2:$R$6232="CLOSED")+(Data!$R$2:$R$6232="MERGED")))</f>
        <v>0</v>
      </c>
      <c r="J77" s="13">
        <f>COUNTIFS('Pending RQ Deadlines'!$C$2:$C$1271,A77,'Pending RQ Deadlines'!$K$2:$K$1271,"Yes")</f>
        <v>0</v>
      </c>
      <c r="K77" s="13">
        <f>COUNTIFS('Pending RQ Deadlines'!$C$2:$C$1271,A77,'Pending RQ Deadlines'!$J$2:$J$1271,"OVERDUE")</f>
        <v>0</v>
      </c>
      <c r="L77" s="13">
        <f ca="1">SUMPRODUCT(('Pending RQ Deadlines'!$C$2:$C$1271=A77)*('Pending RQ Deadlines'!$J$2:$J$1271&lt;&gt;"UPCOMING")*('Pending RQ Deadlines'!$K$2:$K$1271="Yes"))</f>
        <v>0</v>
      </c>
      <c r="M77" s="15" t="str">
        <f ca="1">IFERROR(_xludf.minifs('Pending RQ Deadlines'!$G$2:$G$1271,'Pending RQ Deadlines'!$C$2:$C$1271,A77),"")</f>
        <v/>
      </c>
      <c r="N77" s="13">
        <f t="shared" ca="1" si="1"/>
        <v>77</v>
      </c>
    </row>
    <row r="78" spans="1:14">
      <c r="A78" s="14" t="s">
        <v>107</v>
      </c>
      <c r="B78" s="33">
        <f>COUNTIF(Data!$D$2:$D$6232,A78)</f>
        <v>14</v>
      </c>
      <c r="C78" s="33">
        <f>COUNTIFS(Data!$D$2:$D$6232,A78,Data!$R$2:$R$6232,"RFE FILED")</f>
        <v>12</v>
      </c>
      <c r="D78" s="33">
        <f>COUNTIFS(Data!$D$2:$D$6232,A78,Data!$R$2:$R$6232,"PROVISIONAL FILED")</f>
        <v>2</v>
      </c>
      <c r="E78" s="33">
        <f>COUNTIFS(Data!$D$2:$D$6232,A78,Data!$R$2:$R$6232,"COMPLETE FILED")</f>
        <v>0</v>
      </c>
      <c r="F78" s="33">
        <f>COUNTIFS(Data!$D$2:$D$6232,A78,Data!$R$2:$R$6232,"APPLICATION FILED")</f>
        <v>0</v>
      </c>
      <c r="G78" s="33">
        <f>COUNTIFS(Data!$D$2:$D$6232,A78,Data!$R$2:$R$6232,"UNDER EXAMINATION")</f>
        <v>0</v>
      </c>
      <c r="H78" s="33">
        <f>COUNTIFS(Data!$D$2:$D$6232,A78,Data!$R$2:$R$6232,"GRANTED")</f>
        <v>0</v>
      </c>
      <c r="I78" s="33">
        <f>SUMPRODUCT((Data!$D$2:$D$6232=A78)*((Data!$R$2:$R$6232="ABANDONED")+(Data!$R$2:$R$6232="CLOSED")+(Data!$R$2:$R$6232="MERGED")))</f>
        <v>0</v>
      </c>
      <c r="J78" s="13">
        <f>COUNTIFS('Pending RQ Deadlines'!$C$2:$C$1271,A78,'Pending RQ Deadlines'!$K$2:$K$1271,"Yes")</f>
        <v>2</v>
      </c>
      <c r="K78" s="13">
        <f ca="1">COUNTIFS('Pending RQ Deadlines'!$C$2:$C$1271,A78,'Pending RQ Deadlines'!$J$2:$J$1271,"OVERDUE")</f>
        <v>0</v>
      </c>
      <c r="L78" s="13">
        <f ca="1">SUMPRODUCT(('Pending RQ Deadlines'!$C$2:$C$1271=A78)*('Pending RQ Deadlines'!$J$2:$J$1271&lt;&gt;"UPCOMING")*('Pending RQ Deadlines'!$K$2:$K$1271="Yes"))</f>
        <v>0</v>
      </c>
      <c r="M78" s="15" t="str">
        <f ca="1">IFERROR(_xludf.minifs('Pending RQ Deadlines'!$G$2:$G$1271,'Pending RQ Deadlines'!$C$2:$C$1271,A78),"")</f>
        <v/>
      </c>
      <c r="N78" s="13">
        <f t="shared" ca="1" si="1"/>
        <v>78</v>
      </c>
    </row>
    <row r="79" spans="1:14">
      <c r="A79" s="14" t="s">
        <v>108</v>
      </c>
      <c r="B79" s="33">
        <f>COUNTIF(Data!$D$2:$D$6232,A79)</f>
        <v>14</v>
      </c>
      <c r="C79" s="33">
        <f>COUNTIFS(Data!$D$2:$D$6232,A79,Data!$R$2:$R$6232,"RFE FILED")</f>
        <v>14</v>
      </c>
      <c r="D79" s="33">
        <f>COUNTIFS(Data!$D$2:$D$6232,A79,Data!$R$2:$R$6232,"PROVISIONAL FILED")</f>
        <v>0</v>
      </c>
      <c r="E79" s="33">
        <f>COUNTIFS(Data!$D$2:$D$6232,A79,Data!$R$2:$R$6232,"COMPLETE FILED")</f>
        <v>0</v>
      </c>
      <c r="F79" s="33">
        <f>COUNTIFS(Data!$D$2:$D$6232,A79,Data!$R$2:$R$6232,"APPLICATION FILED")</f>
        <v>0</v>
      </c>
      <c r="G79" s="33">
        <f>COUNTIFS(Data!$D$2:$D$6232,A79,Data!$R$2:$R$6232,"UNDER EXAMINATION")</f>
        <v>0</v>
      </c>
      <c r="H79" s="33">
        <f>COUNTIFS(Data!$D$2:$D$6232,A79,Data!$R$2:$R$6232,"GRANTED")</f>
        <v>0</v>
      </c>
      <c r="I79" s="33">
        <f>SUMPRODUCT((Data!$D$2:$D$6232=A79)*((Data!$R$2:$R$6232="ABANDONED")+(Data!$R$2:$R$6232="CLOSED")+(Data!$R$2:$R$6232="MERGED")))</f>
        <v>0</v>
      </c>
      <c r="J79" s="13">
        <f>COUNTIFS('Pending RQ Deadlines'!$C$2:$C$1271,A79,'Pending RQ Deadlines'!$K$2:$K$1271,"Yes")</f>
        <v>0</v>
      </c>
      <c r="K79" s="13">
        <f>COUNTIFS('Pending RQ Deadlines'!$C$2:$C$1271,A79,'Pending RQ Deadlines'!$J$2:$J$1271,"OVERDUE")</f>
        <v>0</v>
      </c>
      <c r="L79" s="13">
        <f ca="1">SUMPRODUCT(('Pending RQ Deadlines'!$C$2:$C$1271=A79)*('Pending RQ Deadlines'!$J$2:$J$1271&lt;&gt;"UPCOMING")*('Pending RQ Deadlines'!$K$2:$K$1271="Yes"))</f>
        <v>0</v>
      </c>
      <c r="M79" s="15" t="str">
        <f ca="1">IFERROR(_xludf.minifs('Pending RQ Deadlines'!$G$2:$G$1271,'Pending RQ Deadlines'!$C$2:$C$1271,A79),"")</f>
        <v/>
      </c>
      <c r="N79" s="13">
        <f t="shared" ca="1" si="1"/>
        <v>79</v>
      </c>
    </row>
    <row r="80" spans="1:14">
      <c r="A80" s="14" t="s">
        <v>109</v>
      </c>
      <c r="B80" s="33">
        <f>COUNTIF(Data!$D$2:$D$6232,A80)</f>
        <v>14</v>
      </c>
      <c r="C80" s="33">
        <f>COUNTIFS(Data!$D$2:$D$6232,A80,Data!$R$2:$R$6232,"RFE FILED")</f>
        <v>0</v>
      </c>
      <c r="D80" s="33">
        <f>COUNTIFS(Data!$D$2:$D$6232,A80,Data!$R$2:$R$6232,"PROVISIONAL FILED")</f>
        <v>11</v>
      </c>
      <c r="E80" s="33">
        <f>COUNTIFS(Data!$D$2:$D$6232,A80,Data!$R$2:$R$6232,"COMPLETE FILED")</f>
        <v>0</v>
      </c>
      <c r="F80" s="33">
        <f>COUNTIFS(Data!$D$2:$D$6232,A80,Data!$R$2:$R$6232,"APPLICATION FILED")</f>
        <v>0</v>
      </c>
      <c r="G80" s="33">
        <f>COUNTIFS(Data!$D$2:$D$6232,A80,Data!$R$2:$R$6232,"UNDER EXAMINATION")</f>
        <v>0</v>
      </c>
      <c r="H80" s="33">
        <f>COUNTIFS(Data!$D$2:$D$6232,A80,Data!$R$2:$R$6232,"GRANTED")</f>
        <v>0</v>
      </c>
      <c r="I80" s="33">
        <f>SUMPRODUCT((Data!$D$2:$D$6232=A80)*((Data!$R$2:$R$6232="ABANDONED")+(Data!$R$2:$R$6232="CLOSED")+(Data!$R$2:$R$6232="MERGED")))</f>
        <v>3</v>
      </c>
      <c r="J80" s="13">
        <f>COUNTIFS('Pending RQ Deadlines'!$C$2:$C$1271,A80,'Pending RQ Deadlines'!$K$2:$K$1271,"Yes")</f>
        <v>11</v>
      </c>
      <c r="K80" s="13">
        <f ca="1">COUNTIFS('Pending RQ Deadlines'!$C$2:$C$1271,A80,'Pending RQ Deadlines'!$J$2:$J$1271,"OVERDUE")</f>
        <v>8</v>
      </c>
      <c r="L80" s="13">
        <f ca="1">SUMPRODUCT(('Pending RQ Deadlines'!$C$2:$C$1271=A80)*('Pending RQ Deadlines'!$J$2:$J$1271&lt;&gt;"UPCOMING")*('Pending RQ Deadlines'!$K$2:$K$1271="Yes"))</f>
        <v>8</v>
      </c>
      <c r="M80" s="15" t="str">
        <f ca="1">IFERROR(_xludf.minifs('Pending RQ Deadlines'!$G$2:$G$1271,'Pending RQ Deadlines'!$C$2:$C$1271,A80),"")</f>
        <v/>
      </c>
      <c r="N80" s="13">
        <f t="shared" ca="1" si="1"/>
        <v>72.08</v>
      </c>
    </row>
    <row r="81" spans="1:14">
      <c r="A81" s="14" t="s">
        <v>110</v>
      </c>
      <c r="B81" s="33">
        <f>COUNTIF(Data!$D$2:$D$6232,A81)</f>
        <v>13</v>
      </c>
      <c r="C81" s="33">
        <f>COUNTIFS(Data!$D$2:$D$6232,A81,Data!$R$2:$R$6232,"RFE FILED")</f>
        <v>3</v>
      </c>
      <c r="D81" s="33">
        <f>COUNTIFS(Data!$D$2:$D$6232,A81,Data!$R$2:$R$6232,"PROVISIONAL FILED")</f>
        <v>0</v>
      </c>
      <c r="E81" s="33">
        <f>COUNTIFS(Data!$D$2:$D$6232,A81,Data!$R$2:$R$6232,"COMPLETE FILED")</f>
        <v>0</v>
      </c>
      <c r="F81" s="33">
        <f>COUNTIFS(Data!$D$2:$D$6232,A81,Data!$R$2:$R$6232,"APPLICATION FILED")</f>
        <v>10</v>
      </c>
      <c r="G81" s="33">
        <f>COUNTIFS(Data!$D$2:$D$6232,A81,Data!$R$2:$R$6232,"UNDER EXAMINATION")</f>
        <v>0</v>
      </c>
      <c r="H81" s="33">
        <f>COUNTIFS(Data!$D$2:$D$6232,A81,Data!$R$2:$R$6232,"GRANTED")</f>
        <v>0</v>
      </c>
      <c r="I81" s="33">
        <f>SUMPRODUCT((Data!$D$2:$D$6232=A81)*((Data!$R$2:$R$6232="ABANDONED")+(Data!$R$2:$R$6232="CLOSED")+(Data!$R$2:$R$6232="MERGED")))</f>
        <v>0</v>
      </c>
      <c r="J81" s="13">
        <f>COUNTIFS('Pending RQ Deadlines'!$C$2:$C$1271,A81,'Pending RQ Deadlines'!$K$2:$K$1271,"Yes")</f>
        <v>10</v>
      </c>
      <c r="K81" s="13">
        <f ca="1">COUNTIFS('Pending RQ Deadlines'!$C$2:$C$1271,A81,'Pending RQ Deadlines'!$J$2:$J$1271,"OVERDUE")</f>
        <v>4</v>
      </c>
      <c r="L81" s="13">
        <f ca="1">SUMPRODUCT(('Pending RQ Deadlines'!$C$2:$C$1271=A81)*('Pending RQ Deadlines'!$J$2:$J$1271&lt;&gt;"UPCOMING")*('Pending RQ Deadlines'!$K$2:$K$1271="Yes"))</f>
        <v>4</v>
      </c>
      <c r="M81" s="15" t="str">
        <f ca="1">IFERROR(_xludf.minifs('Pending RQ Deadlines'!$G$2:$G$1271,'Pending RQ Deadlines'!$C$2:$C$1271,A81),"")</f>
        <v/>
      </c>
      <c r="N81" s="13">
        <f t="shared" ca="1" si="1"/>
        <v>77.040000000000006</v>
      </c>
    </row>
    <row r="82" spans="1:14">
      <c r="A82" s="14" t="s">
        <v>111</v>
      </c>
      <c r="B82" s="33">
        <f>COUNTIF(Data!$D$2:$D$6232,A82)</f>
        <v>13</v>
      </c>
      <c r="C82" s="33">
        <f>COUNTIFS(Data!$D$2:$D$6232,A82,Data!$R$2:$R$6232,"RFE FILED")</f>
        <v>13</v>
      </c>
      <c r="D82" s="33">
        <f>COUNTIFS(Data!$D$2:$D$6232,A82,Data!$R$2:$R$6232,"PROVISIONAL FILED")</f>
        <v>0</v>
      </c>
      <c r="E82" s="33">
        <f>COUNTIFS(Data!$D$2:$D$6232,A82,Data!$R$2:$R$6232,"COMPLETE FILED")</f>
        <v>0</v>
      </c>
      <c r="F82" s="33">
        <f>COUNTIFS(Data!$D$2:$D$6232,A82,Data!$R$2:$R$6232,"APPLICATION FILED")</f>
        <v>0</v>
      </c>
      <c r="G82" s="33">
        <f>COUNTIFS(Data!$D$2:$D$6232,A82,Data!$R$2:$R$6232,"UNDER EXAMINATION")</f>
        <v>0</v>
      </c>
      <c r="H82" s="33">
        <f>COUNTIFS(Data!$D$2:$D$6232,A82,Data!$R$2:$R$6232,"GRANTED")</f>
        <v>0</v>
      </c>
      <c r="I82" s="33">
        <f>SUMPRODUCT((Data!$D$2:$D$6232=A82)*((Data!$R$2:$R$6232="ABANDONED")+(Data!$R$2:$R$6232="CLOSED")+(Data!$R$2:$R$6232="MERGED")))</f>
        <v>0</v>
      </c>
      <c r="J82" s="13">
        <f>COUNTIFS('Pending RQ Deadlines'!$C$2:$C$1271,A82,'Pending RQ Deadlines'!$K$2:$K$1271,"Yes")</f>
        <v>0</v>
      </c>
      <c r="K82" s="13">
        <f>COUNTIFS('Pending RQ Deadlines'!$C$2:$C$1271,A82,'Pending RQ Deadlines'!$J$2:$J$1271,"OVERDUE")</f>
        <v>0</v>
      </c>
      <c r="L82" s="13">
        <f ca="1">SUMPRODUCT(('Pending RQ Deadlines'!$C$2:$C$1271=A82)*('Pending RQ Deadlines'!$J$2:$J$1271&lt;&gt;"UPCOMING")*('Pending RQ Deadlines'!$K$2:$K$1271="Yes"))</f>
        <v>0</v>
      </c>
      <c r="M82" s="15" t="str">
        <f ca="1">IFERROR(_xludf.minifs('Pending RQ Deadlines'!$G$2:$G$1271,'Pending RQ Deadlines'!$C$2:$C$1271,A82),"")</f>
        <v/>
      </c>
      <c r="N82" s="13">
        <f t="shared" ca="1" si="1"/>
        <v>82</v>
      </c>
    </row>
    <row r="83" spans="1:14">
      <c r="A83" s="14" t="s">
        <v>112</v>
      </c>
      <c r="B83" s="33">
        <f>COUNTIF(Data!$D$2:$D$6232,A83)</f>
        <v>13</v>
      </c>
      <c r="C83" s="33">
        <f>COUNTIFS(Data!$D$2:$D$6232,A83,Data!$R$2:$R$6232,"RFE FILED")</f>
        <v>13</v>
      </c>
      <c r="D83" s="33">
        <f>COUNTIFS(Data!$D$2:$D$6232,A83,Data!$R$2:$R$6232,"PROVISIONAL FILED")</f>
        <v>0</v>
      </c>
      <c r="E83" s="33">
        <f>COUNTIFS(Data!$D$2:$D$6232,A83,Data!$R$2:$R$6232,"COMPLETE FILED")</f>
        <v>0</v>
      </c>
      <c r="F83" s="33">
        <f>COUNTIFS(Data!$D$2:$D$6232,A83,Data!$R$2:$R$6232,"APPLICATION FILED")</f>
        <v>0</v>
      </c>
      <c r="G83" s="33">
        <f>COUNTIFS(Data!$D$2:$D$6232,A83,Data!$R$2:$R$6232,"UNDER EXAMINATION")</f>
        <v>0</v>
      </c>
      <c r="H83" s="33">
        <f>COUNTIFS(Data!$D$2:$D$6232,A83,Data!$R$2:$R$6232,"GRANTED")</f>
        <v>0</v>
      </c>
      <c r="I83" s="33">
        <f>SUMPRODUCT((Data!$D$2:$D$6232=A83)*((Data!$R$2:$R$6232="ABANDONED")+(Data!$R$2:$R$6232="CLOSED")+(Data!$R$2:$R$6232="MERGED")))</f>
        <v>0</v>
      </c>
      <c r="J83" s="13">
        <f>COUNTIFS('Pending RQ Deadlines'!$C$2:$C$1271,A83,'Pending RQ Deadlines'!$K$2:$K$1271,"Yes")</f>
        <v>0</v>
      </c>
      <c r="K83" s="13">
        <f>COUNTIFS('Pending RQ Deadlines'!$C$2:$C$1271,A83,'Pending RQ Deadlines'!$J$2:$J$1271,"OVERDUE")</f>
        <v>0</v>
      </c>
      <c r="L83" s="13">
        <f ca="1">SUMPRODUCT(('Pending RQ Deadlines'!$C$2:$C$1271=A83)*('Pending RQ Deadlines'!$J$2:$J$1271&lt;&gt;"UPCOMING")*('Pending RQ Deadlines'!$K$2:$K$1271="Yes"))</f>
        <v>0</v>
      </c>
      <c r="M83" s="15" t="str">
        <f ca="1">IFERROR(_xludf.minifs('Pending RQ Deadlines'!$G$2:$G$1271,'Pending RQ Deadlines'!$C$2:$C$1271,A83),"")</f>
        <v/>
      </c>
      <c r="N83" s="13">
        <f t="shared" ca="1" si="1"/>
        <v>83</v>
      </c>
    </row>
    <row r="84" spans="1:14">
      <c r="A84" s="14" t="s">
        <v>113</v>
      </c>
      <c r="B84" s="33">
        <f>COUNTIF(Data!$D$2:$D$6232,A84)</f>
        <v>13</v>
      </c>
      <c r="C84" s="33">
        <f>COUNTIFS(Data!$D$2:$D$6232,A84,Data!$R$2:$R$6232,"RFE FILED")</f>
        <v>13</v>
      </c>
      <c r="D84" s="33">
        <f>COUNTIFS(Data!$D$2:$D$6232,A84,Data!$R$2:$R$6232,"PROVISIONAL FILED")</f>
        <v>0</v>
      </c>
      <c r="E84" s="33">
        <f>COUNTIFS(Data!$D$2:$D$6232,A84,Data!$R$2:$R$6232,"COMPLETE FILED")</f>
        <v>0</v>
      </c>
      <c r="F84" s="33">
        <f>COUNTIFS(Data!$D$2:$D$6232,A84,Data!$R$2:$R$6232,"APPLICATION FILED")</f>
        <v>0</v>
      </c>
      <c r="G84" s="33">
        <f>COUNTIFS(Data!$D$2:$D$6232,A84,Data!$R$2:$R$6232,"UNDER EXAMINATION")</f>
        <v>0</v>
      </c>
      <c r="H84" s="33">
        <f>COUNTIFS(Data!$D$2:$D$6232,A84,Data!$R$2:$R$6232,"GRANTED")</f>
        <v>0</v>
      </c>
      <c r="I84" s="33">
        <f>SUMPRODUCT((Data!$D$2:$D$6232=A84)*((Data!$R$2:$R$6232="ABANDONED")+(Data!$R$2:$R$6232="CLOSED")+(Data!$R$2:$R$6232="MERGED")))</f>
        <v>0</v>
      </c>
      <c r="J84" s="13">
        <f>COUNTIFS('Pending RQ Deadlines'!$C$2:$C$1271,A84,'Pending RQ Deadlines'!$K$2:$K$1271,"Yes")</f>
        <v>0</v>
      </c>
      <c r="K84" s="13">
        <f>COUNTIFS('Pending RQ Deadlines'!$C$2:$C$1271,A84,'Pending RQ Deadlines'!$J$2:$J$1271,"OVERDUE")</f>
        <v>0</v>
      </c>
      <c r="L84" s="13">
        <f ca="1">SUMPRODUCT(('Pending RQ Deadlines'!$C$2:$C$1271=A84)*('Pending RQ Deadlines'!$J$2:$J$1271&lt;&gt;"UPCOMING")*('Pending RQ Deadlines'!$K$2:$K$1271="Yes"))</f>
        <v>0</v>
      </c>
      <c r="M84" s="15" t="str">
        <f ca="1">IFERROR(_xludf.minifs('Pending RQ Deadlines'!$G$2:$G$1271,'Pending RQ Deadlines'!$C$2:$C$1271,A84),"")</f>
        <v/>
      </c>
      <c r="N84" s="13">
        <f t="shared" ca="1" si="1"/>
        <v>84</v>
      </c>
    </row>
    <row r="85" spans="1:14">
      <c r="A85" s="14" t="s">
        <v>114</v>
      </c>
      <c r="B85" s="33">
        <f>COUNTIF(Data!$D$2:$D$6232,A85)</f>
        <v>13</v>
      </c>
      <c r="C85" s="33">
        <f>COUNTIFS(Data!$D$2:$D$6232,A85,Data!$R$2:$R$6232,"RFE FILED")</f>
        <v>13</v>
      </c>
      <c r="D85" s="33">
        <f>COUNTIFS(Data!$D$2:$D$6232,A85,Data!$R$2:$R$6232,"PROVISIONAL FILED")</f>
        <v>0</v>
      </c>
      <c r="E85" s="33">
        <f>COUNTIFS(Data!$D$2:$D$6232,A85,Data!$R$2:$R$6232,"COMPLETE FILED")</f>
        <v>0</v>
      </c>
      <c r="F85" s="33">
        <f>COUNTIFS(Data!$D$2:$D$6232,A85,Data!$R$2:$R$6232,"APPLICATION FILED")</f>
        <v>0</v>
      </c>
      <c r="G85" s="33">
        <f>COUNTIFS(Data!$D$2:$D$6232,A85,Data!$R$2:$R$6232,"UNDER EXAMINATION")</f>
        <v>0</v>
      </c>
      <c r="H85" s="33">
        <f>COUNTIFS(Data!$D$2:$D$6232,A85,Data!$R$2:$R$6232,"GRANTED")</f>
        <v>0</v>
      </c>
      <c r="I85" s="33">
        <f>SUMPRODUCT((Data!$D$2:$D$6232=A85)*((Data!$R$2:$R$6232="ABANDONED")+(Data!$R$2:$R$6232="CLOSED")+(Data!$R$2:$R$6232="MERGED")))</f>
        <v>0</v>
      </c>
      <c r="J85" s="13">
        <f>COUNTIFS('Pending RQ Deadlines'!$C$2:$C$1271,A85,'Pending RQ Deadlines'!$K$2:$K$1271,"Yes")</f>
        <v>0</v>
      </c>
      <c r="K85" s="13">
        <f>COUNTIFS('Pending RQ Deadlines'!$C$2:$C$1271,A85,'Pending RQ Deadlines'!$J$2:$J$1271,"OVERDUE")</f>
        <v>0</v>
      </c>
      <c r="L85" s="13">
        <f ca="1">SUMPRODUCT(('Pending RQ Deadlines'!$C$2:$C$1271=A85)*('Pending RQ Deadlines'!$J$2:$J$1271&lt;&gt;"UPCOMING")*('Pending RQ Deadlines'!$K$2:$K$1271="Yes"))</f>
        <v>0</v>
      </c>
      <c r="M85" s="15" t="str">
        <f ca="1">IFERROR(_xludf.minifs('Pending RQ Deadlines'!$G$2:$G$1271,'Pending RQ Deadlines'!$C$2:$C$1271,A85),"")</f>
        <v/>
      </c>
      <c r="N85" s="13">
        <f t="shared" ca="1" si="1"/>
        <v>85</v>
      </c>
    </row>
    <row r="86" spans="1:14">
      <c r="A86" s="14" t="s">
        <v>115</v>
      </c>
      <c r="B86" s="33">
        <f>COUNTIF(Data!$D$2:$D$6232,A86)</f>
        <v>13</v>
      </c>
      <c r="C86" s="33">
        <f>COUNTIFS(Data!$D$2:$D$6232,A86,Data!$R$2:$R$6232,"RFE FILED")</f>
        <v>13</v>
      </c>
      <c r="D86" s="33">
        <f>COUNTIFS(Data!$D$2:$D$6232,A86,Data!$R$2:$R$6232,"PROVISIONAL FILED")</f>
        <v>0</v>
      </c>
      <c r="E86" s="33">
        <f>COUNTIFS(Data!$D$2:$D$6232,A86,Data!$R$2:$R$6232,"COMPLETE FILED")</f>
        <v>0</v>
      </c>
      <c r="F86" s="33">
        <f>COUNTIFS(Data!$D$2:$D$6232,A86,Data!$R$2:$R$6232,"APPLICATION FILED")</f>
        <v>0</v>
      </c>
      <c r="G86" s="33">
        <f>COUNTIFS(Data!$D$2:$D$6232,A86,Data!$R$2:$R$6232,"UNDER EXAMINATION")</f>
        <v>0</v>
      </c>
      <c r="H86" s="33">
        <f>COUNTIFS(Data!$D$2:$D$6232,A86,Data!$R$2:$R$6232,"GRANTED")</f>
        <v>0</v>
      </c>
      <c r="I86" s="33">
        <f>SUMPRODUCT((Data!$D$2:$D$6232=A86)*((Data!$R$2:$R$6232="ABANDONED")+(Data!$R$2:$R$6232="CLOSED")+(Data!$R$2:$R$6232="MERGED")))</f>
        <v>0</v>
      </c>
      <c r="J86" s="13">
        <f>COUNTIFS('Pending RQ Deadlines'!$C$2:$C$1271,A86,'Pending RQ Deadlines'!$K$2:$K$1271,"Yes")</f>
        <v>0</v>
      </c>
      <c r="K86" s="13">
        <f>COUNTIFS('Pending RQ Deadlines'!$C$2:$C$1271,A86,'Pending RQ Deadlines'!$J$2:$J$1271,"OVERDUE")</f>
        <v>0</v>
      </c>
      <c r="L86" s="13">
        <f ca="1">SUMPRODUCT(('Pending RQ Deadlines'!$C$2:$C$1271=A86)*('Pending RQ Deadlines'!$J$2:$J$1271&lt;&gt;"UPCOMING")*('Pending RQ Deadlines'!$K$2:$K$1271="Yes"))</f>
        <v>0</v>
      </c>
      <c r="M86" s="15" t="str">
        <f ca="1">IFERROR(_xludf.minifs('Pending RQ Deadlines'!$G$2:$G$1271,'Pending RQ Deadlines'!$C$2:$C$1271,A86),"")</f>
        <v/>
      </c>
      <c r="N86" s="13">
        <f t="shared" ca="1" si="1"/>
        <v>86</v>
      </c>
    </row>
    <row r="87" spans="1:14">
      <c r="A87" s="14" t="s">
        <v>116</v>
      </c>
      <c r="B87" s="33">
        <f>COUNTIF(Data!$D$2:$D$6232,A87)</f>
        <v>12</v>
      </c>
      <c r="C87" s="33">
        <f>COUNTIFS(Data!$D$2:$D$6232,A87,Data!$R$2:$R$6232,"RFE FILED")</f>
        <v>7</v>
      </c>
      <c r="D87" s="33">
        <f>COUNTIFS(Data!$D$2:$D$6232,A87,Data!$R$2:$R$6232,"PROVISIONAL FILED")</f>
        <v>0</v>
      </c>
      <c r="E87" s="33">
        <f>COUNTIFS(Data!$D$2:$D$6232,A87,Data!$R$2:$R$6232,"COMPLETE FILED")</f>
        <v>0</v>
      </c>
      <c r="F87" s="33">
        <f>COUNTIFS(Data!$D$2:$D$6232,A87,Data!$R$2:$R$6232,"APPLICATION FILED")</f>
        <v>4</v>
      </c>
      <c r="G87" s="33">
        <f>COUNTIFS(Data!$D$2:$D$6232,A87,Data!$R$2:$R$6232,"UNDER EXAMINATION")</f>
        <v>1</v>
      </c>
      <c r="H87" s="33">
        <f>COUNTIFS(Data!$D$2:$D$6232,A87,Data!$R$2:$R$6232,"GRANTED")</f>
        <v>0</v>
      </c>
      <c r="I87" s="33">
        <f>SUMPRODUCT((Data!$D$2:$D$6232=A87)*((Data!$R$2:$R$6232="ABANDONED")+(Data!$R$2:$R$6232="CLOSED")+(Data!$R$2:$R$6232="MERGED")))</f>
        <v>0</v>
      </c>
      <c r="J87" s="13">
        <f>COUNTIFS('Pending RQ Deadlines'!$C$2:$C$1271,A87,'Pending RQ Deadlines'!$K$2:$K$1271,"Yes")</f>
        <v>4</v>
      </c>
      <c r="K87" s="13">
        <f ca="1">COUNTIFS('Pending RQ Deadlines'!$C$2:$C$1271,A87,'Pending RQ Deadlines'!$J$2:$J$1271,"OVERDUE")</f>
        <v>2</v>
      </c>
      <c r="L87" s="13">
        <f ca="1">SUMPRODUCT(('Pending RQ Deadlines'!$C$2:$C$1271=A87)*('Pending RQ Deadlines'!$J$2:$J$1271&lt;&gt;"UPCOMING")*('Pending RQ Deadlines'!$K$2:$K$1271="Yes"))</f>
        <v>2</v>
      </c>
      <c r="M87" s="15" t="str">
        <f ca="1">IFERROR(_xludf.minifs('Pending RQ Deadlines'!$G$2:$G$1271,'Pending RQ Deadlines'!$C$2:$C$1271,A87),"")</f>
        <v/>
      </c>
      <c r="N87" s="13">
        <f t="shared" ca="1" si="1"/>
        <v>85.02</v>
      </c>
    </row>
    <row r="88" spans="1:14">
      <c r="A88" s="14" t="s">
        <v>117</v>
      </c>
      <c r="B88" s="33">
        <f>COUNTIF(Data!$D$2:$D$6232,A88)</f>
        <v>12</v>
      </c>
      <c r="C88" s="33">
        <f>COUNTIFS(Data!$D$2:$D$6232,A88,Data!$R$2:$R$6232,"RFE FILED")</f>
        <v>11</v>
      </c>
      <c r="D88" s="33">
        <f>COUNTIFS(Data!$D$2:$D$6232,A88,Data!$R$2:$R$6232,"PROVISIONAL FILED")</f>
        <v>1</v>
      </c>
      <c r="E88" s="33">
        <f>COUNTIFS(Data!$D$2:$D$6232,A88,Data!$R$2:$R$6232,"COMPLETE FILED")</f>
        <v>0</v>
      </c>
      <c r="F88" s="33">
        <f>COUNTIFS(Data!$D$2:$D$6232,A88,Data!$R$2:$R$6232,"APPLICATION FILED")</f>
        <v>0</v>
      </c>
      <c r="G88" s="33">
        <f>COUNTIFS(Data!$D$2:$D$6232,A88,Data!$R$2:$R$6232,"UNDER EXAMINATION")</f>
        <v>0</v>
      </c>
      <c r="H88" s="33">
        <f>COUNTIFS(Data!$D$2:$D$6232,A88,Data!$R$2:$R$6232,"GRANTED")</f>
        <v>0</v>
      </c>
      <c r="I88" s="33">
        <f>SUMPRODUCT((Data!$D$2:$D$6232=A88)*((Data!$R$2:$R$6232="ABANDONED")+(Data!$R$2:$R$6232="CLOSED")+(Data!$R$2:$R$6232="MERGED")))</f>
        <v>0</v>
      </c>
      <c r="J88" s="13">
        <f>COUNTIFS('Pending RQ Deadlines'!$C$2:$C$1271,A88,'Pending RQ Deadlines'!$K$2:$K$1271,"Yes")</f>
        <v>1</v>
      </c>
      <c r="K88" s="13">
        <f ca="1">COUNTIFS('Pending RQ Deadlines'!$C$2:$C$1271,A88,'Pending RQ Deadlines'!$J$2:$J$1271,"OVERDUE")</f>
        <v>1</v>
      </c>
      <c r="L88" s="13">
        <f ca="1">SUMPRODUCT(('Pending RQ Deadlines'!$C$2:$C$1271=A88)*('Pending RQ Deadlines'!$J$2:$J$1271&lt;&gt;"UPCOMING")*('Pending RQ Deadlines'!$K$2:$K$1271="Yes"))</f>
        <v>1</v>
      </c>
      <c r="M88" s="15" t="str">
        <f ca="1">IFERROR(_xludf.minifs('Pending RQ Deadlines'!$G$2:$G$1271,'Pending RQ Deadlines'!$C$2:$C$1271,A88),"")</f>
        <v/>
      </c>
      <c r="N88" s="13">
        <f t="shared" ca="1" si="1"/>
        <v>87.01</v>
      </c>
    </row>
    <row r="89" spans="1:14">
      <c r="A89" s="14" t="s">
        <v>118</v>
      </c>
      <c r="B89" s="33">
        <f>COUNTIF(Data!$D$2:$D$6232,A89)</f>
        <v>12</v>
      </c>
      <c r="C89" s="33">
        <f>COUNTIFS(Data!$D$2:$D$6232,A89,Data!$R$2:$R$6232,"RFE FILED")</f>
        <v>12</v>
      </c>
      <c r="D89" s="33">
        <f>COUNTIFS(Data!$D$2:$D$6232,A89,Data!$R$2:$R$6232,"PROVISIONAL FILED")</f>
        <v>0</v>
      </c>
      <c r="E89" s="33">
        <f>COUNTIFS(Data!$D$2:$D$6232,A89,Data!$R$2:$R$6232,"COMPLETE FILED")</f>
        <v>0</v>
      </c>
      <c r="F89" s="33">
        <f>COUNTIFS(Data!$D$2:$D$6232,A89,Data!$R$2:$R$6232,"APPLICATION FILED")</f>
        <v>0</v>
      </c>
      <c r="G89" s="33">
        <f>COUNTIFS(Data!$D$2:$D$6232,A89,Data!$R$2:$R$6232,"UNDER EXAMINATION")</f>
        <v>0</v>
      </c>
      <c r="H89" s="33">
        <f>COUNTIFS(Data!$D$2:$D$6232,A89,Data!$R$2:$R$6232,"GRANTED")</f>
        <v>0</v>
      </c>
      <c r="I89" s="33">
        <f>SUMPRODUCT((Data!$D$2:$D$6232=A89)*((Data!$R$2:$R$6232="ABANDONED")+(Data!$R$2:$R$6232="CLOSED")+(Data!$R$2:$R$6232="MERGED")))</f>
        <v>0</v>
      </c>
      <c r="J89" s="13">
        <f>COUNTIFS('Pending RQ Deadlines'!$C$2:$C$1271,A89,'Pending RQ Deadlines'!$K$2:$K$1271,"Yes")</f>
        <v>0</v>
      </c>
      <c r="K89" s="13">
        <f>COUNTIFS('Pending RQ Deadlines'!$C$2:$C$1271,A89,'Pending RQ Deadlines'!$J$2:$J$1271,"OVERDUE")</f>
        <v>0</v>
      </c>
      <c r="L89" s="13">
        <f ca="1">SUMPRODUCT(('Pending RQ Deadlines'!$C$2:$C$1271=A89)*('Pending RQ Deadlines'!$J$2:$J$1271&lt;&gt;"UPCOMING")*('Pending RQ Deadlines'!$K$2:$K$1271="Yes"))</f>
        <v>0</v>
      </c>
      <c r="M89" s="15" t="str">
        <f ca="1">IFERROR(_xludf.minifs('Pending RQ Deadlines'!$G$2:$G$1271,'Pending RQ Deadlines'!$C$2:$C$1271,A89),"")</f>
        <v/>
      </c>
      <c r="N89" s="13">
        <f t="shared" ca="1" si="1"/>
        <v>89</v>
      </c>
    </row>
    <row r="90" spans="1:14">
      <c r="A90" s="14" t="s">
        <v>119</v>
      </c>
      <c r="B90" s="33">
        <f>COUNTIF(Data!$D$2:$D$6232,A90)</f>
        <v>12</v>
      </c>
      <c r="C90" s="33">
        <f>COUNTIFS(Data!$D$2:$D$6232,A90,Data!$R$2:$R$6232,"RFE FILED")</f>
        <v>5</v>
      </c>
      <c r="D90" s="33">
        <f>COUNTIFS(Data!$D$2:$D$6232,A90,Data!$R$2:$R$6232,"PROVISIONAL FILED")</f>
        <v>2</v>
      </c>
      <c r="E90" s="33">
        <f>COUNTIFS(Data!$D$2:$D$6232,A90,Data!$R$2:$R$6232,"COMPLETE FILED")</f>
        <v>0</v>
      </c>
      <c r="F90" s="33">
        <f>COUNTIFS(Data!$D$2:$D$6232,A90,Data!$R$2:$R$6232,"APPLICATION FILED")</f>
        <v>1</v>
      </c>
      <c r="G90" s="33">
        <f>COUNTIFS(Data!$D$2:$D$6232,A90,Data!$R$2:$R$6232,"UNDER EXAMINATION")</f>
        <v>0</v>
      </c>
      <c r="H90" s="33">
        <f>COUNTIFS(Data!$D$2:$D$6232,A90,Data!$R$2:$R$6232,"GRANTED")</f>
        <v>0</v>
      </c>
      <c r="I90" s="33">
        <f>SUMPRODUCT((Data!$D$2:$D$6232=A90)*((Data!$R$2:$R$6232="ABANDONED")+(Data!$R$2:$R$6232="CLOSED")+(Data!$R$2:$R$6232="MERGED")))</f>
        <v>4</v>
      </c>
      <c r="J90" s="13">
        <f>COUNTIFS('Pending RQ Deadlines'!$C$2:$C$1271,A90,'Pending RQ Deadlines'!$K$2:$K$1271,"Yes")</f>
        <v>3</v>
      </c>
      <c r="K90" s="13">
        <f ca="1">COUNTIFS('Pending RQ Deadlines'!$C$2:$C$1271,A90,'Pending RQ Deadlines'!$J$2:$J$1271,"OVERDUE")</f>
        <v>4</v>
      </c>
      <c r="L90" s="13">
        <f ca="1">SUMPRODUCT(('Pending RQ Deadlines'!$C$2:$C$1271=A90)*('Pending RQ Deadlines'!$J$2:$J$1271&lt;&gt;"UPCOMING")*('Pending RQ Deadlines'!$K$2:$K$1271="Yes"))</f>
        <v>2</v>
      </c>
      <c r="M90" s="15" t="str">
        <f ca="1">IFERROR(_xludf.minifs('Pending RQ Deadlines'!$G$2:$G$1271,'Pending RQ Deadlines'!$C$2:$C$1271,A90),"")</f>
        <v/>
      </c>
      <c r="N90" s="13">
        <f t="shared" ca="1" si="1"/>
        <v>88.04</v>
      </c>
    </row>
    <row r="91" spans="1:14">
      <c r="A91" s="14" t="s">
        <v>120</v>
      </c>
      <c r="B91" s="33">
        <f>COUNTIF(Data!$D$2:$D$6232,A91)</f>
        <v>12</v>
      </c>
      <c r="C91" s="33">
        <f>COUNTIFS(Data!$D$2:$D$6232,A91,Data!$R$2:$R$6232,"RFE FILED")</f>
        <v>9</v>
      </c>
      <c r="D91" s="33">
        <f>COUNTIFS(Data!$D$2:$D$6232,A91,Data!$R$2:$R$6232,"PROVISIONAL FILED")</f>
        <v>2</v>
      </c>
      <c r="E91" s="33">
        <f>COUNTIFS(Data!$D$2:$D$6232,A91,Data!$R$2:$R$6232,"COMPLETE FILED")</f>
        <v>0</v>
      </c>
      <c r="F91" s="33">
        <f>COUNTIFS(Data!$D$2:$D$6232,A91,Data!$R$2:$R$6232,"APPLICATION FILED")</f>
        <v>0</v>
      </c>
      <c r="G91" s="33">
        <f>COUNTIFS(Data!$D$2:$D$6232,A91,Data!$R$2:$R$6232,"UNDER EXAMINATION")</f>
        <v>0</v>
      </c>
      <c r="H91" s="33">
        <f>COUNTIFS(Data!$D$2:$D$6232,A91,Data!$R$2:$R$6232,"GRANTED")</f>
        <v>0</v>
      </c>
      <c r="I91" s="33">
        <f>SUMPRODUCT((Data!$D$2:$D$6232=A91)*((Data!$R$2:$R$6232="ABANDONED")+(Data!$R$2:$R$6232="CLOSED")+(Data!$R$2:$R$6232="MERGED")))</f>
        <v>0</v>
      </c>
      <c r="J91" s="13">
        <f>COUNTIFS('Pending RQ Deadlines'!$C$2:$C$1271,A91,'Pending RQ Deadlines'!$K$2:$K$1271,"Yes")</f>
        <v>2</v>
      </c>
      <c r="K91" s="13">
        <f ca="1">COUNTIFS('Pending RQ Deadlines'!$C$2:$C$1271,A91,'Pending RQ Deadlines'!$J$2:$J$1271,"OVERDUE")</f>
        <v>0</v>
      </c>
      <c r="L91" s="13">
        <f ca="1">SUMPRODUCT(('Pending RQ Deadlines'!$C$2:$C$1271=A91)*('Pending RQ Deadlines'!$J$2:$J$1271&lt;&gt;"UPCOMING")*('Pending RQ Deadlines'!$K$2:$K$1271="Yes"))</f>
        <v>0</v>
      </c>
      <c r="M91" s="15" t="str">
        <f ca="1">IFERROR(_xludf.minifs('Pending RQ Deadlines'!$G$2:$G$1271,'Pending RQ Deadlines'!$C$2:$C$1271,A91),"")</f>
        <v/>
      </c>
      <c r="N91" s="13">
        <f t="shared" ca="1" si="1"/>
        <v>91</v>
      </c>
    </row>
    <row r="92" spans="1:14">
      <c r="A92" s="14" t="s">
        <v>121</v>
      </c>
      <c r="B92" s="33">
        <f>COUNTIF(Data!$D$2:$D$6232,A92)</f>
        <v>12</v>
      </c>
      <c r="C92" s="33">
        <f>COUNTIFS(Data!$D$2:$D$6232,A92,Data!$R$2:$R$6232,"RFE FILED")</f>
        <v>3</v>
      </c>
      <c r="D92" s="33">
        <f>COUNTIFS(Data!$D$2:$D$6232,A92,Data!$R$2:$R$6232,"PROVISIONAL FILED")</f>
        <v>0</v>
      </c>
      <c r="E92" s="33">
        <f>COUNTIFS(Data!$D$2:$D$6232,A92,Data!$R$2:$R$6232,"COMPLETE FILED")</f>
        <v>0</v>
      </c>
      <c r="F92" s="33">
        <f>COUNTIFS(Data!$D$2:$D$6232,A92,Data!$R$2:$R$6232,"APPLICATION FILED")</f>
        <v>9</v>
      </c>
      <c r="G92" s="33">
        <f>COUNTIFS(Data!$D$2:$D$6232,A92,Data!$R$2:$R$6232,"UNDER EXAMINATION")</f>
        <v>0</v>
      </c>
      <c r="H92" s="33">
        <f>COUNTIFS(Data!$D$2:$D$6232,A92,Data!$R$2:$R$6232,"GRANTED")</f>
        <v>0</v>
      </c>
      <c r="I92" s="33">
        <f>SUMPRODUCT((Data!$D$2:$D$6232=A92)*((Data!$R$2:$R$6232="ABANDONED")+(Data!$R$2:$R$6232="CLOSED")+(Data!$R$2:$R$6232="MERGED")))</f>
        <v>0</v>
      </c>
      <c r="J92" s="13">
        <f>COUNTIFS('Pending RQ Deadlines'!$C$2:$C$1271,A92,'Pending RQ Deadlines'!$K$2:$K$1271,"Yes")</f>
        <v>9</v>
      </c>
      <c r="K92" s="13">
        <f ca="1">COUNTIFS('Pending RQ Deadlines'!$C$2:$C$1271,A92,'Pending RQ Deadlines'!$J$2:$J$1271,"OVERDUE")</f>
        <v>5</v>
      </c>
      <c r="L92" s="13">
        <f ca="1">SUMPRODUCT(('Pending RQ Deadlines'!$C$2:$C$1271=A92)*('Pending RQ Deadlines'!$J$2:$J$1271&lt;&gt;"UPCOMING")*('Pending RQ Deadlines'!$K$2:$K$1271="Yes"))</f>
        <v>5</v>
      </c>
      <c r="M92" s="15" t="str">
        <f ca="1">IFERROR(_xludf.minifs('Pending RQ Deadlines'!$G$2:$G$1271,'Pending RQ Deadlines'!$C$2:$C$1271,A92),"")</f>
        <v/>
      </c>
      <c r="N92" s="13">
        <f t="shared" ca="1" si="1"/>
        <v>87.05</v>
      </c>
    </row>
    <row r="93" spans="1:14">
      <c r="A93" s="14" t="s">
        <v>122</v>
      </c>
      <c r="B93" s="33">
        <f>COUNTIF(Data!$D$2:$D$6232,A93)</f>
        <v>12</v>
      </c>
      <c r="C93" s="33">
        <f>COUNTIFS(Data!$D$2:$D$6232,A93,Data!$R$2:$R$6232,"RFE FILED")</f>
        <v>12</v>
      </c>
      <c r="D93" s="33">
        <f>COUNTIFS(Data!$D$2:$D$6232,A93,Data!$R$2:$R$6232,"PROVISIONAL FILED")</f>
        <v>0</v>
      </c>
      <c r="E93" s="33">
        <f>COUNTIFS(Data!$D$2:$D$6232,A93,Data!$R$2:$R$6232,"COMPLETE FILED")</f>
        <v>0</v>
      </c>
      <c r="F93" s="33">
        <f>COUNTIFS(Data!$D$2:$D$6232,A93,Data!$R$2:$R$6232,"APPLICATION FILED")</f>
        <v>0</v>
      </c>
      <c r="G93" s="33">
        <f>COUNTIFS(Data!$D$2:$D$6232,A93,Data!$R$2:$R$6232,"UNDER EXAMINATION")</f>
        <v>0</v>
      </c>
      <c r="H93" s="33">
        <f>COUNTIFS(Data!$D$2:$D$6232,A93,Data!$R$2:$R$6232,"GRANTED")</f>
        <v>0</v>
      </c>
      <c r="I93" s="33">
        <f>SUMPRODUCT((Data!$D$2:$D$6232=A93)*((Data!$R$2:$R$6232="ABANDONED")+(Data!$R$2:$R$6232="CLOSED")+(Data!$R$2:$R$6232="MERGED")))</f>
        <v>0</v>
      </c>
      <c r="J93" s="13">
        <f>COUNTIFS('Pending RQ Deadlines'!$C$2:$C$1271,A93,'Pending RQ Deadlines'!$K$2:$K$1271,"Yes")</f>
        <v>0</v>
      </c>
      <c r="K93" s="13">
        <f>COUNTIFS('Pending RQ Deadlines'!$C$2:$C$1271,A93,'Pending RQ Deadlines'!$J$2:$J$1271,"OVERDUE")</f>
        <v>0</v>
      </c>
      <c r="L93" s="13">
        <f ca="1">SUMPRODUCT(('Pending RQ Deadlines'!$C$2:$C$1271=A93)*('Pending RQ Deadlines'!$J$2:$J$1271&lt;&gt;"UPCOMING")*('Pending RQ Deadlines'!$K$2:$K$1271="Yes"))</f>
        <v>0</v>
      </c>
      <c r="M93" s="15" t="str">
        <f ca="1">IFERROR(_xludf.minifs('Pending RQ Deadlines'!$G$2:$G$1271,'Pending RQ Deadlines'!$C$2:$C$1271,A93),"")</f>
        <v/>
      </c>
      <c r="N93" s="13">
        <f t="shared" ca="1" si="1"/>
        <v>93</v>
      </c>
    </row>
    <row r="94" spans="1:14">
      <c r="A94" s="14" t="s">
        <v>123</v>
      </c>
      <c r="B94" s="33">
        <f>COUNTIF(Data!$D$2:$D$6232,A94)</f>
        <v>11</v>
      </c>
      <c r="C94" s="33">
        <f>COUNTIFS(Data!$D$2:$D$6232,A94,Data!$R$2:$R$6232,"RFE FILED")</f>
        <v>11</v>
      </c>
      <c r="D94" s="33">
        <f>COUNTIFS(Data!$D$2:$D$6232,A94,Data!$R$2:$R$6232,"PROVISIONAL FILED")</f>
        <v>0</v>
      </c>
      <c r="E94" s="33">
        <f>COUNTIFS(Data!$D$2:$D$6232,A94,Data!$R$2:$R$6232,"COMPLETE FILED")</f>
        <v>0</v>
      </c>
      <c r="F94" s="33">
        <f>COUNTIFS(Data!$D$2:$D$6232,A94,Data!$R$2:$R$6232,"APPLICATION FILED")</f>
        <v>0</v>
      </c>
      <c r="G94" s="33">
        <f>COUNTIFS(Data!$D$2:$D$6232,A94,Data!$R$2:$R$6232,"UNDER EXAMINATION")</f>
        <v>0</v>
      </c>
      <c r="H94" s="33">
        <f>COUNTIFS(Data!$D$2:$D$6232,A94,Data!$R$2:$R$6232,"GRANTED")</f>
        <v>0</v>
      </c>
      <c r="I94" s="33">
        <f>SUMPRODUCT((Data!$D$2:$D$6232=A94)*((Data!$R$2:$R$6232="ABANDONED")+(Data!$R$2:$R$6232="CLOSED")+(Data!$R$2:$R$6232="MERGED")))</f>
        <v>0</v>
      </c>
      <c r="J94" s="13">
        <f>COUNTIFS('Pending RQ Deadlines'!$C$2:$C$1271,A94,'Pending RQ Deadlines'!$K$2:$K$1271,"Yes")</f>
        <v>0</v>
      </c>
      <c r="K94" s="13">
        <f>COUNTIFS('Pending RQ Deadlines'!$C$2:$C$1271,A94,'Pending RQ Deadlines'!$J$2:$J$1271,"OVERDUE")</f>
        <v>0</v>
      </c>
      <c r="L94" s="13">
        <f ca="1">SUMPRODUCT(('Pending RQ Deadlines'!$C$2:$C$1271=A94)*('Pending RQ Deadlines'!$J$2:$J$1271&lt;&gt;"UPCOMING")*('Pending RQ Deadlines'!$K$2:$K$1271="Yes"))</f>
        <v>0</v>
      </c>
      <c r="M94" s="15" t="str">
        <f ca="1">IFERROR(_xludf.minifs('Pending RQ Deadlines'!$G$2:$G$1271,'Pending RQ Deadlines'!$C$2:$C$1271,A94),"")</f>
        <v/>
      </c>
      <c r="N94" s="13">
        <f t="shared" ca="1" si="1"/>
        <v>94</v>
      </c>
    </row>
    <row r="95" spans="1:14">
      <c r="A95" s="14" t="s">
        <v>124</v>
      </c>
      <c r="B95" s="33">
        <f>COUNTIF(Data!$D$2:$D$6232,A95)</f>
        <v>11</v>
      </c>
      <c r="C95" s="33">
        <f>COUNTIFS(Data!$D$2:$D$6232,A95,Data!$R$2:$R$6232,"RFE FILED")</f>
        <v>11</v>
      </c>
      <c r="D95" s="33">
        <f>COUNTIFS(Data!$D$2:$D$6232,A95,Data!$R$2:$R$6232,"PROVISIONAL FILED")</f>
        <v>0</v>
      </c>
      <c r="E95" s="33">
        <f>COUNTIFS(Data!$D$2:$D$6232,A95,Data!$R$2:$R$6232,"COMPLETE FILED")</f>
        <v>0</v>
      </c>
      <c r="F95" s="33">
        <f>COUNTIFS(Data!$D$2:$D$6232,A95,Data!$R$2:$R$6232,"APPLICATION FILED")</f>
        <v>0</v>
      </c>
      <c r="G95" s="33">
        <f>COUNTIFS(Data!$D$2:$D$6232,A95,Data!$R$2:$R$6232,"UNDER EXAMINATION")</f>
        <v>0</v>
      </c>
      <c r="H95" s="33">
        <f>COUNTIFS(Data!$D$2:$D$6232,A95,Data!$R$2:$R$6232,"GRANTED")</f>
        <v>0</v>
      </c>
      <c r="I95" s="33">
        <f>SUMPRODUCT((Data!$D$2:$D$6232=A95)*((Data!$R$2:$R$6232="ABANDONED")+(Data!$R$2:$R$6232="CLOSED")+(Data!$R$2:$R$6232="MERGED")))</f>
        <v>0</v>
      </c>
      <c r="J95" s="13">
        <f>COUNTIFS('Pending RQ Deadlines'!$C$2:$C$1271,A95,'Pending RQ Deadlines'!$K$2:$K$1271,"Yes")</f>
        <v>0</v>
      </c>
      <c r="K95" s="13">
        <f>COUNTIFS('Pending RQ Deadlines'!$C$2:$C$1271,A95,'Pending RQ Deadlines'!$J$2:$J$1271,"OVERDUE")</f>
        <v>0</v>
      </c>
      <c r="L95" s="13">
        <f ca="1">SUMPRODUCT(('Pending RQ Deadlines'!$C$2:$C$1271=A95)*('Pending RQ Deadlines'!$J$2:$J$1271&lt;&gt;"UPCOMING")*('Pending RQ Deadlines'!$K$2:$K$1271="Yes"))</f>
        <v>0</v>
      </c>
      <c r="M95" s="15" t="str">
        <f ca="1">IFERROR(_xludf.minifs('Pending RQ Deadlines'!$G$2:$G$1271,'Pending RQ Deadlines'!$C$2:$C$1271,A95),"")</f>
        <v/>
      </c>
      <c r="N95" s="13">
        <f t="shared" ca="1" si="1"/>
        <v>95</v>
      </c>
    </row>
    <row r="96" spans="1:14">
      <c r="A96" s="14" t="s">
        <v>125</v>
      </c>
      <c r="B96" s="33">
        <f>COUNTIF(Data!$D$2:$D$6232,A96)</f>
        <v>11</v>
      </c>
      <c r="C96" s="33">
        <f>COUNTIFS(Data!$D$2:$D$6232,A96,Data!$R$2:$R$6232,"RFE FILED")</f>
        <v>0</v>
      </c>
      <c r="D96" s="33">
        <f>COUNTIFS(Data!$D$2:$D$6232,A96,Data!$R$2:$R$6232,"PROVISIONAL FILED")</f>
        <v>11</v>
      </c>
      <c r="E96" s="33">
        <f>COUNTIFS(Data!$D$2:$D$6232,A96,Data!$R$2:$R$6232,"COMPLETE FILED")</f>
        <v>0</v>
      </c>
      <c r="F96" s="33">
        <f>COUNTIFS(Data!$D$2:$D$6232,A96,Data!$R$2:$R$6232,"APPLICATION FILED")</f>
        <v>0</v>
      </c>
      <c r="G96" s="33">
        <f>COUNTIFS(Data!$D$2:$D$6232,A96,Data!$R$2:$R$6232,"UNDER EXAMINATION")</f>
        <v>0</v>
      </c>
      <c r="H96" s="33">
        <f>COUNTIFS(Data!$D$2:$D$6232,A96,Data!$R$2:$R$6232,"GRANTED")</f>
        <v>0</v>
      </c>
      <c r="I96" s="33">
        <f>SUMPRODUCT((Data!$D$2:$D$6232=A96)*((Data!$R$2:$R$6232="ABANDONED")+(Data!$R$2:$R$6232="CLOSED")+(Data!$R$2:$R$6232="MERGED")))</f>
        <v>0</v>
      </c>
      <c r="J96" s="13">
        <f>COUNTIFS('Pending RQ Deadlines'!$C$2:$C$1271,A96,'Pending RQ Deadlines'!$K$2:$K$1271,"Yes")</f>
        <v>11</v>
      </c>
      <c r="K96" s="13">
        <f ca="1">COUNTIFS('Pending RQ Deadlines'!$C$2:$C$1271,A96,'Pending RQ Deadlines'!$J$2:$J$1271,"OVERDUE")</f>
        <v>9</v>
      </c>
      <c r="L96" s="13">
        <f ca="1">SUMPRODUCT(('Pending RQ Deadlines'!$C$2:$C$1271=A96)*('Pending RQ Deadlines'!$J$2:$J$1271&lt;&gt;"UPCOMING")*('Pending RQ Deadlines'!$K$2:$K$1271="Yes"))</f>
        <v>9</v>
      </c>
      <c r="M96" s="15" t="str">
        <f ca="1">IFERROR(_xludf.minifs('Pending RQ Deadlines'!$G$2:$G$1271,'Pending RQ Deadlines'!$C$2:$C$1271,A96),"")</f>
        <v/>
      </c>
      <c r="N96" s="13">
        <f t="shared" ca="1" si="1"/>
        <v>87.09</v>
      </c>
    </row>
    <row r="97" spans="1:14">
      <c r="A97" s="14" t="s">
        <v>126</v>
      </c>
      <c r="B97" s="33">
        <f>COUNTIF(Data!$D$2:$D$6232,A97)</f>
        <v>11</v>
      </c>
      <c r="C97" s="33">
        <f>COUNTIFS(Data!$D$2:$D$6232,A97,Data!$R$2:$R$6232,"RFE FILED")</f>
        <v>11</v>
      </c>
      <c r="D97" s="33">
        <f>COUNTIFS(Data!$D$2:$D$6232,A97,Data!$R$2:$R$6232,"PROVISIONAL FILED")</f>
        <v>0</v>
      </c>
      <c r="E97" s="33">
        <f>COUNTIFS(Data!$D$2:$D$6232,A97,Data!$R$2:$R$6232,"COMPLETE FILED")</f>
        <v>0</v>
      </c>
      <c r="F97" s="33">
        <f>COUNTIFS(Data!$D$2:$D$6232,A97,Data!$R$2:$R$6232,"APPLICATION FILED")</f>
        <v>0</v>
      </c>
      <c r="G97" s="33">
        <f>COUNTIFS(Data!$D$2:$D$6232,A97,Data!$R$2:$R$6232,"UNDER EXAMINATION")</f>
        <v>0</v>
      </c>
      <c r="H97" s="33">
        <f>COUNTIFS(Data!$D$2:$D$6232,A97,Data!$R$2:$R$6232,"GRANTED")</f>
        <v>0</v>
      </c>
      <c r="I97" s="33">
        <f>SUMPRODUCT((Data!$D$2:$D$6232=A97)*((Data!$R$2:$R$6232="ABANDONED")+(Data!$R$2:$R$6232="CLOSED")+(Data!$R$2:$R$6232="MERGED")))</f>
        <v>0</v>
      </c>
      <c r="J97" s="13">
        <f>COUNTIFS('Pending RQ Deadlines'!$C$2:$C$1271,A97,'Pending RQ Deadlines'!$K$2:$K$1271,"Yes")</f>
        <v>0</v>
      </c>
      <c r="K97" s="13">
        <f>COUNTIFS('Pending RQ Deadlines'!$C$2:$C$1271,A97,'Pending RQ Deadlines'!$J$2:$J$1271,"OVERDUE")</f>
        <v>0</v>
      </c>
      <c r="L97" s="13">
        <f ca="1">SUMPRODUCT(('Pending RQ Deadlines'!$C$2:$C$1271=A97)*('Pending RQ Deadlines'!$J$2:$J$1271&lt;&gt;"UPCOMING")*('Pending RQ Deadlines'!$K$2:$K$1271="Yes"))</f>
        <v>0</v>
      </c>
      <c r="M97" s="15" t="str">
        <f ca="1">IFERROR(_xludf.minifs('Pending RQ Deadlines'!$G$2:$G$1271,'Pending RQ Deadlines'!$C$2:$C$1271,A97),"")</f>
        <v/>
      </c>
      <c r="N97" s="13">
        <f t="shared" ca="1" si="1"/>
        <v>97</v>
      </c>
    </row>
    <row r="98" spans="1:14">
      <c r="A98" s="14" t="s">
        <v>127</v>
      </c>
      <c r="B98" s="33">
        <f>COUNTIF(Data!$D$2:$D$6232,A98)</f>
        <v>11</v>
      </c>
      <c r="C98" s="33">
        <f>COUNTIFS(Data!$D$2:$D$6232,A98,Data!$R$2:$R$6232,"RFE FILED")</f>
        <v>11</v>
      </c>
      <c r="D98" s="33">
        <f>COUNTIFS(Data!$D$2:$D$6232,A98,Data!$R$2:$R$6232,"PROVISIONAL FILED")</f>
        <v>0</v>
      </c>
      <c r="E98" s="33">
        <f>COUNTIFS(Data!$D$2:$D$6232,A98,Data!$R$2:$R$6232,"COMPLETE FILED")</f>
        <v>0</v>
      </c>
      <c r="F98" s="33">
        <f>COUNTIFS(Data!$D$2:$D$6232,A98,Data!$R$2:$R$6232,"APPLICATION FILED")</f>
        <v>0</v>
      </c>
      <c r="G98" s="33">
        <f>COUNTIFS(Data!$D$2:$D$6232,A98,Data!$R$2:$R$6232,"UNDER EXAMINATION")</f>
        <v>0</v>
      </c>
      <c r="H98" s="33">
        <f>COUNTIFS(Data!$D$2:$D$6232,A98,Data!$R$2:$R$6232,"GRANTED")</f>
        <v>0</v>
      </c>
      <c r="I98" s="33">
        <f>SUMPRODUCT((Data!$D$2:$D$6232=A98)*((Data!$R$2:$R$6232="ABANDONED")+(Data!$R$2:$R$6232="CLOSED")+(Data!$R$2:$R$6232="MERGED")))</f>
        <v>0</v>
      </c>
      <c r="J98" s="13">
        <f>COUNTIFS('Pending RQ Deadlines'!$C$2:$C$1271,A98,'Pending RQ Deadlines'!$K$2:$K$1271,"Yes")</f>
        <v>0</v>
      </c>
      <c r="K98" s="13">
        <f>COUNTIFS('Pending RQ Deadlines'!$C$2:$C$1271,A98,'Pending RQ Deadlines'!$J$2:$J$1271,"OVERDUE")</f>
        <v>0</v>
      </c>
      <c r="L98" s="13">
        <f ca="1">SUMPRODUCT(('Pending RQ Deadlines'!$C$2:$C$1271=A98)*('Pending RQ Deadlines'!$J$2:$J$1271&lt;&gt;"UPCOMING")*('Pending RQ Deadlines'!$K$2:$K$1271="Yes"))</f>
        <v>0</v>
      </c>
      <c r="M98" s="15" t="str">
        <f ca="1">IFERROR(_xludf.minifs('Pending RQ Deadlines'!$G$2:$G$1271,'Pending RQ Deadlines'!$C$2:$C$1271,A98),"")</f>
        <v/>
      </c>
      <c r="N98" s="13">
        <f t="shared" ca="1" si="1"/>
        <v>98</v>
      </c>
    </row>
    <row r="99" spans="1:14">
      <c r="A99" s="14" t="s">
        <v>128</v>
      </c>
      <c r="B99" s="33">
        <f>COUNTIF(Data!$D$2:$D$6232,A99)</f>
        <v>11</v>
      </c>
      <c r="C99" s="33">
        <f>COUNTIFS(Data!$D$2:$D$6232,A99,Data!$R$2:$R$6232,"RFE FILED")</f>
        <v>10</v>
      </c>
      <c r="D99" s="33">
        <f>COUNTIFS(Data!$D$2:$D$6232,A99,Data!$R$2:$R$6232,"PROVISIONAL FILED")</f>
        <v>0</v>
      </c>
      <c r="E99" s="33">
        <f>COUNTIFS(Data!$D$2:$D$6232,A99,Data!$R$2:$R$6232,"COMPLETE FILED")</f>
        <v>0</v>
      </c>
      <c r="F99" s="33">
        <f>COUNTIFS(Data!$D$2:$D$6232,A99,Data!$R$2:$R$6232,"APPLICATION FILED")</f>
        <v>0</v>
      </c>
      <c r="G99" s="33">
        <f>COUNTIFS(Data!$D$2:$D$6232,A99,Data!$R$2:$R$6232,"UNDER EXAMINATION")</f>
        <v>0</v>
      </c>
      <c r="H99" s="33">
        <f>COUNTIFS(Data!$D$2:$D$6232,A99,Data!$R$2:$R$6232,"GRANTED")</f>
        <v>0</v>
      </c>
      <c r="I99" s="33">
        <f>SUMPRODUCT((Data!$D$2:$D$6232=A99)*((Data!$R$2:$R$6232="ABANDONED")+(Data!$R$2:$R$6232="CLOSED")+(Data!$R$2:$R$6232="MERGED")))</f>
        <v>1</v>
      </c>
      <c r="J99" s="13">
        <f>COUNTIFS('Pending RQ Deadlines'!$C$2:$C$1271,A99,'Pending RQ Deadlines'!$K$2:$K$1271,"Yes")</f>
        <v>0</v>
      </c>
      <c r="K99" s="13">
        <f>COUNTIFS('Pending RQ Deadlines'!$C$2:$C$1271,A99,'Pending RQ Deadlines'!$J$2:$J$1271,"OVERDUE")</f>
        <v>0</v>
      </c>
      <c r="L99" s="13">
        <f ca="1">SUMPRODUCT(('Pending RQ Deadlines'!$C$2:$C$1271=A99)*('Pending RQ Deadlines'!$J$2:$J$1271&lt;&gt;"UPCOMING")*('Pending RQ Deadlines'!$K$2:$K$1271="Yes"))</f>
        <v>0</v>
      </c>
      <c r="M99" s="15" t="str">
        <f ca="1">IFERROR(_xludf.minifs('Pending RQ Deadlines'!$G$2:$G$1271,'Pending RQ Deadlines'!$C$2:$C$1271,A99),"")</f>
        <v/>
      </c>
      <c r="N99" s="13">
        <f t="shared" ca="1" si="1"/>
        <v>99</v>
      </c>
    </row>
    <row r="100" spans="1:14">
      <c r="A100" s="14" t="s">
        <v>129</v>
      </c>
      <c r="B100" s="33">
        <f>COUNTIF(Data!$D$2:$D$6232,A100)</f>
        <v>11</v>
      </c>
      <c r="C100" s="33">
        <f>COUNTIFS(Data!$D$2:$D$6232,A100,Data!$R$2:$R$6232,"RFE FILED")</f>
        <v>11</v>
      </c>
      <c r="D100" s="33">
        <f>COUNTIFS(Data!$D$2:$D$6232,A100,Data!$R$2:$R$6232,"PROVISIONAL FILED")</f>
        <v>0</v>
      </c>
      <c r="E100" s="33">
        <f>COUNTIFS(Data!$D$2:$D$6232,A100,Data!$R$2:$R$6232,"COMPLETE FILED")</f>
        <v>0</v>
      </c>
      <c r="F100" s="33">
        <f>COUNTIFS(Data!$D$2:$D$6232,A100,Data!$R$2:$R$6232,"APPLICATION FILED")</f>
        <v>0</v>
      </c>
      <c r="G100" s="33">
        <f>COUNTIFS(Data!$D$2:$D$6232,A100,Data!$R$2:$R$6232,"UNDER EXAMINATION")</f>
        <v>0</v>
      </c>
      <c r="H100" s="33">
        <f>COUNTIFS(Data!$D$2:$D$6232,A100,Data!$R$2:$R$6232,"GRANTED")</f>
        <v>0</v>
      </c>
      <c r="I100" s="33">
        <f>SUMPRODUCT((Data!$D$2:$D$6232=A100)*((Data!$R$2:$R$6232="ABANDONED")+(Data!$R$2:$R$6232="CLOSED")+(Data!$R$2:$R$6232="MERGED")))</f>
        <v>0</v>
      </c>
      <c r="J100" s="13">
        <f>COUNTIFS('Pending RQ Deadlines'!$C$2:$C$1271,A100,'Pending RQ Deadlines'!$K$2:$K$1271,"Yes")</f>
        <v>0</v>
      </c>
      <c r="K100" s="13">
        <f>COUNTIFS('Pending RQ Deadlines'!$C$2:$C$1271,A100,'Pending RQ Deadlines'!$J$2:$J$1271,"OVERDUE")</f>
        <v>0</v>
      </c>
      <c r="L100" s="13">
        <f ca="1">SUMPRODUCT(('Pending RQ Deadlines'!$C$2:$C$1271=A100)*('Pending RQ Deadlines'!$J$2:$J$1271&lt;&gt;"UPCOMING")*('Pending RQ Deadlines'!$K$2:$K$1271="Yes"))</f>
        <v>0</v>
      </c>
      <c r="M100" s="15" t="str">
        <f ca="1">IFERROR(_xludf.minifs('Pending RQ Deadlines'!$G$2:$G$1271,'Pending RQ Deadlines'!$C$2:$C$1271,A100),"")</f>
        <v/>
      </c>
      <c r="N100" s="13">
        <f t="shared" ca="1" si="1"/>
        <v>100</v>
      </c>
    </row>
    <row r="101" spans="1:14">
      <c r="A101" s="14" t="s">
        <v>130</v>
      </c>
      <c r="B101" s="33">
        <f>COUNTIF(Data!$D$2:$D$6232,A101)</f>
        <v>11</v>
      </c>
      <c r="C101" s="33">
        <f>COUNTIFS(Data!$D$2:$D$6232,A101,Data!$R$2:$R$6232,"RFE FILED")</f>
        <v>11</v>
      </c>
      <c r="D101" s="33">
        <f>COUNTIFS(Data!$D$2:$D$6232,A101,Data!$R$2:$R$6232,"PROVISIONAL FILED")</f>
        <v>0</v>
      </c>
      <c r="E101" s="33">
        <f>COUNTIFS(Data!$D$2:$D$6232,A101,Data!$R$2:$R$6232,"COMPLETE FILED")</f>
        <v>0</v>
      </c>
      <c r="F101" s="33">
        <f>COUNTIFS(Data!$D$2:$D$6232,A101,Data!$R$2:$R$6232,"APPLICATION FILED")</f>
        <v>0</v>
      </c>
      <c r="G101" s="33">
        <f>COUNTIFS(Data!$D$2:$D$6232,A101,Data!$R$2:$R$6232,"UNDER EXAMINATION")</f>
        <v>0</v>
      </c>
      <c r="H101" s="33">
        <f>COUNTIFS(Data!$D$2:$D$6232,A101,Data!$R$2:$R$6232,"GRANTED")</f>
        <v>0</v>
      </c>
      <c r="I101" s="33">
        <f>SUMPRODUCT((Data!$D$2:$D$6232=A101)*((Data!$R$2:$R$6232="ABANDONED")+(Data!$R$2:$R$6232="CLOSED")+(Data!$R$2:$R$6232="MERGED")))</f>
        <v>0</v>
      </c>
      <c r="J101" s="13">
        <f>COUNTIFS('Pending RQ Deadlines'!$C$2:$C$1271,A101,'Pending RQ Deadlines'!$K$2:$K$1271,"Yes")</f>
        <v>0</v>
      </c>
      <c r="K101" s="13">
        <f>COUNTIFS('Pending RQ Deadlines'!$C$2:$C$1271,A101,'Pending RQ Deadlines'!$J$2:$J$1271,"OVERDUE")</f>
        <v>0</v>
      </c>
      <c r="L101" s="13">
        <f ca="1">SUMPRODUCT(('Pending RQ Deadlines'!$C$2:$C$1271=A101)*('Pending RQ Deadlines'!$J$2:$J$1271&lt;&gt;"UPCOMING")*('Pending RQ Deadlines'!$K$2:$K$1271="Yes"))</f>
        <v>0</v>
      </c>
      <c r="M101" s="15" t="str">
        <f ca="1">IFERROR(_xludf.minifs('Pending RQ Deadlines'!$G$2:$G$1271,'Pending RQ Deadlines'!$C$2:$C$1271,A101),"")</f>
        <v/>
      </c>
      <c r="N101" s="13">
        <f t="shared" ca="1" si="1"/>
        <v>101</v>
      </c>
    </row>
    <row r="102" spans="1:14">
      <c r="A102" s="14" t="s">
        <v>131</v>
      </c>
      <c r="B102" s="33">
        <f>COUNTIF(Data!$D$2:$D$6232,A102)</f>
        <v>10</v>
      </c>
      <c r="C102" s="33">
        <f>COUNTIFS(Data!$D$2:$D$6232,A102,Data!$R$2:$R$6232,"RFE FILED")</f>
        <v>0</v>
      </c>
      <c r="D102" s="33">
        <f>COUNTIFS(Data!$D$2:$D$6232,A102,Data!$R$2:$R$6232,"PROVISIONAL FILED")</f>
        <v>0</v>
      </c>
      <c r="E102" s="33">
        <f>COUNTIFS(Data!$D$2:$D$6232,A102,Data!$R$2:$R$6232,"COMPLETE FILED")</f>
        <v>10</v>
      </c>
      <c r="F102" s="33">
        <f>COUNTIFS(Data!$D$2:$D$6232,A102,Data!$R$2:$R$6232,"APPLICATION FILED")</f>
        <v>0</v>
      </c>
      <c r="G102" s="33">
        <f>COUNTIFS(Data!$D$2:$D$6232,A102,Data!$R$2:$R$6232,"UNDER EXAMINATION")</f>
        <v>0</v>
      </c>
      <c r="H102" s="33">
        <f>COUNTIFS(Data!$D$2:$D$6232,A102,Data!$R$2:$R$6232,"GRANTED")</f>
        <v>0</v>
      </c>
      <c r="I102" s="33">
        <f>SUMPRODUCT((Data!$D$2:$D$6232=A102)*((Data!$R$2:$R$6232="ABANDONED")+(Data!$R$2:$R$6232="CLOSED")+(Data!$R$2:$R$6232="MERGED")))</f>
        <v>0</v>
      </c>
      <c r="J102" s="13">
        <f>COUNTIFS('Pending RQ Deadlines'!$C$2:$C$1271,A102,'Pending RQ Deadlines'!$K$2:$K$1271,"Yes")</f>
        <v>10</v>
      </c>
      <c r="K102" s="13">
        <f ca="1">COUNTIFS('Pending RQ Deadlines'!$C$2:$C$1271,A102,'Pending RQ Deadlines'!$J$2:$J$1271,"OVERDUE")</f>
        <v>4</v>
      </c>
      <c r="L102" s="13">
        <f ca="1">SUMPRODUCT(('Pending RQ Deadlines'!$C$2:$C$1271=A102)*('Pending RQ Deadlines'!$J$2:$J$1271&lt;&gt;"UPCOMING")*('Pending RQ Deadlines'!$K$2:$K$1271="Yes"))</f>
        <v>4</v>
      </c>
      <c r="M102" s="15" t="str">
        <f ca="1">IFERROR(_xludf.minifs('Pending RQ Deadlines'!$G$2:$G$1271,'Pending RQ Deadlines'!$C$2:$C$1271,A102),"")</f>
        <v/>
      </c>
      <c r="N102" s="13">
        <f t="shared" ca="1" si="1"/>
        <v>98.04</v>
      </c>
    </row>
    <row r="103" spans="1:14">
      <c r="A103" s="14" t="s">
        <v>132</v>
      </c>
      <c r="B103" s="33">
        <f>COUNTIF(Data!$D$2:$D$6232,A103)</f>
        <v>10</v>
      </c>
      <c r="C103" s="33">
        <f>COUNTIFS(Data!$D$2:$D$6232,A103,Data!$R$2:$R$6232,"RFE FILED")</f>
        <v>10</v>
      </c>
      <c r="D103" s="33">
        <f>COUNTIFS(Data!$D$2:$D$6232,A103,Data!$R$2:$R$6232,"PROVISIONAL FILED")</f>
        <v>0</v>
      </c>
      <c r="E103" s="33">
        <f>COUNTIFS(Data!$D$2:$D$6232,A103,Data!$R$2:$R$6232,"COMPLETE FILED")</f>
        <v>0</v>
      </c>
      <c r="F103" s="33">
        <f>COUNTIFS(Data!$D$2:$D$6232,A103,Data!$R$2:$R$6232,"APPLICATION FILED")</f>
        <v>0</v>
      </c>
      <c r="G103" s="33">
        <f>COUNTIFS(Data!$D$2:$D$6232,A103,Data!$R$2:$R$6232,"UNDER EXAMINATION")</f>
        <v>0</v>
      </c>
      <c r="H103" s="33">
        <f>COUNTIFS(Data!$D$2:$D$6232,A103,Data!$R$2:$R$6232,"GRANTED")</f>
        <v>0</v>
      </c>
      <c r="I103" s="33">
        <f>SUMPRODUCT((Data!$D$2:$D$6232=A103)*((Data!$R$2:$R$6232="ABANDONED")+(Data!$R$2:$R$6232="CLOSED")+(Data!$R$2:$R$6232="MERGED")))</f>
        <v>0</v>
      </c>
      <c r="J103" s="13">
        <f>COUNTIFS('Pending RQ Deadlines'!$C$2:$C$1271,A103,'Pending RQ Deadlines'!$K$2:$K$1271,"Yes")</f>
        <v>0</v>
      </c>
      <c r="K103" s="13">
        <f>COUNTIFS('Pending RQ Deadlines'!$C$2:$C$1271,A103,'Pending RQ Deadlines'!$J$2:$J$1271,"OVERDUE")</f>
        <v>0</v>
      </c>
      <c r="L103" s="13">
        <f ca="1">SUMPRODUCT(('Pending RQ Deadlines'!$C$2:$C$1271=A103)*('Pending RQ Deadlines'!$J$2:$J$1271&lt;&gt;"UPCOMING")*('Pending RQ Deadlines'!$K$2:$K$1271="Yes"))</f>
        <v>0</v>
      </c>
      <c r="M103" s="15" t="str">
        <f ca="1">IFERROR(_xludf.minifs('Pending RQ Deadlines'!$G$2:$G$1271,'Pending RQ Deadlines'!$C$2:$C$1271,A103),"")</f>
        <v/>
      </c>
      <c r="N103" s="13">
        <f t="shared" ca="1" si="1"/>
        <v>103</v>
      </c>
    </row>
    <row r="104" spans="1:14">
      <c r="A104" s="14" t="s">
        <v>133</v>
      </c>
      <c r="B104" s="33">
        <f>COUNTIF(Data!$D$2:$D$6232,A104)</f>
        <v>10</v>
      </c>
      <c r="C104" s="33">
        <f>COUNTIFS(Data!$D$2:$D$6232,A104,Data!$R$2:$R$6232,"RFE FILED")</f>
        <v>10</v>
      </c>
      <c r="D104" s="33">
        <f>COUNTIFS(Data!$D$2:$D$6232,A104,Data!$R$2:$R$6232,"PROVISIONAL FILED")</f>
        <v>0</v>
      </c>
      <c r="E104" s="33">
        <f>COUNTIFS(Data!$D$2:$D$6232,A104,Data!$R$2:$R$6232,"COMPLETE FILED")</f>
        <v>0</v>
      </c>
      <c r="F104" s="33">
        <f>COUNTIFS(Data!$D$2:$D$6232,A104,Data!$R$2:$R$6232,"APPLICATION FILED")</f>
        <v>0</v>
      </c>
      <c r="G104" s="33">
        <f>COUNTIFS(Data!$D$2:$D$6232,A104,Data!$R$2:$R$6232,"UNDER EXAMINATION")</f>
        <v>0</v>
      </c>
      <c r="H104" s="33">
        <f>COUNTIFS(Data!$D$2:$D$6232,A104,Data!$R$2:$R$6232,"GRANTED")</f>
        <v>0</v>
      </c>
      <c r="I104" s="33">
        <f>SUMPRODUCT((Data!$D$2:$D$6232=A104)*((Data!$R$2:$R$6232="ABANDONED")+(Data!$R$2:$R$6232="CLOSED")+(Data!$R$2:$R$6232="MERGED")))</f>
        <v>0</v>
      </c>
      <c r="J104" s="13">
        <f>COUNTIFS('Pending RQ Deadlines'!$C$2:$C$1271,A104,'Pending RQ Deadlines'!$K$2:$K$1271,"Yes")</f>
        <v>0</v>
      </c>
      <c r="K104" s="13">
        <f>COUNTIFS('Pending RQ Deadlines'!$C$2:$C$1271,A104,'Pending RQ Deadlines'!$J$2:$J$1271,"OVERDUE")</f>
        <v>0</v>
      </c>
      <c r="L104" s="13">
        <f ca="1">SUMPRODUCT(('Pending RQ Deadlines'!$C$2:$C$1271=A104)*('Pending RQ Deadlines'!$J$2:$J$1271&lt;&gt;"UPCOMING")*('Pending RQ Deadlines'!$K$2:$K$1271="Yes"))</f>
        <v>0</v>
      </c>
      <c r="M104" s="15" t="str">
        <f ca="1">IFERROR(_xludf.minifs('Pending RQ Deadlines'!$G$2:$G$1271,'Pending RQ Deadlines'!$C$2:$C$1271,A104),"")</f>
        <v/>
      </c>
      <c r="N104" s="13">
        <f t="shared" ca="1" si="1"/>
        <v>104</v>
      </c>
    </row>
    <row r="105" spans="1:14">
      <c r="A105" s="14" t="s">
        <v>134</v>
      </c>
      <c r="B105" s="33">
        <f>COUNTIF(Data!$D$2:$D$6232,A105)</f>
        <v>10</v>
      </c>
      <c r="C105" s="33">
        <f>COUNTIFS(Data!$D$2:$D$6232,A105,Data!$R$2:$R$6232,"RFE FILED")</f>
        <v>10</v>
      </c>
      <c r="D105" s="33">
        <f>COUNTIFS(Data!$D$2:$D$6232,A105,Data!$R$2:$R$6232,"PROVISIONAL FILED")</f>
        <v>0</v>
      </c>
      <c r="E105" s="33">
        <f>COUNTIFS(Data!$D$2:$D$6232,A105,Data!$R$2:$R$6232,"COMPLETE FILED")</f>
        <v>0</v>
      </c>
      <c r="F105" s="33">
        <f>COUNTIFS(Data!$D$2:$D$6232,A105,Data!$R$2:$R$6232,"APPLICATION FILED")</f>
        <v>0</v>
      </c>
      <c r="G105" s="33">
        <f>COUNTIFS(Data!$D$2:$D$6232,A105,Data!$R$2:$R$6232,"UNDER EXAMINATION")</f>
        <v>0</v>
      </c>
      <c r="H105" s="33">
        <f>COUNTIFS(Data!$D$2:$D$6232,A105,Data!$R$2:$R$6232,"GRANTED")</f>
        <v>0</v>
      </c>
      <c r="I105" s="33">
        <f>SUMPRODUCT((Data!$D$2:$D$6232=A105)*((Data!$R$2:$R$6232="ABANDONED")+(Data!$R$2:$R$6232="CLOSED")+(Data!$R$2:$R$6232="MERGED")))</f>
        <v>0</v>
      </c>
      <c r="J105" s="13">
        <f>COUNTIFS('Pending RQ Deadlines'!$C$2:$C$1271,A105,'Pending RQ Deadlines'!$K$2:$K$1271,"Yes")</f>
        <v>0</v>
      </c>
      <c r="K105" s="13">
        <f>COUNTIFS('Pending RQ Deadlines'!$C$2:$C$1271,A105,'Pending RQ Deadlines'!$J$2:$J$1271,"OVERDUE")</f>
        <v>0</v>
      </c>
      <c r="L105" s="13">
        <f ca="1">SUMPRODUCT(('Pending RQ Deadlines'!$C$2:$C$1271=A105)*('Pending RQ Deadlines'!$J$2:$J$1271&lt;&gt;"UPCOMING")*('Pending RQ Deadlines'!$K$2:$K$1271="Yes"))</f>
        <v>0</v>
      </c>
      <c r="M105" s="15" t="str">
        <f ca="1">IFERROR(_xludf.minifs('Pending RQ Deadlines'!$G$2:$G$1271,'Pending RQ Deadlines'!$C$2:$C$1271,A105),"")</f>
        <v/>
      </c>
      <c r="N105" s="13">
        <f t="shared" ca="1" si="1"/>
        <v>105</v>
      </c>
    </row>
    <row r="106" spans="1:14">
      <c r="A106" s="14" t="s">
        <v>135</v>
      </c>
      <c r="B106" s="33">
        <f>COUNTIF(Data!$D$2:$D$6232,A106)</f>
        <v>10</v>
      </c>
      <c r="C106" s="33">
        <f>COUNTIFS(Data!$D$2:$D$6232,A106,Data!$R$2:$R$6232,"RFE FILED")</f>
        <v>10</v>
      </c>
      <c r="D106" s="33">
        <f>COUNTIFS(Data!$D$2:$D$6232,A106,Data!$R$2:$R$6232,"PROVISIONAL FILED")</f>
        <v>0</v>
      </c>
      <c r="E106" s="33">
        <f>COUNTIFS(Data!$D$2:$D$6232,A106,Data!$R$2:$R$6232,"COMPLETE FILED")</f>
        <v>0</v>
      </c>
      <c r="F106" s="33">
        <f>COUNTIFS(Data!$D$2:$D$6232,A106,Data!$R$2:$R$6232,"APPLICATION FILED")</f>
        <v>0</v>
      </c>
      <c r="G106" s="33">
        <f>COUNTIFS(Data!$D$2:$D$6232,A106,Data!$R$2:$R$6232,"UNDER EXAMINATION")</f>
        <v>0</v>
      </c>
      <c r="H106" s="33">
        <f>COUNTIFS(Data!$D$2:$D$6232,A106,Data!$R$2:$R$6232,"GRANTED")</f>
        <v>0</v>
      </c>
      <c r="I106" s="33">
        <f>SUMPRODUCT((Data!$D$2:$D$6232=A106)*((Data!$R$2:$R$6232="ABANDONED")+(Data!$R$2:$R$6232="CLOSED")+(Data!$R$2:$R$6232="MERGED")))</f>
        <v>0</v>
      </c>
      <c r="J106" s="13">
        <f>COUNTIFS('Pending RQ Deadlines'!$C$2:$C$1271,A106,'Pending RQ Deadlines'!$K$2:$K$1271,"Yes")</f>
        <v>0</v>
      </c>
      <c r="K106" s="13">
        <f>COUNTIFS('Pending RQ Deadlines'!$C$2:$C$1271,A106,'Pending RQ Deadlines'!$J$2:$J$1271,"OVERDUE")</f>
        <v>0</v>
      </c>
      <c r="L106" s="13">
        <f ca="1">SUMPRODUCT(('Pending RQ Deadlines'!$C$2:$C$1271=A106)*('Pending RQ Deadlines'!$J$2:$J$1271&lt;&gt;"UPCOMING")*('Pending RQ Deadlines'!$K$2:$K$1271="Yes"))</f>
        <v>0</v>
      </c>
      <c r="M106" s="15" t="str">
        <f ca="1">IFERROR(_xludf.minifs('Pending RQ Deadlines'!$G$2:$G$1271,'Pending RQ Deadlines'!$C$2:$C$1271,A106),"")</f>
        <v/>
      </c>
      <c r="N106" s="13">
        <f t="shared" ca="1" si="1"/>
        <v>106</v>
      </c>
    </row>
    <row r="107" spans="1:14">
      <c r="A107" s="14" t="s">
        <v>136</v>
      </c>
      <c r="B107" s="33">
        <f>COUNTIF(Data!$D$2:$D$6232,A107)</f>
        <v>10</v>
      </c>
      <c r="C107" s="33">
        <f>COUNTIFS(Data!$D$2:$D$6232,A107,Data!$R$2:$R$6232,"RFE FILED")</f>
        <v>10</v>
      </c>
      <c r="D107" s="33">
        <f>COUNTIFS(Data!$D$2:$D$6232,A107,Data!$R$2:$R$6232,"PROVISIONAL FILED")</f>
        <v>0</v>
      </c>
      <c r="E107" s="33">
        <f>COUNTIFS(Data!$D$2:$D$6232,A107,Data!$R$2:$R$6232,"COMPLETE FILED")</f>
        <v>0</v>
      </c>
      <c r="F107" s="33">
        <f>COUNTIFS(Data!$D$2:$D$6232,A107,Data!$R$2:$R$6232,"APPLICATION FILED")</f>
        <v>0</v>
      </c>
      <c r="G107" s="33">
        <f>COUNTIFS(Data!$D$2:$D$6232,A107,Data!$R$2:$R$6232,"UNDER EXAMINATION")</f>
        <v>0</v>
      </c>
      <c r="H107" s="33">
        <f>COUNTIFS(Data!$D$2:$D$6232,A107,Data!$R$2:$R$6232,"GRANTED")</f>
        <v>0</v>
      </c>
      <c r="I107" s="33">
        <f>SUMPRODUCT((Data!$D$2:$D$6232=A107)*((Data!$R$2:$R$6232="ABANDONED")+(Data!$R$2:$R$6232="CLOSED")+(Data!$R$2:$R$6232="MERGED")))</f>
        <v>0</v>
      </c>
      <c r="J107" s="13">
        <f>COUNTIFS('Pending RQ Deadlines'!$C$2:$C$1271,A107,'Pending RQ Deadlines'!$K$2:$K$1271,"Yes")</f>
        <v>0</v>
      </c>
      <c r="K107" s="13">
        <f>COUNTIFS('Pending RQ Deadlines'!$C$2:$C$1271,A107,'Pending RQ Deadlines'!$J$2:$J$1271,"OVERDUE")</f>
        <v>0</v>
      </c>
      <c r="L107" s="13">
        <f ca="1">SUMPRODUCT(('Pending RQ Deadlines'!$C$2:$C$1271=A107)*('Pending RQ Deadlines'!$J$2:$J$1271&lt;&gt;"UPCOMING")*('Pending RQ Deadlines'!$K$2:$K$1271="Yes"))</f>
        <v>0</v>
      </c>
      <c r="M107" s="15" t="str">
        <f ca="1">IFERROR(_xludf.minifs('Pending RQ Deadlines'!$G$2:$G$1271,'Pending RQ Deadlines'!$C$2:$C$1271,A107),"")</f>
        <v/>
      </c>
      <c r="N107" s="13">
        <f t="shared" ca="1" si="1"/>
        <v>107</v>
      </c>
    </row>
    <row r="108" spans="1:14">
      <c r="A108" s="14" t="s">
        <v>137</v>
      </c>
      <c r="B108" s="33">
        <f>COUNTIF(Data!$D$2:$D$6232,A108)</f>
        <v>10</v>
      </c>
      <c r="C108" s="33">
        <f>COUNTIFS(Data!$D$2:$D$6232,A108,Data!$R$2:$R$6232,"RFE FILED")</f>
        <v>10</v>
      </c>
      <c r="D108" s="33">
        <f>COUNTIFS(Data!$D$2:$D$6232,A108,Data!$R$2:$R$6232,"PROVISIONAL FILED")</f>
        <v>0</v>
      </c>
      <c r="E108" s="33">
        <f>COUNTIFS(Data!$D$2:$D$6232,A108,Data!$R$2:$R$6232,"COMPLETE FILED")</f>
        <v>0</v>
      </c>
      <c r="F108" s="33">
        <f>COUNTIFS(Data!$D$2:$D$6232,A108,Data!$R$2:$R$6232,"APPLICATION FILED")</f>
        <v>0</v>
      </c>
      <c r="G108" s="33">
        <f>COUNTIFS(Data!$D$2:$D$6232,A108,Data!$R$2:$R$6232,"UNDER EXAMINATION")</f>
        <v>0</v>
      </c>
      <c r="H108" s="33">
        <f>COUNTIFS(Data!$D$2:$D$6232,A108,Data!$R$2:$R$6232,"GRANTED")</f>
        <v>0</v>
      </c>
      <c r="I108" s="33">
        <f>SUMPRODUCT((Data!$D$2:$D$6232=A108)*((Data!$R$2:$R$6232="ABANDONED")+(Data!$R$2:$R$6232="CLOSED")+(Data!$R$2:$R$6232="MERGED")))</f>
        <v>0</v>
      </c>
      <c r="J108" s="13">
        <f>COUNTIFS('Pending RQ Deadlines'!$C$2:$C$1271,A108,'Pending RQ Deadlines'!$K$2:$K$1271,"Yes")</f>
        <v>0</v>
      </c>
      <c r="K108" s="13">
        <f>COUNTIFS('Pending RQ Deadlines'!$C$2:$C$1271,A108,'Pending RQ Deadlines'!$J$2:$J$1271,"OVERDUE")</f>
        <v>0</v>
      </c>
      <c r="L108" s="13">
        <f ca="1">SUMPRODUCT(('Pending RQ Deadlines'!$C$2:$C$1271=A108)*('Pending RQ Deadlines'!$J$2:$J$1271&lt;&gt;"UPCOMING")*('Pending RQ Deadlines'!$K$2:$K$1271="Yes"))</f>
        <v>0</v>
      </c>
      <c r="M108" s="15" t="str">
        <f ca="1">IFERROR(_xludf.minifs('Pending RQ Deadlines'!$G$2:$G$1271,'Pending RQ Deadlines'!$C$2:$C$1271,A108),"")</f>
        <v/>
      </c>
      <c r="N108" s="13">
        <f t="shared" ca="1" si="1"/>
        <v>108</v>
      </c>
    </row>
    <row r="109" spans="1:14">
      <c r="A109" s="14" t="s">
        <v>138</v>
      </c>
      <c r="B109" s="33">
        <f>COUNTIF(Data!$D$2:$D$6232,A109)</f>
        <v>10</v>
      </c>
      <c r="C109" s="33">
        <f>COUNTIFS(Data!$D$2:$D$6232,A109,Data!$R$2:$R$6232,"RFE FILED")</f>
        <v>10</v>
      </c>
      <c r="D109" s="33">
        <f>COUNTIFS(Data!$D$2:$D$6232,A109,Data!$R$2:$R$6232,"PROVISIONAL FILED")</f>
        <v>0</v>
      </c>
      <c r="E109" s="33">
        <f>COUNTIFS(Data!$D$2:$D$6232,A109,Data!$R$2:$R$6232,"COMPLETE FILED")</f>
        <v>0</v>
      </c>
      <c r="F109" s="33">
        <f>COUNTIFS(Data!$D$2:$D$6232,A109,Data!$R$2:$R$6232,"APPLICATION FILED")</f>
        <v>0</v>
      </c>
      <c r="G109" s="33">
        <f>COUNTIFS(Data!$D$2:$D$6232,A109,Data!$R$2:$R$6232,"UNDER EXAMINATION")</f>
        <v>0</v>
      </c>
      <c r="H109" s="33">
        <f>COUNTIFS(Data!$D$2:$D$6232,A109,Data!$R$2:$R$6232,"GRANTED")</f>
        <v>0</v>
      </c>
      <c r="I109" s="33">
        <f>SUMPRODUCT((Data!$D$2:$D$6232=A109)*((Data!$R$2:$R$6232="ABANDONED")+(Data!$R$2:$R$6232="CLOSED")+(Data!$R$2:$R$6232="MERGED")))</f>
        <v>0</v>
      </c>
      <c r="J109" s="13">
        <f>COUNTIFS('Pending RQ Deadlines'!$C$2:$C$1271,A109,'Pending RQ Deadlines'!$K$2:$K$1271,"Yes")</f>
        <v>0</v>
      </c>
      <c r="K109" s="13">
        <f>COUNTIFS('Pending RQ Deadlines'!$C$2:$C$1271,A109,'Pending RQ Deadlines'!$J$2:$J$1271,"OVERDUE")</f>
        <v>0</v>
      </c>
      <c r="L109" s="13">
        <f ca="1">SUMPRODUCT(('Pending RQ Deadlines'!$C$2:$C$1271=A109)*('Pending RQ Deadlines'!$J$2:$J$1271&lt;&gt;"UPCOMING")*('Pending RQ Deadlines'!$K$2:$K$1271="Yes"))</f>
        <v>0</v>
      </c>
      <c r="M109" s="15" t="str">
        <f ca="1">IFERROR(_xludf.minifs('Pending RQ Deadlines'!$G$2:$G$1271,'Pending RQ Deadlines'!$C$2:$C$1271,A109),"")</f>
        <v/>
      </c>
      <c r="N109" s="13">
        <f t="shared" ca="1" si="1"/>
        <v>109</v>
      </c>
    </row>
    <row r="110" spans="1:14">
      <c r="A110" s="14" t="s">
        <v>139</v>
      </c>
      <c r="B110" s="33">
        <f>COUNTIF(Data!$D$2:$D$6232,A110)</f>
        <v>10</v>
      </c>
      <c r="C110" s="33">
        <f>COUNTIFS(Data!$D$2:$D$6232,A110,Data!$R$2:$R$6232,"RFE FILED")</f>
        <v>9</v>
      </c>
      <c r="D110" s="33">
        <f>COUNTIFS(Data!$D$2:$D$6232,A110,Data!$R$2:$R$6232,"PROVISIONAL FILED")</f>
        <v>0</v>
      </c>
      <c r="E110" s="33">
        <f>COUNTIFS(Data!$D$2:$D$6232,A110,Data!$R$2:$R$6232,"COMPLETE FILED")</f>
        <v>0</v>
      </c>
      <c r="F110" s="33">
        <f>COUNTIFS(Data!$D$2:$D$6232,A110,Data!$R$2:$R$6232,"APPLICATION FILED")</f>
        <v>1</v>
      </c>
      <c r="G110" s="33">
        <f>COUNTIFS(Data!$D$2:$D$6232,A110,Data!$R$2:$R$6232,"UNDER EXAMINATION")</f>
        <v>0</v>
      </c>
      <c r="H110" s="33">
        <f>COUNTIFS(Data!$D$2:$D$6232,A110,Data!$R$2:$R$6232,"GRANTED")</f>
        <v>0</v>
      </c>
      <c r="I110" s="33">
        <f>SUMPRODUCT((Data!$D$2:$D$6232=A110)*((Data!$R$2:$R$6232="ABANDONED")+(Data!$R$2:$R$6232="CLOSED")+(Data!$R$2:$R$6232="MERGED")))</f>
        <v>0</v>
      </c>
      <c r="J110" s="13">
        <f>COUNTIFS('Pending RQ Deadlines'!$C$2:$C$1271,A110,'Pending RQ Deadlines'!$K$2:$K$1271,"Yes")</f>
        <v>1</v>
      </c>
      <c r="K110" s="13">
        <f ca="1">COUNTIFS('Pending RQ Deadlines'!$C$2:$C$1271,A110,'Pending RQ Deadlines'!$J$2:$J$1271,"OVERDUE")</f>
        <v>1</v>
      </c>
      <c r="L110" s="13">
        <f ca="1">SUMPRODUCT(('Pending RQ Deadlines'!$C$2:$C$1271=A110)*('Pending RQ Deadlines'!$J$2:$J$1271&lt;&gt;"UPCOMING")*('Pending RQ Deadlines'!$K$2:$K$1271="Yes"))</f>
        <v>1</v>
      </c>
      <c r="M110" s="15" t="str">
        <f ca="1">IFERROR(_xludf.minifs('Pending RQ Deadlines'!$G$2:$G$1271,'Pending RQ Deadlines'!$C$2:$C$1271,A110),"")</f>
        <v/>
      </c>
      <c r="N110" s="13">
        <f t="shared" ca="1" si="1"/>
        <v>109.01</v>
      </c>
    </row>
    <row r="111" spans="1:14">
      <c r="A111" s="14" t="s">
        <v>140</v>
      </c>
      <c r="B111" s="33">
        <f>COUNTIF(Data!$D$2:$D$6232,A111)</f>
        <v>9</v>
      </c>
      <c r="C111" s="33">
        <f>COUNTIFS(Data!$D$2:$D$6232,A111,Data!$R$2:$R$6232,"RFE FILED")</f>
        <v>9</v>
      </c>
      <c r="D111" s="33">
        <f>COUNTIFS(Data!$D$2:$D$6232,A111,Data!$R$2:$R$6232,"PROVISIONAL FILED")</f>
        <v>0</v>
      </c>
      <c r="E111" s="33">
        <f>COUNTIFS(Data!$D$2:$D$6232,A111,Data!$R$2:$R$6232,"COMPLETE FILED")</f>
        <v>0</v>
      </c>
      <c r="F111" s="33">
        <f>COUNTIFS(Data!$D$2:$D$6232,A111,Data!$R$2:$R$6232,"APPLICATION FILED")</f>
        <v>0</v>
      </c>
      <c r="G111" s="33">
        <f>COUNTIFS(Data!$D$2:$D$6232,A111,Data!$R$2:$R$6232,"UNDER EXAMINATION")</f>
        <v>0</v>
      </c>
      <c r="H111" s="33">
        <f>COUNTIFS(Data!$D$2:$D$6232,A111,Data!$R$2:$R$6232,"GRANTED")</f>
        <v>0</v>
      </c>
      <c r="I111" s="33">
        <f>SUMPRODUCT((Data!$D$2:$D$6232=A111)*((Data!$R$2:$R$6232="ABANDONED")+(Data!$R$2:$R$6232="CLOSED")+(Data!$R$2:$R$6232="MERGED")))</f>
        <v>0</v>
      </c>
      <c r="J111" s="13">
        <f>COUNTIFS('Pending RQ Deadlines'!$C$2:$C$1271,A111,'Pending RQ Deadlines'!$K$2:$K$1271,"Yes")</f>
        <v>0</v>
      </c>
      <c r="K111" s="13">
        <f>COUNTIFS('Pending RQ Deadlines'!$C$2:$C$1271,A111,'Pending RQ Deadlines'!$J$2:$J$1271,"OVERDUE")</f>
        <v>0</v>
      </c>
      <c r="L111" s="13">
        <f ca="1">SUMPRODUCT(('Pending RQ Deadlines'!$C$2:$C$1271=A111)*('Pending RQ Deadlines'!$J$2:$J$1271&lt;&gt;"UPCOMING")*('Pending RQ Deadlines'!$K$2:$K$1271="Yes"))</f>
        <v>0</v>
      </c>
      <c r="M111" s="15" t="str">
        <f ca="1">IFERROR(_xludf.minifs('Pending RQ Deadlines'!$G$2:$G$1271,'Pending RQ Deadlines'!$C$2:$C$1271,A111),"")</f>
        <v/>
      </c>
      <c r="N111" s="13">
        <f t="shared" ca="1" si="1"/>
        <v>111</v>
      </c>
    </row>
    <row r="112" spans="1:14">
      <c r="A112" s="14" t="s">
        <v>141</v>
      </c>
      <c r="B112" s="33">
        <f>COUNTIF(Data!$D$2:$D$6232,A112)</f>
        <v>9</v>
      </c>
      <c r="C112" s="33">
        <f>COUNTIFS(Data!$D$2:$D$6232,A112,Data!$R$2:$R$6232,"RFE FILED")</f>
        <v>6</v>
      </c>
      <c r="D112" s="33">
        <f>COUNTIFS(Data!$D$2:$D$6232,A112,Data!$R$2:$R$6232,"PROVISIONAL FILED")</f>
        <v>3</v>
      </c>
      <c r="E112" s="33">
        <f>COUNTIFS(Data!$D$2:$D$6232,A112,Data!$R$2:$R$6232,"COMPLETE FILED")</f>
        <v>0</v>
      </c>
      <c r="F112" s="33">
        <f>COUNTIFS(Data!$D$2:$D$6232,A112,Data!$R$2:$R$6232,"APPLICATION FILED")</f>
        <v>0</v>
      </c>
      <c r="G112" s="33">
        <f>COUNTIFS(Data!$D$2:$D$6232,A112,Data!$R$2:$R$6232,"UNDER EXAMINATION")</f>
        <v>0</v>
      </c>
      <c r="H112" s="33">
        <f>COUNTIFS(Data!$D$2:$D$6232,A112,Data!$R$2:$R$6232,"GRANTED")</f>
        <v>0</v>
      </c>
      <c r="I112" s="33">
        <f>SUMPRODUCT((Data!$D$2:$D$6232=A112)*((Data!$R$2:$R$6232="ABANDONED")+(Data!$R$2:$R$6232="CLOSED")+(Data!$R$2:$R$6232="MERGED")))</f>
        <v>0</v>
      </c>
      <c r="J112" s="13">
        <f>COUNTIFS('Pending RQ Deadlines'!$C$2:$C$1271,A112,'Pending RQ Deadlines'!$K$2:$K$1271,"Yes")</f>
        <v>3</v>
      </c>
      <c r="K112" s="13">
        <f ca="1">COUNTIFS('Pending RQ Deadlines'!$C$2:$C$1271,A112,'Pending RQ Deadlines'!$J$2:$J$1271,"OVERDUE")</f>
        <v>1</v>
      </c>
      <c r="L112" s="13">
        <f ca="1">SUMPRODUCT(('Pending RQ Deadlines'!$C$2:$C$1271=A112)*('Pending RQ Deadlines'!$J$2:$J$1271&lt;&gt;"UPCOMING")*('Pending RQ Deadlines'!$K$2:$K$1271="Yes"))</f>
        <v>1</v>
      </c>
      <c r="M112" s="15" t="str">
        <f ca="1">IFERROR(_xludf.minifs('Pending RQ Deadlines'!$G$2:$G$1271,'Pending RQ Deadlines'!$C$2:$C$1271,A112),"")</f>
        <v/>
      </c>
      <c r="N112" s="13">
        <f t="shared" ca="1" si="1"/>
        <v>111.01</v>
      </c>
    </row>
    <row r="113" spans="1:14">
      <c r="A113" s="14" t="s">
        <v>142</v>
      </c>
      <c r="B113" s="33">
        <f>COUNTIF(Data!$D$2:$D$6232,A113)</f>
        <v>9</v>
      </c>
      <c r="C113" s="33">
        <f>COUNTIFS(Data!$D$2:$D$6232,A113,Data!$R$2:$R$6232,"RFE FILED")</f>
        <v>8</v>
      </c>
      <c r="D113" s="33">
        <f>COUNTIFS(Data!$D$2:$D$6232,A113,Data!$R$2:$R$6232,"PROVISIONAL FILED")</f>
        <v>1</v>
      </c>
      <c r="E113" s="33">
        <f>COUNTIFS(Data!$D$2:$D$6232,A113,Data!$R$2:$R$6232,"COMPLETE FILED")</f>
        <v>0</v>
      </c>
      <c r="F113" s="33">
        <f>COUNTIFS(Data!$D$2:$D$6232,A113,Data!$R$2:$R$6232,"APPLICATION FILED")</f>
        <v>0</v>
      </c>
      <c r="G113" s="33">
        <f>COUNTIFS(Data!$D$2:$D$6232,A113,Data!$R$2:$R$6232,"UNDER EXAMINATION")</f>
        <v>0</v>
      </c>
      <c r="H113" s="33">
        <f>COUNTIFS(Data!$D$2:$D$6232,A113,Data!$R$2:$R$6232,"GRANTED")</f>
        <v>0</v>
      </c>
      <c r="I113" s="33">
        <f>SUMPRODUCT((Data!$D$2:$D$6232=A113)*((Data!$R$2:$R$6232="ABANDONED")+(Data!$R$2:$R$6232="CLOSED")+(Data!$R$2:$R$6232="MERGED")))</f>
        <v>0</v>
      </c>
      <c r="J113" s="13">
        <f>COUNTIFS('Pending RQ Deadlines'!$C$2:$C$1271,A113,'Pending RQ Deadlines'!$K$2:$K$1271,"Yes")</f>
        <v>1</v>
      </c>
      <c r="K113" s="13">
        <f ca="1">COUNTIFS('Pending RQ Deadlines'!$C$2:$C$1271,A113,'Pending RQ Deadlines'!$J$2:$J$1271,"OVERDUE")</f>
        <v>0</v>
      </c>
      <c r="L113" s="13">
        <f ca="1">SUMPRODUCT(('Pending RQ Deadlines'!$C$2:$C$1271=A113)*('Pending RQ Deadlines'!$J$2:$J$1271&lt;&gt;"UPCOMING")*('Pending RQ Deadlines'!$K$2:$K$1271="Yes"))</f>
        <v>0</v>
      </c>
      <c r="M113" s="15" t="str">
        <f ca="1">IFERROR(_xludf.minifs('Pending RQ Deadlines'!$G$2:$G$1271,'Pending RQ Deadlines'!$C$2:$C$1271,A113),"")</f>
        <v/>
      </c>
      <c r="N113" s="13">
        <f t="shared" ca="1" si="1"/>
        <v>113</v>
      </c>
    </row>
    <row r="114" spans="1:14">
      <c r="A114" s="14" t="s">
        <v>143</v>
      </c>
      <c r="B114" s="33">
        <f>COUNTIF(Data!$D$2:$D$6232,A114)</f>
        <v>9</v>
      </c>
      <c r="C114" s="33">
        <f>COUNTIFS(Data!$D$2:$D$6232,A114,Data!$R$2:$R$6232,"RFE FILED")</f>
        <v>9</v>
      </c>
      <c r="D114" s="33">
        <f>COUNTIFS(Data!$D$2:$D$6232,A114,Data!$R$2:$R$6232,"PROVISIONAL FILED")</f>
        <v>0</v>
      </c>
      <c r="E114" s="33">
        <f>COUNTIFS(Data!$D$2:$D$6232,A114,Data!$R$2:$R$6232,"COMPLETE FILED")</f>
        <v>0</v>
      </c>
      <c r="F114" s="33">
        <f>COUNTIFS(Data!$D$2:$D$6232,A114,Data!$R$2:$R$6232,"APPLICATION FILED")</f>
        <v>0</v>
      </c>
      <c r="G114" s="33">
        <f>COUNTIFS(Data!$D$2:$D$6232,A114,Data!$R$2:$R$6232,"UNDER EXAMINATION")</f>
        <v>0</v>
      </c>
      <c r="H114" s="33">
        <f>COUNTIFS(Data!$D$2:$D$6232,A114,Data!$R$2:$R$6232,"GRANTED")</f>
        <v>0</v>
      </c>
      <c r="I114" s="33">
        <f>SUMPRODUCT((Data!$D$2:$D$6232=A114)*((Data!$R$2:$R$6232="ABANDONED")+(Data!$R$2:$R$6232="CLOSED")+(Data!$R$2:$R$6232="MERGED")))</f>
        <v>0</v>
      </c>
      <c r="J114" s="13">
        <f>COUNTIFS('Pending RQ Deadlines'!$C$2:$C$1271,A114,'Pending RQ Deadlines'!$K$2:$K$1271,"Yes")</f>
        <v>0</v>
      </c>
      <c r="K114" s="13">
        <f>COUNTIFS('Pending RQ Deadlines'!$C$2:$C$1271,A114,'Pending RQ Deadlines'!$J$2:$J$1271,"OVERDUE")</f>
        <v>0</v>
      </c>
      <c r="L114" s="13">
        <f ca="1">SUMPRODUCT(('Pending RQ Deadlines'!$C$2:$C$1271=A114)*('Pending RQ Deadlines'!$J$2:$J$1271&lt;&gt;"UPCOMING")*('Pending RQ Deadlines'!$K$2:$K$1271="Yes"))</f>
        <v>0</v>
      </c>
      <c r="M114" s="15" t="str">
        <f ca="1">IFERROR(_xludf.minifs('Pending RQ Deadlines'!$G$2:$G$1271,'Pending RQ Deadlines'!$C$2:$C$1271,A114),"")</f>
        <v/>
      </c>
      <c r="N114" s="13">
        <f t="shared" ca="1" si="1"/>
        <v>114</v>
      </c>
    </row>
    <row r="115" spans="1:14">
      <c r="A115" s="14" t="s">
        <v>144</v>
      </c>
      <c r="B115" s="33">
        <f>COUNTIF(Data!$D$2:$D$6232,A115)</f>
        <v>9</v>
      </c>
      <c r="C115" s="33">
        <f>COUNTIFS(Data!$D$2:$D$6232,A115,Data!$R$2:$R$6232,"RFE FILED")</f>
        <v>6</v>
      </c>
      <c r="D115" s="33">
        <f>COUNTIFS(Data!$D$2:$D$6232,A115,Data!$R$2:$R$6232,"PROVISIONAL FILED")</f>
        <v>0</v>
      </c>
      <c r="E115" s="33">
        <f>COUNTIFS(Data!$D$2:$D$6232,A115,Data!$R$2:$R$6232,"COMPLETE FILED")</f>
        <v>0</v>
      </c>
      <c r="F115" s="33">
        <f>COUNTIFS(Data!$D$2:$D$6232,A115,Data!$R$2:$R$6232,"APPLICATION FILED")</f>
        <v>3</v>
      </c>
      <c r="G115" s="33">
        <f>COUNTIFS(Data!$D$2:$D$6232,A115,Data!$R$2:$R$6232,"UNDER EXAMINATION")</f>
        <v>0</v>
      </c>
      <c r="H115" s="33">
        <f>COUNTIFS(Data!$D$2:$D$6232,A115,Data!$R$2:$R$6232,"GRANTED")</f>
        <v>0</v>
      </c>
      <c r="I115" s="33">
        <f>SUMPRODUCT((Data!$D$2:$D$6232=A115)*((Data!$R$2:$R$6232="ABANDONED")+(Data!$R$2:$R$6232="CLOSED")+(Data!$R$2:$R$6232="MERGED")))</f>
        <v>0</v>
      </c>
      <c r="J115" s="13">
        <f>COUNTIFS('Pending RQ Deadlines'!$C$2:$C$1271,A115,'Pending RQ Deadlines'!$K$2:$K$1271,"Yes")</f>
        <v>3</v>
      </c>
      <c r="K115" s="13">
        <f ca="1">COUNTIFS('Pending RQ Deadlines'!$C$2:$C$1271,A115,'Pending RQ Deadlines'!$J$2:$J$1271,"OVERDUE")</f>
        <v>2</v>
      </c>
      <c r="L115" s="13">
        <f ca="1">SUMPRODUCT(('Pending RQ Deadlines'!$C$2:$C$1271=A115)*('Pending RQ Deadlines'!$J$2:$J$1271&lt;&gt;"UPCOMING")*('Pending RQ Deadlines'!$K$2:$K$1271="Yes"))</f>
        <v>2</v>
      </c>
      <c r="M115" s="15" t="str">
        <f ca="1">IFERROR(_xludf.minifs('Pending RQ Deadlines'!$G$2:$G$1271,'Pending RQ Deadlines'!$C$2:$C$1271,A115),"")</f>
        <v/>
      </c>
      <c r="N115" s="13">
        <f t="shared" ca="1" si="1"/>
        <v>113.02</v>
      </c>
    </row>
    <row r="116" spans="1:14">
      <c r="A116" s="14" t="s">
        <v>145</v>
      </c>
      <c r="B116" s="33">
        <f>COUNTIF(Data!$D$2:$D$6232,A116)</f>
        <v>9</v>
      </c>
      <c r="C116" s="33">
        <f>COUNTIFS(Data!$D$2:$D$6232,A116,Data!$R$2:$R$6232,"RFE FILED")</f>
        <v>9</v>
      </c>
      <c r="D116" s="33">
        <f>COUNTIFS(Data!$D$2:$D$6232,A116,Data!$R$2:$R$6232,"PROVISIONAL FILED")</f>
        <v>0</v>
      </c>
      <c r="E116" s="33">
        <f>COUNTIFS(Data!$D$2:$D$6232,A116,Data!$R$2:$R$6232,"COMPLETE FILED")</f>
        <v>0</v>
      </c>
      <c r="F116" s="33">
        <f>COUNTIFS(Data!$D$2:$D$6232,A116,Data!$R$2:$R$6232,"APPLICATION FILED")</f>
        <v>0</v>
      </c>
      <c r="G116" s="33">
        <f>COUNTIFS(Data!$D$2:$D$6232,A116,Data!$R$2:$R$6232,"UNDER EXAMINATION")</f>
        <v>0</v>
      </c>
      <c r="H116" s="33">
        <f>COUNTIFS(Data!$D$2:$D$6232,A116,Data!$R$2:$R$6232,"GRANTED")</f>
        <v>0</v>
      </c>
      <c r="I116" s="33">
        <f>SUMPRODUCT((Data!$D$2:$D$6232=A116)*((Data!$R$2:$R$6232="ABANDONED")+(Data!$R$2:$R$6232="CLOSED")+(Data!$R$2:$R$6232="MERGED")))</f>
        <v>0</v>
      </c>
      <c r="J116" s="13">
        <f>COUNTIFS('Pending RQ Deadlines'!$C$2:$C$1271,A116,'Pending RQ Deadlines'!$K$2:$K$1271,"Yes")</f>
        <v>0</v>
      </c>
      <c r="K116" s="13">
        <f>COUNTIFS('Pending RQ Deadlines'!$C$2:$C$1271,A116,'Pending RQ Deadlines'!$J$2:$J$1271,"OVERDUE")</f>
        <v>0</v>
      </c>
      <c r="L116" s="13">
        <f ca="1">SUMPRODUCT(('Pending RQ Deadlines'!$C$2:$C$1271=A116)*('Pending RQ Deadlines'!$J$2:$J$1271&lt;&gt;"UPCOMING")*('Pending RQ Deadlines'!$K$2:$K$1271="Yes"))</f>
        <v>0</v>
      </c>
      <c r="M116" s="15" t="str">
        <f ca="1">IFERROR(_xludf.minifs('Pending RQ Deadlines'!$G$2:$G$1271,'Pending RQ Deadlines'!$C$2:$C$1271,A116),"")</f>
        <v/>
      </c>
      <c r="N116" s="13">
        <f t="shared" ca="1" si="1"/>
        <v>116</v>
      </c>
    </row>
    <row r="117" spans="1:14">
      <c r="A117" s="14" t="s">
        <v>146</v>
      </c>
      <c r="B117" s="33">
        <f>COUNTIF(Data!$D$2:$D$6232,A117)</f>
        <v>9</v>
      </c>
      <c r="C117" s="33">
        <f>COUNTIFS(Data!$D$2:$D$6232,A117,Data!$R$2:$R$6232,"RFE FILED")</f>
        <v>9</v>
      </c>
      <c r="D117" s="33">
        <f>COUNTIFS(Data!$D$2:$D$6232,A117,Data!$R$2:$R$6232,"PROVISIONAL FILED")</f>
        <v>0</v>
      </c>
      <c r="E117" s="33">
        <f>COUNTIFS(Data!$D$2:$D$6232,A117,Data!$R$2:$R$6232,"COMPLETE FILED")</f>
        <v>0</v>
      </c>
      <c r="F117" s="33">
        <f>COUNTIFS(Data!$D$2:$D$6232,A117,Data!$R$2:$R$6232,"APPLICATION FILED")</f>
        <v>0</v>
      </c>
      <c r="G117" s="33">
        <f>COUNTIFS(Data!$D$2:$D$6232,A117,Data!$R$2:$R$6232,"UNDER EXAMINATION")</f>
        <v>0</v>
      </c>
      <c r="H117" s="33">
        <f>COUNTIFS(Data!$D$2:$D$6232,A117,Data!$R$2:$R$6232,"GRANTED")</f>
        <v>0</v>
      </c>
      <c r="I117" s="33">
        <f>SUMPRODUCT((Data!$D$2:$D$6232=A117)*((Data!$R$2:$R$6232="ABANDONED")+(Data!$R$2:$R$6232="CLOSED")+(Data!$R$2:$R$6232="MERGED")))</f>
        <v>0</v>
      </c>
      <c r="J117" s="13">
        <f>COUNTIFS('Pending RQ Deadlines'!$C$2:$C$1271,A117,'Pending RQ Deadlines'!$K$2:$K$1271,"Yes")</f>
        <v>0</v>
      </c>
      <c r="K117" s="13">
        <f>COUNTIFS('Pending RQ Deadlines'!$C$2:$C$1271,A117,'Pending RQ Deadlines'!$J$2:$J$1271,"OVERDUE")</f>
        <v>0</v>
      </c>
      <c r="L117" s="13">
        <f ca="1">SUMPRODUCT(('Pending RQ Deadlines'!$C$2:$C$1271=A117)*('Pending RQ Deadlines'!$J$2:$J$1271&lt;&gt;"UPCOMING")*('Pending RQ Deadlines'!$K$2:$K$1271="Yes"))</f>
        <v>0</v>
      </c>
      <c r="M117" s="15" t="str">
        <f ca="1">IFERROR(_xludf.minifs('Pending RQ Deadlines'!$G$2:$G$1271,'Pending RQ Deadlines'!$C$2:$C$1271,A117),"")</f>
        <v/>
      </c>
      <c r="N117" s="13">
        <f t="shared" ca="1" si="1"/>
        <v>117</v>
      </c>
    </row>
    <row r="118" spans="1:14">
      <c r="A118" s="14" t="s">
        <v>147</v>
      </c>
      <c r="B118" s="33">
        <f>COUNTIF(Data!$D$2:$D$6232,A118)</f>
        <v>9</v>
      </c>
      <c r="C118" s="33">
        <f>COUNTIFS(Data!$D$2:$D$6232,A118,Data!$R$2:$R$6232,"RFE FILED")</f>
        <v>9</v>
      </c>
      <c r="D118" s="33">
        <f>COUNTIFS(Data!$D$2:$D$6232,A118,Data!$R$2:$R$6232,"PROVISIONAL FILED")</f>
        <v>0</v>
      </c>
      <c r="E118" s="33">
        <f>COUNTIFS(Data!$D$2:$D$6232,A118,Data!$R$2:$R$6232,"COMPLETE FILED")</f>
        <v>0</v>
      </c>
      <c r="F118" s="33">
        <f>COUNTIFS(Data!$D$2:$D$6232,A118,Data!$R$2:$R$6232,"APPLICATION FILED")</f>
        <v>0</v>
      </c>
      <c r="G118" s="33">
        <f>COUNTIFS(Data!$D$2:$D$6232,A118,Data!$R$2:$R$6232,"UNDER EXAMINATION")</f>
        <v>0</v>
      </c>
      <c r="H118" s="33">
        <f>COUNTIFS(Data!$D$2:$D$6232,A118,Data!$R$2:$R$6232,"GRANTED")</f>
        <v>0</v>
      </c>
      <c r="I118" s="33">
        <f>SUMPRODUCT((Data!$D$2:$D$6232=A118)*((Data!$R$2:$R$6232="ABANDONED")+(Data!$R$2:$R$6232="CLOSED")+(Data!$R$2:$R$6232="MERGED")))</f>
        <v>0</v>
      </c>
      <c r="J118" s="13">
        <f>COUNTIFS('Pending RQ Deadlines'!$C$2:$C$1271,A118,'Pending RQ Deadlines'!$K$2:$K$1271,"Yes")</f>
        <v>0</v>
      </c>
      <c r="K118" s="13">
        <f>COUNTIFS('Pending RQ Deadlines'!$C$2:$C$1271,A118,'Pending RQ Deadlines'!$J$2:$J$1271,"OVERDUE")</f>
        <v>0</v>
      </c>
      <c r="L118" s="13">
        <f ca="1">SUMPRODUCT(('Pending RQ Deadlines'!$C$2:$C$1271=A118)*('Pending RQ Deadlines'!$J$2:$J$1271&lt;&gt;"UPCOMING")*('Pending RQ Deadlines'!$K$2:$K$1271="Yes"))</f>
        <v>0</v>
      </c>
      <c r="M118" s="15" t="str">
        <f ca="1">IFERROR(_xludf.minifs('Pending RQ Deadlines'!$G$2:$G$1271,'Pending RQ Deadlines'!$C$2:$C$1271,A118),"")</f>
        <v/>
      </c>
      <c r="N118" s="13">
        <f t="shared" ca="1" si="1"/>
        <v>118</v>
      </c>
    </row>
    <row r="119" spans="1:14">
      <c r="A119" s="14" t="s">
        <v>148</v>
      </c>
      <c r="B119" s="33">
        <f>COUNTIF(Data!$D$2:$D$6232,A119)</f>
        <v>9</v>
      </c>
      <c r="C119" s="33">
        <f>COUNTIFS(Data!$D$2:$D$6232,A119,Data!$R$2:$R$6232,"RFE FILED")</f>
        <v>3</v>
      </c>
      <c r="D119" s="33">
        <f>COUNTIFS(Data!$D$2:$D$6232,A119,Data!$R$2:$R$6232,"PROVISIONAL FILED")</f>
        <v>2</v>
      </c>
      <c r="E119" s="33">
        <f>COUNTIFS(Data!$D$2:$D$6232,A119,Data!$R$2:$R$6232,"COMPLETE FILED")</f>
        <v>0</v>
      </c>
      <c r="F119" s="33">
        <f>COUNTIFS(Data!$D$2:$D$6232,A119,Data!$R$2:$R$6232,"APPLICATION FILED")</f>
        <v>0</v>
      </c>
      <c r="G119" s="33">
        <f>COUNTIFS(Data!$D$2:$D$6232,A119,Data!$R$2:$R$6232,"UNDER EXAMINATION")</f>
        <v>1</v>
      </c>
      <c r="H119" s="33">
        <f>COUNTIFS(Data!$D$2:$D$6232,A119,Data!$R$2:$R$6232,"GRANTED")</f>
        <v>1</v>
      </c>
      <c r="I119" s="33">
        <f>SUMPRODUCT((Data!$D$2:$D$6232=A119)*((Data!$R$2:$R$6232="ABANDONED")+(Data!$R$2:$R$6232="CLOSED")+(Data!$R$2:$R$6232="MERGED")))</f>
        <v>0</v>
      </c>
      <c r="J119" s="13">
        <f>COUNTIFS('Pending RQ Deadlines'!$C$2:$C$1271,A119,'Pending RQ Deadlines'!$K$2:$K$1271,"Yes")</f>
        <v>2</v>
      </c>
      <c r="K119" s="13">
        <f ca="1">COUNTIFS('Pending RQ Deadlines'!$C$2:$C$1271,A119,'Pending RQ Deadlines'!$J$2:$J$1271,"OVERDUE")</f>
        <v>1</v>
      </c>
      <c r="L119" s="13">
        <f ca="1">SUMPRODUCT(('Pending RQ Deadlines'!$C$2:$C$1271=A119)*('Pending RQ Deadlines'!$J$2:$J$1271&lt;&gt;"UPCOMING")*('Pending RQ Deadlines'!$K$2:$K$1271="Yes"))</f>
        <v>1</v>
      </c>
      <c r="M119" s="15" t="str">
        <f ca="1">IFERROR(_xludf.minifs('Pending RQ Deadlines'!$G$2:$G$1271,'Pending RQ Deadlines'!$C$2:$C$1271,A119),"")</f>
        <v/>
      </c>
      <c r="N119" s="13">
        <f t="shared" ca="1" si="1"/>
        <v>118.01</v>
      </c>
    </row>
    <row r="120" spans="1:14">
      <c r="A120" s="14" t="s">
        <v>149</v>
      </c>
      <c r="B120" s="33">
        <f>COUNTIF(Data!$D$2:$D$6232,A120)</f>
        <v>9</v>
      </c>
      <c r="C120" s="33">
        <f>COUNTIFS(Data!$D$2:$D$6232,A120,Data!$R$2:$R$6232,"RFE FILED")</f>
        <v>9</v>
      </c>
      <c r="D120" s="33">
        <f>COUNTIFS(Data!$D$2:$D$6232,A120,Data!$R$2:$R$6232,"PROVISIONAL FILED")</f>
        <v>0</v>
      </c>
      <c r="E120" s="33">
        <f>COUNTIFS(Data!$D$2:$D$6232,A120,Data!$R$2:$R$6232,"COMPLETE FILED")</f>
        <v>0</v>
      </c>
      <c r="F120" s="33">
        <f>COUNTIFS(Data!$D$2:$D$6232,A120,Data!$R$2:$R$6232,"APPLICATION FILED")</f>
        <v>0</v>
      </c>
      <c r="G120" s="33">
        <f>COUNTIFS(Data!$D$2:$D$6232,A120,Data!$R$2:$R$6232,"UNDER EXAMINATION")</f>
        <v>0</v>
      </c>
      <c r="H120" s="33">
        <f>COUNTIFS(Data!$D$2:$D$6232,A120,Data!$R$2:$R$6232,"GRANTED")</f>
        <v>0</v>
      </c>
      <c r="I120" s="33">
        <f>SUMPRODUCT((Data!$D$2:$D$6232=A120)*((Data!$R$2:$R$6232="ABANDONED")+(Data!$R$2:$R$6232="CLOSED")+(Data!$R$2:$R$6232="MERGED")))</f>
        <v>0</v>
      </c>
      <c r="J120" s="13">
        <f>COUNTIFS('Pending RQ Deadlines'!$C$2:$C$1271,A120,'Pending RQ Deadlines'!$K$2:$K$1271,"Yes")</f>
        <v>0</v>
      </c>
      <c r="K120" s="13">
        <f>COUNTIFS('Pending RQ Deadlines'!$C$2:$C$1271,A120,'Pending RQ Deadlines'!$J$2:$J$1271,"OVERDUE")</f>
        <v>0</v>
      </c>
      <c r="L120" s="13">
        <f ca="1">SUMPRODUCT(('Pending RQ Deadlines'!$C$2:$C$1271=A120)*('Pending RQ Deadlines'!$J$2:$J$1271&lt;&gt;"UPCOMING")*('Pending RQ Deadlines'!$K$2:$K$1271="Yes"))</f>
        <v>0</v>
      </c>
      <c r="M120" s="15" t="str">
        <f ca="1">IFERROR(_xludf.minifs('Pending RQ Deadlines'!$G$2:$G$1271,'Pending RQ Deadlines'!$C$2:$C$1271,A120),"")</f>
        <v/>
      </c>
      <c r="N120" s="13">
        <f t="shared" ca="1" si="1"/>
        <v>120</v>
      </c>
    </row>
    <row r="121" spans="1:14">
      <c r="A121" s="14" t="s">
        <v>150</v>
      </c>
      <c r="B121" s="33">
        <f>COUNTIF(Data!$D$2:$D$6232,A121)</f>
        <v>9</v>
      </c>
      <c r="C121" s="33">
        <f>COUNTIFS(Data!$D$2:$D$6232,A121,Data!$R$2:$R$6232,"RFE FILED")</f>
        <v>9</v>
      </c>
      <c r="D121" s="33">
        <f>COUNTIFS(Data!$D$2:$D$6232,A121,Data!$R$2:$R$6232,"PROVISIONAL FILED")</f>
        <v>0</v>
      </c>
      <c r="E121" s="33">
        <f>COUNTIFS(Data!$D$2:$D$6232,A121,Data!$R$2:$R$6232,"COMPLETE FILED")</f>
        <v>0</v>
      </c>
      <c r="F121" s="33">
        <f>COUNTIFS(Data!$D$2:$D$6232,A121,Data!$R$2:$R$6232,"APPLICATION FILED")</f>
        <v>0</v>
      </c>
      <c r="G121" s="33">
        <f>COUNTIFS(Data!$D$2:$D$6232,A121,Data!$R$2:$R$6232,"UNDER EXAMINATION")</f>
        <v>0</v>
      </c>
      <c r="H121" s="33">
        <f>COUNTIFS(Data!$D$2:$D$6232,A121,Data!$R$2:$R$6232,"GRANTED")</f>
        <v>0</v>
      </c>
      <c r="I121" s="33">
        <f>SUMPRODUCT((Data!$D$2:$D$6232=A121)*((Data!$R$2:$R$6232="ABANDONED")+(Data!$R$2:$R$6232="CLOSED")+(Data!$R$2:$R$6232="MERGED")))</f>
        <v>0</v>
      </c>
      <c r="J121" s="13">
        <f>COUNTIFS('Pending RQ Deadlines'!$C$2:$C$1271,A121,'Pending RQ Deadlines'!$K$2:$K$1271,"Yes")</f>
        <v>0</v>
      </c>
      <c r="K121" s="13">
        <f>COUNTIFS('Pending RQ Deadlines'!$C$2:$C$1271,A121,'Pending RQ Deadlines'!$J$2:$J$1271,"OVERDUE")</f>
        <v>0</v>
      </c>
      <c r="L121" s="13">
        <f ca="1">SUMPRODUCT(('Pending RQ Deadlines'!$C$2:$C$1271=A121)*('Pending RQ Deadlines'!$J$2:$J$1271&lt;&gt;"UPCOMING")*('Pending RQ Deadlines'!$K$2:$K$1271="Yes"))</f>
        <v>0</v>
      </c>
      <c r="M121" s="15" t="str">
        <f ca="1">IFERROR(_xludf.minifs('Pending RQ Deadlines'!$G$2:$G$1271,'Pending RQ Deadlines'!$C$2:$C$1271,A121),"")</f>
        <v/>
      </c>
      <c r="N121" s="13">
        <f t="shared" ca="1" si="1"/>
        <v>121</v>
      </c>
    </row>
    <row r="122" spans="1:14">
      <c r="A122" s="14" t="s">
        <v>151</v>
      </c>
      <c r="B122" s="33">
        <f>COUNTIF(Data!$D$2:$D$6232,A122)</f>
        <v>9</v>
      </c>
      <c r="C122" s="33">
        <f>COUNTIFS(Data!$D$2:$D$6232,A122,Data!$R$2:$R$6232,"RFE FILED")</f>
        <v>0</v>
      </c>
      <c r="D122" s="33">
        <f>COUNTIFS(Data!$D$2:$D$6232,A122,Data!$R$2:$R$6232,"PROVISIONAL FILED")</f>
        <v>9</v>
      </c>
      <c r="E122" s="33">
        <f>COUNTIFS(Data!$D$2:$D$6232,A122,Data!$R$2:$R$6232,"COMPLETE FILED")</f>
        <v>0</v>
      </c>
      <c r="F122" s="33">
        <f>COUNTIFS(Data!$D$2:$D$6232,A122,Data!$R$2:$R$6232,"APPLICATION FILED")</f>
        <v>0</v>
      </c>
      <c r="G122" s="33">
        <f>COUNTIFS(Data!$D$2:$D$6232,A122,Data!$R$2:$R$6232,"UNDER EXAMINATION")</f>
        <v>0</v>
      </c>
      <c r="H122" s="33">
        <f>COUNTIFS(Data!$D$2:$D$6232,A122,Data!$R$2:$R$6232,"GRANTED")</f>
        <v>0</v>
      </c>
      <c r="I122" s="33">
        <f>SUMPRODUCT((Data!$D$2:$D$6232=A122)*((Data!$R$2:$R$6232="ABANDONED")+(Data!$R$2:$R$6232="CLOSED")+(Data!$R$2:$R$6232="MERGED")))</f>
        <v>0</v>
      </c>
      <c r="J122" s="13">
        <f>COUNTIFS('Pending RQ Deadlines'!$C$2:$C$1271,A122,'Pending RQ Deadlines'!$K$2:$K$1271,"Yes")</f>
        <v>9</v>
      </c>
      <c r="K122" s="13">
        <f ca="1">COUNTIFS('Pending RQ Deadlines'!$C$2:$C$1271,A122,'Pending RQ Deadlines'!$J$2:$J$1271,"OVERDUE")</f>
        <v>6</v>
      </c>
      <c r="L122" s="13">
        <f ca="1">SUMPRODUCT(('Pending RQ Deadlines'!$C$2:$C$1271=A122)*('Pending RQ Deadlines'!$J$2:$J$1271&lt;&gt;"UPCOMING")*('Pending RQ Deadlines'!$K$2:$K$1271="Yes"))</f>
        <v>6</v>
      </c>
      <c r="M122" s="15" t="str">
        <f ca="1">IFERROR(_xludf.minifs('Pending RQ Deadlines'!$G$2:$G$1271,'Pending RQ Deadlines'!$C$2:$C$1271,A122),"")</f>
        <v/>
      </c>
      <c r="N122" s="13">
        <f t="shared" ca="1" si="1"/>
        <v>116.06</v>
      </c>
    </row>
    <row r="123" spans="1:14">
      <c r="A123" s="14" t="s">
        <v>152</v>
      </c>
      <c r="B123" s="33">
        <f>COUNTIF(Data!$D$2:$D$6232,A123)</f>
        <v>9</v>
      </c>
      <c r="C123" s="33">
        <f>COUNTIFS(Data!$D$2:$D$6232,A123,Data!$R$2:$R$6232,"RFE FILED")</f>
        <v>3</v>
      </c>
      <c r="D123" s="33">
        <f>COUNTIFS(Data!$D$2:$D$6232,A123,Data!$R$2:$R$6232,"PROVISIONAL FILED")</f>
        <v>6</v>
      </c>
      <c r="E123" s="33">
        <f>COUNTIFS(Data!$D$2:$D$6232,A123,Data!$R$2:$R$6232,"COMPLETE FILED")</f>
        <v>0</v>
      </c>
      <c r="F123" s="33">
        <f>COUNTIFS(Data!$D$2:$D$6232,A123,Data!$R$2:$R$6232,"APPLICATION FILED")</f>
        <v>0</v>
      </c>
      <c r="G123" s="33">
        <f>COUNTIFS(Data!$D$2:$D$6232,A123,Data!$R$2:$R$6232,"UNDER EXAMINATION")</f>
        <v>0</v>
      </c>
      <c r="H123" s="33">
        <f>COUNTIFS(Data!$D$2:$D$6232,A123,Data!$R$2:$R$6232,"GRANTED")</f>
        <v>0</v>
      </c>
      <c r="I123" s="33">
        <f>SUMPRODUCT((Data!$D$2:$D$6232=A123)*((Data!$R$2:$R$6232="ABANDONED")+(Data!$R$2:$R$6232="CLOSED")+(Data!$R$2:$R$6232="MERGED")))</f>
        <v>0</v>
      </c>
      <c r="J123" s="13">
        <f>COUNTIFS('Pending RQ Deadlines'!$C$2:$C$1271,A123,'Pending RQ Deadlines'!$K$2:$K$1271,"Yes")</f>
        <v>6</v>
      </c>
      <c r="K123" s="13">
        <f ca="1">COUNTIFS('Pending RQ Deadlines'!$C$2:$C$1271,A123,'Pending RQ Deadlines'!$J$2:$J$1271,"OVERDUE")</f>
        <v>4</v>
      </c>
      <c r="L123" s="13">
        <f ca="1">SUMPRODUCT(('Pending RQ Deadlines'!$C$2:$C$1271=A123)*('Pending RQ Deadlines'!$J$2:$J$1271&lt;&gt;"UPCOMING")*('Pending RQ Deadlines'!$K$2:$K$1271="Yes"))</f>
        <v>4</v>
      </c>
      <c r="M123" s="15" t="str">
        <f ca="1">IFERROR(_xludf.minifs('Pending RQ Deadlines'!$G$2:$G$1271,'Pending RQ Deadlines'!$C$2:$C$1271,A123),"")</f>
        <v/>
      </c>
      <c r="N123" s="13">
        <f t="shared" ca="1" si="1"/>
        <v>119.04</v>
      </c>
    </row>
    <row r="124" spans="1:14">
      <c r="A124" s="14" t="s">
        <v>153</v>
      </c>
      <c r="B124" s="33">
        <f>COUNTIF(Data!$D$2:$D$6232,A124)</f>
        <v>9</v>
      </c>
      <c r="C124" s="33">
        <f>COUNTIFS(Data!$D$2:$D$6232,A124,Data!$R$2:$R$6232,"RFE FILED")</f>
        <v>9</v>
      </c>
      <c r="D124" s="33">
        <f>COUNTIFS(Data!$D$2:$D$6232,A124,Data!$R$2:$R$6232,"PROVISIONAL FILED")</f>
        <v>0</v>
      </c>
      <c r="E124" s="33">
        <f>COUNTIFS(Data!$D$2:$D$6232,A124,Data!$R$2:$R$6232,"COMPLETE FILED")</f>
        <v>0</v>
      </c>
      <c r="F124" s="33">
        <f>COUNTIFS(Data!$D$2:$D$6232,A124,Data!$R$2:$R$6232,"APPLICATION FILED")</f>
        <v>0</v>
      </c>
      <c r="G124" s="33">
        <f>COUNTIFS(Data!$D$2:$D$6232,A124,Data!$R$2:$R$6232,"UNDER EXAMINATION")</f>
        <v>0</v>
      </c>
      <c r="H124" s="33">
        <f>COUNTIFS(Data!$D$2:$D$6232,A124,Data!$R$2:$R$6232,"GRANTED")</f>
        <v>0</v>
      </c>
      <c r="I124" s="33">
        <f>SUMPRODUCT((Data!$D$2:$D$6232=A124)*((Data!$R$2:$R$6232="ABANDONED")+(Data!$R$2:$R$6232="CLOSED")+(Data!$R$2:$R$6232="MERGED")))</f>
        <v>0</v>
      </c>
      <c r="J124" s="13">
        <f>COUNTIFS('Pending RQ Deadlines'!$C$2:$C$1271,A124,'Pending RQ Deadlines'!$K$2:$K$1271,"Yes")</f>
        <v>0</v>
      </c>
      <c r="K124" s="13">
        <f>COUNTIFS('Pending RQ Deadlines'!$C$2:$C$1271,A124,'Pending RQ Deadlines'!$J$2:$J$1271,"OVERDUE")</f>
        <v>0</v>
      </c>
      <c r="L124" s="13">
        <f ca="1">SUMPRODUCT(('Pending RQ Deadlines'!$C$2:$C$1271=A124)*('Pending RQ Deadlines'!$J$2:$J$1271&lt;&gt;"UPCOMING")*('Pending RQ Deadlines'!$K$2:$K$1271="Yes"))</f>
        <v>0</v>
      </c>
      <c r="M124" s="15" t="str">
        <f ca="1">IFERROR(_xludf.minifs('Pending RQ Deadlines'!$G$2:$G$1271,'Pending RQ Deadlines'!$C$2:$C$1271,A124),"")</f>
        <v/>
      </c>
      <c r="N124" s="13">
        <f t="shared" ca="1" si="1"/>
        <v>124</v>
      </c>
    </row>
    <row r="125" spans="1:14">
      <c r="A125" s="14" t="s">
        <v>154</v>
      </c>
      <c r="B125" s="33">
        <f>COUNTIF(Data!$D$2:$D$6232,A125)</f>
        <v>8</v>
      </c>
      <c r="C125" s="33">
        <f>COUNTIFS(Data!$D$2:$D$6232,A125,Data!$R$2:$R$6232,"RFE FILED")</f>
        <v>8</v>
      </c>
      <c r="D125" s="33">
        <f>COUNTIFS(Data!$D$2:$D$6232,A125,Data!$R$2:$R$6232,"PROVISIONAL FILED")</f>
        <v>0</v>
      </c>
      <c r="E125" s="33">
        <f>COUNTIFS(Data!$D$2:$D$6232,A125,Data!$R$2:$R$6232,"COMPLETE FILED")</f>
        <v>0</v>
      </c>
      <c r="F125" s="33">
        <f>COUNTIFS(Data!$D$2:$D$6232,A125,Data!$R$2:$R$6232,"APPLICATION FILED")</f>
        <v>0</v>
      </c>
      <c r="G125" s="33">
        <f>COUNTIFS(Data!$D$2:$D$6232,A125,Data!$R$2:$R$6232,"UNDER EXAMINATION")</f>
        <v>0</v>
      </c>
      <c r="H125" s="33">
        <f>COUNTIFS(Data!$D$2:$D$6232,A125,Data!$R$2:$R$6232,"GRANTED")</f>
        <v>0</v>
      </c>
      <c r="I125" s="33">
        <f>SUMPRODUCT((Data!$D$2:$D$6232=A125)*((Data!$R$2:$R$6232="ABANDONED")+(Data!$R$2:$R$6232="CLOSED")+(Data!$R$2:$R$6232="MERGED")))</f>
        <v>0</v>
      </c>
      <c r="J125" s="13">
        <f>COUNTIFS('Pending RQ Deadlines'!$C$2:$C$1271,A125,'Pending RQ Deadlines'!$K$2:$K$1271,"Yes")</f>
        <v>0</v>
      </c>
      <c r="K125" s="13">
        <f>COUNTIFS('Pending RQ Deadlines'!$C$2:$C$1271,A125,'Pending RQ Deadlines'!$J$2:$J$1271,"OVERDUE")</f>
        <v>0</v>
      </c>
      <c r="L125" s="13">
        <f ca="1">SUMPRODUCT(('Pending RQ Deadlines'!$C$2:$C$1271=A125)*('Pending RQ Deadlines'!$J$2:$J$1271&lt;&gt;"UPCOMING")*('Pending RQ Deadlines'!$K$2:$K$1271="Yes"))</f>
        <v>0</v>
      </c>
      <c r="M125" s="15" t="str">
        <f ca="1">IFERROR(_xludf.minifs('Pending RQ Deadlines'!$G$2:$G$1271,'Pending RQ Deadlines'!$C$2:$C$1271,A125),"")</f>
        <v/>
      </c>
      <c r="N125" s="13">
        <f t="shared" ca="1" si="1"/>
        <v>125</v>
      </c>
    </row>
    <row r="126" spans="1:14">
      <c r="A126" s="14" t="s">
        <v>155</v>
      </c>
      <c r="B126" s="33">
        <f>COUNTIF(Data!$D$2:$D$6232,A126)</f>
        <v>8</v>
      </c>
      <c r="C126" s="33">
        <f>COUNTIFS(Data!$D$2:$D$6232,A126,Data!$R$2:$R$6232,"RFE FILED")</f>
        <v>8</v>
      </c>
      <c r="D126" s="33">
        <f>COUNTIFS(Data!$D$2:$D$6232,A126,Data!$R$2:$R$6232,"PROVISIONAL FILED")</f>
        <v>0</v>
      </c>
      <c r="E126" s="33">
        <f>COUNTIFS(Data!$D$2:$D$6232,A126,Data!$R$2:$R$6232,"COMPLETE FILED")</f>
        <v>0</v>
      </c>
      <c r="F126" s="33">
        <f>COUNTIFS(Data!$D$2:$D$6232,A126,Data!$R$2:$R$6232,"APPLICATION FILED")</f>
        <v>0</v>
      </c>
      <c r="G126" s="33">
        <f>COUNTIFS(Data!$D$2:$D$6232,A126,Data!$R$2:$R$6232,"UNDER EXAMINATION")</f>
        <v>0</v>
      </c>
      <c r="H126" s="33">
        <f>COUNTIFS(Data!$D$2:$D$6232,A126,Data!$R$2:$R$6232,"GRANTED")</f>
        <v>0</v>
      </c>
      <c r="I126" s="33">
        <f>SUMPRODUCT((Data!$D$2:$D$6232=A126)*((Data!$R$2:$R$6232="ABANDONED")+(Data!$R$2:$R$6232="CLOSED")+(Data!$R$2:$R$6232="MERGED")))</f>
        <v>0</v>
      </c>
      <c r="J126" s="13">
        <f>COUNTIFS('Pending RQ Deadlines'!$C$2:$C$1271,A126,'Pending RQ Deadlines'!$K$2:$K$1271,"Yes")</f>
        <v>0</v>
      </c>
      <c r="K126" s="13">
        <f>COUNTIFS('Pending RQ Deadlines'!$C$2:$C$1271,A126,'Pending RQ Deadlines'!$J$2:$J$1271,"OVERDUE")</f>
        <v>0</v>
      </c>
      <c r="L126" s="13">
        <f ca="1">SUMPRODUCT(('Pending RQ Deadlines'!$C$2:$C$1271=A126)*('Pending RQ Deadlines'!$J$2:$J$1271&lt;&gt;"UPCOMING")*('Pending RQ Deadlines'!$K$2:$K$1271="Yes"))</f>
        <v>0</v>
      </c>
      <c r="M126" s="15" t="str">
        <f ca="1">IFERROR(_xludf.minifs('Pending RQ Deadlines'!$G$2:$G$1271,'Pending RQ Deadlines'!$C$2:$C$1271,A126),"")</f>
        <v/>
      </c>
      <c r="N126" s="13">
        <f t="shared" ca="1" si="1"/>
        <v>126</v>
      </c>
    </row>
    <row r="127" spans="1:14">
      <c r="A127" s="14" t="s">
        <v>156</v>
      </c>
      <c r="B127" s="33">
        <f>COUNTIF(Data!$D$2:$D$6232,A127)</f>
        <v>8</v>
      </c>
      <c r="C127" s="33">
        <f>COUNTIFS(Data!$D$2:$D$6232,A127,Data!$R$2:$R$6232,"RFE FILED")</f>
        <v>7</v>
      </c>
      <c r="D127" s="33">
        <f>COUNTIFS(Data!$D$2:$D$6232,A127,Data!$R$2:$R$6232,"PROVISIONAL FILED")</f>
        <v>0</v>
      </c>
      <c r="E127" s="33">
        <f>COUNTIFS(Data!$D$2:$D$6232,A127,Data!$R$2:$R$6232,"COMPLETE FILED")</f>
        <v>0</v>
      </c>
      <c r="F127" s="33">
        <f>COUNTIFS(Data!$D$2:$D$6232,A127,Data!$R$2:$R$6232,"APPLICATION FILED")</f>
        <v>0</v>
      </c>
      <c r="G127" s="33">
        <f>COUNTIFS(Data!$D$2:$D$6232,A127,Data!$R$2:$R$6232,"UNDER EXAMINATION")</f>
        <v>0</v>
      </c>
      <c r="H127" s="33">
        <f>COUNTIFS(Data!$D$2:$D$6232,A127,Data!$R$2:$R$6232,"GRANTED")</f>
        <v>0</v>
      </c>
      <c r="I127" s="33">
        <f>SUMPRODUCT((Data!$D$2:$D$6232=A127)*((Data!$R$2:$R$6232="ABANDONED")+(Data!$R$2:$R$6232="CLOSED")+(Data!$R$2:$R$6232="MERGED")))</f>
        <v>0</v>
      </c>
      <c r="J127" s="13">
        <f>COUNTIFS('Pending RQ Deadlines'!$C$2:$C$1271,A127,'Pending RQ Deadlines'!$K$2:$K$1271,"Yes")</f>
        <v>0</v>
      </c>
      <c r="K127" s="13">
        <f>COUNTIFS('Pending RQ Deadlines'!$C$2:$C$1271,A127,'Pending RQ Deadlines'!$J$2:$J$1271,"OVERDUE")</f>
        <v>0</v>
      </c>
      <c r="L127" s="13">
        <f ca="1">SUMPRODUCT(('Pending RQ Deadlines'!$C$2:$C$1271=A127)*('Pending RQ Deadlines'!$J$2:$J$1271&lt;&gt;"UPCOMING")*('Pending RQ Deadlines'!$K$2:$K$1271="Yes"))</f>
        <v>0</v>
      </c>
      <c r="M127" s="15" t="str">
        <f ca="1">IFERROR(_xludf.minifs('Pending RQ Deadlines'!$G$2:$G$1271,'Pending RQ Deadlines'!$C$2:$C$1271,A127),"")</f>
        <v/>
      </c>
      <c r="N127" s="13">
        <f t="shared" ca="1" si="1"/>
        <v>127</v>
      </c>
    </row>
    <row r="128" spans="1:14">
      <c r="A128" s="14" t="s">
        <v>157</v>
      </c>
      <c r="B128" s="33">
        <f>COUNTIF(Data!$D$2:$D$6232,A128)</f>
        <v>8</v>
      </c>
      <c r="C128" s="33">
        <f>COUNTIFS(Data!$D$2:$D$6232,A128,Data!$R$2:$R$6232,"RFE FILED")</f>
        <v>8</v>
      </c>
      <c r="D128" s="33">
        <f>COUNTIFS(Data!$D$2:$D$6232,A128,Data!$R$2:$R$6232,"PROVISIONAL FILED")</f>
        <v>0</v>
      </c>
      <c r="E128" s="33">
        <f>COUNTIFS(Data!$D$2:$D$6232,A128,Data!$R$2:$R$6232,"COMPLETE FILED")</f>
        <v>0</v>
      </c>
      <c r="F128" s="33">
        <f>COUNTIFS(Data!$D$2:$D$6232,A128,Data!$R$2:$R$6232,"APPLICATION FILED")</f>
        <v>0</v>
      </c>
      <c r="G128" s="33">
        <f>COUNTIFS(Data!$D$2:$D$6232,A128,Data!$R$2:$R$6232,"UNDER EXAMINATION")</f>
        <v>0</v>
      </c>
      <c r="H128" s="33">
        <f>COUNTIFS(Data!$D$2:$D$6232,A128,Data!$R$2:$R$6232,"GRANTED")</f>
        <v>0</v>
      </c>
      <c r="I128" s="33">
        <f>SUMPRODUCT((Data!$D$2:$D$6232=A128)*((Data!$R$2:$R$6232="ABANDONED")+(Data!$R$2:$R$6232="CLOSED")+(Data!$R$2:$R$6232="MERGED")))</f>
        <v>0</v>
      </c>
      <c r="J128" s="13">
        <f>COUNTIFS('Pending RQ Deadlines'!$C$2:$C$1271,A128,'Pending RQ Deadlines'!$K$2:$K$1271,"Yes")</f>
        <v>0</v>
      </c>
      <c r="K128" s="13">
        <f>COUNTIFS('Pending RQ Deadlines'!$C$2:$C$1271,A128,'Pending RQ Deadlines'!$J$2:$J$1271,"OVERDUE")</f>
        <v>0</v>
      </c>
      <c r="L128" s="13">
        <f ca="1">SUMPRODUCT(('Pending RQ Deadlines'!$C$2:$C$1271=A128)*('Pending RQ Deadlines'!$J$2:$J$1271&lt;&gt;"UPCOMING")*('Pending RQ Deadlines'!$K$2:$K$1271="Yes"))</f>
        <v>0</v>
      </c>
      <c r="M128" s="15" t="str">
        <f ca="1">IFERROR(_xludf.minifs('Pending RQ Deadlines'!$G$2:$G$1271,'Pending RQ Deadlines'!$C$2:$C$1271,A128),"")</f>
        <v/>
      </c>
      <c r="N128" s="13">
        <f t="shared" ca="1" si="1"/>
        <v>128</v>
      </c>
    </row>
    <row r="129" spans="1:14">
      <c r="A129" s="14" t="s">
        <v>158</v>
      </c>
      <c r="B129" s="33">
        <f>COUNTIF(Data!$D$2:$D$6232,A129)</f>
        <v>8</v>
      </c>
      <c r="C129" s="33">
        <f>COUNTIFS(Data!$D$2:$D$6232,A129,Data!$R$2:$R$6232,"RFE FILED")</f>
        <v>8</v>
      </c>
      <c r="D129" s="33">
        <f>COUNTIFS(Data!$D$2:$D$6232,A129,Data!$R$2:$R$6232,"PROVISIONAL FILED")</f>
        <v>0</v>
      </c>
      <c r="E129" s="33">
        <f>COUNTIFS(Data!$D$2:$D$6232,A129,Data!$R$2:$R$6232,"COMPLETE FILED")</f>
        <v>0</v>
      </c>
      <c r="F129" s="33">
        <f>COUNTIFS(Data!$D$2:$D$6232,A129,Data!$R$2:$R$6232,"APPLICATION FILED")</f>
        <v>0</v>
      </c>
      <c r="G129" s="33">
        <f>COUNTIFS(Data!$D$2:$D$6232,A129,Data!$R$2:$R$6232,"UNDER EXAMINATION")</f>
        <v>0</v>
      </c>
      <c r="H129" s="33">
        <f>COUNTIFS(Data!$D$2:$D$6232,A129,Data!$R$2:$R$6232,"GRANTED")</f>
        <v>0</v>
      </c>
      <c r="I129" s="33">
        <f>SUMPRODUCT((Data!$D$2:$D$6232=A129)*((Data!$R$2:$R$6232="ABANDONED")+(Data!$R$2:$R$6232="CLOSED")+(Data!$R$2:$R$6232="MERGED")))</f>
        <v>0</v>
      </c>
      <c r="J129" s="13">
        <f>COUNTIFS('Pending RQ Deadlines'!$C$2:$C$1271,A129,'Pending RQ Deadlines'!$K$2:$K$1271,"Yes")</f>
        <v>0</v>
      </c>
      <c r="K129" s="13">
        <f>COUNTIFS('Pending RQ Deadlines'!$C$2:$C$1271,A129,'Pending RQ Deadlines'!$J$2:$J$1271,"OVERDUE")</f>
        <v>0</v>
      </c>
      <c r="L129" s="13">
        <f ca="1">SUMPRODUCT(('Pending RQ Deadlines'!$C$2:$C$1271=A129)*('Pending RQ Deadlines'!$J$2:$J$1271&lt;&gt;"UPCOMING")*('Pending RQ Deadlines'!$K$2:$K$1271="Yes"))</f>
        <v>0</v>
      </c>
      <c r="M129" s="15" t="str">
        <f ca="1">IFERROR(_xludf.minifs('Pending RQ Deadlines'!$G$2:$G$1271,'Pending RQ Deadlines'!$C$2:$C$1271,A129),"")</f>
        <v/>
      </c>
      <c r="N129" s="13">
        <f t="shared" ca="1" si="1"/>
        <v>129</v>
      </c>
    </row>
    <row r="130" spans="1:14">
      <c r="A130" s="14" t="s">
        <v>159</v>
      </c>
      <c r="B130" s="33">
        <f>COUNTIF(Data!$D$2:$D$6232,A130)</f>
        <v>8</v>
      </c>
      <c r="C130" s="33">
        <f>COUNTIFS(Data!$D$2:$D$6232,A130,Data!$R$2:$R$6232,"RFE FILED")</f>
        <v>7</v>
      </c>
      <c r="D130" s="33">
        <f>COUNTIFS(Data!$D$2:$D$6232,A130,Data!$R$2:$R$6232,"PROVISIONAL FILED")</f>
        <v>0</v>
      </c>
      <c r="E130" s="33">
        <f>COUNTIFS(Data!$D$2:$D$6232,A130,Data!$R$2:$R$6232,"COMPLETE FILED")</f>
        <v>0</v>
      </c>
      <c r="F130" s="33">
        <f>COUNTIFS(Data!$D$2:$D$6232,A130,Data!$R$2:$R$6232,"APPLICATION FILED")</f>
        <v>1</v>
      </c>
      <c r="G130" s="33">
        <f>COUNTIFS(Data!$D$2:$D$6232,A130,Data!$R$2:$R$6232,"UNDER EXAMINATION")</f>
        <v>0</v>
      </c>
      <c r="H130" s="33">
        <f>COUNTIFS(Data!$D$2:$D$6232,A130,Data!$R$2:$R$6232,"GRANTED")</f>
        <v>0</v>
      </c>
      <c r="I130" s="33">
        <f>SUMPRODUCT((Data!$D$2:$D$6232=A130)*((Data!$R$2:$R$6232="ABANDONED")+(Data!$R$2:$R$6232="CLOSED")+(Data!$R$2:$R$6232="MERGED")))</f>
        <v>0</v>
      </c>
      <c r="J130" s="13">
        <f>COUNTIFS('Pending RQ Deadlines'!$C$2:$C$1271,A130,'Pending RQ Deadlines'!$K$2:$K$1271,"Yes")</f>
        <v>1</v>
      </c>
      <c r="K130" s="13">
        <f ca="1">COUNTIFS('Pending RQ Deadlines'!$C$2:$C$1271,A130,'Pending RQ Deadlines'!$J$2:$J$1271,"OVERDUE")</f>
        <v>0</v>
      </c>
      <c r="L130" s="13">
        <f ca="1">SUMPRODUCT(('Pending RQ Deadlines'!$C$2:$C$1271=A130)*('Pending RQ Deadlines'!$J$2:$J$1271&lt;&gt;"UPCOMING")*('Pending RQ Deadlines'!$K$2:$K$1271="Yes"))</f>
        <v>0</v>
      </c>
      <c r="M130" s="15" t="str">
        <f ca="1">IFERROR(_xludf.minifs('Pending RQ Deadlines'!$G$2:$G$1271,'Pending RQ Deadlines'!$C$2:$C$1271,A130),"")</f>
        <v/>
      </c>
      <c r="N130" s="13">
        <f t="shared" ca="1" si="1"/>
        <v>130</v>
      </c>
    </row>
    <row r="131" spans="1:14">
      <c r="A131" s="14" t="s">
        <v>160</v>
      </c>
      <c r="B131" s="33">
        <f>COUNTIF(Data!$D$2:$D$6232,A131)</f>
        <v>8</v>
      </c>
      <c r="C131" s="33">
        <f>COUNTIFS(Data!$D$2:$D$6232,A131,Data!$R$2:$R$6232,"RFE FILED")</f>
        <v>0</v>
      </c>
      <c r="D131" s="33">
        <f>COUNTIFS(Data!$D$2:$D$6232,A131,Data!$R$2:$R$6232,"PROVISIONAL FILED")</f>
        <v>8</v>
      </c>
      <c r="E131" s="33">
        <f>COUNTIFS(Data!$D$2:$D$6232,A131,Data!$R$2:$R$6232,"COMPLETE FILED")</f>
        <v>0</v>
      </c>
      <c r="F131" s="33">
        <f>COUNTIFS(Data!$D$2:$D$6232,A131,Data!$R$2:$R$6232,"APPLICATION FILED")</f>
        <v>0</v>
      </c>
      <c r="G131" s="33">
        <f>COUNTIFS(Data!$D$2:$D$6232,A131,Data!$R$2:$R$6232,"UNDER EXAMINATION")</f>
        <v>0</v>
      </c>
      <c r="H131" s="33">
        <f>COUNTIFS(Data!$D$2:$D$6232,A131,Data!$R$2:$R$6232,"GRANTED")</f>
        <v>0</v>
      </c>
      <c r="I131" s="33">
        <f>SUMPRODUCT((Data!$D$2:$D$6232=A131)*((Data!$R$2:$R$6232="ABANDONED")+(Data!$R$2:$R$6232="CLOSED")+(Data!$R$2:$R$6232="MERGED")))</f>
        <v>0</v>
      </c>
      <c r="J131" s="13">
        <f>COUNTIFS('Pending RQ Deadlines'!$C$2:$C$1271,A131,'Pending RQ Deadlines'!$K$2:$K$1271,"Yes")</f>
        <v>8</v>
      </c>
      <c r="K131" s="13">
        <f ca="1">COUNTIFS('Pending RQ Deadlines'!$C$2:$C$1271,A131,'Pending RQ Deadlines'!$J$2:$J$1271,"OVERDUE")</f>
        <v>4</v>
      </c>
      <c r="L131" s="13">
        <f ca="1">SUMPRODUCT(('Pending RQ Deadlines'!$C$2:$C$1271=A131)*('Pending RQ Deadlines'!$J$2:$J$1271&lt;&gt;"UPCOMING")*('Pending RQ Deadlines'!$K$2:$K$1271="Yes"))</f>
        <v>4</v>
      </c>
      <c r="M131" s="15" t="str">
        <f ca="1">IFERROR(_xludf.minifs('Pending RQ Deadlines'!$G$2:$G$1271,'Pending RQ Deadlines'!$C$2:$C$1271,A131),"")</f>
        <v/>
      </c>
      <c r="N131" s="13">
        <f t="shared" ref="N131:N194" ca="1" si="2">ROW()-L131+K131/100</f>
        <v>127.04</v>
      </c>
    </row>
    <row r="132" spans="1:14">
      <c r="A132" s="14" t="s">
        <v>161</v>
      </c>
      <c r="B132" s="33">
        <f>COUNTIF(Data!$D$2:$D$6232,A132)</f>
        <v>8</v>
      </c>
      <c r="C132" s="33">
        <f>COUNTIFS(Data!$D$2:$D$6232,A132,Data!$R$2:$R$6232,"RFE FILED")</f>
        <v>8</v>
      </c>
      <c r="D132" s="33">
        <f>COUNTIFS(Data!$D$2:$D$6232,A132,Data!$R$2:$R$6232,"PROVISIONAL FILED")</f>
        <v>0</v>
      </c>
      <c r="E132" s="33">
        <f>COUNTIFS(Data!$D$2:$D$6232,A132,Data!$R$2:$R$6232,"COMPLETE FILED")</f>
        <v>0</v>
      </c>
      <c r="F132" s="33">
        <f>COUNTIFS(Data!$D$2:$D$6232,A132,Data!$R$2:$R$6232,"APPLICATION FILED")</f>
        <v>0</v>
      </c>
      <c r="G132" s="33">
        <f>COUNTIFS(Data!$D$2:$D$6232,A132,Data!$R$2:$R$6232,"UNDER EXAMINATION")</f>
        <v>0</v>
      </c>
      <c r="H132" s="33">
        <f>COUNTIFS(Data!$D$2:$D$6232,A132,Data!$R$2:$R$6232,"GRANTED")</f>
        <v>0</v>
      </c>
      <c r="I132" s="33">
        <f>SUMPRODUCT((Data!$D$2:$D$6232=A132)*((Data!$R$2:$R$6232="ABANDONED")+(Data!$R$2:$R$6232="CLOSED")+(Data!$R$2:$R$6232="MERGED")))</f>
        <v>0</v>
      </c>
      <c r="J132" s="13">
        <f>COUNTIFS('Pending RQ Deadlines'!$C$2:$C$1271,A132,'Pending RQ Deadlines'!$K$2:$K$1271,"Yes")</f>
        <v>0</v>
      </c>
      <c r="K132" s="13">
        <f>COUNTIFS('Pending RQ Deadlines'!$C$2:$C$1271,A132,'Pending RQ Deadlines'!$J$2:$J$1271,"OVERDUE")</f>
        <v>0</v>
      </c>
      <c r="L132" s="13">
        <f ca="1">SUMPRODUCT(('Pending RQ Deadlines'!$C$2:$C$1271=A132)*('Pending RQ Deadlines'!$J$2:$J$1271&lt;&gt;"UPCOMING")*('Pending RQ Deadlines'!$K$2:$K$1271="Yes"))</f>
        <v>0</v>
      </c>
      <c r="M132" s="15" t="str">
        <f ca="1">IFERROR(_xludf.minifs('Pending RQ Deadlines'!$G$2:$G$1271,'Pending RQ Deadlines'!$C$2:$C$1271,A132),"")</f>
        <v/>
      </c>
      <c r="N132" s="13">
        <f t="shared" ca="1" si="2"/>
        <v>132</v>
      </c>
    </row>
    <row r="133" spans="1:14">
      <c r="A133" s="14" t="s">
        <v>162</v>
      </c>
      <c r="B133" s="33">
        <f>COUNTIF(Data!$D$2:$D$6232,A133)</f>
        <v>8</v>
      </c>
      <c r="C133" s="33">
        <f>COUNTIFS(Data!$D$2:$D$6232,A133,Data!$R$2:$R$6232,"RFE FILED")</f>
        <v>8</v>
      </c>
      <c r="D133" s="33">
        <f>COUNTIFS(Data!$D$2:$D$6232,A133,Data!$R$2:$R$6232,"PROVISIONAL FILED")</f>
        <v>0</v>
      </c>
      <c r="E133" s="33">
        <f>COUNTIFS(Data!$D$2:$D$6232,A133,Data!$R$2:$R$6232,"COMPLETE FILED")</f>
        <v>0</v>
      </c>
      <c r="F133" s="33">
        <f>COUNTIFS(Data!$D$2:$D$6232,A133,Data!$R$2:$R$6232,"APPLICATION FILED")</f>
        <v>0</v>
      </c>
      <c r="G133" s="33">
        <f>COUNTIFS(Data!$D$2:$D$6232,A133,Data!$R$2:$R$6232,"UNDER EXAMINATION")</f>
        <v>0</v>
      </c>
      <c r="H133" s="33">
        <f>COUNTIFS(Data!$D$2:$D$6232,A133,Data!$R$2:$R$6232,"GRANTED")</f>
        <v>0</v>
      </c>
      <c r="I133" s="33">
        <f>SUMPRODUCT((Data!$D$2:$D$6232=A133)*((Data!$R$2:$R$6232="ABANDONED")+(Data!$R$2:$R$6232="CLOSED")+(Data!$R$2:$R$6232="MERGED")))</f>
        <v>0</v>
      </c>
      <c r="J133" s="13">
        <f>COUNTIFS('Pending RQ Deadlines'!$C$2:$C$1271,A133,'Pending RQ Deadlines'!$K$2:$K$1271,"Yes")</f>
        <v>0</v>
      </c>
      <c r="K133" s="13">
        <f>COUNTIFS('Pending RQ Deadlines'!$C$2:$C$1271,A133,'Pending RQ Deadlines'!$J$2:$J$1271,"OVERDUE")</f>
        <v>0</v>
      </c>
      <c r="L133" s="13">
        <f ca="1">SUMPRODUCT(('Pending RQ Deadlines'!$C$2:$C$1271=A133)*('Pending RQ Deadlines'!$J$2:$J$1271&lt;&gt;"UPCOMING")*('Pending RQ Deadlines'!$K$2:$K$1271="Yes"))</f>
        <v>0</v>
      </c>
      <c r="M133" s="15" t="str">
        <f ca="1">IFERROR(_xludf.minifs('Pending RQ Deadlines'!$G$2:$G$1271,'Pending RQ Deadlines'!$C$2:$C$1271,A133),"")</f>
        <v/>
      </c>
      <c r="N133" s="13">
        <f t="shared" ca="1" si="2"/>
        <v>133</v>
      </c>
    </row>
    <row r="134" spans="1:14">
      <c r="A134" s="14" t="s">
        <v>163</v>
      </c>
      <c r="B134" s="33">
        <f>COUNTIF(Data!$D$2:$D$6232,A134)</f>
        <v>8</v>
      </c>
      <c r="C134" s="33">
        <f>COUNTIFS(Data!$D$2:$D$6232,A134,Data!$R$2:$R$6232,"RFE FILED")</f>
        <v>2</v>
      </c>
      <c r="D134" s="33">
        <f>COUNTIFS(Data!$D$2:$D$6232,A134,Data!$R$2:$R$6232,"PROVISIONAL FILED")</f>
        <v>0</v>
      </c>
      <c r="E134" s="33">
        <f>COUNTIFS(Data!$D$2:$D$6232,A134,Data!$R$2:$R$6232,"COMPLETE FILED")</f>
        <v>6</v>
      </c>
      <c r="F134" s="33">
        <f>COUNTIFS(Data!$D$2:$D$6232,A134,Data!$R$2:$R$6232,"APPLICATION FILED")</f>
        <v>0</v>
      </c>
      <c r="G134" s="33">
        <f>COUNTIFS(Data!$D$2:$D$6232,A134,Data!$R$2:$R$6232,"UNDER EXAMINATION")</f>
        <v>0</v>
      </c>
      <c r="H134" s="33">
        <f>COUNTIFS(Data!$D$2:$D$6232,A134,Data!$R$2:$R$6232,"GRANTED")</f>
        <v>0</v>
      </c>
      <c r="I134" s="33">
        <f>SUMPRODUCT((Data!$D$2:$D$6232=A134)*((Data!$R$2:$R$6232="ABANDONED")+(Data!$R$2:$R$6232="CLOSED")+(Data!$R$2:$R$6232="MERGED")))</f>
        <v>0</v>
      </c>
      <c r="J134" s="13">
        <f>COUNTIFS('Pending RQ Deadlines'!$C$2:$C$1271,A134,'Pending RQ Deadlines'!$K$2:$K$1271,"Yes")</f>
        <v>6</v>
      </c>
      <c r="K134" s="13">
        <f ca="1">COUNTIFS('Pending RQ Deadlines'!$C$2:$C$1271,A134,'Pending RQ Deadlines'!$J$2:$J$1271,"OVERDUE")</f>
        <v>5</v>
      </c>
      <c r="L134" s="13">
        <f ca="1">SUMPRODUCT(('Pending RQ Deadlines'!$C$2:$C$1271=A134)*('Pending RQ Deadlines'!$J$2:$J$1271&lt;&gt;"UPCOMING")*('Pending RQ Deadlines'!$K$2:$K$1271="Yes"))</f>
        <v>5</v>
      </c>
      <c r="M134" s="15" t="str">
        <f ca="1">IFERROR(_xludf.minifs('Pending RQ Deadlines'!$G$2:$G$1271,'Pending RQ Deadlines'!$C$2:$C$1271,A134),"")</f>
        <v/>
      </c>
      <c r="N134" s="13">
        <f t="shared" ca="1" si="2"/>
        <v>129.05000000000001</v>
      </c>
    </row>
    <row r="135" spans="1:14">
      <c r="A135" s="14" t="s">
        <v>164</v>
      </c>
      <c r="B135" s="33">
        <f>COUNTIF(Data!$D$2:$D$6232,A135)</f>
        <v>8</v>
      </c>
      <c r="C135" s="33">
        <f>COUNTIFS(Data!$D$2:$D$6232,A135,Data!$R$2:$R$6232,"RFE FILED")</f>
        <v>8</v>
      </c>
      <c r="D135" s="33">
        <f>COUNTIFS(Data!$D$2:$D$6232,A135,Data!$R$2:$R$6232,"PROVISIONAL FILED")</f>
        <v>0</v>
      </c>
      <c r="E135" s="33">
        <f>COUNTIFS(Data!$D$2:$D$6232,A135,Data!$R$2:$R$6232,"COMPLETE FILED")</f>
        <v>0</v>
      </c>
      <c r="F135" s="33">
        <f>COUNTIFS(Data!$D$2:$D$6232,A135,Data!$R$2:$R$6232,"APPLICATION FILED")</f>
        <v>0</v>
      </c>
      <c r="G135" s="33">
        <f>COUNTIFS(Data!$D$2:$D$6232,A135,Data!$R$2:$R$6232,"UNDER EXAMINATION")</f>
        <v>0</v>
      </c>
      <c r="H135" s="33">
        <f>COUNTIFS(Data!$D$2:$D$6232,A135,Data!$R$2:$R$6232,"GRANTED")</f>
        <v>0</v>
      </c>
      <c r="I135" s="33">
        <f>SUMPRODUCT((Data!$D$2:$D$6232=A135)*((Data!$R$2:$R$6232="ABANDONED")+(Data!$R$2:$R$6232="CLOSED")+(Data!$R$2:$R$6232="MERGED")))</f>
        <v>0</v>
      </c>
      <c r="J135" s="13">
        <f>COUNTIFS('Pending RQ Deadlines'!$C$2:$C$1271,A135,'Pending RQ Deadlines'!$K$2:$K$1271,"Yes")</f>
        <v>0</v>
      </c>
      <c r="K135" s="13">
        <f>COUNTIFS('Pending RQ Deadlines'!$C$2:$C$1271,A135,'Pending RQ Deadlines'!$J$2:$J$1271,"OVERDUE")</f>
        <v>0</v>
      </c>
      <c r="L135" s="13">
        <f ca="1">SUMPRODUCT(('Pending RQ Deadlines'!$C$2:$C$1271=A135)*('Pending RQ Deadlines'!$J$2:$J$1271&lt;&gt;"UPCOMING")*('Pending RQ Deadlines'!$K$2:$K$1271="Yes"))</f>
        <v>0</v>
      </c>
      <c r="M135" s="15" t="str">
        <f ca="1">IFERROR(_xludf.minifs('Pending RQ Deadlines'!$G$2:$G$1271,'Pending RQ Deadlines'!$C$2:$C$1271,A135),"")</f>
        <v/>
      </c>
      <c r="N135" s="13">
        <f t="shared" ca="1" si="2"/>
        <v>135</v>
      </c>
    </row>
    <row r="136" spans="1:14">
      <c r="A136" s="14" t="s">
        <v>165</v>
      </c>
      <c r="B136" s="33">
        <f>COUNTIF(Data!$D$2:$D$6232,A136)</f>
        <v>8</v>
      </c>
      <c r="C136" s="33">
        <f>COUNTIFS(Data!$D$2:$D$6232,A136,Data!$R$2:$R$6232,"RFE FILED")</f>
        <v>0</v>
      </c>
      <c r="D136" s="33">
        <f>COUNTIFS(Data!$D$2:$D$6232,A136,Data!$R$2:$R$6232,"PROVISIONAL FILED")</f>
        <v>8</v>
      </c>
      <c r="E136" s="33">
        <f>COUNTIFS(Data!$D$2:$D$6232,A136,Data!$R$2:$R$6232,"COMPLETE FILED")</f>
        <v>0</v>
      </c>
      <c r="F136" s="33">
        <f>COUNTIFS(Data!$D$2:$D$6232,A136,Data!$R$2:$R$6232,"APPLICATION FILED")</f>
        <v>0</v>
      </c>
      <c r="G136" s="33">
        <f>COUNTIFS(Data!$D$2:$D$6232,A136,Data!$R$2:$R$6232,"UNDER EXAMINATION")</f>
        <v>0</v>
      </c>
      <c r="H136" s="33">
        <f>COUNTIFS(Data!$D$2:$D$6232,A136,Data!$R$2:$R$6232,"GRANTED")</f>
        <v>0</v>
      </c>
      <c r="I136" s="33">
        <f>SUMPRODUCT((Data!$D$2:$D$6232=A136)*((Data!$R$2:$R$6232="ABANDONED")+(Data!$R$2:$R$6232="CLOSED")+(Data!$R$2:$R$6232="MERGED")))</f>
        <v>0</v>
      </c>
      <c r="J136" s="13">
        <f>COUNTIFS('Pending RQ Deadlines'!$C$2:$C$1271,A136,'Pending RQ Deadlines'!$K$2:$K$1271,"Yes")</f>
        <v>8</v>
      </c>
      <c r="K136" s="13">
        <f ca="1">COUNTIFS('Pending RQ Deadlines'!$C$2:$C$1271,A136,'Pending RQ Deadlines'!$J$2:$J$1271,"OVERDUE")</f>
        <v>2</v>
      </c>
      <c r="L136" s="13">
        <f ca="1">SUMPRODUCT(('Pending RQ Deadlines'!$C$2:$C$1271=A136)*('Pending RQ Deadlines'!$J$2:$J$1271&lt;&gt;"UPCOMING")*('Pending RQ Deadlines'!$K$2:$K$1271="Yes"))</f>
        <v>2</v>
      </c>
      <c r="M136" s="15" t="str">
        <f ca="1">IFERROR(_xludf.minifs('Pending RQ Deadlines'!$G$2:$G$1271,'Pending RQ Deadlines'!$C$2:$C$1271,A136),"")</f>
        <v/>
      </c>
      <c r="N136" s="13">
        <f t="shared" ca="1" si="2"/>
        <v>134.02000000000001</v>
      </c>
    </row>
    <row r="137" spans="1:14">
      <c r="A137" s="14" t="s">
        <v>166</v>
      </c>
      <c r="B137" s="33">
        <f>COUNTIF(Data!$D$2:$D$6232,A137)</f>
        <v>8</v>
      </c>
      <c r="C137" s="33">
        <f>COUNTIFS(Data!$D$2:$D$6232,A137,Data!$R$2:$R$6232,"RFE FILED")</f>
        <v>5</v>
      </c>
      <c r="D137" s="33">
        <f>COUNTIFS(Data!$D$2:$D$6232,A137,Data!$R$2:$R$6232,"PROVISIONAL FILED")</f>
        <v>2</v>
      </c>
      <c r="E137" s="33">
        <f>COUNTIFS(Data!$D$2:$D$6232,A137,Data!$R$2:$R$6232,"COMPLETE FILED")</f>
        <v>0</v>
      </c>
      <c r="F137" s="33">
        <f>COUNTIFS(Data!$D$2:$D$6232,A137,Data!$R$2:$R$6232,"APPLICATION FILED")</f>
        <v>0</v>
      </c>
      <c r="G137" s="33">
        <f>COUNTIFS(Data!$D$2:$D$6232,A137,Data!$R$2:$R$6232,"UNDER EXAMINATION")</f>
        <v>0</v>
      </c>
      <c r="H137" s="33">
        <f>COUNTIFS(Data!$D$2:$D$6232,A137,Data!$R$2:$R$6232,"GRANTED")</f>
        <v>0</v>
      </c>
      <c r="I137" s="33">
        <f>SUMPRODUCT((Data!$D$2:$D$6232=A137)*((Data!$R$2:$R$6232="ABANDONED")+(Data!$R$2:$R$6232="CLOSED")+(Data!$R$2:$R$6232="MERGED")))</f>
        <v>1</v>
      </c>
      <c r="J137" s="13">
        <f>COUNTIFS('Pending RQ Deadlines'!$C$2:$C$1271,A137,'Pending RQ Deadlines'!$K$2:$K$1271,"Yes")</f>
        <v>2</v>
      </c>
      <c r="K137" s="13">
        <f ca="1">COUNTIFS('Pending RQ Deadlines'!$C$2:$C$1271,A137,'Pending RQ Deadlines'!$J$2:$J$1271,"OVERDUE")</f>
        <v>1</v>
      </c>
      <c r="L137" s="13">
        <f ca="1">SUMPRODUCT(('Pending RQ Deadlines'!$C$2:$C$1271=A137)*('Pending RQ Deadlines'!$J$2:$J$1271&lt;&gt;"UPCOMING")*('Pending RQ Deadlines'!$K$2:$K$1271="Yes"))</f>
        <v>1</v>
      </c>
      <c r="M137" s="15" t="str">
        <f ca="1">IFERROR(_xludf.minifs('Pending RQ Deadlines'!$G$2:$G$1271,'Pending RQ Deadlines'!$C$2:$C$1271,A137),"")</f>
        <v/>
      </c>
      <c r="N137" s="13">
        <f t="shared" ca="1" si="2"/>
        <v>136.01</v>
      </c>
    </row>
    <row r="138" spans="1:14">
      <c r="A138" s="14" t="s">
        <v>167</v>
      </c>
      <c r="B138" s="33">
        <f>COUNTIF(Data!$D$2:$D$6232,A138)</f>
        <v>7</v>
      </c>
      <c r="C138" s="33">
        <f>COUNTIFS(Data!$D$2:$D$6232,A138,Data!$R$2:$R$6232,"RFE FILED")</f>
        <v>2</v>
      </c>
      <c r="D138" s="33">
        <f>COUNTIFS(Data!$D$2:$D$6232,A138,Data!$R$2:$R$6232,"PROVISIONAL FILED")</f>
        <v>1</v>
      </c>
      <c r="E138" s="33">
        <f>COUNTIFS(Data!$D$2:$D$6232,A138,Data!$R$2:$R$6232,"COMPLETE FILED")</f>
        <v>4</v>
      </c>
      <c r="F138" s="33">
        <f>COUNTIFS(Data!$D$2:$D$6232,A138,Data!$R$2:$R$6232,"APPLICATION FILED")</f>
        <v>0</v>
      </c>
      <c r="G138" s="33">
        <f>COUNTIFS(Data!$D$2:$D$6232,A138,Data!$R$2:$R$6232,"UNDER EXAMINATION")</f>
        <v>0</v>
      </c>
      <c r="H138" s="33">
        <f>COUNTIFS(Data!$D$2:$D$6232,A138,Data!$R$2:$R$6232,"GRANTED")</f>
        <v>0</v>
      </c>
      <c r="I138" s="33">
        <f>SUMPRODUCT((Data!$D$2:$D$6232=A138)*((Data!$R$2:$R$6232="ABANDONED")+(Data!$R$2:$R$6232="CLOSED")+(Data!$R$2:$R$6232="MERGED")))</f>
        <v>0</v>
      </c>
      <c r="J138" s="13">
        <f>COUNTIFS('Pending RQ Deadlines'!$C$2:$C$1271,A138,'Pending RQ Deadlines'!$K$2:$K$1271,"Yes")</f>
        <v>5</v>
      </c>
      <c r="K138" s="13">
        <f ca="1">COUNTIFS('Pending RQ Deadlines'!$C$2:$C$1271,A138,'Pending RQ Deadlines'!$J$2:$J$1271,"OVERDUE")</f>
        <v>3</v>
      </c>
      <c r="L138" s="13">
        <f ca="1">SUMPRODUCT(('Pending RQ Deadlines'!$C$2:$C$1271=A138)*('Pending RQ Deadlines'!$J$2:$J$1271&lt;&gt;"UPCOMING")*('Pending RQ Deadlines'!$K$2:$K$1271="Yes"))</f>
        <v>3</v>
      </c>
      <c r="M138" s="15" t="str">
        <f ca="1">IFERROR(_xludf.minifs('Pending RQ Deadlines'!$G$2:$G$1271,'Pending RQ Deadlines'!$C$2:$C$1271,A138),"")</f>
        <v/>
      </c>
      <c r="N138" s="13">
        <f t="shared" ca="1" si="2"/>
        <v>135.03</v>
      </c>
    </row>
    <row r="139" spans="1:14">
      <c r="A139" s="14" t="s">
        <v>168</v>
      </c>
      <c r="B139" s="33">
        <f>COUNTIF(Data!$D$2:$D$6232,A139)</f>
        <v>7</v>
      </c>
      <c r="C139" s="33">
        <f>COUNTIFS(Data!$D$2:$D$6232,A139,Data!$R$2:$R$6232,"RFE FILED")</f>
        <v>7</v>
      </c>
      <c r="D139" s="33">
        <f>COUNTIFS(Data!$D$2:$D$6232,A139,Data!$R$2:$R$6232,"PROVISIONAL FILED")</f>
        <v>0</v>
      </c>
      <c r="E139" s="33">
        <f>COUNTIFS(Data!$D$2:$D$6232,A139,Data!$R$2:$R$6232,"COMPLETE FILED")</f>
        <v>0</v>
      </c>
      <c r="F139" s="33">
        <f>COUNTIFS(Data!$D$2:$D$6232,A139,Data!$R$2:$R$6232,"APPLICATION FILED")</f>
        <v>0</v>
      </c>
      <c r="G139" s="33">
        <f>COUNTIFS(Data!$D$2:$D$6232,A139,Data!$R$2:$R$6232,"UNDER EXAMINATION")</f>
        <v>0</v>
      </c>
      <c r="H139" s="33">
        <f>COUNTIFS(Data!$D$2:$D$6232,A139,Data!$R$2:$R$6232,"GRANTED")</f>
        <v>0</v>
      </c>
      <c r="I139" s="33">
        <f>SUMPRODUCT((Data!$D$2:$D$6232=A139)*((Data!$R$2:$R$6232="ABANDONED")+(Data!$R$2:$R$6232="CLOSED")+(Data!$R$2:$R$6232="MERGED")))</f>
        <v>0</v>
      </c>
      <c r="J139" s="13">
        <f>COUNTIFS('Pending RQ Deadlines'!$C$2:$C$1271,A139,'Pending RQ Deadlines'!$K$2:$K$1271,"Yes")</f>
        <v>0</v>
      </c>
      <c r="K139" s="13">
        <f>COUNTIFS('Pending RQ Deadlines'!$C$2:$C$1271,A139,'Pending RQ Deadlines'!$J$2:$J$1271,"OVERDUE")</f>
        <v>0</v>
      </c>
      <c r="L139" s="13">
        <f ca="1">SUMPRODUCT(('Pending RQ Deadlines'!$C$2:$C$1271=A139)*('Pending RQ Deadlines'!$J$2:$J$1271&lt;&gt;"UPCOMING")*('Pending RQ Deadlines'!$K$2:$K$1271="Yes"))</f>
        <v>0</v>
      </c>
      <c r="M139" s="15" t="str">
        <f ca="1">IFERROR(_xludf.minifs('Pending RQ Deadlines'!$G$2:$G$1271,'Pending RQ Deadlines'!$C$2:$C$1271,A139),"")</f>
        <v/>
      </c>
      <c r="N139" s="13">
        <f t="shared" ca="1" si="2"/>
        <v>139</v>
      </c>
    </row>
    <row r="140" spans="1:14">
      <c r="A140" s="14" t="s">
        <v>169</v>
      </c>
      <c r="B140" s="33">
        <f>COUNTIF(Data!$D$2:$D$6232,A140)</f>
        <v>7</v>
      </c>
      <c r="C140" s="33">
        <f>COUNTIFS(Data!$D$2:$D$6232,A140,Data!$R$2:$R$6232,"RFE FILED")</f>
        <v>5</v>
      </c>
      <c r="D140" s="33">
        <f>COUNTIFS(Data!$D$2:$D$6232,A140,Data!$R$2:$R$6232,"PROVISIONAL FILED")</f>
        <v>0</v>
      </c>
      <c r="E140" s="33">
        <f>COUNTIFS(Data!$D$2:$D$6232,A140,Data!$R$2:$R$6232,"COMPLETE FILED")</f>
        <v>0</v>
      </c>
      <c r="F140" s="33">
        <f>COUNTIFS(Data!$D$2:$D$6232,A140,Data!$R$2:$R$6232,"APPLICATION FILED")</f>
        <v>2</v>
      </c>
      <c r="G140" s="33">
        <f>COUNTIFS(Data!$D$2:$D$6232,A140,Data!$R$2:$R$6232,"UNDER EXAMINATION")</f>
        <v>0</v>
      </c>
      <c r="H140" s="33">
        <f>COUNTIFS(Data!$D$2:$D$6232,A140,Data!$R$2:$R$6232,"GRANTED")</f>
        <v>0</v>
      </c>
      <c r="I140" s="33">
        <f>SUMPRODUCT((Data!$D$2:$D$6232=A140)*((Data!$R$2:$R$6232="ABANDONED")+(Data!$R$2:$R$6232="CLOSED")+(Data!$R$2:$R$6232="MERGED")))</f>
        <v>0</v>
      </c>
      <c r="J140" s="13">
        <f>COUNTIFS('Pending RQ Deadlines'!$C$2:$C$1271,A140,'Pending RQ Deadlines'!$K$2:$K$1271,"Yes")</f>
        <v>2</v>
      </c>
      <c r="K140" s="13">
        <f ca="1">COUNTIFS('Pending RQ Deadlines'!$C$2:$C$1271,A140,'Pending RQ Deadlines'!$J$2:$J$1271,"OVERDUE")</f>
        <v>2</v>
      </c>
      <c r="L140" s="13">
        <f ca="1">SUMPRODUCT(('Pending RQ Deadlines'!$C$2:$C$1271=A140)*('Pending RQ Deadlines'!$J$2:$J$1271&lt;&gt;"UPCOMING")*('Pending RQ Deadlines'!$K$2:$K$1271="Yes"))</f>
        <v>2</v>
      </c>
      <c r="M140" s="15" t="str">
        <f ca="1">IFERROR(_xludf.minifs('Pending RQ Deadlines'!$G$2:$G$1271,'Pending RQ Deadlines'!$C$2:$C$1271,A140),"")</f>
        <v/>
      </c>
      <c r="N140" s="13">
        <f t="shared" ca="1" si="2"/>
        <v>138.02000000000001</v>
      </c>
    </row>
    <row r="141" spans="1:14">
      <c r="A141" s="14" t="s">
        <v>170</v>
      </c>
      <c r="B141" s="33">
        <f>COUNTIF(Data!$D$2:$D$6232,A141)</f>
        <v>7</v>
      </c>
      <c r="C141" s="33">
        <f>COUNTIFS(Data!$D$2:$D$6232,A141,Data!$R$2:$R$6232,"RFE FILED")</f>
        <v>7</v>
      </c>
      <c r="D141" s="33">
        <f>COUNTIFS(Data!$D$2:$D$6232,A141,Data!$R$2:$R$6232,"PROVISIONAL FILED")</f>
        <v>0</v>
      </c>
      <c r="E141" s="33">
        <f>COUNTIFS(Data!$D$2:$D$6232,A141,Data!$R$2:$R$6232,"COMPLETE FILED")</f>
        <v>0</v>
      </c>
      <c r="F141" s="33">
        <f>COUNTIFS(Data!$D$2:$D$6232,A141,Data!$R$2:$R$6232,"APPLICATION FILED")</f>
        <v>0</v>
      </c>
      <c r="G141" s="33">
        <f>COUNTIFS(Data!$D$2:$D$6232,A141,Data!$R$2:$R$6232,"UNDER EXAMINATION")</f>
        <v>0</v>
      </c>
      <c r="H141" s="33">
        <f>COUNTIFS(Data!$D$2:$D$6232,A141,Data!$R$2:$R$6232,"GRANTED")</f>
        <v>0</v>
      </c>
      <c r="I141" s="33">
        <f>SUMPRODUCT((Data!$D$2:$D$6232=A141)*((Data!$R$2:$R$6232="ABANDONED")+(Data!$R$2:$R$6232="CLOSED")+(Data!$R$2:$R$6232="MERGED")))</f>
        <v>0</v>
      </c>
      <c r="J141" s="13">
        <f>COUNTIFS('Pending RQ Deadlines'!$C$2:$C$1271,A141,'Pending RQ Deadlines'!$K$2:$K$1271,"Yes")</f>
        <v>0</v>
      </c>
      <c r="K141" s="13">
        <f>COUNTIFS('Pending RQ Deadlines'!$C$2:$C$1271,A141,'Pending RQ Deadlines'!$J$2:$J$1271,"OVERDUE")</f>
        <v>0</v>
      </c>
      <c r="L141" s="13">
        <f ca="1">SUMPRODUCT(('Pending RQ Deadlines'!$C$2:$C$1271=A141)*('Pending RQ Deadlines'!$J$2:$J$1271&lt;&gt;"UPCOMING")*('Pending RQ Deadlines'!$K$2:$K$1271="Yes"))</f>
        <v>0</v>
      </c>
      <c r="M141" s="15" t="str">
        <f ca="1">IFERROR(_xludf.minifs('Pending RQ Deadlines'!$G$2:$G$1271,'Pending RQ Deadlines'!$C$2:$C$1271,A141),"")</f>
        <v/>
      </c>
      <c r="N141" s="13">
        <f t="shared" ca="1" si="2"/>
        <v>141</v>
      </c>
    </row>
    <row r="142" spans="1:14">
      <c r="A142" s="14" t="s">
        <v>171</v>
      </c>
      <c r="B142" s="33">
        <f>COUNTIF(Data!$D$2:$D$6232,A142)</f>
        <v>7</v>
      </c>
      <c r="C142" s="33">
        <f>COUNTIFS(Data!$D$2:$D$6232,A142,Data!$R$2:$R$6232,"RFE FILED")</f>
        <v>7</v>
      </c>
      <c r="D142" s="33">
        <f>COUNTIFS(Data!$D$2:$D$6232,A142,Data!$R$2:$R$6232,"PROVISIONAL FILED")</f>
        <v>0</v>
      </c>
      <c r="E142" s="33">
        <f>COUNTIFS(Data!$D$2:$D$6232,A142,Data!$R$2:$R$6232,"COMPLETE FILED")</f>
        <v>0</v>
      </c>
      <c r="F142" s="33">
        <f>COUNTIFS(Data!$D$2:$D$6232,A142,Data!$R$2:$R$6232,"APPLICATION FILED")</f>
        <v>0</v>
      </c>
      <c r="G142" s="33">
        <f>COUNTIFS(Data!$D$2:$D$6232,A142,Data!$R$2:$R$6232,"UNDER EXAMINATION")</f>
        <v>0</v>
      </c>
      <c r="H142" s="33">
        <f>COUNTIFS(Data!$D$2:$D$6232,A142,Data!$R$2:$R$6232,"GRANTED")</f>
        <v>0</v>
      </c>
      <c r="I142" s="33">
        <f>SUMPRODUCT((Data!$D$2:$D$6232=A142)*((Data!$R$2:$R$6232="ABANDONED")+(Data!$R$2:$R$6232="CLOSED")+(Data!$R$2:$R$6232="MERGED")))</f>
        <v>0</v>
      </c>
      <c r="J142" s="13">
        <f>COUNTIFS('Pending RQ Deadlines'!$C$2:$C$1271,A142,'Pending RQ Deadlines'!$K$2:$K$1271,"Yes")</f>
        <v>0</v>
      </c>
      <c r="K142" s="13">
        <f>COUNTIFS('Pending RQ Deadlines'!$C$2:$C$1271,A142,'Pending RQ Deadlines'!$J$2:$J$1271,"OVERDUE")</f>
        <v>0</v>
      </c>
      <c r="L142" s="13">
        <f ca="1">SUMPRODUCT(('Pending RQ Deadlines'!$C$2:$C$1271=A142)*('Pending RQ Deadlines'!$J$2:$J$1271&lt;&gt;"UPCOMING")*('Pending RQ Deadlines'!$K$2:$K$1271="Yes"))</f>
        <v>0</v>
      </c>
      <c r="M142" s="15" t="str">
        <f ca="1">IFERROR(_xludf.minifs('Pending RQ Deadlines'!$G$2:$G$1271,'Pending RQ Deadlines'!$C$2:$C$1271,A142),"")</f>
        <v/>
      </c>
      <c r="N142" s="13">
        <f t="shared" ca="1" si="2"/>
        <v>142</v>
      </c>
    </row>
    <row r="143" spans="1:14">
      <c r="A143" s="14" t="s">
        <v>172</v>
      </c>
      <c r="B143" s="33">
        <f>COUNTIF(Data!$D$2:$D$6232,A143)</f>
        <v>7</v>
      </c>
      <c r="C143" s="33">
        <f>COUNTIFS(Data!$D$2:$D$6232,A143,Data!$R$2:$R$6232,"RFE FILED")</f>
        <v>6</v>
      </c>
      <c r="D143" s="33">
        <f>COUNTIFS(Data!$D$2:$D$6232,A143,Data!$R$2:$R$6232,"PROVISIONAL FILED")</f>
        <v>0</v>
      </c>
      <c r="E143" s="33">
        <f>COUNTIFS(Data!$D$2:$D$6232,A143,Data!$R$2:$R$6232,"COMPLETE FILED")</f>
        <v>1</v>
      </c>
      <c r="F143" s="33">
        <f>COUNTIFS(Data!$D$2:$D$6232,A143,Data!$R$2:$R$6232,"APPLICATION FILED")</f>
        <v>0</v>
      </c>
      <c r="G143" s="33">
        <f>COUNTIFS(Data!$D$2:$D$6232,A143,Data!$R$2:$R$6232,"UNDER EXAMINATION")</f>
        <v>0</v>
      </c>
      <c r="H143" s="33">
        <f>COUNTIFS(Data!$D$2:$D$6232,A143,Data!$R$2:$R$6232,"GRANTED")</f>
        <v>0</v>
      </c>
      <c r="I143" s="33">
        <f>SUMPRODUCT((Data!$D$2:$D$6232=A143)*((Data!$R$2:$R$6232="ABANDONED")+(Data!$R$2:$R$6232="CLOSED")+(Data!$R$2:$R$6232="MERGED")))</f>
        <v>0</v>
      </c>
      <c r="J143" s="13">
        <f>COUNTIFS('Pending RQ Deadlines'!$C$2:$C$1271,A143,'Pending RQ Deadlines'!$K$2:$K$1271,"Yes")</f>
        <v>1</v>
      </c>
      <c r="K143" s="13">
        <f ca="1">COUNTIFS('Pending RQ Deadlines'!$C$2:$C$1271,A143,'Pending RQ Deadlines'!$J$2:$J$1271,"OVERDUE")</f>
        <v>1</v>
      </c>
      <c r="L143" s="13">
        <f ca="1">SUMPRODUCT(('Pending RQ Deadlines'!$C$2:$C$1271=A143)*('Pending RQ Deadlines'!$J$2:$J$1271&lt;&gt;"UPCOMING")*('Pending RQ Deadlines'!$K$2:$K$1271="Yes"))</f>
        <v>1</v>
      </c>
      <c r="M143" s="15" t="str">
        <f ca="1">IFERROR(_xludf.minifs('Pending RQ Deadlines'!$G$2:$G$1271,'Pending RQ Deadlines'!$C$2:$C$1271,A143),"")</f>
        <v/>
      </c>
      <c r="N143" s="13">
        <f t="shared" ca="1" si="2"/>
        <v>142.01</v>
      </c>
    </row>
    <row r="144" spans="1:14">
      <c r="A144" s="14" t="s">
        <v>173</v>
      </c>
      <c r="B144" s="33">
        <f>COUNTIF(Data!$D$2:$D$6232,A144)</f>
        <v>7</v>
      </c>
      <c r="C144" s="33">
        <f>COUNTIFS(Data!$D$2:$D$6232,A144,Data!$R$2:$R$6232,"RFE FILED")</f>
        <v>5</v>
      </c>
      <c r="D144" s="33">
        <f>COUNTIFS(Data!$D$2:$D$6232,A144,Data!$R$2:$R$6232,"PROVISIONAL FILED")</f>
        <v>1</v>
      </c>
      <c r="E144" s="33">
        <f>COUNTIFS(Data!$D$2:$D$6232,A144,Data!$R$2:$R$6232,"COMPLETE FILED")</f>
        <v>0</v>
      </c>
      <c r="F144" s="33">
        <f>COUNTIFS(Data!$D$2:$D$6232,A144,Data!$R$2:$R$6232,"APPLICATION FILED")</f>
        <v>1</v>
      </c>
      <c r="G144" s="33">
        <f>COUNTIFS(Data!$D$2:$D$6232,A144,Data!$R$2:$R$6232,"UNDER EXAMINATION")</f>
        <v>0</v>
      </c>
      <c r="H144" s="33">
        <f>COUNTIFS(Data!$D$2:$D$6232,A144,Data!$R$2:$R$6232,"GRANTED")</f>
        <v>0</v>
      </c>
      <c r="I144" s="33">
        <f>SUMPRODUCT((Data!$D$2:$D$6232=A144)*((Data!$R$2:$R$6232="ABANDONED")+(Data!$R$2:$R$6232="CLOSED")+(Data!$R$2:$R$6232="MERGED")))</f>
        <v>0</v>
      </c>
      <c r="J144" s="13">
        <f>COUNTIFS('Pending RQ Deadlines'!$C$2:$C$1271,A144,'Pending RQ Deadlines'!$K$2:$K$1271,"Yes")</f>
        <v>2</v>
      </c>
      <c r="K144" s="13">
        <f ca="1">COUNTIFS('Pending RQ Deadlines'!$C$2:$C$1271,A144,'Pending RQ Deadlines'!$J$2:$J$1271,"OVERDUE")</f>
        <v>0</v>
      </c>
      <c r="L144" s="13">
        <f ca="1">SUMPRODUCT(('Pending RQ Deadlines'!$C$2:$C$1271=A144)*('Pending RQ Deadlines'!$J$2:$J$1271&lt;&gt;"UPCOMING")*('Pending RQ Deadlines'!$K$2:$K$1271="Yes"))</f>
        <v>0</v>
      </c>
      <c r="M144" s="15" t="str">
        <f ca="1">IFERROR(_xludf.minifs('Pending RQ Deadlines'!$G$2:$G$1271,'Pending RQ Deadlines'!$C$2:$C$1271,A144),"")</f>
        <v/>
      </c>
      <c r="N144" s="13">
        <f t="shared" ca="1" si="2"/>
        <v>144</v>
      </c>
    </row>
    <row r="145" spans="1:14">
      <c r="A145" s="14" t="s">
        <v>174</v>
      </c>
      <c r="B145" s="33">
        <f>COUNTIF(Data!$D$2:$D$6232,A145)</f>
        <v>7</v>
      </c>
      <c r="C145" s="33">
        <f>COUNTIFS(Data!$D$2:$D$6232,A145,Data!$R$2:$R$6232,"RFE FILED")</f>
        <v>1</v>
      </c>
      <c r="D145" s="33">
        <f>COUNTIFS(Data!$D$2:$D$6232,A145,Data!$R$2:$R$6232,"PROVISIONAL FILED")</f>
        <v>6</v>
      </c>
      <c r="E145" s="33">
        <f>COUNTIFS(Data!$D$2:$D$6232,A145,Data!$R$2:$R$6232,"COMPLETE FILED")</f>
        <v>0</v>
      </c>
      <c r="F145" s="33">
        <f>COUNTIFS(Data!$D$2:$D$6232,A145,Data!$R$2:$R$6232,"APPLICATION FILED")</f>
        <v>0</v>
      </c>
      <c r="G145" s="33">
        <f>COUNTIFS(Data!$D$2:$D$6232,A145,Data!$R$2:$R$6232,"UNDER EXAMINATION")</f>
        <v>0</v>
      </c>
      <c r="H145" s="33">
        <f>COUNTIFS(Data!$D$2:$D$6232,A145,Data!$R$2:$R$6232,"GRANTED")</f>
        <v>0</v>
      </c>
      <c r="I145" s="33">
        <f>SUMPRODUCT((Data!$D$2:$D$6232=A145)*((Data!$R$2:$R$6232="ABANDONED")+(Data!$R$2:$R$6232="CLOSED")+(Data!$R$2:$R$6232="MERGED")))</f>
        <v>0</v>
      </c>
      <c r="J145" s="13">
        <f>COUNTIFS('Pending RQ Deadlines'!$C$2:$C$1271,A145,'Pending RQ Deadlines'!$K$2:$K$1271,"Yes")</f>
        <v>6</v>
      </c>
      <c r="K145" s="13">
        <f ca="1">COUNTIFS('Pending RQ Deadlines'!$C$2:$C$1271,A145,'Pending RQ Deadlines'!$J$2:$J$1271,"OVERDUE")</f>
        <v>2</v>
      </c>
      <c r="L145" s="13">
        <f ca="1">SUMPRODUCT(('Pending RQ Deadlines'!$C$2:$C$1271=A145)*('Pending RQ Deadlines'!$J$2:$J$1271&lt;&gt;"UPCOMING")*('Pending RQ Deadlines'!$K$2:$K$1271="Yes"))</f>
        <v>2</v>
      </c>
      <c r="M145" s="15" t="str">
        <f ca="1">IFERROR(_xludf.minifs('Pending RQ Deadlines'!$G$2:$G$1271,'Pending RQ Deadlines'!$C$2:$C$1271,A145),"")</f>
        <v/>
      </c>
      <c r="N145" s="13">
        <f t="shared" ca="1" si="2"/>
        <v>143.02000000000001</v>
      </c>
    </row>
    <row r="146" spans="1:14">
      <c r="A146" s="14" t="s">
        <v>175</v>
      </c>
      <c r="B146" s="33">
        <f>COUNTIF(Data!$D$2:$D$6232,A146)</f>
        <v>7</v>
      </c>
      <c r="C146" s="33">
        <f>COUNTIFS(Data!$D$2:$D$6232,A146,Data!$R$2:$R$6232,"RFE FILED")</f>
        <v>7</v>
      </c>
      <c r="D146" s="33">
        <f>COUNTIFS(Data!$D$2:$D$6232,A146,Data!$R$2:$R$6232,"PROVISIONAL FILED")</f>
        <v>0</v>
      </c>
      <c r="E146" s="33">
        <f>COUNTIFS(Data!$D$2:$D$6232,A146,Data!$R$2:$R$6232,"COMPLETE FILED")</f>
        <v>0</v>
      </c>
      <c r="F146" s="33">
        <f>COUNTIFS(Data!$D$2:$D$6232,A146,Data!$R$2:$R$6232,"APPLICATION FILED")</f>
        <v>0</v>
      </c>
      <c r="G146" s="33">
        <f>COUNTIFS(Data!$D$2:$D$6232,A146,Data!$R$2:$R$6232,"UNDER EXAMINATION")</f>
        <v>0</v>
      </c>
      <c r="H146" s="33">
        <f>COUNTIFS(Data!$D$2:$D$6232,A146,Data!$R$2:$R$6232,"GRANTED")</f>
        <v>0</v>
      </c>
      <c r="I146" s="33">
        <f>SUMPRODUCT((Data!$D$2:$D$6232=A146)*((Data!$R$2:$R$6232="ABANDONED")+(Data!$R$2:$R$6232="CLOSED")+(Data!$R$2:$R$6232="MERGED")))</f>
        <v>0</v>
      </c>
      <c r="J146" s="13">
        <f>COUNTIFS('Pending RQ Deadlines'!$C$2:$C$1271,A146,'Pending RQ Deadlines'!$K$2:$K$1271,"Yes")</f>
        <v>0</v>
      </c>
      <c r="K146" s="13">
        <f>COUNTIFS('Pending RQ Deadlines'!$C$2:$C$1271,A146,'Pending RQ Deadlines'!$J$2:$J$1271,"OVERDUE")</f>
        <v>0</v>
      </c>
      <c r="L146" s="13">
        <f ca="1">SUMPRODUCT(('Pending RQ Deadlines'!$C$2:$C$1271=A146)*('Pending RQ Deadlines'!$J$2:$J$1271&lt;&gt;"UPCOMING")*('Pending RQ Deadlines'!$K$2:$K$1271="Yes"))</f>
        <v>0</v>
      </c>
      <c r="M146" s="15" t="str">
        <f ca="1">IFERROR(_xludf.minifs('Pending RQ Deadlines'!$G$2:$G$1271,'Pending RQ Deadlines'!$C$2:$C$1271,A146),"")</f>
        <v/>
      </c>
      <c r="N146" s="13">
        <f t="shared" ca="1" si="2"/>
        <v>146</v>
      </c>
    </row>
    <row r="147" spans="1:14">
      <c r="A147" s="14" t="s">
        <v>176</v>
      </c>
      <c r="B147" s="33">
        <f>COUNTIF(Data!$D$2:$D$6232,A147)</f>
        <v>7</v>
      </c>
      <c r="C147" s="33">
        <f>COUNTIFS(Data!$D$2:$D$6232,A147,Data!$R$2:$R$6232,"RFE FILED")</f>
        <v>7</v>
      </c>
      <c r="D147" s="33">
        <f>COUNTIFS(Data!$D$2:$D$6232,A147,Data!$R$2:$R$6232,"PROVISIONAL FILED")</f>
        <v>0</v>
      </c>
      <c r="E147" s="33">
        <f>COUNTIFS(Data!$D$2:$D$6232,A147,Data!$R$2:$R$6232,"COMPLETE FILED")</f>
        <v>0</v>
      </c>
      <c r="F147" s="33">
        <f>COUNTIFS(Data!$D$2:$D$6232,A147,Data!$R$2:$R$6232,"APPLICATION FILED")</f>
        <v>0</v>
      </c>
      <c r="G147" s="33">
        <f>COUNTIFS(Data!$D$2:$D$6232,A147,Data!$R$2:$R$6232,"UNDER EXAMINATION")</f>
        <v>0</v>
      </c>
      <c r="H147" s="33">
        <f>COUNTIFS(Data!$D$2:$D$6232,A147,Data!$R$2:$R$6232,"GRANTED")</f>
        <v>0</v>
      </c>
      <c r="I147" s="33">
        <f>SUMPRODUCT((Data!$D$2:$D$6232=A147)*((Data!$R$2:$R$6232="ABANDONED")+(Data!$R$2:$R$6232="CLOSED")+(Data!$R$2:$R$6232="MERGED")))</f>
        <v>0</v>
      </c>
      <c r="J147" s="13">
        <f>COUNTIFS('Pending RQ Deadlines'!$C$2:$C$1271,A147,'Pending RQ Deadlines'!$K$2:$K$1271,"Yes")</f>
        <v>0</v>
      </c>
      <c r="K147" s="13">
        <f>COUNTIFS('Pending RQ Deadlines'!$C$2:$C$1271,A147,'Pending RQ Deadlines'!$J$2:$J$1271,"OVERDUE")</f>
        <v>0</v>
      </c>
      <c r="L147" s="13">
        <f ca="1">SUMPRODUCT(('Pending RQ Deadlines'!$C$2:$C$1271=A147)*('Pending RQ Deadlines'!$J$2:$J$1271&lt;&gt;"UPCOMING")*('Pending RQ Deadlines'!$K$2:$K$1271="Yes"))</f>
        <v>0</v>
      </c>
      <c r="M147" s="15" t="str">
        <f ca="1">IFERROR(_xludf.minifs('Pending RQ Deadlines'!$G$2:$G$1271,'Pending RQ Deadlines'!$C$2:$C$1271,A147),"")</f>
        <v/>
      </c>
      <c r="N147" s="13">
        <f t="shared" ca="1" si="2"/>
        <v>147</v>
      </c>
    </row>
    <row r="148" spans="1:14">
      <c r="A148" s="14" t="s">
        <v>177</v>
      </c>
      <c r="B148" s="33">
        <f>COUNTIF(Data!$D$2:$D$6232,A148)</f>
        <v>7</v>
      </c>
      <c r="C148" s="33">
        <f>COUNTIFS(Data!$D$2:$D$6232,A148,Data!$R$2:$R$6232,"RFE FILED")</f>
        <v>7</v>
      </c>
      <c r="D148" s="33">
        <f>COUNTIFS(Data!$D$2:$D$6232,A148,Data!$R$2:$R$6232,"PROVISIONAL FILED")</f>
        <v>0</v>
      </c>
      <c r="E148" s="33">
        <f>COUNTIFS(Data!$D$2:$D$6232,A148,Data!$R$2:$R$6232,"COMPLETE FILED")</f>
        <v>0</v>
      </c>
      <c r="F148" s="33">
        <f>COUNTIFS(Data!$D$2:$D$6232,A148,Data!$R$2:$R$6232,"APPLICATION FILED")</f>
        <v>0</v>
      </c>
      <c r="G148" s="33">
        <f>COUNTIFS(Data!$D$2:$D$6232,A148,Data!$R$2:$R$6232,"UNDER EXAMINATION")</f>
        <v>0</v>
      </c>
      <c r="H148" s="33">
        <f>COUNTIFS(Data!$D$2:$D$6232,A148,Data!$R$2:$R$6232,"GRANTED")</f>
        <v>0</v>
      </c>
      <c r="I148" s="33">
        <f>SUMPRODUCT((Data!$D$2:$D$6232=A148)*((Data!$R$2:$R$6232="ABANDONED")+(Data!$R$2:$R$6232="CLOSED")+(Data!$R$2:$R$6232="MERGED")))</f>
        <v>0</v>
      </c>
      <c r="J148" s="13">
        <f>COUNTIFS('Pending RQ Deadlines'!$C$2:$C$1271,A148,'Pending RQ Deadlines'!$K$2:$K$1271,"Yes")</f>
        <v>0</v>
      </c>
      <c r="K148" s="13">
        <f>COUNTIFS('Pending RQ Deadlines'!$C$2:$C$1271,A148,'Pending RQ Deadlines'!$J$2:$J$1271,"OVERDUE")</f>
        <v>0</v>
      </c>
      <c r="L148" s="13">
        <f ca="1">SUMPRODUCT(('Pending RQ Deadlines'!$C$2:$C$1271=A148)*('Pending RQ Deadlines'!$J$2:$J$1271&lt;&gt;"UPCOMING")*('Pending RQ Deadlines'!$K$2:$K$1271="Yes"))</f>
        <v>0</v>
      </c>
      <c r="M148" s="15" t="str">
        <f ca="1">IFERROR(_xludf.minifs('Pending RQ Deadlines'!$G$2:$G$1271,'Pending RQ Deadlines'!$C$2:$C$1271,A148),"")</f>
        <v/>
      </c>
      <c r="N148" s="13">
        <f t="shared" ca="1" si="2"/>
        <v>148</v>
      </c>
    </row>
    <row r="149" spans="1:14">
      <c r="A149" s="14" t="s">
        <v>178</v>
      </c>
      <c r="B149" s="33">
        <f>COUNTIF(Data!$D$2:$D$6232,A149)</f>
        <v>7</v>
      </c>
      <c r="C149" s="33">
        <f>COUNTIFS(Data!$D$2:$D$6232,A149,Data!$R$2:$R$6232,"RFE FILED")</f>
        <v>4</v>
      </c>
      <c r="D149" s="33">
        <f>COUNTIFS(Data!$D$2:$D$6232,A149,Data!$R$2:$R$6232,"PROVISIONAL FILED")</f>
        <v>0</v>
      </c>
      <c r="E149" s="33">
        <f>COUNTIFS(Data!$D$2:$D$6232,A149,Data!$R$2:$R$6232,"COMPLETE FILED")</f>
        <v>3</v>
      </c>
      <c r="F149" s="33">
        <f>COUNTIFS(Data!$D$2:$D$6232,A149,Data!$R$2:$R$6232,"APPLICATION FILED")</f>
        <v>0</v>
      </c>
      <c r="G149" s="33">
        <f>COUNTIFS(Data!$D$2:$D$6232,A149,Data!$R$2:$R$6232,"UNDER EXAMINATION")</f>
        <v>0</v>
      </c>
      <c r="H149" s="33">
        <f>COUNTIFS(Data!$D$2:$D$6232,A149,Data!$R$2:$R$6232,"GRANTED")</f>
        <v>0</v>
      </c>
      <c r="I149" s="33">
        <f>SUMPRODUCT((Data!$D$2:$D$6232=A149)*((Data!$R$2:$R$6232="ABANDONED")+(Data!$R$2:$R$6232="CLOSED")+(Data!$R$2:$R$6232="MERGED")))</f>
        <v>0</v>
      </c>
      <c r="J149" s="13">
        <f>COUNTIFS('Pending RQ Deadlines'!$C$2:$C$1271,A149,'Pending RQ Deadlines'!$K$2:$K$1271,"Yes")</f>
        <v>3</v>
      </c>
      <c r="K149" s="13">
        <f ca="1">COUNTIFS('Pending RQ Deadlines'!$C$2:$C$1271,A149,'Pending RQ Deadlines'!$J$2:$J$1271,"OVERDUE")</f>
        <v>2</v>
      </c>
      <c r="L149" s="13">
        <f ca="1">SUMPRODUCT(('Pending RQ Deadlines'!$C$2:$C$1271=A149)*('Pending RQ Deadlines'!$J$2:$J$1271&lt;&gt;"UPCOMING")*('Pending RQ Deadlines'!$K$2:$K$1271="Yes"))</f>
        <v>2</v>
      </c>
      <c r="M149" s="15" t="str">
        <f ca="1">IFERROR(_xludf.minifs('Pending RQ Deadlines'!$G$2:$G$1271,'Pending RQ Deadlines'!$C$2:$C$1271,A149),"")</f>
        <v/>
      </c>
      <c r="N149" s="13">
        <f t="shared" ca="1" si="2"/>
        <v>147.02000000000001</v>
      </c>
    </row>
    <row r="150" spans="1:14">
      <c r="A150" s="14" t="s">
        <v>179</v>
      </c>
      <c r="B150" s="33">
        <f>COUNTIF(Data!$D$2:$D$6232,A150)</f>
        <v>7</v>
      </c>
      <c r="C150" s="33">
        <f>COUNTIFS(Data!$D$2:$D$6232,A150,Data!$R$2:$R$6232,"RFE FILED")</f>
        <v>7</v>
      </c>
      <c r="D150" s="33">
        <f>COUNTIFS(Data!$D$2:$D$6232,A150,Data!$R$2:$R$6232,"PROVISIONAL FILED")</f>
        <v>0</v>
      </c>
      <c r="E150" s="33">
        <f>COUNTIFS(Data!$D$2:$D$6232,A150,Data!$R$2:$R$6232,"COMPLETE FILED")</f>
        <v>0</v>
      </c>
      <c r="F150" s="33">
        <f>COUNTIFS(Data!$D$2:$D$6232,A150,Data!$R$2:$R$6232,"APPLICATION FILED")</f>
        <v>0</v>
      </c>
      <c r="G150" s="33">
        <f>COUNTIFS(Data!$D$2:$D$6232,A150,Data!$R$2:$R$6232,"UNDER EXAMINATION")</f>
        <v>0</v>
      </c>
      <c r="H150" s="33">
        <f>COUNTIFS(Data!$D$2:$D$6232,A150,Data!$R$2:$R$6232,"GRANTED")</f>
        <v>0</v>
      </c>
      <c r="I150" s="33">
        <f>SUMPRODUCT((Data!$D$2:$D$6232=A150)*((Data!$R$2:$R$6232="ABANDONED")+(Data!$R$2:$R$6232="CLOSED")+(Data!$R$2:$R$6232="MERGED")))</f>
        <v>0</v>
      </c>
      <c r="J150" s="13">
        <f>COUNTIFS('Pending RQ Deadlines'!$C$2:$C$1271,A150,'Pending RQ Deadlines'!$K$2:$K$1271,"Yes")</f>
        <v>0</v>
      </c>
      <c r="K150" s="13">
        <f>COUNTIFS('Pending RQ Deadlines'!$C$2:$C$1271,A150,'Pending RQ Deadlines'!$J$2:$J$1271,"OVERDUE")</f>
        <v>0</v>
      </c>
      <c r="L150" s="13">
        <f ca="1">SUMPRODUCT(('Pending RQ Deadlines'!$C$2:$C$1271=A150)*('Pending RQ Deadlines'!$J$2:$J$1271&lt;&gt;"UPCOMING")*('Pending RQ Deadlines'!$K$2:$K$1271="Yes"))</f>
        <v>0</v>
      </c>
      <c r="M150" s="15" t="str">
        <f ca="1">IFERROR(_xludf.minifs('Pending RQ Deadlines'!$G$2:$G$1271,'Pending RQ Deadlines'!$C$2:$C$1271,A150),"")</f>
        <v/>
      </c>
      <c r="N150" s="13">
        <f t="shared" ca="1" si="2"/>
        <v>150</v>
      </c>
    </row>
    <row r="151" spans="1:14">
      <c r="A151" s="14" t="s">
        <v>180</v>
      </c>
      <c r="B151" s="33">
        <f>COUNTIF(Data!$D$2:$D$6232,A151)</f>
        <v>7</v>
      </c>
      <c r="C151" s="33">
        <f>COUNTIFS(Data!$D$2:$D$6232,A151,Data!$R$2:$R$6232,"RFE FILED")</f>
        <v>6</v>
      </c>
      <c r="D151" s="33">
        <f>COUNTIFS(Data!$D$2:$D$6232,A151,Data!$R$2:$R$6232,"PROVISIONAL FILED")</f>
        <v>0</v>
      </c>
      <c r="E151" s="33">
        <f>COUNTIFS(Data!$D$2:$D$6232,A151,Data!$R$2:$R$6232,"COMPLETE FILED")</f>
        <v>0</v>
      </c>
      <c r="F151" s="33">
        <f>COUNTIFS(Data!$D$2:$D$6232,A151,Data!$R$2:$R$6232,"APPLICATION FILED")</f>
        <v>0</v>
      </c>
      <c r="G151" s="33">
        <f>COUNTIFS(Data!$D$2:$D$6232,A151,Data!$R$2:$R$6232,"UNDER EXAMINATION")</f>
        <v>0</v>
      </c>
      <c r="H151" s="33">
        <f>COUNTIFS(Data!$D$2:$D$6232,A151,Data!$R$2:$R$6232,"GRANTED")</f>
        <v>0</v>
      </c>
      <c r="I151" s="33">
        <f>SUMPRODUCT((Data!$D$2:$D$6232=A151)*((Data!$R$2:$R$6232="ABANDONED")+(Data!$R$2:$R$6232="CLOSED")+(Data!$R$2:$R$6232="MERGED")))</f>
        <v>1</v>
      </c>
      <c r="J151" s="13">
        <f>COUNTIFS('Pending RQ Deadlines'!$C$2:$C$1271,A151,'Pending RQ Deadlines'!$K$2:$K$1271,"Yes")</f>
        <v>0</v>
      </c>
      <c r="K151" s="13">
        <f ca="1">COUNTIFS('Pending RQ Deadlines'!$C$2:$C$1271,A151,'Pending RQ Deadlines'!$J$2:$J$1271,"OVERDUE")</f>
        <v>1</v>
      </c>
      <c r="L151" s="13">
        <f ca="1">SUMPRODUCT(('Pending RQ Deadlines'!$C$2:$C$1271=A151)*('Pending RQ Deadlines'!$J$2:$J$1271&lt;&gt;"UPCOMING")*('Pending RQ Deadlines'!$K$2:$K$1271="Yes"))</f>
        <v>0</v>
      </c>
      <c r="M151" s="15" t="str">
        <f ca="1">IFERROR(_xludf.minifs('Pending RQ Deadlines'!$G$2:$G$1271,'Pending RQ Deadlines'!$C$2:$C$1271,A151),"")</f>
        <v/>
      </c>
      <c r="N151" s="13">
        <f t="shared" ca="1" si="2"/>
        <v>151.01</v>
      </c>
    </row>
    <row r="152" spans="1:14">
      <c r="A152" s="14" t="s">
        <v>181</v>
      </c>
      <c r="B152" s="33">
        <f>COUNTIF(Data!$D$2:$D$6232,A152)</f>
        <v>6</v>
      </c>
      <c r="C152" s="33">
        <f>COUNTIFS(Data!$D$2:$D$6232,A152,Data!$R$2:$R$6232,"RFE FILED")</f>
        <v>0</v>
      </c>
      <c r="D152" s="33">
        <f>COUNTIFS(Data!$D$2:$D$6232,A152,Data!$R$2:$R$6232,"PROVISIONAL FILED")</f>
        <v>0</v>
      </c>
      <c r="E152" s="33">
        <f>COUNTIFS(Data!$D$2:$D$6232,A152,Data!$R$2:$R$6232,"COMPLETE FILED")</f>
        <v>0</v>
      </c>
      <c r="F152" s="33">
        <f>COUNTIFS(Data!$D$2:$D$6232,A152,Data!$R$2:$R$6232,"APPLICATION FILED")</f>
        <v>5</v>
      </c>
      <c r="G152" s="33">
        <f>COUNTIFS(Data!$D$2:$D$6232,A152,Data!$R$2:$R$6232,"UNDER EXAMINATION")</f>
        <v>1</v>
      </c>
      <c r="H152" s="33">
        <f>COUNTIFS(Data!$D$2:$D$6232,A152,Data!$R$2:$R$6232,"GRANTED")</f>
        <v>0</v>
      </c>
      <c r="I152" s="33">
        <f>SUMPRODUCT((Data!$D$2:$D$6232=A152)*((Data!$R$2:$R$6232="ABANDONED")+(Data!$R$2:$R$6232="CLOSED")+(Data!$R$2:$R$6232="MERGED")))</f>
        <v>0</v>
      </c>
      <c r="J152" s="13">
        <f>COUNTIFS('Pending RQ Deadlines'!$C$2:$C$1271,A152,'Pending RQ Deadlines'!$K$2:$K$1271,"Yes")</f>
        <v>5</v>
      </c>
      <c r="K152" s="13">
        <f ca="1">COUNTIFS('Pending RQ Deadlines'!$C$2:$C$1271,A152,'Pending RQ Deadlines'!$J$2:$J$1271,"OVERDUE")</f>
        <v>5</v>
      </c>
      <c r="L152" s="13">
        <f ca="1">SUMPRODUCT(('Pending RQ Deadlines'!$C$2:$C$1271=A152)*('Pending RQ Deadlines'!$J$2:$J$1271&lt;&gt;"UPCOMING")*('Pending RQ Deadlines'!$K$2:$K$1271="Yes"))</f>
        <v>5</v>
      </c>
      <c r="M152" s="15" t="str">
        <f ca="1">IFERROR(_xludf.minifs('Pending RQ Deadlines'!$G$2:$G$1271,'Pending RQ Deadlines'!$C$2:$C$1271,A152),"")</f>
        <v/>
      </c>
      <c r="N152" s="13">
        <f t="shared" ca="1" si="2"/>
        <v>147.05000000000001</v>
      </c>
    </row>
    <row r="153" spans="1:14">
      <c r="A153" s="14" t="s">
        <v>182</v>
      </c>
      <c r="B153" s="33">
        <f>COUNTIF(Data!$D$2:$D$6232,A153)</f>
        <v>6</v>
      </c>
      <c r="C153" s="33">
        <f>COUNTIFS(Data!$D$2:$D$6232,A153,Data!$R$2:$R$6232,"RFE FILED")</f>
        <v>1</v>
      </c>
      <c r="D153" s="33">
        <f>COUNTIFS(Data!$D$2:$D$6232,A153,Data!$R$2:$R$6232,"PROVISIONAL FILED")</f>
        <v>0</v>
      </c>
      <c r="E153" s="33">
        <f>COUNTIFS(Data!$D$2:$D$6232,A153,Data!$R$2:$R$6232,"COMPLETE FILED")</f>
        <v>0</v>
      </c>
      <c r="F153" s="33">
        <f>COUNTIFS(Data!$D$2:$D$6232,A153,Data!$R$2:$R$6232,"APPLICATION FILED")</f>
        <v>0</v>
      </c>
      <c r="G153" s="33">
        <f>COUNTIFS(Data!$D$2:$D$6232,A153,Data!$R$2:$R$6232,"UNDER EXAMINATION")</f>
        <v>0</v>
      </c>
      <c r="H153" s="33">
        <f>COUNTIFS(Data!$D$2:$D$6232,A153,Data!$R$2:$R$6232,"GRANTED")</f>
        <v>0</v>
      </c>
      <c r="I153" s="33">
        <f>SUMPRODUCT((Data!$D$2:$D$6232=A153)*((Data!$R$2:$R$6232="ABANDONED")+(Data!$R$2:$R$6232="CLOSED")+(Data!$R$2:$R$6232="MERGED")))</f>
        <v>0</v>
      </c>
      <c r="J153" s="13">
        <f>COUNTIFS('Pending RQ Deadlines'!$C$2:$C$1271,A153,'Pending RQ Deadlines'!$K$2:$K$1271,"Yes")</f>
        <v>0</v>
      </c>
      <c r="K153" s="13">
        <f>COUNTIFS('Pending RQ Deadlines'!$C$2:$C$1271,A153,'Pending RQ Deadlines'!$J$2:$J$1271,"OVERDUE")</f>
        <v>0</v>
      </c>
      <c r="L153" s="13">
        <f ca="1">SUMPRODUCT(('Pending RQ Deadlines'!$C$2:$C$1271=A153)*('Pending RQ Deadlines'!$J$2:$J$1271&lt;&gt;"UPCOMING")*('Pending RQ Deadlines'!$K$2:$K$1271="Yes"))</f>
        <v>0</v>
      </c>
      <c r="M153" s="15" t="str">
        <f ca="1">IFERROR(_xludf.minifs('Pending RQ Deadlines'!$G$2:$G$1271,'Pending RQ Deadlines'!$C$2:$C$1271,A153),"")</f>
        <v/>
      </c>
      <c r="N153" s="13">
        <f t="shared" ca="1" si="2"/>
        <v>153</v>
      </c>
    </row>
    <row r="154" spans="1:14">
      <c r="A154" s="14" t="s">
        <v>183</v>
      </c>
      <c r="B154" s="33">
        <f>COUNTIF(Data!$D$2:$D$6232,A154)</f>
        <v>6</v>
      </c>
      <c r="C154" s="33">
        <f>COUNTIFS(Data!$D$2:$D$6232,A154,Data!$R$2:$R$6232,"RFE FILED")</f>
        <v>1</v>
      </c>
      <c r="D154" s="33">
        <f>COUNTIFS(Data!$D$2:$D$6232,A154,Data!$R$2:$R$6232,"PROVISIONAL FILED")</f>
        <v>4</v>
      </c>
      <c r="E154" s="33">
        <f>COUNTIFS(Data!$D$2:$D$6232,A154,Data!$R$2:$R$6232,"COMPLETE FILED")</f>
        <v>0</v>
      </c>
      <c r="F154" s="33">
        <f>COUNTIFS(Data!$D$2:$D$6232,A154,Data!$R$2:$R$6232,"APPLICATION FILED")</f>
        <v>0</v>
      </c>
      <c r="G154" s="33">
        <f>COUNTIFS(Data!$D$2:$D$6232,A154,Data!$R$2:$R$6232,"UNDER EXAMINATION")</f>
        <v>0</v>
      </c>
      <c r="H154" s="33">
        <f>COUNTIFS(Data!$D$2:$D$6232,A154,Data!$R$2:$R$6232,"GRANTED")</f>
        <v>0</v>
      </c>
      <c r="I154" s="33">
        <f>SUMPRODUCT((Data!$D$2:$D$6232=A154)*((Data!$R$2:$R$6232="ABANDONED")+(Data!$R$2:$R$6232="CLOSED")+(Data!$R$2:$R$6232="MERGED")))</f>
        <v>1</v>
      </c>
      <c r="J154" s="13">
        <f>COUNTIFS('Pending RQ Deadlines'!$C$2:$C$1271,A154,'Pending RQ Deadlines'!$K$2:$K$1271,"Yes")</f>
        <v>4</v>
      </c>
      <c r="K154" s="13">
        <f ca="1">COUNTIFS('Pending RQ Deadlines'!$C$2:$C$1271,A154,'Pending RQ Deadlines'!$J$2:$J$1271,"OVERDUE")</f>
        <v>4</v>
      </c>
      <c r="L154" s="13">
        <f ca="1">SUMPRODUCT(('Pending RQ Deadlines'!$C$2:$C$1271=A154)*('Pending RQ Deadlines'!$J$2:$J$1271&lt;&gt;"UPCOMING")*('Pending RQ Deadlines'!$K$2:$K$1271="Yes"))</f>
        <v>3</v>
      </c>
      <c r="M154" s="15" t="str">
        <f ca="1">IFERROR(_xludf.minifs('Pending RQ Deadlines'!$G$2:$G$1271,'Pending RQ Deadlines'!$C$2:$C$1271,A154),"")</f>
        <v/>
      </c>
      <c r="N154" s="13">
        <f t="shared" ca="1" si="2"/>
        <v>151.04</v>
      </c>
    </row>
    <row r="155" spans="1:14">
      <c r="A155" s="14" t="s">
        <v>184</v>
      </c>
      <c r="B155" s="33">
        <f>COUNTIF(Data!$D$2:$D$6232,A155)</f>
        <v>6</v>
      </c>
      <c r="C155" s="33">
        <f>COUNTIFS(Data!$D$2:$D$6232,A155,Data!$R$2:$R$6232,"RFE FILED")</f>
        <v>1</v>
      </c>
      <c r="D155" s="33">
        <f>COUNTIFS(Data!$D$2:$D$6232,A155,Data!$R$2:$R$6232,"PROVISIONAL FILED")</f>
        <v>5</v>
      </c>
      <c r="E155" s="33">
        <f>COUNTIFS(Data!$D$2:$D$6232,A155,Data!$R$2:$R$6232,"COMPLETE FILED")</f>
        <v>0</v>
      </c>
      <c r="F155" s="33">
        <f>COUNTIFS(Data!$D$2:$D$6232,A155,Data!$R$2:$R$6232,"APPLICATION FILED")</f>
        <v>0</v>
      </c>
      <c r="G155" s="33">
        <f>COUNTIFS(Data!$D$2:$D$6232,A155,Data!$R$2:$R$6232,"UNDER EXAMINATION")</f>
        <v>0</v>
      </c>
      <c r="H155" s="33">
        <f>COUNTIFS(Data!$D$2:$D$6232,A155,Data!$R$2:$R$6232,"GRANTED")</f>
        <v>0</v>
      </c>
      <c r="I155" s="33">
        <f>SUMPRODUCT((Data!$D$2:$D$6232=A155)*((Data!$R$2:$R$6232="ABANDONED")+(Data!$R$2:$R$6232="CLOSED")+(Data!$R$2:$R$6232="MERGED")))</f>
        <v>0</v>
      </c>
      <c r="J155" s="13">
        <f>COUNTIFS('Pending RQ Deadlines'!$C$2:$C$1271,A155,'Pending RQ Deadlines'!$K$2:$K$1271,"Yes")</f>
        <v>5</v>
      </c>
      <c r="K155" s="13">
        <f ca="1">COUNTIFS('Pending RQ Deadlines'!$C$2:$C$1271,A155,'Pending RQ Deadlines'!$J$2:$J$1271,"OVERDUE")</f>
        <v>2</v>
      </c>
      <c r="L155" s="13">
        <f ca="1">SUMPRODUCT(('Pending RQ Deadlines'!$C$2:$C$1271=A155)*('Pending RQ Deadlines'!$J$2:$J$1271&lt;&gt;"UPCOMING")*('Pending RQ Deadlines'!$K$2:$K$1271="Yes"))</f>
        <v>2</v>
      </c>
      <c r="M155" s="15" t="str">
        <f ca="1">IFERROR(_xludf.minifs('Pending RQ Deadlines'!$G$2:$G$1271,'Pending RQ Deadlines'!$C$2:$C$1271,A155),"")</f>
        <v/>
      </c>
      <c r="N155" s="13">
        <f t="shared" ca="1" si="2"/>
        <v>153.02000000000001</v>
      </c>
    </row>
    <row r="156" spans="1:14">
      <c r="A156" s="14" t="s">
        <v>185</v>
      </c>
      <c r="B156" s="33">
        <f>COUNTIF(Data!$D$2:$D$6232,A156)</f>
        <v>6</v>
      </c>
      <c r="C156" s="33">
        <f>COUNTIFS(Data!$D$2:$D$6232,A156,Data!$R$2:$R$6232,"RFE FILED")</f>
        <v>6</v>
      </c>
      <c r="D156" s="33">
        <f>COUNTIFS(Data!$D$2:$D$6232,A156,Data!$R$2:$R$6232,"PROVISIONAL FILED")</f>
        <v>0</v>
      </c>
      <c r="E156" s="33">
        <f>COUNTIFS(Data!$D$2:$D$6232,A156,Data!$R$2:$R$6232,"COMPLETE FILED")</f>
        <v>0</v>
      </c>
      <c r="F156" s="33">
        <f>COUNTIFS(Data!$D$2:$D$6232,A156,Data!$R$2:$R$6232,"APPLICATION FILED")</f>
        <v>0</v>
      </c>
      <c r="G156" s="33">
        <f>COUNTIFS(Data!$D$2:$D$6232,A156,Data!$R$2:$R$6232,"UNDER EXAMINATION")</f>
        <v>0</v>
      </c>
      <c r="H156" s="33">
        <f>COUNTIFS(Data!$D$2:$D$6232,A156,Data!$R$2:$R$6232,"GRANTED")</f>
        <v>0</v>
      </c>
      <c r="I156" s="33">
        <f>SUMPRODUCT((Data!$D$2:$D$6232=A156)*((Data!$R$2:$R$6232="ABANDONED")+(Data!$R$2:$R$6232="CLOSED")+(Data!$R$2:$R$6232="MERGED")))</f>
        <v>0</v>
      </c>
      <c r="J156" s="13">
        <f>COUNTIFS('Pending RQ Deadlines'!$C$2:$C$1271,A156,'Pending RQ Deadlines'!$K$2:$K$1271,"Yes")</f>
        <v>0</v>
      </c>
      <c r="K156" s="13">
        <f>COUNTIFS('Pending RQ Deadlines'!$C$2:$C$1271,A156,'Pending RQ Deadlines'!$J$2:$J$1271,"OVERDUE")</f>
        <v>0</v>
      </c>
      <c r="L156" s="13">
        <f ca="1">SUMPRODUCT(('Pending RQ Deadlines'!$C$2:$C$1271=A156)*('Pending RQ Deadlines'!$J$2:$J$1271&lt;&gt;"UPCOMING")*('Pending RQ Deadlines'!$K$2:$K$1271="Yes"))</f>
        <v>0</v>
      </c>
      <c r="M156" s="15" t="str">
        <f ca="1">IFERROR(_xludf.minifs('Pending RQ Deadlines'!$G$2:$G$1271,'Pending RQ Deadlines'!$C$2:$C$1271,A156),"")</f>
        <v/>
      </c>
      <c r="N156" s="13">
        <f t="shared" ca="1" si="2"/>
        <v>156</v>
      </c>
    </row>
    <row r="157" spans="1:14">
      <c r="A157" s="14" t="s">
        <v>186</v>
      </c>
      <c r="B157" s="33">
        <f>COUNTIF(Data!$D$2:$D$6232,A157)</f>
        <v>6</v>
      </c>
      <c r="C157" s="33">
        <f>COUNTIFS(Data!$D$2:$D$6232,A157,Data!$R$2:$R$6232,"RFE FILED")</f>
        <v>6</v>
      </c>
      <c r="D157" s="33">
        <f>COUNTIFS(Data!$D$2:$D$6232,A157,Data!$R$2:$R$6232,"PROVISIONAL FILED")</f>
        <v>0</v>
      </c>
      <c r="E157" s="33">
        <f>COUNTIFS(Data!$D$2:$D$6232,A157,Data!$R$2:$R$6232,"COMPLETE FILED")</f>
        <v>0</v>
      </c>
      <c r="F157" s="33">
        <f>COUNTIFS(Data!$D$2:$D$6232,A157,Data!$R$2:$R$6232,"APPLICATION FILED")</f>
        <v>0</v>
      </c>
      <c r="G157" s="33">
        <f>COUNTIFS(Data!$D$2:$D$6232,A157,Data!$R$2:$R$6232,"UNDER EXAMINATION")</f>
        <v>0</v>
      </c>
      <c r="H157" s="33">
        <f>COUNTIFS(Data!$D$2:$D$6232,A157,Data!$R$2:$R$6232,"GRANTED")</f>
        <v>0</v>
      </c>
      <c r="I157" s="33">
        <f>SUMPRODUCT((Data!$D$2:$D$6232=A157)*((Data!$R$2:$R$6232="ABANDONED")+(Data!$R$2:$R$6232="CLOSED")+(Data!$R$2:$R$6232="MERGED")))</f>
        <v>0</v>
      </c>
      <c r="J157" s="13">
        <f>COUNTIFS('Pending RQ Deadlines'!$C$2:$C$1271,A157,'Pending RQ Deadlines'!$K$2:$K$1271,"Yes")</f>
        <v>0</v>
      </c>
      <c r="K157" s="13">
        <f>COUNTIFS('Pending RQ Deadlines'!$C$2:$C$1271,A157,'Pending RQ Deadlines'!$J$2:$J$1271,"OVERDUE")</f>
        <v>0</v>
      </c>
      <c r="L157" s="13">
        <f ca="1">SUMPRODUCT(('Pending RQ Deadlines'!$C$2:$C$1271=A157)*('Pending RQ Deadlines'!$J$2:$J$1271&lt;&gt;"UPCOMING")*('Pending RQ Deadlines'!$K$2:$K$1271="Yes"))</f>
        <v>0</v>
      </c>
      <c r="M157" s="15" t="str">
        <f ca="1">IFERROR(_xludf.minifs('Pending RQ Deadlines'!$G$2:$G$1271,'Pending RQ Deadlines'!$C$2:$C$1271,A157),"")</f>
        <v/>
      </c>
      <c r="N157" s="13">
        <f t="shared" ca="1" si="2"/>
        <v>157</v>
      </c>
    </row>
    <row r="158" spans="1:14">
      <c r="A158" s="14" t="s">
        <v>187</v>
      </c>
      <c r="B158" s="33">
        <f>COUNTIF(Data!$D$2:$D$6232,A158)</f>
        <v>6</v>
      </c>
      <c r="C158" s="33">
        <f>COUNTIFS(Data!$D$2:$D$6232,A158,Data!$R$2:$R$6232,"RFE FILED")</f>
        <v>6</v>
      </c>
      <c r="D158" s="33">
        <f>COUNTIFS(Data!$D$2:$D$6232,A158,Data!$R$2:$R$6232,"PROVISIONAL FILED")</f>
        <v>0</v>
      </c>
      <c r="E158" s="33">
        <f>COUNTIFS(Data!$D$2:$D$6232,A158,Data!$R$2:$R$6232,"COMPLETE FILED")</f>
        <v>0</v>
      </c>
      <c r="F158" s="33">
        <f>COUNTIFS(Data!$D$2:$D$6232,A158,Data!$R$2:$R$6232,"APPLICATION FILED")</f>
        <v>0</v>
      </c>
      <c r="G158" s="33">
        <f>COUNTIFS(Data!$D$2:$D$6232,A158,Data!$R$2:$R$6232,"UNDER EXAMINATION")</f>
        <v>0</v>
      </c>
      <c r="H158" s="33">
        <f>COUNTIFS(Data!$D$2:$D$6232,A158,Data!$R$2:$R$6232,"GRANTED")</f>
        <v>0</v>
      </c>
      <c r="I158" s="33">
        <f>SUMPRODUCT((Data!$D$2:$D$6232=A158)*((Data!$R$2:$R$6232="ABANDONED")+(Data!$R$2:$R$6232="CLOSED")+(Data!$R$2:$R$6232="MERGED")))</f>
        <v>0</v>
      </c>
      <c r="J158" s="13">
        <f>COUNTIFS('Pending RQ Deadlines'!$C$2:$C$1271,A158,'Pending RQ Deadlines'!$K$2:$K$1271,"Yes")</f>
        <v>0</v>
      </c>
      <c r="K158" s="13">
        <f>COUNTIFS('Pending RQ Deadlines'!$C$2:$C$1271,A158,'Pending RQ Deadlines'!$J$2:$J$1271,"OVERDUE")</f>
        <v>0</v>
      </c>
      <c r="L158" s="13">
        <f ca="1">SUMPRODUCT(('Pending RQ Deadlines'!$C$2:$C$1271=A158)*('Pending RQ Deadlines'!$J$2:$J$1271&lt;&gt;"UPCOMING")*('Pending RQ Deadlines'!$K$2:$K$1271="Yes"))</f>
        <v>0</v>
      </c>
      <c r="M158" s="15" t="str">
        <f ca="1">IFERROR(_xludf.minifs('Pending RQ Deadlines'!$G$2:$G$1271,'Pending RQ Deadlines'!$C$2:$C$1271,A158),"")</f>
        <v/>
      </c>
      <c r="N158" s="13">
        <f t="shared" ca="1" si="2"/>
        <v>158</v>
      </c>
    </row>
    <row r="159" spans="1:14">
      <c r="A159" s="14" t="s">
        <v>188</v>
      </c>
      <c r="B159" s="33">
        <f>COUNTIF(Data!$D$2:$D$6232,A159)</f>
        <v>6</v>
      </c>
      <c r="C159" s="33">
        <f>COUNTIFS(Data!$D$2:$D$6232,A159,Data!$R$2:$R$6232,"RFE FILED")</f>
        <v>3</v>
      </c>
      <c r="D159" s="33">
        <f>COUNTIFS(Data!$D$2:$D$6232,A159,Data!$R$2:$R$6232,"PROVISIONAL FILED")</f>
        <v>0</v>
      </c>
      <c r="E159" s="33">
        <f>COUNTIFS(Data!$D$2:$D$6232,A159,Data!$R$2:$R$6232,"COMPLETE FILED")</f>
        <v>0</v>
      </c>
      <c r="F159" s="33">
        <f>COUNTIFS(Data!$D$2:$D$6232,A159,Data!$R$2:$R$6232,"APPLICATION FILED")</f>
        <v>3</v>
      </c>
      <c r="G159" s="33">
        <f>COUNTIFS(Data!$D$2:$D$6232,A159,Data!$R$2:$R$6232,"UNDER EXAMINATION")</f>
        <v>0</v>
      </c>
      <c r="H159" s="33">
        <f>COUNTIFS(Data!$D$2:$D$6232,A159,Data!$R$2:$R$6232,"GRANTED")</f>
        <v>0</v>
      </c>
      <c r="I159" s="33">
        <f>SUMPRODUCT((Data!$D$2:$D$6232=A159)*((Data!$R$2:$R$6232="ABANDONED")+(Data!$R$2:$R$6232="CLOSED")+(Data!$R$2:$R$6232="MERGED")))</f>
        <v>0</v>
      </c>
      <c r="J159" s="13">
        <f>COUNTIFS('Pending RQ Deadlines'!$C$2:$C$1271,A159,'Pending RQ Deadlines'!$K$2:$K$1271,"Yes")</f>
        <v>3</v>
      </c>
      <c r="K159" s="13">
        <f ca="1">COUNTIFS('Pending RQ Deadlines'!$C$2:$C$1271,A159,'Pending RQ Deadlines'!$J$2:$J$1271,"OVERDUE")</f>
        <v>3</v>
      </c>
      <c r="L159" s="13">
        <f ca="1">SUMPRODUCT(('Pending RQ Deadlines'!$C$2:$C$1271=A159)*('Pending RQ Deadlines'!$J$2:$J$1271&lt;&gt;"UPCOMING")*('Pending RQ Deadlines'!$K$2:$K$1271="Yes"))</f>
        <v>3</v>
      </c>
      <c r="M159" s="15" t="str">
        <f ca="1">IFERROR(_xludf.minifs('Pending RQ Deadlines'!$G$2:$G$1271,'Pending RQ Deadlines'!$C$2:$C$1271,A159),"")</f>
        <v/>
      </c>
      <c r="N159" s="13">
        <f t="shared" ca="1" si="2"/>
        <v>156.03</v>
      </c>
    </row>
    <row r="160" spans="1:14">
      <c r="A160" s="14" t="s">
        <v>189</v>
      </c>
      <c r="B160" s="33">
        <f>COUNTIF(Data!$D$2:$D$6232,A160)</f>
        <v>6</v>
      </c>
      <c r="C160" s="33">
        <f>COUNTIFS(Data!$D$2:$D$6232,A160,Data!$R$2:$R$6232,"RFE FILED")</f>
        <v>6</v>
      </c>
      <c r="D160" s="33">
        <f>COUNTIFS(Data!$D$2:$D$6232,A160,Data!$R$2:$R$6232,"PROVISIONAL FILED")</f>
        <v>0</v>
      </c>
      <c r="E160" s="33">
        <f>COUNTIFS(Data!$D$2:$D$6232,A160,Data!$R$2:$R$6232,"COMPLETE FILED")</f>
        <v>0</v>
      </c>
      <c r="F160" s="33">
        <f>COUNTIFS(Data!$D$2:$D$6232,A160,Data!$R$2:$R$6232,"APPLICATION FILED")</f>
        <v>0</v>
      </c>
      <c r="G160" s="33">
        <f>COUNTIFS(Data!$D$2:$D$6232,A160,Data!$R$2:$R$6232,"UNDER EXAMINATION")</f>
        <v>0</v>
      </c>
      <c r="H160" s="33">
        <f>COUNTIFS(Data!$D$2:$D$6232,A160,Data!$R$2:$R$6232,"GRANTED")</f>
        <v>0</v>
      </c>
      <c r="I160" s="33">
        <f>SUMPRODUCT((Data!$D$2:$D$6232=A160)*((Data!$R$2:$R$6232="ABANDONED")+(Data!$R$2:$R$6232="CLOSED")+(Data!$R$2:$R$6232="MERGED")))</f>
        <v>0</v>
      </c>
      <c r="J160" s="13">
        <f>COUNTIFS('Pending RQ Deadlines'!$C$2:$C$1271,A160,'Pending RQ Deadlines'!$K$2:$K$1271,"Yes")</f>
        <v>0</v>
      </c>
      <c r="K160" s="13">
        <f>COUNTIFS('Pending RQ Deadlines'!$C$2:$C$1271,A160,'Pending RQ Deadlines'!$J$2:$J$1271,"OVERDUE")</f>
        <v>0</v>
      </c>
      <c r="L160" s="13">
        <f ca="1">SUMPRODUCT(('Pending RQ Deadlines'!$C$2:$C$1271=A160)*('Pending RQ Deadlines'!$J$2:$J$1271&lt;&gt;"UPCOMING")*('Pending RQ Deadlines'!$K$2:$K$1271="Yes"))</f>
        <v>0</v>
      </c>
      <c r="M160" s="15" t="str">
        <f ca="1">IFERROR(_xludf.minifs('Pending RQ Deadlines'!$G$2:$G$1271,'Pending RQ Deadlines'!$C$2:$C$1271,A160),"")</f>
        <v/>
      </c>
      <c r="N160" s="13">
        <f t="shared" ca="1" si="2"/>
        <v>160</v>
      </c>
    </row>
    <row r="161" spans="1:14">
      <c r="A161" s="14" t="s">
        <v>190</v>
      </c>
      <c r="B161" s="33">
        <f>COUNTIF(Data!$D$2:$D$6232,A161)</f>
        <v>6</v>
      </c>
      <c r="C161" s="33">
        <f>COUNTIFS(Data!$D$2:$D$6232,A161,Data!$R$2:$R$6232,"RFE FILED")</f>
        <v>6</v>
      </c>
      <c r="D161" s="33">
        <f>COUNTIFS(Data!$D$2:$D$6232,A161,Data!$R$2:$R$6232,"PROVISIONAL FILED")</f>
        <v>0</v>
      </c>
      <c r="E161" s="33">
        <f>COUNTIFS(Data!$D$2:$D$6232,A161,Data!$R$2:$R$6232,"COMPLETE FILED")</f>
        <v>0</v>
      </c>
      <c r="F161" s="33">
        <f>COUNTIFS(Data!$D$2:$D$6232,A161,Data!$R$2:$R$6232,"APPLICATION FILED")</f>
        <v>0</v>
      </c>
      <c r="G161" s="33">
        <f>COUNTIFS(Data!$D$2:$D$6232,A161,Data!$R$2:$R$6232,"UNDER EXAMINATION")</f>
        <v>0</v>
      </c>
      <c r="H161" s="33">
        <f>COUNTIFS(Data!$D$2:$D$6232,A161,Data!$R$2:$R$6232,"GRANTED")</f>
        <v>0</v>
      </c>
      <c r="I161" s="33">
        <f>SUMPRODUCT((Data!$D$2:$D$6232=A161)*((Data!$R$2:$R$6232="ABANDONED")+(Data!$R$2:$R$6232="CLOSED")+(Data!$R$2:$R$6232="MERGED")))</f>
        <v>0</v>
      </c>
      <c r="J161" s="13">
        <f>COUNTIFS('Pending RQ Deadlines'!$C$2:$C$1271,A161,'Pending RQ Deadlines'!$K$2:$K$1271,"Yes")</f>
        <v>0</v>
      </c>
      <c r="K161" s="13">
        <f>COUNTIFS('Pending RQ Deadlines'!$C$2:$C$1271,A161,'Pending RQ Deadlines'!$J$2:$J$1271,"OVERDUE")</f>
        <v>0</v>
      </c>
      <c r="L161" s="13">
        <f ca="1">SUMPRODUCT(('Pending RQ Deadlines'!$C$2:$C$1271=A161)*('Pending RQ Deadlines'!$J$2:$J$1271&lt;&gt;"UPCOMING")*('Pending RQ Deadlines'!$K$2:$K$1271="Yes"))</f>
        <v>0</v>
      </c>
      <c r="M161" s="15" t="str">
        <f ca="1">IFERROR(_xludf.minifs('Pending RQ Deadlines'!$G$2:$G$1271,'Pending RQ Deadlines'!$C$2:$C$1271,A161),"")</f>
        <v/>
      </c>
      <c r="N161" s="13">
        <f t="shared" ca="1" si="2"/>
        <v>161</v>
      </c>
    </row>
    <row r="162" spans="1:14">
      <c r="A162" s="14" t="s">
        <v>191</v>
      </c>
      <c r="B162" s="33">
        <f>COUNTIF(Data!$D$2:$D$6232,A162)</f>
        <v>6</v>
      </c>
      <c r="C162" s="33">
        <f>COUNTIFS(Data!$D$2:$D$6232,A162,Data!$R$2:$R$6232,"RFE FILED")</f>
        <v>0</v>
      </c>
      <c r="D162" s="33">
        <f>COUNTIFS(Data!$D$2:$D$6232,A162,Data!$R$2:$R$6232,"PROVISIONAL FILED")</f>
        <v>6</v>
      </c>
      <c r="E162" s="33">
        <f>COUNTIFS(Data!$D$2:$D$6232,A162,Data!$R$2:$R$6232,"COMPLETE FILED")</f>
        <v>0</v>
      </c>
      <c r="F162" s="33">
        <f>COUNTIFS(Data!$D$2:$D$6232,A162,Data!$R$2:$R$6232,"APPLICATION FILED")</f>
        <v>0</v>
      </c>
      <c r="G162" s="33">
        <f>COUNTIFS(Data!$D$2:$D$6232,A162,Data!$R$2:$R$6232,"UNDER EXAMINATION")</f>
        <v>0</v>
      </c>
      <c r="H162" s="33">
        <f>COUNTIFS(Data!$D$2:$D$6232,A162,Data!$R$2:$R$6232,"GRANTED")</f>
        <v>0</v>
      </c>
      <c r="I162" s="33">
        <f>SUMPRODUCT((Data!$D$2:$D$6232=A162)*((Data!$R$2:$R$6232="ABANDONED")+(Data!$R$2:$R$6232="CLOSED")+(Data!$R$2:$R$6232="MERGED")))</f>
        <v>0</v>
      </c>
      <c r="J162" s="13">
        <f>COUNTIFS('Pending RQ Deadlines'!$C$2:$C$1271,A162,'Pending RQ Deadlines'!$K$2:$K$1271,"Yes")</f>
        <v>6</v>
      </c>
      <c r="K162" s="13">
        <f ca="1">COUNTIFS('Pending RQ Deadlines'!$C$2:$C$1271,A162,'Pending RQ Deadlines'!$J$2:$J$1271,"OVERDUE")</f>
        <v>4</v>
      </c>
      <c r="L162" s="13">
        <f ca="1">SUMPRODUCT(('Pending RQ Deadlines'!$C$2:$C$1271=A162)*('Pending RQ Deadlines'!$J$2:$J$1271&lt;&gt;"UPCOMING")*('Pending RQ Deadlines'!$K$2:$K$1271="Yes"))</f>
        <v>4</v>
      </c>
      <c r="M162" s="15" t="str">
        <f ca="1">IFERROR(_xludf.minifs('Pending RQ Deadlines'!$G$2:$G$1271,'Pending RQ Deadlines'!$C$2:$C$1271,A162),"")</f>
        <v/>
      </c>
      <c r="N162" s="13">
        <f t="shared" ca="1" si="2"/>
        <v>158.04</v>
      </c>
    </row>
    <row r="163" spans="1:14">
      <c r="A163" s="14" t="s">
        <v>192</v>
      </c>
      <c r="B163" s="33">
        <f>COUNTIF(Data!$D$2:$D$6232,A163)</f>
        <v>6</v>
      </c>
      <c r="C163" s="33">
        <f>COUNTIFS(Data!$D$2:$D$6232,A163,Data!$R$2:$R$6232,"RFE FILED")</f>
        <v>6</v>
      </c>
      <c r="D163" s="33">
        <f>COUNTIFS(Data!$D$2:$D$6232,A163,Data!$R$2:$R$6232,"PROVISIONAL FILED")</f>
        <v>0</v>
      </c>
      <c r="E163" s="33">
        <f>COUNTIFS(Data!$D$2:$D$6232,A163,Data!$R$2:$R$6232,"COMPLETE FILED")</f>
        <v>0</v>
      </c>
      <c r="F163" s="33">
        <f>COUNTIFS(Data!$D$2:$D$6232,A163,Data!$R$2:$R$6232,"APPLICATION FILED")</f>
        <v>0</v>
      </c>
      <c r="G163" s="33">
        <f>COUNTIFS(Data!$D$2:$D$6232,A163,Data!$R$2:$R$6232,"UNDER EXAMINATION")</f>
        <v>0</v>
      </c>
      <c r="H163" s="33">
        <f>COUNTIFS(Data!$D$2:$D$6232,A163,Data!$R$2:$R$6232,"GRANTED")</f>
        <v>0</v>
      </c>
      <c r="I163" s="33">
        <f>SUMPRODUCT((Data!$D$2:$D$6232=A163)*((Data!$R$2:$R$6232="ABANDONED")+(Data!$R$2:$R$6232="CLOSED")+(Data!$R$2:$R$6232="MERGED")))</f>
        <v>0</v>
      </c>
      <c r="J163" s="13">
        <f>COUNTIFS('Pending RQ Deadlines'!$C$2:$C$1271,A163,'Pending RQ Deadlines'!$K$2:$K$1271,"Yes")</f>
        <v>0</v>
      </c>
      <c r="K163" s="13">
        <f>COUNTIFS('Pending RQ Deadlines'!$C$2:$C$1271,A163,'Pending RQ Deadlines'!$J$2:$J$1271,"OVERDUE")</f>
        <v>0</v>
      </c>
      <c r="L163" s="13">
        <f ca="1">SUMPRODUCT(('Pending RQ Deadlines'!$C$2:$C$1271=A163)*('Pending RQ Deadlines'!$J$2:$J$1271&lt;&gt;"UPCOMING")*('Pending RQ Deadlines'!$K$2:$K$1271="Yes"))</f>
        <v>0</v>
      </c>
      <c r="M163" s="15" t="str">
        <f ca="1">IFERROR(_xludf.minifs('Pending RQ Deadlines'!$G$2:$G$1271,'Pending RQ Deadlines'!$C$2:$C$1271,A163),"")</f>
        <v/>
      </c>
      <c r="N163" s="13">
        <f t="shared" ca="1" si="2"/>
        <v>163</v>
      </c>
    </row>
    <row r="164" spans="1:14">
      <c r="A164" s="14" t="s">
        <v>193</v>
      </c>
      <c r="B164" s="33">
        <f>COUNTIF(Data!$D$2:$D$6232,A164)</f>
        <v>6</v>
      </c>
      <c r="C164" s="33">
        <f>COUNTIFS(Data!$D$2:$D$6232,A164,Data!$R$2:$R$6232,"RFE FILED")</f>
        <v>6</v>
      </c>
      <c r="D164" s="33">
        <f>COUNTIFS(Data!$D$2:$D$6232,A164,Data!$R$2:$R$6232,"PROVISIONAL FILED")</f>
        <v>0</v>
      </c>
      <c r="E164" s="33">
        <f>COUNTIFS(Data!$D$2:$D$6232,A164,Data!$R$2:$R$6232,"COMPLETE FILED")</f>
        <v>0</v>
      </c>
      <c r="F164" s="33">
        <f>COUNTIFS(Data!$D$2:$D$6232,A164,Data!$R$2:$R$6232,"APPLICATION FILED")</f>
        <v>0</v>
      </c>
      <c r="G164" s="33">
        <f>COUNTIFS(Data!$D$2:$D$6232,A164,Data!$R$2:$R$6232,"UNDER EXAMINATION")</f>
        <v>0</v>
      </c>
      <c r="H164" s="33">
        <f>COUNTIFS(Data!$D$2:$D$6232,A164,Data!$R$2:$R$6232,"GRANTED")</f>
        <v>0</v>
      </c>
      <c r="I164" s="33">
        <f>SUMPRODUCT((Data!$D$2:$D$6232=A164)*((Data!$R$2:$R$6232="ABANDONED")+(Data!$R$2:$R$6232="CLOSED")+(Data!$R$2:$R$6232="MERGED")))</f>
        <v>0</v>
      </c>
      <c r="J164" s="13">
        <f>COUNTIFS('Pending RQ Deadlines'!$C$2:$C$1271,A164,'Pending RQ Deadlines'!$K$2:$K$1271,"Yes")</f>
        <v>0</v>
      </c>
      <c r="K164" s="13">
        <f>COUNTIFS('Pending RQ Deadlines'!$C$2:$C$1271,A164,'Pending RQ Deadlines'!$J$2:$J$1271,"OVERDUE")</f>
        <v>0</v>
      </c>
      <c r="L164" s="13">
        <f ca="1">SUMPRODUCT(('Pending RQ Deadlines'!$C$2:$C$1271=A164)*('Pending RQ Deadlines'!$J$2:$J$1271&lt;&gt;"UPCOMING")*('Pending RQ Deadlines'!$K$2:$K$1271="Yes"))</f>
        <v>0</v>
      </c>
      <c r="M164" s="15" t="str">
        <f ca="1">IFERROR(_xludf.minifs('Pending RQ Deadlines'!$G$2:$G$1271,'Pending RQ Deadlines'!$C$2:$C$1271,A164),"")</f>
        <v/>
      </c>
      <c r="N164" s="13">
        <f t="shared" ca="1" si="2"/>
        <v>164</v>
      </c>
    </row>
    <row r="165" spans="1:14">
      <c r="A165" s="14" t="s">
        <v>194</v>
      </c>
      <c r="B165" s="33">
        <f>COUNTIF(Data!$D$2:$D$6232,A165)</f>
        <v>6</v>
      </c>
      <c r="C165" s="33">
        <f>COUNTIFS(Data!$D$2:$D$6232,A165,Data!$R$2:$R$6232,"RFE FILED")</f>
        <v>0</v>
      </c>
      <c r="D165" s="33">
        <f>COUNTIFS(Data!$D$2:$D$6232,A165,Data!$R$2:$R$6232,"PROVISIONAL FILED")</f>
        <v>0</v>
      </c>
      <c r="E165" s="33">
        <f>COUNTIFS(Data!$D$2:$D$6232,A165,Data!$R$2:$R$6232,"COMPLETE FILED")</f>
        <v>0</v>
      </c>
      <c r="F165" s="33">
        <f>COUNTIFS(Data!$D$2:$D$6232,A165,Data!$R$2:$R$6232,"APPLICATION FILED")</f>
        <v>6</v>
      </c>
      <c r="G165" s="33">
        <f>COUNTIFS(Data!$D$2:$D$6232,A165,Data!$R$2:$R$6232,"UNDER EXAMINATION")</f>
        <v>0</v>
      </c>
      <c r="H165" s="33">
        <f>COUNTIFS(Data!$D$2:$D$6232,A165,Data!$R$2:$R$6232,"GRANTED")</f>
        <v>0</v>
      </c>
      <c r="I165" s="33">
        <f>SUMPRODUCT((Data!$D$2:$D$6232=A165)*((Data!$R$2:$R$6232="ABANDONED")+(Data!$R$2:$R$6232="CLOSED")+(Data!$R$2:$R$6232="MERGED")))</f>
        <v>0</v>
      </c>
      <c r="J165" s="13">
        <f>COUNTIFS('Pending RQ Deadlines'!$C$2:$C$1271,A165,'Pending RQ Deadlines'!$K$2:$K$1271,"Yes")</f>
        <v>6</v>
      </c>
      <c r="K165" s="13">
        <f ca="1">COUNTIFS('Pending RQ Deadlines'!$C$2:$C$1271,A165,'Pending RQ Deadlines'!$J$2:$J$1271,"OVERDUE")</f>
        <v>3</v>
      </c>
      <c r="L165" s="13">
        <f ca="1">SUMPRODUCT(('Pending RQ Deadlines'!$C$2:$C$1271=A165)*('Pending RQ Deadlines'!$J$2:$J$1271&lt;&gt;"UPCOMING")*('Pending RQ Deadlines'!$K$2:$K$1271="Yes"))</f>
        <v>3</v>
      </c>
      <c r="M165" s="15" t="str">
        <f ca="1">IFERROR(_xludf.minifs('Pending RQ Deadlines'!$G$2:$G$1271,'Pending RQ Deadlines'!$C$2:$C$1271,A165),"")</f>
        <v/>
      </c>
      <c r="N165" s="13">
        <f t="shared" ca="1" si="2"/>
        <v>162.03</v>
      </c>
    </row>
    <row r="166" spans="1:14">
      <c r="A166" s="14" t="s">
        <v>195</v>
      </c>
      <c r="B166" s="33">
        <f>COUNTIF(Data!$D$2:$D$6232,A166)</f>
        <v>6</v>
      </c>
      <c r="C166" s="33">
        <f>COUNTIFS(Data!$D$2:$D$6232,A166,Data!$R$2:$R$6232,"RFE FILED")</f>
        <v>3</v>
      </c>
      <c r="D166" s="33">
        <f>COUNTIFS(Data!$D$2:$D$6232,A166,Data!$R$2:$R$6232,"PROVISIONAL FILED")</f>
        <v>0</v>
      </c>
      <c r="E166" s="33">
        <f>COUNTIFS(Data!$D$2:$D$6232,A166,Data!$R$2:$R$6232,"COMPLETE FILED")</f>
        <v>2</v>
      </c>
      <c r="F166" s="33">
        <f>COUNTIFS(Data!$D$2:$D$6232,A166,Data!$R$2:$R$6232,"APPLICATION FILED")</f>
        <v>0</v>
      </c>
      <c r="G166" s="33">
        <f>COUNTIFS(Data!$D$2:$D$6232,A166,Data!$R$2:$R$6232,"UNDER EXAMINATION")</f>
        <v>0</v>
      </c>
      <c r="H166" s="33">
        <f>COUNTIFS(Data!$D$2:$D$6232,A166,Data!$R$2:$R$6232,"GRANTED")</f>
        <v>0</v>
      </c>
      <c r="I166" s="33">
        <f>SUMPRODUCT((Data!$D$2:$D$6232=A166)*((Data!$R$2:$R$6232="ABANDONED")+(Data!$R$2:$R$6232="CLOSED")+(Data!$R$2:$R$6232="MERGED")))</f>
        <v>1</v>
      </c>
      <c r="J166" s="13">
        <f>COUNTIFS('Pending RQ Deadlines'!$C$2:$C$1271,A166,'Pending RQ Deadlines'!$K$2:$K$1271,"Yes")</f>
        <v>2</v>
      </c>
      <c r="K166" s="13">
        <f ca="1">COUNTIFS('Pending RQ Deadlines'!$C$2:$C$1271,A166,'Pending RQ Deadlines'!$J$2:$J$1271,"OVERDUE")</f>
        <v>1</v>
      </c>
      <c r="L166" s="13">
        <f ca="1">SUMPRODUCT(('Pending RQ Deadlines'!$C$2:$C$1271=A166)*('Pending RQ Deadlines'!$J$2:$J$1271&lt;&gt;"UPCOMING")*('Pending RQ Deadlines'!$K$2:$K$1271="Yes"))</f>
        <v>1</v>
      </c>
      <c r="M166" s="15" t="str">
        <f ca="1">IFERROR(_xludf.minifs('Pending RQ Deadlines'!$G$2:$G$1271,'Pending RQ Deadlines'!$C$2:$C$1271,A166),"")</f>
        <v/>
      </c>
      <c r="N166" s="13">
        <f t="shared" ca="1" si="2"/>
        <v>165.01</v>
      </c>
    </row>
    <row r="167" spans="1:14">
      <c r="A167" s="14" t="s">
        <v>196</v>
      </c>
      <c r="B167" s="33">
        <f>COUNTIF(Data!$D$2:$D$6232,A167)</f>
        <v>6</v>
      </c>
      <c r="C167" s="33">
        <f>COUNTIFS(Data!$D$2:$D$6232,A167,Data!$R$2:$R$6232,"RFE FILED")</f>
        <v>6</v>
      </c>
      <c r="D167" s="33">
        <f>COUNTIFS(Data!$D$2:$D$6232,A167,Data!$R$2:$R$6232,"PROVISIONAL FILED")</f>
        <v>0</v>
      </c>
      <c r="E167" s="33">
        <f>COUNTIFS(Data!$D$2:$D$6232,A167,Data!$R$2:$R$6232,"COMPLETE FILED")</f>
        <v>0</v>
      </c>
      <c r="F167" s="33">
        <f>COUNTIFS(Data!$D$2:$D$6232,A167,Data!$R$2:$R$6232,"APPLICATION FILED")</f>
        <v>0</v>
      </c>
      <c r="G167" s="33">
        <f>COUNTIFS(Data!$D$2:$D$6232,A167,Data!$R$2:$R$6232,"UNDER EXAMINATION")</f>
        <v>0</v>
      </c>
      <c r="H167" s="33">
        <f>COUNTIFS(Data!$D$2:$D$6232,A167,Data!$R$2:$R$6232,"GRANTED")</f>
        <v>0</v>
      </c>
      <c r="I167" s="33">
        <f>SUMPRODUCT((Data!$D$2:$D$6232=A167)*((Data!$R$2:$R$6232="ABANDONED")+(Data!$R$2:$R$6232="CLOSED")+(Data!$R$2:$R$6232="MERGED")))</f>
        <v>0</v>
      </c>
      <c r="J167" s="13">
        <f>COUNTIFS('Pending RQ Deadlines'!$C$2:$C$1271,A167,'Pending RQ Deadlines'!$K$2:$K$1271,"Yes")</f>
        <v>0</v>
      </c>
      <c r="K167" s="13">
        <f>COUNTIFS('Pending RQ Deadlines'!$C$2:$C$1271,A167,'Pending RQ Deadlines'!$J$2:$J$1271,"OVERDUE")</f>
        <v>0</v>
      </c>
      <c r="L167" s="13">
        <f ca="1">SUMPRODUCT(('Pending RQ Deadlines'!$C$2:$C$1271=A167)*('Pending RQ Deadlines'!$J$2:$J$1271&lt;&gt;"UPCOMING")*('Pending RQ Deadlines'!$K$2:$K$1271="Yes"))</f>
        <v>0</v>
      </c>
      <c r="M167" s="15" t="str">
        <f ca="1">IFERROR(_xludf.minifs('Pending RQ Deadlines'!$G$2:$G$1271,'Pending RQ Deadlines'!$C$2:$C$1271,A167),"")</f>
        <v/>
      </c>
      <c r="N167" s="13">
        <f t="shared" ca="1" si="2"/>
        <v>167</v>
      </c>
    </row>
    <row r="168" spans="1:14">
      <c r="A168" s="14" t="s">
        <v>197</v>
      </c>
      <c r="B168" s="33">
        <f>COUNTIF(Data!$D$2:$D$6232,A168)</f>
        <v>6</v>
      </c>
      <c r="C168" s="33">
        <f>COUNTIFS(Data!$D$2:$D$6232,A168,Data!$R$2:$R$6232,"RFE FILED")</f>
        <v>6</v>
      </c>
      <c r="D168" s="33">
        <f>COUNTIFS(Data!$D$2:$D$6232,A168,Data!$R$2:$R$6232,"PROVISIONAL FILED")</f>
        <v>0</v>
      </c>
      <c r="E168" s="33">
        <f>COUNTIFS(Data!$D$2:$D$6232,A168,Data!$R$2:$R$6232,"COMPLETE FILED")</f>
        <v>0</v>
      </c>
      <c r="F168" s="33">
        <f>COUNTIFS(Data!$D$2:$D$6232,A168,Data!$R$2:$R$6232,"APPLICATION FILED")</f>
        <v>0</v>
      </c>
      <c r="G168" s="33">
        <f>COUNTIFS(Data!$D$2:$D$6232,A168,Data!$R$2:$R$6232,"UNDER EXAMINATION")</f>
        <v>0</v>
      </c>
      <c r="H168" s="33">
        <f>COUNTIFS(Data!$D$2:$D$6232,A168,Data!$R$2:$R$6232,"GRANTED")</f>
        <v>0</v>
      </c>
      <c r="I168" s="33">
        <f>SUMPRODUCT((Data!$D$2:$D$6232=A168)*((Data!$R$2:$R$6232="ABANDONED")+(Data!$R$2:$R$6232="CLOSED")+(Data!$R$2:$R$6232="MERGED")))</f>
        <v>0</v>
      </c>
      <c r="J168" s="13">
        <f>COUNTIFS('Pending RQ Deadlines'!$C$2:$C$1271,A168,'Pending RQ Deadlines'!$K$2:$K$1271,"Yes")</f>
        <v>0</v>
      </c>
      <c r="K168" s="13">
        <f>COUNTIFS('Pending RQ Deadlines'!$C$2:$C$1271,A168,'Pending RQ Deadlines'!$J$2:$J$1271,"OVERDUE")</f>
        <v>0</v>
      </c>
      <c r="L168" s="13">
        <f ca="1">SUMPRODUCT(('Pending RQ Deadlines'!$C$2:$C$1271=A168)*('Pending RQ Deadlines'!$J$2:$J$1271&lt;&gt;"UPCOMING")*('Pending RQ Deadlines'!$K$2:$K$1271="Yes"))</f>
        <v>0</v>
      </c>
      <c r="M168" s="15" t="str">
        <f ca="1">IFERROR(_xludf.minifs('Pending RQ Deadlines'!$G$2:$G$1271,'Pending RQ Deadlines'!$C$2:$C$1271,A168),"")</f>
        <v/>
      </c>
      <c r="N168" s="13">
        <f t="shared" ca="1" si="2"/>
        <v>168</v>
      </c>
    </row>
    <row r="169" spans="1:14">
      <c r="A169" s="14" t="s">
        <v>198</v>
      </c>
      <c r="B169" s="33">
        <f>COUNTIF(Data!$D$2:$D$6232,A169)</f>
        <v>6</v>
      </c>
      <c r="C169" s="33">
        <f>COUNTIFS(Data!$D$2:$D$6232,A169,Data!$R$2:$R$6232,"RFE FILED")</f>
        <v>6</v>
      </c>
      <c r="D169" s="33">
        <f>COUNTIFS(Data!$D$2:$D$6232,A169,Data!$R$2:$R$6232,"PROVISIONAL FILED")</f>
        <v>0</v>
      </c>
      <c r="E169" s="33">
        <f>COUNTIFS(Data!$D$2:$D$6232,A169,Data!$R$2:$R$6232,"COMPLETE FILED")</f>
        <v>0</v>
      </c>
      <c r="F169" s="33">
        <f>COUNTIFS(Data!$D$2:$D$6232,A169,Data!$R$2:$R$6232,"APPLICATION FILED")</f>
        <v>0</v>
      </c>
      <c r="G169" s="33">
        <f>COUNTIFS(Data!$D$2:$D$6232,A169,Data!$R$2:$R$6232,"UNDER EXAMINATION")</f>
        <v>0</v>
      </c>
      <c r="H169" s="33">
        <f>COUNTIFS(Data!$D$2:$D$6232,A169,Data!$R$2:$R$6232,"GRANTED")</f>
        <v>0</v>
      </c>
      <c r="I169" s="33">
        <f>SUMPRODUCT((Data!$D$2:$D$6232=A169)*((Data!$R$2:$R$6232="ABANDONED")+(Data!$R$2:$R$6232="CLOSED")+(Data!$R$2:$R$6232="MERGED")))</f>
        <v>0</v>
      </c>
      <c r="J169" s="13">
        <f>COUNTIFS('Pending RQ Deadlines'!$C$2:$C$1271,A169,'Pending RQ Deadlines'!$K$2:$K$1271,"Yes")</f>
        <v>0</v>
      </c>
      <c r="K169" s="13">
        <f>COUNTIFS('Pending RQ Deadlines'!$C$2:$C$1271,A169,'Pending RQ Deadlines'!$J$2:$J$1271,"OVERDUE")</f>
        <v>0</v>
      </c>
      <c r="L169" s="13">
        <f ca="1">SUMPRODUCT(('Pending RQ Deadlines'!$C$2:$C$1271=A169)*('Pending RQ Deadlines'!$J$2:$J$1271&lt;&gt;"UPCOMING")*('Pending RQ Deadlines'!$K$2:$K$1271="Yes"))</f>
        <v>0</v>
      </c>
      <c r="M169" s="15" t="str">
        <f ca="1">IFERROR(_xludf.minifs('Pending RQ Deadlines'!$G$2:$G$1271,'Pending RQ Deadlines'!$C$2:$C$1271,A169),"")</f>
        <v/>
      </c>
      <c r="N169" s="13">
        <f t="shared" ca="1" si="2"/>
        <v>169</v>
      </c>
    </row>
    <row r="170" spans="1:14">
      <c r="A170" s="14" t="s">
        <v>199</v>
      </c>
      <c r="B170" s="33">
        <f>COUNTIF(Data!$D$2:$D$6232,A170)</f>
        <v>6</v>
      </c>
      <c r="C170" s="33">
        <f>COUNTIFS(Data!$D$2:$D$6232,A170,Data!$R$2:$R$6232,"RFE FILED")</f>
        <v>6</v>
      </c>
      <c r="D170" s="33">
        <f>COUNTIFS(Data!$D$2:$D$6232,A170,Data!$R$2:$R$6232,"PROVISIONAL FILED")</f>
        <v>0</v>
      </c>
      <c r="E170" s="33">
        <f>COUNTIFS(Data!$D$2:$D$6232,A170,Data!$R$2:$R$6232,"COMPLETE FILED")</f>
        <v>0</v>
      </c>
      <c r="F170" s="33">
        <f>COUNTIFS(Data!$D$2:$D$6232,A170,Data!$R$2:$R$6232,"APPLICATION FILED")</f>
        <v>0</v>
      </c>
      <c r="G170" s="33">
        <f>COUNTIFS(Data!$D$2:$D$6232,A170,Data!$R$2:$R$6232,"UNDER EXAMINATION")</f>
        <v>0</v>
      </c>
      <c r="H170" s="33">
        <f>COUNTIFS(Data!$D$2:$D$6232,A170,Data!$R$2:$R$6232,"GRANTED")</f>
        <v>0</v>
      </c>
      <c r="I170" s="33">
        <f>SUMPRODUCT((Data!$D$2:$D$6232=A170)*((Data!$R$2:$R$6232="ABANDONED")+(Data!$R$2:$R$6232="CLOSED")+(Data!$R$2:$R$6232="MERGED")))</f>
        <v>0</v>
      </c>
      <c r="J170" s="13">
        <f>COUNTIFS('Pending RQ Deadlines'!$C$2:$C$1271,A170,'Pending RQ Deadlines'!$K$2:$K$1271,"Yes")</f>
        <v>0</v>
      </c>
      <c r="K170" s="13">
        <f>COUNTIFS('Pending RQ Deadlines'!$C$2:$C$1271,A170,'Pending RQ Deadlines'!$J$2:$J$1271,"OVERDUE")</f>
        <v>0</v>
      </c>
      <c r="L170" s="13">
        <f ca="1">SUMPRODUCT(('Pending RQ Deadlines'!$C$2:$C$1271=A170)*('Pending RQ Deadlines'!$J$2:$J$1271&lt;&gt;"UPCOMING")*('Pending RQ Deadlines'!$K$2:$K$1271="Yes"))</f>
        <v>0</v>
      </c>
      <c r="M170" s="15" t="str">
        <f ca="1">IFERROR(_xludf.minifs('Pending RQ Deadlines'!$G$2:$G$1271,'Pending RQ Deadlines'!$C$2:$C$1271,A170),"")</f>
        <v/>
      </c>
      <c r="N170" s="13">
        <f t="shared" ca="1" si="2"/>
        <v>170</v>
      </c>
    </row>
    <row r="171" spans="1:14">
      <c r="A171" s="14" t="s">
        <v>200</v>
      </c>
      <c r="B171" s="33">
        <f>COUNTIF(Data!$D$2:$D$6232,A171)</f>
        <v>5</v>
      </c>
      <c r="C171" s="33">
        <f>COUNTIFS(Data!$D$2:$D$6232,A171,Data!$R$2:$R$6232,"RFE FILED")</f>
        <v>5</v>
      </c>
      <c r="D171" s="33">
        <f>COUNTIFS(Data!$D$2:$D$6232,A171,Data!$R$2:$R$6232,"PROVISIONAL FILED")</f>
        <v>0</v>
      </c>
      <c r="E171" s="33">
        <f>COUNTIFS(Data!$D$2:$D$6232,A171,Data!$R$2:$R$6232,"COMPLETE FILED")</f>
        <v>0</v>
      </c>
      <c r="F171" s="33">
        <f>COUNTIFS(Data!$D$2:$D$6232,A171,Data!$R$2:$R$6232,"APPLICATION FILED")</f>
        <v>0</v>
      </c>
      <c r="G171" s="33">
        <f>COUNTIFS(Data!$D$2:$D$6232,A171,Data!$R$2:$R$6232,"UNDER EXAMINATION")</f>
        <v>0</v>
      </c>
      <c r="H171" s="33">
        <f>COUNTIFS(Data!$D$2:$D$6232,A171,Data!$R$2:$R$6232,"GRANTED")</f>
        <v>0</v>
      </c>
      <c r="I171" s="33">
        <f>SUMPRODUCT((Data!$D$2:$D$6232=A171)*((Data!$R$2:$R$6232="ABANDONED")+(Data!$R$2:$R$6232="CLOSED")+(Data!$R$2:$R$6232="MERGED")))</f>
        <v>0</v>
      </c>
      <c r="J171" s="13">
        <f>COUNTIFS('Pending RQ Deadlines'!$C$2:$C$1271,A171,'Pending RQ Deadlines'!$K$2:$K$1271,"Yes")</f>
        <v>0</v>
      </c>
      <c r="K171" s="13">
        <f>COUNTIFS('Pending RQ Deadlines'!$C$2:$C$1271,A171,'Pending RQ Deadlines'!$J$2:$J$1271,"OVERDUE")</f>
        <v>0</v>
      </c>
      <c r="L171" s="13">
        <f ca="1">SUMPRODUCT(('Pending RQ Deadlines'!$C$2:$C$1271=A171)*('Pending RQ Deadlines'!$J$2:$J$1271&lt;&gt;"UPCOMING")*('Pending RQ Deadlines'!$K$2:$K$1271="Yes"))</f>
        <v>0</v>
      </c>
      <c r="M171" s="15" t="str">
        <f ca="1">IFERROR(_xludf.minifs('Pending RQ Deadlines'!$G$2:$G$1271,'Pending RQ Deadlines'!$C$2:$C$1271,A171),"")</f>
        <v/>
      </c>
      <c r="N171" s="13">
        <f t="shared" ca="1" si="2"/>
        <v>171</v>
      </c>
    </row>
    <row r="172" spans="1:14">
      <c r="A172" s="14" t="s">
        <v>201</v>
      </c>
      <c r="B172" s="33">
        <f>COUNTIF(Data!$D$2:$D$6232,A172)</f>
        <v>5</v>
      </c>
      <c r="C172" s="33">
        <f>COUNTIFS(Data!$D$2:$D$6232,A172,Data!$R$2:$R$6232,"RFE FILED")</f>
        <v>3</v>
      </c>
      <c r="D172" s="33">
        <f>COUNTIFS(Data!$D$2:$D$6232,A172,Data!$R$2:$R$6232,"PROVISIONAL FILED")</f>
        <v>0</v>
      </c>
      <c r="E172" s="33">
        <f>COUNTIFS(Data!$D$2:$D$6232,A172,Data!$R$2:$R$6232,"COMPLETE FILED")</f>
        <v>0</v>
      </c>
      <c r="F172" s="33">
        <f>COUNTIFS(Data!$D$2:$D$6232,A172,Data!$R$2:$R$6232,"APPLICATION FILED")</f>
        <v>0</v>
      </c>
      <c r="G172" s="33">
        <f>COUNTIFS(Data!$D$2:$D$6232,A172,Data!$R$2:$R$6232,"UNDER EXAMINATION")</f>
        <v>0</v>
      </c>
      <c r="H172" s="33">
        <f>COUNTIFS(Data!$D$2:$D$6232,A172,Data!$R$2:$R$6232,"GRANTED")</f>
        <v>0</v>
      </c>
      <c r="I172" s="33">
        <f>SUMPRODUCT((Data!$D$2:$D$6232=A172)*((Data!$R$2:$R$6232="ABANDONED")+(Data!$R$2:$R$6232="CLOSED")+(Data!$R$2:$R$6232="MERGED")))</f>
        <v>0</v>
      </c>
      <c r="J172" s="13">
        <f>COUNTIFS('Pending RQ Deadlines'!$C$2:$C$1271,A172,'Pending RQ Deadlines'!$K$2:$K$1271,"Yes")</f>
        <v>0</v>
      </c>
      <c r="K172" s="13">
        <f>COUNTIFS('Pending RQ Deadlines'!$C$2:$C$1271,A172,'Pending RQ Deadlines'!$J$2:$J$1271,"OVERDUE")</f>
        <v>0</v>
      </c>
      <c r="L172" s="13">
        <f ca="1">SUMPRODUCT(('Pending RQ Deadlines'!$C$2:$C$1271=A172)*('Pending RQ Deadlines'!$J$2:$J$1271&lt;&gt;"UPCOMING")*('Pending RQ Deadlines'!$K$2:$K$1271="Yes"))</f>
        <v>0</v>
      </c>
      <c r="M172" s="15" t="str">
        <f ca="1">IFERROR(_xludf.minifs('Pending RQ Deadlines'!$G$2:$G$1271,'Pending RQ Deadlines'!$C$2:$C$1271,A172),"")</f>
        <v/>
      </c>
      <c r="N172" s="13">
        <f t="shared" ca="1" si="2"/>
        <v>172</v>
      </c>
    </row>
    <row r="173" spans="1:14">
      <c r="A173" s="14" t="s">
        <v>202</v>
      </c>
      <c r="B173" s="33">
        <f>COUNTIF(Data!$D$2:$D$6232,A173)</f>
        <v>5</v>
      </c>
      <c r="C173" s="33">
        <f>COUNTIFS(Data!$D$2:$D$6232,A173,Data!$R$2:$R$6232,"RFE FILED")</f>
        <v>5</v>
      </c>
      <c r="D173" s="33">
        <f>COUNTIFS(Data!$D$2:$D$6232,A173,Data!$R$2:$R$6232,"PROVISIONAL FILED")</f>
        <v>0</v>
      </c>
      <c r="E173" s="33">
        <f>COUNTIFS(Data!$D$2:$D$6232,A173,Data!$R$2:$R$6232,"COMPLETE FILED")</f>
        <v>0</v>
      </c>
      <c r="F173" s="33">
        <f>COUNTIFS(Data!$D$2:$D$6232,A173,Data!$R$2:$R$6232,"APPLICATION FILED")</f>
        <v>0</v>
      </c>
      <c r="G173" s="33">
        <f>COUNTIFS(Data!$D$2:$D$6232,A173,Data!$R$2:$R$6232,"UNDER EXAMINATION")</f>
        <v>0</v>
      </c>
      <c r="H173" s="33">
        <f>COUNTIFS(Data!$D$2:$D$6232,A173,Data!$R$2:$R$6232,"GRANTED")</f>
        <v>0</v>
      </c>
      <c r="I173" s="33">
        <f>SUMPRODUCT((Data!$D$2:$D$6232=A173)*((Data!$R$2:$R$6232="ABANDONED")+(Data!$R$2:$R$6232="CLOSED")+(Data!$R$2:$R$6232="MERGED")))</f>
        <v>0</v>
      </c>
      <c r="J173" s="13">
        <f>COUNTIFS('Pending RQ Deadlines'!$C$2:$C$1271,A173,'Pending RQ Deadlines'!$K$2:$K$1271,"Yes")</f>
        <v>0</v>
      </c>
      <c r="K173" s="13">
        <f>COUNTIFS('Pending RQ Deadlines'!$C$2:$C$1271,A173,'Pending RQ Deadlines'!$J$2:$J$1271,"OVERDUE")</f>
        <v>0</v>
      </c>
      <c r="L173" s="13">
        <f ca="1">SUMPRODUCT(('Pending RQ Deadlines'!$C$2:$C$1271=A173)*('Pending RQ Deadlines'!$J$2:$J$1271&lt;&gt;"UPCOMING")*('Pending RQ Deadlines'!$K$2:$K$1271="Yes"))</f>
        <v>0</v>
      </c>
      <c r="M173" s="15" t="str">
        <f ca="1">IFERROR(_xludf.minifs('Pending RQ Deadlines'!$G$2:$G$1271,'Pending RQ Deadlines'!$C$2:$C$1271,A173),"")</f>
        <v/>
      </c>
      <c r="N173" s="13">
        <f t="shared" ca="1" si="2"/>
        <v>173</v>
      </c>
    </row>
    <row r="174" spans="1:14">
      <c r="A174" s="14" t="s">
        <v>203</v>
      </c>
      <c r="B174" s="33">
        <f>COUNTIF(Data!$D$2:$D$6232,A174)</f>
        <v>5</v>
      </c>
      <c r="C174" s="33">
        <f>COUNTIFS(Data!$D$2:$D$6232,A174,Data!$R$2:$R$6232,"RFE FILED")</f>
        <v>5</v>
      </c>
      <c r="D174" s="33">
        <f>COUNTIFS(Data!$D$2:$D$6232,A174,Data!$R$2:$R$6232,"PROVISIONAL FILED")</f>
        <v>0</v>
      </c>
      <c r="E174" s="33">
        <f>COUNTIFS(Data!$D$2:$D$6232,A174,Data!$R$2:$R$6232,"COMPLETE FILED")</f>
        <v>0</v>
      </c>
      <c r="F174" s="33">
        <f>COUNTIFS(Data!$D$2:$D$6232,A174,Data!$R$2:$R$6232,"APPLICATION FILED")</f>
        <v>0</v>
      </c>
      <c r="G174" s="33">
        <f>COUNTIFS(Data!$D$2:$D$6232,A174,Data!$R$2:$R$6232,"UNDER EXAMINATION")</f>
        <v>0</v>
      </c>
      <c r="H174" s="33">
        <f>COUNTIFS(Data!$D$2:$D$6232,A174,Data!$R$2:$R$6232,"GRANTED")</f>
        <v>0</v>
      </c>
      <c r="I174" s="33">
        <f>SUMPRODUCT((Data!$D$2:$D$6232=A174)*((Data!$R$2:$R$6232="ABANDONED")+(Data!$R$2:$R$6232="CLOSED")+(Data!$R$2:$R$6232="MERGED")))</f>
        <v>0</v>
      </c>
      <c r="J174" s="13">
        <f>COUNTIFS('Pending RQ Deadlines'!$C$2:$C$1271,A174,'Pending RQ Deadlines'!$K$2:$K$1271,"Yes")</f>
        <v>0</v>
      </c>
      <c r="K174" s="13">
        <f>COUNTIFS('Pending RQ Deadlines'!$C$2:$C$1271,A174,'Pending RQ Deadlines'!$J$2:$J$1271,"OVERDUE")</f>
        <v>0</v>
      </c>
      <c r="L174" s="13">
        <f ca="1">SUMPRODUCT(('Pending RQ Deadlines'!$C$2:$C$1271=A174)*('Pending RQ Deadlines'!$J$2:$J$1271&lt;&gt;"UPCOMING")*('Pending RQ Deadlines'!$K$2:$K$1271="Yes"))</f>
        <v>0</v>
      </c>
      <c r="M174" s="15" t="str">
        <f ca="1">IFERROR(_xludf.minifs('Pending RQ Deadlines'!$G$2:$G$1271,'Pending RQ Deadlines'!$C$2:$C$1271,A174),"")</f>
        <v/>
      </c>
      <c r="N174" s="13">
        <f t="shared" ca="1" si="2"/>
        <v>174</v>
      </c>
    </row>
    <row r="175" spans="1:14">
      <c r="A175" s="14" t="s">
        <v>204</v>
      </c>
      <c r="B175" s="33">
        <f>COUNTIF(Data!$D$2:$D$6232,A175)</f>
        <v>5</v>
      </c>
      <c r="C175" s="33">
        <f>COUNTIFS(Data!$D$2:$D$6232,A175,Data!$R$2:$R$6232,"RFE FILED")</f>
        <v>5</v>
      </c>
      <c r="D175" s="33">
        <f>COUNTIFS(Data!$D$2:$D$6232,A175,Data!$R$2:$R$6232,"PROVISIONAL FILED")</f>
        <v>0</v>
      </c>
      <c r="E175" s="33">
        <f>COUNTIFS(Data!$D$2:$D$6232,A175,Data!$R$2:$R$6232,"COMPLETE FILED")</f>
        <v>0</v>
      </c>
      <c r="F175" s="33">
        <f>COUNTIFS(Data!$D$2:$D$6232,A175,Data!$R$2:$R$6232,"APPLICATION FILED")</f>
        <v>0</v>
      </c>
      <c r="G175" s="33">
        <f>COUNTIFS(Data!$D$2:$D$6232,A175,Data!$R$2:$R$6232,"UNDER EXAMINATION")</f>
        <v>0</v>
      </c>
      <c r="H175" s="33">
        <f>COUNTIFS(Data!$D$2:$D$6232,A175,Data!$R$2:$R$6232,"GRANTED")</f>
        <v>0</v>
      </c>
      <c r="I175" s="33">
        <f>SUMPRODUCT((Data!$D$2:$D$6232=A175)*((Data!$R$2:$R$6232="ABANDONED")+(Data!$R$2:$R$6232="CLOSED")+(Data!$R$2:$R$6232="MERGED")))</f>
        <v>0</v>
      </c>
      <c r="J175" s="13">
        <f>COUNTIFS('Pending RQ Deadlines'!$C$2:$C$1271,A175,'Pending RQ Deadlines'!$K$2:$K$1271,"Yes")</f>
        <v>0</v>
      </c>
      <c r="K175" s="13">
        <f>COUNTIFS('Pending RQ Deadlines'!$C$2:$C$1271,A175,'Pending RQ Deadlines'!$J$2:$J$1271,"OVERDUE")</f>
        <v>0</v>
      </c>
      <c r="L175" s="13">
        <f ca="1">SUMPRODUCT(('Pending RQ Deadlines'!$C$2:$C$1271=A175)*('Pending RQ Deadlines'!$J$2:$J$1271&lt;&gt;"UPCOMING")*('Pending RQ Deadlines'!$K$2:$K$1271="Yes"))</f>
        <v>0</v>
      </c>
      <c r="M175" s="15" t="str">
        <f ca="1">IFERROR(_xludf.minifs('Pending RQ Deadlines'!$G$2:$G$1271,'Pending RQ Deadlines'!$C$2:$C$1271,A175),"")</f>
        <v/>
      </c>
      <c r="N175" s="13">
        <f t="shared" ca="1" si="2"/>
        <v>175</v>
      </c>
    </row>
    <row r="176" spans="1:14">
      <c r="A176" s="14" t="s">
        <v>205</v>
      </c>
      <c r="B176" s="33">
        <f>COUNTIF(Data!$D$2:$D$6232,A176)</f>
        <v>5</v>
      </c>
      <c r="C176" s="33">
        <f>COUNTIFS(Data!$D$2:$D$6232,A176,Data!$R$2:$R$6232,"RFE FILED")</f>
        <v>5</v>
      </c>
      <c r="D176" s="33">
        <f>COUNTIFS(Data!$D$2:$D$6232,A176,Data!$R$2:$R$6232,"PROVISIONAL FILED")</f>
        <v>0</v>
      </c>
      <c r="E176" s="33">
        <f>COUNTIFS(Data!$D$2:$D$6232,A176,Data!$R$2:$R$6232,"COMPLETE FILED")</f>
        <v>0</v>
      </c>
      <c r="F176" s="33">
        <f>COUNTIFS(Data!$D$2:$D$6232,A176,Data!$R$2:$R$6232,"APPLICATION FILED")</f>
        <v>0</v>
      </c>
      <c r="G176" s="33">
        <f>COUNTIFS(Data!$D$2:$D$6232,A176,Data!$R$2:$R$6232,"UNDER EXAMINATION")</f>
        <v>0</v>
      </c>
      <c r="H176" s="33">
        <f>COUNTIFS(Data!$D$2:$D$6232,A176,Data!$R$2:$R$6232,"GRANTED")</f>
        <v>0</v>
      </c>
      <c r="I176" s="33">
        <f>SUMPRODUCT((Data!$D$2:$D$6232=A176)*((Data!$R$2:$R$6232="ABANDONED")+(Data!$R$2:$R$6232="CLOSED")+(Data!$R$2:$R$6232="MERGED")))</f>
        <v>0</v>
      </c>
      <c r="J176" s="13">
        <f>COUNTIFS('Pending RQ Deadlines'!$C$2:$C$1271,A176,'Pending RQ Deadlines'!$K$2:$K$1271,"Yes")</f>
        <v>0</v>
      </c>
      <c r="K176" s="13">
        <f>COUNTIFS('Pending RQ Deadlines'!$C$2:$C$1271,A176,'Pending RQ Deadlines'!$J$2:$J$1271,"OVERDUE")</f>
        <v>0</v>
      </c>
      <c r="L176" s="13">
        <f ca="1">SUMPRODUCT(('Pending RQ Deadlines'!$C$2:$C$1271=A176)*('Pending RQ Deadlines'!$J$2:$J$1271&lt;&gt;"UPCOMING")*('Pending RQ Deadlines'!$K$2:$K$1271="Yes"))</f>
        <v>0</v>
      </c>
      <c r="M176" s="15" t="str">
        <f ca="1">IFERROR(_xludf.minifs('Pending RQ Deadlines'!$G$2:$G$1271,'Pending RQ Deadlines'!$C$2:$C$1271,A176),"")</f>
        <v/>
      </c>
      <c r="N176" s="13">
        <f t="shared" ca="1" si="2"/>
        <v>176</v>
      </c>
    </row>
    <row r="177" spans="1:14">
      <c r="A177" s="14" t="s">
        <v>206</v>
      </c>
      <c r="B177" s="33">
        <f>COUNTIF(Data!$D$2:$D$6232,A177)</f>
        <v>5</v>
      </c>
      <c r="C177" s="33">
        <f>COUNTIFS(Data!$D$2:$D$6232,A177,Data!$R$2:$R$6232,"RFE FILED")</f>
        <v>5</v>
      </c>
      <c r="D177" s="33">
        <f>COUNTIFS(Data!$D$2:$D$6232,A177,Data!$R$2:$R$6232,"PROVISIONAL FILED")</f>
        <v>0</v>
      </c>
      <c r="E177" s="33">
        <f>COUNTIFS(Data!$D$2:$D$6232,A177,Data!$R$2:$R$6232,"COMPLETE FILED")</f>
        <v>0</v>
      </c>
      <c r="F177" s="33">
        <f>COUNTIFS(Data!$D$2:$D$6232,A177,Data!$R$2:$R$6232,"APPLICATION FILED")</f>
        <v>0</v>
      </c>
      <c r="G177" s="33">
        <f>COUNTIFS(Data!$D$2:$D$6232,A177,Data!$R$2:$R$6232,"UNDER EXAMINATION")</f>
        <v>0</v>
      </c>
      <c r="H177" s="33">
        <f>COUNTIFS(Data!$D$2:$D$6232,A177,Data!$R$2:$R$6232,"GRANTED")</f>
        <v>0</v>
      </c>
      <c r="I177" s="33">
        <f>SUMPRODUCT((Data!$D$2:$D$6232=A177)*((Data!$R$2:$R$6232="ABANDONED")+(Data!$R$2:$R$6232="CLOSED")+(Data!$R$2:$R$6232="MERGED")))</f>
        <v>0</v>
      </c>
      <c r="J177" s="13">
        <f>COUNTIFS('Pending RQ Deadlines'!$C$2:$C$1271,A177,'Pending RQ Deadlines'!$K$2:$K$1271,"Yes")</f>
        <v>0</v>
      </c>
      <c r="K177" s="13">
        <f>COUNTIFS('Pending RQ Deadlines'!$C$2:$C$1271,A177,'Pending RQ Deadlines'!$J$2:$J$1271,"OVERDUE")</f>
        <v>0</v>
      </c>
      <c r="L177" s="13">
        <f ca="1">SUMPRODUCT(('Pending RQ Deadlines'!$C$2:$C$1271=A177)*('Pending RQ Deadlines'!$J$2:$J$1271&lt;&gt;"UPCOMING")*('Pending RQ Deadlines'!$K$2:$K$1271="Yes"))</f>
        <v>0</v>
      </c>
      <c r="M177" s="15" t="str">
        <f ca="1">IFERROR(_xludf.minifs('Pending RQ Deadlines'!$G$2:$G$1271,'Pending RQ Deadlines'!$C$2:$C$1271,A177),"")</f>
        <v/>
      </c>
      <c r="N177" s="13">
        <f t="shared" ca="1" si="2"/>
        <v>177</v>
      </c>
    </row>
    <row r="178" spans="1:14">
      <c r="A178" s="14" t="s">
        <v>207</v>
      </c>
      <c r="B178" s="33">
        <f>COUNTIF(Data!$D$2:$D$6232,A178)</f>
        <v>5</v>
      </c>
      <c r="C178" s="33">
        <f>COUNTIFS(Data!$D$2:$D$6232,A178,Data!$R$2:$R$6232,"RFE FILED")</f>
        <v>3</v>
      </c>
      <c r="D178" s="33">
        <f>COUNTIFS(Data!$D$2:$D$6232,A178,Data!$R$2:$R$6232,"PROVISIONAL FILED")</f>
        <v>0</v>
      </c>
      <c r="E178" s="33">
        <f>COUNTIFS(Data!$D$2:$D$6232,A178,Data!$R$2:$R$6232,"COMPLETE FILED")</f>
        <v>1</v>
      </c>
      <c r="F178" s="33">
        <f>COUNTIFS(Data!$D$2:$D$6232,A178,Data!$R$2:$R$6232,"APPLICATION FILED")</f>
        <v>0</v>
      </c>
      <c r="G178" s="33">
        <f>COUNTIFS(Data!$D$2:$D$6232,A178,Data!$R$2:$R$6232,"UNDER EXAMINATION")</f>
        <v>1</v>
      </c>
      <c r="H178" s="33">
        <f>COUNTIFS(Data!$D$2:$D$6232,A178,Data!$R$2:$R$6232,"GRANTED")</f>
        <v>0</v>
      </c>
      <c r="I178" s="33">
        <f>SUMPRODUCT((Data!$D$2:$D$6232=A178)*((Data!$R$2:$R$6232="ABANDONED")+(Data!$R$2:$R$6232="CLOSED")+(Data!$R$2:$R$6232="MERGED")))</f>
        <v>0</v>
      </c>
      <c r="J178" s="13">
        <f>COUNTIFS('Pending RQ Deadlines'!$C$2:$C$1271,A178,'Pending RQ Deadlines'!$K$2:$K$1271,"Yes")</f>
        <v>1</v>
      </c>
      <c r="K178" s="13">
        <f ca="1">COUNTIFS('Pending RQ Deadlines'!$C$2:$C$1271,A178,'Pending RQ Deadlines'!$J$2:$J$1271,"OVERDUE")</f>
        <v>1</v>
      </c>
      <c r="L178" s="13">
        <f ca="1">SUMPRODUCT(('Pending RQ Deadlines'!$C$2:$C$1271=A178)*('Pending RQ Deadlines'!$J$2:$J$1271&lt;&gt;"UPCOMING")*('Pending RQ Deadlines'!$K$2:$K$1271="Yes"))</f>
        <v>1</v>
      </c>
      <c r="M178" s="15" t="str">
        <f ca="1">IFERROR(_xludf.minifs('Pending RQ Deadlines'!$G$2:$G$1271,'Pending RQ Deadlines'!$C$2:$C$1271,A178),"")</f>
        <v/>
      </c>
      <c r="N178" s="13">
        <f t="shared" ca="1" si="2"/>
        <v>177.01</v>
      </c>
    </row>
    <row r="179" spans="1:14">
      <c r="A179" s="14" t="s">
        <v>208</v>
      </c>
      <c r="B179" s="33">
        <f>COUNTIF(Data!$D$2:$D$6232,A179)</f>
        <v>5</v>
      </c>
      <c r="C179" s="33">
        <f>COUNTIFS(Data!$D$2:$D$6232,A179,Data!$R$2:$R$6232,"RFE FILED")</f>
        <v>5</v>
      </c>
      <c r="D179" s="33">
        <f>COUNTIFS(Data!$D$2:$D$6232,A179,Data!$R$2:$R$6232,"PROVISIONAL FILED")</f>
        <v>0</v>
      </c>
      <c r="E179" s="33">
        <f>COUNTIFS(Data!$D$2:$D$6232,A179,Data!$R$2:$R$6232,"COMPLETE FILED")</f>
        <v>0</v>
      </c>
      <c r="F179" s="33">
        <f>COUNTIFS(Data!$D$2:$D$6232,A179,Data!$R$2:$R$6232,"APPLICATION FILED")</f>
        <v>0</v>
      </c>
      <c r="G179" s="33">
        <f>COUNTIFS(Data!$D$2:$D$6232,A179,Data!$R$2:$R$6232,"UNDER EXAMINATION")</f>
        <v>0</v>
      </c>
      <c r="H179" s="33">
        <f>COUNTIFS(Data!$D$2:$D$6232,A179,Data!$R$2:$R$6232,"GRANTED")</f>
        <v>0</v>
      </c>
      <c r="I179" s="33">
        <f>SUMPRODUCT((Data!$D$2:$D$6232=A179)*((Data!$R$2:$R$6232="ABANDONED")+(Data!$R$2:$R$6232="CLOSED")+(Data!$R$2:$R$6232="MERGED")))</f>
        <v>0</v>
      </c>
      <c r="J179" s="13">
        <f>COUNTIFS('Pending RQ Deadlines'!$C$2:$C$1271,A179,'Pending RQ Deadlines'!$K$2:$K$1271,"Yes")</f>
        <v>0</v>
      </c>
      <c r="K179" s="13">
        <f>COUNTIFS('Pending RQ Deadlines'!$C$2:$C$1271,A179,'Pending RQ Deadlines'!$J$2:$J$1271,"OVERDUE")</f>
        <v>0</v>
      </c>
      <c r="L179" s="13">
        <f ca="1">SUMPRODUCT(('Pending RQ Deadlines'!$C$2:$C$1271=A179)*('Pending RQ Deadlines'!$J$2:$J$1271&lt;&gt;"UPCOMING")*('Pending RQ Deadlines'!$K$2:$K$1271="Yes"))</f>
        <v>0</v>
      </c>
      <c r="M179" s="15" t="str">
        <f ca="1">IFERROR(_xludf.minifs('Pending RQ Deadlines'!$G$2:$G$1271,'Pending RQ Deadlines'!$C$2:$C$1271,A179),"")</f>
        <v/>
      </c>
      <c r="N179" s="13">
        <f t="shared" ca="1" si="2"/>
        <v>179</v>
      </c>
    </row>
    <row r="180" spans="1:14">
      <c r="A180" s="14" t="s">
        <v>209</v>
      </c>
      <c r="B180" s="33">
        <f>COUNTIF(Data!$D$2:$D$6232,A180)</f>
        <v>5</v>
      </c>
      <c r="C180" s="33">
        <f>COUNTIFS(Data!$D$2:$D$6232,A180,Data!$R$2:$R$6232,"RFE FILED")</f>
        <v>0</v>
      </c>
      <c r="D180" s="33">
        <f>COUNTIFS(Data!$D$2:$D$6232,A180,Data!$R$2:$R$6232,"PROVISIONAL FILED")</f>
        <v>5</v>
      </c>
      <c r="E180" s="33">
        <f>COUNTIFS(Data!$D$2:$D$6232,A180,Data!$R$2:$R$6232,"COMPLETE FILED")</f>
        <v>0</v>
      </c>
      <c r="F180" s="33">
        <f>COUNTIFS(Data!$D$2:$D$6232,A180,Data!$R$2:$R$6232,"APPLICATION FILED")</f>
        <v>0</v>
      </c>
      <c r="G180" s="33">
        <f>COUNTIFS(Data!$D$2:$D$6232,A180,Data!$R$2:$R$6232,"UNDER EXAMINATION")</f>
        <v>0</v>
      </c>
      <c r="H180" s="33">
        <f>COUNTIFS(Data!$D$2:$D$6232,A180,Data!$R$2:$R$6232,"GRANTED")</f>
        <v>0</v>
      </c>
      <c r="I180" s="33">
        <f>SUMPRODUCT((Data!$D$2:$D$6232=A180)*((Data!$R$2:$R$6232="ABANDONED")+(Data!$R$2:$R$6232="CLOSED")+(Data!$R$2:$R$6232="MERGED")))</f>
        <v>0</v>
      </c>
      <c r="J180" s="13">
        <f>COUNTIFS('Pending RQ Deadlines'!$C$2:$C$1271,A180,'Pending RQ Deadlines'!$K$2:$K$1271,"Yes")</f>
        <v>5</v>
      </c>
      <c r="K180" s="13">
        <f ca="1">COUNTIFS('Pending RQ Deadlines'!$C$2:$C$1271,A180,'Pending RQ Deadlines'!$J$2:$J$1271,"OVERDUE")</f>
        <v>4</v>
      </c>
      <c r="L180" s="13">
        <f ca="1">SUMPRODUCT(('Pending RQ Deadlines'!$C$2:$C$1271=A180)*('Pending RQ Deadlines'!$J$2:$J$1271&lt;&gt;"UPCOMING")*('Pending RQ Deadlines'!$K$2:$K$1271="Yes"))</f>
        <v>4</v>
      </c>
      <c r="M180" s="15" t="str">
        <f ca="1">IFERROR(_xludf.minifs('Pending RQ Deadlines'!$G$2:$G$1271,'Pending RQ Deadlines'!$C$2:$C$1271,A180),"")</f>
        <v/>
      </c>
      <c r="N180" s="13">
        <f t="shared" ca="1" si="2"/>
        <v>176.04</v>
      </c>
    </row>
    <row r="181" spans="1:14">
      <c r="A181" s="14" t="s">
        <v>210</v>
      </c>
      <c r="B181" s="33">
        <f>COUNTIF(Data!$D$2:$D$6232,A181)</f>
        <v>5</v>
      </c>
      <c r="C181" s="33">
        <f>COUNTIFS(Data!$D$2:$D$6232,A181,Data!$R$2:$R$6232,"RFE FILED")</f>
        <v>5</v>
      </c>
      <c r="D181" s="33">
        <f>COUNTIFS(Data!$D$2:$D$6232,A181,Data!$R$2:$R$6232,"PROVISIONAL FILED")</f>
        <v>0</v>
      </c>
      <c r="E181" s="33">
        <f>COUNTIFS(Data!$D$2:$D$6232,A181,Data!$R$2:$R$6232,"COMPLETE FILED")</f>
        <v>0</v>
      </c>
      <c r="F181" s="33">
        <f>COUNTIFS(Data!$D$2:$D$6232,A181,Data!$R$2:$R$6232,"APPLICATION FILED")</f>
        <v>0</v>
      </c>
      <c r="G181" s="33">
        <f>COUNTIFS(Data!$D$2:$D$6232,A181,Data!$R$2:$R$6232,"UNDER EXAMINATION")</f>
        <v>0</v>
      </c>
      <c r="H181" s="33">
        <f>COUNTIFS(Data!$D$2:$D$6232,A181,Data!$R$2:$R$6232,"GRANTED")</f>
        <v>0</v>
      </c>
      <c r="I181" s="33">
        <f>SUMPRODUCT((Data!$D$2:$D$6232=A181)*((Data!$R$2:$R$6232="ABANDONED")+(Data!$R$2:$R$6232="CLOSED")+(Data!$R$2:$R$6232="MERGED")))</f>
        <v>0</v>
      </c>
      <c r="J181" s="13">
        <f>COUNTIFS('Pending RQ Deadlines'!$C$2:$C$1271,A181,'Pending RQ Deadlines'!$K$2:$K$1271,"Yes")</f>
        <v>0</v>
      </c>
      <c r="K181" s="13">
        <f>COUNTIFS('Pending RQ Deadlines'!$C$2:$C$1271,A181,'Pending RQ Deadlines'!$J$2:$J$1271,"OVERDUE")</f>
        <v>0</v>
      </c>
      <c r="L181" s="13">
        <f ca="1">SUMPRODUCT(('Pending RQ Deadlines'!$C$2:$C$1271=A181)*('Pending RQ Deadlines'!$J$2:$J$1271&lt;&gt;"UPCOMING")*('Pending RQ Deadlines'!$K$2:$K$1271="Yes"))</f>
        <v>0</v>
      </c>
      <c r="M181" s="15" t="str">
        <f ca="1">IFERROR(_xludf.minifs('Pending RQ Deadlines'!$G$2:$G$1271,'Pending RQ Deadlines'!$C$2:$C$1271,A181),"")</f>
        <v/>
      </c>
      <c r="N181" s="13">
        <f t="shared" ca="1" si="2"/>
        <v>181</v>
      </c>
    </row>
    <row r="182" spans="1:14">
      <c r="A182" s="14" t="s">
        <v>211</v>
      </c>
      <c r="B182" s="33">
        <f>COUNTIF(Data!$D$2:$D$6232,A182)</f>
        <v>5</v>
      </c>
      <c r="C182" s="33">
        <f>COUNTIFS(Data!$D$2:$D$6232,A182,Data!$R$2:$R$6232,"RFE FILED")</f>
        <v>5</v>
      </c>
      <c r="D182" s="33">
        <f>COUNTIFS(Data!$D$2:$D$6232,A182,Data!$R$2:$R$6232,"PROVISIONAL FILED")</f>
        <v>0</v>
      </c>
      <c r="E182" s="33">
        <f>COUNTIFS(Data!$D$2:$D$6232,A182,Data!$R$2:$R$6232,"COMPLETE FILED")</f>
        <v>0</v>
      </c>
      <c r="F182" s="33">
        <f>COUNTIFS(Data!$D$2:$D$6232,A182,Data!$R$2:$R$6232,"APPLICATION FILED")</f>
        <v>0</v>
      </c>
      <c r="G182" s="33">
        <f>COUNTIFS(Data!$D$2:$D$6232,A182,Data!$R$2:$R$6232,"UNDER EXAMINATION")</f>
        <v>0</v>
      </c>
      <c r="H182" s="33">
        <f>COUNTIFS(Data!$D$2:$D$6232,A182,Data!$R$2:$R$6232,"GRANTED")</f>
        <v>0</v>
      </c>
      <c r="I182" s="33">
        <f>SUMPRODUCT((Data!$D$2:$D$6232=A182)*((Data!$R$2:$R$6232="ABANDONED")+(Data!$R$2:$R$6232="CLOSED")+(Data!$R$2:$R$6232="MERGED")))</f>
        <v>0</v>
      </c>
      <c r="J182" s="13">
        <f>COUNTIFS('Pending RQ Deadlines'!$C$2:$C$1271,A182,'Pending RQ Deadlines'!$K$2:$K$1271,"Yes")</f>
        <v>0</v>
      </c>
      <c r="K182" s="13">
        <f>COUNTIFS('Pending RQ Deadlines'!$C$2:$C$1271,A182,'Pending RQ Deadlines'!$J$2:$J$1271,"OVERDUE")</f>
        <v>0</v>
      </c>
      <c r="L182" s="13">
        <f ca="1">SUMPRODUCT(('Pending RQ Deadlines'!$C$2:$C$1271=A182)*('Pending RQ Deadlines'!$J$2:$J$1271&lt;&gt;"UPCOMING")*('Pending RQ Deadlines'!$K$2:$K$1271="Yes"))</f>
        <v>0</v>
      </c>
      <c r="M182" s="15" t="str">
        <f ca="1">IFERROR(_xludf.minifs('Pending RQ Deadlines'!$G$2:$G$1271,'Pending RQ Deadlines'!$C$2:$C$1271,A182),"")</f>
        <v/>
      </c>
      <c r="N182" s="13">
        <f t="shared" ca="1" si="2"/>
        <v>182</v>
      </c>
    </row>
    <row r="183" spans="1:14">
      <c r="A183" s="14" t="s">
        <v>212</v>
      </c>
      <c r="B183" s="33">
        <f>COUNTIF(Data!$D$2:$D$6232,A183)</f>
        <v>5</v>
      </c>
      <c r="C183" s="33">
        <f>COUNTIFS(Data!$D$2:$D$6232,A183,Data!$R$2:$R$6232,"RFE FILED")</f>
        <v>4</v>
      </c>
      <c r="D183" s="33">
        <f>COUNTIFS(Data!$D$2:$D$6232,A183,Data!$R$2:$R$6232,"PROVISIONAL FILED")</f>
        <v>1</v>
      </c>
      <c r="E183" s="33">
        <f>COUNTIFS(Data!$D$2:$D$6232,A183,Data!$R$2:$R$6232,"COMPLETE FILED")</f>
        <v>0</v>
      </c>
      <c r="F183" s="33">
        <f>COUNTIFS(Data!$D$2:$D$6232,A183,Data!$R$2:$R$6232,"APPLICATION FILED")</f>
        <v>0</v>
      </c>
      <c r="G183" s="33">
        <f>COUNTIFS(Data!$D$2:$D$6232,A183,Data!$R$2:$R$6232,"UNDER EXAMINATION")</f>
        <v>0</v>
      </c>
      <c r="H183" s="33">
        <f>COUNTIFS(Data!$D$2:$D$6232,A183,Data!$R$2:$R$6232,"GRANTED")</f>
        <v>0</v>
      </c>
      <c r="I183" s="33">
        <f>SUMPRODUCT((Data!$D$2:$D$6232=A183)*((Data!$R$2:$R$6232="ABANDONED")+(Data!$R$2:$R$6232="CLOSED")+(Data!$R$2:$R$6232="MERGED")))</f>
        <v>0</v>
      </c>
      <c r="J183" s="13">
        <f>COUNTIFS('Pending RQ Deadlines'!$C$2:$C$1271,A183,'Pending RQ Deadlines'!$K$2:$K$1271,"Yes")</f>
        <v>1</v>
      </c>
      <c r="K183" s="13">
        <f ca="1">COUNTIFS('Pending RQ Deadlines'!$C$2:$C$1271,A183,'Pending RQ Deadlines'!$J$2:$J$1271,"OVERDUE")</f>
        <v>0</v>
      </c>
      <c r="L183" s="13">
        <f ca="1">SUMPRODUCT(('Pending RQ Deadlines'!$C$2:$C$1271=A183)*('Pending RQ Deadlines'!$J$2:$J$1271&lt;&gt;"UPCOMING")*('Pending RQ Deadlines'!$K$2:$K$1271="Yes"))</f>
        <v>0</v>
      </c>
      <c r="M183" s="15" t="str">
        <f ca="1">IFERROR(_xludf.minifs('Pending RQ Deadlines'!$G$2:$G$1271,'Pending RQ Deadlines'!$C$2:$C$1271,A183),"")</f>
        <v/>
      </c>
      <c r="N183" s="13">
        <f t="shared" ca="1" si="2"/>
        <v>183</v>
      </c>
    </row>
    <row r="184" spans="1:14">
      <c r="A184" s="14" t="s">
        <v>213</v>
      </c>
      <c r="B184" s="33">
        <f>COUNTIF(Data!$D$2:$D$6232,A184)</f>
        <v>5</v>
      </c>
      <c r="C184" s="33">
        <f>COUNTIFS(Data!$D$2:$D$6232,A184,Data!$R$2:$R$6232,"RFE FILED")</f>
        <v>1</v>
      </c>
      <c r="D184" s="33">
        <f>COUNTIFS(Data!$D$2:$D$6232,A184,Data!$R$2:$R$6232,"PROVISIONAL FILED")</f>
        <v>0</v>
      </c>
      <c r="E184" s="33">
        <f>COUNTIFS(Data!$D$2:$D$6232,A184,Data!$R$2:$R$6232,"COMPLETE FILED")</f>
        <v>3</v>
      </c>
      <c r="F184" s="33">
        <f>COUNTIFS(Data!$D$2:$D$6232,A184,Data!$R$2:$R$6232,"APPLICATION FILED")</f>
        <v>0</v>
      </c>
      <c r="G184" s="33">
        <f>COUNTIFS(Data!$D$2:$D$6232,A184,Data!$R$2:$R$6232,"UNDER EXAMINATION")</f>
        <v>1</v>
      </c>
      <c r="H184" s="33">
        <f>COUNTIFS(Data!$D$2:$D$6232,A184,Data!$R$2:$R$6232,"GRANTED")</f>
        <v>0</v>
      </c>
      <c r="I184" s="33">
        <f>SUMPRODUCT((Data!$D$2:$D$6232=A184)*((Data!$R$2:$R$6232="ABANDONED")+(Data!$R$2:$R$6232="CLOSED")+(Data!$R$2:$R$6232="MERGED")))</f>
        <v>0</v>
      </c>
      <c r="J184" s="13">
        <f>COUNTIFS('Pending RQ Deadlines'!$C$2:$C$1271,A184,'Pending RQ Deadlines'!$K$2:$K$1271,"Yes")</f>
        <v>3</v>
      </c>
      <c r="K184" s="13">
        <f ca="1">COUNTIFS('Pending RQ Deadlines'!$C$2:$C$1271,A184,'Pending RQ Deadlines'!$J$2:$J$1271,"OVERDUE")</f>
        <v>2</v>
      </c>
      <c r="L184" s="13">
        <f ca="1">SUMPRODUCT(('Pending RQ Deadlines'!$C$2:$C$1271=A184)*('Pending RQ Deadlines'!$J$2:$J$1271&lt;&gt;"UPCOMING")*('Pending RQ Deadlines'!$K$2:$K$1271="Yes"))</f>
        <v>2</v>
      </c>
      <c r="M184" s="15" t="str">
        <f ca="1">IFERROR(_xludf.minifs('Pending RQ Deadlines'!$G$2:$G$1271,'Pending RQ Deadlines'!$C$2:$C$1271,A184),"")</f>
        <v/>
      </c>
      <c r="N184" s="13">
        <f t="shared" ca="1" si="2"/>
        <v>182.02</v>
      </c>
    </row>
    <row r="185" spans="1:14">
      <c r="A185" s="14" t="s">
        <v>214</v>
      </c>
      <c r="B185" s="33">
        <f>COUNTIF(Data!$D$2:$D$6232,A185)</f>
        <v>5</v>
      </c>
      <c r="C185" s="33">
        <f>COUNTIFS(Data!$D$2:$D$6232,A185,Data!$R$2:$R$6232,"RFE FILED")</f>
        <v>5</v>
      </c>
      <c r="D185" s="33">
        <f>COUNTIFS(Data!$D$2:$D$6232,A185,Data!$R$2:$R$6232,"PROVISIONAL FILED")</f>
        <v>0</v>
      </c>
      <c r="E185" s="33">
        <f>COUNTIFS(Data!$D$2:$D$6232,A185,Data!$R$2:$R$6232,"COMPLETE FILED")</f>
        <v>0</v>
      </c>
      <c r="F185" s="33">
        <f>COUNTIFS(Data!$D$2:$D$6232,A185,Data!$R$2:$R$6232,"APPLICATION FILED")</f>
        <v>0</v>
      </c>
      <c r="G185" s="33">
        <f>COUNTIFS(Data!$D$2:$D$6232,A185,Data!$R$2:$R$6232,"UNDER EXAMINATION")</f>
        <v>0</v>
      </c>
      <c r="H185" s="33">
        <f>COUNTIFS(Data!$D$2:$D$6232,A185,Data!$R$2:$R$6232,"GRANTED")</f>
        <v>0</v>
      </c>
      <c r="I185" s="33">
        <f>SUMPRODUCT((Data!$D$2:$D$6232=A185)*((Data!$R$2:$R$6232="ABANDONED")+(Data!$R$2:$R$6232="CLOSED")+(Data!$R$2:$R$6232="MERGED")))</f>
        <v>0</v>
      </c>
      <c r="J185" s="13">
        <f>COUNTIFS('Pending RQ Deadlines'!$C$2:$C$1271,A185,'Pending RQ Deadlines'!$K$2:$K$1271,"Yes")</f>
        <v>0</v>
      </c>
      <c r="K185" s="13">
        <f>COUNTIFS('Pending RQ Deadlines'!$C$2:$C$1271,A185,'Pending RQ Deadlines'!$J$2:$J$1271,"OVERDUE")</f>
        <v>0</v>
      </c>
      <c r="L185" s="13">
        <f ca="1">SUMPRODUCT(('Pending RQ Deadlines'!$C$2:$C$1271=A185)*('Pending RQ Deadlines'!$J$2:$J$1271&lt;&gt;"UPCOMING")*('Pending RQ Deadlines'!$K$2:$K$1271="Yes"))</f>
        <v>0</v>
      </c>
      <c r="M185" s="15" t="str">
        <f ca="1">IFERROR(_xludf.minifs('Pending RQ Deadlines'!$G$2:$G$1271,'Pending RQ Deadlines'!$C$2:$C$1271,A185),"")</f>
        <v/>
      </c>
      <c r="N185" s="13">
        <f t="shared" ca="1" si="2"/>
        <v>185</v>
      </c>
    </row>
    <row r="186" spans="1:14">
      <c r="A186" s="14" t="s">
        <v>215</v>
      </c>
      <c r="B186" s="33">
        <f>COUNTIF(Data!$D$2:$D$6232,A186)</f>
        <v>5</v>
      </c>
      <c r="C186" s="33">
        <f>COUNTIFS(Data!$D$2:$D$6232,A186,Data!$R$2:$R$6232,"RFE FILED")</f>
        <v>5</v>
      </c>
      <c r="D186" s="33">
        <f>COUNTIFS(Data!$D$2:$D$6232,A186,Data!$R$2:$R$6232,"PROVISIONAL FILED")</f>
        <v>0</v>
      </c>
      <c r="E186" s="33">
        <f>COUNTIFS(Data!$D$2:$D$6232,A186,Data!$R$2:$R$6232,"COMPLETE FILED")</f>
        <v>0</v>
      </c>
      <c r="F186" s="33">
        <f>COUNTIFS(Data!$D$2:$D$6232,A186,Data!$R$2:$R$6232,"APPLICATION FILED")</f>
        <v>0</v>
      </c>
      <c r="G186" s="33">
        <f>COUNTIFS(Data!$D$2:$D$6232,A186,Data!$R$2:$R$6232,"UNDER EXAMINATION")</f>
        <v>0</v>
      </c>
      <c r="H186" s="33">
        <f>COUNTIFS(Data!$D$2:$D$6232,A186,Data!$R$2:$R$6232,"GRANTED")</f>
        <v>0</v>
      </c>
      <c r="I186" s="33">
        <f>SUMPRODUCT((Data!$D$2:$D$6232=A186)*((Data!$R$2:$R$6232="ABANDONED")+(Data!$R$2:$R$6232="CLOSED")+(Data!$R$2:$R$6232="MERGED")))</f>
        <v>0</v>
      </c>
      <c r="J186" s="13">
        <f>COUNTIFS('Pending RQ Deadlines'!$C$2:$C$1271,A186,'Pending RQ Deadlines'!$K$2:$K$1271,"Yes")</f>
        <v>0</v>
      </c>
      <c r="K186" s="13">
        <f>COUNTIFS('Pending RQ Deadlines'!$C$2:$C$1271,A186,'Pending RQ Deadlines'!$J$2:$J$1271,"OVERDUE")</f>
        <v>0</v>
      </c>
      <c r="L186" s="13">
        <f ca="1">SUMPRODUCT(('Pending RQ Deadlines'!$C$2:$C$1271=A186)*('Pending RQ Deadlines'!$J$2:$J$1271&lt;&gt;"UPCOMING")*('Pending RQ Deadlines'!$K$2:$K$1271="Yes"))</f>
        <v>0</v>
      </c>
      <c r="M186" s="15" t="str">
        <f ca="1">IFERROR(_xludf.minifs('Pending RQ Deadlines'!$G$2:$G$1271,'Pending RQ Deadlines'!$C$2:$C$1271,A186),"")</f>
        <v/>
      </c>
      <c r="N186" s="13">
        <f t="shared" ca="1" si="2"/>
        <v>186</v>
      </c>
    </row>
    <row r="187" spans="1:14">
      <c r="A187" s="14" t="s">
        <v>216</v>
      </c>
      <c r="B187" s="33">
        <f>COUNTIF(Data!$D$2:$D$6232,A187)</f>
        <v>5</v>
      </c>
      <c r="C187" s="33">
        <f>COUNTIFS(Data!$D$2:$D$6232,A187,Data!$R$2:$R$6232,"RFE FILED")</f>
        <v>5</v>
      </c>
      <c r="D187" s="33">
        <f>COUNTIFS(Data!$D$2:$D$6232,A187,Data!$R$2:$R$6232,"PROVISIONAL FILED")</f>
        <v>0</v>
      </c>
      <c r="E187" s="33">
        <f>COUNTIFS(Data!$D$2:$D$6232,A187,Data!$R$2:$R$6232,"COMPLETE FILED")</f>
        <v>0</v>
      </c>
      <c r="F187" s="33">
        <f>COUNTIFS(Data!$D$2:$D$6232,A187,Data!$R$2:$R$6232,"APPLICATION FILED")</f>
        <v>0</v>
      </c>
      <c r="G187" s="33">
        <f>COUNTIFS(Data!$D$2:$D$6232,A187,Data!$R$2:$R$6232,"UNDER EXAMINATION")</f>
        <v>0</v>
      </c>
      <c r="H187" s="33">
        <f>COUNTIFS(Data!$D$2:$D$6232,A187,Data!$R$2:$R$6232,"GRANTED")</f>
        <v>0</v>
      </c>
      <c r="I187" s="33">
        <f>SUMPRODUCT((Data!$D$2:$D$6232=A187)*((Data!$R$2:$R$6232="ABANDONED")+(Data!$R$2:$R$6232="CLOSED")+(Data!$R$2:$R$6232="MERGED")))</f>
        <v>0</v>
      </c>
      <c r="J187" s="13">
        <f>COUNTIFS('Pending RQ Deadlines'!$C$2:$C$1271,A187,'Pending RQ Deadlines'!$K$2:$K$1271,"Yes")</f>
        <v>0</v>
      </c>
      <c r="K187" s="13">
        <f>COUNTIFS('Pending RQ Deadlines'!$C$2:$C$1271,A187,'Pending RQ Deadlines'!$J$2:$J$1271,"OVERDUE")</f>
        <v>0</v>
      </c>
      <c r="L187" s="13">
        <f ca="1">SUMPRODUCT(('Pending RQ Deadlines'!$C$2:$C$1271=A187)*('Pending RQ Deadlines'!$J$2:$J$1271&lt;&gt;"UPCOMING")*('Pending RQ Deadlines'!$K$2:$K$1271="Yes"))</f>
        <v>0</v>
      </c>
      <c r="M187" s="15" t="str">
        <f ca="1">IFERROR(_xludf.minifs('Pending RQ Deadlines'!$G$2:$G$1271,'Pending RQ Deadlines'!$C$2:$C$1271,A187),"")</f>
        <v/>
      </c>
      <c r="N187" s="13">
        <f t="shared" ca="1" si="2"/>
        <v>187</v>
      </c>
    </row>
    <row r="188" spans="1:14">
      <c r="A188" s="14" t="s">
        <v>217</v>
      </c>
      <c r="B188" s="33">
        <f>COUNTIF(Data!$D$2:$D$6232,A188)</f>
        <v>5</v>
      </c>
      <c r="C188" s="33">
        <f>COUNTIFS(Data!$D$2:$D$6232,A188,Data!$R$2:$R$6232,"RFE FILED")</f>
        <v>5</v>
      </c>
      <c r="D188" s="33">
        <f>COUNTIFS(Data!$D$2:$D$6232,A188,Data!$R$2:$R$6232,"PROVISIONAL FILED")</f>
        <v>0</v>
      </c>
      <c r="E188" s="33">
        <f>COUNTIFS(Data!$D$2:$D$6232,A188,Data!$R$2:$R$6232,"COMPLETE FILED")</f>
        <v>0</v>
      </c>
      <c r="F188" s="33">
        <f>COUNTIFS(Data!$D$2:$D$6232,A188,Data!$R$2:$R$6232,"APPLICATION FILED")</f>
        <v>0</v>
      </c>
      <c r="G188" s="33">
        <f>COUNTIFS(Data!$D$2:$D$6232,A188,Data!$R$2:$R$6232,"UNDER EXAMINATION")</f>
        <v>0</v>
      </c>
      <c r="H188" s="33">
        <f>COUNTIFS(Data!$D$2:$D$6232,A188,Data!$R$2:$R$6232,"GRANTED")</f>
        <v>0</v>
      </c>
      <c r="I188" s="33">
        <f>SUMPRODUCT((Data!$D$2:$D$6232=A188)*((Data!$R$2:$R$6232="ABANDONED")+(Data!$R$2:$R$6232="CLOSED")+(Data!$R$2:$R$6232="MERGED")))</f>
        <v>0</v>
      </c>
      <c r="J188" s="13">
        <f>COUNTIFS('Pending RQ Deadlines'!$C$2:$C$1271,A188,'Pending RQ Deadlines'!$K$2:$K$1271,"Yes")</f>
        <v>0</v>
      </c>
      <c r="K188" s="13">
        <f>COUNTIFS('Pending RQ Deadlines'!$C$2:$C$1271,A188,'Pending RQ Deadlines'!$J$2:$J$1271,"OVERDUE")</f>
        <v>0</v>
      </c>
      <c r="L188" s="13">
        <f ca="1">SUMPRODUCT(('Pending RQ Deadlines'!$C$2:$C$1271=A188)*('Pending RQ Deadlines'!$J$2:$J$1271&lt;&gt;"UPCOMING")*('Pending RQ Deadlines'!$K$2:$K$1271="Yes"))</f>
        <v>0</v>
      </c>
      <c r="M188" s="15" t="str">
        <f ca="1">IFERROR(_xludf.minifs('Pending RQ Deadlines'!$G$2:$G$1271,'Pending RQ Deadlines'!$C$2:$C$1271,A188),"")</f>
        <v/>
      </c>
      <c r="N188" s="13">
        <f t="shared" ca="1" si="2"/>
        <v>188</v>
      </c>
    </row>
    <row r="189" spans="1:14">
      <c r="A189" s="14" t="s">
        <v>218</v>
      </c>
      <c r="B189" s="33">
        <f>COUNTIF(Data!$D$2:$D$6232,A189)</f>
        <v>5</v>
      </c>
      <c r="C189" s="33">
        <f>COUNTIFS(Data!$D$2:$D$6232,A189,Data!$R$2:$R$6232,"RFE FILED")</f>
        <v>5</v>
      </c>
      <c r="D189" s="33">
        <f>COUNTIFS(Data!$D$2:$D$6232,A189,Data!$R$2:$R$6232,"PROVISIONAL FILED")</f>
        <v>0</v>
      </c>
      <c r="E189" s="33">
        <f>COUNTIFS(Data!$D$2:$D$6232,A189,Data!$R$2:$R$6232,"COMPLETE FILED")</f>
        <v>0</v>
      </c>
      <c r="F189" s="33">
        <f>COUNTIFS(Data!$D$2:$D$6232,A189,Data!$R$2:$R$6232,"APPLICATION FILED")</f>
        <v>0</v>
      </c>
      <c r="G189" s="33">
        <f>COUNTIFS(Data!$D$2:$D$6232,A189,Data!$R$2:$R$6232,"UNDER EXAMINATION")</f>
        <v>0</v>
      </c>
      <c r="H189" s="33">
        <f>COUNTIFS(Data!$D$2:$D$6232,A189,Data!$R$2:$R$6232,"GRANTED")</f>
        <v>0</v>
      </c>
      <c r="I189" s="33">
        <f>SUMPRODUCT((Data!$D$2:$D$6232=A189)*((Data!$R$2:$R$6232="ABANDONED")+(Data!$R$2:$R$6232="CLOSED")+(Data!$R$2:$R$6232="MERGED")))</f>
        <v>0</v>
      </c>
      <c r="J189" s="13">
        <f>COUNTIFS('Pending RQ Deadlines'!$C$2:$C$1271,A189,'Pending RQ Deadlines'!$K$2:$K$1271,"Yes")</f>
        <v>0</v>
      </c>
      <c r="K189" s="13">
        <f>COUNTIFS('Pending RQ Deadlines'!$C$2:$C$1271,A189,'Pending RQ Deadlines'!$J$2:$J$1271,"OVERDUE")</f>
        <v>0</v>
      </c>
      <c r="L189" s="13">
        <f ca="1">SUMPRODUCT(('Pending RQ Deadlines'!$C$2:$C$1271=A189)*('Pending RQ Deadlines'!$J$2:$J$1271&lt;&gt;"UPCOMING")*('Pending RQ Deadlines'!$K$2:$K$1271="Yes"))</f>
        <v>0</v>
      </c>
      <c r="M189" s="15" t="str">
        <f ca="1">IFERROR(_xludf.minifs('Pending RQ Deadlines'!$G$2:$G$1271,'Pending RQ Deadlines'!$C$2:$C$1271,A189),"")</f>
        <v/>
      </c>
      <c r="N189" s="13">
        <f t="shared" ca="1" si="2"/>
        <v>189</v>
      </c>
    </row>
    <row r="190" spans="1:14">
      <c r="A190" s="14" t="s">
        <v>219</v>
      </c>
      <c r="B190" s="33">
        <f>COUNTIF(Data!$D$2:$D$6232,A190)</f>
        <v>5</v>
      </c>
      <c r="C190" s="33">
        <f>COUNTIFS(Data!$D$2:$D$6232,A190,Data!$R$2:$R$6232,"RFE FILED")</f>
        <v>0</v>
      </c>
      <c r="D190" s="33">
        <f>COUNTIFS(Data!$D$2:$D$6232,A190,Data!$R$2:$R$6232,"PROVISIONAL FILED")</f>
        <v>2</v>
      </c>
      <c r="E190" s="33">
        <f>COUNTIFS(Data!$D$2:$D$6232,A190,Data!$R$2:$R$6232,"COMPLETE FILED")</f>
        <v>0</v>
      </c>
      <c r="F190" s="33">
        <f>COUNTIFS(Data!$D$2:$D$6232,A190,Data!$R$2:$R$6232,"APPLICATION FILED")</f>
        <v>0</v>
      </c>
      <c r="G190" s="33">
        <f>COUNTIFS(Data!$D$2:$D$6232,A190,Data!$R$2:$R$6232,"UNDER EXAMINATION")</f>
        <v>0</v>
      </c>
      <c r="H190" s="33">
        <f>COUNTIFS(Data!$D$2:$D$6232,A190,Data!$R$2:$R$6232,"GRANTED")</f>
        <v>0</v>
      </c>
      <c r="I190" s="33">
        <f>SUMPRODUCT((Data!$D$2:$D$6232=A190)*((Data!$R$2:$R$6232="ABANDONED")+(Data!$R$2:$R$6232="CLOSED")+(Data!$R$2:$R$6232="MERGED")))</f>
        <v>3</v>
      </c>
      <c r="J190" s="13">
        <f>COUNTIFS('Pending RQ Deadlines'!$C$2:$C$1271,A190,'Pending RQ Deadlines'!$K$2:$K$1271,"Yes")</f>
        <v>2</v>
      </c>
      <c r="K190" s="13">
        <f ca="1">COUNTIFS('Pending RQ Deadlines'!$C$2:$C$1271,A190,'Pending RQ Deadlines'!$J$2:$J$1271,"OVERDUE")</f>
        <v>3</v>
      </c>
      <c r="L190" s="13">
        <f ca="1">SUMPRODUCT(('Pending RQ Deadlines'!$C$2:$C$1271=A190)*('Pending RQ Deadlines'!$J$2:$J$1271&lt;&gt;"UPCOMING")*('Pending RQ Deadlines'!$K$2:$K$1271="Yes"))</f>
        <v>1</v>
      </c>
      <c r="M190" s="15" t="str">
        <f ca="1">IFERROR(_xludf.minifs('Pending RQ Deadlines'!$G$2:$G$1271,'Pending RQ Deadlines'!$C$2:$C$1271,A190),"")</f>
        <v/>
      </c>
      <c r="N190" s="13">
        <f t="shared" ca="1" si="2"/>
        <v>189.03</v>
      </c>
    </row>
    <row r="191" spans="1:14">
      <c r="A191" s="14" t="s">
        <v>220</v>
      </c>
      <c r="B191" s="33">
        <f>COUNTIF(Data!$D$2:$D$6232,A191)</f>
        <v>5</v>
      </c>
      <c r="C191" s="33">
        <f>COUNTIFS(Data!$D$2:$D$6232,A191,Data!$R$2:$R$6232,"RFE FILED")</f>
        <v>4</v>
      </c>
      <c r="D191" s="33">
        <f>COUNTIFS(Data!$D$2:$D$6232,A191,Data!$R$2:$R$6232,"PROVISIONAL FILED")</f>
        <v>0</v>
      </c>
      <c r="E191" s="33">
        <f>COUNTIFS(Data!$D$2:$D$6232,A191,Data!$R$2:$R$6232,"COMPLETE FILED")</f>
        <v>1</v>
      </c>
      <c r="F191" s="33">
        <f>COUNTIFS(Data!$D$2:$D$6232,A191,Data!$R$2:$R$6232,"APPLICATION FILED")</f>
        <v>0</v>
      </c>
      <c r="G191" s="33">
        <f>COUNTIFS(Data!$D$2:$D$6232,A191,Data!$R$2:$R$6232,"UNDER EXAMINATION")</f>
        <v>0</v>
      </c>
      <c r="H191" s="33">
        <f>COUNTIFS(Data!$D$2:$D$6232,A191,Data!$R$2:$R$6232,"GRANTED")</f>
        <v>0</v>
      </c>
      <c r="I191" s="33">
        <f>SUMPRODUCT((Data!$D$2:$D$6232=A191)*((Data!$R$2:$R$6232="ABANDONED")+(Data!$R$2:$R$6232="CLOSED")+(Data!$R$2:$R$6232="MERGED")))</f>
        <v>0</v>
      </c>
      <c r="J191" s="13">
        <f>COUNTIFS('Pending RQ Deadlines'!$C$2:$C$1271,A191,'Pending RQ Deadlines'!$K$2:$K$1271,"Yes")</f>
        <v>2</v>
      </c>
      <c r="K191" s="13">
        <f ca="1">COUNTIFS('Pending RQ Deadlines'!$C$2:$C$1271,A191,'Pending RQ Deadlines'!$J$2:$J$1271,"OVERDUE")</f>
        <v>0</v>
      </c>
      <c r="L191" s="13">
        <f ca="1">SUMPRODUCT(('Pending RQ Deadlines'!$C$2:$C$1271=A191)*('Pending RQ Deadlines'!$J$2:$J$1271&lt;&gt;"UPCOMING")*('Pending RQ Deadlines'!$K$2:$K$1271="Yes"))</f>
        <v>0</v>
      </c>
      <c r="M191" s="15" t="str">
        <f ca="1">IFERROR(_xludf.minifs('Pending RQ Deadlines'!$G$2:$G$1271,'Pending RQ Deadlines'!$C$2:$C$1271,A191),"")</f>
        <v/>
      </c>
      <c r="N191" s="13">
        <f t="shared" ca="1" si="2"/>
        <v>191</v>
      </c>
    </row>
    <row r="192" spans="1:14">
      <c r="A192" s="14" t="s">
        <v>221</v>
      </c>
      <c r="B192" s="33">
        <f>COUNTIF(Data!$D$2:$D$6232,A192)</f>
        <v>5</v>
      </c>
      <c r="C192" s="33">
        <f>COUNTIFS(Data!$D$2:$D$6232,A192,Data!$R$2:$R$6232,"RFE FILED")</f>
        <v>3</v>
      </c>
      <c r="D192" s="33">
        <f>COUNTIFS(Data!$D$2:$D$6232,A192,Data!$R$2:$R$6232,"PROVISIONAL FILED")</f>
        <v>0</v>
      </c>
      <c r="E192" s="33">
        <f>COUNTIFS(Data!$D$2:$D$6232,A192,Data!$R$2:$R$6232,"COMPLETE FILED")</f>
        <v>0</v>
      </c>
      <c r="F192" s="33">
        <f>COUNTIFS(Data!$D$2:$D$6232,A192,Data!$R$2:$R$6232,"APPLICATION FILED")</f>
        <v>2</v>
      </c>
      <c r="G192" s="33">
        <f>COUNTIFS(Data!$D$2:$D$6232,A192,Data!$R$2:$R$6232,"UNDER EXAMINATION")</f>
        <v>0</v>
      </c>
      <c r="H192" s="33">
        <f>COUNTIFS(Data!$D$2:$D$6232,A192,Data!$R$2:$R$6232,"GRANTED")</f>
        <v>0</v>
      </c>
      <c r="I192" s="33">
        <f>SUMPRODUCT((Data!$D$2:$D$6232=A192)*((Data!$R$2:$R$6232="ABANDONED")+(Data!$R$2:$R$6232="CLOSED")+(Data!$R$2:$R$6232="MERGED")))</f>
        <v>0</v>
      </c>
      <c r="J192" s="13">
        <f>COUNTIFS('Pending RQ Deadlines'!$C$2:$C$1271,A192,'Pending RQ Deadlines'!$K$2:$K$1271,"Yes")</f>
        <v>2</v>
      </c>
      <c r="K192" s="13">
        <f ca="1">COUNTIFS('Pending RQ Deadlines'!$C$2:$C$1271,A192,'Pending RQ Deadlines'!$J$2:$J$1271,"OVERDUE")</f>
        <v>1</v>
      </c>
      <c r="L192" s="13">
        <f ca="1">SUMPRODUCT(('Pending RQ Deadlines'!$C$2:$C$1271=A192)*('Pending RQ Deadlines'!$J$2:$J$1271&lt;&gt;"UPCOMING")*('Pending RQ Deadlines'!$K$2:$K$1271="Yes"))</f>
        <v>1</v>
      </c>
      <c r="M192" s="15" t="str">
        <f ca="1">IFERROR(_xludf.minifs('Pending RQ Deadlines'!$G$2:$G$1271,'Pending RQ Deadlines'!$C$2:$C$1271,A192),"")</f>
        <v/>
      </c>
      <c r="N192" s="13">
        <f t="shared" ca="1" si="2"/>
        <v>191.01</v>
      </c>
    </row>
    <row r="193" spans="1:14">
      <c r="A193" s="14" t="s">
        <v>222</v>
      </c>
      <c r="B193" s="33">
        <f>COUNTIF(Data!$D$2:$D$6232,A193)</f>
        <v>5</v>
      </c>
      <c r="C193" s="33">
        <f>COUNTIFS(Data!$D$2:$D$6232,A193,Data!$R$2:$R$6232,"RFE FILED")</f>
        <v>5</v>
      </c>
      <c r="D193" s="33">
        <f>COUNTIFS(Data!$D$2:$D$6232,A193,Data!$R$2:$R$6232,"PROVISIONAL FILED")</f>
        <v>0</v>
      </c>
      <c r="E193" s="33">
        <f>COUNTIFS(Data!$D$2:$D$6232,A193,Data!$R$2:$R$6232,"COMPLETE FILED")</f>
        <v>0</v>
      </c>
      <c r="F193" s="33">
        <f>COUNTIFS(Data!$D$2:$D$6232,A193,Data!$R$2:$R$6232,"APPLICATION FILED")</f>
        <v>0</v>
      </c>
      <c r="G193" s="33">
        <f>COUNTIFS(Data!$D$2:$D$6232,A193,Data!$R$2:$R$6232,"UNDER EXAMINATION")</f>
        <v>0</v>
      </c>
      <c r="H193" s="33">
        <f>COUNTIFS(Data!$D$2:$D$6232,A193,Data!$R$2:$R$6232,"GRANTED")</f>
        <v>0</v>
      </c>
      <c r="I193" s="33">
        <f>SUMPRODUCT((Data!$D$2:$D$6232=A193)*((Data!$R$2:$R$6232="ABANDONED")+(Data!$R$2:$R$6232="CLOSED")+(Data!$R$2:$R$6232="MERGED")))</f>
        <v>0</v>
      </c>
      <c r="J193" s="13">
        <f>COUNTIFS('Pending RQ Deadlines'!$C$2:$C$1271,A193,'Pending RQ Deadlines'!$K$2:$K$1271,"Yes")</f>
        <v>0</v>
      </c>
      <c r="K193" s="13">
        <f>COUNTIFS('Pending RQ Deadlines'!$C$2:$C$1271,A193,'Pending RQ Deadlines'!$J$2:$J$1271,"OVERDUE")</f>
        <v>0</v>
      </c>
      <c r="L193" s="13">
        <f ca="1">SUMPRODUCT(('Pending RQ Deadlines'!$C$2:$C$1271=A193)*('Pending RQ Deadlines'!$J$2:$J$1271&lt;&gt;"UPCOMING")*('Pending RQ Deadlines'!$K$2:$K$1271="Yes"))</f>
        <v>0</v>
      </c>
      <c r="M193" s="15" t="str">
        <f ca="1">IFERROR(_xludf.minifs('Pending RQ Deadlines'!$G$2:$G$1271,'Pending RQ Deadlines'!$C$2:$C$1271,A193),"")</f>
        <v/>
      </c>
      <c r="N193" s="13">
        <f t="shared" ca="1" si="2"/>
        <v>193</v>
      </c>
    </row>
    <row r="194" spans="1:14">
      <c r="A194" s="14" t="s">
        <v>223</v>
      </c>
      <c r="B194" s="33">
        <f>COUNTIF(Data!$D$2:$D$6232,A194)</f>
        <v>5</v>
      </c>
      <c r="C194" s="33">
        <f>COUNTIFS(Data!$D$2:$D$6232,A194,Data!$R$2:$R$6232,"RFE FILED")</f>
        <v>5</v>
      </c>
      <c r="D194" s="33">
        <f>COUNTIFS(Data!$D$2:$D$6232,A194,Data!$R$2:$R$6232,"PROVISIONAL FILED")</f>
        <v>0</v>
      </c>
      <c r="E194" s="33">
        <f>COUNTIFS(Data!$D$2:$D$6232,A194,Data!$R$2:$R$6232,"COMPLETE FILED")</f>
        <v>0</v>
      </c>
      <c r="F194" s="33">
        <f>COUNTIFS(Data!$D$2:$D$6232,A194,Data!$R$2:$R$6232,"APPLICATION FILED")</f>
        <v>0</v>
      </c>
      <c r="G194" s="33">
        <f>COUNTIFS(Data!$D$2:$D$6232,A194,Data!$R$2:$R$6232,"UNDER EXAMINATION")</f>
        <v>0</v>
      </c>
      <c r="H194" s="33">
        <f>COUNTIFS(Data!$D$2:$D$6232,A194,Data!$R$2:$R$6232,"GRANTED")</f>
        <v>0</v>
      </c>
      <c r="I194" s="33">
        <f>SUMPRODUCT((Data!$D$2:$D$6232=A194)*((Data!$R$2:$R$6232="ABANDONED")+(Data!$R$2:$R$6232="CLOSED")+(Data!$R$2:$R$6232="MERGED")))</f>
        <v>0</v>
      </c>
      <c r="J194" s="13">
        <f>COUNTIFS('Pending RQ Deadlines'!$C$2:$C$1271,A194,'Pending RQ Deadlines'!$K$2:$K$1271,"Yes")</f>
        <v>0</v>
      </c>
      <c r="K194" s="13">
        <f>COUNTIFS('Pending RQ Deadlines'!$C$2:$C$1271,A194,'Pending RQ Deadlines'!$J$2:$J$1271,"OVERDUE")</f>
        <v>0</v>
      </c>
      <c r="L194" s="13">
        <f ca="1">SUMPRODUCT(('Pending RQ Deadlines'!$C$2:$C$1271=A194)*('Pending RQ Deadlines'!$J$2:$J$1271&lt;&gt;"UPCOMING")*('Pending RQ Deadlines'!$K$2:$K$1271="Yes"))</f>
        <v>0</v>
      </c>
      <c r="M194" s="15" t="str">
        <f ca="1">IFERROR(_xludf.minifs('Pending RQ Deadlines'!$G$2:$G$1271,'Pending RQ Deadlines'!$C$2:$C$1271,A194),"")</f>
        <v/>
      </c>
      <c r="N194" s="13">
        <f t="shared" ca="1" si="2"/>
        <v>194</v>
      </c>
    </row>
    <row r="195" spans="1:14">
      <c r="A195" s="14" t="s">
        <v>224</v>
      </c>
      <c r="B195" s="33">
        <f>COUNTIF(Data!$D$2:$D$6232,A195)</f>
        <v>4</v>
      </c>
      <c r="C195" s="33">
        <f>COUNTIFS(Data!$D$2:$D$6232,A195,Data!$R$2:$R$6232,"RFE FILED")</f>
        <v>4</v>
      </c>
      <c r="D195" s="33">
        <f>COUNTIFS(Data!$D$2:$D$6232,A195,Data!$R$2:$R$6232,"PROVISIONAL FILED")</f>
        <v>0</v>
      </c>
      <c r="E195" s="33">
        <f>COUNTIFS(Data!$D$2:$D$6232,A195,Data!$R$2:$R$6232,"COMPLETE FILED")</f>
        <v>0</v>
      </c>
      <c r="F195" s="33">
        <f>COUNTIFS(Data!$D$2:$D$6232,A195,Data!$R$2:$R$6232,"APPLICATION FILED")</f>
        <v>0</v>
      </c>
      <c r="G195" s="33">
        <f>COUNTIFS(Data!$D$2:$D$6232,A195,Data!$R$2:$R$6232,"UNDER EXAMINATION")</f>
        <v>0</v>
      </c>
      <c r="H195" s="33">
        <f>COUNTIFS(Data!$D$2:$D$6232,A195,Data!$R$2:$R$6232,"GRANTED")</f>
        <v>0</v>
      </c>
      <c r="I195" s="33">
        <f>SUMPRODUCT((Data!$D$2:$D$6232=A195)*((Data!$R$2:$R$6232="ABANDONED")+(Data!$R$2:$R$6232="CLOSED")+(Data!$R$2:$R$6232="MERGED")))</f>
        <v>0</v>
      </c>
      <c r="J195" s="13">
        <f>COUNTIFS('Pending RQ Deadlines'!$C$2:$C$1271,A195,'Pending RQ Deadlines'!$K$2:$K$1271,"Yes")</f>
        <v>0</v>
      </c>
      <c r="K195" s="13">
        <f>COUNTIFS('Pending RQ Deadlines'!$C$2:$C$1271,A195,'Pending RQ Deadlines'!$J$2:$J$1271,"OVERDUE")</f>
        <v>0</v>
      </c>
      <c r="L195" s="13">
        <f ca="1">SUMPRODUCT(('Pending RQ Deadlines'!$C$2:$C$1271=A195)*('Pending RQ Deadlines'!$J$2:$J$1271&lt;&gt;"UPCOMING")*('Pending RQ Deadlines'!$K$2:$K$1271="Yes"))</f>
        <v>0</v>
      </c>
      <c r="M195" s="15" t="str">
        <f ca="1">IFERROR(_xludf.minifs('Pending RQ Deadlines'!$G$2:$G$1271,'Pending RQ Deadlines'!$C$2:$C$1271,A195),"")</f>
        <v/>
      </c>
      <c r="N195" s="13">
        <f t="shared" ref="N195:N258" ca="1" si="3">ROW()-L195+K195/100</f>
        <v>195</v>
      </c>
    </row>
    <row r="196" spans="1:14">
      <c r="A196" s="14" t="s">
        <v>225</v>
      </c>
      <c r="B196" s="33">
        <f>COUNTIF(Data!$D$2:$D$6232,A196)</f>
        <v>4</v>
      </c>
      <c r="C196" s="33">
        <f>COUNTIFS(Data!$D$2:$D$6232,A196,Data!$R$2:$R$6232,"RFE FILED")</f>
        <v>3</v>
      </c>
      <c r="D196" s="33">
        <f>COUNTIFS(Data!$D$2:$D$6232,A196,Data!$R$2:$R$6232,"PROVISIONAL FILED")</f>
        <v>0</v>
      </c>
      <c r="E196" s="33">
        <f>COUNTIFS(Data!$D$2:$D$6232,A196,Data!$R$2:$R$6232,"COMPLETE FILED")</f>
        <v>0</v>
      </c>
      <c r="F196" s="33">
        <f>COUNTIFS(Data!$D$2:$D$6232,A196,Data!$R$2:$R$6232,"APPLICATION FILED")</f>
        <v>0</v>
      </c>
      <c r="G196" s="33">
        <f>COUNTIFS(Data!$D$2:$D$6232,A196,Data!$R$2:$R$6232,"UNDER EXAMINATION")</f>
        <v>0</v>
      </c>
      <c r="H196" s="33">
        <f>COUNTIFS(Data!$D$2:$D$6232,A196,Data!$R$2:$R$6232,"GRANTED")</f>
        <v>0</v>
      </c>
      <c r="I196" s="33">
        <f>SUMPRODUCT((Data!$D$2:$D$6232=A196)*((Data!$R$2:$R$6232="ABANDONED")+(Data!$R$2:$R$6232="CLOSED")+(Data!$R$2:$R$6232="MERGED")))</f>
        <v>1</v>
      </c>
      <c r="J196" s="13">
        <f>COUNTIFS('Pending RQ Deadlines'!$C$2:$C$1271,A196,'Pending RQ Deadlines'!$K$2:$K$1271,"Yes")</f>
        <v>0</v>
      </c>
      <c r="K196" s="13">
        <f>COUNTIFS('Pending RQ Deadlines'!$C$2:$C$1271,A196,'Pending RQ Deadlines'!$J$2:$J$1271,"OVERDUE")</f>
        <v>0</v>
      </c>
      <c r="L196" s="13">
        <f ca="1">SUMPRODUCT(('Pending RQ Deadlines'!$C$2:$C$1271=A196)*('Pending RQ Deadlines'!$J$2:$J$1271&lt;&gt;"UPCOMING")*('Pending RQ Deadlines'!$K$2:$K$1271="Yes"))</f>
        <v>0</v>
      </c>
      <c r="M196" s="15" t="str">
        <f ca="1">IFERROR(_xludf.minifs('Pending RQ Deadlines'!$G$2:$G$1271,'Pending RQ Deadlines'!$C$2:$C$1271,A196),"")</f>
        <v/>
      </c>
      <c r="N196" s="13">
        <f t="shared" ca="1" si="3"/>
        <v>196</v>
      </c>
    </row>
    <row r="197" spans="1:14">
      <c r="A197" s="14" t="s">
        <v>226</v>
      </c>
      <c r="B197" s="33">
        <f>COUNTIF(Data!$D$2:$D$6232,A197)</f>
        <v>4</v>
      </c>
      <c r="C197" s="33">
        <f>COUNTIFS(Data!$D$2:$D$6232,A197,Data!$R$2:$R$6232,"RFE FILED")</f>
        <v>3</v>
      </c>
      <c r="D197" s="33">
        <f>COUNTIFS(Data!$D$2:$D$6232,A197,Data!$R$2:$R$6232,"PROVISIONAL FILED")</f>
        <v>0</v>
      </c>
      <c r="E197" s="33">
        <f>COUNTIFS(Data!$D$2:$D$6232,A197,Data!$R$2:$R$6232,"COMPLETE FILED")</f>
        <v>0</v>
      </c>
      <c r="F197" s="33">
        <f>COUNTIFS(Data!$D$2:$D$6232,A197,Data!$R$2:$R$6232,"APPLICATION FILED")</f>
        <v>1</v>
      </c>
      <c r="G197" s="33">
        <f>COUNTIFS(Data!$D$2:$D$6232,A197,Data!$R$2:$R$6232,"UNDER EXAMINATION")</f>
        <v>0</v>
      </c>
      <c r="H197" s="33">
        <f>COUNTIFS(Data!$D$2:$D$6232,A197,Data!$R$2:$R$6232,"GRANTED")</f>
        <v>0</v>
      </c>
      <c r="I197" s="33">
        <f>SUMPRODUCT((Data!$D$2:$D$6232=A197)*((Data!$R$2:$R$6232="ABANDONED")+(Data!$R$2:$R$6232="CLOSED")+(Data!$R$2:$R$6232="MERGED")))</f>
        <v>0</v>
      </c>
      <c r="J197" s="13">
        <f>COUNTIFS('Pending RQ Deadlines'!$C$2:$C$1271,A197,'Pending RQ Deadlines'!$K$2:$K$1271,"Yes")</f>
        <v>1</v>
      </c>
      <c r="K197" s="13">
        <f ca="1">COUNTIFS('Pending RQ Deadlines'!$C$2:$C$1271,A197,'Pending RQ Deadlines'!$J$2:$J$1271,"OVERDUE")</f>
        <v>0</v>
      </c>
      <c r="L197" s="13">
        <f ca="1">SUMPRODUCT(('Pending RQ Deadlines'!$C$2:$C$1271=A197)*('Pending RQ Deadlines'!$J$2:$J$1271&lt;&gt;"UPCOMING")*('Pending RQ Deadlines'!$K$2:$K$1271="Yes"))</f>
        <v>0</v>
      </c>
      <c r="M197" s="15" t="str">
        <f ca="1">IFERROR(_xludf.minifs('Pending RQ Deadlines'!$G$2:$G$1271,'Pending RQ Deadlines'!$C$2:$C$1271,A197),"")</f>
        <v/>
      </c>
      <c r="N197" s="13">
        <f t="shared" ca="1" si="3"/>
        <v>197</v>
      </c>
    </row>
    <row r="198" spans="1:14">
      <c r="A198" s="14" t="s">
        <v>227</v>
      </c>
      <c r="B198" s="33">
        <f>COUNTIF(Data!$D$2:$D$6232,A198)</f>
        <v>4</v>
      </c>
      <c r="C198" s="33">
        <f>COUNTIFS(Data!$D$2:$D$6232,A198,Data!$R$2:$R$6232,"RFE FILED")</f>
        <v>3</v>
      </c>
      <c r="D198" s="33">
        <f>COUNTIFS(Data!$D$2:$D$6232,A198,Data!$R$2:$R$6232,"PROVISIONAL FILED")</f>
        <v>1</v>
      </c>
      <c r="E198" s="33">
        <f>COUNTIFS(Data!$D$2:$D$6232,A198,Data!$R$2:$R$6232,"COMPLETE FILED")</f>
        <v>0</v>
      </c>
      <c r="F198" s="33">
        <f>COUNTIFS(Data!$D$2:$D$6232,A198,Data!$R$2:$R$6232,"APPLICATION FILED")</f>
        <v>0</v>
      </c>
      <c r="G198" s="33">
        <f>COUNTIFS(Data!$D$2:$D$6232,A198,Data!$R$2:$R$6232,"UNDER EXAMINATION")</f>
        <v>0</v>
      </c>
      <c r="H198" s="33">
        <f>COUNTIFS(Data!$D$2:$D$6232,A198,Data!$R$2:$R$6232,"GRANTED")</f>
        <v>0</v>
      </c>
      <c r="I198" s="33">
        <f>SUMPRODUCT((Data!$D$2:$D$6232=A198)*((Data!$R$2:$R$6232="ABANDONED")+(Data!$R$2:$R$6232="CLOSED")+(Data!$R$2:$R$6232="MERGED")))</f>
        <v>0</v>
      </c>
      <c r="J198" s="13">
        <f>COUNTIFS('Pending RQ Deadlines'!$C$2:$C$1271,A198,'Pending RQ Deadlines'!$K$2:$K$1271,"Yes")</f>
        <v>1</v>
      </c>
      <c r="K198" s="13">
        <f ca="1">COUNTIFS('Pending RQ Deadlines'!$C$2:$C$1271,A198,'Pending RQ Deadlines'!$J$2:$J$1271,"OVERDUE")</f>
        <v>1</v>
      </c>
      <c r="L198" s="13">
        <f ca="1">SUMPRODUCT(('Pending RQ Deadlines'!$C$2:$C$1271=A198)*('Pending RQ Deadlines'!$J$2:$J$1271&lt;&gt;"UPCOMING")*('Pending RQ Deadlines'!$K$2:$K$1271="Yes"))</f>
        <v>1</v>
      </c>
      <c r="M198" s="15" t="str">
        <f ca="1">IFERROR(_xludf.minifs('Pending RQ Deadlines'!$G$2:$G$1271,'Pending RQ Deadlines'!$C$2:$C$1271,A198),"")</f>
        <v/>
      </c>
      <c r="N198" s="13">
        <f t="shared" ca="1" si="3"/>
        <v>197.01</v>
      </c>
    </row>
    <row r="199" spans="1:14">
      <c r="A199" s="14" t="s">
        <v>228</v>
      </c>
      <c r="B199" s="33">
        <f>COUNTIF(Data!$D$2:$D$6232,A199)</f>
        <v>4</v>
      </c>
      <c r="C199" s="33">
        <f>COUNTIFS(Data!$D$2:$D$6232,A199,Data!$R$2:$R$6232,"RFE FILED")</f>
        <v>3</v>
      </c>
      <c r="D199" s="33">
        <f>COUNTIFS(Data!$D$2:$D$6232,A199,Data!$R$2:$R$6232,"PROVISIONAL FILED")</f>
        <v>0</v>
      </c>
      <c r="E199" s="33">
        <f>COUNTIFS(Data!$D$2:$D$6232,A199,Data!$R$2:$R$6232,"COMPLETE FILED")</f>
        <v>0</v>
      </c>
      <c r="F199" s="33">
        <f>COUNTIFS(Data!$D$2:$D$6232,A199,Data!$R$2:$R$6232,"APPLICATION FILED")</f>
        <v>0</v>
      </c>
      <c r="G199" s="33">
        <f>COUNTIFS(Data!$D$2:$D$6232,A199,Data!$R$2:$R$6232,"UNDER EXAMINATION")</f>
        <v>0</v>
      </c>
      <c r="H199" s="33">
        <f>COUNTIFS(Data!$D$2:$D$6232,A199,Data!$R$2:$R$6232,"GRANTED")</f>
        <v>0</v>
      </c>
      <c r="I199" s="33">
        <f>SUMPRODUCT((Data!$D$2:$D$6232=A199)*((Data!$R$2:$R$6232="ABANDONED")+(Data!$R$2:$R$6232="CLOSED")+(Data!$R$2:$R$6232="MERGED")))</f>
        <v>0</v>
      </c>
      <c r="J199" s="13">
        <f>COUNTIFS('Pending RQ Deadlines'!$C$2:$C$1271,A199,'Pending RQ Deadlines'!$K$2:$K$1271,"Yes")</f>
        <v>0</v>
      </c>
      <c r="K199" s="13">
        <f>COUNTIFS('Pending RQ Deadlines'!$C$2:$C$1271,A199,'Pending RQ Deadlines'!$J$2:$J$1271,"OVERDUE")</f>
        <v>0</v>
      </c>
      <c r="L199" s="13">
        <f ca="1">SUMPRODUCT(('Pending RQ Deadlines'!$C$2:$C$1271=A199)*('Pending RQ Deadlines'!$J$2:$J$1271&lt;&gt;"UPCOMING")*('Pending RQ Deadlines'!$K$2:$K$1271="Yes"))</f>
        <v>0</v>
      </c>
      <c r="M199" s="15" t="str">
        <f ca="1">IFERROR(_xludf.minifs('Pending RQ Deadlines'!$G$2:$G$1271,'Pending RQ Deadlines'!$C$2:$C$1271,A199),"")</f>
        <v/>
      </c>
      <c r="N199" s="13">
        <f t="shared" ca="1" si="3"/>
        <v>199</v>
      </c>
    </row>
    <row r="200" spans="1:14">
      <c r="A200" s="14" t="s">
        <v>229</v>
      </c>
      <c r="B200" s="33">
        <f>COUNTIF(Data!$D$2:$D$6232,A200)</f>
        <v>4</v>
      </c>
      <c r="C200" s="33">
        <f>COUNTIFS(Data!$D$2:$D$6232,A200,Data!$R$2:$R$6232,"RFE FILED")</f>
        <v>4</v>
      </c>
      <c r="D200" s="33">
        <f>COUNTIFS(Data!$D$2:$D$6232,A200,Data!$R$2:$R$6232,"PROVISIONAL FILED")</f>
        <v>0</v>
      </c>
      <c r="E200" s="33">
        <f>COUNTIFS(Data!$D$2:$D$6232,A200,Data!$R$2:$R$6232,"COMPLETE FILED")</f>
        <v>0</v>
      </c>
      <c r="F200" s="33">
        <f>COUNTIFS(Data!$D$2:$D$6232,A200,Data!$R$2:$R$6232,"APPLICATION FILED")</f>
        <v>0</v>
      </c>
      <c r="G200" s="33">
        <f>COUNTIFS(Data!$D$2:$D$6232,A200,Data!$R$2:$R$6232,"UNDER EXAMINATION")</f>
        <v>0</v>
      </c>
      <c r="H200" s="33">
        <f>COUNTIFS(Data!$D$2:$D$6232,A200,Data!$R$2:$R$6232,"GRANTED")</f>
        <v>0</v>
      </c>
      <c r="I200" s="33">
        <f>SUMPRODUCT((Data!$D$2:$D$6232=A200)*((Data!$R$2:$R$6232="ABANDONED")+(Data!$R$2:$R$6232="CLOSED")+(Data!$R$2:$R$6232="MERGED")))</f>
        <v>0</v>
      </c>
      <c r="J200" s="13">
        <f>COUNTIFS('Pending RQ Deadlines'!$C$2:$C$1271,A200,'Pending RQ Deadlines'!$K$2:$K$1271,"Yes")</f>
        <v>0</v>
      </c>
      <c r="K200" s="13">
        <f>COUNTIFS('Pending RQ Deadlines'!$C$2:$C$1271,A200,'Pending RQ Deadlines'!$J$2:$J$1271,"OVERDUE")</f>
        <v>0</v>
      </c>
      <c r="L200" s="13">
        <f ca="1">SUMPRODUCT(('Pending RQ Deadlines'!$C$2:$C$1271=A200)*('Pending RQ Deadlines'!$J$2:$J$1271&lt;&gt;"UPCOMING")*('Pending RQ Deadlines'!$K$2:$K$1271="Yes"))</f>
        <v>0</v>
      </c>
      <c r="M200" s="15" t="str">
        <f ca="1">IFERROR(_xludf.minifs('Pending RQ Deadlines'!$G$2:$G$1271,'Pending RQ Deadlines'!$C$2:$C$1271,A200),"")</f>
        <v/>
      </c>
      <c r="N200" s="13">
        <f t="shared" ca="1" si="3"/>
        <v>200</v>
      </c>
    </row>
    <row r="201" spans="1:14">
      <c r="A201" s="14" t="s">
        <v>230</v>
      </c>
      <c r="B201" s="33">
        <f>COUNTIF(Data!$D$2:$D$6232,A201)</f>
        <v>4</v>
      </c>
      <c r="C201" s="33">
        <f>COUNTIFS(Data!$D$2:$D$6232,A201,Data!$R$2:$R$6232,"RFE FILED")</f>
        <v>4</v>
      </c>
      <c r="D201" s="33">
        <f>COUNTIFS(Data!$D$2:$D$6232,A201,Data!$R$2:$R$6232,"PROVISIONAL FILED")</f>
        <v>0</v>
      </c>
      <c r="E201" s="33">
        <f>COUNTIFS(Data!$D$2:$D$6232,A201,Data!$R$2:$R$6232,"COMPLETE FILED")</f>
        <v>0</v>
      </c>
      <c r="F201" s="33">
        <f>COUNTIFS(Data!$D$2:$D$6232,A201,Data!$R$2:$R$6232,"APPLICATION FILED")</f>
        <v>0</v>
      </c>
      <c r="G201" s="33">
        <f>COUNTIFS(Data!$D$2:$D$6232,A201,Data!$R$2:$R$6232,"UNDER EXAMINATION")</f>
        <v>0</v>
      </c>
      <c r="H201" s="33">
        <f>COUNTIFS(Data!$D$2:$D$6232,A201,Data!$R$2:$R$6232,"GRANTED")</f>
        <v>0</v>
      </c>
      <c r="I201" s="33">
        <f>SUMPRODUCT((Data!$D$2:$D$6232=A201)*((Data!$R$2:$R$6232="ABANDONED")+(Data!$R$2:$R$6232="CLOSED")+(Data!$R$2:$R$6232="MERGED")))</f>
        <v>0</v>
      </c>
      <c r="J201" s="13">
        <f>COUNTIFS('Pending RQ Deadlines'!$C$2:$C$1271,A201,'Pending RQ Deadlines'!$K$2:$K$1271,"Yes")</f>
        <v>0</v>
      </c>
      <c r="K201" s="13">
        <f>COUNTIFS('Pending RQ Deadlines'!$C$2:$C$1271,A201,'Pending RQ Deadlines'!$J$2:$J$1271,"OVERDUE")</f>
        <v>0</v>
      </c>
      <c r="L201" s="13">
        <f ca="1">SUMPRODUCT(('Pending RQ Deadlines'!$C$2:$C$1271=A201)*('Pending RQ Deadlines'!$J$2:$J$1271&lt;&gt;"UPCOMING")*('Pending RQ Deadlines'!$K$2:$K$1271="Yes"))</f>
        <v>0</v>
      </c>
      <c r="M201" s="15" t="str">
        <f ca="1">IFERROR(_xludf.minifs('Pending RQ Deadlines'!$G$2:$G$1271,'Pending RQ Deadlines'!$C$2:$C$1271,A201),"")</f>
        <v/>
      </c>
      <c r="N201" s="13">
        <f t="shared" ca="1" si="3"/>
        <v>201</v>
      </c>
    </row>
    <row r="202" spans="1:14">
      <c r="A202" s="14" t="s">
        <v>231</v>
      </c>
      <c r="B202" s="33">
        <f>COUNTIF(Data!$D$2:$D$6232,A202)</f>
        <v>4</v>
      </c>
      <c r="C202" s="33">
        <f>COUNTIFS(Data!$D$2:$D$6232,A202,Data!$R$2:$R$6232,"RFE FILED")</f>
        <v>4</v>
      </c>
      <c r="D202" s="33">
        <f>COUNTIFS(Data!$D$2:$D$6232,A202,Data!$R$2:$R$6232,"PROVISIONAL FILED")</f>
        <v>0</v>
      </c>
      <c r="E202" s="33">
        <f>COUNTIFS(Data!$D$2:$D$6232,A202,Data!$R$2:$R$6232,"COMPLETE FILED")</f>
        <v>0</v>
      </c>
      <c r="F202" s="33">
        <f>COUNTIFS(Data!$D$2:$D$6232,A202,Data!$R$2:$R$6232,"APPLICATION FILED")</f>
        <v>0</v>
      </c>
      <c r="G202" s="33">
        <f>COUNTIFS(Data!$D$2:$D$6232,A202,Data!$R$2:$R$6232,"UNDER EXAMINATION")</f>
        <v>0</v>
      </c>
      <c r="H202" s="33">
        <f>COUNTIFS(Data!$D$2:$D$6232,A202,Data!$R$2:$R$6232,"GRANTED")</f>
        <v>0</v>
      </c>
      <c r="I202" s="33">
        <f>SUMPRODUCT((Data!$D$2:$D$6232=A202)*((Data!$R$2:$R$6232="ABANDONED")+(Data!$R$2:$R$6232="CLOSED")+(Data!$R$2:$R$6232="MERGED")))</f>
        <v>0</v>
      </c>
      <c r="J202" s="13">
        <f>COUNTIFS('Pending RQ Deadlines'!$C$2:$C$1271,A202,'Pending RQ Deadlines'!$K$2:$K$1271,"Yes")</f>
        <v>0</v>
      </c>
      <c r="K202" s="13">
        <f>COUNTIFS('Pending RQ Deadlines'!$C$2:$C$1271,A202,'Pending RQ Deadlines'!$J$2:$J$1271,"OVERDUE")</f>
        <v>0</v>
      </c>
      <c r="L202" s="13">
        <f ca="1">SUMPRODUCT(('Pending RQ Deadlines'!$C$2:$C$1271=A202)*('Pending RQ Deadlines'!$J$2:$J$1271&lt;&gt;"UPCOMING")*('Pending RQ Deadlines'!$K$2:$K$1271="Yes"))</f>
        <v>0</v>
      </c>
      <c r="M202" s="15" t="str">
        <f ca="1">IFERROR(_xludf.minifs('Pending RQ Deadlines'!$G$2:$G$1271,'Pending RQ Deadlines'!$C$2:$C$1271,A202),"")</f>
        <v/>
      </c>
      <c r="N202" s="13">
        <f t="shared" ca="1" si="3"/>
        <v>202</v>
      </c>
    </row>
    <row r="203" spans="1:14">
      <c r="A203" s="14" t="s">
        <v>232</v>
      </c>
      <c r="B203" s="33">
        <f>COUNTIF(Data!$D$2:$D$6232,A203)</f>
        <v>4</v>
      </c>
      <c r="C203" s="33">
        <f>COUNTIFS(Data!$D$2:$D$6232,A203,Data!$R$2:$R$6232,"RFE FILED")</f>
        <v>4</v>
      </c>
      <c r="D203" s="33">
        <f>COUNTIFS(Data!$D$2:$D$6232,A203,Data!$R$2:$R$6232,"PROVISIONAL FILED")</f>
        <v>0</v>
      </c>
      <c r="E203" s="33">
        <f>COUNTIFS(Data!$D$2:$D$6232,A203,Data!$R$2:$R$6232,"COMPLETE FILED")</f>
        <v>0</v>
      </c>
      <c r="F203" s="33">
        <f>COUNTIFS(Data!$D$2:$D$6232,A203,Data!$R$2:$R$6232,"APPLICATION FILED")</f>
        <v>0</v>
      </c>
      <c r="G203" s="33">
        <f>COUNTIFS(Data!$D$2:$D$6232,A203,Data!$R$2:$R$6232,"UNDER EXAMINATION")</f>
        <v>0</v>
      </c>
      <c r="H203" s="33">
        <f>COUNTIFS(Data!$D$2:$D$6232,A203,Data!$R$2:$R$6232,"GRANTED")</f>
        <v>0</v>
      </c>
      <c r="I203" s="33">
        <f>SUMPRODUCT((Data!$D$2:$D$6232=A203)*((Data!$R$2:$R$6232="ABANDONED")+(Data!$R$2:$R$6232="CLOSED")+(Data!$R$2:$R$6232="MERGED")))</f>
        <v>0</v>
      </c>
      <c r="J203" s="13">
        <f>COUNTIFS('Pending RQ Deadlines'!$C$2:$C$1271,A203,'Pending RQ Deadlines'!$K$2:$K$1271,"Yes")</f>
        <v>0</v>
      </c>
      <c r="K203" s="13">
        <f>COUNTIFS('Pending RQ Deadlines'!$C$2:$C$1271,A203,'Pending RQ Deadlines'!$J$2:$J$1271,"OVERDUE")</f>
        <v>0</v>
      </c>
      <c r="L203" s="13">
        <f ca="1">SUMPRODUCT(('Pending RQ Deadlines'!$C$2:$C$1271=A203)*('Pending RQ Deadlines'!$J$2:$J$1271&lt;&gt;"UPCOMING")*('Pending RQ Deadlines'!$K$2:$K$1271="Yes"))</f>
        <v>0</v>
      </c>
      <c r="M203" s="15" t="str">
        <f ca="1">IFERROR(_xludf.minifs('Pending RQ Deadlines'!$G$2:$G$1271,'Pending RQ Deadlines'!$C$2:$C$1271,A203),"")</f>
        <v/>
      </c>
      <c r="N203" s="13">
        <f t="shared" ca="1" si="3"/>
        <v>203</v>
      </c>
    </row>
    <row r="204" spans="1:14">
      <c r="A204" s="14" t="s">
        <v>233</v>
      </c>
      <c r="B204" s="33">
        <f>COUNTIF(Data!$D$2:$D$6232,A204)</f>
        <v>4</v>
      </c>
      <c r="C204" s="33">
        <f>COUNTIFS(Data!$D$2:$D$6232,A204,Data!$R$2:$R$6232,"RFE FILED")</f>
        <v>4</v>
      </c>
      <c r="D204" s="33">
        <f>COUNTIFS(Data!$D$2:$D$6232,A204,Data!$R$2:$R$6232,"PROVISIONAL FILED")</f>
        <v>0</v>
      </c>
      <c r="E204" s="33">
        <f>COUNTIFS(Data!$D$2:$D$6232,A204,Data!$R$2:$R$6232,"COMPLETE FILED")</f>
        <v>0</v>
      </c>
      <c r="F204" s="33">
        <f>COUNTIFS(Data!$D$2:$D$6232,A204,Data!$R$2:$R$6232,"APPLICATION FILED")</f>
        <v>0</v>
      </c>
      <c r="G204" s="33">
        <f>COUNTIFS(Data!$D$2:$D$6232,A204,Data!$R$2:$R$6232,"UNDER EXAMINATION")</f>
        <v>0</v>
      </c>
      <c r="H204" s="33">
        <f>COUNTIFS(Data!$D$2:$D$6232,A204,Data!$R$2:$R$6232,"GRANTED")</f>
        <v>0</v>
      </c>
      <c r="I204" s="33">
        <f>SUMPRODUCT((Data!$D$2:$D$6232=A204)*((Data!$R$2:$R$6232="ABANDONED")+(Data!$R$2:$R$6232="CLOSED")+(Data!$R$2:$R$6232="MERGED")))</f>
        <v>0</v>
      </c>
      <c r="J204" s="13">
        <f>COUNTIFS('Pending RQ Deadlines'!$C$2:$C$1271,A204,'Pending RQ Deadlines'!$K$2:$K$1271,"Yes")</f>
        <v>0</v>
      </c>
      <c r="K204" s="13">
        <f>COUNTIFS('Pending RQ Deadlines'!$C$2:$C$1271,A204,'Pending RQ Deadlines'!$J$2:$J$1271,"OVERDUE")</f>
        <v>0</v>
      </c>
      <c r="L204" s="13">
        <f ca="1">SUMPRODUCT(('Pending RQ Deadlines'!$C$2:$C$1271=A204)*('Pending RQ Deadlines'!$J$2:$J$1271&lt;&gt;"UPCOMING")*('Pending RQ Deadlines'!$K$2:$K$1271="Yes"))</f>
        <v>0</v>
      </c>
      <c r="M204" s="15" t="str">
        <f ca="1">IFERROR(_xludf.minifs('Pending RQ Deadlines'!$G$2:$G$1271,'Pending RQ Deadlines'!$C$2:$C$1271,A204),"")</f>
        <v/>
      </c>
      <c r="N204" s="13">
        <f t="shared" ca="1" si="3"/>
        <v>204</v>
      </c>
    </row>
    <row r="205" spans="1:14">
      <c r="A205" s="14" t="s">
        <v>234</v>
      </c>
      <c r="B205" s="33">
        <f>COUNTIF(Data!$D$2:$D$6232,A205)</f>
        <v>4</v>
      </c>
      <c r="C205" s="33">
        <f>COUNTIFS(Data!$D$2:$D$6232,A205,Data!$R$2:$R$6232,"RFE FILED")</f>
        <v>4</v>
      </c>
      <c r="D205" s="33">
        <f>COUNTIFS(Data!$D$2:$D$6232,A205,Data!$R$2:$R$6232,"PROVISIONAL FILED")</f>
        <v>0</v>
      </c>
      <c r="E205" s="33">
        <f>COUNTIFS(Data!$D$2:$D$6232,A205,Data!$R$2:$R$6232,"COMPLETE FILED")</f>
        <v>0</v>
      </c>
      <c r="F205" s="33">
        <f>COUNTIFS(Data!$D$2:$D$6232,A205,Data!$R$2:$R$6232,"APPLICATION FILED")</f>
        <v>0</v>
      </c>
      <c r="G205" s="33">
        <f>COUNTIFS(Data!$D$2:$D$6232,A205,Data!$R$2:$R$6232,"UNDER EXAMINATION")</f>
        <v>0</v>
      </c>
      <c r="H205" s="33">
        <f>COUNTIFS(Data!$D$2:$D$6232,A205,Data!$R$2:$R$6232,"GRANTED")</f>
        <v>0</v>
      </c>
      <c r="I205" s="33">
        <f>SUMPRODUCT((Data!$D$2:$D$6232=A205)*((Data!$R$2:$R$6232="ABANDONED")+(Data!$R$2:$R$6232="CLOSED")+(Data!$R$2:$R$6232="MERGED")))</f>
        <v>0</v>
      </c>
      <c r="J205" s="13">
        <f>COUNTIFS('Pending RQ Deadlines'!$C$2:$C$1271,A205,'Pending RQ Deadlines'!$K$2:$K$1271,"Yes")</f>
        <v>0</v>
      </c>
      <c r="K205" s="13">
        <f>COUNTIFS('Pending RQ Deadlines'!$C$2:$C$1271,A205,'Pending RQ Deadlines'!$J$2:$J$1271,"OVERDUE")</f>
        <v>0</v>
      </c>
      <c r="L205" s="13">
        <f ca="1">SUMPRODUCT(('Pending RQ Deadlines'!$C$2:$C$1271=A205)*('Pending RQ Deadlines'!$J$2:$J$1271&lt;&gt;"UPCOMING")*('Pending RQ Deadlines'!$K$2:$K$1271="Yes"))</f>
        <v>0</v>
      </c>
      <c r="M205" s="15" t="str">
        <f ca="1">IFERROR(_xludf.minifs('Pending RQ Deadlines'!$G$2:$G$1271,'Pending RQ Deadlines'!$C$2:$C$1271,A205),"")</f>
        <v/>
      </c>
      <c r="N205" s="13">
        <f t="shared" ca="1" si="3"/>
        <v>205</v>
      </c>
    </row>
    <row r="206" spans="1:14">
      <c r="A206" s="14" t="s">
        <v>235</v>
      </c>
      <c r="B206" s="33">
        <f>COUNTIF(Data!$D$2:$D$6232,A206)</f>
        <v>4</v>
      </c>
      <c r="C206" s="33">
        <f>COUNTIFS(Data!$D$2:$D$6232,A206,Data!$R$2:$R$6232,"RFE FILED")</f>
        <v>4</v>
      </c>
      <c r="D206" s="33">
        <f>COUNTIFS(Data!$D$2:$D$6232,A206,Data!$R$2:$R$6232,"PROVISIONAL FILED")</f>
        <v>0</v>
      </c>
      <c r="E206" s="33">
        <f>COUNTIFS(Data!$D$2:$D$6232,A206,Data!$R$2:$R$6232,"COMPLETE FILED")</f>
        <v>0</v>
      </c>
      <c r="F206" s="33">
        <f>COUNTIFS(Data!$D$2:$D$6232,A206,Data!$R$2:$R$6232,"APPLICATION FILED")</f>
        <v>0</v>
      </c>
      <c r="G206" s="33">
        <f>COUNTIFS(Data!$D$2:$D$6232,A206,Data!$R$2:$R$6232,"UNDER EXAMINATION")</f>
        <v>0</v>
      </c>
      <c r="H206" s="33">
        <f>COUNTIFS(Data!$D$2:$D$6232,A206,Data!$R$2:$R$6232,"GRANTED")</f>
        <v>0</v>
      </c>
      <c r="I206" s="33">
        <f>SUMPRODUCT((Data!$D$2:$D$6232=A206)*((Data!$R$2:$R$6232="ABANDONED")+(Data!$R$2:$R$6232="CLOSED")+(Data!$R$2:$R$6232="MERGED")))</f>
        <v>0</v>
      </c>
      <c r="J206" s="13">
        <f>COUNTIFS('Pending RQ Deadlines'!$C$2:$C$1271,A206,'Pending RQ Deadlines'!$K$2:$K$1271,"Yes")</f>
        <v>0</v>
      </c>
      <c r="K206" s="13">
        <f>COUNTIFS('Pending RQ Deadlines'!$C$2:$C$1271,A206,'Pending RQ Deadlines'!$J$2:$J$1271,"OVERDUE")</f>
        <v>0</v>
      </c>
      <c r="L206" s="13">
        <f ca="1">SUMPRODUCT(('Pending RQ Deadlines'!$C$2:$C$1271=A206)*('Pending RQ Deadlines'!$J$2:$J$1271&lt;&gt;"UPCOMING")*('Pending RQ Deadlines'!$K$2:$K$1271="Yes"))</f>
        <v>0</v>
      </c>
      <c r="M206" s="15" t="str">
        <f ca="1">IFERROR(_xludf.minifs('Pending RQ Deadlines'!$G$2:$G$1271,'Pending RQ Deadlines'!$C$2:$C$1271,A206),"")</f>
        <v/>
      </c>
      <c r="N206" s="13">
        <f t="shared" ca="1" si="3"/>
        <v>206</v>
      </c>
    </row>
    <row r="207" spans="1:14">
      <c r="A207" s="14" t="s">
        <v>236</v>
      </c>
      <c r="B207" s="33">
        <f>COUNTIF(Data!$D$2:$D$6232,A207)</f>
        <v>4</v>
      </c>
      <c r="C207" s="33">
        <f>COUNTIFS(Data!$D$2:$D$6232,A207,Data!$R$2:$R$6232,"RFE FILED")</f>
        <v>4</v>
      </c>
      <c r="D207" s="33">
        <f>COUNTIFS(Data!$D$2:$D$6232,A207,Data!$R$2:$R$6232,"PROVISIONAL FILED")</f>
        <v>0</v>
      </c>
      <c r="E207" s="33">
        <f>COUNTIFS(Data!$D$2:$D$6232,A207,Data!$R$2:$R$6232,"COMPLETE FILED")</f>
        <v>0</v>
      </c>
      <c r="F207" s="33">
        <f>COUNTIFS(Data!$D$2:$D$6232,A207,Data!$R$2:$R$6232,"APPLICATION FILED")</f>
        <v>0</v>
      </c>
      <c r="G207" s="33">
        <f>COUNTIFS(Data!$D$2:$D$6232,A207,Data!$R$2:$R$6232,"UNDER EXAMINATION")</f>
        <v>0</v>
      </c>
      <c r="H207" s="33">
        <f>COUNTIFS(Data!$D$2:$D$6232,A207,Data!$R$2:$R$6232,"GRANTED")</f>
        <v>0</v>
      </c>
      <c r="I207" s="33">
        <f>SUMPRODUCT((Data!$D$2:$D$6232=A207)*((Data!$R$2:$R$6232="ABANDONED")+(Data!$R$2:$R$6232="CLOSED")+(Data!$R$2:$R$6232="MERGED")))</f>
        <v>0</v>
      </c>
      <c r="J207" s="13">
        <f>COUNTIFS('Pending RQ Deadlines'!$C$2:$C$1271,A207,'Pending RQ Deadlines'!$K$2:$K$1271,"Yes")</f>
        <v>0</v>
      </c>
      <c r="K207" s="13">
        <f>COUNTIFS('Pending RQ Deadlines'!$C$2:$C$1271,A207,'Pending RQ Deadlines'!$J$2:$J$1271,"OVERDUE")</f>
        <v>0</v>
      </c>
      <c r="L207" s="13">
        <f ca="1">SUMPRODUCT(('Pending RQ Deadlines'!$C$2:$C$1271=A207)*('Pending RQ Deadlines'!$J$2:$J$1271&lt;&gt;"UPCOMING")*('Pending RQ Deadlines'!$K$2:$K$1271="Yes"))</f>
        <v>0</v>
      </c>
      <c r="M207" s="15" t="str">
        <f ca="1">IFERROR(_xludf.minifs('Pending RQ Deadlines'!$G$2:$G$1271,'Pending RQ Deadlines'!$C$2:$C$1271,A207),"")</f>
        <v/>
      </c>
      <c r="N207" s="13">
        <f t="shared" ca="1" si="3"/>
        <v>207</v>
      </c>
    </row>
    <row r="208" spans="1:14">
      <c r="A208" s="14" t="s">
        <v>237</v>
      </c>
      <c r="B208" s="33">
        <f>COUNTIF(Data!$D$2:$D$6232,A208)</f>
        <v>4</v>
      </c>
      <c r="C208" s="33">
        <f>COUNTIFS(Data!$D$2:$D$6232,A208,Data!$R$2:$R$6232,"RFE FILED")</f>
        <v>4</v>
      </c>
      <c r="D208" s="33">
        <f>COUNTIFS(Data!$D$2:$D$6232,A208,Data!$R$2:$R$6232,"PROVISIONAL FILED")</f>
        <v>0</v>
      </c>
      <c r="E208" s="33">
        <f>COUNTIFS(Data!$D$2:$D$6232,A208,Data!$R$2:$R$6232,"COMPLETE FILED")</f>
        <v>0</v>
      </c>
      <c r="F208" s="33">
        <f>COUNTIFS(Data!$D$2:$D$6232,A208,Data!$R$2:$R$6232,"APPLICATION FILED")</f>
        <v>0</v>
      </c>
      <c r="G208" s="33">
        <f>COUNTIFS(Data!$D$2:$D$6232,A208,Data!$R$2:$R$6232,"UNDER EXAMINATION")</f>
        <v>0</v>
      </c>
      <c r="H208" s="33">
        <f>COUNTIFS(Data!$D$2:$D$6232,A208,Data!$R$2:$R$6232,"GRANTED")</f>
        <v>0</v>
      </c>
      <c r="I208" s="33">
        <f>SUMPRODUCT((Data!$D$2:$D$6232=A208)*((Data!$R$2:$R$6232="ABANDONED")+(Data!$R$2:$R$6232="CLOSED")+(Data!$R$2:$R$6232="MERGED")))</f>
        <v>0</v>
      </c>
      <c r="J208" s="13">
        <f>COUNTIFS('Pending RQ Deadlines'!$C$2:$C$1271,A208,'Pending RQ Deadlines'!$K$2:$K$1271,"Yes")</f>
        <v>0</v>
      </c>
      <c r="K208" s="13">
        <f>COUNTIFS('Pending RQ Deadlines'!$C$2:$C$1271,A208,'Pending RQ Deadlines'!$J$2:$J$1271,"OVERDUE")</f>
        <v>0</v>
      </c>
      <c r="L208" s="13">
        <f ca="1">SUMPRODUCT(('Pending RQ Deadlines'!$C$2:$C$1271=A208)*('Pending RQ Deadlines'!$J$2:$J$1271&lt;&gt;"UPCOMING")*('Pending RQ Deadlines'!$K$2:$K$1271="Yes"))</f>
        <v>0</v>
      </c>
      <c r="M208" s="15" t="str">
        <f ca="1">IFERROR(_xludf.minifs('Pending RQ Deadlines'!$G$2:$G$1271,'Pending RQ Deadlines'!$C$2:$C$1271,A208),"")</f>
        <v/>
      </c>
      <c r="N208" s="13">
        <f t="shared" ca="1" si="3"/>
        <v>208</v>
      </c>
    </row>
    <row r="209" spans="1:14">
      <c r="A209" s="14" t="s">
        <v>238</v>
      </c>
      <c r="B209" s="33">
        <f>COUNTIF(Data!$D$2:$D$6232,A209)</f>
        <v>4</v>
      </c>
      <c r="C209" s="33">
        <f>COUNTIFS(Data!$D$2:$D$6232,A209,Data!$R$2:$R$6232,"RFE FILED")</f>
        <v>4</v>
      </c>
      <c r="D209" s="33">
        <f>COUNTIFS(Data!$D$2:$D$6232,A209,Data!$R$2:$R$6232,"PROVISIONAL FILED")</f>
        <v>0</v>
      </c>
      <c r="E209" s="33">
        <f>COUNTIFS(Data!$D$2:$D$6232,A209,Data!$R$2:$R$6232,"COMPLETE FILED")</f>
        <v>0</v>
      </c>
      <c r="F209" s="33">
        <f>COUNTIFS(Data!$D$2:$D$6232,A209,Data!$R$2:$R$6232,"APPLICATION FILED")</f>
        <v>0</v>
      </c>
      <c r="G209" s="33">
        <f>COUNTIFS(Data!$D$2:$D$6232,A209,Data!$R$2:$R$6232,"UNDER EXAMINATION")</f>
        <v>0</v>
      </c>
      <c r="H209" s="33">
        <f>COUNTIFS(Data!$D$2:$D$6232,A209,Data!$R$2:$R$6232,"GRANTED")</f>
        <v>0</v>
      </c>
      <c r="I209" s="33">
        <f>SUMPRODUCT((Data!$D$2:$D$6232=A209)*((Data!$R$2:$R$6232="ABANDONED")+(Data!$R$2:$R$6232="CLOSED")+(Data!$R$2:$R$6232="MERGED")))</f>
        <v>0</v>
      </c>
      <c r="J209" s="13">
        <f>COUNTIFS('Pending RQ Deadlines'!$C$2:$C$1271,A209,'Pending RQ Deadlines'!$K$2:$K$1271,"Yes")</f>
        <v>0</v>
      </c>
      <c r="K209" s="13">
        <f>COUNTIFS('Pending RQ Deadlines'!$C$2:$C$1271,A209,'Pending RQ Deadlines'!$J$2:$J$1271,"OVERDUE")</f>
        <v>0</v>
      </c>
      <c r="L209" s="13">
        <f ca="1">SUMPRODUCT(('Pending RQ Deadlines'!$C$2:$C$1271=A209)*('Pending RQ Deadlines'!$J$2:$J$1271&lt;&gt;"UPCOMING")*('Pending RQ Deadlines'!$K$2:$K$1271="Yes"))</f>
        <v>0</v>
      </c>
      <c r="M209" s="15" t="str">
        <f ca="1">IFERROR(_xludf.minifs('Pending RQ Deadlines'!$G$2:$G$1271,'Pending RQ Deadlines'!$C$2:$C$1271,A209),"")</f>
        <v/>
      </c>
      <c r="N209" s="13">
        <f t="shared" ca="1" si="3"/>
        <v>209</v>
      </c>
    </row>
    <row r="210" spans="1:14">
      <c r="A210" s="14" t="s">
        <v>239</v>
      </c>
      <c r="B210" s="33">
        <f>COUNTIF(Data!$D$2:$D$6232,A210)</f>
        <v>4</v>
      </c>
      <c r="C210" s="33">
        <f>COUNTIFS(Data!$D$2:$D$6232,A210,Data!$R$2:$R$6232,"RFE FILED")</f>
        <v>4</v>
      </c>
      <c r="D210" s="33">
        <f>COUNTIFS(Data!$D$2:$D$6232,A210,Data!$R$2:$R$6232,"PROVISIONAL FILED")</f>
        <v>0</v>
      </c>
      <c r="E210" s="33">
        <f>COUNTIFS(Data!$D$2:$D$6232,A210,Data!$R$2:$R$6232,"COMPLETE FILED")</f>
        <v>0</v>
      </c>
      <c r="F210" s="33">
        <f>COUNTIFS(Data!$D$2:$D$6232,A210,Data!$R$2:$R$6232,"APPLICATION FILED")</f>
        <v>0</v>
      </c>
      <c r="G210" s="33">
        <f>COUNTIFS(Data!$D$2:$D$6232,A210,Data!$R$2:$R$6232,"UNDER EXAMINATION")</f>
        <v>0</v>
      </c>
      <c r="H210" s="33">
        <f>COUNTIFS(Data!$D$2:$D$6232,A210,Data!$R$2:$R$6232,"GRANTED")</f>
        <v>0</v>
      </c>
      <c r="I210" s="33">
        <f>SUMPRODUCT((Data!$D$2:$D$6232=A210)*((Data!$R$2:$R$6232="ABANDONED")+(Data!$R$2:$R$6232="CLOSED")+(Data!$R$2:$R$6232="MERGED")))</f>
        <v>0</v>
      </c>
      <c r="J210" s="13">
        <f>COUNTIFS('Pending RQ Deadlines'!$C$2:$C$1271,A210,'Pending RQ Deadlines'!$K$2:$K$1271,"Yes")</f>
        <v>0</v>
      </c>
      <c r="K210" s="13">
        <f>COUNTIFS('Pending RQ Deadlines'!$C$2:$C$1271,A210,'Pending RQ Deadlines'!$J$2:$J$1271,"OVERDUE")</f>
        <v>0</v>
      </c>
      <c r="L210" s="13">
        <f ca="1">SUMPRODUCT(('Pending RQ Deadlines'!$C$2:$C$1271=A210)*('Pending RQ Deadlines'!$J$2:$J$1271&lt;&gt;"UPCOMING")*('Pending RQ Deadlines'!$K$2:$K$1271="Yes"))</f>
        <v>0</v>
      </c>
      <c r="M210" s="15" t="str">
        <f ca="1">IFERROR(_xludf.minifs('Pending RQ Deadlines'!$G$2:$G$1271,'Pending RQ Deadlines'!$C$2:$C$1271,A210),"")</f>
        <v/>
      </c>
      <c r="N210" s="13">
        <f t="shared" ca="1" si="3"/>
        <v>210</v>
      </c>
    </row>
    <row r="211" spans="1:14">
      <c r="A211" s="14" t="s">
        <v>240</v>
      </c>
      <c r="B211" s="33">
        <f>COUNTIF(Data!$D$2:$D$6232,A211)</f>
        <v>4</v>
      </c>
      <c r="C211" s="33">
        <f>COUNTIFS(Data!$D$2:$D$6232,A211,Data!$R$2:$R$6232,"RFE FILED")</f>
        <v>4</v>
      </c>
      <c r="D211" s="33">
        <f>COUNTIFS(Data!$D$2:$D$6232,A211,Data!$R$2:$R$6232,"PROVISIONAL FILED")</f>
        <v>0</v>
      </c>
      <c r="E211" s="33">
        <f>COUNTIFS(Data!$D$2:$D$6232,A211,Data!$R$2:$R$6232,"COMPLETE FILED")</f>
        <v>0</v>
      </c>
      <c r="F211" s="33">
        <f>COUNTIFS(Data!$D$2:$D$6232,A211,Data!$R$2:$R$6232,"APPLICATION FILED")</f>
        <v>0</v>
      </c>
      <c r="G211" s="33">
        <f>COUNTIFS(Data!$D$2:$D$6232,A211,Data!$R$2:$R$6232,"UNDER EXAMINATION")</f>
        <v>0</v>
      </c>
      <c r="H211" s="33">
        <f>COUNTIFS(Data!$D$2:$D$6232,A211,Data!$R$2:$R$6232,"GRANTED")</f>
        <v>0</v>
      </c>
      <c r="I211" s="33">
        <f>SUMPRODUCT((Data!$D$2:$D$6232=A211)*((Data!$R$2:$R$6232="ABANDONED")+(Data!$R$2:$R$6232="CLOSED")+(Data!$R$2:$R$6232="MERGED")))</f>
        <v>0</v>
      </c>
      <c r="J211" s="13">
        <f>COUNTIFS('Pending RQ Deadlines'!$C$2:$C$1271,A211,'Pending RQ Deadlines'!$K$2:$K$1271,"Yes")</f>
        <v>0</v>
      </c>
      <c r="K211" s="13">
        <f>COUNTIFS('Pending RQ Deadlines'!$C$2:$C$1271,A211,'Pending RQ Deadlines'!$J$2:$J$1271,"OVERDUE")</f>
        <v>0</v>
      </c>
      <c r="L211" s="13">
        <f ca="1">SUMPRODUCT(('Pending RQ Deadlines'!$C$2:$C$1271=A211)*('Pending RQ Deadlines'!$J$2:$J$1271&lt;&gt;"UPCOMING")*('Pending RQ Deadlines'!$K$2:$K$1271="Yes"))</f>
        <v>0</v>
      </c>
      <c r="M211" s="15" t="str">
        <f ca="1">IFERROR(_xludf.minifs('Pending RQ Deadlines'!$G$2:$G$1271,'Pending RQ Deadlines'!$C$2:$C$1271,A211),"")</f>
        <v/>
      </c>
      <c r="N211" s="13">
        <f t="shared" ca="1" si="3"/>
        <v>211</v>
      </c>
    </row>
    <row r="212" spans="1:14">
      <c r="A212" s="14" t="s">
        <v>241</v>
      </c>
      <c r="B212" s="33">
        <f>COUNTIF(Data!$D$2:$D$6232,A212)</f>
        <v>4</v>
      </c>
      <c r="C212" s="33">
        <f>COUNTIFS(Data!$D$2:$D$6232,A212,Data!$R$2:$R$6232,"RFE FILED")</f>
        <v>3</v>
      </c>
      <c r="D212" s="33">
        <f>COUNTIFS(Data!$D$2:$D$6232,A212,Data!$R$2:$R$6232,"PROVISIONAL FILED")</f>
        <v>0</v>
      </c>
      <c r="E212" s="33">
        <f>COUNTIFS(Data!$D$2:$D$6232,A212,Data!$R$2:$R$6232,"COMPLETE FILED")</f>
        <v>0</v>
      </c>
      <c r="F212" s="33">
        <f>COUNTIFS(Data!$D$2:$D$6232,A212,Data!$R$2:$R$6232,"APPLICATION FILED")</f>
        <v>1</v>
      </c>
      <c r="G212" s="33">
        <f>COUNTIFS(Data!$D$2:$D$6232,A212,Data!$R$2:$R$6232,"UNDER EXAMINATION")</f>
        <v>0</v>
      </c>
      <c r="H212" s="33">
        <f>COUNTIFS(Data!$D$2:$D$6232,A212,Data!$R$2:$R$6232,"GRANTED")</f>
        <v>0</v>
      </c>
      <c r="I212" s="33">
        <f>SUMPRODUCT((Data!$D$2:$D$6232=A212)*((Data!$R$2:$R$6232="ABANDONED")+(Data!$R$2:$R$6232="CLOSED")+(Data!$R$2:$R$6232="MERGED")))</f>
        <v>0</v>
      </c>
      <c r="J212" s="13">
        <f>COUNTIFS('Pending RQ Deadlines'!$C$2:$C$1271,A212,'Pending RQ Deadlines'!$K$2:$K$1271,"Yes")</f>
        <v>1</v>
      </c>
      <c r="K212" s="13">
        <f ca="1">COUNTIFS('Pending RQ Deadlines'!$C$2:$C$1271,A212,'Pending RQ Deadlines'!$J$2:$J$1271,"OVERDUE")</f>
        <v>0</v>
      </c>
      <c r="L212" s="13">
        <f ca="1">SUMPRODUCT(('Pending RQ Deadlines'!$C$2:$C$1271=A212)*('Pending RQ Deadlines'!$J$2:$J$1271&lt;&gt;"UPCOMING")*('Pending RQ Deadlines'!$K$2:$K$1271="Yes"))</f>
        <v>0</v>
      </c>
      <c r="M212" s="15" t="str">
        <f ca="1">IFERROR(_xludf.minifs('Pending RQ Deadlines'!$G$2:$G$1271,'Pending RQ Deadlines'!$C$2:$C$1271,A212),"")</f>
        <v/>
      </c>
      <c r="N212" s="13">
        <f t="shared" ca="1" si="3"/>
        <v>212</v>
      </c>
    </row>
    <row r="213" spans="1:14">
      <c r="A213" s="14" t="s">
        <v>242</v>
      </c>
      <c r="B213" s="33">
        <f>COUNTIF(Data!$D$2:$D$6232,A213)</f>
        <v>4</v>
      </c>
      <c r="C213" s="33">
        <f>COUNTIFS(Data!$D$2:$D$6232,A213,Data!$R$2:$R$6232,"RFE FILED")</f>
        <v>4</v>
      </c>
      <c r="D213" s="33">
        <f>COUNTIFS(Data!$D$2:$D$6232,A213,Data!$R$2:$R$6232,"PROVISIONAL FILED")</f>
        <v>0</v>
      </c>
      <c r="E213" s="33">
        <f>COUNTIFS(Data!$D$2:$D$6232,A213,Data!$R$2:$R$6232,"COMPLETE FILED")</f>
        <v>0</v>
      </c>
      <c r="F213" s="33">
        <f>COUNTIFS(Data!$D$2:$D$6232,A213,Data!$R$2:$R$6232,"APPLICATION FILED")</f>
        <v>0</v>
      </c>
      <c r="G213" s="33">
        <f>COUNTIFS(Data!$D$2:$D$6232,A213,Data!$R$2:$R$6232,"UNDER EXAMINATION")</f>
        <v>0</v>
      </c>
      <c r="H213" s="33">
        <f>COUNTIFS(Data!$D$2:$D$6232,A213,Data!$R$2:$R$6232,"GRANTED")</f>
        <v>0</v>
      </c>
      <c r="I213" s="33">
        <f>SUMPRODUCT((Data!$D$2:$D$6232=A213)*((Data!$R$2:$R$6232="ABANDONED")+(Data!$R$2:$R$6232="CLOSED")+(Data!$R$2:$R$6232="MERGED")))</f>
        <v>0</v>
      </c>
      <c r="J213" s="13">
        <f>COUNTIFS('Pending RQ Deadlines'!$C$2:$C$1271,A213,'Pending RQ Deadlines'!$K$2:$K$1271,"Yes")</f>
        <v>0</v>
      </c>
      <c r="K213" s="13">
        <f>COUNTIFS('Pending RQ Deadlines'!$C$2:$C$1271,A213,'Pending RQ Deadlines'!$J$2:$J$1271,"OVERDUE")</f>
        <v>0</v>
      </c>
      <c r="L213" s="13">
        <f ca="1">SUMPRODUCT(('Pending RQ Deadlines'!$C$2:$C$1271=A213)*('Pending RQ Deadlines'!$J$2:$J$1271&lt;&gt;"UPCOMING")*('Pending RQ Deadlines'!$K$2:$K$1271="Yes"))</f>
        <v>0</v>
      </c>
      <c r="M213" s="15" t="str">
        <f ca="1">IFERROR(_xludf.minifs('Pending RQ Deadlines'!$G$2:$G$1271,'Pending RQ Deadlines'!$C$2:$C$1271,A213),"")</f>
        <v/>
      </c>
      <c r="N213" s="13">
        <f t="shared" ca="1" si="3"/>
        <v>213</v>
      </c>
    </row>
    <row r="214" spans="1:14">
      <c r="A214" s="14" t="s">
        <v>243</v>
      </c>
      <c r="B214" s="33">
        <f>COUNTIF(Data!$D$2:$D$6232,A214)</f>
        <v>4</v>
      </c>
      <c r="C214" s="33">
        <f>COUNTIFS(Data!$D$2:$D$6232,A214,Data!$R$2:$R$6232,"RFE FILED")</f>
        <v>4</v>
      </c>
      <c r="D214" s="33">
        <f>COUNTIFS(Data!$D$2:$D$6232,A214,Data!$R$2:$R$6232,"PROVISIONAL FILED")</f>
        <v>0</v>
      </c>
      <c r="E214" s="33">
        <f>COUNTIFS(Data!$D$2:$D$6232,A214,Data!$R$2:$R$6232,"COMPLETE FILED")</f>
        <v>0</v>
      </c>
      <c r="F214" s="33">
        <f>COUNTIFS(Data!$D$2:$D$6232,A214,Data!$R$2:$R$6232,"APPLICATION FILED")</f>
        <v>0</v>
      </c>
      <c r="G214" s="33">
        <f>COUNTIFS(Data!$D$2:$D$6232,A214,Data!$R$2:$R$6232,"UNDER EXAMINATION")</f>
        <v>0</v>
      </c>
      <c r="H214" s="33">
        <f>COUNTIFS(Data!$D$2:$D$6232,A214,Data!$R$2:$R$6232,"GRANTED")</f>
        <v>0</v>
      </c>
      <c r="I214" s="33">
        <f>SUMPRODUCT((Data!$D$2:$D$6232=A214)*((Data!$R$2:$R$6232="ABANDONED")+(Data!$R$2:$R$6232="CLOSED")+(Data!$R$2:$R$6232="MERGED")))</f>
        <v>0</v>
      </c>
      <c r="J214" s="13">
        <f>COUNTIFS('Pending RQ Deadlines'!$C$2:$C$1271,A214,'Pending RQ Deadlines'!$K$2:$K$1271,"Yes")</f>
        <v>0</v>
      </c>
      <c r="K214" s="13">
        <f>COUNTIFS('Pending RQ Deadlines'!$C$2:$C$1271,A214,'Pending RQ Deadlines'!$J$2:$J$1271,"OVERDUE")</f>
        <v>0</v>
      </c>
      <c r="L214" s="13">
        <f ca="1">SUMPRODUCT(('Pending RQ Deadlines'!$C$2:$C$1271=A214)*('Pending RQ Deadlines'!$J$2:$J$1271&lt;&gt;"UPCOMING")*('Pending RQ Deadlines'!$K$2:$K$1271="Yes"))</f>
        <v>0</v>
      </c>
      <c r="M214" s="15" t="str">
        <f ca="1">IFERROR(_xludf.minifs('Pending RQ Deadlines'!$G$2:$G$1271,'Pending RQ Deadlines'!$C$2:$C$1271,A214),"")</f>
        <v/>
      </c>
      <c r="N214" s="13">
        <f t="shared" ca="1" si="3"/>
        <v>214</v>
      </c>
    </row>
    <row r="215" spans="1:14">
      <c r="A215" s="14" t="s">
        <v>244</v>
      </c>
      <c r="B215" s="33">
        <f>COUNTIF(Data!$D$2:$D$6232,A215)</f>
        <v>4</v>
      </c>
      <c r="C215" s="33">
        <f>COUNTIFS(Data!$D$2:$D$6232,A215,Data!$R$2:$R$6232,"RFE FILED")</f>
        <v>4</v>
      </c>
      <c r="D215" s="33">
        <f>COUNTIFS(Data!$D$2:$D$6232,A215,Data!$R$2:$R$6232,"PROVISIONAL FILED")</f>
        <v>0</v>
      </c>
      <c r="E215" s="33">
        <f>COUNTIFS(Data!$D$2:$D$6232,A215,Data!$R$2:$R$6232,"COMPLETE FILED")</f>
        <v>0</v>
      </c>
      <c r="F215" s="33">
        <f>COUNTIFS(Data!$D$2:$D$6232,A215,Data!$R$2:$R$6232,"APPLICATION FILED")</f>
        <v>0</v>
      </c>
      <c r="G215" s="33">
        <f>COUNTIFS(Data!$D$2:$D$6232,A215,Data!$R$2:$R$6232,"UNDER EXAMINATION")</f>
        <v>0</v>
      </c>
      <c r="H215" s="33">
        <f>COUNTIFS(Data!$D$2:$D$6232,A215,Data!$R$2:$R$6232,"GRANTED")</f>
        <v>0</v>
      </c>
      <c r="I215" s="33">
        <f>SUMPRODUCT((Data!$D$2:$D$6232=A215)*((Data!$R$2:$R$6232="ABANDONED")+(Data!$R$2:$R$6232="CLOSED")+(Data!$R$2:$R$6232="MERGED")))</f>
        <v>0</v>
      </c>
      <c r="J215" s="13">
        <f>COUNTIFS('Pending RQ Deadlines'!$C$2:$C$1271,A215,'Pending RQ Deadlines'!$K$2:$K$1271,"Yes")</f>
        <v>0</v>
      </c>
      <c r="K215" s="13">
        <f>COUNTIFS('Pending RQ Deadlines'!$C$2:$C$1271,A215,'Pending RQ Deadlines'!$J$2:$J$1271,"OVERDUE")</f>
        <v>0</v>
      </c>
      <c r="L215" s="13">
        <f ca="1">SUMPRODUCT(('Pending RQ Deadlines'!$C$2:$C$1271=A215)*('Pending RQ Deadlines'!$J$2:$J$1271&lt;&gt;"UPCOMING")*('Pending RQ Deadlines'!$K$2:$K$1271="Yes"))</f>
        <v>0</v>
      </c>
      <c r="M215" s="15" t="str">
        <f ca="1">IFERROR(_xludf.minifs('Pending RQ Deadlines'!$G$2:$G$1271,'Pending RQ Deadlines'!$C$2:$C$1271,A215),"")</f>
        <v/>
      </c>
      <c r="N215" s="13">
        <f t="shared" ca="1" si="3"/>
        <v>215</v>
      </c>
    </row>
    <row r="216" spans="1:14">
      <c r="A216" s="14" t="s">
        <v>245</v>
      </c>
      <c r="B216" s="33">
        <f>COUNTIF(Data!$D$2:$D$6232,A216)</f>
        <v>4</v>
      </c>
      <c r="C216" s="33">
        <f>COUNTIFS(Data!$D$2:$D$6232,A216,Data!$R$2:$R$6232,"RFE FILED")</f>
        <v>4</v>
      </c>
      <c r="D216" s="33">
        <f>COUNTIFS(Data!$D$2:$D$6232,A216,Data!$R$2:$R$6232,"PROVISIONAL FILED")</f>
        <v>0</v>
      </c>
      <c r="E216" s="33">
        <f>COUNTIFS(Data!$D$2:$D$6232,A216,Data!$R$2:$R$6232,"COMPLETE FILED")</f>
        <v>0</v>
      </c>
      <c r="F216" s="33">
        <f>COUNTIFS(Data!$D$2:$D$6232,A216,Data!$R$2:$R$6232,"APPLICATION FILED")</f>
        <v>0</v>
      </c>
      <c r="G216" s="33">
        <f>COUNTIFS(Data!$D$2:$D$6232,A216,Data!$R$2:$R$6232,"UNDER EXAMINATION")</f>
        <v>0</v>
      </c>
      <c r="H216" s="33">
        <f>COUNTIFS(Data!$D$2:$D$6232,A216,Data!$R$2:$R$6232,"GRANTED")</f>
        <v>0</v>
      </c>
      <c r="I216" s="33">
        <f>SUMPRODUCT((Data!$D$2:$D$6232=A216)*((Data!$R$2:$R$6232="ABANDONED")+(Data!$R$2:$R$6232="CLOSED")+(Data!$R$2:$R$6232="MERGED")))</f>
        <v>0</v>
      </c>
      <c r="J216" s="13">
        <f>COUNTIFS('Pending RQ Deadlines'!$C$2:$C$1271,A216,'Pending RQ Deadlines'!$K$2:$K$1271,"Yes")</f>
        <v>0</v>
      </c>
      <c r="K216" s="13">
        <f>COUNTIFS('Pending RQ Deadlines'!$C$2:$C$1271,A216,'Pending RQ Deadlines'!$J$2:$J$1271,"OVERDUE")</f>
        <v>0</v>
      </c>
      <c r="L216" s="13">
        <f ca="1">SUMPRODUCT(('Pending RQ Deadlines'!$C$2:$C$1271=A216)*('Pending RQ Deadlines'!$J$2:$J$1271&lt;&gt;"UPCOMING")*('Pending RQ Deadlines'!$K$2:$K$1271="Yes"))</f>
        <v>0</v>
      </c>
      <c r="M216" s="15" t="str">
        <f ca="1">IFERROR(_xludf.minifs('Pending RQ Deadlines'!$G$2:$G$1271,'Pending RQ Deadlines'!$C$2:$C$1271,A216),"")</f>
        <v/>
      </c>
      <c r="N216" s="13">
        <f t="shared" ca="1" si="3"/>
        <v>216</v>
      </c>
    </row>
    <row r="217" spans="1:14">
      <c r="A217" s="14" t="s">
        <v>246</v>
      </c>
      <c r="B217" s="33">
        <f>COUNTIF(Data!$D$2:$D$6232,A217)</f>
        <v>4</v>
      </c>
      <c r="C217" s="33">
        <f>COUNTIFS(Data!$D$2:$D$6232,A217,Data!$R$2:$R$6232,"RFE FILED")</f>
        <v>0</v>
      </c>
      <c r="D217" s="33">
        <f>COUNTIFS(Data!$D$2:$D$6232,A217,Data!$R$2:$R$6232,"PROVISIONAL FILED")</f>
        <v>4</v>
      </c>
      <c r="E217" s="33">
        <f>COUNTIFS(Data!$D$2:$D$6232,A217,Data!$R$2:$R$6232,"COMPLETE FILED")</f>
        <v>0</v>
      </c>
      <c r="F217" s="33">
        <f>COUNTIFS(Data!$D$2:$D$6232,A217,Data!$R$2:$R$6232,"APPLICATION FILED")</f>
        <v>0</v>
      </c>
      <c r="G217" s="33">
        <f>COUNTIFS(Data!$D$2:$D$6232,A217,Data!$R$2:$R$6232,"UNDER EXAMINATION")</f>
        <v>0</v>
      </c>
      <c r="H217" s="33">
        <f>COUNTIFS(Data!$D$2:$D$6232,A217,Data!$R$2:$R$6232,"GRANTED")</f>
        <v>0</v>
      </c>
      <c r="I217" s="33">
        <f>SUMPRODUCT((Data!$D$2:$D$6232=A217)*((Data!$R$2:$R$6232="ABANDONED")+(Data!$R$2:$R$6232="CLOSED")+(Data!$R$2:$R$6232="MERGED")))</f>
        <v>0</v>
      </c>
      <c r="J217" s="13">
        <f>COUNTIFS('Pending RQ Deadlines'!$C$2:$C$1271,A217,'Pending RQ Deadlines'!$K$2:$K$1271,"Yes")</f>
        <v>4</v>
      </c>
      <c r="K217" s="13">
        <f ca="1">COUNTIFS('Pending RQ Deadlines'!$C$2:$C$1271,A217,'Pending RQ Deadlines'!$J$2:$J$1271,"OVERDUE")</f>
        <v>3</v>
      </c>
      <c r="L217" s="13">
        <f ca="1">SUMPRODUCT(('Pending RQ Deadlines'!$C$2:$C$1271=A217)*('Pending RQ Deadlines'!$J$2:$J$1271&lt;&gt;"UPCOMING")*('Pending RQ Deadlines'!$K$2:$K$1271="Yes"))</f>
        <v>3</v>
      </c>
      <c r="M217" s="15" t="str">
        <f ca="1">IFERROR(_xludf.minifs('Pending RQ Deadlines'!$G$2:$G$1271,'Pending RQ Deadlines'!$C$2:$C$1271,A217),"")</f>
        <v/>
      </c>
      <c r="N217" s="13">
        <f t="shared" ca="1" si="3"/>
        <v>214.03</v>
      </c>
    </row>
    <row r="218" spans="1:14">
      <c r="A218" s="14" t="s">
        <v>247</v>
      </c>
      <c r="B218" s="33">
        <f>COUNTIF(Data!$D$2:$D$6232,A218)</f>
        <v>4</v>
      </c>
      <c r="C218" s="33">
        <f>COUNTIFS(Data!$D$2:$D$6232,A218,Data!$R$2:$R$6232,"RFE FILED")</f>
        <v>3</v>
      </c>
      <c r="D218" s="33">
        <f>COUNTIFS(Data!$D$2:$D$6232,A218,Data!$R$2:$R$6232,"PROVISIONAL FILED")</f>
        <v>0</v>
      </c>
      <c r="E218" s="33">
        <f>COUNTIFS(Data!$D$2:$D$6232,A218,Data!$R$2:$R$6232,"COMPLETE FILED")</f>
        <v>0</v>
      </c>
      <c r="F218" s="33">
        <f>COUNTIFS(Data!$D$2:$D$6232,A218,Data!$R$2:$R$6232,"APPLICATION FILED")</f>
        <v>0</v>
      </c>
      <c r="G218" s="33">
        <f>COUNTIFS(Data!$D$2:$D$6232,A218,Data!$R$2:$R$6232,"UNDER EXAMINATION")</f>
        <v>0</v>
      </c>
      <c r="H218" s="33">
        <f>COUNTIFS(Data!$D$2:$D$6232,A218,Data!$R$2:$R$6232,"GRANTED")</f>
        <v>0</v>
      </c>
      <c r="I218" s="33">
        <f>SUMPRODUCT((Data!$D$2:$D$6232=A218)*((Data!$R$2:$R$6232="ABANDONED")+(Data!$R$2:$R$6232="CLOSED")+(Data!$R$2:$R$6232="MERGED")))</f>
        <v>0</v>
      </c>
      <c r="J218" s="13">
        <f>COUNTIFS('Pending RQ Deadlines'!$C$2:$C$1271,A218,'Pending RQ Deadlines'!$K$2:$K$1271,"Yes")</f>
        <v>0</v>
      </c>
      <c r="K218" s="13">
        <f>COUNTIFS('Pending RQ Deadlines'!$C$2:$C$1271,A218,'Pending RQ Deadlines'!$J$2:$J$1271,"OVERDUE")</f>
        <v>0</v>
      </c>
      <c r="L218" s="13">
        <f ca="1">SUMPRODUCT(('Pending RQ Deadlines'!$C$2:$C$1271=A218)*('Pending RQ Deadlines'!$J$2:$J$1271&lt;&gt;"UPCOMING")*('Pending RQ Deadlines'!$K$2:$K$1271="Yes"))</f>
        <v>0</v>
      </c>
      <c r="M218" s="15" t="str">
        <f ca="1">IFERROR(_xludf.minifs('Pending RQ Deadlines'!$G$2:$G$1271,'Pending RQ Deadlines'!$C$2:$C$1271,A218),"")</f>
        <v/>
      </c>
      <c r="N218" s="13">
        <f t="shared" ca="1" si="3"/>
        <v>218</v>
      </c>
    </row>
    <row r="219" spans="1:14">
      <c r="A219" s="14" t="s">
        <v>248</v>
      </c>
      <c r="B219" s="33">
        <f>COUNTIF(Data!$D$2:$D$6232,A219)</f>
        <v>4</v>
      </c>
      <c r="C219" s="33">
        <f>COUNTIFS(Data!$D$2:$D$6232,A219,Data!$R$2:$R$6232,"RFE FILED")</f>
        <v>4</v>
      </c>
      <c r="D219" s="33">
        <f>COUNTIFS(Data!$D$2:$D$6232,A219,Data!$R$2:$R$6232,"PROVISIONAL FILED")</f>
        <v>0</v>
      </c>
      <c r="E219" s="33">
        <f>COUNTIFS(Data!$D$2:$D$6232,A219,Data!$R$2:$R$6232,"COMPLETE FILED")</f>
        <v>0</v>
      </c>
      <c r="F219" s="33">
        <f>COUNTIFS(Data!$D$2:$D$6232,A219,Data!$R$2:$R$6232,"APPLICATION FILED")</f>
        <v>0</v>
      </c>
      <c r="G219" s="33">
        <f>COUNTIFS(Data!$D$2:$D$6232,A219,Data!$R$2:$R$6232,"UNDER EXAMINATION")</f>
        <v>0</v>
      </c>
      <c r="H219" s="33">
        <f>COUNTIFS(Data!$D$2:$D$6232,A219,Data!$R$2:$R$6232,"GRANTED")</f>
        <v>0</v>
      </c>
      <c r="I219" s="33">
        <f>SUMPRODUCT((Data!$D$2:$D$6232=A219)*((Data!$R$2:$R$6232="ABANDONED")+(Data!$R$2:$R$6232="CLOSED")+(Data!$R$2:$R$6232="MERGED")))</f>
        <v>0</v>
      </c>
      <c r="J219" s="13">
        <f>COUNTIFS('Pending RQ Deadlines'!$C$2:$C$1271,A219,'Pending RQ Deadlines'!$K$2:$K$1271,"Yes")</f>
        <v>0</v>
      </c>
      <c r="K219" s="13">
        <f>COUNTIFS('Pending RQ Deadlines'!$C$2:$C$1271,A219,'Pending RQ Deadlines'!$J$2:$J$1271,"OVERDUE")</f>
        <v>0</v>
      </c>
      <c r="L219" s="13">
        <f ca="1">SUMPRODUCT(('Pending RQ Deadlines'!$C$2:$C$1271=A219)*('Pending RQ Deadlines'!$J$2:$J$1271&lt;&gt;"UPCOMING")*('Pending RQ Deadlines'!$K$2:$K$1271="Yes"))</f>
        <v>0</v>
      </c>
      <c r="M219" s="15" t="str">
        <f ca="1">IFERROR(_xludf.minifs('Pending RQ Deadlines'!$G$2:$G$1271,'Pending RQ Deadlines'!$C$2:$C$1271,A219),"")</f>
        <v/>
      </c>
      <c r="N219" s="13">
        <f t="shared" ca="1" si="3"/>
        <v>219</v>
      </c>
    </row>
    <row r="220" spans="1:14">
      <c r="A220" s="14" t="s">
        <v>249</v>
      </c>
      <c r="B220" s="33">
        <f>COUNTIF(Data!$D$2:$D$6232,A220)</f>
        <v>4</v>
      </c>
      <c r="C220" s="33">
        <f>COUNTIFS(Data!$D$2:$D$6232,A220,Data!$R$2:$R$6232,"RFE FILED")</f>
        <v>0</v>
      </c>
      <c r="D220" s="33">
        <f>COUNTIFS(Data!$D$2:$D$6232,A220,Data!$R$2:$R$6232,"PROVISIONAL FILED")</f>
        <v>4</v>
      </c>
      <c r="E220" s="33">
        <f>COUNTIFS(Data!$D$2:$D$6232,A220,Data!$R$2:$R$6232,"COMPLETE FILED")</f>
        <v>0</v>
      </c>
      <c r="F220" s="33">
        <f>COUNTIFS(Data!$D$2:$D$6232,A220,Data!$R$2:$R$6232,"APPLICATION FILED")</f>
        <v>0</v>
      </c>
      <c r="G220" s="33">
        <f>COUNTIFS(Data!$D$2:$D$6232,A220,Data!$R$2:$R$6232,"UNDER EXAMINATION")</f>
        <v>0</v>
      </c>
      <c r="H220" s="33">
        <f>COUNTIFS(Data!$D$2:$D$6232,A220,Data!$R$2:$R$6232,"GRANTED")</f>
        <v>0</v>
      </c>
      <c r="I220" s="33">
        <f>SUMPRODUCT((Data!$D$2:$D$6232=A220)*((Data!$R$2:$R$6232="ABANDONED")+(Data!$R$2:$R$6232="CLOSED")+(Data!$R$2:$R$6232="MERGED")))</f>
        <v>0</v>
      </c>
      <c r="J220" s="13">
        <f>COUNTIFS('Pending RQ Deadlines'!$C$2:$C$1271,A220,'Pending RQ Deadlines'!$K$2:$K$1271,"Yes")</f>
        <v>4</v>
      </c>
      <c r="K220" s="13">
        <f ca="1">COUNTIFS('Pending RQ Deadlines'!$C$2:$C$1271,A220,'Pending RQ Deadlines'!$J$2:$J$1271,"OVERDUE")</f>
        <v>2</v>
      </c>
      <c r="L220" s="13">
        <f ca="1">SUMPRODUCT(('Pending RQ Deadlines'!$C$2:$C$1271=A220)*('Pending RQ Deadlines'!$J$2:$J$1271&lt;&gt;"UPCOMING")*('Pending RQ Deadlines'!$K$2:$K$1271="Yes"))</f>
        <v>2</v>
      </c>
      <c r="M220" s="15" t="str">
        <f ca="1">IFERROR(_xludf.minifs('Pending RQ Deadlines'!$G$2:$G$1271,'Pending RQ Deadlines'!$C$2:$C$1271,A220),"")</f>
        <v/>
      </c>
      <c r="N220" s="13">
        <f t="shared" ca="1" si="3"/>
        <v>218.02</v>
      </c>
    </row>
    <row r="221" spans="1:14">
      <c r="A221" s="14" t="s">
        <v>250</v>
      </c>
      <c r="B221" s="33">
        <f>COUNTIF(Data!$D$2:$D$6232,A221)</f>
        <v>4</v>
      </c>
      <c r="C221" s="33">
        <f>COUNTIFS(Data!$D$2:$D$6232,A221,Data!$R$2:$R$6232,"RFE FILED")</f>
        <v>0</v>
      </c>
      <c r="D221" s="33">
        <f>COUNTIFS(Data!$D$2:$D$6232,A221,Data!$R$2:$R$6232,"PROVISIONAL FILED")</f>
        <v>3</v>
      </c>
      <c r="E221" s="33">
        <f>COUNTIFS(Data!$D$2:$D$6232,A221,Data!$R$2:$R$6232,"COMPLETE FILED")</f>
        <v>0</v>
      </c>
      <c r="F221" s="33">
        <f>COUNTIFS(Data!$D$2:$D$6232,A221,Data!$R$2:$R$6232,"APPLICATION FILED")</f>
        <v>0</v>
      </c>
      <c r="G221" s="33">
        <f>COUNTIFS(Data!$D$2:$D$6232,A221,Data!$R$2:$R$6232,"UNDER EXAMINATION")</f>
        <v>0</v>
      </c>
      <c r="H221" s="33">
        <f>COUNTIFS(Data!$D$2:$D$6232,A221,Data!$R$2:$R$6232,"GRANTED")</f>
        <v>0</v>
      </c>
      <c r="I221" s="33">
        <f>SUMPRODUCT((Data!$D$2:$D$6232=A221)*((Data!$R$2:$R$6232="ABANDONED")+(Data!$R$2:$R$6232="CLOSED")+(Data!$R$2:$R$6232="MERGED")))</f>
        <v>1</v>
      </c>
      <c r="J221" s="13">
        <f>COUNTIFS('Pending RQ Deadlines'!$C$2:$C$1271,A221,'Pending RQ Deadlines'!$K$2:$K$1271,"Yes")</f>
        <v>3</v>
      </c>
      <c r="K221" s="13">
        <f ca="1">COUNTIFS('Pending RQ Deadlines'!$C$2:$C$1271,A221,'Pending RQ Deadlines'!$J$2:$J$1271,"OVERDUE")</f>
        <v>4</v>
      </c>
      <c r="L221" s="13">
        <f ca="1">SUMPRODUCT(('Pending RQ Deadlines'!$C$2:$C$1271=A221)*('Pending RQ Deadlines'!$J$2:$J$1271&lt;&gt;"UPCOMING")*('Pending RQ Deadlines'!$K$2:$K$1271="Yes"))</f>
        <v>3</v>
      </c>
      <c r="M221" s="15" t="str">
        <f ca="1">IFERROR(_xludf.minifs('Pending RQ Deadlines'!$G$2:$G$1271,'Pending RQ Deadlines'!$C$2:$C$1271,A221),"")</f>
        <v/>
      </c>
      <c r="N221" s="13">
        <f t="shared" ca="1" si="3"/>
        <v>218.04</v>
      </c>
    </row>
    <row r="222" spans="1:14">
      <c r="A222" s="14" t="s">
        <v>251</v>
      </c>
      <c r="B222" s="33">
        <f>COUNTIF(Data!$D$2:$D$6232,A222)</f>
        <v>4</v>
      </c>
      <c r="C222" s="33">
        <f>COUNTIFS(Data!$D$2:$D$6232,A222,Data!$R$2:$R$6232,"RFE FILED")</f>
        <v>4</v>
      </c>
      <c r="D222" s="33">
        <f>COUNTIFS(Data!$D$2:$D$6232,A222,Data!$R$2:$R$6232,"PROVISIONAL FILED")</f>
        <v>0</v>
      </c>
      <c r="E222" s="33">
        <f>COUNTIFS(Data!$D$2:$D$6232,A222,Data!$R$2:$R$6232,"COMPLETE FILED")</f>
        <v>0</v>
      </c>
      <c r="F222" s="33">
        <f>COUNTIFS(Data!$D$2:$D$6232,A222,Data!$R$2:$R$6232,"APPLICATION FILED")</f>
        <v>0</v>
      </c>
      <c r="G222" s="33">
        <f>COUNTIFS(Data!$D$2:$D$6232,A222,Data!$R$2:$R$6232,"UNDER EXAMINATION")</f>
        <v>0</v>
      </c>
      <c r="H222" s="33">
        <f>COUNTIFS(Data!$D$2:$D$6232,A222,Data!$R$2:$R$6232,"GRANTED")</f>
        <v>0</v>
      </c>
      <c r="I222" s="33">
        <f>SUMPRODUCT((Data!$D$2:$D$6232=A222)*((Data!$R$2:$R$6232="ABANDONED")+(Data!$R$2:$R$6232="CLOSED")+(Data!$R$2:$R$6232="MERGED")))</f>
        <v>0</v>
      </c>
      <c r="J222" s="13">
        <f>COUNTIFS('Pending RQ Deadlines'!$C$2:$C$1271,A222,'Pending RQ Deadlines'!$K$2:$K$1271,"Yes")</f>
        <v>0</v>
      </c>
      <c r="K222" s="13">
        <f>COUNTIFS('Pending RQ Deadlines'!$C$2:$C$1271,A222,'Pending RQ Deadlines'!$J$2:$J$1271,"OVERDUE")</f>
        <v>0</v>
      </c>
      <c r="L222" s="13">
        <f ca="1">SUMPRODUCT(('Pending RQ Deadlines'!$C$2:$C$1271=A222)*('Pending RQ Deadlines'!$J$2:$J$1271&lt;&gt;"UPCOMING")*('Pending RQ Deadlines'!$K$2:$K$1271="Yes"))</f>
        <v>0</v>
      </c>
      <c r="M222" s="15" t="str">
        <f ca="1">IFERROR(_xludf.minifs('Pending RQ Deadlines'!$G$2:$G$1271,'Pending RQ Deadlines'!$C$2:$C$1271,A222),"")</f>
        <v/>
      </c>
      <c r="N222" s="13">
        <f t="shared" ca="1" si="3"/>
        <v>222</v>
      </c>
    </row>
    <row r="223" spans="1:14">
      <c r="A223" s="14" t="s">
        <v>252</v>
      </c>
      <c r="B223" s="33">
        <f>COUNTIF(Data!$D$2:$D$6232,A223)</f>
        <v>4</v>
      </c>
      <c r="C223" s="33">
        <f>COUNTIFS(Data!$D$2:$D$6232,A223,Data!$R$2:$R$6232,"RFE FILED")</f>
        <v>4</v>
      </c>
      <c r="D223" s="33">
        <f>COUNTIFS(Data!$D$2:$D$6232,A223,Data!$R$2:$R$6232,"PROVISIONAL FILED")</f>
        <v>0</v>
      </c>
      <c r="E223" s="33">
        <f>COUNTIFS(Data!$D$2:$D$6232,A223,Data!$R$2:$R$6232,"COMPLETE FILED")</f>
        <v>0</v>
      </c>
      <c r="F223" s="33">
        <f>COUNTIFS(Data!$D$2:$D$6232,A223,Data!$R$2:$R$6232,"APPLICATION FILED")</f>
        <v>0</v>
      </c>
      <c r="G223" s="33">
        <f>COUNTIFS(Data!$D$2:$D$6232,A223,Data!$R$2:$R$6232,"UNDER EXAMINATION")</f>
        <v>0</v>
      </c>
      <c r="H223" s="33">
        <f>COUNTIFS(Data!$D$2:$D$6232,A223,Data!$R$2:$R$6232,"GRANTED")</f>
        <v>0</v>
      </c>
      <c r="I223" s="33">
        <f>SUMPRODUCT((Data!$D$2:$D$6232=A223)*((Data!$R$2:$R$6232="ABANDONED")+(Data!$R$2:$R$6232="CLOSED")+(Data!$R$2:$R$6232="MERGED")))</f>
        <v>0</v>
      </c>
      <c r="J223" s="13">
        <f>COUNTIFS('Pending RQ Deadlines'!$C$2:$C$1271,A223,'Pending RQ Deadlines'!$K$2:$K$1271,"Yes")</f>
        <v>0</v>
      </c>
      <c r="K223" s="13">
        <f>COUNTIFS('Pending RQ Deadlines'!$C$2:$C$1271,A223,'Pending RQ Deadlines'!$J$2:$J$1271,"OVERDUE")</f>
        <v>0</v>
      </c>
      <c r="L223" s="13">
        <f ca="1">SUMPRODUCT(('Pending RQ Deadlines'!$C$2:$C$1271=A223)*('Pending RQ Deadlines'!$J$2:$J$1271&lt;&gt;"UPCOMING")*('Pending RQ Deadlines'!$K$2:$K$1271="Yes"))</f>
        <v>0</v>
      </c>
      <c r="M223" s="15" t="str">
        <f ca="1">IFERROR(_xludf.minifs('Pending RQ Deadlines'!$G$2:$G$1271,'Pending RQ Deadlines'!$C$2:$C$1271,A223),"")</f>
        <v/>
      </c>
      <c r="N223" s="13">
        <f t="shared" ca="1" si="3"/>
        <v>223</v>
      </c>
    </row>
    <row r="224" spans="1:14">
      <c r="A224" s="14" t="s">
        <v>253</v>
      </c>
      <c r="B224" s="33">
        <f>COUNTIF(Data!$D$2:$D$6232,A224)</f>
        <v>4</v>
      </c>
      <c r="C224" s="33">
        <f>COUNTIFS(Data!$D$2:$D$6232,A224,Data!$R$2:$R$6232,"RFE FILED")</f>
        <v>3</v>
      </c>
      <c r="D224" s="33">
        <f>COUNTIFS(Data!$D$2:$D$6232,A224,Data!$R$2:$R$6232,"PROVISIONAL FILED")</f>
        <v>0</v>
      </c>
      <c r="E224" s="33">
        <f>COUNTIFS(Data!$D$2:$D$6232,A224,Data!$R$2:$R$6232,"COMPLETE FILED")</f>
        <v>0</v>
      </c>
      <c r="F224" s="33">
        <f>COUNTIFS(Data!$D$2:$D$6232,A224,Data!$R$2:$R$6232,"APPLICATION FILED")</f>
        <v>0</v>
      </c>
      <c r="G224" s="33">
        <f>COUNTIFS(Data!$D$2:$D$6232,A224,Data!$R$2:$R$6232,"UNDER EXAMINATION")</f>
        <v>0</v>
      </c>
      <c r="H224" s="33">
        <f>COUNTIFS(Data!$D$2:$D$6232,A224,Data!$R$2:$R$6232,"GRANTED")</f>
        <v>0</v>
      </c>
      <c r="I224" s="33">
        <f>SUMPRODUCT((Data!$D$2:$D$6232=A224)*((Data!$R$2:$R$6232="ABANDONED")+(Data!$R$2:$R$6232="CLOSED")+(Data!$R$2:$R$6232="MERGED")))</f>
        <v>1</v>
      </c>
      <c r="J224" s="13">
        <f>COUNTIFS('Pending RQ Deadlines'!$C$2:$C$1271,A224,'Pending RQ Deadlines'!$K$2:$K$1271,"Yes")</f>
        <v>0</v>
      </c>
      <c r="K224" s="13">
        <f>COUNTIFS('Pending RQ Deadlines'!$C$2:$C$1271,A224,'Pending RQ Deadlines'!$J$2:$J$1271,"OVERDUE")</f>
        <v>0</v>
      </c>
      <c r="L224" s="13">
        <f ca="1">SUMPRODUCT(('Pending RQ Deadlines'!$C$2:$C$1271=A224)*('Pending RQ Deadlines'!$J$2:$J$1271&lt;&gt;"UPCOMING")*('Pending RQ Deadlines'!$K$2:$K$1271="Yes"))</f>
        <v>0</v>
      </c>
      <c r="M224" s="15" t="str">
        <f ca="1">IFERROR(_xludf.minifs('Pending RQ Deadlines'!$G$2:$G$1271,'Pending RQ Deadlines'!$C$2:$C$1271,A224),"")</f>
        <v/>
      </c>
      <c r="N224" s="13">
        <f t="shared" ca="1" si="3"/>
        <v>224</v>
      </c>
    </row>
    <row r="225" spans="1:14">
      <c r="A225" s="14" t="s">
        <v>254</v>
      </c>
      <c r="B225" s="33">
        <f>COUNTIF(Data!$D$2:$D$6232,A225)</f>
        <v>4</v>
      </c>
      <c r="C225" s="33">
        <f>COUNTIFS(Data!$D$2:$D$6232,A225,Data!$R$2:$R$6232,"RFE FILED")</f>
        <v>4</v>
      </c>
      <c r="D225" s="33">
        <f>COUNTIFS(Data!$D$2:$D$6232,A225,Data!$R$2:$R$6232,"PROVISIONAL FILED")</f>
        <v>0</v>
      </c>
      <c r="E225" s="33">
        <f>COUNTIFS(Data!$D$2:$D$6232,A225,Data!$R$2:$R$6232,"COMPLETE FILED")</f>
        <v>0</v>
      </c>
      <c r="F225" s="33">
        <f>COUNTIFS(Data!$D$2:$D$6232,A225,Data!$R$2:$R$6232,"APPLICATION FILED")</f>
        <v>0</v>
      </c>
      <c r="G225" s="33">
        <f>COUNTIFS(Data!$D$2:$D$6232,A225,Data!$R$2:$R$6232,"UNDER EXAMINATION")</f>
        <v>0</v>
      </c>
      <c r="H225" s="33">
        <f>COUNTIFS(Data!$D$2:$D$6232,A225,Data!$R$2:$R$6232,"GRANTED")</f>
        <v>0</v>
      </c>
      <c r="I225" s="33">
        <f>SUMPRODUCT((Data!$D$2:$D$6232=A225)*((Data!$R$2:$R$6232="ABANDONED")+(Data!$R$2:$R$6232="CLOSED")+(Data!$R$2:$R$6232="MERGED")))</f>
        <v>0</v>
      </c>
      <c r="J225" s="13">
        <f>COUNTIFS('Pending RQ Deadlines'!$C$2:$C$1271,A225,'Pending RQ Deadlines'!$K$2:$K$1271,"Yes")</f>
        <v>0</v>
      </c>
      <c r="K225" s="13">
        <f>COUNTIFS('Pending RQ Deadlines'!$C$2:$C$1271,A225,'Pending RQ Deadlines'!$J$2:$J$1271,"OVERDUE")</f>
        <v>0</v>
      </c>
      <c r="L225" s="13">
        <f ca="1">SUMPRODUCT(('Pending RQ Deadlines'!$C$2:$C$1271=A225)*('Pending RQ Deadlines'!$J$2:$J$1271&lt;&gt;"UPCOMING")*('Pending RQ Deadlines'!$K$2:$K$1271="Yes"))</f>
        <v>0</v>
      </c>
      <c r="M225" s="15" t="str">
        <f ca="1">IFERROR(_xludf.minifs('Pending RQ Deadlines'!$G$2:$G$1271,'Pending RQ Deadlines'!$C$2:$C$1271,A225),"")</f>
        <v/>
      </c>
      <c r="N225" s="13">
        <f t="shared" ca="1" si="3"/>
        <v>225</v>
      </c>
    </row>
    <row r="226" spans="1:14">
      <c r="A226" s="14" t="s">
        <v>255</v>
      </c>
      <c r="B226" s="33">
        <f>COUNTIF(Data!$D$2:$D$6232,A226)</f>
        <v>4</v>
      </c>
      <c r="C226" s="33">
        <f>COUNTIFS(Data!$D$2:$D$6232,A226,Data!$R$2:$R$6232,"RFE FILED")</f>
        <v>4</v>
      </c>
      <c r="D226" s="33">
        <f>COUNTIFS(Data!$D$2:$D$6232,A226,Data!$R$2:$R$6232,"PROVISIONAL FILED")</f>
        <v>0</v>
      </c>
      <c r="E226" s="33">
        <f>COUNTIFS(Data!$D$2:$D$6232,A226,Data!$R$2:$R$6232,"COMPLETE FILED")</f>
        <v>0</v>
      </c>
      <c r="F226" s="33">
        <f>COUNTIFS(Data!$D$2:$D$6232,A226,Data!$R$2:$R$6232,"APPLICATION FILED")</f>
        <v>0</v>
      </c>
      <c r="G226" s="33">
        <f>COUNTIFS(Data!$D$2:$D$6232,A226,Data!$R$2:$R$6232,"UNDER EXAMINATION")</f>
        <v>0</v>
      </c>
      <c r="H226" s="33">
        <f>COUNTIFS(Data!$D$2:$D$6232,A226,Data!$R$2:$R$6232,"GRANTED")</f>
        <v>0</v>
      </c>
      <c r="I226" s="33">
        <f>SUMPRODUCT((Data!$D$2:$D$6232=A226)*((Data!$R$2:$R$6232="ABANDONED")+(Data!$R$2:$R$6232="CLOSED")+(Data!$R$2:$R$6232="MERGED")))</f>
        <v>0</v>
      </c>
      <c r="J226" s="13">
        <f>COUNTIFS('Pending RQ Deadlines'!$C$2:$C$1271,A226,'Pending RQ Deadlines'!$K$2:$K$1271,"Yes")</f>
        <v>0</v>
      </c>
      <c r="K226" s="13">
        <f>COUNTIFS('Pending RQ Deadlines'!$C$2:$C$1271,A226,'Pending RQ Deadlines'!$J$2:$J$1271,"OVERDUE")</f>
        <v>0</v>
      </c>
      <c r="L226" s="13">
        <f ca="1">SUMPRODUCT(('Pending RQ Deadlines'!$C$2:$C$1271=A226)*('Pending RQ Deadlines'!$J$2:$J$1271&lt;&gt;"UPCOMING")*('Pending RQ Deadlines'!$K$2:$K$1271="Yes"))</f>
        <v>0</v>
      </c>
      <c r="M226" s="15" t="str">
        <f ca="1">IFERROR(_xludf.minifs('Pending RQ Deadlines'!$G$2:$G$1271,'Pending RQ Deadlines'!$C$2:$C$1271,A226),"")</f>
        <v/>
      </c>
      <c r="N226" s="13">
        <f t="shared" ca="1" si="3"/>
        <v>226</v>
      </c>
    </row>
    <row r="227" spans="1:14">
      <c r="A227" s="14" t="s">
        <v>256</v>
      </c>
      <c r="B227" s="33">
        <f>COUNTIF(Data!$D$2:$D$6232,A227)</f>
        <v>4</v>
      </c>
      <c r="C227" s="33">
        <f>COUNTIFS(Data!$D$2:$D$6232,A227,Data!$R$2:$R$6232,"RFE FILED")</f>
        <v>4</v>
      </c>
      <c r="D227" s="33">
        <f>COUNTIFS(Data!$D$2:$D$6232,A227,Data!$R$2:$R$6232,"PROVISIONAL FILED")</f>
        <v>0</v>
      </c>
      <c r="E227" s="33">
        <f>COUNTIFS(Data!$D$2:$D$6232,A227,Data!$R$2:$R$6232,"COMPLETE FILED")</f>
        <v>0</v>
      </c>
      <c r="F227" s="33">
        <f>COUNTIFS(Data!$D$2:$D$6232,A227,Data!$R$2:$R$6232,"APPLICATION FILED")</f>
        <v>0</v>
      </c>
      <c r="G227" s="33">
        <f>COUNTIFS(Data!$D$2:$D$6232,A227,Data!$R$2:$R$6232,"UNDER EXAMINATION")</f>
        <v>0</v>
      </c>
      <c r="H227" s="33">
        <f>COUNTIFS(Data!$D$2:$D$6232,A227,Data!$R$2:$R$6232,"GRANTED")</f>
        <v>0</v>
      </c>
      <c r="I227" s="33">
        <f>SUMPRODUCT((Data!$D$2:$D$6232=A227)*((Data!$R$2:$R$6232="ABANDONED")+(Data!$R$2:$R$6232="CLOSED")+(Data!$R$2:$R$6232="MERGED")))</f>
        <v>0</v>
      </c>
      <c r="J227" s="13">
        <f>COUNTIFS('Pending RQ Deadlines'!$C$2:$C$1271,A227,'Pending RQ Deadlines'!$K$2:$K$1271,"Yes")</f>
        <v>0</v>
      </c>
      <c r="K227" s="13">
        <f>COUNTIFS('Pending RQ Deadlines'!$C$2:$C$1271,A227,'Pending RQ Deadlines'!$J$2:$J$1271,"OVERDUE")</f>
        <v>0</v>
      </c>
      <c r="L227" s="13">
        <f ca="1">SUMPRODUCT(('Pending RQ Deadlines'!$C$2:$C$1271=A227)*('Pending RQ Deadlines'!$J$2:$J$1271&lt;&gt;"UPCOMING")*('Pending RQ Deadlines'!$K$2:$K$1271="Yes"))</f>
        <v>0</v>
      </c>
      <c r="M227" s="15" t="str">
        <f ca="1">IFERROR(_xludf.minifs('Pending RQ Deadlines'!$G$2:$G$1271,'Pending RQ Deadlines'!$C$2:$C$1271,A227),"")</f>
        <v/>
      </c>
      <c r="N227" s="13">
        <f t="shared" ca="1" si="3"/>
        <v>227</v>
      </c>
    </row>
    <row r="228" spans="1:14">
      <c r="A228" s="14" t="s">
        <v>257</v>
      </c>
      <c r="B228" s="33">
        <f>COUNTIF(Data!$D$2:$D$6232,A228)</f>
        <v>4</v>
      </c>
      <c r="C228" s="33">
        <f>COUNTIFS(Data!$D$2:$D$6232,A228,Data!$R$2:$R$6232,"RFE FILED")</f>
        <v>4</v>
      </c>
      <c r="D228" s="33">
        <f>COUNTIFS(Data!$D$2:$D$6232,A228,Data!$R$2:$R$6232,"PROVISIONAL FILED")</f>
        <v>0</v>
      </c>
      <c r="E228" s="33">
        <f>COUNTIFS(Data!$D$2:$D$6232,A228,Data!$R$2:$R$6232,"COMPLETE FILED")</f>
        <v>0</v>
      </c>
      <c r="F228" s="33">
        <f>COUNTIFS(Data!$D$2:$D$6232,A228,Data!$R$2:$R$6232,"APPLICATION FILED")</f>
        <v>0</v>
      </c>
      <c r="G228" s="33">
        <f>COUNTIFS(Data!$D$2:$D$6232,A228,Data!$R$2:$R$6232,"UNDER EXAMINATION")</f>
        <v>0</v>
      </c>
      <c r="H228" s="33">
        <f>COUNTIFS(Data!$D$2:$D$6232,A228,Data!$R$2:$R$6232,"GRANTED")</f>
        <v>0</v>
      </c>
      <c r="I228" s="33">
        <f>SUMPRODUCT((Data!$D$2:$D$6232=A228)*((Data!$R$2:$R$6232="ABANDONED")+(Data!$R$2:$R$6232="CLOSED")+(Data!$R$2:$R$6232="MERGED")))</f>
        <v>0</v>
      </c>
      <c r="J228" s="13">
        <f>COUNTIFS('Pending RQ Deadlines'!$C$2:$C$1271,A228,'Pending RQ Deadlines'!$K$2:$K$1271,"Yes")</f>
        <v>0</v>
      </c>
      <c r="K228" s="13">
        <f>COUNTIFS('Pending RQ Deadlines'!$C$2:$C$1271,A228,'Pending RQ Deadlines'!$J$2:$J$1271,"OVERDUE")</f>
        <v>0</v>
      </c>
      <c r="L228" s="13">
        <f ca="1">SUMPRODUCT(('Pending RQ Deadlines'!$C$2:$C$1271=A228)*('Pending RQ Deadlines'!$J$2:$J$1271&lt;&gt;"UPCOMING")*('Pending RQ Deadlines'!$K$2:$K$1271="Yes"))</f>
        <v>0</v>
      </c>
      <c r="M228" s="15" t="str">
        <f ca="1">IFERROR(_xludf.minifs('Pending RQ Deadlines'!$G$2:$G$1271,'Pending RQ Deadlines'!$C$2:$C$1271,A228),"")</f>
        <v/>
      </c>
      <c r="N228" s="13">
        <f t="shared" ca="1" si="3"/>
        <v>228</v>
      </c>
    </row>
    <row r="229" spans="1:14">
      <c r="A229" s="14" t="s">
        <v>258</v>
      </c>
      <c r="B229" s="33">
        <f>COUNTIF(Data!$D$2:$D$6232,A229)</f>
        <v>4</v>
      </c>
      <c r="C229" s="33">
        <f>COUNTIFS(Data!$D$2:$D$6232,A229,Data!$R$2:$R$6232,"RFE FILED")</f>
        <v>4</v>
      </c>
      <c r="D229" s="33">
        <f>COUNTIFS(Data!$D$2:$D$6232,A229,Data!$R$2:$R$6232,"PROVISIONAL FILED")</f>
        <v>0</v>
      </c>
      <c r="E229" s="33">
        <f>COUNTIFS(Data!$D$2:$D$6232,A229,Data!$R$2:$R$6232,"COMPLETE FILED")</f>
        <v>0</v>
      </c>
      <c r="F229" s="33">
        <f>COUNTIFS(Data!$D$2:$D$6232,A229,Data!$R$2:$R$6232,"APPLICATION FILED")</f>
        <v>0</v>
      </c>
      <c r="G229" s="33">
        <f>COUNTIFS(Data!$D$2:$D$6232,A229,Data!$R$2:$R$6232,"UNDER EXAMINATION")</f>
        <v>0</v>
      </c>
      <c r="H229" s="33">
        <f>COUNTIFS(Data!$D$2:$D$6232,A229,Data!$R$2:$R$6232,"GRANTED")</f>
        <v>0</v>
      </c>
      <c r="I229" s="33">
        <f>SUMPRODUCT((Data!$D$2:$D$6232=A229)*((Data!$R$2:$R$6232="ABANDONED")+(Data!$R$2:$R$6232="CLOSED")+(Data!$R$2:$R$6232="MERGED")))</f>
        <v>0</v>
      </c>
      <c r="J229" s="13">
        <f>COUNTIFS('Pending RQ Deadlines'!$C$2:$C$1271,A229,'Pending RQ Deadlines'!$K$2:$K$1271,"Yes")</f>
        <v>0</v>
      </c>
      <c r="K229" s="13">
        <f>COUNTIFS('Pending RQ Deadlines'!$C$2:$C$1271,A229,'Pending RQ Deadlines'!$J$2:$J$1271,"OVERDUE")</f>
        <v>0</v>
      </c>
      <c r="L229" s="13">
        <f ca="1">SUMPRODUCT(('Pending RQ Deadlines'!$C$2:$C$1271=A229)*('Pending RQ Deadlines'!$J$2:$J$1271&lt;&gt;"UPCOMING")*('Pending RQ Deadlines'!$K$2:$K$1271="Yes"))</f>
        <v>0</v>
      </c>
      <c r="M229" s="15" t="str">
        <f ca="1">IFERROR(_xludf.minifs('Pending RQ Deadlines'!$G$2:$G$1271,'Pending RQ Deadlines'!$C$2:$C$1271,A229),"")</f>
        <v/>
      </c>
      <c r="N229" s="13">
        <f t="shared" ca="1" si="3"/>
        <v>229</v>
      </c>
    </row>
    <row r="230" spans="1:14">
      <c r="A230" s="14" t="s">
        <v>259</v>
      </c>
      <c r="B230" s="33">
        <f>COUNTIF(Data!$D$2:$D$6232,A230)</f>
        <v>3</v>
      </c>
      <c r="C230" s="33">
        <f>COUNTIFS(Data!$D$2:$D$6232,A230,Data!$R$2:$R$6232,"RFE FILED")</f>
        <v>2</v>
      </c>
      <c r="D230" s="33">
        <f>COUNTIFS(Data!$D$2:$D$6232,A230,Data!$R$2:$R$6232,"PROVISIONAL FILED")</f>
        <v>1</v>
      </c>
      <c r="E230" s="33">
        <f>COUNTIFS(Data!$D$2:$D$6232,A230,Data!$R$2:$R$6232,"COMPLETE FILED")</f>
        <v>0</v>
      </c>
      <c r="F230" s="33">
        <f>COUNTIFS(Data!$D$2:$D$6232,A230,Data!$R$2:$R$6232,"APPLICATION FILED")</f>
        <v>0</v>
      </c>
      <c r="G230" s="33">
        <f>COUNTIFS(Data!$D$2:$D$6232,A230,Data!$R$2:$R$6232,"UNDER EXAMINATION")</f>
        <v>0</v>
      </c>
      <c r="H230" s="33">
        <f>COUNTIFS(Data!$D$2:$D$6232,A230,Data!$R$2:$R$6232,"GRANTED")</f>
        <v>0</v>
      </c>
      <c r="I230" s="33">
        <f>SUMPRODUCT((Data!$D$2:$D$6232=A230)*((Data!$R$2:$R$6232="ABANDONED")+(Data!$R$2:$R$6232="CLOSED")+(Data!$R$2:$R$6232="MERGED")))</f>
        <v>0</v>
      </c>
      <c r="J230" s="13">
        <f>COUNTIFS('Pending RQ Deadlines'!$C$2:$C$1271,A230,'Pending RQ Deadlines'!$K$2:$K$1271,"Yes")</f>
        <v>1</v>
      </c>
      <c r="K230" s="13">
        <f ca="1">COUNTIFS('Pending RQ Deadlines'!$C$2:$C$1271,A230,'Pending RQ Deadlines'!$J$2:$J$1271,"OVERDUE")</f>
        <v>0</v>
      </c>
      <c r="L230" s="13">
        <f ca="1">SUMPRODUCT(('Pending RQ Deadlines'!$C$2:$C$1271=A230)*('Pending RQ Deadlines'!$J$2:$J$1271&lt;&gt;"UPCOMING")*('Pending RQ Deadlines'!$K$2:$K$1271="Yes"))</f>
        <v>0</v>
      </c>
      <c r="M230" s="15" t="str">
        <f ca="1">IFERROR(_xludf.minifs('Pending RQ Deadlines'!$G$2:$G$1271,'Pending RQ Deadlines'!$C$2:$C$1271,A230),"")</f>
        <v/>
      </c>
      <c r="N230" s="13">
        <f t="shared" ca="1" si="3"/>
        <v>230</v>
      </c>
    </row>
    <row r="231" spans="1:14">
      <c r="A231" s="14" t="s">
        <v>260</v>
      </c>
      <c r="B231" s="33">
        <f>COUNTIF(Data!$D$2:$D$6232,A231)</f>
        <v>3</v>
      </c>
      <c r="C231" s="33">
        <f>COUNTIFS(Data!$D$2:$D$6232,A231,Data!$R$2:$R$6232,"RFE FILED")</f>
        <v>3</v>
      </c>
      <c r="D231" s="33">
        <f>COUNTIFS(Data!$D$2:$D$6232,A231,Data!$R$2:$R$6232,"PROVISIONAL FILED")</f>
        <v>0</v>
      </c>
      <c r="E231" s="33">
        <f>COUNTIFS(Data!$D$2:$D$6232,A231,Data!$R$2:$R$6232,"COMPLETE FILED")</f>
        <v>0</v>
      </c>
      <c r="F231" s="33">
        <f>COUNTIFS(Data!$D$2:$D$6232,A231,Data!$R$2:$R$6232,"APPLICATION FILED")</f>
        <v>0</v>
      </c>
      <c r="G231" s="33">
        <f>COUNTIFS(Data!$D$2:$D$6232,A231,Data!$R$2:$R$6232,"UNDER EXAMINATION")</f>
        <v>0</v>
      </c>
      <c r="H231" s="33">
        <f>COUNTIFS(Data!$D$2:$D$6232,A231,Data!$R$2:$R$6232,"GRANTED")</f>
        <v>0</v>
      </c>
      <c r="I231" s="33">
        <f>SUMPRODUCT((Data!$D$2:$D$6232=A231)*((Data!$R$2:$R$6232="ABANDONED")+(Data!$R$2:$R$6232="CLOSED")+(Data!$R$2:$R$6232="MERGED")))</f>
        <v>0</v>
      </c>
      <c r="J231" s="13">
        <f>COUNTIFS('Pending RQ Deadlines'!$C$2:$C$1271,A231,'Pending RQ Deadlines'!$K$2:$K$1271,"Yes")</f>
        <v>0</v>
      </c>
      <c r="K231" s="13">
        <f>COUNTIFS('Pending RQ Deadlines'!$C$2:$C$1271,A231,'Pending RQ Deadlines'!$J$2:$J$1271,"OVERDUE")</f>
        <v>0</v>
      </c>
      <c r="L231" s="13">
        <f ca="1">SUMPRODUCT(('Pending RQ Deadlines'!$C$2:$C$1271=A231)*('Pending RQ Deadlines'!$J$2:$J$1271&lt;&gt;"UPCOMING")*('Pending RQ Deadlines'!$K$2:$K$1271="Yes"))</f>
        <v>0</v>
      </c>
      <c r="M231" s="15" t="str">
        <f ca="1">IFERROR(_xludf.minifs('Pending RQ Deadlines'!$G$2:$G$1271,'Pending RQ Deadlines'!$C$2:$C$1271,A231),"")</f>
        <v/>
      </c>
      <c r="N231" s="13">
        <f t="shared" ca="1" si="3"/>
        <v>231</v>
      </c>
    </row>
    <row r="232" spans="1:14">
      <c r="A232" s="14" t="s">
        <v>261</v>
      </c>
      <c r="B232" s="33">
        <f>COUNTIF(Data!$D$2:$D$6232,A232)</f>
        <v>3</v>
      </c>
      <c r="C232" s="33">
        <f>COUNTIFS(Data!$D$2:$D$6232,A232,Data!$R$2:$R$6232,"RFE FILED")</f>
        <v>2</v>
      </c>
      <c r="D232" s="33">
        <f>COUNTIFS(Data!$D$2:$D$6232,A232,Data!$R$2:$R$6232,"PROVISIONAL FILED")</f>
        <v>0</v>
      </c>
      <c r="E232" s="33">
        <f>COUNTIFS(Data!$D$2:$D$6232,A232,Data!$R$2:$R$6232,"COMPLETE FILED")</f>
        <v>0</v>
      </c>
      <c r="F232" s="33">
        <f>COUNTIFS(Data!$D$2:$D$6232,A232,Data!$R$2:$R$6232,"APPLICATION FILED")</f>
        <v>1</v>
      </c>
      <c r="G232" s="33">
        <f>COUNTIFS(Data!$D$2:$D$6232,A232,Data!$R$2:$R$6232,"UNDER EXAMINATION")</f>
        <v>0</v>
      </c>
      <c r="H232" s="33">
        <f>COUNTIFS(Data!$D$2:$D$6232,A232,Data!$R$2:$R$6232,"GRANTED")</f>
        <v>0</v>
      </c>
      <c r="I232" s="33">
        <f>SUMPRODUCT((Data!$D$2:$D$6232=A232)*((Data!$R$2:$R$6232="ABANDONED")+(Data!$R$2:$R$6232="CLOSED")+(Data!$R$2:$R$6232="MERGED")))</f>
        <v>0</v>
      </c>
      <c r="J232" s="13">
        <f>COUNTIFS('Pending RQ Deadlines'!$C$2:$C$1271,A232,'Pending RQ Deadlines'!$K$2:$K$1271,"Yes")</f>
        <v>1</v>
      </c>
      <c r="K232" s="13">
        <f ca="1">COUNTIFS('Pending RQ Deadlines'!$C$2:$C$1271,A232,'Pending RQ Deadlines'!$J$2:$J$1271,"OVERDUE")</f>
        <v>1</v>
      </c>
      <c r="L232" s="13">
        <f ca="1">SUMPRODUCT(('Pending RQ Deadlines'!$C$2:$C$1271=A232)*('Pending RQ Deadlines'!$J$2:$J$1271&lt;&gt;"UPCOMING")*('Pending RQ Deadlines'!$K$2:$K$1271="Yes"))</f>
        <v>1</v>
      </c>
      <c r="M232" s="15" t="str">
        <f ca="1">IFERROR(_xludf.minifs('Pending RQ Deadlines'!$G$2:$G$1271,'Pending RQ Deadlines'!$C$2:$C$1271,A232),"")</f>
        <v/>
      </c>
      <c r="N232" s="13">
        <f t="shared" ca="1" si="3"/>
        <v>231.01</v>
      </c>
    </row>
    <row r="233" spans="1:14">
      <c r="A233" s="14" t="s">
        <v>262</v>
      </c>
      <c r="B233" s="33">
        <f>COUNTIF(Data!$D$2:$D$6232,A233)</f>
        <v>3</v>
      </c>
      <c r="C233" s="33">
        <f>COUNTIFS(Data!$D$2:$D$6232,A233,Data!$R$2:$R$6232,"RFE FILED")</f>
        <v>3</v>
      </c>
      <c r="D233" s="33">
        <f>COUNTIFS(Data!$D$2:$D$6232,A233,Data!$R$2:$R$6232,"PROVISIONAL FILED")</f>
        <v>0</v>
      </c>
      <c r="E233" s="33">
        <f>COUNTIFS(Data!$D$2:$D$6232,A233,Data!$R$2:$R$6232,"COMPLETE FILED")</f>
        <v>0</v>
      </c>
      <c r="F233" s="33">
        <f>COUNTIFS(Data!$D$2:$D$6232,A233,Data!$R$2:$R$6232,"APPLICATION FILED")</f>
        <v>0</v>
      </c>
      <c r="G233" s="33">
        <f>COUNTIFS(Data!$D$2:$D$6232,A233,Data!$R$2:$R$6232,"UNDER EXAMINATION")</f>
        <v>0</v>
      </c>
      <c r="H233" s="33">
        <f>COUNTIFS(Data!$D$2:$D$6232,A233,Data!$R$2:$R$6232,"GRANTED")</f>
        <v>0</v>
      </c>
      <c r="I233" s="33">
        <f>SUMPRODUCT((Data!$D$2:$D$6232=A233)*((Data!$R$2:$R$6232="ABANDONED")+(Data!$R$2:$R$6232="CLOSED")+(Data!$R$2:$R$6232="MERGED")))</f>
        <v>0</v>
      </c>
      <c r="J233" s="13">
        <f>COUNTIFS('Pending RQ Deadlines'!$C$2:$C$1271,A233,'Pending RQ Deadlines'!$K$2:$K$1271,"Yes")</f>
        <v>0</v>
      </c>
      <c r="K233" s="13">
        <f>COUNTIFS('Pending RQ Deadlines'!$C$2:$C$1271,A233,'Pending RQ Deadlines'!$J$2:$J$1271,"OVERDUE")</f>
        <v>0</v>
      </c>
      <c r="L233" s="13">
        <f ca="1">SUMPRODUCT(('Pending RQ Deadlines'!$C$2:$C$1271=A233)*('Pending RQ Deadlines'!$J$2:$J$1271&lt;&gt;"UPCOMING")*('Pending RQ Deadlines'!$K$2:$K$1271="Yes"))</f>
        <v>0</v>
      </c>
      <c r="M233" s="15" t="str">
        <f ca="1">IFERROR(_xludf.minifs('Pending RQ Deadlines'!$G$2:$G$1271,'Pending RQ Deadlines'!$C$2:$C$1271,A233),"")</f>
        <v/>
      </c>
      <c r="N233" s="13">
        <f t="shared" ca="1" si="3"/>
        <v>233</v>
      </c>
    </row>
    <row r="234" spans="1:14">
      <c r="A234" s="14" t="s">
        <v>263</v>
      </c>
      <c r="B234" s="33">
        <f>COUNTIF(Data!$D$2:$D$6232,A234)</f>
        <v>3</v>
      </c>
      <c r="C234" s="33">
        <f>COUNTIFS(Data!$D$2:$D$6232,A234,Data!$R$2:$R$6232,"RFE FILED")</f>
        <v>3</v>
      </c>
      <c r="D234" s="33">
        <f>COUNTIFS(Data!$D$2:$D$6232,A234,Data!$R$2:$R$6232,"PROVISIONAL FILED")</f>
        <v>0</v>
      </c>
      <c r="E234" s="33">
        <f>COUNTIFS(Data!$D$2:$D$6232,A234,Data!$R$2:$R$6232,"COMPLETE FILED")</f>
        <v>0</v>
      </c>
      <c r="F234" s="33">
        <f>COUNTIFS(Data!$D$2:$D$6232,A234,Data!$R$2:$R$6232,"APPLICATION FILED")</f>
        <v>0</v>
      </c>
      <c r="G234" s="33">
        <f>COUNTIFS(Data!$D$2:$D$6232,A234,Data!$R$2:$R$6232,"UNDER EXAMINATION")</f>
        <v>0</v>
      </c>
      <c r="H234" s="33">
        <f>COUNTIFS(Data!$D$2:$D$6232,A234,Data!$R$2:$R$6232,"GRANTED")</f>
        <v>0</v>
      </c>
      <c r="I234" s="33">
        <f>SUMPRODUCT((Data!$D$2:$D$6232=A234)*((Data!$R$2:$R$6232="ABANDONED")+(Data!$R$2:$R$6232="CLOSED")+(Data!$R$2:$R$6232="MERGED")))</f>
        <v>0</v>
      </c>
      <c r="J234" s="13">
        <f>COUNTIFS('Pending RQ Deadlines'!$C$2:$C$1271,A234,'Pending RQ Deadlines'!$K$2:$K$1271,"Yes")</f>
        <v>0</v>
      </c>
      <c r="K234" s="13">
        <f>COUNTIFS('Pending RQ Deadlines'!$C$2:$C$1271,A234,'Pending RQ Deadlines'!$J$2:$J$1271,"OVERDUE")</f>
        <v>0</v>
      </c>
      <c r="L234" s="13">
        <f ca="1">SUMPRODUCT(('Pending RQ Deadlines'!$C$2:$C$1271=A234)*('Pending RQ Deadlines'!$J$2:$J$1271&lt;&gt;"UPCOMING")*('Pending RQ Deadlines'!$K$2:$K$1271="Yes"))</f>
        <v>0</v>
      </c>
      <c r="M234" s="15" t="str">
        <f ca="1">IFERROR(_xludf.minifs('Pending RQ Deadlines'!$G$2:$G$1271,'Pending RQ Deadlines'!$C$2:$C$1271,A234),"")</f>
        <v/>
      </c>
      <c r="N234" s="13">
        <f t="shared" ca="1" si="3"/>
        <v>234</v>
      </c>
    </row>
    <row r="235" spans="1:14">
      <c r="A235" s="14" t="s">
        <v>264</v>
      </c>
      <c r="B235" s="33">
        <f>COUNTIF(Data!$D$2:$D$6232,A235)</f>
        <v>3</v>
      </c>
      <c r="C235" s="33">
        <f>COUNTIFS(Data!$D$2:$D$6232,A235,Data!$R$2:$R$6232,"RFE FILED")</f>
        <v>0</v>
      </c>
      <c r="D235" s="33">
        <f>COUNTIFS(Data!$D$2:$D$6232,A235,Data!$R$2:$R$6232,"PROVISIONAL FILED")</f>
        <v>2</v>
      </c>
      <c r="E235" s="33">
        <f>COUNTIFS(Data!$D$2:$D$6232,A235,Data!$R$2:$R$6232,"COMPLETE FILED")</f>
        <v>0</v>
      </c>
      <c r="F235" s="33">
        <f>COUNTIFS(Data!$D$2:$D$6232,A235,Data!$R$2:$R$6232,"APPLICATION FILED")</f>
        <v>0</v>
      </c>
      <c r="G235" s="33">
        <f>COUNTIFS(Data!$D$2:$D$6232,A235,Data!$R$2:$R$6232,"UNDER EXAMINATION")</f>
        <v>0</v>
      </c>
      <c r="H235" s="33">
        <f>COUNTIFS(Data!$D$2:$D$6232,A235,Data!$R$2:$R$6232,"GRANTED")</f>
        <v>0</v>
      </c>
      <c r="I235" s="33">
        <f>SUMPRODUCT((Data!$D$2:$D$6232=A235)*((Data!$R$2:$R$6232="ABANDONED")+(Data!$R$2:$R$6232="CLOSED")+(Data!$R$2:$R$6232="MERGED")))</f>
        <v>0</v>
      </c>
      <c r="J235" s="13">
        <f>COUNTIFS('Pending RQ Deadlines'!$C$2:$C$1271,A235,'Pending RQ Deadlines'!$K$2:$K$1271,"Yes")</f>
        <v>2</v>
      </c>
      <c r="K235" s="13">
        <f ca="1">COUNTIFS('Pending RQ Deadlines'!$C$2:$C$1271,A235,'Pending RQ Deadlines'!$J$2:$J$1271,"OVERDUE")</f>
        <v>1</v>
      </c>
      <c r="L235" s="13">
        <f ca="1">SUMPRODUCT(('Pending RQ Deadlines'!$C$2:$C$1271=A235)*('Pending RQ Deadlines'!$J$2:$J$1271&lt;&gt;"UPCOMING")*('Pending RQ Deadlines'!$K$2:$K$1271="Yes"))</f>
        <v>1</v>
      </c>
      <c r="M235" s="15" t="str">
        <f ca="1">IFERROR(_xludf.minifs('Pending RQ Deadlines'!$G$2:$G$1271,'Pending RQ Deadlines'!$C$2:$C$1271,A235),"")</f>
        <v/>
      </c>
      <c r="N235" s="13">
        <f t="shared" ca="1" si="3"/>
        <v>234.01</v>
      </c>
    </row>
    <row r="236" spans="1:14">
      <c r="A236" s="14" t="s">
        <v>265</v>
      </c>
      <c r="B236" s="33">
        <f>COUNTIF(Data!$D$2:$D$6232,A236)</f>
        <v>3</v>
      </c>
      <c r="C236" s="33">
        <f>COUNTIFS(Data!$D$2:$D$6232,A236,Data!$R$2:$R$6232,"RFE FILED")</f>
        <v>3</v>
      </c>
      <c r="D236" s="33">
        <f>COUNTIFS(Data!$D$2:$D$6232,A236,Data!$R$2:$R$6232,"PROVISIONAL FILED")</f>
        <v>0</v>
      </c>
      <c r="E236" s="33">
        <f>COUNTIFS(Data!$D$2:$D$6232,A236,Data!$R$2:$R$6232,"COMPLETE FILED")</f>
        <v>0</v>
      </c>
      <c r="F236" s="33">
        <f>COUNTIFS(Data!$D$2:$D$6232,A236,Data!$R$2:$R$6232,"APPLICATION FILED")</f>
        <v>0</v>
      </c>
      <c r="G236" s="33">
        <f>COUNTIFS(Data!$D$2:$D$6232,A236,Data!$R$2:$R$6232,"UNDER EXAMINATION")</f>
        <v>0</v>
      </c>
      <c r="H236" s="33">
        <f>COUNTIFS(Data!$D$2:$D$6232,A236,Data!$R$2:$R$6232,"GRANTED")</f>
        <v>0</v>
      </c>
      <c r="I236" s="33">
        <f>SUMPRODUCT((Data!$D$2:$D$6232=A236)*((Data!$R$2:$R$6232="ABANDONED")+(Data!$R$2:$R$6232="CLOSED")+(Data!$R$2:$R$6232="MERGED")))</f>
        <v>0</v>
      </c>
      <c r="J236" s="13">
        <f>COUNTIFS('Pending RQ Deadlines'!$C$2:$C$1271,A236,'Pending RQ Deadlines'!$K$2:$K$1271,"Yes")</f>
        <v>0</v>
      </c>
      <c r="K236" s="13">
        <f>COUNTIFS('Pending RQ Deadlines'!$C$2:$C$1271,A236,'Pending RQ Deadlines'!$J$2:$J$1271,"OVERDUE")</f>
        <v>0</v>
      </c>
      <c r="L236" s="13">
        <f ca="1">SUMPRODUCT(('Pending RQ Deadlines'!$C$2:$C$1271=A236)*('Pending RQ Deadlines'!$J$2:$J$1271&lt;&gt;"UPCOMING")*('Pending RQ Deadlines'!$K$2:$K$1271="Yes"))</f>
        <v>0</v>
      </c>
      <c r="M236" s="15" t="str">
        <f ca="1">IFERROR(_xludf.minifs('Pending RQ Deadlines'!$G$2:$G$1271,'Pending RQ Deadlines'!$C$2:$C$1271,A236),"")</f>
        <v/>
      </c>
      <c r="N236" s="13">
        <f t="shared" ca="1" si="3"/>
        <v>236</v>
      </c>
    </row>
    <row r="237" spans="1:14">
      <c r="A237" s="14" t="s">
        <v>266</v>
      </c>
      <c r="B237" s="33">
        <f>COUNTIF(Data!$D$2:$D$6232,A237)</f>
        <v>3</v>
      </c>
      <c r="C237" s="33">
        <f>COUNTIFS(Data!$D$2:$D$6232,A237,Data!$R$2:$R$6232,"RFE FILED")</f>
        <v>1</v>
      </c>
      <c r="D237" s="33">
        <f>COUNTIFS(Data!$D$2:$D$6232,A237,Data!$R$2:$R$6232,"PROVISIONAL FILED")</f>
        <v>0</v>
      </c>
      <c r="E237" s="33">
        <f>COUNTIFS(Data!$D$2:$D$6232,A237,Data!$R$2:$R$6232,"COMPLETE FILED")</f>
        <v>0</v>
      </c>
      <c r="F237" s="33">
        <f>COUNTIFS(Data!$D$2:$D$6232,A237,Data!$R$2:$R$6232,"APPLICATION FILED")</f>
        <v>2</v>
      </c>
      <c r="G237" s="33">
        <f>COUNTIFS(Data!$D$2:$D$6232,A237,Data!$R$2:$R$6232,"UNDER EXAMINATION")</f>
        <v>0</v>
      </c>
      <c r="H237" s="33">
        <f>COUNTIFS(Data!$D$2:$D$6232,A237,Data!$R$2:$R$6232,"GRANTED")</f>
        <v>0</v>
      </c>
      <c r="I237" s="33">
        <f>SUMPRODUCT((Data!$D$2:$D$6232=A237)*((Data!$R$2:$R$6232="ABANDONED")+(Data!$R$2:$R$6232="CLOSED")+(Data!$R$2:$R$6232="MERGED")))</f>
        <v>0</v>
      </c>
      <c r="J237" s="13">
        <f>COUNTIFS('Pending RQ Deadlines'!$C$2:$C$1271,A237,'Pending RQ Deadlines'!$K$2:$K$1271,"Yes")</f>
        <v>2</v>
      </c>
      <c r="K237" s="13">
        <f ca="1">COUNTIFS('Pending RQ Deadlines'!$C$2:$C$1271,A237,'Pending RQ Deadlines'!$J$2:$J$1271,"OVERDUE")</f>
        <v>1</v>
      </c>
      <c r="L237" s="13">
        <f ca="1">SUMPRODUCT(('Pending RQ Deadlines'!$C$2:$C$1271=A237)*('Pending RQ Deadlines'!$J$2:$J$1271&lt;&gt;"UPCOMING")*('Pending RQ Deadlines'!$K$2:$K$1271="Yes"))</f>
        <v>1</v>
      </c>
      <c r="M237" s="15" t="str">
        <f ca="1">IFERROR(_xludf.minifs('Pending RQ Deadlines'!$G$2:$G$1271,'Pending RQ Deadlines'!$C$2:$C$1271,A237),"")</f>
        <v/>
      </c>
      <c r="N237" s="13">
        <f t="shared" ca="1" si="3"/>
        <v>236.01</v>
      </c>
    </row>
    <row r="238" spans="1:14">
      <c r="A238" s="14" t="s">
        <v>267</v>
      </c>
      <c r="B238" s="33">
        <f>COUNTIF(Data!$D$2:$D$6232,A238)</f>
        <v>3</v>
      </c>
      <c r="C238" s="33">
        <f>COUNTIFS(Data!$D$2:$D$6232,A238,Data!$R$2:$R$6232,"RFE FILED")</f>
        <v>0</v>
      </c>
      <c r="D238" s="33">
        <f>COUNTIFS(Data!$D$2:$D$6232,A238,Data!$R$2:$R$6232,"PROVISIONAL FILED")</f>
        <v>1</v>
      </c>
      <c r="E238" s="33">
        <f>COUNTIFS(Data!$D$2:$D$6232,A238,Data!$R$2:$R$6232,"COMPLETE FILED")</f>
        <v>0</v>
      </c>
      <c r="F238" s="33">
        <f>COUNTIFS(Data!$D$2:$D$6232,A238,Data!$R$2:$R$6232,"APPLICATION FILED")</f>
        <v>0</v>
      </c>
      <c r="G238" s="33">
        <f>COUNTIFS(Data!$D$2:$D$6232,A238,Data!$R$2:$R$6232,"UNDER EXAMINATION")</f>
        <v>1</v>
      </c>
      <c r="H238" s="33">
        <f>COUNTIFS(Data!$D$2:$D$6232,A238,Data!$R$2:$R$6232,"GRANTED")</f>
        <v>0</v>
      </c>
      <c r="I238" s="33">
        <f>SUMPRODUCT((Data!$D$2:$D$6232=A238)*((Data!$R$2:$R$6232="ABANDONED")+(Data!$R$2:$R$6232="CLOSED")+(Data!$R$2:$R$6232="MERGED")))</f>
        <v>0</v>
      </c>
      <c r="J238" s="13">
        <f>COUNTIFS('Pending RQ Deadlines'!$C$2:$C$1271,A238,'Pending RQ Deadlines'!$K$2:$K$1271,"Yes")</f>
        <v>1</v>
      </c>
      <c r="K238" s="13">
        <f ca="1">COUNTIFS('Pending RQ Deadlines'!$C$2:$C$1271,A238,'Pending RQ Deadlines'!$J$2:$J$1271,"OVERDUE")</f>
        <v>0</v>
      </c>
      <c r="L238" s="13">
        <f ca="1">SUMPRODUCT(('Pending RQ Deadlines'!$C$2:$C$1271=A238)*('Pending RQ Deadlines'!$J$2:$J$1271&lt;&gt;"UPCOMING")*('Pending RQ Deadlines'!$K$2:$K$1271="Yes"))</f>
        <v>0</v>
      </c>
      <c r="M238" s="15" t="str">
        <f ca="1">IFERROR(_xludf.minifs('Pending RQ Deadlines'!$G$2:$G$1271,'Pending RQ Deadlines'!$C$2:$C$1271,A238),"")</f>
        <v/>
      </c>
      <c r="N238" s="13">
        <f t="shared" ca="1" si="3"/>
        <v>238</v>
      </c>
    </row>
    <row r="239" spans="1:14">
      <c r="A239" s="14" t="s">
        <v>268</v>
      </c>
      <c r="B239" s="33">
        <f>COUNTIF(Data!$D$2:$D$6232,A239)</f>
        <v>3</v>
      </c>
      <c r="C239" s="33">
        <f>COUNTIFS(Data!$D$2:$D$6232,A239,Data!$R$2:$R$6232,"RFE FILED")</f>
        <v>3</v>
      </c>
      <c r="D239" s="33">
        <f>COUNTIFS(Data!$D$2:$D$6232,A239,Data!$R$2:$R$6232,"PROVISIONAL FILED")</f>
        <v>0</v>
      </c>
      <c r="E239" s="33">
        <f>COUNTIFS(Data!$D$2:$D$6232,A239,Data!$R$2:$R$6232,"COMPLETE FILED")</f>
        <v>0</v>
      </c>
      <c r="F239" s="33">
        <f>COUNTIFS(Data!$D$2:$D$6232,A239,Data!$R$2:$R$6232,"APPLICATION FILED")</f>
        <v>0</v>
      </c>
      <c r="G239" s="33">
        <f>COUNTIFS(Data!$D$2:$D$6232,A239,Data!$R$2:$R$6232,"UNDER EXAMINATION")</f>
        <v>0</v>
      </c>
      <c r="H239" s="33">
        <f>COUNTIFS(Data!$D$2:$D$6232,A239,Data!$R$2:$R$6232,"GRANTED")</f>
        <v>0</v>
      </c>
      <c r="I239" s="33">
        <f>SUMPRODUCT((Data!$D$2:$D$6232=A239)*((Data!$R$2:$R$6232="ABANDONED")+(Data!$R$2:$R$6232="CLOSED")+(Data!$R$2:$R$6232="MERGED")))</f>
        <v>0</v>
      </c>
      <c r="J239" s="13">
        <f>COUNTIFS('Pending RQ Deadlines'!$C$2:$C$1271,A239,'Pending RQ Deadlines'!$K$2:$K$1271,"Yes")</f>
        <v>0</v>
      </c>
      <c r="K239" s="13">
        <f>COUNTIFS('Pending RQ Deadlines'!$C$2:$C$1271,A239,'Pending RQ Deadlines'!$J$2:$J$1271,"OVERDUE")</f>
        <v>0</v>
      </c>
      <c r="L239" s="13">
        <f ca="1">SUMPRODUCT(('Pending RQ Deadlines'!$C$2:$C$1271=A239)*('Pending RQ Deadlines'!$J$2:$J$1271&lt;&gt;"UPCOMING")*('Pending RQ Deadlines'!$K$2:$K$1271="Yes"))</f>
        <v>0</v>
      </c>
      <c r="M239" s="15" t="str">
        <f ca="1">IFERROR(_xludf.minifs('Pending RQ Deadlines'!$G$2:$G$1271,'Pending RQ Deadlines'!$C$2:$C$1271,A239),"")</f>
        <v/>
      </c>
      <c r="N239" s="13">
        <f t="shared" ca="1" si="3"/>
        <v>239</v>
      </c>
    </row>
    <row r="240" spans="1:14">
      <c r="A240" s="14" t="s">
        <v>269</v>
      </c>
      <c r="B240" s="33">
        <f>COUNTIF(Data!$D$2:$D$6232,A240)</f>
        <v>3</v>
      </c>
      <c r="C240" s="33">
        <f>COUNTIFS(Data!$D$2:$D$6232,A240,Data!$R$2:$R$6232,"RFE FILED")</f>
        <v>1</v>
      </c>
      <c r="D240" s="33">
        <f>COUNTIFS(Data!$D$2:$D$6232,A240,Data!$R$2:$R$6232,"PROVISIONAL FILED")</f>
        <v>0</v>
      </c>
      <c r="E240" s="33">
        <f>COUNTIFS(Data!$D$2:$D$6232,A240,Data!$R$2:$R$6232,"COMPLETE FILED")</f>
        <v>0</v>
      </c>
      <c r="F240" s="33">
        <f>COUNTIFS(Data!$D$2:$D$6232,A240,Data!$R$2:$R$6232,"APPLICATION FILED")</f>
        <v>2</v>
      </c>
      <c r="G240" s="33">
        <f>COUNTIFS(Data!$D$2:$D$6232,A240,Data!$R$2:$R$6232,"UNDER EXAMINATION")</f>
        <v>0</v>
      </c>
      <c r="H240" s="33">
        <f>COUNTIFS(Data!$D$2:$D$6232,A240,Data!$R$2:$R$6232,"GRANTED")</f>
        <v>0</v>
      </c>
      <c r="I240" s="33">
        <f>SUMPRODUCT((Data!$D$2:$D$6232=A240)*((Data!$R$2:$R$6232="ABANDONED")+(Data!$R$2:$R$6232="CLOSED")+(Data!$R$2:$R$6232="MERGED")))</f>
        <v>0</v>
      </c>
      <c r="J240" s="13">
        <f>COUNTIFS('Pending RQ Deadlines'!$C$2:$C$1271,A240,'Pending RQ Deadlines'!$K$2:$K$1271,"Yes")</f>
        <v>2</v>
      </c>
      <c r="K240" s="13">
        <f ca="1">COUNTIFS('Pending RQ Deadlines'!$C$2:$C$1271,A240,'Pending RQ Deadlines'!$J$2:$J$1271,"OVERDUE")</f>
        <v>1</v>
      </c>
      <c r="L240" s="13">
        <f ca="1">SUMPRODUCT(('Pending RQ Deadlines'!$C$2:$C$1271=A240)*('Pending RQ Deadlines'!$J$2:$J$1271&lt;&gt;"UPCOMING")*('Pending RQ Deadlines'!$K$2:$K$1271="Yes"))</f>
        <v>1</v>
      </c>
      <c r="M240" s="15" t="str">
        <f ca="1">IFERROR(_xludf.minifs('Pending RQ Deadlines'!$G$2:$G$1271,'Pending RQ Deadlines'!$C$2:$C$1271,A240),"")</f>
        <v/>
      </c>
      <c r="N240" s="13">
        <f t="shared" ca="1" si="3"/>
        <v>239.01</v>
      </c>
    </row>
    <row r="241" spans="1:14">
      <c r="A241" s="14" t="s">
        <v>270</v>
      </c>
      <c r="B241" s="33">
        <f>COUNTIF(Data!$D$2:$D$6232,A241)</f>
        <v>3</v>
      </c>
      <c r="C241" s="33">
        <f>COUNTIFS(Data!$D$2:$D$6232,A241,Data!$R$2:$R$6232,"RFE FILED")</f>
        <v>3</v>
      </c>
      <c r="D241" s="33">
        <f>COUNTIFS(Data!$D$2:$D$6232,A241,Data!$R$2:$R$6232,"PROVISIONAL FILED")</f>
        <v>0</v>
      </c>
      <c r="E241" s="33">
        <f>COUNTIFS(Data!$D$2:$D$6232,A241,Data!$R$2:$R$6232,"COMPLETE FILED")</f>
        <v>0</v>
      </c>
      <c r="F241" s="33">
        <f>COUNTIFS(Data!$D$2:$D$6232,A241,Data!$R$2:$R$6232,"APPLICATION FILED")</f>
        <v>0</v>
      </c>
      <c r="G241" s="33">
        <f>COUNTIFS(Data!$D$2:$D$6232,A241,Data!$R$2:$R$6232,"UNDER EXAMINATION")</f>
        <v>0</v>
      </c>
      <c r="H241" s="33">
        <f>COUNTIFS(Data!$D$2:$D$6232,A241,Data!$R$2:$R$6232,"GRANTED")</f>
        <v>0</v>
      </c>
      <c r="I241" s="33">
        <f>SUMPRODUCT((Data!$D$2:$D$6232=A241)*((Data!$R$2:$R$6232="ABANDONED")+(Data!$R$2:$R$6232="CLOSED")+(Data!$R$2:$R$6232="MERGED")))</f>
        <v>0</v>
      </c>
      <c r="J241" s="13">
        <f>COUNTIFS('Pending RQ Deadlines'!$C$2:$C$1271,A241,'Pending RQ Deadlines'!$K$2:$K$1271,"Yes")</f>
        <v>0</v>
      </c>
      <c r="K241" s="13">
        <f>COUNTIFS('Pending RQ Deadlines'!$C$2:$C$1271,A241,'Pending RQ Deadlines'!$J$2:$J$1271,"OVERDUE")</f>
        <v>0</v>
      </c>
      <c r="L241" s="13">
        <f ca="1">SUMPRODUCT(('Pending RQ Deadlines'!$C$2:$C$1271=A241)*('Pending RQ Deadlines'!$J$2:$J$1271&lt;&gt;"UPCOMING")*('Pending RQ Deadlines'!$K$2:$K$1271="Yes"))</f>
        <v>0</v>
      </c>
      <c r="M241" s="15" t="str">
        <f ca="1">IFERROR(_xludf.minifs('Pending RQ Deadlines'!$G$2:$G$1271,'Pending RQ Deadlines'!$C$2:$C$1271,A241),"")</f>
        <v/>
      </c>
      <c r="N241" s="13">
        <f t="shared" ca="1" si="3"/>
        <v>241</v>
      </c>
    </row>
    <row r="242" spans="1:14">
      <c r="A242" s="14" t="s">
        <v>271</v>
      </c>
      <c r="B242" s="33">
        <f>COUNTIF(Data!$D$2:$D$6232,A242)</f>
        <v>3</v>
      </c>
      <c r="C242" s="33">
        <f>COUNTIFS(Data!$D$2:$D$6232,A242,Data!$R$2:$R$6232,"RFE FILED")</f>
        <v>3</v>
      </c>
      <c r="D242" s="33">
        <f>COUNTIFS(Data!$D$2:$D$6232,A242,Data!$R$2:$R$6232,"PROVISIONAL FILED")</f>
        <v>0</v>
      </c>
      <c r="E242" s="33">
        <f>COUNTIFS(Data!$D$2:$D$6232,A242,Data!$R$2:$R$6232,"COMPLETE FILED")</f>
        <v>0</v>
      </c>
      <c r="F242" s="33">
        <f>COUNTIFS(Data!$D$2:$D$6232,A242,Data!$R$2:$R$6232,"APPLICATION FILED")</f>
        <v>0</v>
      </c>
      <c r="G242" s="33">
        <f>COUNTIFS(Data!$D$2:$D$6232,A242,Data!$R$2:$R$6232,"UNDER EXAMINATION")</f>
        <v>0</v>
      </c>
      <c r="H242" s="33">
        <f>COUNTIFS(Data!$D$2:$D$6232,A242,Data!$R$2:$R$6232,"GRANTED")</f>
        <v>0</v>
      </c>
      <c r="I242" s="33">
        <f>SUMPRODUCT((Data!$D$2:$D$6232=A242)*((Data!$R$2:$R$6232="ABANDONED")+(Data!$R$2:$R$6232="CLOSED")+(Data!$R$2:$R$6232="MERGED")))</f>
        <v>0</v>
      </c>
      <c r="J242" s="13">
        <f>COUNTIFS('Pending RQ Deadlines'!$C$2:$C$1271,A242,'Pending RQ Deadlines'!$K$2:$K$1271,"Yes")</f>
        <v>0</v>
      </c>
      <c r="K242" s="13">
        <f>COUNTIFS('Pending RQ Deadlines'!$C$2:$C$1271,A242,'Pending RQ Deadlines'!$J$2:$J$1271,"OVERDUE")</f>
        <v>0</v>
      </c>
      <c r="L242" s="13">
        <f ca="1">SUMPRODUCT(('Pending RQ Deadlines'!$C$2:$C$1271=A242)*('Pending RQ Deadlines'!$J$2:$J$1271&lt;&gt;"UPCOMING")*('Pending RQ Deadlines'!$K$2:$K$1271="Yes"))</f>
        <v>0</v>
      </c>
      <c r="M242" s="15" t="str">
        <f ca="1">IFERROR(_xludf.minifs('Pending RQ Deadlines'!$G$2:$G$1271,'Pending RQ Deadlines'!$C$2:$C$1271,A242),"")</f>
        <v/>
      </c>
      <c r="N242" s="13">
        <f t="shared" ca="1" si="3"/>
        <v>242</v>
      </c>
    </row>
    <row r="243" spans="1:14">
      <c r="A243" s="14" t="s">
        <v>272</v>
      </c>
      <c r="B243" s="33">
        <f>COUNTIF(Data!$D$2:$D$6232,A243)</f>
        <v>3</v>
      </c>
      <c r="C243" s="33">
        <f>COUNTIFS(Data!$D$2:$D$6232,A243,Data!$R$2:$R$6232,"RFE FILED")</f>
        <v>3</v>
      </c>
      <c r="D243" s="33">
        <f>COUNTIFS(Data!$D$2:$D$6232,A243,Data!$R$2:$R$6232,"PROVISIONAL FILED")</f>
        <v>0</v>
      </c>
      <c r="E243" s="33">
        <f>COUNTIFS(Data!$D$2:$D$6232,A243,Data!$R$2:$R$6232,"COMPLETE FILED")</f>
        <v>0</v>
      </c>
      <c r="F243" s="33">
        <f>COUNTIFS(Data!$D$2:$D$6232,A243,Data!$R$2:$R$6232,"APPLICATION FILED")</f>
        <v>0</v>
      </c>
      <c r="G243" s="33">
        <f>COUNTIFS(Data!$D$2:$D$6232,A243,Data!$R$2:$R$6232,"UNDER EXAMINATION")</f>
        <v>0</v>
      </c>
      <c r="H243" s="33">
        <f>COUNTIFS(Data!$D$2:$D$6232,A243,Data!$R$2:$R$6232,"GRANTED")</f>
        <v>0</v>
      </c>
      <c r="I243" s="33">
        <f>SUMPRODUCT((Data!$D$2:$D$6232=A243)*((Data!$R$2:$R$6232="ABANDONED")+(Data!$R$2:$R$6232="CLOSED")+(Data!$R$2:$R$6232="MERGED")))</f>
        <v>0</v>
      </c>
      <c r="J243" s="13">
        <f>COUNTIFS('Pending RQ Deadlines'!$C$2:$C$1271,A243,'Pending RQ Deadlines'!$K$2:$K$1271,"Yes")</f>
        <v>0</v>
      </c>
      <c r="K243" s="13">
        <f>COUNTIFS('Pending RQ Deadlines'!$C$2:$C$1271,A243,'Pending RQ Deadlines'!$J$2:$J$1271,"OVERDUE")</f>
        <v>0</v>
      </c>
      <c r="L243" s="13">
        <f ca="1">SUMPRODUCT(('Pending RQ Deadlines'!$C$2:$C$1271=A243)*('Pending RQ Deadlines'!$J$2:$J$1271&lt;&gt;"UPCOMING")*('Pending RQ Deadlines'!$K$2:$K$1271="Yes"))</f>
        <v>0</v>
      </c>
      <c r="M243" s="15" t="str">
        <f ca="1">IFERROR(_xludf.minifs('Pending RQ Deadlines'!$G$2:$G$1271,'Pending RQ Deadlines'!$C$2:$C$1271,A243),"")</f>
        <v/>
      </c>
      <c r="N243" s="13">
        <f t="shared" ca="1" si="3"/>
        <v>243</v>
      </c>
    </row>
    <row r="244" spans="1:14">
      <c r="A244" s="14" t="s">
        <v>273</v>
      </c>
      <c r="B244" s="33">
        <f>COUNTIF(Data!$D$2:$D$6232,A244)</f>
        <v>3</v>
      </c>
      <c r="C244" s="33">
        <f>COUNTIFS(Data!$D$2:$D$6232,A244,Data!$R$2:$R$6232,"RFE FILED")</f>
        <v>1</v>
      </c>
      <c r="D244" s="33">
        <f>COUNTIFS(Data!$D$2:$D$6232,A244,Data!$R$2:$R$6232,"PROVISIONAL FILED")</f>
        <v>1</v>
      </c>
      <c r="E244" s="33">
        <f>COUNTIFS(Data!$D$2:$D$6232,A244,Data!$R$2:$R$6232,"COMPLETE FILED")</f>
        <v>0</v>
      </c>
      <c r="F244" s="33">
        <f>COUNTIFS(Data!$D$2:$D$6232,A244,Data!$R$2:$R$6232,"APPLICATION FILED")</f>
        <v>0</v>
      </c>
      <c r="G244" s="33">
        <f>COUNTIFS(Data!$D$2:$D$6232,A244,Data!$R$2:$R$6232,"UNDER EXAMINATION")</f>
        <v>0</v>
      </c>
      <c r="H244" s="33">
        <f>COUNTIFS(Data!$D$2:$D$6232,A244,Data!$R$2:$R$6232,"GRANTED")</f>
        <v>0</v>
      </c>
      <c r="I244" s="33">
        <f>SUMPRODUCT((Data!$D$2:$D$6232=A244)*((Data!$R$2:$R$6232="ABANDONED")+(Data!$R$2:$R$6232="CLOSED")+(Data!$R$2:$R$6232="MERGED")))</f>
        <v>1</v>
      </c>
      <c r="J244" s="13">
        <f>COUNTIFS('Pending RQ Deadlines'!$C$2:$C$1271,A244,'Pending RQ Deadlines'!$K$2:$K$1271,"Yes")</f>
        <v>1</v>
      </c>
      <c r="K244" s="13">
        <f ca="1">COUNTIFS('Pending RQ Deadlines'!$C$2:$C$1271,A244,'Pending RQ Deadlines'!$J$2:$J$1271,"OVERDUE")</f>
        <v>2</v>
      </c>
      <c r="L244" s="13">
        <f ca="1">SUMPRODUCT(('Pending RQ Deadlines'!$C$2:$C$1271=A244)*('Pending RQ Deadlines'!$J$2:$J$1271&lt;&gt;"UPCOMING")*('Pending RQ Deadlines'!$K$2:$K$1271="Yes"))</f>
        <v>1</v>
      </c>
      <c r="M244" s="15" t="str">
        <f ca="1">IFERROR(_xludf.minifs('Pending RQ Deadlines'!$G$2:$G$1271,'Pending RQ Deadlines'!$C$2:$C$1271,A244),"")</f>
        <v/>
      </c>
      <c r="N244" s="13">
        <f t="shared" ca="1" si="3"/>
        <v>243.02</v>
      </c>
    </row>
    <row r="245" spans="1:14">
      <c r="A245" s="14" t="s">
        <v>274</v>
      </c>
      <c r="B245" s="33">
        <f>COUNTIF(Data!$D$2:$D$6232,A245)</f>
        <v>3</v>
      </c>
      <c r="C245" s="33">
        <f>COUNTIFS(Data!$D$2:$D$6232,A245,Data!$R$2:$R$6232,"RFE FILED")</f>
        <v>3</v>
      </c>
      <c r="D245" s="33">
        <f>COUNTIFS(Data!$D$2:$D$6232,A245,Data!$R$2:$R$6232,"PROVISIONAL FILED")</f>
        <v>0</v>
      </c>
      <c r="E245" s="33">
        <f>COUNTIFS(Data!$D$2:$D$6232,A245,Data!$R$2:$R$6232,"COMPLETE FILED")</f>
        <v>0</v>
      </c>
      <c r="F245" s="33">
        <f>COUNTIFS(Data!$D$2:$D$6232,A245,Data!$R$2:$R$6232,"APPLICATION FILED")</f>
        <v>0</v>
      </c>
      <c r="G245" s="33">
        <f>COUNTIFS(Data!$D$2:$D$6232,A245,Data!$R$2:$R$6232,"UNDER EXAMINATION")</f>
        <v>0</v>
      </c>
      <c r="H245" s="33">
        <f>COUNTIFS(Data!$D$2:$D$6232,A245,Data!$R$2:$R$6232,"GRANTED")</f>
        <v>0</v>
      </c>
      <c r="I245" s="33">
        <f>SUMPRODUCT((Data!$D$2:$D$6232=A245)*((Data!$R$2:$R$6232="ABANDONED")+(Data!$R$2:$R$6232="CLOSED")+(Data!$R$2:$R$6232="MERGED")))</f>
        <v>0</v>
      </c>
      <c r="J245" s="13">
        <f>COUNTIFS('Pending RQ Deadlines'!$C$2:$C$1271,A245,'Pending RQ Deadlines'!$K$2:$K$1271,"Yes")</f>
        <v>0</v>
      </c>
      <c r="K245" s="13">
        <f>COUNTIFS('Pending RQ Deadlines'!$C$2:$C$1271,A245,'Pending RQ Deadlines'!$J$2:$J$1271,"OVERDUE")</f>
        <v>0</v>
      </c>
      <c r="L245" s="13">
        <f ca="1">SUMPRODUCT(('Pending RQ Deadlines'!$C$2:$C$1271=A245)*('Pending RQ Deadlines'!$J$2:$J$1271&lt;&gt;"UPCOMING")*('Pending RQ Deadlines'!$K$2:$K$1271="Yes"))</f>
        <v>0</v>
      </c>
      <c r="M245" s="15" t="str">
        <f ca="1">IFERROR(_xludf.minifs('Pending RQ Deadlines'!$G$2:$G$1271,'Pending RQ Deadlines'!$C$2:$C$1271,A245),"")</f>
        <v/>
      </c>
      <c r="N245" s="13">
        <f t="shared" ca="1" si="3"/>
        <v>245</v>
      </c>
    </row>
    <row r="246" spans="1:14">
      <c r="A246" s="14" t="s">
        <v>275</v>
      </c>
      <c r="B246" s="33">
        <f>COUNTIF(Data!$D$2:$D$6232,A246)</f>
        <v>3</v>
      </c>
      <c r="C246" s="33">
        <f>COUNTIFS(Data!$D$2:$D$6232,A246,Data!$R$2:$R$6232,"RFE FILED")</f>
        <v>3</v>
      </c>
      <c r="D246" s="33">
        <f>COUNTIFS(Data!$D$2:$D$6232,A246,Data!$R$2:$R$6232,"PROVISIONAL FILED")</f>
        <v>0</v>
      </c>
      <c r="E246" s="33">
        <f>COUNTIFS(Data!$D$2:$D$6232,A246,Data!$R$2:$R$6232,"COMPLETE FILED")</f>
        <v>0</v>
      </c>
      <c r="F246" s="33">
        <f>COUNTIFS(Data!$D$2:$D$6232,A246,Data!$R$2:$R$6232,"APPLICATION FILED")</f>
        <v>0</v>
      </c>
      <c r="G246" s="33">
        <f>COUNTIFS(Data!$D$2:$D$6232,A246,Data!$R$2:$R$6232,"UNDER EXAMINATION")</f>
        <v>0</v>
      </c>
      <c r="H246" s="33">
        <f>COUNTIFS(Data!$D$2:$D$6232,A246,Data!$R$2:$R$6232,"GRANTED")</f>
        <v>0</v>
      </c>
      <c r="I246" s="33">
        <f>SUMPRODUCT((Data!$D$2:$D$6232=A246)*((Data!$R$2:$R$6232="ABANDONED")+(Data!$R$2:$R$6232="CLOSED")+(Data!$R$2:$R$6232="MERGED")))</f>
        <v>0</v>
      </c>
      <c r="J246" s="13">
        <f>COUNTIFS('Pending RQ Deadlines'!$C$2:$C$1271,A246,'Pending RQ Deadlines'!$K$2:$K$1271,"Yes")</f>
        <v>0</v>
      </c>
      <c r="K246" s="13">
        <f>COUNTIFS('Pending RQ Deadlines'!$C$2:$C$1271,A246,'Pending RQ Deadlines'!$J$2:$J$1271,"OVERDUE")</f>
        <v>0</v>
      </c>
      <c r="L246" s="13">
        <f ca="1">SUMPRODUCT(('Pending RQ Deadlines'!$C$2:$C$1271=A246)*('Pending RQ Deadlines'!$J$2:$J$1271&lt;&gt;"UPCOMING")*('Pending RQ Deadlines'!$K$2:$K$1271="Yes"))</f>
        <v>0</v>
      </c>
      <c r="M246" s="15" t="str">
        <f ca="1">IFERROR(_xludf.minifs('Pending RQ Deadlines'!$G$2:$G$1271,'Pending RQ Deadlines'!$C$2:$C$1271,A246),"")</f>
        <v/>
      </c>
      <c r="N246" s="13">
        <f t="shared" ca="1" si="3"/>
        <v>246</v>
      </c>
    </row>
    <row r="247" spans="1:14">
      <c r="A247" s="14" t="s">
        <v>276</v>
      </c>
      <c r="B247" s="33">
        <f>COUNTIF(Data!$D$2:$D$6232,A247)</f>
        <v>3</v>
      </c>
      <c r="C247" s="33">
        <f>COUNTIFS(Data!$D$2:$D$6232,A247,Data!$R$2:$R$6232,"RFE FILED")</f>
        <v>3</v>
      </c>
      <c r="D247" s="33">
        <f>COUNTIFS(Data!$D$2:$D$6232,A247,Data!$R$2:$R$6232,"PROVISIONAL FILED")</f>
        <v>0</v>
      </c>
      <c r="E247" s="33">
        <f>COUNTIFS(Data!$D$2:$D$6232,A247,Data!$R$2:$R$6232,"COMPLETE FILED")</f>
        <v>0</v>
      </c>
      <c r="F247" s="33">
        <f>COUNTIFS(Data!$D$2:$D$6232,A247,Data!$R$2:$R$6232,"APPLICATION FILED")</f>
        <v>0</v>
      </c>
      <c r="G247" s="33">
        <f>COUNTIFS(Data!$D$2:$D$6232,A247,Data!$R$2:$R$6232,"UNDER EXAMINATION")</f>
        <v>0</v>
      </c>
      <c r="H247" s="33">
        <f>COUNTIFS(Data!$D$2:$D$6232,A247,Data!$R$2:$R$6232,"GRANTED")</f>
        <v>0</v>
      </c>
      <c r="I247" s="33">
        <f>SUMPRODUCT((Data!$D$2:$D$6232=A247)*((Data!$R$2:$R$6232="ABANDONED")+(Data!$R$2:$R$6232="CLOSED")+(Data!$R$2:$R$6232="MERGED")))</f>
        <v>0</v>
      </c>
      <c r="J247" s="13">
        <f>COUNTIFS('Pending RQ Deadlines'!$C$2:$C$1271,A247,'Pending RQ Deadlines'!$K$2:$K$1271,"Yes")</f>
        <v>0</v>
      </c>
      <c r="K247" s="13">
        <f>COUNTIFS('Pending RQ Deadlines'!$C$2:$C$1271,A247,'Pending RQ Deadlines'!$J$2:$J$1271,"OVERDUE")</f>
        <v>0</v>
      </c>
      <c r="L247" s="13">
        <f ca="1">SUMPRODUCT(('Pending RQ Deadlines'!$C$2:$C$1271=A247)*('Pending RQ Deadlines'!$J$2:$J$1271&lt;&gt;"UPCOMING")*('Pending RQ Deadlines'!$K$2:$K$1271="Yes"))</f>
        <v>0</v>
      </c>
      <c r="M247" s="15" t="str">
        <f ca="1">IFERROR(_xludf.minifs('Pending RQ Deadlines'!$G$2:$G$1271,'Pending RQ Deadlines'!$C$2:$C$1271,A247),"")</f>
        <v/>
      </c>
      <c r="N247" s="13">
        <f t="shared" ca="1" si="3"/>
        <v>247</v>
      </c>
    </row>
    <row r="248" spans="1:14">
      <c r="A248" s="14" t="s">
        <v>277</v>
      </c>
      <c r="B248" s="33">
        <f>COUNTIF(Data!$D$2:$D$6232,A248)</f>
        <v>3</v>
      </c>
      <c r="C248" s="33">
        <f>COUNTIFS(Data!$D$2:$D$6232,A248,Data!$R$2:$R$6232,"RFE FILED")</f>
        <v>3</v>
      </c>
      <c r="D248" s="33">
        <f>COUNTIFS(Data!$D$2:$D$6232,A248,Data!$R$2:$R$6232,"PROVISIONAL FILED")</f>
        <v>0</v>
      </c>
      <c r="E248" s="33">
        <f>COUNTIFS(Data!$D$2:$D$6232,A248,Data!$R$2:$R$6232,"COMPLETE FILED")</f>
        <v>0</v>
      </c>
      <c r="F248" s="33">
        <f>COUNTIFS(Data!$D$2:$D$6232,A248,Data!$R$2:$R$6232,"APPLICATION FILED")</f>
        <v>0</v>
      </c>
      <c r="G248" s="33">
        <f>COUNTIFS(Data!$D$2:$D$6232,A248,Data!$R$2:$R$6232,"UNDER EXAMINATION")</f>
        <v>0</v>
      </c>
      <c r="H248" s="33">
        <f>COUNTIFS(Data!$D$2:$D$6232,A248,Data!$R$2:$R$6232,"GRANTED")</f>
        <v>0</v>
      </c>
      <c r="I248" s="33">
        <f>SUMPRODUCT((Data!$D$2:$D$6232=A248)*((Data!$R$2:$R$6232="ABANDONED")+(Data!$R$2:$R$6232="CLOSED")+(Data!$R$2:$R$6232="MERGED")))</f>
        <v>0</v>
      </c>
      <c r="J248" s="13">
        <f>COUNTIFS('Pending RQ Deadlines'!$C$2:$C$1271,A248,'Pending RQ Deadlines'!$K$2:$K$1271,"Yes")</f>
        <v>0</v>
      </c>
      <c r="K248" s="13">
        <f>COUNTIFS('Pending RQ Deadlines'!$C$2:$C$1271,A248,'Pending RQ Deadlines'!$J$2:$J$1271,"OVERDUE")</f>
        <v>0</v>
      </c>
      <c r="L248" s="13">
        <f ca="1">SUMPRODUCT(('Pending RQ Deadlines'!$C$2:$C$1271=A248)*('Pending RQ Deadlines'!$J$2:$J$1271&lt;&gt;"UPCOMING")*('Pending RQ Deadlines'!$K$2:$K$1271="Yes"))</f>
        <v>0</v>
      </c>
      <c r="M248" s="15" t="str">
        <f ca="1">IFERROR(_xludf.minifs('Pending RQ Deadlines'!$G$2:$G$1271,'Pending RQ Deadlines'!$C$2:$C$1271,A248),"")</f>
        <v/>
      </c>
      <c r="N248" s="13">
        <f t="shared" ca="1" si="3"/>
        <v>248</v>
      </c>
    </row>
    <row r="249" spans="1:14">
      <c r="A249" s="14" t="s">
        <v>278</v>
      </c>
      <c r="B249" s="33">
        <f>COUNTIF(Data!$D$2:$D$6232,A249)</f>
        <v>3</v>
      </c>
      <c r="C249" s="33">
        <f>COUNTIFS(Data!$D$2:$D$6232,A249,Data!$R$2:$R$6232,"RFE FILED")</f>
        <v>0</v>
      </c>
      <c r="D249" s="33">
        <f>COUNTIFS(Data!$D$2:$D$6232,A249,Data!$R$2:$R$6232,"PROVISIONAL FILED")</f>
        <v>3</v>
      </c>
      <c r="E249" s="33">
        <f>COUNTIFS(Data!$D$2:$D$6232,A249,Data!$R$2:$R$6232,"COMPLETE FILED")</f>
        <v>0</v>
      </c>
      <c r="F249" s="33">
        <f>COUNTIFS(Data!$D$2:$D$6232,A249,Data!$R$2:$R$6232,"APPLICATION FILED")</f>
        <v>0</v>
      </c>
      <c r="G249" s="33">
        <f>COUNTIFS(Data!$D$2:$D$6232,A249,Data!$R$2:$R$6232,"UNDER EXAMINATION")</f>
        <v>0</v>
      </c>
      <c r="H249" s="33">
        <f>COUNTIFS(Data!$D$2:$D$6232,A249,Data!$R$2:$R$6232,"GRANTED")</f>
        <v>0</v>
      </c>
      <c r="I249" s="33">
        <f>SUMPRODUCT((Data!$D$2:$D$6232=A249)*((Data!$R$2:$R$6232="ABANDONED")+(Data!$R$2:$R$6232="CLOSED")+(Data!$R$2:$R$6232="MERGED")))</f>
        <v>0</v>
      </c>
      <c r="J249" s="13">
        <f>COUNTIFS('Pending RQ Deadlines'!$C$2:$C$1271,A249,'Pending RQ Deadlines'!$K$2:$K$1271,"Yes")</f>
        <v>3</v>
      </c>
      <c r="K249" s="13">
        <f ca="1">COUNTIFS('Pending RQ Deadlines'!$C$2:$C$1271,A249,'Pending RQ Deadlines'!$J$2:$J$1271,"OVERDUE")</f>
        <v>3</v>
      </c>
      <c r="L249" s="13">
        <f ca="1">SUMPRODUCT(('Pending RQ Deadlines'!$C$2:$C$1271=A249)*('Pending RQ Deadlines'!$J$2:$J$1271&lt;&gt;"UPCOMING")*('Pending RQ Deadlines'!$K$2:$K$1271="Yes"))</f>
        <v>3</v>
      </c>
      <c r="M249" s="15" t="str">
        <f ca="1">IFERROR(_xludf.minifs('Pending RQ Deadlines'!$G$2:$G$1271,'Pending RQ Deadlines'!$C$2:$C$1271,A249),"")</f>
        <v/>
      </c>
      <c r="N249" s="13">
        <f t="shared" ca="1" si="3"/>
        <v>246.03</v>
      </c>
    </row>
    <row r="250" spans="1:14">
      <c r="A250" s="14" t="s">
        <v>279</v>
      </c>
      <c r="B250" s="33">
        <f>COUNTIF(Data!$D$2:$D$6232,A250)</f>
        <v>3</v>
      </c>
      <c r="C250" s="33">
        <f>COUNTIFS(Data!$D$2:$D$6232,A250,Data!$R$2:$R$6232,"RFE FILED")</f>
        <v>3</v>
      </c>
      <c r="D250" s="33">
        <f>COUNTIFS(Data!$D$2:$D$6232,A250,Data!$R$2:$R$6232,"PROVISIONAL FILED")</f>
        <v>0</v>
      </c>
      <c r="E250" s="33">
        <f>COUNTIFS(Data!$D$2:$D$6232,A250,Data!$R$2:$R$6232,"COMPLETE FILED")</f>
        <v>0</v>
      </c>
      <c r="F250" s="33">
        <f>COUNTIFS(Data!$D$2:$D$6232,A250,Data!$R$2:$R$6232,"APPLICATION FILED")</f>
        <v>0</v>
      </c>
      <c r="G250" s="33">
        <f>COUNTIFS(Data!$D$2:$D$6232,A250,Data!$R$2:$R$6232,"UNDER EXAMINATION")</f>
        <v>0</v>
      </c>
      <c r="H250" s="33">
        <f>COUNTIFS(Data!$D$2:$D$6232,A250,Data!$R$2:$R$6232,"GRANTED")</f>
        <v>0</v>
      </c>
      <c r="I250" s="33">
        <f>SUMPRODUCT((Data!$D$2:$D$6232=A250)*((Data!$R$2:$R$6232="ABANDONED")+(Data!$R$2:$R$6232="CLOSED")+(Data!$R$2:$R$6232="MERGED")))</f>
        <v>0</v>
      </c>
      <c r="J250" s="13">
        <f>COUNTIFS('Pending RQ Deadlines'!$C$2:$C$1271,A250,'Pending RQ Deadlines'!$K$2:$K$1271,"Yes")</f>
        <v>0</v>
      </c>
      <c r="K250" s="13">
        <f>COUNTIFS('Pending RQ Deadlines'!$C$2:$C$1271,A250,'Pending RQ Deadlines'!$J$2:$J$1271,"OVERDUE")</f>
        <v>0</v>
      </c>
      <c r="L250" s="13">
        <f ca="1">SUMPRODUCT(('Pending RQ Deadlines'!$C$2:$C$1271=A250)*('Pending RQ Deadlines'!$J$2:$J$1271&lt;&gt;"UPCOMING")*('Pending RQ Deadlines'!$K$2:$K$1271="Yes"))</f>
        <v>0</v>
      </c>
      <c r="M250" s="15" t="str">
        <f ca="1">IFERROR(_xludf.minifs('Pending RQ Deadlines'!$G$2:$G$1271,'Pending RQ Deadlines'!$C$2:$C$1271,A250),"")</f>
        <v/>
      </c>
      <c r="N250" s="13">
        <f t="shared" ca="1" si="3"/>
        <v>250</v>
      </c>
    </row>
    <row r="251" spans="1:14">
      <c r="A251" s="14" t="s">
        <v>280</v>
      </c>
      <c r="B251" s="33">
        <f>COUNTIF(Data!$D$2:$D$6232,A251)</f>
        <v>3</v>
      </c>
      <c r="C251" s="33">
        <f>COUNTIFS(Data!$D$2:$D$6232,A251,Data!$R$2:$R$6232,"RFE FILED")</f>
        <v>3</v>
      </c>
      <c r="D251" s="33">
        <f>COUNTIFS(Data!$D$2:$D$6232,A251,Data!$R$2:$R$6232,"PROVISIONAL FILED")</f>
        <v>0</v>
      </c>
      <c r="E251" s="33">
        <f>COUNTIFS(Data!$D$2:$D$6232,A251,Data!$R$2:$R$6232,"COMPLETE FILED")</f>
        <v>0</v>
      </c>
      <c r="F251" s="33">
        <f>COUNTIFS(Data!$D$2:$D$6232,A251,Data!$R$2:$R$6232,"APPLICATION FILED")</f>
        <v>0</v>
      </c>
      <c r="G251" s="33">
        <f>COUNTIFS(Data!$D$2:$D$6232,A251,Data!$R$2:$R$6232,"UNDER EXAMINATION")</f>
        <v>0</v>
      </c>
      <c r="H251" s="33">
        <f>COUNTIFS(Data!$D$2:$D$6232,A251,Data!$R$2:$R$6232,"GRANTED")</f>
        <v>0</v>
      </c>
      <c r="I251" s="33">
        <f>SUMPRODUCT((Data!$D$2:$D$6232=A251)*((Data!$R$2:$R$6232="ABANDONED")+(Data!$R$2:$R$6232="CLOSED")+(Data!$R$2:$R$6232="MERGED")))</f>
        <v>0</v>
      </c>
      <c r="J251" s="13">
        <f>COUNTIFS('Pending RQ Deadlines'!$C$2:$C$1271,A251,'Pending RQ Deadlines'!$K$2:$K$1271,"Yes")</f>
        <v>0</v>
      </c>
      <c r="K251" s="13">
        <f>COUNTIFS('Pending RQ Deadlines'!$C$2:$C$1271,A251,'Pending RQ Deadlines'!$J$2:$J$1271,"OVERDUE")</f>
        <v>0</v>
      </c>
      <c r="L251" s="13">
        <f ca="1">SUMPRODUCT(('Pending RQ Deadlines'!$C$2:$C$1271=A251)*('Pending RQ Deadlines'!$J$2:$J$1271&lt;&gt;"UPCOMING")*('Pending RQ Deadlines'!$K$2:$K$1271="Yes"))</f>
        <v>0</v>
      </c>
      <c r="M251" s="15" t="str">
        <f ca="1">IFERROR(_xludf.minifs('Pending RQ Deadlines'!$G$2:$G$1271,'Pending RQ Deadlines'!$C$2:$C$1271,A251),"")</f>
        <v/>
      </c>
      <c r="N251" s="13">
        <f t="shared" ca="1" si="3"/>
        <v>251</v>
      </c>
    </row>
    <row r="252" spans="1:14">
      <c r="A252" s="14" t="s">
        <v>281</v>
      </c>
      <c r="B252" s="33">
        <f>COUNTIF(Data!$D$2:$D$6232,A252)</f>
        <v>3</v>
      </c>
      <c r="C252" s="33">
        <f>COUNTIFS(Data!$D$2:$D$6232,A252,Data!$R$2:$R$6232,"RFE FILED")</f>
        <v>3</v>
      </c>
      <c r="D252" s="33">
        <f>COUNTIFS(Data!$D$2:$D$6232,A252,Data!$R$2:$R$6232,"PROVISIONAL FILED")</f>
        <v>0</v>
      </c>
      <c r="E252" s="33">
        <f>COUNTIFS(Data!$D$2:$D$6232,A252,Data!$R$2:$R$6232,"COMPLETE FILED")</f>
        <v>0</v>
      </c>
      <c r="F252" s="33">
        <f>COUNTIFS(Data!$D$2:$D$6232,A252,Data!$R$2:$R$6232,"APPLICATION FILED")</f>
        <v>0</v>
      </c>
      <c r="G252" s="33">
        <f>COUNTIFS(Data!$D$2:$D$6232,A252,Data!$R$2:$R$6232,"UNDER EXAMINATION")</f>
        <v>0</v>
      </c>
      <c r="H252" s="33">
        <f>COUNTIFS(Data!$D$2:$D$6232,A252,Data!$R$2:$R$6232,"GRANTED")</f>
        <v>0</v>
      </c>
      <c r="I252" s="33">
        <f>SUMPRODUCT((Data!$D$2:$D$6232=A252)*((Data!$R$2:$R$6232="ABANDONED")+(Data!$R$2:$R$6232="CLOSED")+(Data!$R$2:$R$6232="MERGED")))</f>
        <v>0</v>
      </c>
      <c r="J252" s="13">
        <f>COUNTIFS('Pending RQ Deadlines'!$C$2:$C$1271,A252,'Pending RQ Deadlines'!$K$2:$K$1271,"Yes")</f>
        <v>0</v>
      </c>
      <c r="K252" s="13">
        <f>COUNTIFS('Pending RQ Deadlines'!$C$2:$C$1271,A252,'Pending RQ Deadlines'!$J$2:$J$1271,"OVERDUE")</f>
        <v>0</v>
      </c>
      <c r="L252" s="13">
        <f ca="1">SUMPRODUCT(('Pending RQ Deadlines'!$C$2:$C$1271=A252)*('Pending RQ Deadlines'!$J$2:$J$1271&lt;&gt;"UPCOMING")*('Pending RQ Deadlines'!$K$2:$K$1271="Yes"))</f>
        <v>0</v>
      </c>
      <c r="M252" s="15" t="str">
        <f ca="1">IFERROR(_xludf.minifs('Pending RQ Deadlines'!$G$2:$G$1271,'Pending RQ Deadlines'!$C$2:$C$1271,A252),"")</f>
        <v/>
      </c>
      <c r="N252" s="13">
        <f t="shared" ca="1" si="3"/>
        <v>252</v>
      </c>
    </row>
    <row r="253" spans="1:14">
      <c r="A253" s="14" t="s">
        <v>282</v>
      </c>
      <c r="B253" s="33">
        <f>COUNTIF(Data!$D$2:$D$6232,A253)</f>
        <v>3</v>
      </c>
      <c r="C253" s="33">
        <f>COUNTIFS(Data!$D$2:$D$6232,A253,Data!$R$2:$R$6232,"RFE FILED")</f>
        <v>1</v>
      </c>
      <c r="D253" s="33">
        <f>COUNTIFS(Data!$D$2:$D$6232,A253,Data!$R$2:$R$6232,"PROVISIONAL FILED")</f>
        <v>0</v>
      </c>
      <c r="E253" s="33">
        <f>COUNTIFS(Data!$D$2:$D$6232,A253,Data!$R$2:$R$6232,"COMPLETE FILED")</f>
        <v>0</v>
      </c>
      <c r="F253" s="33">
        <f>COUNTIFS(Data!$D$2:$D$6232,A253,Data!$R$2:$R$6232,"APPLICATION FILED")</f>
        <v>2</v>
      </c>
      <c r="G253" s="33">
        <f>COUNTIFS(Data!$D$2:$D$6232,A253,Data!$R$2:$R$6232,"UNDER EXAMINATION")</f>
        <v>0</v>
      </c>
      <c r="H253" s="33">
        <f>COUNTIFS(Data!$D$2:$D$6232,A253,Data!$R$2:$R$6232,"GRANTED")</f>
        <v>0</v>
      </c>
      <c r="I253" s="33">
        <f>SUMPRODUCT((Data!$D$2:$D$6232=A253)*((Data!$R$2:$R$6232="ABANDONED")+(Data!$R$2:$R$6232="CLOSED")+(Data!$R$2:$R$6232="MERGED")))</f>
        <v>0</v>
      </c>
      <c r="J253" s="13">
        <f>COUNTIFS('Pending RQ Deadlines'!$C$2:$C$1271,A253,'Pending RQ Deadlines'!$K$2:$K$1271,"Yes")</f>
        <v>2</v>
      </c>
      <c r="K253" s="13">
        <f ca="1">COUNTIFS('Pending RQ Deadlines'!$C$2:$C$1271,A253,'Pending RQ Deadlines'!$J$2:$J$1271,"OVERDUE")</f>
        <v>0</v>
      </c>
      <c r="L253" s="13">
        <f ca="1">SUMPRODUCT(('Pending RQ Deadlines'!$C$2:$C$1271=A253)*('Pending RQ Deadlines'!$J$2:$J$1271&lt;&gt;"UPCOMING")*('Pending RQ Deadlines'!$K$2:$K$1271="Yes"))</f>
        <v>0</v>
      </c>
      <c r="M253" s="15" t="str">
        <f ca="1">IFERROR(_xludf.minifs('Pending RQ Deadlines'!$G$2:$G$1271,'Pending RQ Deadlines'!$C$2:$C$1271,A253),"")</f>
        <v/>
      </c>
      <c r="N253" s="13">
        <f t="shared" ca="1" si="3"/>
        <v>253</v>
      </c>
    </row>
    <row r="254" spans="1:14">
      <c r="A254" s="14" t="s">
        <v>283</v>
      </c>
      <c r="B254" s="33">
        <f>COUNTIF(Data!$D$2:$D$6232,A254)</f>
        <v>3</v>
      </c>
      <c r="C254" s="33">
        <f>COUNTIFS(Data!$D$2:$D$6232,A254,Data!$R$2:$R$6232,"RFE FILED")</f>
        <v>3</v>
      </c>
      <c r="D254" s="33">
        <f>COUNTIFS(Data!$D$2:$D$6232,A254,Data!$R$2:$R$6232,"PROVISIONAL FILED")</f>
        <v>0</v>
      </c>
      <c r="E254" s="33">
        <f>COUNTIFS(Data!$D$2:$D$6232,A254,Data!$R$2:$R$6232,"COMPLETE FILED")</f>
        <v>0</v>
      </c>
      <c r="F254" s="33">
        <f>COUNTIFS(Data!$D$2:$D$6232,A254,Data!$R$2:$R$6232,"APPLICATION FILED")</f>
        <v>0</v>
      </c>
      <c r="G254" s="33">
        <f>COUNTIFS(Data!$D$2:$D$6232,A254,Data!$R$2:$R$6232,"UNDER EXAMINATION")</f>
        <v>0</v>
      </c>
      <c r="H254" s="33">
        <f>COUNTIFS(Data!$D$2:$D$6232,A254,Data!$R$2:$R$6232,"GRANTED")</f>
        <v>0</v>
      </c>
      <c r="I254" s="33">
        <f>SUMPRODUCT((Data!$D$2:$D$6232=A254)*((Data!$R$2:$R$6232="ABANDONED")+(Data!$R$2:$R$6232="CLOSED")+(Data!$R$2:$R$6232="MERGED")))</f>
        <v>0</v>
      </c>
      <c r="J254" s="13">
        <f>COUNTIFS('Pending RQ Deadlines'!$C$2:$C$1271,A254,'Pending RQ Deadlines'!$K$2:$K$1271,"Yes")</f>
        <v>0</v>
      </c>
      <c r="K254" s="13">
        <f>COUNTIFS('Pending RQ Deadlines'!$C$2:$C$1271,A254,'Pending RQ Deadlines'!$J$2:$J$1271,"OVERDUE")</f>
        <v>0</v>
      </c>
      <c r="L254" s="13">
        <f ca="1">SUMPRODUCT(('Pending RQ Deadlines'!$C$2:$C$1271=A254)*('Pending RQ Deadlines'!$J$2:$J$1271&lt;&gt;"UPCOMING")*('Pending RQ Deadlines'!$K$2:$K$1271="Yes"))</f>
        <v>0</v>
      </c>
      <c r="M254" s="15" t="str">
        <f ca="1">IFERROR(_xludf.minifs('Pending RQ Deadlines'!$G$2:$G$1271,'Pending RQ Deadlines'!$C$2:$C$1271,A254),"")</f>
        <v/>
      </c>
      <c r="N254" s="13">
        <f t="shared" ca="1" si="3"/>
        <v>254</v>
      </c>
    </row>
    <row r="255" spans="1:14">
      <c r="A255" s="14" t="s">
        <v>284</v>
      </c>
      <c r="B255" s="33">
        <f>COUNTIF(Data!$D$2:$D$6232,A255)</f>
        <v>3</v>
      </c>
      <c r="C255" s="33">
        <f>COUNTIFS(Data!$D$2:$D$6232,A255,Data!$R$2:$R$6232,"RFE FILED")</f>
        <v>1</v>
      </c>
      <c r="D255" s="33">
        <f>COUNTIFS(Data!$D$2:$D$6232,A255,Data!$R$2:$R$6232,"PROVISIONAL FILED")</f>
        <v>0</v>
      </c>
      <c r="E255" s="33">
        <f>COUNTIFS(Data!$D$2:$D$6232,A255,Data!$R$2:$R$6232,"COMPLETE FILED")</f>
        <v>0</v>
      </c>
      <c r="F255" s="33">
        <f>COUNTIFS(Data!$D$2:$D$6232,A255,Data!$R$2:$R$6232,"APPLICATION FILED")</f>
        <v>2</v>
      </c>
      <c r="G255" s="33">
        <f>COUNTIFS(Data!$D$2:$D$6232,A255,Data!$R$2:$R$6232,"UNDER EXAMINATION")</f>
        <v>0</v>
      </c>
      <c r="H255" s="33">
        <f>COUNTIFS(Data!$D$2:$D$6232,A255,Data!$R$2:$R$6232,"GRANTED")</f>
        <v>0</v>
      </c>
      <c r="I255" s="33">
        <f>SUMPRODUCT((Data!$D$2:$D$6232=A255)*((Data!$R$2:$R$6232="ABANDONED")+(Data!$R$2:$R$6232="CLOSED")+(Data!$R$2:$R$6232="MERGED")))</f>
        <v>0</v>
      </c>
      <c r="J255" s="13">
        <f>COUNTIFS('Pending RQ Deadlines'!$C$2:$C$1271,A255,'Pending RQ Deadlines'!$K$2:$K$1271,"Yes")</f>
        <v>2</v>
      </c>
      <c r="K255" s="13">
        <f ca="1">COUNTIFS('Pending RQ Deadlines'!$C$2:$C$1271,A255,'Pending RQ Deadlines'!$J$2:$J$1271,"OVERDUE")</f>
        <v>2</v>
      </c>
      <c r="L255" s="13">
        <f ca="1">SUMPRODUCT(('Pending RQ Deadlines'!$C$2:$C$1271=A255)*('Pending RQ Deadlines'!$J$2:$J$1271&lt;&gt;"UPCOMING")*('Pending RQ Deadlines'!$K$2:$K$1271="Yes"))</f>
        <v>2</v>
      </c>
      <c r="M255" s="15" t="str">
        <f ca="1">IFERROR(_xludf.minifs('Pending RQ Deadlines'!$G$2:$G$1271,'Pending RQ Deadlines'!$C$2:$C$1271,A255),"")</f>
        <v/>
      </c>
      <c r="N255" s="13">
        <f t="shared" ca="1" si="3"/>
        <v>253.02</v>
      </c>
    </row>
    <row r="256" spans="1:14">
      <c r="A256" s="14" t="s">
        <v>285</v>
      </c>
      <c r="B256" s="33">
        <f>COUNTIF(Data!$D$2:$D$6232,A256)</f>
        <v>3</v>
      </c>
      <c r="C256" s="33">
        <f>COUNTIFS(Data!$D$2:$D$6232,A256,Data!$R$2:$R$6232,"RFE FILED")</f>
        <v>3</v>
      </c>
      <c r="D256" s="33">
        <f>COUNTIFS(Data!$D$2:$D$6232,A256,Data!$R$2:$R$6232,"PROVISIONAL FILED")</f>
        <v>0</v>
      </c>
      <c r="E256" s="33">
        <f>COUNTIFS(Data!$D$2:$D$6232,A256,Data!$R$2:$R$6232,"COMPLETE FILED")</f>
        <v>0</v>
      </c>
      <c r="F256" s="33">
        <f>COUNTIFS(Data!$D$2:$D$6232,A256,Data!$R$2:$R$6232,"APPLICATION FILED")</f>
        <v>0</v>
      </c>
      <c r="G256" s="33">
        <f>COUNTIFS(Data!$D$2:$D$6232,A256,Data!$R$2:$R$6232,"UNDER EXAMINATION")</f>
        <v>0</v>
      </c>
      <c r="H256" s="33">
        <f>COUNTIFS(Data!$D$2:$D$6232,A256,Data!$R$2:$R$6232,"GRANTED")</f>
        <v>0</v>
      </c>
      <c r="I256" s="33">
        <f>SUMPRODUCT((Data!$D$2:$D$6232=A256)*((Data!$R$2:$R$6232="ABANDONED")+(Data!$R$2:$R$6232="CLOSED")+(Data!$R$2:$R$6232="MERGED")))</f>
        <v>0</v>
      </c>
      <c r="J256" s="13">
        <f>COUNTIFS('Pending RQ Deadlines'!$C$2:$C$1271,A256,'Pending RQ Deadlines'!$K$2:$K$1271,"Yes")</f>
        <v>0</v>
      </c>
      <c r="K256" s="13">
        <f>COUNTIFS('Pending RQ Deadlines'!$C$2:$C$1271,A256,'Pending RQ Deadlines'!$J$2:$J$1271,"OVERDUE")</f>
        <v>0</v>
      </c>
      <c r="L256" s="13">
        <f ca="1">SUMPRODUCT(('Pending RQ Deadlines'!$C$2:$C$1271=A256)*('Pending RQ Deadlines'!$J$2:$J$1271&lt;&gt;"UPCOMING")*('Pending RQ Deadlines'!$K$2:$K$1271="Yes"))</f>
        <v>0</v>
      </c>
      <c r="M256" s="15" t="str">
        <f ca="1">IFERROR(_xludf.minifs('Pending RQ Deadlines'!$G$2:$G$1271,'Pending RQ Deadlines'!$C$2:$C$1271,A256),"")</f>
        <v/>
      </c>
      <c r="N256" s="13">
        <f t="shared" ca="1" si="3"/>
        <v>256</v>
      </c>
    </row>
    <row r="257" spans="1:14">
      <c r="A257" s="14" t="s">
        <v>286</v>
      </c>
      <c r="B257" s="33">
        <f>COUNTIF(Data!$D$2:$D$6232,A257)</f>
        <v>3</v>
      </c>
      <c r="C257" s="33">
        <f>COUNTIFS(Data!$D$2:$D$6232,A257,Data!$R$2:$R$6232,"RFE FILED")</f>
        <v>2</v>
      </c>
      <c r="D257" s="33">
        <f>COUNTIFS(Data!$D$2:$D$6232,A257,Data!$R$2:$R$6232,"PROVISIONAL FILED")</f>
        <v>0</v>
      </c>
      <c r="E257" s="33">
        <f>COUNTIFS(Data!$D$2:$D$6232,A257,Data!$R$2:$R$6232,"COMPLETE FILED")</f>
        <v>0</v>
      </c>
      <c r="F257" s="33">
        <f>COUNTIFS(Data!$D$2:$D$6232,A257,Data!$R$2:$R$6232,"APPLICATION FILED")</f>
        <v>1</v>
      </c>
      <c r="G257" s="33">
        <f>COUNTIFS(Data!$D$2:$D$6232,A257,Data!$R$2:$R$6232,"UNDER EXAMINATION")</f>
        <v>0</v>
      </c>
      <c r="H257" s="33">
        <f>COUNTIFS(Data!$D$2:$D$6232,A257,Data!$R$2:$R$6232,"GRANTED")</f>
        <v>0</v>
      </c>
      <c r="I257" s="33">
        <f>SUMPRODUCT((Data!$D$2:$D$6232=A257)*((Data!$R$2:$R$6232="ABANDONED")+(Data!$R$2:$R$6232="CLOSED")+(Data!$R$2:$R$6232="MERGED")))</f>
        <v>0</v>
      </c>
      <c r="J257" s="13">
        <f>COUNTIFS('Pending RQ Deadlines'!$C$2:$C$1271,A257,'Pending RQ Deadlines'!$K$2:$K$1271,"Yes")</f>
        <v>1</v>
      </c>
      <c r="K257" s="13">
        <f ca="1">COUNTIFS('Pending RQ Deadlines'!$C$2:$C$1271,A257,'Pending RQ Deadlines'!$J$2:$J$1271,"OVERDUE")</f>
        <v>1</v>
      </c>
      <c r="L257" s="13">
        <f ca="1">SUMPRODUCT(('Pending RQ Deadlines'!$C$2:$C$1271=A257)*('Pending RQ Deadlines'!$J$2:$J$1271&lt;&gt;"UPCOMING")*('Pending RQ Deadlines'!$K$2:$K$1271="Yes"))</f>
        <v>1</v>
      </c>
      <c r="M257" s="15" t="str">
        <f ca="1">IFERROR(_xludf.minifs('Pending RQ Deadlines'!$G$2:$G$1271,'Pending RQ Deadlines'!$C$2:$C$1271,A257),"")</f>
        <v/>
      </c>
      <c r="N257" s="13">
        <f t="shared" ca="1" si="3"/>
        <v>256.01</v>
      </c>
    </row>
    <row r="258" spans="1:14">
      <c r="A258" s="14" t="s">
        <v>287</v>
      </c>
      <c r="B258" s="33">
        <f>COUNTIF(Data!$D$2:$D$6232,A258)</f>
        <v>3</v>
      </c>
      <c r="C258" s="33">
        <f>COUNTIFS(Data!$D$2:$D$6232,A258,Data!$R$2:$R$6232,"RFE FILED")</f>
        <v>0</v>
      </c>
      <c r="D258" s="33">
        <f>COUNTIFS(Data!$D$2:$D$6232,A258,Data!$R$2:$R$6232,"PROVISIONAL FILED")</f>
        <v>3</v>
      </c>
      <c r="E258" s="33">
        <f>COUNTIFS(Data!$D$2:$D$6232,A258,Data!$R$2:$R$6232,"COMPLETE FILED")</f>
        <v>0</v>
      </c>
      <c r="F258" s="33">
        <f>COUNTIFS(Data!$D$2:$D$6232,A258,Data!$R$2:$R$6232,"APPLICATION FILED")</f>
        <v>0</v>
      </c>
      <c r="G258" s="33">
        <f>COUNTIFS(Data!$D$2:$D$6232,A258,Data!$R$2:$R$6232,"UNDER EXAMINATION")</f>
        <v>0</v>
      </c>
      <c r="H258" s="33">
        <f>COUNTIFS(Data!$D$2:$D$6232,A258,Data!$R$2:$R$6232,"GRANTED")</f>
        <v>0</v>
      </c>
      <c r="I258" s="33">
        <f>SUMPRODUCT((Data!$D$2:$D$6232=A258)*((Data!$R$2:$R$6232="ABANDONED")+(Data!$R$2:$R$6232="CLOSED")+(Data!$R$2:$R$6232="MERGED")))</f>
        <v>0</v>
      </c>
      <c r="J258" s="13">
        <f>COUNTIFS('Pending RQ Deadlines'!$C$2:$C$1271,A258,'Pending RQ Deadlines'!$K$2:$K$1271,"Yes")</f>
        <v>3</v>
      </c>
      <c r="K258" s="13">
        <f ca="1">COUNTIFS('Pending RQ Deadlines'!$C$2:$C$1271,A258,'Pending RQ Deadlines'!$J$2:$J$1271,"OVERDUE")</f>
        <v>2</v>
      </c>
      <c r="L258" s="13">
        <f ca="1">SUMPRODUCT(('Pending RQ Deadlines'!$C$2:$C$1271=A258)*('Pending RQ Deadlines'!$J$2:$J$1271&lt;&gt;"UPCOMING")*('Pending RQ Deadlines'!$K$2:$K$1271="Yes"))</f>
        <v>2</v>
      </c>
      <c r="M258" s="15" t="str">
        <f ca="1">IFERROR(_xludf.minifs('Pending RQ Deadlines'!$G$2:$G$1271,'Pending RQ Deadlines'!$C$2:$C$1271,A258),"")</f>
        <v/>
      </c>
      <c r="N258" s="13">
        <f t="shared" ca="1" si="3"/>
        <v>256.02</v>
      </c>
    </row>
    <row r="259" spans="1:14">
      <c r="A259" s="14" t="s">
        <v>288</v>
      </c>
      <c r="B259" s="33">
        <f>COUNTIF(Data!$D$2:$D$6232,A259)</f>
        <v>3</v>
      </c>
      <c r="C259" s="33">
        <f>COUNTIFS(Data!$D$2:$D$6232,A259,Data!$R$2:$R$6232,"RFE FILED")</f>
        <v>3</v>
      </c>
      <c r="D259" s="33">
        <f>COUNTIFS(Data!$D$2:$D$6232,A259,Data!$R$2:$R$6232,"PROVISIONAL FILED")</f>
        <v>0</v>
      </c>
      <c r="E259" s="33">
        <f>COUNTIFS(Data!$D$2:$D$6232,A259,Data!$R$2:$R$6232,"COMPLETE FILED")</f>
        <v>0</v>
      </c>
      <c r="F259" s="33">
        <f>COUNTIFS(Data!$D$2:$D$6232,A259,Data!$R$2:$R$6232,"APPLICATION FILED")</f>
        <v>0</v>
      </c>
      <c r="G259" s="33">
        <f>COUNTIFS(Data!$D$2:$D$6232,A259,Data!$R$2:$R$6232,"UNDER EXAMINATION")</f>
        <v>0</v>
      </c>
      <c r="H259" s="33">
        <f>COUNTIFS(Data!$D$2:$D$6232,A259,Data!$R$2:$R$6232,"GRANTED")</f>
        <v>0</v>
      </c>
      <c r="I259" s="33">
        <f>SUMPRODUCT((Data!$D$2:$D$6232=A259)*((Data!$R$2:$R$6232="ABANDONED")+(Data!$R$2:$R$6232="CLOSED")+(Data!$R$2:$R$6232="MERGED")))</f>
        <v>0</v>
      </c>
      <c r="J259" s="13">
        <f>COUNTIFS('Pending RQ Deadlines'!$C$2:$C$1271,A259,'Pending RQ Deadlines'!$K$2:$K$1271,"Yes")</f>
        <v>0</v>
      </c>
      <c r="K259" s="13">
        <f>COUNTIFS('Pending RQ Deadlines'!$C$2:$C$1271,A259,'Pending RQ Deadlines'!$J$2:$J$1271,"OVERDUE")</f>
        <v>0</v>
      </c>
      <c r="L259" s="13">
        <f ca="1">SUMPRODUCT(('Pending RQ Deadlines'!$C$2:$C$1271=A259)*('Pending RQ Deadlines'!$J$2:$J$1271&lt;&gt;"UPCOMING")*('Pending RQ Deadlines'!$K$2:$K$1271="Yes"))</f>
        <v>0</v>
      </c>
      <c r="M259" s="15" t="str">
        <f ca="1">IFERROR(_xludf.minifs('Pending RQ Deadlines'!$G$2:$G$1271,'Pending RQ Deadlines'!$C$2:$C$1271,A259),"")</f>
        <v/>
      </c>
      <c r="N259" s="13">
        <f t="shared" ref="N259:N322" ca="1" si="4">ROW()-L259+K259/100</f>
        <v>259</v>
      </c>
    </row>
    <row r="260" spans="1:14">
      <c r="A260" s="14" t="s">
        <v>289</v>
      </c>
      <c r="B260" s="33">
        <f>COUNTIF(Data!$D$2:$D$6232,A260)</f>
        <v>3</v>
      </c>
      <c r="C260" s="33">
        <f>COUNTIFS(Data!$D$2:$D$6232,A260,Data!$R$2:$R$6232,"RFE FILED")</f>
        <v>0</v>
      </c>
      <c r="D260" s="33">
        <f>COUNTIFS(Data!$D$2:$D$6232,A260,Data!$R$2:$R$6232,"PROVISIONAL FILED")</f>
        <v>1</v>
      </c>
      <c r="E260" s="33">
        <f>COUNTIFS(Data!$D$2:$D$6232,A260,Data!$R$2:$R$6232,"COMPLETE FILED")</f>
        <v>0</v>
      </c>
      <c r="F260" s="33">
        <f>COUNTIFS(Data!$D$2:$D$6232,A260,Data!$R$2:$R$6232,"APPLICATION FILED")</f>
        <v>0</v>
      </c>
      <c r="G260" s="33">
        <f>COUNTIFS(Data!$D$2:$D$6232,A260,Data!$R$2:$R$6232,"UNDER EXAMINATION")</f>
        <v>0</v>
      </c>
      <c r="H260" s="33">
        <f>COUNTIFS(Data!$D$2:$D$6232,A260,Data!$R$2:$R$6232,"GRANTED")</f>
        <v>0</v>
      </c>
      <c r="I260" s="33">
        <f>SUMPRODUCT((Data!$D$2:$D$6232=A260)*((Data!$R$2:$R$6232="ABANDONED")+(Data!$R$2:$R$6232="CLOSED")+(Data!$R$2:$R$6232="MERGED")))</f>
        <v>2</v>
      </c>
      <c r="J260" s="13">
        <f>COUNTIFS('Pending RQ Deadlines'!$C$2:$C$1271,A260,'Pending RQ Deadlines'!$K$2:$K$1271,"Yes")</f>
        <v>1</v>
      </c>
      <c r="K260" s="13">
        <f ca="1">COUNTIFS('Pending RQ Deadlines'!$C$2:$C$1271,A260,'Pending RQ Deadlines'!$J$2:$J$1271,"OVERDUE")</f>
        <v>3</v>
      </c>
      <c r="L260" s="13">
        <f ca="1">SUMPRODUCT(('Pending RQ Deadlines'!$C$2:$C$1271=A260)*('Pending RQ Deadlines'!$J$2:$J$1271&lt;&gt;"UPCOMING")*('Pending RQ Deadlines'!$K$2:$K$1271="Yes"))</f>
        <v>1</v>
      </c>
      <c r="M260" s="15" t="str">
        <f ca="1">IFERROR(_xludf.minifs('Pending RQ Deadlines'!$G$2:$G$1271,'Pending RQ Deadlines'!$C$2:$C$1271,A260),"")</f>
        <v/>
      </c>
      <c r="N260" s="13">
        <f t="shared" ca="1" si="4"/>
        <v>259.02999999999997</v>
      </c>
    </row>
    <row r="261" spans="1:14">
      <c r="A261" s="14" t="s">
        <v>290</v>
      </c>
      <c r="B261" s="33">
        <f>COUNTIF(Data!$D$2:$D$6232,A261)</f>
        <v>3</v>
      </c>
      <c r="C261" s="33">
        <f>COUNTIFS(Data!$D$2:$D$6232,A261,Data!$R$2:$R$6232,"RFE FILED")</f>
        <v>1</v>
      </c>
      <c r="D261" s="33">
        <f>COUNTIFS(Data!$D$2:$D$6232,A261,Data!$R$2:$R$6232,"PROVISIONAL FILED")</f>
        <v>0</v>
      </c>
      <c r="E261" s="33">
        <f>COUNTIFS(Data!$D$2:$D$6232,A261,Data!$R$2:$R$6232,"COMPLETE FILED")</f>
        <v>2</v>
      </c>
      <c r="F261" s="33">
        <f>COUNTIFS(Data!$D$2:$D$6232,A261,Data!$R$2:$R$6232,"APPLICATION FILED")</f>
        <v>0</v>
      </c>
      <c r="G261" s="33">
        <f>COUNTIFS(Data!$D$2:$D$6232,A261,Data!$R$2:$R$6232,"UNDER EXAMINATION")</f>
        <v>0</v>
      </c>
      <c r="H261" s="33">
        <f>COUNTIFS(Data!$D$2:$D$6232,A261,Data!$R$2:$R$6232,"GRANTED")</f>
        <v>0</v>
      </c>
      <c r="I261" s="33">
        <f>SUMPRODUCT((Data!$D$2:$D$6232=A261)*((Data!$R$2:$R$6232="ABANDONED")+(Data!$R$2:$R$6232="CLOSED")+(Data!$R$2:$R$6232="MERGED")))</f>
        <v>0</v>
      </c>
      <c r="J261" s="13">
        <f>COUNTIFS('Pending RQ Deadlines'!$C$2:$C$1271,A261,'Pending RQ Deadlines'!$K$2:$K$1271,"Yes")</f>
        <v>2</v>
      </c>
      <c r="K261" s="13">
        <f ca="1">COUNTIFS('Pending RQ Deadlines'!$C$2:$C$1271,A261,'Pending RQ Deadlines'!$J$2:$J$1271,"OVERDUE")</f>
        <v>1</v>
      </c>
      <c r="L261" s="13">
        <f ca="1">SUMPRODUCT(('Pending RQ Deadlines'!$C$2:$C$1271=A261)*('Pending RQ Deadlines'!$J$2:$J$1271&lt;&gt;"UPCOMING")*('Pending RQ Deadlines'!$K$2:$K$1271="Yes"))</f>
        <v>1</v>
      </c>
      <c r="M261" s="15" t="str">
        <f ca="1">IFERROR(_xludf.minifs('Pending RQ Deadlines'!$G$2:$G$1271,'Pending RQ Deadlines'!$C$2:$C$1271,A261),"")</f>
        <v/>
      </c>
      <c r="N261" s="13">
        <f t="shared" ca="1" si="4"/>
        <v>260.01</v>
      </c>
    </row>
    <row r="262" spans="1:14">
      <c r="A262" s="14" t="s">
        <v>291</v>
      </c>
      <c r="B262" s="33">
        <f>COUNTIF(Data!$D$2:$D$6232,A262)</f>
        <v>3</v>
      </c>
      <c r="C262" s="33">
        <f>COUNTIFS(Data!$D$2:$D$6232,A262,Data!$R$2:$R$6232,"RFE FILED")</f>
        <v>2</v>
      </c>
      <c r="D262" s="33">
        <f>COUNTIFS(Data!$D$2:$D$6232,A262,Data!$R$2:$R$6232,"PROVISIONAL FILED")</f>
        <v>1</v>
      </c>
      <c r="E262" s="33">
        <f>COUNTIFS(Data!$D$2:$D$6232,A262,Data!$R$2:$R$6232,"COMPLETE FILED")</f>
        <v>0</v>
      </c>
      <c r="F262" s="33">
        <f>COUNTIFS(Data!$D$2:$D$6232,A262,Data!$R$2:$R$6232,"APPLICATION FILED")</f>
        <v>0</v>
      </c>
      <c r="G262" s="33">
        <f>COUNTIFS(Data!$D$2:$D$6232,A262,Data!$R$2:$R$6232,"UNDER EXAMINATION")</f>
        <v>0</v>
      </c>
      <c r="H262" s="33">
        <f>COUNTIFS(Data!$D$2:$D$6232,A262,Data!$R$2:$R$6232,"GRANTED")</f>
        <v>0</v>
      </c>
      <c r="I262" s="33">
        <f>SUMPRODUCT((Data!$D$2:$D$6232=A262)*((Data!$R$2:$R$6232="ABANDONED")+(Data!$R$2:$R$6232="CLOSED")+(Data!$R$2:$R$6232="MERGED")))</f>
        <v>0</v>
      </c>
      <c r="J262" s="13">
        <f>COUNTIFS('Pending RQ Deadlines'!$C$2:$C$1271,A262,'Pending RQ Deadlines'!$K$2:$K$1271,"Yes")</f>
        <v>1</v>
      </c>
      <c r="K262" s="13">
        <f ca="1">COUNTIFS('Pending RQ Deadlines'!$C$2:$C$1271,A262,'Pending RQ Deadlines'!$J$2:$J$1271,"OVERDUE")</f>
        <v>1</v>
      </c>
      <c r="L262" s="13">
        <f ca="1">SUMPRODUCT(('Pending RQ Deadlines'!$C$2:$C$1271=A262)*('Pending RQ Deadlines'!$J$2:$J$1271&lt;&gt;"UPCOMING")*('Pending RQ Deadlines'!$K$2:$K$1271="Yes"))</f>
        <v>1</v>
      </c>
      <c r="M262" s="15" t="str">
        <f ca="1">IFERROR(_xludf.minifs('Pending RQ Deadlines'!$G$2:$G$1271,'Pending RQ Deadlines'!$C$2:$C$1271,A262),"")</f>
        <v/>
      </c>
      <c r="N262" s="13">
        <f t="shared" ca="1" si="4"/>
        <v>261.01</v>
      </c>
    </row>
    <row r="263" spans="1:14">
      <c r="A263" s="14" t="s">
        <v>292</v>
      </c>
      <c r="B263" s="33">
        <f>COUNTIF(Data!$D$2:$D$6232,A263)</f>
        <v>3</v>
      </c>
      <c r="C263" s="33">
        <f>COUNTIFS(Data!$D$2:$D$6232,A263,Data!$R$2:$R$6232,"RFE FILED")</f>
        <v>0</v>
      </c>
      <c r="D263" s="33">
        <f>COUNTIFS(Data!$D$2:$D$6232,A263,Data!$R$2:$R$6232,"PROVISIONAL FILED")</f>
        <v>3</v>
      </c>
      <c r="E263" s="33">
        <f>COUNTIFS(Data!$D$2:$D$6232,A263,Data!$R$2:$R$6232,"COMPLETE FILED")</f>
        <v>0</v>
      </c>
      <c r="F263" s="33">
        <f>COUNTIFS(Data!$D$2:$D$6232,A263,Data!$R$2:$R$6232,"APPLICATION FILED")</f>
        <v>0</v>
      </c>
      <c r="G263" s="33">
        <f>COUNTIFS(Data!$D$2:$D$6232,A263,Data!$R$2:$R$6232,"UNDER EXAMINATION")</f>
        <v>0</v>
      </c>
      <c r="H263" s="33">
        <f>COUNTIFS(Data!$D$2:$D$6232,A263,Data!$R$2:$R$6232,"GRANTED")</f>
        <v>0</v>
      </c>
      <c r="I263" s="33">
        <f>SUMPRODUCT((Data!$D$2:$D$6232=A263)*((Data!$R$2:$R$6232="ABANDONED")+(Data!$R$2:$R$6232="CLOSED")+(Data!$R$2:$R$6232="MERGED")))</f>
        <v>0</v>
      </c>
      <c r="J263" s="13">
        <f>COUNTIFS('Pending RQ Deadlines'!$C$2:$C$1271,A263,'Pending RQ Deadlines'!$K$2:$K$1271,"Yes")</f>
        <v>3</v>
      </c>
      <c r="K263" s="13">
        <f ca="1">COUNTIFS('Pending RQ Deadlines'!$C$2:$C$1271,A263,'Pending RQ Deadlines'!$J$2:$J$1271,"OVERDUE")</f>
        <v>1</v>
      </c>
      <c r="L263" s="13">
        <f ca="1">SUMPRODUCT(('Pending RQ Deadlines'!$C$2:$C$1271=A263)*('Pending RQ Deadlines'!$J$2:$J$1271&lt;&gt;"UPCOMING")*('Pending RQ Deadlines'!$K$2:$K$1271="Yes"))</f>
        <v>1</v>
      </c>
      <c r="M263" s="15" t="str">
        <f ca="1">IFERROR(_xludf.minifs('Pending RQ Deadlines'!$G$2:$G$1271,'Pending RQ Deadlines'!$C$2:$C$1271,A263),"")</f>
        <v/>
      </c>
      <c r="N263" s="13">
        <f t="shared" ca="1" si="4"/>
        <v>262.01</v>
      </c>
    </row>
    <row r="264" spans="1:14">
      <c r="A264" s="14" t="s">
        <v>293</v>
      </c>
      <c r="B264" s="33">
        <f>COUNTIF(Data!$D$2:$D$6232,A264)</f>
        <v>3</v>
      </c>
      <c r="C264" s="33">
        <f>COUNTIFS(Data!$D$2:$D$6232,A264,Data!$R$2:$R$6232,"RFE FILED")</f>
        <v>3</v>
      </c>
      <c r="D264" s="33">
        <f>COUNTIFS(Data!$D$2:$D$6232,A264,Data!$R$2:$R$6232,"PROVISIONAL FILED")</f>
        <v>0</v>
      </c>
      <c r="E264" s="33">
        <f>COUNTIFS(Data!$D$2:$D$6232,A264,Data!$R$2:$R$6232,"COMPLETE FILED")</f>
        <v>0</v>
      </c>
      <c r="F264" s="33">
        <f>COUNTIFS(Data!$D$2:$D$6232,A264,Data!$R$2:$R$6232,"APPLICATION FILED")</f>
        <v>0</v>
      </c>
      <c r="G264" s="33">
        <f>COUNTIFS(Data!$D$2:$D$6232,A264,Data!$R$2:$R$6232,"UNDER EXAMINATION")</f>
        <v>0</v>
      </c>
      <c r="H264" s="33">
        <f>COUNTIFS(Data!$D$2:$D$6232,A264,Data!$R$2:$R$6232,"GRANTED")</f>
        <v>0</v>
      </c>
      <c r="I264" s="33">
        <f>SUMPRODUCT((Data!$D$2:$D$6232=A264)*((Data!$R$2:$R$6232="ABANDONED")+(Data!$R$2:$R$6232="CLOSED")+(Data!$R$2:$R$6232="MERGED")))</f>
        <v>0</v>
      </c>
      <c r="J264" s="13">
        <f>COUNTIFS('Pending RQ Deadlines'!$C$2:$C$1271,A264,'Pending RQ Deadlines'!$K$2:$K$1271,"Yes")</f>
        <v>0</v>
      </c>
      <c r="K264" s="13">
        <f>COUNTIFS('Pending RQ Deadlines'!$C$2:$C$1271,A264,'Pending RQ Deadlines'!$J$2:$J$1271,"OVERDUE")</f>
        <v>0</v>
      </c>
      <c r="L264" s="13">
        <f ca="1">SUMPRODUCT(('Pending RQ Deadlines'!$C$2:$C$1271=A264)*('Pending RQ Deadlines'!$J$2:$J$1271&lt;&gt;"UPCOMING")*('Pending RQ Deadlines'!$K$2:$K$1271="Yes"))</f>
        <v>0</v>
      </c>
      <c r="M264" s="15" t="str">
        <f ca="1">IFERROR(_xludf.minifs('Pending RQ Deadlines'!$G$2:$G$1271,'Pending RQ Deadlines'!$C$2:$C$1271,A264),"")</f>
        <v/>
      </c>
      <c r="N264" s="13">
        <f t="shared" ca="1" si="4"/>
        <v>264</v>
      </c>
    </row>
    <row r="265" spans="1:14">
      <c r="A265" s="14" t="s">
        <v>294</v>
      </c>
      <c r="B265" s="33">
        <f>COUNTIF(Data!$D$2:$D$6232,A265)</f>
        <v>3</v>
      </c>
      <c r="C265" s="33">
        <f>COUNTIFS(Data!$D$2:$D$6232,A265,Data!$R$2:$R$6232,"RFE FILED")</f>
        <v>3</v>
      </c>
      <c r="D265" s="33">
        <f>COUNTIFS(Data!$D$2:$D$6232,A265,Data!$R$2:$R$6232,"PROVISIONAL FILED")</f>
        <v>0</v>
      </c>
      <c r="E265" s="33">
        <f>COUNTIFS(Data!$D$2:$D$6232,A265,Data!$R$2:$R$6232,"COMPLETE FILED")</f>
        <v>0</v>
      </c>
      <c r="F265" s="33">
        <f>COUNTIFS(Data!$D$2:$D$6232,A265,Data!$R$2:$R$6232,"APPLICATION FILED")</f>
        <v>0</v>
      </c>
      <c r="G265" s="33">
        <f>COUNTIFS(Data!$D$2:$D$6232,A265,Data!$R$2:$R$6232,"UNDER EXAMINATION")</f>
        <v>0</v>
      </c>
      <c r="H265" s="33">
        <f>COUNTIFS(Data!$D$2:$D$6232,A265,Data!$R$2:$R$6232,"GRANTED")</f>
        <v>0</v>
      </c>
      <c r="I265" s="33">
        <f>SUMPRODUCT((Data!$D$2:$D$6232=A265)*((Data!$R$2:$R$6232="ABANDONED")+(Data!$R$2:$R$6232="CLOSED")+(Data!$R$2:$R$6232="MERGED")))</f>
        <v>0</v>
      </c>
      <c r="J265" s="13">
        <f>COUNTIFS('Pending RQ Deadlines'!$C$2:$C$1271,A265,'Pending RQ Deadlines'!$K$2:$K$1271,"Yes")</f>
        <v>0</v>
      </c>
      <c r="K265" s="13">
        <f>COUNTIFS('Pending RQ Deadlines'!$C$2:$C$1271,A265,'Pending RQ Deadlines'!$J$2:$J$1271,"OVERDUE")</f>
        <v>0</v>
      </c>
      <c r="L265" s="13">
        <f ca="1">SUMPRODUCT(('Pending RQ Deadlines'!$C$2:$C$1271=A265)*('Pending RQ Deadlines'!$J$2:$J$1271&lt;&gt;"UPCOMING")*('Pending RQ Deadlines'!$K$2:$K$1271="Yes"))</f>
        <v>0</v>
      </c>
      <c r="M265" s="15" t="str">
        <f ca="1">IFERROR(_xludf.minifs('Pending RQ Deadlines'!$G$2:$G$1271,'Pending RQ Deadlines'!$C$2:$C$1271,A265),"")</f>
        <v/>
      </c>
      <c r="N265" s="13">
        <f t="shared" ca="1" si="4"/>
        <v>265</v>
      </c>
    </row>
    <row r="266" spans="1:14">
      <c r="A266" s="14" t="s">
        <v>295</v>
      </c>
      <c r="B266" s="33">
        <f>COUNTIF(Data!$D$2:$D$6232,A266)</f>
        <v>3</v>
      </c>
      <c r="C266" s="33">
        <f>COUNTIFS(Data!$D$2:$D$6232,A266,Data!$R$2:$R$6232,"RFE FILED")</f>
        <v>2</v>
      </c>
      <c r="D266" s="33">
        <f>COUNTIFS(Data!$D$2:$D$6232,A266,Data!$R$2:$R$6232,"PROVISIONAL FILED")</f>
        <v>1</v>
      </c>
      <c r="E266" s="33">
        <f>COUNTIFS(Data!$D$2:$D$6232,A266,Data!$R$2:$R$6232,"COMPLETE FILED")</f>
        <v>0</v>
      </c>
      <c r="F266" s="33">
        <f>COUNTIFS(Data!$D$2:$D$6232,A266,Data!$R$2:$R$6232,"APPLICATION FILED")</f>
        <v>0</v>
      </c>
      <c r="G266" s="33">
        <f>COUNTIFS(Data!$D$2:$D$6232,A266,Data!$R$2:$R$6232,"UNDER EXAMINATION")</f>
        <v>0</v>
      </c>
      <c r="H266" s="33">
        <f>COUNTIFS(Data!$D$2:$D$6232,A266,Data!$R$2:$R$6232,"GRANTED")</f>
        <v>0</v>
      </c>
      <c r="I266" s="33">
        <f>SUMPRODUCT((Data!$D$2:$D$6232=A266)*((Data!$R$2:$R$6232="ABANDONED")+(Data!$R$2:$R$6232="CLOSED")+(Data!$R$2:$R$6232="MERGED")))</f>
        <v>0</v>
      </c>
      <c r="J266" s="13">
        <f>COUNTIFS('Pending RQ Deadlines'!$C$2:$C$1271,A266,'Pending RQ Deadlines'!$K$2:$K$1271,"Yes")</f>
        <v>1</v>
      </c>
      <c r="K266" s="13">
        <f ca="1">COUNTIFS('Pending RQ Deadlines'!$C$2:$C$1271,A266,'Pending RQ Deadlines'!$J$2:$J$1271,"OVERDUE")</f>
        <v>1</v>
      </c>
      <c r="L266" s="13">
        <f ca="1">SUMPRODUCT(('Pending RQ Deadlines'!$C$2:$C$1271=A266)*('Pending RQ Deadlines'!$J$2:$J$1271&lt;&gt;"UPCOMING")*('Pending RQ Deadlines'!$K$2:$K$1271="Yes"))</f>
        <v>1</v>
      </c>
      <c r="M266" s="15" t="str">
        <f ca="1">IFERROR(_xludf.minifs('Pending RQ Deadlines'!$G$2:$G$1271,'Pending RQ Deadlines'!$C$2:$C$1271,A266),"")</f>
        <v/>
      </c>
      <c r="N266" s="13">
        <f t="shared" ca="1" si="4"/>
        <v>265.01</v>
      </c>
    </row>
    <row r="267" spans="1:14">
      <c r="A267" s="14" t="s">
        <v>296</v>
      </c>
      <c r="B267" s="33">
        <f>COUNTIF(Data!$D$2:$D$6232,A267)</f>
        <v>3</v>
      </c>
      <c r="C267" s="33">
        <f>COUNTIFS(Data!$D$2:$D$6232,A267,Data!$R$2:$R$6232,"RFE FILED")</f>
        <v>3</v>
      </c>
      <c r="D267" s="33">
        <f>COUNTIFS(Data!$D$2:$D$6232,A267,Data!$R$2:$R$6232,"PROVISIONAL FILED")</f>
        <v>0</v>
      </c>
      <c r="E267" s="33">
        <f>COUNTIFS(Data!$D$2:$D$6232,A267,Data!$R$2:$R$6232,"COMPLETE FILED")</f>
        <v>0</v>
      </c>
      <c r="F267" s="33">
        <f>COUNTIFS(Data!$D$2:$D$6232,A267,Data!$R$2:$R$6232,"APPLICATION FILED")</f>
        <v>0</v>
      </c>
      <c r="G267" s="33">
        <f>COUNTIFS(Data!$D$2:$D$6232,A267,Data!$R$2:$R$6232,"UNDER EXAMINATION")</f>
        <v>0</v>
      </c>
      <c r="H267" s="33">
        <f>COUNTIFS(Data!$D$2:$D$6232,A267,Data!$R$2:$R$6232,"GRANTED")</f>
        <v>0</v>
      </c>
      <c r="I267" s="33">
        <f>SUMPRODUCT((Data!$D$2:$D$6232=A267)*((Data!$R$2:$R$6232="ABANDONED")+(Data!$R$2:$R$6232="CLOSED")+(Data!$R$2:$R$6232="MERGED")))</f>
        <v>0</v>
      </c>
      <c r="J267" s="13">
        <f>COUNTIFS('Pending RQ Deadlines'!$C$2:$C$1271,A267,'Pending RQ Deadlines'!$K$2:$K$1271,"Yes")</f>
        <v>0</v>
      </c>
      <c r="K267" s="13">
        <f>COUNTIFS('Pending RQ Deadlines'!$C$2:$C$1271,A267,'Pending RQ Deadlines'!$J$2:$J$1271,"OVERDUE")</f>
        <v>0</v>
      </c>
      <c r="L267" s="13">
        <f ca="1">SUMPRODUCT(('Pending RQ Deadlines'!$C$2:$C$1271=A267)*('Pending RQ Deadlines'!$J$2:$J$1271&lt;&gt;"UPCOMING")*('Pending RQ Deadlines'!$K$2:$K$1271="Yes"))</f>
        <v>0</v>
      </c>
      <c r="M267" s="15" t="str">
        <f ca="1">IFERROR(_xludf.minifs('Pending RQ Deadlines'!$G$2:$G$1271,'Pending RQ Deadlines'!$C$2:$C$1271,A267),"")</f>
        <v/>
      </c>
      <c r="N267" s="13">
        <f t="shared" ca="1" si="4"/>
        <v>267</v>
      </c>
    </row>
    <row r="268" spans="1:14">
      <c r="A268" s="14" t="s">
        <v>297</v>
      </c>
      <c r="B268" s="33">
        <f>COUNTIF(Data!$D$2:$D$6232,A268)</f>
        <v>3</v>
      </c>
      <c r="C268" s="33">
        <f>COUNTIFS(Data!$D$2:$D$6232,A268,Data!$R$2:$R$6232,"RFE FILED")</f>
        <v>3</v>
      </c>
      <c r="D268" s="33">
        <f>COUNTIFS(Data!$D$2:$D$6232,A268,Data!$R$2:$R$6232,"PROVISIONAL FILED")</f>
        <v>0</v>
      </c>
      <c r="E268" s="33">
        <f>COUNTIFS(Data!$D$2:$D$6232,A268,Data!$R$2:$R$6232,"COMPLETE FILED")</f>
        <v>0</v>
      </c>
      <c r="F268" s="33">
        <f>COUNTIFS(Data!$D$2:$D$6232,A268,Data!$R$2:$R$6232,"APPLICATION FILED")</f>
        <v>0</v>
      </c>
      <c r="G268" s="33">
        <f>COUNTIFS(Data!$D$2:$D$6232,A268,Data!$R$2:$R$6232,"UNDER EXAMINATION")</f>
        <v>0</v>
      </c>
      <c r="H268" s="33">
        <f>COUNTIFS(Data!$D$2:$D$6232,A268,Data!$R$2:$R$6232,"GRANTED")</f>
        <v>0</v>
      </c>
      <c r="I268" s="33">
        <f>SUMPRODUCT((Data!$D$2:$D$6232=A268)*((Data!$R$2:$R$6232="ABANDONED")+(Data!$R$2:$R$6232="CLOSED")+(Data!$R$2:$R$6232="MERGED")))</f>
        <v>0</v>
      </c>
      <c r="J268" s="13">
        <f>COUNTIFS('Pending RQ Deadlines'!$C$2:$C$1271,A268,'Pending RQ Deadlines'!$K$2:$K$1271,"Yes")</f>
        <v>0</v>
      </c>
      <c r="K268" s="13">
        <f>COUNTIFS('Pending RQ Deadlines'!$C$2:$C$1271,A268,'Pending RQ Deadlines'!$J$2:$J$1271,"OVERDUE")</f>
        <v>0</v>
      </c>
      <c r="L268" s="13">
        <f ca="1">SUMPRODUCT(('Pending RQ Deadlines'!$C$2:$C$1271=A268)*('Pending RQ Deadlines'!$J$2:$J$1271&lt;&gt;"UPCOMING")*('Pending RQ Deadlines'!$K$2:$K$1271="Yes"))</f>
        <v>0</v>
      </c>
      <c r="M268" s="15" t="str">
        <f ca="1">IFERROR(_xludf.minifs('Pending RQ Deadlines'!$G$2:$G$1271,'Pending RQ Deadlines'!$C$2:$C$1271,A268),"")</f>
        <v/>
      </c>
      <c r="N268" s="13">
        <f t="shared" ca="1" si="4"/>
        <v>268</v>
      </c>
    </row>
    <row r="269" spans="1:14">
      <c r="A269" s="14" t="s">
        <v>298</v>
      </c>
      <c r="B269" s="33">
        <f>COUNTIF(Data!$D$2:$D$6232,A269)</f>
        <v>3</v>
      </c>
      <c r="C269" s="33">
        <f>COUNTIFS(Data!$D$2:$D$6232,A269,Data!$R$2:$R$6232,"RFE FILED")</f>
        <v>3</v>
      </c>
      <c r="D269" s="33">
        <f>COUNTIFS(Data!$D$2:$D$6232,A269,Data!$R$2:$R$6232,"PROVISIONAL FILED")</f>
        <v>0</v>
      </c>
      <c r="E269" s="33">
        <f>COUNTIFS(Data!$D$2:$D$6232,A269,Data!$R$2:$R$6232,"COMPLETE FILED")</f>
        <v>0</v>
      </c>
      <c r="F269" s="33">
        <f>COUNTIFS(Data!$D$2:$D$6232,A269,Data!$R$2:$R$6232,"APPLICATION FILED")</f>
        <v>0</v>
      </c>
      <c r="G269" s="33">
        <f>COUNTIFS(Data!$D$2:$D$6232,A269,Data!$R$2:$R$6232,"UNDER EXAMINATION")</f>
        <v>0</v>
      </c>
      <c r="H269" s="33">
        <f>COUNTIFS(Data!$D$2:$D$6232,A269,Data!$R$2:$R$6232,"GRANTED")</f>
        <v>0</v>
      </c>
      <c r="I269" s="33">
        <f>SUMPRODUCT((Data!$D$2:$D$6232=A269)*((Data!$R$2:$R$6232="ABANDONED")+(Data!$R$2:$R$6232="CLOSED")+(Data!$R$2:$R$6232="MERGED")))</f>
        <v>0</v>
      </c>
      <c r="J269" s="13">
        <f>COUNTIFS('Pending RQ Deadlines'!$C$2:$C$1271,A269,'Pending RQ Deadlines'!$K$2:$K$1271,"Yes")</f>
        <v>0</v>
      </c>
      <c r="K269" s="13">
        <f>COUNTIFS('Pending RQ Deadlines'!$C$2:$C$1271,A269,'Pending RQ Deadlines'!$J$2:$J$1271,"OVERDUE")</f>
        <v>0</v>
      </c>
      <c r="L269" s="13">
        <f ca="1">SUMPRODUCT(('Pending RQ Deadlines'!$C$2:$C$1271=A269)*('Pending RQ Deadlines'!$J$2:$J$1271&lt;&gt;"UPCOMING")*('Pending RQ Deadlines'!$K$2:$K$1271="Yes"))</f>
        <v>0</v>
      </c>
      <c r="M269" s="15" t="str">
        <f ca="1">IFERROR(_xludf.minifs('Pending RQ Deadlines'!$G$2:$G$1271,'Pending RQ Deadlines'!$C$2:$C$1271,A269),"")</f>
        <v/>
      </c>
      <c r="N269" s="13">
        <f t="shared" ca="1" si="4"/>
        <v>269</v>
      </c>
    </row>
    <row r="270" spans="1:14">
      <c r="A270" s="14" t="s">
        <v>299</v>
      </c>
      <c r="B270" s="33">
        <f>COUNTIF(Data!$D$2:$D$6232,A270)</f>
        <v>3</v>
      </c>
      <c r="C270" s="33">
        <f>COUNTIFS(Data!$D$2:$D$6232,A270,Data!$R$2:$R$6232,"RFE FILED")</f>
        <v>3</v>
      </c>
      <c r="D270" s="33">
        <f>COUNTIFS(Data!$D$2:$D$6232,A270,Data!$R$2:$R$6232,"PROVISIONAL FILED")</f>
        <v>0</v>
      </c>
      <c r="E270" s="33">
        <f>COUNTIFS(Data!$D$2:$D$6232,A270,Data!$R$2:$R$6232,"COMPLETE FILED")</f>
        <v>0</v>
      </c>
      <c r="F270" s="33">
        <f>COUNTIFS(Data!$D$2:$D$6232,A270,Data!$R$2:$R$6232,"APPLICATION FILED")</f>
        <v>0</v>
      </c>
      <c r="G270" s="33">
        <f>COUNTIFS(Data!$D$2:$D$6232,A270,Data!$R$2:$R$6232,"UNDER EXAMINATION")</f>
        <v>0</v>
      </c>
      <c r="H270" s="33">
        <f>COUNTIFS(Data!$D$2:$D$6232,A270,Data!$R$2:$R$6232,"GRANTED")</f>
        <v>0</v>
      </c>
      <c r="I270" s="33">
        <f>SUMPRODUCT((Data!$D$2:$D$6232=A270)*((Data!$R$2:$R$6232="ABANDONED")+(Data!$R$2:$R$6232="CLOSED")+(Data!$R$2:$R$6232="MERGED")))</f>
        <v>0</v>
      </c>
      <c r="J270" s="13">
        <f>COUNTIFS('Pending RQ Deadlines'!$C$2:$C$1271,A270,'Pending RQ Deadlines'!$K$2:$K$1271,"Yes")</f>
        <v>0</v>
      </c>
      <c r="K270" s="13">
        <f>COUNTIFS('Pending RQ Deadlines'!$C$2:$C$1271,A270,'Pending RQ Deadlines'!$J$2:$J$1271,"OVERDUE")</f>
        <v>0</v>
      </c>
      <c r="L270" s="13">
        <f ca="1">SUMPRODUCT(('Pending RQ Deadlines'!$C$2:$C$1271=A270)*('Pending RQ Deadlines'!$J$2:$J$1271&lt;&gt;"UPCOMING")*('Pending RQ Deadlines'!$K$2:$K$1271="Yes"))</f>
        <v>0</v>
      </c>
      <c r="M270" s="15" t="str">
        <f ca="1">IFERROR(_xludf.minifs('Pending RQ Deadlines'!$G$2:$G$1271,'Pending RQ Deadlines'!$C$2:$C$1271,A270),"")</f>
        <v/>
      </c>
      <c r="N270" s="13">
        <f t="shared" ca="1" si="4"/>
        <v>270</v>
      </c>
    </row>
    <row r="271" spans="1:14">
      <c r="A271" s="14" t="s">
        <v>300</v>
      </c>
      <c r="B271" s="33">
        <f>COUNTIF(Data!$D$2:$D$6232,A271)</f>
        <v>3</v>
      </c>
      <c r="C271" s="33">
        <f>COUNTIFS(Data!$D$2:$D$6232,A271,Data!$R$2:$R$6232,"RFE FILED")</f>
        <v>2</v>
      </c>
      <c r="D271" s="33">
        <f>COUNTIFS(Data!$D$2:$D$6232,A271,Data!$R$2:$R$6232,"PROVISIONAL FILED")</f>
        <v>0</v>
      </c>
      <c r="E271" s="33">
        <f>COUNTIFS(Data!$D$2:$D$6232,A271,Data!$R$2:$R$6232,"COMPLETE FILED")</f>
        <v>0</v>
      </c>
      <c r="F271" s="33">
        <f>COUNTIFS(Data!$D$2:$D$6232,A271,Data!$R$2:$R$6232,"APPLICATION FILED")</f>
        <v>0</v>
      </c>
      <c r="G271" s="33">
        <f>COUNTIFS(Data!$D$2:$D$6232,A271,Data!$R$2:$R$6232,"UNDER EXAMINATION")</f>
        <v>0</v>
      </c>
      <c r="H271" s="33">
        <f>COUNTIFS(Data!$D$2:$D$6232,A271,Data!$R$2:$R$6232,"GRANTED")</f>
        <v>0</v>
      </c>
      <c r="I271" s="33">
        <f>SUMPRODUCT((Data!$D$2:$D$6232=A271)*((Data!$R$2:$R$6232="ABANDONED")+(Data!$R$2:$R$6232="CLOSED")+(Data!$R$2:$R$6232="MERGED")))</f>
        <v>1</v>
      </c>
      <c r="J271" s="13">
        <f>COUNTIFS('Pending RQ Deadlines'!$C$2:$C$1271,A271,'Pending RQ Deadlines'!$K$2:$K$1271,"Yes")</f>
        <v>0</v>
      </c>
      <c r="K271" s="13">
        <f>COUNTIFS('Pending RQ Deadlines'!$C$2:$C$1271,A271,'Pending RQ Deadlines'!$J$2:$J$1271,"OVERDUE")</f>
        <v>0</v>
      </c>
      <c r="L271" s="13">
        <f ca="1">SUMPRODUCT(('Pending RQ Deadlines'!$C$2:$C$1271=A271)*('Pending RQ Deadlines'!$J$2:$J$1271&lt;&gt;"UPCOMING")*('Pending RQ Deadlines'!$K$2:$K$1271="Yes"))</f>
        <v>0</v>
      </c>
      <c r="M271" s="15" t="str">
        <f ca="1">IFERROR(_xludf.minifs('Pending RQ Deadlines'!$G$2:$G$1271,'Pending RQ Deadlines'!$C$2:$C$1271,A271),"")</f>
        <v/>
      </c>
      <c r="N271" s="13">
        <f t="shared" ca="1" si="4"/>
        <v>271</v>
      </c>
    </row>
    <row r="272" spans="1:14">
      <c r="A272" s="14" t="s">
        <v>301</v>
      </c>
      <c r="B272" s="33">
        <f>COUNTIF(Data!$D$2:$D$6232,A272)</f>
        <v>3</v>
      </c>
      <c r="C272" s="33">
        <f>COUNTIFS(Data!$D$2:$D$6232,A272,Data!$R$2:$R$6232,"RFE FILED")</f>
        <v>3</v>
      </c>
      <c r="D272" s="33">
        <f>COUNTIFS(Data!$D$2:$D$6232,A272,Data!$R$2:$R$6232,"PROVISIONAL FILED")</f>
        <v>0</v>
      </c>
      <c r="E272" s="33">
        <f>COUNTIFS(Data!$D$2:$D$6232,A272,Data!$R$2:$R$6232,"COMPLETE FILED")</f>
        <v>0</v>
      </c>
      <c r="F272" s="33">
        <f>COUNTIFS(Data!$D$2:$D$6232,A272,Data!$R$2:$R$6232,"APPLICATION FILED")</f>
        <v>0</v>
      </c>
      <c r="G272" s="33">
        <f>COUNTIFS(Data!$D$2:$D$6232,A272,Data!$R$2:$R$6232,"UNDER EXAMINATION")</f>
        <v>0</v>
      </c>
      <c r="H272" s="33">
        <f>COUNTIFS(Data!$D$2:$D$6232,A272,Data!$R$2:$R$6232,"GRANTED")</f>
        <v>0</v>
      </c>
      <c r="I272" s="33">
        <f>SUMPRODUCT((Data!$D$2:$D$6232=A272)*((Data!$R$2:$R$6232="ABANDONED")+(Data!$R$2:$R$6232="CLOSED")+(Data!$R$2:$R$6232="MERGED")))</f>
        <v>0</v>
      </c>
      <c r="J272" s="13">
        <f>COUNTIFS('Pending RQ Deadlines'!$C$2:$C$1271,A272,'Pending RQ Deadlines'!$K$2:$K$1271,"Yes")</f>
        <v>0</v>
      </c>
      <c r="K272" s="13">
        <f>COUNTIFS('Pending RQ Deadlines'!$C$2:$C$1271,A272,'Pending RQ Deadlines'!$J$2:$J$1271,"OVERDUE")</f>
        <v>0</v>
      </c>
      <c r="L272" s="13">
        <f ca="1">SUMPRODUCT(('Pending RQ Deadlines'!$C$2:$C$1271=A272)*('Pending RQ Deadlines'!$J$2:$J$1271&lt;&gt;"UPCOMING")*('Pending RQ Deadlines'!$K$2:$K$1271="Yes"))</f>
        <v>0</v>
      </c>
      <c r="M272" s="15" t="str">
        <f ca="1">IFERROR(_xludf.minifs('Pending RQ Deadlines'!$G$2:$G$1271,'Pending RQ Deadlines'!$C$2:$C$1271,A272),"")</f>
        <v/>
      </c>
      <c r="N272" s="13">
        <f t="shared" ca="1" si="4"/>
        <v>272</v>
      </c>
    </row>
    <row r="273" spans="1:14">
      <c r="A273" s="14" t="s">
        <v>302</v>
      </c>
      <c r="B273" s="33">
        <f>COUNTIF(Data!$D$2:$D$6232,A273)</f>
        <v>3</v>
      </c>
      <c r="C273" s="33">
        <f>COUNTIFS(Data!$D$2:$D$6232,A273,Data!$R$2:$R$6232,"RFE FILED")</f>
        <v>3</v>
      </c>
      <c r="D273" s="33">
        <f>COUNTIFS(Data!$D$2:$D$6232,A273,Data!$R$2:$R$6232,"PROVISIONAL FILED")</f>
        <v>0</v>
      </c>
      <c r="E273" s="33">
        <f>COUNTIFS(Data!$D$2:$D$6232,A273,Data!$R$2:$R$6232,"COMPLETE FILED")</f>
        <v>0</v>
      </c>
      <c r="F273" s="33">
        <f>COUNTIFS(Data!$D$2:$D$6232,A273,Data!$R$2:$R$6232,"APPLICATION FILED")</f>
        <v>0</v>
      </c>
      <c r="G273" s="33">
        <f>COUNTIFS(Data!$D$2:$D$6232,A273,Data!$R$2:$R$6232,"UNDER EXAMINATION")</f>
        <v>0</v>
      </c>
      <c r="H273" s="33">
        <f>COUNTIFS(Data!$D$2:$D$6232,A273,Data!$R$2:$R$6232,"GRANTED")</f>
        <v>0</v>
      </c>
      <c r="I273" s="33">
        <f>SUMPRODUCT((Data!$D$2:$D$6232=A273)*((Data!$R$2:$R$6232="ABANDONED")+(Data!$R$2:$R$6232="CLOSED")+(Data!$R$2:$R$6232="MERGED")))</f>
        <v>0</v>
      </c>
      <c r="J273" s="13">
        <f>COUNTIFS('Pending RQ Deadlines'!$C$2:$C$1271,A273,'Pending RQ Deadlines'!$K$2:$K$1271,"Yes")</f>
        <v>0</v>
      </c>
      <c r="K273" s="13">
        <f>COUNTIFS('Pending RQ Deadlines'!$C$2:$C$1271,A273,'Pending RQ Deadlines'!$J$2:$J$1271,"OVERDUE")</f>
        <v>0</v>
      </c>
      <c r="L273" s="13">
        <f ca="1">SUMPRODUCT(('Pending RQ Deadlines'!$C$2:$C$1271=A273)*('Pending RQ Deadlines'!$J$2:$J$1271&lt;&gt;"UPCOMING")*('Pending RQ Deadlines'!$K$2:$K$1271="Yes"))</f>
        <v>0</v>
      </c>
      <c r="M273" s="15" t="str">
        <f ca="1">IFERROR(_xludf.minifs('Pending RQ Deadlines'!$G$2:$G$1271,'Pending RQ Deadlines'!$C$2:$C$1271,A273),"")</f>
        <v/>
      </c>
      <c r="N273" s="13">
        <f t="shared" ca="1" si="4"/>
        <v>273</v>
      </c>
    </row>
    <row r="274" spans="1:14">
      <c r="A274" s="14" t="s">
        <v>303</v>
      </c>
      <c r="B274" s="33">
        <f>COUNTIF(Data!$D$2:$D$6232,A274)</f>
        <v>3</v>
      </c>
      <c r="C274" s="33">
        <f>COUNTIFS(Data!$D$2:$D$6232,A274,Data!$R$2:$R$6232,"RFE FILED")</f>
        <v>3</v>
      </c>
      <c r="D274" s="33">
        <f>COUNTIFS(Data!$D$2:$D$6232,A274,Data!$R$2:$R$6232,"PROVISIONAL FILED")</f>
        <v>0</v>
      </c>
      <c r="E274" s="33">
        <f>COUNTIFS(Data!$D$2:$D$6232,A274,Data!$R$2:$R$6232,"COMPLETE FILED")</f>
        <v>0</v>
      </c>
      <c r="F274" s="33">
        <f>COUNTIFS(Data!$D$2:$D$6232,A274,Data!$R$2:$R$6232,"APPLICATION FILED")</f>
        <v>0</v>
      </c>
      <c r="G274" s="33">
        <f>COUNTIFS(Data!$D$2:$D$6232,A274,Data!$R$2:$R$6232,"UNDER EXAMINATION")</f>
        <v>0</v>
      </c>
      <c r="H274" s="33">
        <f>COUNTIFS(Data!$D$2:$D$6232,A274,Data!$R$2:$R$6232,"GRANTED")</f>
        <v>0</v>
      </c>
      <c r="I274" s="33">
        <f>SUMPRODUCT((Data!$D$2:$D$6232=A274)*((Data!$R$2:$R$6232="ABANDONED")+(Data!$R$2:$R$6232="CLOSED")+(Data!$R$2:$R$6232="MERGED")))</f>
        <v>0</v>
      </c>
      <c r="J274" s="13">
        <f>COUNTIFS('Pending RQ Deadlines'!$C$2:$C$1271,A274,'Pending RQ Deadlines'!$K$2:$K$1271,"Yes")</f>
        <v>0</v>
      </c>
      <c r="K274" s="13">
        <f>COUNTIFS('Pending RQ Deadlines'!$C$2:$C$1271,A274,'Pending RQ Deadlines'!$J$2:$J$1271,"OVERDUE")</f>
        <v>0</v>
      </c>
      <c r="L274" s="13">
        <f ca="1">SUMPRODUCT(('Pending RQ Deadlines'!$C$2:$C$1271=A274)*('Pending RQ Deadlines'!$J$2:$J$1271&lt;&gt;"UPCOMING")*('Pending RQ Deadlines'!$K$2:$K$1271="Yes"))</f>
        <v>0</v>
      </c>
      <c r="M274" s="15" t="str">
        <f ca="1">IFERROR(_xludf.minifs('Pending RQ Deadlines'!$G$2:$G$1271,'Pending RQ Deadlines'!$C$2:$C$1271,A274),"")</f>
        <v/>
      </c>
      <c r="N274" s="13">
        <f t="shared" ca="1" si="4"/>
        <v>274</v>
      </c>
    </row>
    <row r="275" spans="1:14">
      <c r="A275" s="14" t="s">
        <v>304</v>
      </c>
      <c r="B275" s="33">
        <f>COUNTIF(Data!$D$2:$D$6232,A275)</f>
        <v>3</v>
      </c>
      <c r="C275" s="33">
        <f>COUNTIFS(Data!$D$2:$D$6232,A275,Data!$R$2:$R$6232,"RFE FILED")</f>
        <v>1</v>
      </c>
      <c r="D275" s="33">
        <f>COUNTIFS(Data!$D$2:$D$6232,A275,Data!$R$2:$R$6232,"PROVISIONAL FILED")</f>
        <v>0</v>
      </c>
      <c r="E275" s="33">
        <f>COUNTIFS(Data!$D$2:$D$6232,A275,Data!$R$2:$R$6232,"COMPLETE FILED")</f>
        <v>0</v>
      </c>
      <c r="F275" s="33">
        <f>COUNTIFS(Data!$D$2:$D$6232,A275,Data!$R$2:$R$6232,"APPLICATION FILED")</f>
        <v>2</v>
      </c>
      <c r="G275" s="33">
        <f>COUNTIFS(Data!$D$2:$D$6232,A275,Data!$R$2:$R$6232,"UNDER EXAMINATION")</f>
        <v>0</v>
      </c>
      <c r="H275" s="33">
        <f>COUNTIFS(Data!$D$2:$D$6232,A275,Data!$R$2:$R$6232,"GRANTED")</f>
        <v>0</v>
      </c>
      <c r="I275" s="33">
        <f>SUMPRODUCT((Data!$D$2:$D$6232=A275)*((Data!$R$2:$R$6232="ABANDONED")+(Data!$R$2:$R$6232="CLOSED")+(Data!$R$2:$R$6232="MERGED")))</f>
        <v>0</v>
      </c>
      <c r="J275" s="13">
        <f>COUNTIFS('Pending RQ Deadlines'!$C$2:$C$1271,A275,'Pending RQ Deadlines'!$K$2:$K$1271,"Yes")</f>
        <v>2</v>
      </c>
      <c r="K275" s="13">
        <f ca="1">COUNTIFS('Pending RQ Deadlines'!$C$2:$C$1271,A275,'Pending RQ Deadlines'!$J$2:$J$1271,"OVERDUE")</f>
        <v>1</v>
      </c>
      <c r="L275" s="13">
        <f ca="1">SUMPRODUCT(('Pending RQ Deadlines'!$C$2:$C$1271=A275)*('Pending RQ Deadlines'!$J$2:$J$1271&lt;&gt;"UPCOMING")*('Pending RQ Deadlines'!$K$2:$K$1271="Yes"))</f>
        <v>1</v>
      </c>
      <c r="M275" s="15" t="str">
        <f ca="1">IFERROR(_xludf.minifs('Pending RQ Deadlines'!$G$2:$G$1271,'Pending RQ Deadlines'!$C$2:$C$1271,A275),"")</f>
        <v/>
      </c>
      <c r="N275" s="13">
        <f t="shared" ca="1" si="4"/>
        <v>274.01</v>
      </c>
    </row>
    <row r="276" spans="1:14">
      <c r="A276" s="14" t="s">
        <v>305</v>
      </c>
      <c r="B276" s="33">
        <f>COUNTIF(Data!$D$2:$D$6232,A276)</f>
        <v>3</v>
      </c>
      <c r="C276" s="33">
        <f>COUNTIFS(Data!$D$2:$D$6232,A276,Data!$R$2:$R$6232,"RFE FILED")</f>
        <v>3</v>
      </c>
      <c r="D276" s="33">
        <f>COUNTIFS(Data!$D$2:$D$6232,A276,Data!$R$2:$R$6232,"PROVISIONAL FILED")</f>
        <v>0</v>
      </c>
      <c r="E276" s="33">
        <f>COUNTIFS(Data!$D$2:$D$6232,A276,Data!$R$2:$R$6232,"COMPLETE FILED")</f>
        <v>0</v>
      </c>
      <c r="F276" s="33">
        <f>COUNTIFS(Data!$D$2:$D$6232,A276,Data!$R$2:$R$6232,"APPLICATION FILED")</f>
        <v>0</v>
      </c>
      <c r="G276" s="33">
        <f>COUNTIFS(Data!$D$2:$D$6232,A276,Data!$R$2:$R$6232,"UNDER EXAMINATION")</f>
        <v>0</v>
      </c>
      <c r="H276" s="33">
        <f>COUNTIFS(Data!$D$2:$D$6232,A276,Data!$R$2:$R$6232,"GRANTED")</f>
        <v>0</v>
      </c>
      <c r="I276" s="33">
        <f>SUMPRODUCT((Data!$D$2:$D$6232=A276)*((Data!$R$2:$R$6232="ABANDONED")+(Data!$R$2:$R$6232="CLOSED")+(Data!$R$2:$R$6232="MERGED")))</f>
        <v>0</v>
      </c>
      <c r="J276" s="13">
        <f>COUNTIFS('Pending RQ Deadlines'!$C$2:$C$1271,A276,'Pending RQ Deadlines'!$K$2:$K$1271,"Yes")</f>
        <v>0</v>
      </c>
      <c r="K276" s="13">
        <f>COUNTIFS('Pending RQ Deadlines'!$C$2:$C$1271,A276,'Pending RQ Deadlines'!$J$2:$J$1271,"OVERDUE")</f>
        <v>0</v>
      </c>
      <c r="L276" s="13">
        <f ca="1">SUMPRODUCT(('Pending RQ Deadlines'!$C$2:$C$1271=A276)*('Pending RQ Deadlines'!$J$2:$J$1271&lt;&gt;"UPCOMING")*('Pending RQ Deadlines'!$K$2:$K$1271="Yes"))</f>
        <v>0</v>
      </c>
      <c r="M276" s="15" t="str">
        <f ca="1">IFERROR(_xludf.minifs('Pending RQ Deadlines'!$G$2:$G$1271,'Pending RQ Deadlines'!$C$2:$C$1271,A276),"")</f>
        <v/>
      </c>
      <c r="N276" s="13">
        <f t="shared" ca="1" si="4"/>
        <v>276</v>
      </c>
    </row>
    <row r="277" spans="1:14">
      <c r="A277" s="14" t="s">
        <v>306</v>
      </c>
      <c r="B277" s="33">
        <f>COUNTIF(Data!$D$2:$D$6232,A277)</f>
        <v>3</v>
      </c>
      <c r="C277" s="33">
        <f>COUNTIFS(Data!$D$2:$D$6232,A277,Data!$R$2:$R$6232,"RFE FILED")</f>
        <v>3</v>
      </c>
      <c r="D277" s="33">
        <f>COUNTIFS(Data!$D$2:$D$6232,A277,Data!$R$2:$R$6232,"PROVISIONAL FILED")</f>
        <v>0</v>
      </c>
      <c r="E277" s="33">
        <f>COUNTIFS(Data!$D$2:$D$6232,A277,Data!$R$2:$R$6232,"COMPLETE FILED")</f>
        <v>0</v>
      </c>
      <c r="F277" s="33">
        <f>COUNTIFS(Data!$D$2:$D$6232,A277,Data!$R$2:$R$6232,"APPLICATION FILED")</f>
        <v>0</v>
      </c>
      <c r="G277" s="33">
        <f>COUNTIFS(Data!$D$2:$D$6232,A277,Data!$R$2:$R$6232,"UNDER EXAMINATION")</f>
        <v>0</v>
      </c>
      <c r="H277" s="33">
        <f>COUNTIFS(Data!$D$2:$D$6232,A277,Data!$R$2:$R$6232,"GRANTED")</f>
        <v>0</v>
      </c>
      <c r="I277" s="33">
        <f>SUMPRODUCT((Data!$D$2:$D$6232=A277)*((Data!$R$2:$R$6232="ABANDONED")+(Data!$R$2:$R$6232="CLOSED")+(Data!$R$2:$R$6232="MERGED")))</f>
        <v>0</v>
      </c>
      <c r="J277" s="13">
        <f>COUNTIFS('Pending RQ Deadlines'!$C$2:$C$1271,A277,'Pending RQ Deadlines'!$K$2:$K$1271,"Yes")</f>
        <v>0</v>
      </c>
      <c r="K277" s="13">
        <f>COUNTIFS('Pending RQ Deadlines'!$C$2:$C$1271,A277,'Pending RQ Deadlines'!$J$2:$J$1271,"OVERDUE")</f>
        <v>0</v>
      </c>
      <c r="L277" s="13">
        <f ca="1">SUMPRODUCT(('Pending RQ Deadlines'!$C$2:$C$1271=A277)*('Pending RQ Deadlines'!$J$2:$J$1271&lt;&gt;"UPCOMING")*('Pending RQ Deadlines'!$K$2:$K$1271="Yes"))</f>
        <v>0</v>
      </c>
      <c r="M277" s="15" t="str">
        <f ca="1">IFERROR(_xludf.minifs('Pending RQ Deadlines'!$G$2:$G$1271,'Pending RQ Deadlines'!$C$2:$C$1271,A277),"")</f>
        <v/>
      </c>
      <c r="N277" s="13">
        <f t="shared" ca="1" si="4"/>
        <v>277</v>
      </c>
    </row>
    <row r="278" spans="1:14">
      <c r="A278" s="14" t="s">
        <v>307</v>
      </c>
      <c r="B278" s="33">
        <f>COUNTIF(Data!$D$2:$D$6232,A278)</f>
        <v>3</v>
      </c>
      <c r="C278" s="33">
        <f>COUNTIFS(Data!$D$2:$D$6232,A278,Data!$R$2:$R$6232,"RFE FILED")</f>
        <v>3</v>
      </c>
      <c r="D278" s="33">
        <f>COUNTIFS(Data!$D$2:$D$6232,A278,Data!$R$2:$R$6232,"PROVISIONAL FILED")</f>
        <v>0</v>
      </c>
      <c r="E278" s="33">
        <f>COUNTIFS(Data!$D$2:$D$6232,A278,Data!$R$2:$R$6232,"COMPLETE FILED")</f>
        <v>0</v>
      </c>
      <c r="F278" s="33">
        <f>COUNTIFS(Data!$D$2:$D$6232,A278,Data!$R$2:$R$6232,"APPLICATION FILED")</f>
        <v>0</v>
      </c>
      <c r="G278" s="33">
        <f>COUNTIFS(Data!$D$2:$D$6232,A278,Data!$R$2:$R$6232,"UNDER EXAMINATION")</f>
        <v>0</v>
      </c>
      <c r="H278" s="33">
        <f>COUNTIFS(Data!$D$2:$D$6232,A278,Data!$R$2:$R$6232,"GRANTED")</f>
        <v>0</v>
      </c>
      <c r="I278" s="33">
        <f>SUMPRODUCT((Data!$D$2:$D$6232=A278)*((Data!$R$2:$R$6232="ABANDONED")+(Data!$R$2:$R$6232="CLOSED")+(Data!$R$2:$R$6232="MERGED")))</f>
        <v>0</v>
      </c>
      <c r="J278" s="13">
        <f>COUNTIFS('Pending RQ Deadlines'!$C$2:$C$1271,A278,'Pending RQ Deadlines'!$K$2:$K$1271,"Yes")</f>
        <v>0</v>
      </c>
      <c r="K278" s="13">
        <f>COUNTIFS('Pending RQ Deadlines'!$C$2:$C$1271,A278,'Pending RQ Deadlines'!$J$2:$J$1271,"OVERDUE")</f>
        <v>0</v>
      </c>
      <c r="L278" s="13">
        <f ca="1">SUMPRODUCT(('Pending RQ Deadlines'!$C$2:$C$1271=A278)*('Pending RQ Deadlines'!$J$2:$J$1271&lt;&gt;"UPCOMING")*('Pending RQ Deadlines'!$K$2:$K$1271="Yes"))</f>
        <v>0</v>
      </c>
      <c r="M278" s="15" t="str">
        <f ca="1">IFERROR(_xludf.minifs('Pending RQ Deadlines'!$G$2:$G$1271,'Pending RQ Deadlines'!$C$2:$C$1271,A278),"")</f>
        <v/>
      </c>
      <c r="N278" s="13">
        <f t="shared" ca="1" si="4"/>
        <v>278</v>
      </c>
    </row>
    <row r="279" spans="1:14">
      <c r="A279" s="14" t="s">
        <v>308</v>
      </c>
      <c r="B279" s="33">
        <f>COUNTIF(Data!$D$2:$D$6232,A279)</f>
        <v>3</v>
      </c>
      <c r="C279" s="33">
        <f>COUNTIFS(Data!$D$2:$D$6232,A279,Data!$R$2:$R$6232,"RFE FILED")</f>
        <v>3</v>
      </c>
      <c r="D279" s="33">
        <f>COUNTIFS(Data!$D$2:$D$6232,A279,Data!$R$2:$R$6232,"PROVISIONAL FILED")</f>
        <v>0</v>
      </c>
      <c r="E279" s="33">
        <f>COUNTIFS(Data!$D$2:$D$6232,A279,Data!$R$2:$R$6232,"COMPLETE FILED")</f>
        <v>0</v>
      </c>
      <c r="F279" s="33">
        <f>COUNTIFS(Data!$D$2:$D$6232,A279,Data!$R$2:$R$6232,"APPLICATION FILED")</f>
        <v>0</v>
      </c>
      <c r="G279" s="33">
        <f>COUNTIFS(Data!$D$2:$D$6232,A279,Data!$R$2:$R$6232,"UNDER EXAMINATION")</f>
        <v>0</v>
      </c>
      <c r="H279" s="33">
        <f>COUNTIFS(Data!$D$2:$D$6232,A279,Data!$R$2:$R$6232,"GRANTED")</f>
        <v>0</v>
      </c>
      <c r="I279" s="33">
        <f>SUMPRODUCT((Data!$D$2:$D$6232=A279)*((Data!$R$2:$R$6232="ABANDONED")+(Data!$R$2:$R$6232="CLOSED")+(Data!$R$2:$R$6232="MERGED")))</f>
        <v>0</v>
      </c>
      <c r="J279" s="13">
        <f>COUNTIFS('Pending RQ Deadlines'!$C$2:$C$1271,A279,'Pending RQ Deadlines'!$K$2:$K$1271,"Yes")</f>
        <v>0</v>
      </c>
      <c r="K279" s="13">
        <f>COUNTIFS('Pending RQ Deadlines'!$C$2:$C$1271,A279,'Pending RQ Deadlines'!$J$2:$J$1271,"OVERDUE")</f>
        <v>0</v>
      </c>
      <c r="L279" s="13">
        <f ca="1">SUMPRODUCT(('Pending RQ Deadlines'!$C$2:$C$1271=A279)*('Pending RQ Deadlines'!$J$2:$J$1271&lt;&gt;"UPCOMING")*('Pending RQ Deadlines'!$K$2:$K$1271="Yes"))</f>
        <v>0</v>
      </c>
      <c r="M279" s="15" t="str">
        <f ca="1">IFERROR(_xludf.minifs('Pending RQ Deadlines'!$G$2:$G$1271,'Pending RQ Deadlines'!$C$2:$C$1271,A279),"")</f>
        <v/>
      </c>
      <c r="N279" s="13">
        <f t="shared" ca="1" si="4"/>
        <v>279</v>
      </c>
    </row>
    <row r="280" spans="1:14">
      <c r="A280" s="14" t="s">
        <v>309</v>
      </c>
      <c r="B280" s="33">
        <f>COUNTIF(Data!$D$2:$D$6232,A280)</f>
        <v>3</v>
      </c>
      <c r="C280" s="33">
        <f>COUNTIFS(Data!$D$2:$D$6232,A280,Data!$R$2:$R$6232,"RFE FILED")</f>
        <v>3</v>
      </c>
      <c r="D280" s="33">
        <f>COUNTIFS(Data!$D$2:$D$6232,A280,Data!$R$2:$R$6232,"PROVISIONAL FILED")</f>
        <v>0</v>
      </c>
      <c r="E280" s="33">
        <f>COUNTIFS(Data!$D$2:$D$6232,A280,Data!$R$2:$R$6232,"COMPLETE FILED")</f>
        <v>0</v>
      </c>
      <c r="F280" s="33">
        <f>COUNTIFS(Data!$D$2:$D$6232,A280,Data!$R$2:$R$6232,"APPLICATION FILED")</f>
        <v>0</v>
      </c>
      <c r="G280" s="33">
        <f>COUNTIFS(Data!$D$2:$D$6232,A280,Data!$R$2:$R$6232,"UNDER EXAMINATION")</f>
        <v>0</v>
      </c>
      <c r="H280" s="33">
        <f>COUNTIFS(Data!$D$2:$D$6232,A280,Data!$R$2:$R$6232,"GRANTED")</f>
        <v>0</v>
      </c>
      <c r="I280" s="33">
        <f>SUMPRODUCT((Data!$D$2:$D$6232=A280)*((Data!$R$2:$R$6232="ABANDONED")+(Data!$R$2:$R$6232="CLOSED")+(Data!$R$2:$R$6232="MERGED")))</f>
        <v>0</v>
      </c>
      <c r="J280" s="13">
        <f>COUNTIFS('Pending RQ Deadlines'!$C$2:$C$1271,A280,'Pending RQ Deadlines'!$K$2:$K$1271,"Yes")</f>
        <v>0</v>
      </c>
      <c r="K280" s="13">
        <f>COUNTIFS('Pending RQ Deadlines'!$C$2:$C$1271,A280,'Pending RQ Deadlines'!$J$2:$J$1271,"OVERDUE")</f>
        <v>0</v>
      </c>
      <c r="L280" s="13">
        <f ca="1">SUMPRODUCT(('Pending RQ Deadlines'!$C$2:$C$1271=A280)*('Pending RQ Deadlines'!$J$2:$J$1271&lt;&gt;"UPCOMING")*('Pending RQ Deadlines'!$K$2:$K$1271="Yes"))</f>
        <v>0</v>
      </c>
      <c r="M280" s="15" t="str">
        <f ca="1">IFERROR(_xludf.minifs('Pending RQ Deadlines'!$G$2:$G$1271,'Pending RQ Deadlines'!$C$2:$C$1271,A280),"")</f>
        <v/>
      </c>
      <c r="N280" s="13">
        <f t="shared" ca="1" si="4"/>
        <v>280</v>
      </c>
    </row>
    <row r="281" spans="1:14">
      <c r="A281" s="14" t="s">
        <v>310</v>
      </c>
      <c r="B281" s="33">
        <f>COUNTIF(Data!$D$2:$D$6232,A281)</f>
        <v>3</v>
      </c>
      <c r="C281" s="33">
        <f>COUNTIFS(Data!$D$2:$D$6232,A281,Data!$R$2:$R$6232,"RFE FILED")</f>
        <v>3</v>
      </c>
      <c r="D281" s="33">
        <f>COUNTIFS(Data!$D$2:$D$6232,A281,Data!$R$2:$R$6232,"PROVISIONAL FILED")</f>
        <v>0</v>
      </c>
      <c r="E281" s="33">
        <f>COUNTIFS(Data!$D$2:$D$6232,A281,Data!$R$2:$R$6232,"COMPLETE FILED")</f>
        <v>0</v>
      </c>
      <c r="F281" s="33">
        <f>COUNTIFS(Data!$D$2:$D$6232,A281,Data!$R$2:$R$6232,"APPLICATION FILED")</f>
        <v>0</v>
      </c>
      <c r="G281" s="33">
        <f>COUNTIFS(Data!$D$2:$D$6232,A281,Data!$R$2:$R$6232,"UNDER EXAMINATION")</f>
        <v>0</v>
      </c>
      <c r="H281" s="33">
        <f>COUNTIFS(Data!$D$2:$D$6232,A281,Data!$R$2:$R$6232,"GRANTED")</f>
        <v>0</v>
      </c>
      <c r="I281" s="33">
        <f>SUMPRODUCT((Data!$D$2:$D$6232=A281)*((Data!$R$2:$R$6232="ABANDONED")+(Data!$R$2:$R$6232="CLOSED")+(Data!$R$2:$R$6232="MERGED")))</f>
        <v>0</v>
      </c>
      <c r="J281" s="13">
        <f>COUNTIFS('Pending RQ Deadlines'!$C$2:$C$1271,A281,'Pending RQ Deadlines'!$K$2:$K$1271,"Yes")</f>
        <v>0</v>
      </c>
      <c r="K281" s="13">
        <f>COUNTIFS('Pending RQ Deadlines'!$C$2:$C$1271,A281,'Pending RQ Deadlines'!$J$2:$J$1271,"OVERDUE")</f>
        <v>0</v>
      </c>
      <c r="L281" s="13">
        <f ca="1">SUMPRODUCT(('Pending RQ Deadlines'!$C$2:$C$1271=A281)*('Pending RQ Deadlines'!$J$2:$J$1271&lt;&gt;"UPCOMING")*('Pending RQ Deadlines'!$K$2:$K$1271="Yes"))</f>
        <v>0</v>
      </c>
      <c r="M281" s="15" t="str">
        <f ca="1">IFERROR(_xludf.minifs('Pending RQ Deadlines'!$G$2:$G$1271,'Pending RQ Deadlines'!$C$2:$C$1271,A281),"")</f>
        <v/>
      </c>
      <c r="N281" s="13">
        <f t="shared" ca="1" si="4"/>
        <v>281</v>
      </c>
    </row>
    <row r="282" spans="1:14">
      <c r="A282" s="14" t="s">
        <v>311</v>
      </c>
      <c r="B282" s="33">
        <f>COUNTIF(Data!$D$2:$D$6232,A282)</f>
        <v>3</v>
      </c>
      <c r="C282" s="33">
        <f>COUNTIFS(Data!$D$2:$D$6232,A282,Data!$R$2:$R$6232,"RFE FILED")</f>
        <v>1</v>
      </c>
      <c r="D282" s="33">
        <f>COUNTIFS(Data!$D$2:$D$6232,A282,Data!$R$2:$R$6232,"PROVISIONAL FILED")</f>
        <v>2</v>
      </c>
      <c r="E282" s="33">
        <f>COUNTIFS(Data!$D$2:$D$6232,A282,Data!$R$2:$R$6232,"COMPLETE FILED")</f>
        <v>0</v>
      </c>
      <c r="F282" s="33">
        <f>COUNTIFS(Data!$D$2:$D$6232,A282,Data!$R$2:$R$6232,"APPLICATION FILED")</f>
        <v>0</v>
      </c>
      <c r="G282" s="33">
        <f>COUNTIFS(Data!$D$2:$D$6232,A282,Data!$R$2:$R$6232,"UNDER EXAMINATION")</f>
        <v>0</v>
      </c>
      <c r="H282" s="33">
        <f>COUNTIFS(Data!$D$2:$D$6232,A282,Data!$R$2:$R$6232,"GRANTED")</f>
        <v>0</v>
      </c>
      <c r="I282" s="33">
        <f>SUMPRODUCT((Data!$D$2:$D$6232=A282)*((Data!$R$2:$R$6232="ABANDONED")+(Data!$R$2:$R$6232="CLOSED")+(Data!$R$2:$R$6232="MERGED")))</f>
        <v>0</v>
      </c>
      <c r="J282" s="13">
        <f>COUNTIFS('Pending RQ Deadlines'!$C$2:$C$1271,A282,'Pending RQ Deadlines'!$K$2:$K$1271,"Yes")</f>
        <v>2</v>
      </c>
      <c r="K282" s="13">
        <f ca="1">COUNTIFS('Pending RQ Deadlines'!$C$2:$C$1271,A282,'Pending RQ Deadlines'!$J$2:$J$1271,"OVERDUE")</f>
        <v>1</v>
      </c>
      <c r="L282" s="13">
        <f ca="1">SUMPRODUCT(('Pending RQ Deadlines'!$C$2:$C$1271=A282)*('Pending RQ Deadlines'!$J$2:$J$1271&lt;&gt;"UPCOMING")*('Pending RQ Deadlines'!$K$2:$K$1271="Yes"))</f>
        <v>1</v>
      </c>
      <c r="M282" s="15" t="str">
        <f ca="1">IFERROR(_xludf.minifs('Pending RQ Deadlines'!$G$2:$G$1271,'Pending RQ Deadlines'!$C$2:$C$1271,A282),"")</f>
        <v/>
      </c>
      <c r="N282" s="13">
        <f t="shared" ca="1" si="4"/>
        <v>281.01</v>
      </c>
    </row>
    <row r="283" spans="1:14">
      <c r="A283" s="14" t="s">
        <v>312</v>
      </c>
      <c r="B283" s="33">
        <f>COUNTIF(Data!$D$2:$D$6232,A283)</f>
        <v>3</v>
      </c>
      <c r="C283" s="33">
        <f>COUNTIFS(Data!$D$2:$D$6232,A283,Data!$R$2:$R$6232,"RFE FILED")</f>
        <v>0</v>
      </c>
      <c r="D283" s="33">
        <f>COUNTIFS(Data!$D$2:$D$6232,A283,Data!$R$2:$R$6232,"PROVISIONAL FILED")</f>
        <v>2</v>
      </c>
      <c r="E283" s="33">
        <f>COUNTIFS(Data!$D$2:$D$6232,A283,Data!$R$2:$R$6232,"COMPLETE FILED")</f>
        <v>0</v>
      </c>
      <c r="F283" s="33">
        <f>COUNTIFS(Data!$D$2:$D$6232,A283,Data!$R$2:$R$6232,"APPLICATION FILED")</f>
        <v>0</v>
      </c>
      <c r="G283" s="33">
        <f>COUNTIFS(Data!$D$2:$D$6232,A283,Data!$R$2:$R$6232,"UNDER EXAMINATION")</f>
        <v>0</v>
      </c>
      <c r="H283" s="33">
        <f>COUNTIFS(Data!$D$2:$D$6232,A283,Data!$R$2:$R$6232,"GRANTED")</f>
        <v>0</v>
      </c>
      <c r="I283" s="33">
        <f>SUMPRODUCT((Data!$D$2:$D$6232=A283)*((Data!$R$2:$R$6232="ABANDONED")+(Data!$R$2:$R$6232="CLOSED")+(Data!$R$2:$R$6232="MERGED")))</f>
        <v>1</v>
      </c>
      <c r="J283" s="13">
        <f>COUNTIFS('Pending RQ Deadlines'!$C$2:$C$1271,A283,'Pending RQ Deadlines'!$K$2:$K$1271,"Yes")</f>
        <v>2</v>
      </c>
      <c r="K283" s="13">
        <f ca="1">COUNTIFS('Pending RQ Deadlines'!$C$2:$C$1271,A283,'Pending RQ Deadlines'!$J$2:$J$1271,"OVERDUE")</f>
        <v>2</v>
      </c>
      <c r="L283" s="13">
        <f ca="1">SUMPRODUCT(('Pending RQ Deadlines'!$C$2:$C$1271=A283)*('Pending RQ Deadlines'!$J$2:$J$1271&lt;&gt;"UPCOMING")*('Pending RQ Deadlines'!$K$2:$K$1271="Yes"))</f>
        <v>1</v>
      </c>
      <c r="M283" s="15" t="str">
        <f ca="1">IFERROR(_xludf.minifs('Pending RQ Deadlines'!$G$2:$G$1271,'Pending RQ Deadlines'!$C$2:$C$1271,A283),"")</f>
        <v/>
      </c>
      <c r="N283" s="13">
        <f t="shared" ca="1" si="4"/>
        <v>282.02</v>
      </c>
    </row>
    <row r="284" spans="1:14">
      <c r="A284" s="14" t="s">
        <v>313</v>
      </c>
      <c r="B284" s="33">
        <f>COUNTIF(Data!$D$2:$D$6232,A284)</f>
        <v>3</v>
      </c>
      <c r="C284" s="33">
        <f>COUNTIFS(Data!$D$2:$D$6232,A284,Data!$R$2:$R$6232,"RFE FILED")</f>
        <v>3</v>
      </c>
      <c r="D284" s="33">
        <f>COUNTIFS(Data!$D$2:$D$6232,A284,Data!$R$2:$R$6232,"PROVISIONAL FILED")</f>
        <v>0</v>
      </c>
      <c r="E284" s="33">
        <f>COUNTIFS(Data!$D$2:$D$6232,A284,Data!$R$2:$R$6232,"COMPLETE FILED")</f>
        <v>0</v>
      </c>
      <c r="F284" s="33">
        <f>COUNTIFS(Data!$D$2:$D$6232,A284,Data!$R$2:$R$6232,"APPLICATION FILED")</f>
        <v>0</v>
      </c>
      <c r="G284" s="33">
        <f>COUNTIFS(Data!$D$2:$D$6232,A284,Data!$R$2:$R$6232,"UNDER EXAMINATION")</f>
        <v>0</v>
      </c>
      <c r="H284" s="33">
        <f>COUNTIFS(Data!$D$2:$D$6232,A284,Data!$R$2:$R$6232,"GRANTED")</f>
        <v>0</v>
      </c>
      <c r="I284" s="33">
        <f>SUMPRODUCT((Data!$D$2:$D$6232=A284)*((Data!$R$2:$R$6232="ABANDONED")+(Data!$R$2:$R$6232="CLOSED")+(Data!$R$2:$R$6232="MERGED")))</f>
        <v>0</v>
      </c>
      <c r="J284" s="13">
        <f>COUNTIFS('Pending RQ Deadlines'!$C$2:$C$1271,A284,'Pending RQ Deadlines'!$K$2:$K$1271,"Yes")</f>
        <v>0</v>
      </c>
      <c r="K284" s="13">
        <f>COUNTIFS('Pending RQ Deadlines'!$C$2:$C$1271,A284,'Pending RQ Deadlines'!$J$2:$J$1271,"OVERDUE")</f>
        <v>0</v>
      </c>
      <c r="L284" s="13">
        <f ca="1">SUMPRODUCT(('Pending RQ Deadlines'!$C$2:$C$1271=A284)*('Pending RQ Deadlines'!$J$2:$J$1271&lt;&gt;"UPCOMING")*('Pending RQ Deadlines'!$K$2:$K$1271="Yes"))</f>
        <v>0</v>
      </c>
      <c r="M284" s="15" t="str">
        <f ca="1">IFERROR(_xludf.minifs('Pending RQ Deadlines'!$G$2:$G$1271,'Pending RQ Deadlines'!$C$2:$C$1271,A284),"")</f>
        <v/>
      </c>
      <c r="N284" s="13">
        <f t="shared" ca="1" si="4"/>
        <v>284</v>
      </c>
    </row>
    <row r="285" spans="1:14">
      <c r="A285" s="14" t="s">
        <v>314</v>
      </c>
      <c r="B285" s="33">
        <f>COUNTIF(Data!$D$2:$D$6232,A285)</f>
        <v>3</v>
      </c>
      <c r="C285" s="33">
        <f>COUNTIFS(Data!$D$2:$D$6232,A285,Data!$R$2:$R$6232,"RFE FILED")</f>
        <v>3</v>
      </c>
      <c r="D285" s="33">
        <f>COUNTIFS(Data!$D$2:$D$6232,A285,Data!$R$2:$R$6232,"PROVISIONAL FILED")</f>
        <v>0</v>
      </c>
      <c r="E285" s="33">
        <f>COUNTIFS(Data!$D$2:$D$6232,A285,Data!$R$2:$R$6232,"COMPLETE FILED")</f>
        <v>0</v>
      </c>
      <c r="F285" s="33">
        <f>COUNTIFS(Data!$D$2:$D$6232,A285,Data!$R$2:$R$6232,"APPLICATION FILED")</f>
        <v>0</v>
      </c>
      <c r="G285" s="33">
        <f>COUNTIFS(Data!$D$2:$D$6232,A285,Data!$R$2:$R$6232,"UNDER EXAMINATION")</f>
        <v>0</v>
      </c>
      <c r="H285" s="33">
        <f>COUNTIFS(Data!$D$2:$D$6232,A285,Data!$R$2:$R$6232,"GRANTED")</f>
        <v>0</v>
      </c>
      <c r="I285" s="33">
        <f>SUMPRODUCT((Data!$D$2:$D$6232=A285)*((Data!$R$2:$R$6232="ABANDONED")+(Data!$R$2:$R$6232="CLOSED")+(Data!$R$2:$R$6232="MERGED")))</f>
        <v>0</v>
      </c>
      <c r="J285" s="13">
        <f>COUNTIFS('Pending RQ Deadlines'!$C$2:$C$1271,A285,'Pending RQ Deadlines'!$K$2:$K$1271,"Yes")</f>
        <v>0</v>
      </c>
      <c r="K285" s="13">
        <f>COUNTIFS('Pending RQ Deadlines'!$C$2:$C$1271,A285,'Pending RQ Deadlines'!$J$2:$J$1271,"OVERDUE")</f>
        <v>0</v>
      </c>
      <c r="L285" s="13">
        <f ca="1">SUMPRODUCT(('Pending RQ Deadlines'!$C$2:$C$1271=A285)*('Pending RQ Deadlines'!$J$2:$J$1271&lt;&gt;"UPCOMING")*('Pending RQ Deadlines'!$K$2:$K$1271="Yes"))</f>
        <v>0</v>
      </c>
      <c r="M285" s="15" t="str">
        <f ca="1">IFERROR(_xludf.minifs('Pending RQ Deadlines'!$G$2:$G$1271,'Pending RQ Deadlines'!$C$2:$C$1271,A285),"")</f>
        <v/>
      </c>
      <c r="N285" s="13">
        <f t="shared" ca="1" si="4"/>
        <v>285</v>
      </c>
    </row>
    <row r="286" spans="1:14">
      <c r="A286" s="14" t="s">
        <v>315</v>
      </c>
      <c r="B286" s="33">
        <f>COUNTIF(Data!$D$2:$D$6232,A286)</f>
        <v>3</v>
      </c>
      <c r="C286" s="33">
        <f>COUNTIFS(Data!$D$2:$D$6232,A286,Data!$R$2:$R$6232,"RFE FILED")</f>
        <v>3</v>
      </c>
      <c r="D286" s="33">
        <f>COUNTIFS(Data!$D$2:$D$6232,A286,Data!$R$2:$R$6232,"PROVISIONAL FILED")</f>
        <v>0</v>
      </c>
      <c r="E286" s="33">
        <f>COUNTIFS(Data!$D$2:$D$6232,A286,Data!$R$2:$R$6232,"COMPLETE FILED")</f>
        <v>0</v>
      </c>
      <c r="F286" s="33">
        <f>COUNTIFS(Data!$D$2:$D$6232,A286,Data!$R$2:$R$6232,"APPLICATION FILED")</f>
        <v>0</v>
      </c>
      <c r="G286" s="33">
        <f>COUNTIFS(Data!$D$2:$D$6232,A286,Data!$R$2:$R$6232,"UNDER EXAMINATION")</f>
        <v>0</v>
      </c>
      <c r="H286" s="33">
        <f>COUNTIFS(Data!$D$2:$D$6232,A286,Data!$R$2:$R$6232,"GRANTED")</f>
        <v>0</v>
      </c>
      <c r="I286" s="33">
        <f>SUMPRODUCT((Data!$D$2:$D$6232=A286)*((Data!$R$2:$R$6232="ABANDONED")+(Data!$R$2:$R$6232="CLOSED")+(Data!$R$2:$R$6232="MERGED")))</f>
        <v>0</v>
      </c>
      <c r="J286" s="13">
        <f>COUNTIFS('Pending RQ Deadlines'!$C$2:$C$1271,A286,'Pending RQ Deadlines'!$K$2:$K$1271,"Yes")</f>
        <v>0</v>
      </c>
      <c r="K286" s="13">
        <f>COUNTIFS('Pending RQ Deadlines'!$C$2:$C$1271,A286,'Pending RQ Deadlines'!$J$2:$J$1271,"OVERDUE")</f>
        <v>0</v>
      </c>
      <c r="L286" s="13">
        <f ca="1">SUMPRODUCT(('Pending RQ Deadlines'!$C$2:$C$1271=A286)*('Pending RQ Deadlines'!$J$2:$J$1271&lt;&gt;"UPCOMING")*('Pending RQ Deadlines'!$K$2:$K$1271="Yes"))</f>
        <v>0</v>
      </c>
      <c r="M286" s="15" t="str">
        <f ca="1">IFERROR(_xludf.minifs('Pending RQ Deadlines'!$G$2:$G$1271,'Pending RQ Deadlines'!$C$2:$C$1271,A286),"")</f>
        <v/>
      </c>
      <c r="N286" s="13">
        <f t="shared" ca="1" si="4"/>
        <v>286</v>
      </c>
    </row>
    <row r="287" spans="1:14">
      <c r="A287" s="14" t="s">
        <v>316</v>
      </c>
      <c r="B287" s="33">
        <f>COUNTIF(Data!$D$2:$D$6232,A287)</f>
        <v>3</v>
      </c>
      <c r="C287" s="33">
        <f>COUNTIFS(Data!$D$2:$D$6232,A287,Data!$R$2:$R$6232,"RFE FILED")</f>
        <v>3</v>
      </c>
      <c r="D287" s="33">
        <f>COUNTIFS(Data!$D$2:$D$6232,A287,Data!$R$2:$R$6232,"PROVISIONAL FILED")</f>
        <v>0</v>
      </c>
      <c r="E287" s="33">
        <f>COUNTIFS(Data!$D$2:$D$6232,A287,Data!$R$2:$R$6232,"COMPLETE FILED")</f>
        <v>0</v>
      </c>
      <c r="F287" s="33">
        <f>COUNTIFS(Data!$D$2:$D$6232,A287,Data!$R$2:$R$6232,"APPLICATION FILED")</f>
        <v>0</v>
      </c>
      <c r="G287" s="33">
        <f>COUNTIFS(Data!$D$2:$D$6232,A287,Data!$R$2:$R$6232,"UNDER EXAMINATION")</f>
        <v>0</v>
      </c>
      <c r="H287" s="33">
        <f>COUNTIFS(Data!$D$2:$D$6232,A287,Data!$R$2:$R$6232,"GRANTED")</f>
        <v>0</v>
      </c>
      <c r="I287" s="33">
        <f>SUMPRODUCT((Data!$D$2:$D$6232=A287)*((Data!$R$2:$R$6232="ABANDONED")+(Data!$R$2:$R$6232="CLOSED")+(Data!$R$2:$R$6232="MERGED")))</f>
        <v>0</v>
      </c>
      <c r="J287" s="13">
        <f>COUNTIFS('Pending RQ Deadlines'!$C$2:$C$1271,A287,'Pending RQ Deadlines'!$K$2:$K$1271,"Yes")</f>
        <v>0</v>
      </c>
      <c r="K287" s="13">
        <f>COUNTIFS('Pending RQ Deadlines'!$C$2:$C$1271,A287,'Pending RQ Deadlines'!$J$2:$J$1271,"OVERDUE")</f>
        <v>0</v>
      </c>
      <c r="L287" s="13">
        <f ca="1">SUMPRODUCT(('Pending RQ Deadlines'!$C$2:$C$1271=A287)*('Pending RQ Deadlines'!$J$2:$J$1271&lt;&gt;"UPCOMING")*('Pending RQ Deadlines'!$K$2:$K$1271="Yes"))</f>
        <v>0</v>
      </c>
      <c r="M287" s="15" t="str">
        <f ca="1">IFERROR(_xludf.minifs('Pending RQ Deadlines'!$G$2:$G$1271,'Pending RQ Deadlines'!$C$2:$C$1271,A287),"")</f>
        <v/>
      </c>
      <c r="N287" s="13">
        <f t="shared" ca="1" si="4"/>
        <v>287</v>
      </c>
    </row>
    <row r="288" spans="1:14">
      <c r="A288" s="14" t="s">
        <v>317</v>
      </c>
      <c r="B288" s="33">
        <f>COUNTIF(Data!$D$2:$D$6232,A288)</f>
        <v>3</v>
      </c>
      <c r="C288" s="33">
        <f>COUNTIFS(Data!$D$2:$D$6232,A288,Data!$R$2:$R$6232,"RFE FILED")</f>
        <v>3</v>
      </c>
      <c r="D288" s="33">
        <f>COUNTIFS(Data!$D$2:$D$6232,A288,Data!$R$2:$R$6232,"PROVISIONAL FILED")</f>
        <v>0</v>
      </c>
      <c r="E288" s="33">
        <f>COUNTIFS(Data!$D$2:$D$6232,A288,Data!$R$2:$R$6232,"COMPLETE FILED")</f>
        <v>0</v>
      </c>
      <c r="F288" s="33">
        <f>COUNTIFS(Data!$D$2:$D$6232,A288,Data!$R$2:$R$6232,"APPLICATION FILED")</f>
        <v>0</v>
      </c>
      <c r="G288" s="33">
        <f>COUNTIFS(Data!$D$2:$D$6232,A288,Data!$R$2:$R$6232,"UNDER EXAMINATION")</f>
        <v>0</v>
      </c>
      <c r="H288" s="33">
        <f>COUNTIFS(Data!$D$2:$D$6232,A288,Data!$R$2:$R$6232,"GRANTED")</f>
        <v>0</v>
      </c>
      <c r="I288" s="33">
        <f>SUMPRODUCT((Data!$D$2:$D$6232=A288)*((Data!$R$2:$R$6232="ABANDONED")+(Data!$R$2:$R$6232="CLOSED")+(Data!$R$2:$R$6232="MERGED")))</f>
        <v>0</v>
      </c>
      <c r="J288" s="13">
        <f>COUNTIFS('Pending RQ Deadlines'!$C$2:$C$1271,A288,'Pending RQ Deadlines'!$K$2:$K$1271,"Yes")</f>
        <v>0</v>
      </c>
      <c r="K288" s="13">
        <f>COUNTIFS('Pending RQ Deadlines'!$C$2:$C$1271,A288,'Pending RQ Deadlines'!$J$2:$J$1271,"OVERDUE")</f>
        <v>0</v>
      </c>
      <c r="L288" s="13">
        <f ca="1">SUMPRODUCT(('Pending RQ Deadlines'!$C$2:$C$1271=A288)*('Pending RQ Deadlines'!$J$2:$J$1271&lt;&gt;"UPCOMING")*('Pending RQ Deadlines'!$K$2:$K$1271="Yes"))</f>
        <v>0</v>
      </c>
      <c r="M288" s="15" t="str">
        <f ca="1">IFERROR(_xludf.minifs('Pending RQ Deadlines'!$G$2:$G$1271,'Pending RQ Deadlines'!$C$2:$C$1271,A288),"")</f>
        <v/>
      </c>
      <c r="N288" s="13">
        <f t="shared" ca="1" si="4"/>
        <v>288</v>
      </c>
    </row>
    <row r="289" spans="1:14">
      <c r="A289" s="14" t="s">
        <v>318</v>
      </c>
      <c r="B289" s="33">
        <f>COUNTIF(Data!$D$2:$D$6232,A289)</f>
        <v>3</v>
      </c>
      <c r="C289" s="33">
        <f>COUNTIFS(Data!$D$2:$D$6232,A289,Data!$R$2:$R$6232,"RFE FILED")</f>
        <v>3</v>
      </c>
      <c r="D289" s="33">
        <f>COUNTIFS(Data!$D$2:$D$6232,A289,Data!$R$2:$R$6232,"PROVISIONAL FILED")</f>
        <v>0</v>
      </c>
      <c r="E289" s="33">
        <f>COUNTIFS(Data!$D$2:$D$6232,A289,Data!$R$2:$R$6232,"COMPLETE FILED")</f>
        <v>0</v>
      </c>
      <c r="F289" s="33">
        <f>COUNTIFS(Data!$D$2:$D$6232,A289,Data!$R$2:$R$6232,"APPLICATION FILED")</f>
        <v>0</v>
      </c>
      <c r="G289" s="33">
        <f>COUNTIFS(Data!$D$2:$D$6232,A289,Data!$R$2:$R$6232,"UNDER EXAMINATION")</f>
        <v>0</v>
      </c>
      <c r="H289" s="33">
        <f>COUNTIFS(Data!$D$2:$D$6232,A289,Data!$R$2:$R$6232,"GRANTED")</f>
        <v>0</v>
      </c>
      <c r="I289" s="33">
        <f>SUMPRODUCT((Data!$D$2:$D$6232=A289)*((Data!$R$2:$R$6232="ABANDONED")+(Data!$R$2:$R$6232="CLOSED")+(Data!$R$2:$R$6232="MERGED")))</f>
        <v>0</v>
      </c>
      <c r="J289" s="13">
        <f>COUNTIFS('Pending RQ Deadlines'!$C$2:$C$1271,A289,'Pending RQ Deadlines'!$K$2:$K$1271,"Yes")</f>
        <v>0</v>
      </c>
      <c r="K289" s="13">
        <f>COUNTIFS('Pending RQ Deadlines'!$C$2:$C$1271,A289,'Pending RQ Deadlines'!$J$2:$J$1271,"OVERDUE")</f>
        <v>0</v>
      </c>
      <c r="L289" s="13">
        <f ca="1">SUMPRODUCT(('Pending RQ Deadlines'!$C$2:$C$1271=A289)*('Pending RQ Deadlines'!$J$2:$J$1271&lt;&gt;"UPCOMING")*('Pending RQ Deadlines'!$K$2:$K$1271="Yes"))</f>
        <v>0</v>
      </c>
      <c r="M289" s="15" t="str">
        <f ca="1">IFERROR(_xludf.minifs('Pending RQ Deadlines'!$G$2:$G$1271,'Pending RQ Deadlines'!$C$2:$C$1271,A289),"")</f>
        <v/>
      </c>
      <c r="N289" s="13">
        <f t="shared" ca="1" si="4"/>
        <v>289</v>
      </c>
    </row>
    <row r="290" spans="1:14">
      <c r="A290" s="14" t="s">
        <v>319</v>
      </c>
      <c r="B290" s="33">
        <f>COUNTIF(Data!$D$2:$D$6232,A290)</f>
        <v>3</v>
      </c>
      <c r="C290" s="33">
        <f>COUNTIFS(Data!$D$2:$D$6232,A290,Data!$R$2:$R$6232,"RFE FILED")</f>
        <v>3</v>
      </c>
      <c r="D290" s="33">
        <f>COUNTIFS(Data!$D$2:$D$6232,A290,Data!$R$2:$R$6232,"PROVISIONAL FILED")</f>
        <v>0</v>
      </c>
      <c r="E290" s="33">
        <f>COUNTIFS(Data!$D$2:$D$6232,A290,Data!$R$2:$R$6232,"COMPLETE FILED")</f>
        <v>0</v>
      </c>
      <c r="F290" s="33">
        <f>COUNTIFS(Data!$D$2:$D$6232,A290,Data!$R$2:$R$6232,"APPLICATION FILED")</f>
        <v>0</v>
      </c>
      <c r="G290" s="33">
        <f>COUNTIFS(Data!$D$2:$D$6232,A290,Data!$R$2:$R$6232,"UNDER EXAMINATION")</f>
        <v>0</v>
      </c>
      <c r="H290" s="33">
        <f>COUNTIFS(Data!$D$2:$D$6232,A290,Data!$R$2:$R$6232,"GRANTED")</f>
        <v>0</v>
      </c>
      <c r="I290" s="33">
        <f>SUMPRODUCT((Data!$D$2:$D$6232=A290)*((Data!$R$2:$R$6232="ABANDONED")+(Data!$R$2:$R$6232="CLOSED")+(Data!$R$2:$R$6232="MERGED")))</f>
        <v>0</v>
      </c>
      <c r="J290" s="13">
        <f>COUNTIFS('Pending RQ Deadlines'!$C$2:$C$1271,A290,'Pending RQ Deadlines'!$K$2:$K$1271,"Yes")</f>
        <v>0</v>
      </c>
      <c r="K290" s="13">
        <f>COUNTIFS('Pending RQ Deadlines'!$C$2:$C$1271,A290,'Pending RQ Deadlines'!$J$2:$J$1271,"OVERDUE")</f>
        <v>0</v>
      </c>
      <c r="L290" s="13">
        <f ca="1">SUMPRODUCT(('Pending RQ Deadlines'!$C$2:$C$1271=A290)*('Pending RQ Deadlines'!$J$2:$J$1271&lt;&gt;"UPCOMING")*('Pending RQ Deadlines'!$K$2:$K$1271="Yes"))</f>
        <v>0</v>
      </c>
      <c r="M290" s="15" t="str">
        <f ca="1">IFERROR(_xludf.minifs('Pending RQ Deadlines'!$G$2:$G$1271,'Pending RQ Deadlines'!$C$2:$C$1271,A290),"")</f>
        <v/>
      </c>
      <c r="N290" s="13">
        <f t="shared" ca="1" si="4"/>
        <v>290</v>
      </c>
    </row>
    <row r="291" spans="1:14">
      <c r="A291" s="14" t="s">
        <v>320</v>
      </c>
      <c r="B291" s="33">
        <f>COUNTIF(Data!$D$2:$D$6232,A291)</f>
        <v>3</v>
      </c>
      <c r="C291" s="33">
        <f>COUNTIFS(Data!$D$2:$D$6232,A291,Data!$R$2:$R$6232,"RFE FILED")</f>
        <v>1</v>
      </c>
      <c r="D291" s="33">
        <f>COUNTIFS(Data!$D$2:$D$6232,A291,Data!$R$2:$R$6232,"PROVISIONAL FILED")</f>
        <v>2</v>
      </c>
      <c r="E291" s="33">
        <f>COUNTIFS(Data!$D$2:$D$6232,A291,Data!$R$2:$R$6232,"COMPLETE FILED")</f>
        <v>0</v>
      </c>
      <c r="F291" s="33">
        <f>COUNTIFS(Data!$D$2:$D$6232,A291,Data!$R$2:$R$6232,"APPLICATION FILED")</f>
        <v>0</v>
      </c>
      <c r="G291" s="33">
        <f>COUNTIFS(Data!$D$2:$D$6232,A291,Data!$R$2:$R$6232,"UNDER EXAMINATION")</f>
        <v>0</v>
      </c>
      <c r="H291" s="33">
        <f>COUNTIFS(Data!$D$2:$D$6232,A291,Data!$R$2:$R$6232,"GRANTED")</f>
        <v>0</v>
      </c>
      <c r="I291" s="33">
        <f>SUMPRODUCT((Data!$D$2:$D$6232=A291)*((Data!$R$2:$R$6232="ABANDONED")+(Data!$R$2:$R$6232="CLOSED")+(Data!$R$2:$R$6232="MERGED")))</f>
        <v>0</v>
      </c>
      <c r="J291" s="13">
        <f>COUNTIFS('Pending RQ Deadlines'!$C$2:$C$1271,A291,'Pending RQ Deadlines'!$K$2:$K$1271,"Yes")</f>
        <v>2</v>
      </c>
      <c r="K291" s="13">
        <f ca="1">COUNTIFS('Pending RQ Deadlines'!$C$2:$C$1271,A291,'Pending RQ Deadlines'!$J$2:$J$1271,"OVERDUE")</f>
        <v>1</v>
      </c>
      <c r="L291" s="13">
        <f ca="1">SUMPRODUCT(('Pending RQ Deadlines'!$C$2:$C$1271=A291)*('Pending RQ Deadlines'!$J$2:$J$1271&lt;&gt;"UPCOMING")*('Pending RQ Deadlines'!$K$2:$K$1271="Yes"))</f>
        <v>1</v>
      </c>
      <c r="M291" s="15" t="str">
        <f ca="1">IFERROR(_xludf.minifs('Pending RQ Deadlines'!$G$2:$G$1271,'Pending RQ Deadlines'!$C$2:$C$1271,A291),"")</f>
        <v/>
      </c>
      <c r="N291" s="13">
        <f t="shared" ca="1" si="4"/>
        <v>290.01</v>
      </c>
    </row>
    <row r="292" spans="1:14">
      <c r="A292" s="14" t="s">
        <v>321</v>
      </c>
      <c r="B292" s="33">
        <f>COUNTIF(Data!$D$2:$D$6232,A292)</f>
        <v>3</v>
      </c>
      <c r="C292" s="33">
        <f>COUNTIFS(Data!$D$2:$D$6232,A292,Data!$R$2:$R$6232,"RFE FILED")</f>
        <v>3</v>
      </c>
      <c r="D292" s="33">
        <f>COUNTIFS(Data!$D$2:$D$6232,A292,Data!$R$2:$R$6232,"PROVISIONAL FILED")</f>
        <v>0</v>
      </c>
      <c r="E292" s="33">
        <f>COUNTIFS(Data!$D$2:$D$6232,A292,Data!$R$2:$R$6232,"COMPLETE FILED")</f>
        <v>0</v>
      </c>
      <c r="F292" s="33">
        <f>COUNTIFS(Data!$D$2:$D$6232,A292,Data!$R$2:$R$6232,"APPLICATION FILED")</f>
        <v>0</v>
      </c>
      <c r="G292" s="33">
        <f>COUNTIFS(Data!$D$2:$D$6232,A292,Data!$R$2:$R$6232,"UNDER EXAMINATION")</f>
        <v>0</v>
      </c>
      <c r="H292" s="33">
        <f>COUNTIFS(Data!$D$2:$D$6232,A292,Data!$R$2:$R$6232,"GRANTED")</f>
        <v>0</v>
      </c>
      <c r="I292" s="33">
        <f>SUMPRODUCT((Data!$D$2:$D$6232=A292)*((Data!$R$2:$R$6232="ABANDONED")+(Data!$R$2:$R$6232="CLOSED")+(Data!$R$2:$R$6232="MERGED")))</f>
        <v>0</v>
      </c>
      <c r="J292" s="13">
        <f>COUNTIFS('Pending RQ Deadlines'!$C$2:$C$1271,A292,'Pending RQ Deadlines'!$K$2:$K$1271,"Yes")</f>
        <v>0</v>
      </c>
      <c r="K292" s="13">
        <f>COUNTIFS('Pending RQ Deadlines'!$C$2:$C$1271,A292,'Pending RQ Deadlines'!$J$2:$J$1271,"OVERDUE")</f>
        <v>0</v>
      </c>
      <c r="L292" s="13">
        <f ca="1">SUMPRODUCT(('Pending RQ Deadlines'!$C$2:$C$1271=A292)*('Pending RQ Deadlines'!$J$2:$J$1271&lt;&gt;"UPCOMING")*('Pending RQ Deadlines'!$K$2:$K$1271="Yes"))</f>
        <v>0</v>
      </c>
      <c r="M292" s="15" t="str">
        <f ca="1">IFERROR(_xludf.minifs('Pending RQ Deadlines'!$G$2:$G$1271,'Pending RQ Deadlines'!$C$2:$C$1271,A292),"")</f>
        <v/>
      </c>
      <c r="N292" s="13">
        <f t="shared" ca="1" si="4"/>
        <v>292</v>
      </c>
    </row>
    <row r="293" spans="1:14">
      <c r="A293" s="14" t="s">
        <v>322</v>
      </c>
      <c r="B293" s="33">
        <f>COUNTIF(Data!$D$2:$D$6232,A293)</f>
        <v>3</v>
      </c>
      <c r="C293" s="33">
        <f>COUNTIFS(Data!$D$2:$D$6232,A293,Data!$R$2:$R$6232,"RFE FILED")</f>
        <v>0</v>
      </c>
      <c r="D293" s="33">
        <f>COUNTIFS(Data!$D$2:$D$6232,A293,Data!$R$2:$R$6232,"PROVISIONAL FILED")</f>
        <v>0</v>
      </c>
      <c r="E293" s="33">
        <f>COUNTIFS(Data!$D$2:$D$6232,A293,Data!$R$2:$R$6232,"COMPLETE FILED")</f>
        <v>0</v>
      </c>
      <c r="F293" s="33">
        <f>COUNTIFS(Data!$D$2:$D$6232,A293,Data!$R$2:$R$6232,"APPLICATION FILED")</f>
        <v>3</v>
      </c>
      <c r="G293" s="33">
        <f>COUNTIFS(Data!$D$2:$D$6232,A293,Data!$R$2:$R$6232,"UNDER EXAMINATION")</f>
        <v>0</v>
      </c>
      <c r="H293" s="33">
        <f>COUNTIFS(Data!$D$2:$D$6232,A293,Data!$R$2:$R$6232,"GRANTED")</f>
        <v>0</v>
      </c>
      <c r="I293" s="33">
        <f>SUMPRODUCT((Data!$D$2:$D$6232=A293)*((Data!$R$2:$R$6232="ABANDONED")+(Data!$R$2:$R$6232="CLOSED")+(Data!$R$2:$R$6232="MERGED")))</f>
        <v>0</v>
      </c>
      <c r="J293" s="13">
        <f>COUNTIFS('Pending RQ Deadlines'!$C$2:$C$1271,A293,'Pending RQ Deadlines'!$K$2:$K$1271,"Yes")</f>
        <v>3</v>
      </c>
      <c r="K293" s="13">
        <f ca="1">COUNTIFS('Pending RQ Deadlines'!$C$2:$C$1271,A293,'Pending RQ Deadlines'!$J$2:$J$1271,"OVERDUE")</f>
        <v>1</v>
      </c>
      <c r="L293" s="13">
        <f ca="1">SUMPRODUCT(('Pending RQ Deadlines'!$C$2:$C$1271=A293)*('Pending RQ Deadlines'!$J$2:$J$1271&lt;&gt;"UPCOMING")*('Pending RQ Deadlines'!$K$2:$K$1271="Yes"))</f>
        <v>1</v>
      </c>
      <c r="M293" s="15" t="str">
        <f ca="1">IFERROR(_xludf.minifs('Pending RQ Deadlines'!$G$2:$G$1271,'Pending RQ Deadlines'!$C$2:$C$1271,A293),"")</f>
        <v/>
      </c>
      <c r="N293" s="13">
        <f t="shared" ca="1" si="4"/>
        <v>292.01</v>
      </c>
    </row>
    <row r="294" spans="1:14">
      <c r="A294" s="14" t="s">
        <v>323</v>
      </c>
      <c r="B294" s="33">
        <f>COUNTIF(Data!$D$2:$D$6232,A294)</f>
        <v>3</v>
      </c>
      <c r="C294" s="33">
        <f>COUNTIFS(Data!$D$2:$D$6232,A294,Data!$R$2:$R$6232,"RFE FILED")</f>
        <v>3</v>
      </c>
      <c r="D294" s="33">
        <f>COUNTIFS(Data!$D$2:$D$6232,A294,Data!$R$2:$R$6232,"PROVISIONAL FILED")</f>
        <v>0</v>
      </c>
      <c r="E294" s="33">
        <f>COUNTIFS(Data!$D$2:$D$6232,A294,Data!$R$2:$R$6232,"COMPLETE FILED")</f>
        <v>0</v>
      </c>
      <c r="F294" s="33">
        <f>COUNTIFS(Data!$D$2:$D$6232,A294,Data!$R$2:$R$6232,"APPLICATION FILED")</f>
        <v>0</v>
      </c>
      <c r="G294" s="33">
        <f>COUNTIFS(Data!$D$2:$D$6232,A294,Data!$R$2:$R$6232,"UNDER EXAMINATION")</f>
        <v>0</v>
      </c>
      <c r="H294" s="33">
        <f>COUNTIFS(Data!$D$2:$D$6232,A294,Data!$R$2:$R$6232,"GRANTED")</f>
        <v>0</v>
      </c>
      <c r="I294" s="33">
        <f>SUMPRODUCT((Data!$D$2:$D$6232=A294)*((Data!$R$2:$R$6232="ABANDONED")+(Data!$R$2:$R$6232="CLOSED")+(Data!$R$2:$R$6232="MERGED")))</f>
        <v>0</v>
      </c>
      <c r="J294" s="13">
        <f>COUNTIFS('Pending RQ Deadlines'!$C$2:$C$1271,A294,'Pending RQ Deadlines'!$K$2:$K$1271,"Yes")</f>
        <v>0</v>
      </c>
      <c r="K294" s="13">
        <f>COUNTIFS('Pending RQ Deadlines'!$C$2:$C$1271,A294,'Pending RQ Deadlines'!$J$2:$J$1271,"OVERDUE")</f>
        <v>0</v>
      </c>
      <c r="L294" s="13">
        <f ca="1">SUMPRODUCT(('Pending RQ Deadlines'!$C$2:$C$1271=A294)*('Pending RQ Deadlines'!$J$2:$J$1271&lt;&gt;"UPCOMING")*('Pending RQ Deadlines'!$K$2:$K$1271="Yes"))</f>
        <v>0</v>
      </c>
      <c r="M294" s="15" t="str">
        <f ca="1">IFERROR(_xludf.minifs('Pending RQ Deadlines'!$G$2:$G$1271,'Pending RQ Deadlines'!$C$2:$C$1271,A294),"")</f>
        <v/>
      </c>
      <c r="N294" s="13">
        <f t="shared" ca="1" si="4"/>
        <v>294</v>
      </c>
    </row>
    <row r="295" spans="1:14">
      <c r="A295" s="14" t="s">
        <v>324</v>
      </c>
      <c r="B295" s="33">
        <f>COUNTIF(Data!$D$2:$D$6232,A295)</f>
        <v>3</v>
      </c>
      <c r="C295" s="33">
        <f>COUNTIFS(Data!$D$2:$D$6232,A295,Data!$R$2:$R$6232,"RFE FILED")</f>
        <v>3</v>
      </c>
      <c r="D295" s="33">
        <f>COUNTIFS(Data!$D$2:$D$6232,A295,Data!$R$2:$R$6232,"PROVISIONAL FILED")</f>
        <v>0</v>
      </c>
      <c r="E295" s="33">
        <f>COUNTIFS(Data!$D$2:$D$6232,A295,Data!$R$2:$R$6232,"COMPLETE FILED")</f>
        <v>0</v>
      </c>
      <c r="F295" s="33">
        <f>COUNTIFS(Data!$D$2:$D$6232,A295,Data!$R$2:$R$6232,"APPLICATION FILED")</f>
        <v>0</v>
      </c>
      <c r="G295" s="33">
        <f>COUNTIFS(Data!$D$2:$D$6232,A295,Data!$R$2:$R$6232,"UNDER EXAMINATION")</f>
        <v>0</v>
      </c>
      <c r="H295" s="33">
        <f>COUNTIFS(Data!$D$2:$D$6232,A295,Data!$R$2:$R$6232,"GRANTED")</f>
        <v>0</v>
      </c>
      <c r="I295" s="33">
        <f>SUMPRODUCT((Data!$D$2:$D$6232=A295)*((Data!$R$2:$R$6232="ABANDONED")+(Data!$R$2:$R$6232="CLOSED")+(Data!$R$2:$R$6232="MERGED")))</f>
        <v>0</v>
      </c>
      <c r="J295" s="13">
        <f>COUNTIFS('Pending RQ Deadlines'!$C$2:$C$1271,A295,'Pending RQ Deadlines'!$K$2:$K$1271,"Yes")</f>
        <v>0</v>
      </c>
      <c r="K295" s="13">
        <f>COUNTIFS('Pending RQ Deadlines'!$C$2:$C$1271,A295,'Pending RQ Deadlines'!$J$2:$J$1271,"OVERDUE")</f>
        <v>0</v>
      </c>
      <c r="L295" s="13">
        <f ca="1">SUMPRODUCT(('Pending RQ Deadlines'!$C$2:$C$1271=A295)*('Pending RQ Deadlines'!$J$2:$J$1271&lt;&gt;"UPCOMING")*('Pending RQ Deadlines'!$K$2:$K$1271="Yes"))</f>
        <v>0</v>
      </c>
      <c r="M295" s="15" t="str">
        <f ca="1">IFERROR(_xludf.minifs('Pending RQ Deadlines'!$G$2:$G$1271,'Pending RQ Deadlines'!$C$2:$C$1271,A295),"")</f>
        <v/>
      </c>
      <c r="N295" s="13">
        <f t="shared" ca="1" si="4"/>
        <v>295</v>
      </c>
    </row>
    <row r="296" spans="1:14">
      <c r="A296" s="14" t="s">
        <v>325</v>
      </c>
      <c r="B296" s="33">
        <f>COUNTIF(Data!$D$2:$D$6232,A296)</f>
        <v>3</v>
      </c>
      <c r="C296" s="33">
        <f>COUNTIFS(Data!$D$2:$D$6232,A296,Data!$R$2:$R$6232,"RFE FILED")</f>
        <v>1</v>
      </c>
      <c r="D296" s="33">
        <f>COUNTIFS(Data!$D$2:$D$6232,A296,Data!$R$2:$R$6232,"PROVISIONAL FILED")</f>
        <v>2</v>
      </c>
      <c r="E296" s="33">
        <f>COUNTIFS(Data!$D$2:$D$6232,A296,Data!$R$2:$R$6232,"COMPLETE FILED")</f>
        <v>0</v>
      </c>
      <c r="F296" s="33">
        <f>COUNTIFS(Data!$D$2:$D$6232,A296,Data!$R$2:$R$6232,"APPLICATION FILED")</f>
        <v>0</v>
      </c>
      <c r="G296" s="33">
        <f>COUNTIFS(Data!$D$2:$D$6232,A296,Data!$R$2:$R$6232,"UNDER EXAMINATION")</f>
        <v>0</v>
      </c>
      <c r="H296" s="33">
        <f>COUNTIFS(Data!$D$2:$D$6232,A296,Data!$R$2:$R$6232,"GRANTED")</f>
        <v>0</v>
      </c>
      <c r="I296" s="33">
        <f>SUMPRODUCT((Data!$D$2:$D$6232=A296)*((Data!$R$2:$R$6232="ABANDONED")+(Data!$R$2:$R$6232="CLOSED")+(Data!$R$2:$R$6232="MERGED")))</f>
        <v>0</v>
      </c>
      <c r="J296" s="13">
        <f>COUNTIFS('Pending RQ Deadlines'!$C$2:$C$1271,A296,'Pending RQ Deadlines'!$K$2:$K$1271,"Yes")</f>
        <v>2</v>
      </c>
      <c r="K296" s="13">
        <f ca="1">COUNTIFS('Pending RQ Deadlines'!$C$2:$C$1271,A296,'Pending RQ Deadlines'!$J$2:$J$1271,"OVERDUE")</f>
        <v>2</v>
      </c>
      <c r="L296" s="13">
        <f ca="1">SUMPRODUCT(('Pending RQ Deadlines'!$C$2:$C$1271=A296)*('Pending RQ Deadlines'!$J$2:$J$1271&lt;&gt;"UPCOMING")*('Pending RQ Deadlines'!$K$2:$K$1271="Yes"))</f>
        <v>2</v>
      </c>
      <c r="M296" s="15" t="str">
        <f ca="1">IFERROR(_xludf.minifs('Pending RQ Deadlines'!$G$2:$G$1271,'Pending RQ Deadlines'!$C$2:$C$1271,A296),"")</f>
        <v/>
      </c>
      <c r="N296" s="13">
        <f t="shared" ca="1" si="4"/>
        <v>294.02</v>
      </c>
    </row>
    <row r="297" spans="1:14">
      <c r="A297" s="14" t="s">
        <v>326</v>
      </c>
      <c r="B297" s="33">
        <f>COUNTIF(Data!$D$2:$D$6232,A297)</f>
        <v>3</v>
      </c>
      <c r="C297" s="33">
        <f>COUNTIFS(Data!$D$2:$D$6232,A297,Data!$R$2:$R$6232,"RFE FILED")</f>
        <v>3</v>
      </c>
      <c r="D297" s="33">
        <f>COUNTIFS(Data!$D$2:$D$6232,A297,Data!$R$2:$R$6232,"PROVISIONAL FILED")</f>
        <v>0</v>
      </c>
      <c r="E297" s="33">
        <f>COUNTIFS(Data!$D$2:$D$6232,A297,Data!$R$2:$R$6232,"COMPLETE FILED")</f>
        <v>0</v>
      </c>
      <c r="F297" s="33">
        <f>COUNTIFS(Data!$D$2:$D$6232,A297,Data!$R$2:$R$6232,"APPLICATION FILED")</f>
        <v>0</v>
      </c>
      <c r="G297" s="33">
        <f>COUNTIFS(Data!$D$2:$D$6232,A297,Data!$R$2:$R$6232,"UNDER EXAMINATION")</f>
        <v>0</v>
      </c>
      <c r="H297" s="33">
        <f>COUNTIFS(Data!$D$2:$D$6232,A297,Data!$R$2:$R$6232,"GRANTED")</f>
        <v>0</v>
      </c>
      <c r="I297" s="33">
        <f>SUMPRODUCT((Data!$D$2:$D$6232=A297)*((Data!$R$2:$R$6232="ABANDONED")+(Data!$R$2:$R$6232="CLOSED")+(Data!$R$2:$R$6232="MERGED")))</f>
        <v>0</v>
      </c>
      <c r="J297" s="13">
        <f>COUNTIFS('Pending RQ Deadlines'!$C$2:$C$1271,A297,'Pending RQ Deadlines'!$K$2:$K$1271,"Yes")</f>
        <v>0</v>
      </c>
      <c r="K297" s="13">
        <f>COUNTIFS('Pending RQ Deadlines'!$C$2:$C$1271,A297,'Pending RQ Deadlines'!$J$2:$J$1271,"OVERDUE")</f>
        <v>0</v>
      </c>
      <c r="L297" s="13">
        <f ca="1">SUMPRODUCT(('Pending RQ Deadlines'!$C$2:$C$1271=A297)*('Pending RQ Deadlines'!$J$2:$J$1271&lt;&gt;"UPCOMING")*('Pending RQ Deadlines'!$K$2:$K$1271="Yes"))</f>
        <v>0</v>
      </c>
      <c r="M297" s="15" t="str">
        <f ca="1">IFERROR(_xludf.minifs('Pending RQ Deadlines'!$G$2:$G$1271,'Pending RQ Deadlines'!$C$2:$C$1271,A297),"")</f>
        <v/>
      </c>
      <c r="N297" s="13">
        <f t="shared" ca="1" si="4"/>
        <v>297</v>
      </c>
    </row>
    <row r="298" spans="1:14">
      <c r="A298" s="14" t="s">
        <v>327</v>
      </c>
      <c r="B298" s="33">
        <f>COUNTIF(Data!$D$2:$D$6232,A298)</f>
        <v>3</v>
      </c>
      <c r="C298" s="33">
        <f>COUNTIFS(Data!$D$2:$D$6232,A298,Data!$R$2:$R$6232,"RFE FILED")</f>
        <v>3</v>
      </c>
      <c r="D298" s="33">
        <f>COUNTIFS(Data!$D$2:$D$6232,A298,Data!$R$2:$R$6232,"PROVISIONAL FILED")</f>
        <v>0</v>
      </c>
      <c r="E298" s="33">
        <f>COUNTIFS(Data!$D$2:$D$6232,A298,Data!$R$2:$R$6232,"COMPLETE FILED")</f>
        <v>0</v>
      </c>
      <c r="F298" s="33">
        <f>COUNTIFS(Data!$D$2:$D$6232,A298,Data!$R$2:$R$6232,"APPLICATION FILED")</f>
        <v>0</v>
      </c>
      <c r="G298" s="33">
        <f>COUNTIFS(Data!$D$2:$D$6232,A298,Data!$R$2:$R$6232,"UNDER EXAMINATION")</f>
        <v>0</v>
      </c>
      <c r="H298" s="33">
        <f>COUNTIFS(Data!$D$2:$D$6232,A298,Data!$R$2:$R$6232,"GRANTED")</f>
        <v>0</v>
      </c>
      <c r="I298" s="33">
        <f>SUMPRODUCT((Data!$D$2:$D$6232=A298)*((Data!$R$2:$R$6232="ABANDONED")+(Data!$R$2:$R$6232="CLOSED")+(Data!$R$2:$R$6232="MERGED")))</f>
        <v>0</v>
      </c>
      <c r="J298" s="13">
        <f>COUNTIFS('Pending RQ Deadlines'!$C$2:$C$1271,A298,'Pending RQ Deadlines'!$K$2:$K$1271,"Yes")</f>
        <v>0</v>
      </c>
      <c r="K298" s="13">
        <f>COUNTIFS('Pending RQ Deadlines'!$C$2:$C$1271,A298,'Pending RQ Deadlines'!$J$2:$J$1271,"OVERDUE")</f>
        <v>0</v>
      </c>
      <c r="L298" s="13">
        <f ca="1">SUMPRODUCT(('Pending RQ Deadlines'!$C$2:$C$1271=A298)*('Pending RQ Deadlines'!$J$2:$J$1271&lt;&gt;"UPCOMING")*('Pending RQ Deadlines'!$K$2:$K$1271="Yes"))</f>
        <v>0</v>
      </c>
      <c r="M298" s="15" t="str">
        <f ca="1">IFERROR(_xludf.minifs('Pending RQ Deadlines'!$G$2:$G$1271,'Pending RQ Deadlines'!$C$2:$C$1271,A298),"")</f>
        <v/>
      </c>
      <c r="N298" s="13">
        <f t="shared" ca="1" si="4"/>
        <v>298</v>
      </c>
    </row>
    <row r="299" spans="1:14">
      <c r="A299" s="14" t="s">
        <v>328</v>
      </c>
      <c r="B299" s="33">
        <f>COUNTIF(Data!$D$2:$D$6232,A299)</f>
        <v>2</v>
      </c>
      <c r="C299" s="33">
        <f>COUNTIFS(Data!$D$2:$D$6232,A299,Data!$R$2:$R$6232,"RFE FILED")</f>
        <v>2</v>
      </c>
      <c r="D299" s="33">
        <f>COUNTIFS(Data!$D$2:$D$6232,A299,Data!$R$2:$R$6232,"PROVISIONAL FILED")</f>
        <v>0</v>
      </c>
      <c r="E299" s="33">
        <f>COUNTIFS(Data!$D$2:$D$6232,A299,Data!$R$2:$R$6232,"COMPLETE FILED")</f>
        <v>0</v>
      </c>
      <c r="F299" s="33">
        <f>COUNTIFS(Data!$D$2:$D$6232,A299,Data!$R$2:$R$6232,"APPLICATION FILED")</f>
        <v>0</v>
      </c>
      <c r="G299" s="33">
        <f>COUNTIFS(Data!$D$2:$D$6232,A299,Data!$R$2:$R$6232,"UNDER EXAMINATION")</f>
        <v>0</v>
      </c>
      <c r="H299" s="33">
        <f>COUNTIFS(Data!$D$2:$D$6232,A299,Data!$R$2:$R$6232,"GRANTED")</f>
        <v>0</v>
      </c>
      <c r="I299" s="33">
        <f>SUMPRODUCT((Data!$D$2:$D$6232=A299)*((Data!$R$2:$R$6232="ABANDONED")+(Data!$R$2:$R$6232="CLOSED")+(Data!$R$2:$R$6232="MERGED")))</f>
        <v>0</v>
      </c>
      <c r="J299" s="13">
        <f>COUNTIFS('Pending RQ Deadlines'!$C$2:$C$1271,A299,'Pending RQ Deadlines'!$K$2:$K$1271,"Yes")</f>
        <v>0</v>
      </c>
      <c r="K299" s="13">
        <f>COUNTIFS('Pending RQ Deadlines'!$C$2:$C$1271,A299,'Pending RQ Deadlines'!$J$2:$J$1271,"OVERDUE")</f>
        <v>0</v>
      </c>
      <c r="L299" s="13">
        <f ca="1">SUMPRODUCT(('Pending RQ Deadlines'!$C$2:$C$1271=A299)*('Pending RQ Deadlines'!$J$2:$J$1271&lt;&gt;"UPCOMING")*('Pending RQ Deadlines'!$K$2:$K$1271="Yes"))</f>
        <v>0</v>
      </c>
      <c r="M299" s="15" t="str">
        <f ca="1">IFERROR(_xludf.minifs('Pending RQ Deadlines'!$G$2:$G$1271,'Pending RQ Deadlines'!$C$2:$C$1271,A299),"")</f>
        <v/>
      </c>
      <c r="N299" s="13">
        <f t="shared" ca="1" si="4"/>
        <v>299</v>
      </c>
    </row>
    <row r="300" spans="1:14">
      <c r="A300" s="14" t="s">
        <v>329</v>
      </c>
      <c r="B300" s="33">
        <f>COUNTIF(Data!$D$2:$D$6232,A300)</f>
        <v>2</v>
      </c>
      <c r="C300" s="33">
        <f>COUNTIFS(Data!$D$2:$D$6232,A300,Data!$R$2:$R$6232,"RFE FILED")</f>
        <v>2</v>
      </c>
      <c r="D300" s="33">
        <f>COUNTIFS(Data!$D$2:$D$6232,A300,Data!$R$2:$R$6232,"PROVISIONAL FILED")</f>
        <v>0</v>
      </c>
      <c r="E300" s="33">
        <f>COUNTIFS(Data!$D$2:$D$6232,A300,Data!$R$2:$R$6232,"COMPLETE FILED")</f>
        <v>0</v>
      </c>
      <c r="F300" s="33">
        <f>COUNTIFS(Data!$D$2:$D$6232,A300,Data!$R$2:$R$6232,"APPLICATION FILED")</f>
        <v>0</v>
      </c>
      <c r="G300" s="33">
        <f>COUNTIFS(Data!$D$2:$D$6232,A300,Data!$R$2:$R$6232,"UNDER EXAMINATION")</f>
        <v>0</v>
      </c>
      <c r="H300" s="33">
        <f>COUNTIFS(Data!$D$2:$D$6232,A300,Data!$R$2:$R$6232,"GRANTED")</f>
        <v>0</v>
      </c>
      <c r="I300" s="33">
        <f>SUMPRODUCT((Data!$D$2:$D$6232=A300)*((Data!$R$2:$R$6232="ABANDONED")+(Data!$R$2:$R$6232="CLOSED")+(Data!$R$2:$R$6232="MERGED")))</f>
        <v>0</v>
      </c>
      <c r="J300" s="13">
        <f>COUNTIFS('Pending RQ Deadlines'!$C$2:$C$1271,A300,'Pending RQ Deadlines'!$K$2:$K$1271,"Yes")</f>
        <v>0</v>
      </c>
      <c r="K300" s="13">
        <f>COUNTIFS('Pending RQ Deadlines'!$C$2:$C$1271,A300,'Pending RQ Deadlines'!$J$2:$J$1271,"OVERDUE")</f>
        <v>0</v>
      </c>
      <c r="L300" s="13">
        <f ca="1">SUMPRODUCT(('Pending RQ Deadlines'!$C$2:$C$1271=A300)*('Pending RQ Deadlines'!$J$2:$J$1271&lt;&gt;"UPCOMING")*('Pending RQ Deadlines'!$K$2:$K$1271="Yes"))</f>
        <v>0</v>
      </c>
      <c r="M300" s="15" t="str">
        <f ca="1">IFERROR(_xludf.minifs('Pending RQ Deadlines'!$G$2:$G$1271,'Pending RQ Deadlines'!$C$2:$C$1271,A300),"")</f>
        <v/>
      </c>
      <c r="N300" s="13">
        <f t="shared" ca="1" si="4"/>
        <v>300</v>
      </c>
    </row>
    <row r="301" spans="1:14">
      <c r="A301" s="14" t="s">
        <v>330</v>
      </c>
      <c r="B301" s="33">
        <f>COUNTIF(Data!$D$2:$D$6232,A301)</f>
        <v>2</v>
      </c>
      <c r="C301" s="33">
        <f>COUNTIFS(Data!$D$2:$D$6232,A301,Data!$R$2:$R$6232,"RFE FILED")</f>
        <v>2</v>
      </c>
      <c r="D301" s="33">
        <f>COUNTIFS(Data!$D$2:$D$6232,A301,Data!$R$2:$R$6232,"PROVISIONAL FILED")</f>
        <v>0</v>
      </c>
      <c r="E301" s="33">
        <f>COUNTIFS(Data!$D$2:$D$6232,A301,Data!$R$2:$R$6232,"COMPLETE FILED")</f>
        <v>0</v>
      </c>
      <c r="F301" s="33">
        <f>COUNTIFS(Data!$D$2:$D$6232,A301,Data!$R$2:$R$6232,"APPLICATION FILED")</f>
        <v>0</v>
      </c>
      <c r="G301" s="33">
        <f>COUNTIFS(Data!$D$2:$D$6232,A301,Data!$R$2:$R$6232,"UNDER EXAMINATION")</f>
        <v>0</v>
      </c>
      <c r="H301" s="33">
        <f>COUNTIFS(Data!$D$2:$D$6232,A301,Data!$R$2:$R$6232,"GRANTED")</f>
        <v>0</v>
      </c>
      <c r="I301" s="33">
        <f>SUMPRODUCT((Data!$D$2:$D$6232=A301)*((Data!$R$2:$R$6232="ABANDONED")+(Data!$R$2:$R$6232="CLOSED")+(Data!$R$2:$R$6232="MERGED")))</f>
        <v>0</v>
      </c>
      <c r="J301" s="13">
        <f>COUNTIFS('Pending RQ Deadlines'!$C$2:$C$1271,A301,'Pending RQ Deadlines'!$K$2:$K$1271,"Yes")</f>
        <v>0</v>
      </c>
      <c r="K301" s="13">
        <f>COUNTIFS('Pending RQ Deadlines'!$C$2:$C$1271,A301,'Pending RQ Deadlines'!$J$2:$J$1271,"OVERDUE")</f>
        <v>0</v>
      </c>
      <c r="L301" s="13">
        <f ca="1">SUMPRODUCT(('Pending RQ Deadlines'!$C$2:$C$1271=A301)*('Pending RQ Deadlines'!$J$2:$J$1271&lt;&gt;"UPCOMING")*('Pending RQ Deadlines'!$K$2:$K$1271="Yes"))</f>
        <v>0</v>
      </c>
      <c r="M301" s="15" t="str">
        <f ca="1">IFERROR(_xludf.minifs('Pending RQ Deadlines'!$G$2:$G$1271,'Pending RQ Deadlines'!$C$2:$C$1271,A301),"")</f>
        <v/>
      </c>
      <c r="N301" s="13">
        <f t="shared" ca="1" si="4"/>
        <v>301</v>
      </c>
    </row>
    <row r="302" spans="1:14">
      <c r="A302" s="14" t="s">
        <v>331</v>
      </c>
      <c r="B302" s="33">
        <f>COUNTIF(Data!$D$2:$D$6232,A302)</f>
        <v>2</v>
      </c>
      <c r="C302" s="33">
        <f>COUNTIFS(Data!$D$2:$D$6232,A302,Data!$R$2:$R$6232,"RFE FILED")</f>
        <v>0</v>
      </c>
      <c r="D302" s="33">
        <f>COUNTIFS(Data!$D$2:$D$6232,A302,Data!$R$2:$R$6232,"PROVISIONAL FILED")</f>
        <v>1</v>
      </c>
      <c r="E302" s="33">
        <f>COUNTIFS(Data!$D$2:$D$6232,A302,Data!$R$2:$R$6232,"COMPLETE FILED")</f>
        <v>1</v>
      </c>
      <c r="F302" s="33">
        <f>COUNTIFS(Data!$D$2:$D$6232,A302,Data!$R$2:$R$6232,"APPLICATION FILED")</f>
        <v>0</v>
      </c>
      <c r="G302" s="33">
        <f>COUNTIFS(Data!$D$2:$D$6232,A302,Data!$R$2:$R$6232,"UNDER EXAMINATION")</f>
        <v>0</v>
      </c>
      <c r="H302" s="33">
        <f>COUNTIFS(Data!$D$2:$D$6232,A302,Data!$R$2:$R$6232,"GRANTED")</f>
        <v>0</v>
      </c>
      <c r="I302" s="33">
        <f>SUMPRODUCT((Data!$D$2:$D$6232=A302)*((Data!$R$2:$R$6232="ABANDONED")+(Data!$R$2:$R$6232="CLOSED")+(Data!$R$2:$R$6232="MERGED")))</f>
        <v>0</v>
      </c>
      <c r="J302" s="13">
        <f>COUNTIFS('Pending RQ Deadlines'!$C$2:$C$1271,A302,'Pending RQ Deadlines'!$K$2:$K$1271,"Yes")</f>
        <v>2</v>
      </c>
      <c r="K302" s="13">
        <f ca="1">COUNTIFS('Pending RQ Deadlines'!$C$2:$C$1271,A302,'Pending RQ Deadlines'!$J$2:$J$1271,"OVERDUE")</f>
        <v>2</v>
      </c>
      <c r="L302" s="13">
        <f ca="1">SUMPRODUCT(('Pending RQ Deadlines'!$C$2:$C$1271=A302)*('Pending RQ Deadlines'!$J$2:$J$1271&lt;&gt;"UPCOMING")*('Pending RQ Deadlines'!$K$2:$K$1271="Yes"))</f>
        <v>2</v>
      </c>
      <c r="M302" s="15" t="str">
        <f ca="1">IFERROR(_xludf.minifs('Pending RQ Deadlines'!$G$2:$G$1271,'Pending RQ Deadlines'!$C$2:$C$1271,A302),"")</f>
        <v/>
      </c>
      <c r="N302" s="13">
        <f t="shared" ca="1" si="4"/>
        <v>300.02</v>
      </c>
    </row>
    <row r="303" spans="1:14">
      <c r="A303" s="14" t="s">
        <v>332</v>
      </c>
      <c r="B303" s="33">
        <f>COUNTIF(Data!$D$2:$D$6232,A303)</f>
        <v>2</v>
      </c>
      <c r="C303" s="33">
        <f>COUNTIFS(Data!$D$2:$D$6232,A303,Data!$R$2:$R$6232,"RFE FILED")</f>
        <v>0</v>
      </c>
      <c r="D303" s="33">
        <f>COUNTIFS(Data!$D$2:$D$6232,A303,Data!$R$2:$R$6232,"PROVISIONAL FILED")</f>
        <v>0</v>
      </c>
      <c r="E303" s="33">
        <f>COUNTIFS(Data!$D$2:$D$6232,A303,Data!$R$2:$R$6232,"COMPLETE FILED")</f>
        <v>1</v>
      </c>
      <c r="F303" s="33">
        <f>COUNTIFS(Data!$D$2:$D$6232,A303,Data!$R$2:$R$6232,"APPLICATION FILED")</f>
        <v>0</v>
      </c>
      <c r="G303" s="33">
        <f>COUNTIFS(Data!$D$2:$D$6232,A303,Data!$R$2:$R$6232,"UNDER EXAMINATION")</f>
        <v>0</v>
      </c>
      <c r="H303" s="33">
        <f>COUNTIFS(Data!$D$2:$D$6232,A303,Data!$R$2:$R$6232,"GRANTED")</f>
        <v>0</v>
      </c>
      <c r="I303" s="33">
        <f>SUMPRODUCT((Data!$D$2:$D$6232=A303)*((Data!$R$2:$R$6232="ABANDONED")+(Data!$R$2:$R$6232="CLOSED")+(Data!$R$2:$R$6232="MERGED")))</f>
        <v>0</v>
      </c>
      <c r="J303" s="13">
        <f>COUNTIFS('Pending RQ Deadlines'!$C$2:$C$1271,A303,'Pending RQ Deadlines'!$K$2:$K$1271,"Yes")</f>
        <v>1</v>
      </c>
      <c r="K303" s="13">
        <f ca="1">COUNTIFS('Pending RQ Deadlines'!$C$2:$C$1271,A303,'Pending RQ Deadlines'!$J$2:$J$1271,"OVERDUE")</f>
        <v>0</v>
      </c>
      <c r="L303" s="13">
        <f ca="1">SUMPRODUCT(('Pending RQ Deadlines'!$C$2:$C$1271=A303)*('Pending RQ Deadlines'!$J$2:$J$1271&lt;&gt;"UPCOMING")*('Pending RQ Deadlines'!$K$2:$K$1271="Yes"))</f>
        <v>0</v>
      </c>
      <c r="M303" s="15" t="str">
        <f ca="1">IFERROR(_xludf.minifs('Pending RQ Deadlines'!$G$2:$G$1271,'Pending RQ Deadlines'!$C$2:$C$1271,A303),"")</f>
        <v/>
      </c>
      <c r="N303" s="13">
        <f t="shared" ca="1" si="4"/>
        <v>303</v>
      </c>
    </row>
    <row r="304" spans="1:14">
      <c r="A304" s="14" t="s">
        <v>333</v>
      </c>
      <c r="B304" s="33">
        <f>COUNTIF(Data!$D$2:$D$6232,A304)</f>
        <v>2</v>
      </c>
      <c r="C304" s="33">
        <f>COUNTIFS(Data!$D$2:$D$6232,A304,Data!$R$2:$R$6232,"RFE FILED")</f>
        <v>0</v>
      </c>
      <c r="D304" s="33">
        <f>COUNTIFS(Data!$D$2:$D$6232,A304,Data!$R$2:$R$6232,"PROVISIONAL FILED")</f>
        <v>0</v>
      </c>
      <c r="E304" s="33">
        <f>COUNTIFS(Data!$D$2:$D$6232,A304,Data!$R$2:$R$6232,"COMPLETE FILED")</f>
        <v>0</v>
      </c>
      <c r="F304" s="33">
        <f>COUNTIFS(Data!$D$2:$D$6232,A304,Data!$R$2:$R$6232,"APPLICATION FILED")</f>
        <v>0</v>
      </c>
      <c r="G304" s="33">
        <f>COUNTIFS(Data!$D$2:$D$6232,A304,Data!$R$2:$R$6232,"UNDER EXAMINATION")</f>
        <v>1</v>
      </c>
      <c r="H304" s="33">
        <f>COUNTIFS(Data!$D$2:$D$6232,A304,Data!$R$2:$R$6232,"GRANTED")</f>
        <v>0</v>
      </c>
      <c r="I304" s="33">
        <f>SUMPRODUCT((Data!$D$2:$D$6232=A304)*((Data!$R$2:$R$6232="ABANDONED")+(Data!$R$2:$R$6232="CLOSED")+(Data!$R$2:$R$6232="MERGED")))</f>
        <v>0</v>
      </c>
      <c r="J304" s="13">
        <f>COUNTIFS('Pending RQ Deadlines'!$C$2:$C$1271,A304,'Pending RQ Deadlines'!$K$2:$K$1271,"Yes")</f>
        <v>0</v>
      </c>
      <c r="K304" s="13">
        <f>COUNTIFS('Pending RQ Deadlines'!$C$2:$C$1271,A304,'Pending RQ Deadlines'!$J$2:$J$1271,"OVERDUE")</f>
        <v>0</v>
      </c>
      <c r="L304" s="13">
        <f ca="1">SUMPRODUCT(('Pending RQ Deadlines'!$C$2:$C$1271=A304)*('Pending RQ Deadlines'!$J$2:$J$1271&lt;&gt;"UPCOMING")*('Pending RQ Deadlines'!$K$2:$K$1271="Yes"))</f>
        <v>0</v>
      </c>
      <c r="M304" s="15" t="str">
        <f ca="1">IFERROR(_xludf.minifs('Pending RQ Deadlines'!$G$2:$G$1271,'Pending RQ Deadlines'!$C$2:$C$1271,A304),"")</f>
        <v/>
      </c>
      <c r="N304" s="13">
        <f t="shared" ca="1" si="4"/>
        <v>304</v>
      </c>
    </row>
    <row r="305" spans="1:14">
      <c r="A305" s="14" t="s">
        <v>334</v>
      </c>
      <c r="B305" s="33">
        <f>COUNTIF(Data!$D$2:$D$6232,A305)</f>
        <v>2</v>
      </c>
      <c r="C305" s="33">
        <f>COUNTIFS(Data!$D$2:$D$6232,A305,Data!$R$2:$R$6232,"RFE FILED")</f>
        <v>1</v>
      </c>
      <c r="D305" s="33">
        <f>COUNTIFS(Data!$D$2:$D$6232,A305,Data!$R$2:$R$6232,"PROVISIONAL FILED")</f>
        <v>0</v>
      </c>
      <c r="E305" s="33">
        <f>COUNTIFS(Data!$D$2:$D$6232,A305,Data!$R$2:$R$6232,"COMPLETE FILED")</f>
        <v>0</v>
      </c>
      <c r="F305" s="33">
        <f>COUNTIFS(Data!$D$2:$D$6232,A305,Data!$R$2:$R$6232,"APPLICATION FILED")</f>
        <v>1</v>
      </c>
      <c r="G305" s="33">
        <f>COUNTIFS(Data!$D$2:$D$6232,A305,Data!$R$2:$R$6232,"UNDER EXAMINATION")</f>
        <v>0</v>
      </c>
      <c r="H305" s="33">
        <f>COUNTIFS(Data!$D$2:$D$6232,A305,Data!$R$2:$R$6232,"GRANTED")</f>
        <v>0</v>
      </c>
      <c r="I305" s="33">
        <f>SUMPRODUCT((Data!$D$2:$D$6232=A305)*((Data!$R$2:$R$6232="ABANDONED")+(Data!$R$2:$R$6232="CLOSED")+(Data!$R$2:$R$6232="MERGED")))</f>
        <v>0</v>
      </c>
      <c r="J305" s="13">
        <f>COUNTIFS('Pending RQ Deadlines'!$C$2:$C$1271,A305,'Pending RQ Deadlines'!$K$2:$K$1271,"Yes")</f>
        <v>1</v>
      </c>
      <c r="K305" s="13">
        <f ca="1">COUNTIFS('Pending RQ Deadlines'!$C$2:$C$1271,A305,'Pending RQ Deadlines'!$J$2:$J$1271,"OVERDUE")</f>
        <v>0</v>
      </c>
      <c r="L305" s="13">
        <f ca="1">SUMPRODUCT(('Pending RQ Deadlines'!$C$2:$C$1271=A305)*('Pending RQ Deadlines'!$J$2:$J$1271&lt;&gt;"UPCOMING")*('Pending RQ Deadlines'!$K$2:$K$1271="Yes"))</f>
        <v>0</v>
      </c>
      <c r="M305" s="15" t="str">
        <f ca="1">IFERROR(_xludf.minifs('Pending RQ Deadlines'!$G$2:$G$1271,'Pending RQ Deadlines'!$C$2:$C$1271,A305),"")</f>
        <v/>
      </c>
      <c r="N305" s="13">
        <f t="shared" ca="1" si="4"/>
        <v>305</v>
      </c>
    </row>
    <row r="306" spans="1:14">
      <c r="A306" s="14" t="s">
        <v>335</v>
      </c>
      <c r="B306" s="33">
        <f>COUNTIF(Data!$D$2:$D$6232,A306)</f>
        <v>2</v>
      </c>
      <c r="C306" s="33">
        <f>COUNTIFS(Data!$D$2:$D$6232,A306,Data!$R$2:$R$6232,"RFE FILED")</f>
        <v>1</v>
      </c>
      <c r="D306" s="33">
        <f>COUNTIFS(Data!$D$2:$D$6232,A306,Data!$R$2:$R$6232,"PROVISIONAL FILED")</f>
        <v>0</v>
      </c>
      <c r="E306" s="33">
        <f>COUNTIFS(Data!$D$2:$D$6232,A306,Data!$R$2:$R$6232,"COMPLETE FILED")</f>
        <v>0</v>
      </c>
      <c r="F306" s="33">
        <f>COUNTIFS(Data!$D$2:$D$6232,A306,Data!$R$2:$R$6232,"APPLICATION FILED")</f>
        <v>0</v>
      </c>
      <c r="G306" s="33">
        <f>COUNTIFS(Data!$D$2:$D$6232,A306,Data!$R$2:$R$6232,"UNDER EXAMINATION")</f>
        <v>0</v>
      </c>
      <c r="H306" s="33">
        <f>COUNTIFS(Data!$D$2:$D$6232,A306,Data!$R$2:$R$6232,"GRANTED")</f>
        <v>0</v>
      </c>
      <c r="I306" s="33">
        <f>SUMPRODUCT((Data!$D$2:$D$6232=A306)*((Data!$R$2:$R$6232="ABANDONED")+(Data!$R$2:$R$6232="CLOSED")+(Data!$R$2:$R$6232="MERGED")))</f>
        <v>0</v>
      </c>
      <c r="J306" s="13">
        <f>COUNTIFS('Pending RQ Deadlines'!$C$2:$C$1271,A306,'Pending RQ Deadlines'!$K$2:$K$1271,"Yes")</f>
        <v>0</v>
      </c>
      <c r="K306" s="13">
        <f>COUNTIFS('Pending RQ Deadlines'!$C$2:$C$1271,A306,'Pending RQ Deadlines'!$J$2:$J$1271,"OVERDUE")</f>
        <v>0</v>
      </c>
      <c r="L306" s="13">
        <f ca="1">SUMPRODUCT(('Pending RQ Deadlines'!$C$2:$C$1271=A306)*('Pending RQ Deadlines'!$J$2:$J$1271&lt;&gt;"UPCOMING")*('Pending RQ Deadlines'!$K$2:$K$1271="Yes"))</f>
        <v>0</v>
      </c>
      <c r="M306" s="15" t="str">
        <f ca="1">IFERROR(_xludf.minifs('Pending RQ Deadlines'!$G$2:$G$1271,'Pending RQ Deadlines'!$C$2:$C$1271,A306),"")</f>
        <v/>
      </c>
      <c r="N306" s="13">
        <f t="shared" ca="1" si="4"/>
        <v>306</v>
      </c>
    </row>
    <row r="307" spans="1:14">
      <c r="A307" s="14" t="s">
        <v>336</v>
      </c>
      <c r="B307" s="33">
        <f>COUNTIF(Data!$D$2:$D$6232,A307)</f>
        <v>2</v>
      </c>
      <c r="C307" s="33">
        <f>COUNTIFS(Data!$D$2:$D$6232,A307,Data!$R$2:$R$6232,"RFE FILED")</f>
        <v>2</v>
      </c>
      <c r="D307" s="33">
        <f>COUNTIFS(Data!$D$2:$D$6232,A307,Data!$R$2:$R$6232,"PROVISIONAL FILED")</f>
        <v>0</v>
      </c>
      <c r="E307" s="33">
        <f>COUNTIFS(Data!$D$2:$D$6232,A307,Data!$R$2:$R$6232,"COMPLETE FILED")</f>
        <v>0</v>
      </c>
      <c r="F307" s="33">
        <f>COUNTIFS(Data!$D$2:$D$6232,A307,Data!$R$2:$R$6232,"APPLICATION FILED")</f>
        <v>0</v>
      </c>
      <c r="G307" s="33">
        <f>COUNTIFS(Data!$D$2:$D$6232,A307,Data!$R$2:$R$6232,"UNDER EXAMINATION")</f>
        <v>0</v>
      </c>
      <c r="H307" s="33">
        <f>COUNTIFS(Data!$D$2:$D$6232,A307,Data!$R$2:$R$6232,"GRANTED")</f>
        <v>0</v>
      </c>
      <c r="I307" s="33">
        <f>SUMPRODUCT((Data!$D$2:$D$6232=A307)*((Data!$R$2:$R$6232="ABANDONED")+(Data!$R$2:$R$6232="CLOSED")+(Data!$R$2:$R$6232="MERGED")))</f>
        <v>0</v>
      </c>
      <c r="J307" s="13">
        <f>COUNTIFS('Pending RQ Deadlines'!$C$2:$C$1271,A307,'Pending RQ Deadlines'!$K$2:$K$1271,"Yes")</f>
        <v>0</v>
      </c>
      <c r="K307" s="13">
        <f>COUNTIFS('Pending RQ Deadlines'!$C$2:$C$1271,A307,'Pending RQ Deadlines'!$J$2:$J$1271,"OVERDUE")</f>
        <v>0</v>
      </c>
      <c r="L307" s="13">
        <f ca="1">SUMPRODUCT(('Pending RQ Deadlines'!$C$2:$C$1271=A307)*('Pending RQ Deadlines'!$J$2:$J$1271&lt;&gt;"UPCOMING")*('Pending RQ Deadlines'!$K$2:$K$1271="Yes"))</f>
        <v>0</v>
      </c>
      <c r="M307" s="15" t="str">
        <f ca="1">IFERROR(_xludf.minifs('Pending RQ Deadlines'!$G$2:$G$1271,'Pending RQ Deadlines'!$C$2:$C$1271,A307),"")</f>
        <v/>
      </c>
      <c r="N307" s="13">
        <f t="shared" ca="1" si="4"/>
        <v>307</v>
      </c>
    </row>
    <row r="308" spans="1:14">
      <c r="A308" s="14" t="s">
        <v>337</v>
      </c>
      <c r="B308" s="33">
        <f>COUNTIF(Data!$D$2:$D$6232,A308)</f>
        <v>2</v>
      </c>
      <c r="C308" s="33">
        <f>COUNTIFS(Data!$D$2:$D$6232,A308,Data!$R$2:$R$6232,"RFE FILED")</f>
        <v>2</v>
      </c>
      <c r="D308" s="33">
        <f>COUNTIFS(Data!$D$2:$D$6232,A308,Data!$R$2:$R$6232,"PROVISIONAL FILED")</f>
        <v>0</v>
      </c>
      <c r="E308" s="33">
        <f>COUNTIFS(Data!$D$2:$D$6232,A308,Data!$R$2:$R$6232,"COMPLETE FILED")</f>
        <v>0</v>
      </c>
      <c r="F308" s="33">
        <f>COUNTIFS(Data!$D$2:$D$6232,A308,Data!$R$2:$R$6232,"APPLICATION FILED")</f>
        <v>0</v>
      </c>
      <c r="G308" s="33">
        <f>COUNTIFS(Data!$D$2:$D$6232,A308,Data!$R$2:$R$6232,"UNDER EXAMINATION")</f>
        <v>0</v>
      </c>
      <c r="H308" s="33">
        <f>COUNTIFS(Data!$D$2:$D$6232,A308,Data!$R$2:$R$6232,"GRANTED")</f>
        <v>0</v>
      </c>
      <c r="I308" s="33">
        <f>SUMPRODUCT((Data!$D$2:$D$6232=A308)*((Data!$R$2:$R$6232="ABANDONED")+(Data!$R$2:$R$6232="CLOSED")+(Data!$R$2:$R$6232="MERGED")))</f>
        <v>0</v>
      </c>
      <c r="J308" s="13">
        <f>COUNTIFS('Pending RQ Deadlines'!$C$2:$C$1271,A308,'Pending RQ Deadlines'!$K$2:$K$1271,"Yes")</f>
        <v>0</v>
      </c>
      <c r="K308" s="13">
        <f>COUNTIFS('Pending RQ Deadlines'!$C$2:$C$1271,A308,'Pending RQ Deadlines'!$J$2:$J$1271,"OVERDUE")</f>
        <v>0</v>
      </c>
      <c r="L308" s="13">
        <f ca="1">SUMPRODUCT(('Pending RQ Deadlines'!$C$2:$C$1271=A308)*('Pending RQ Deadlines'!$J$2:$J$1271&lt;&gt;"UPCOMING")*('Pending RQ Deadlines'!$K$2:$K$1271="Yes"))</f>
        <v>0</v>
      </c>
      <c r="M308" s="15" t="str">
        <f ca="1">IFERROR(_xludf.minifs('Pending RQ Deadlines'!$G$2:$G$1271,'Pending RQ Deadlines'!$C$2:$C$1271,A308),"")</f>
        <v/>
      </c>
      <c r="N308" s="13">
        <f t="shared" ca="1" si="4"/>
        <v>308</v>
      </c>
    </row>
    <row r="309" spans="1:14">
      <c r="A309" s="14" t="s">
        <v>338</v>
      </c>
      <c r="B309" s="33">
        <f>COUNTIF(Data!$D$2:$D$6232,A309)</f>
        <v>2</v>
      </c>
      <c r="C309" s="33">
        <f>COUNTIFS(Data!$D$2:$D$6232,A309,Data!$R$2:$R$6232,"RFE FILED")</f>
        <v>2</v>
      </c>
      <c r="D309" s="33">
        <f>COUNTIFS(Data!$D$2:$D$6232,A309,Data!$R$2:$R$6232,"PROVISIONAL FILED")</f>
        <v>0</v>
      </c>
      <c r="E309" s="33">
        <f>COUNTIFS(Data!$D$2:$D$6232,A309,Data!$R$2:$R$6232,"COMPLETE FILED")</f>
        <v>0</v>
      </c>
      <c r="F309" s="33">
        <f>COUNTIFS(Data!$D$2:$D$6232,A309,Data!$R$2:$R$6232,"APPLICATION FILED")</f>
        <v>0</v>
      </c>
      <c r="G309" s="33">
        <f>COUNTIFS(Data!$D$2:$D$6232,A309,Data!$R$2:$R$6232,"UNDER EXAMINATION")</f>
        <v>0</v>
      </c>
      <c r="H309" s="33">
        <f>COUNTIFS(Data!$D$2:$D$6232,A309,Data!$R$2:$R$6232,"GRANTED")</f>
        <v>0</v>
      </c>
      <c r="I309" s="33">
        <f>SUMPRODUCT((Data!$D$2:$D$6232=A309)*((Data!$R$2:$R$6232="ABANDONED")+(Data!$R$2:$R$6232="CLOSED")+(Data!$R$2:$R$6232="MERGED")))</f>
        <v>0</v>
      </c>
      <c r="J309" s="13">
        <f>COUNTIFS('Pending RQ Deadlines'!$C$2:$C$1271,A309,'Pending RQ Deadlines'!$K$2:$K$1271,"Yes")</f>
        <v>0</v>
      </c>
      <c r="K309" s="13">
        <f>COUNTIFS('Pending RQ Deadlines'!$C$2:$C$1271,A309,'Pending RQ Deadlines'!$J$2:$J$1271,"OVERDUE")</f>
        <v>0</v>
      </c>
      <c r="L309" s="13">
        <f ca="1">SUMPRODUCT(('Pending RQ Deadlines'!$C$2:$C$1271=A309)*('Pending RQ Deadlines'!$J$2:$J$1271&lt;&gt;"UPCOMING")*('Pending RQ Deadlines'!$K$2:$K$1271="Yes"))</f>
        <v>0</v>
      </c>
      <c r="M309" s="15" t="str">
        <f ca="1">IFERROR(_xludf.minifs('Pending RQ Deadlines'!$G$2:$G$1271,'Pending RQ Deadlines'!$C$2:$C$1271,A309),"")</f>
        <v/>
      </c>
      <c r="N309" s="13">
        <f t="shared" ca="1" si="4"/>
        <v>309</v>
      </c>
    </row>
    <row r="310" spans="1:14">
      <c r="A310" s="14" t="s">
        <v>339</v>
      </c>
      <c r="B310" s="33">
        <f>COUNTIF(Data!$D$2:$D$6232,A310)</f>
        <v>2</v>
      </c>
      <c r="C310" s="33">
        <f>COUNTIFS(Data!$D$2:$D$6232,A310,Data!$R$2:$R$6232,"RFE FILED")</f>
        <v>2</v>
      </c>
      <c r="D310" s="33">
        <f>COUNTIFS(Data!$D$2:$D$6232,A310,Data!$R$2:$R$6232,"PROVISIONAL FILED")</f>
        <v>0</v>
      </c>
      <c r="E310" s="33">
        <f>COUNTIFS(Data!$D$2:$D$6232,A310,Data!$R$2:$R$6232,"COMPLETE FILED")</f>
        <v>0</v>
      </c>
      <c r="F310" s="33">
        <f>COUNTIFS(Data!$D$2:$D$6232,A310,Data!$R$2:$R$6232,"APPLICATION FILED")</f>
        <v>0</v>
      </c>
      <c r="G310" s="33">
        <f>COUNTIFS(Data!$D$2:$D$6232,A310,Data!$R$2:$R$6232,"UNDER EXAMINATION")</f>
        <v>0</v>
      </c>
      <c r="H310" s="33">
        <f>COUNTIFS(Data!$D$2:$D$6232,A310,Data!$R$2:$R$6232,"GRANTED")</f>
        <v>0</v>
      </c>
      <c r="I310" s="33">
        <f>SUMPRODUCT((Data!$D$2:$D$6232=A310)*((Data!$R$2:$R$6232="ABANDONED")+(Data!$R$2:$R$6232="CLOSED")+(Data!$R$2:$R$6232="MERGED")))</f>
        <v>0</v>
      </c>
      <c r="J310" s="13">
        <f>COUNTIFS('Pending RQ Deadlines'!$C$2:$C$1271,A310,'Pending RQ Deadlines'!$K$2:$K$1271,"Yes")</f>
        <v>0</v>
      </c>
      <c r="K310" s="13">
        <f>COUNTIFS('Pending RQ Deadlines'!$C$2:$C$1271,A310,'Pending RQ Deadlines'!$J$2:$J$1271,"OVERDUE")</f>
        <v>0</v>
      </c>
      <c r="L310" s="13">
        <f ca="1">SUMPRODUCT(('Pending RQ Deadlines'!$C$2:$C$1271=A310)*('Pending RQ Deadlines'!$J$2:$J$1271&lt;&gt;"UPCOMING")*('Pending RQ Deadlines'!$K$2:$K$1271="Yes"))</f>
        <v>0</v>
      </c>
      <c r="M310" s="15" t="str">
        <f ca="1">IFERROR(_xludf.minifs('Pending RQ Deadlines'!$G$2:$G$1271,'Pending RQ Deadlines'!$C$2:$C$1271,A310),"")</f>
        <v/>
      </c>
      <c r="N310" s="13">
        <f t="shared" ca="1" si="4"/>
        <v>310</v>
      </c>
    </row>
    <row r="311" spans="1:14">
      <c r="A311" s="14" t="s">
        <v>340</v>
      </c>
      <c r="B311" s="33">
        <f>COUNTIF(Data!$D$2:$D$6232,A311)</f>
        <v>2</v>
      </c>
      <c r="C311" s="33">
        <f>COUNTIFS(Data!$D$2:$D$6232,A311,Data!$R$2:$R$6232,"RFE FILED")</f>
        <v>2</v>
      </c>
      <c r="D311" s="33">
        <f>COUNTIFS(Data!$D$2:$D$6232,A311,Data!$R$2:$R$6232,"PROVISIONAL FILED")</f>
        <v>0</v>
      </c>
      <c r="E311" s="33">
        <f>COUNTIFS(Data!$D$2:$D$6232,A311,Data!$R$2:$R$6232,"COMPLETE FILED")</f>
        <v>0</v>
      </c>
      <c r="F311" s="33">
        <f>COUNTIFS(Data!$D$2:$D$6232,A311,Data!$R$2:$R$6232,"APPLICATION FILED")</f>
        <v>0</v>
      </c>
      <c r="G311" s="33">
        <f>COUNTIFS(Data!$D$2:$D$6232,A311,Data!$R$2:$R$6232,"UNDER EXAMINATION")</f>
        <v>0</v>
      </c>
      <c r="H311" s="33">
        <f>COUNTIFS(Data!$D$2:$D$6232,A311,Data!$R$2:$R$6232,"GRANTED")</f>
        <v>0</v>
      </c>
      <c r="I311" s="33">
        <f>SUMPRODUCT((Data!$D$2:$D$6232=A311)*((Data!$R$2:$R$6232="ABANDONED")+(Data!$R$2:$R$6232="CLOSED")+(Data!$R$2:$R$6232="MERGED")))</f>
        <v>0</v>
      </c>
      <c r="J311" s="13">
        <f>COUNTIFS('Pending RQ Deadlines'!$C$2:$C$1271,A311,'Pending RQ Deadlines'!$K$2:$K$1271,"Yes")</f>
        <v>0</v>
      </c>
      <c r="K311" s="13">
        <f>COUNTIFS('Pending RQ Deadlines'!$C$2:$C$1271,A311,'Pending RQ Deadlines'!$J$2:$J$1271,"OVERDUE")</f>
        <v>0</v>
      </c>
      <c r="L311" s="13">
        <f ca="1">SUMPRODUCT(('Pending RQ Deadlines'!$C$2:$C$1271=A311)*('Pending RQ Deadlines'!$J$2:$J$1271&lt;&gt;"UPCOMING")*('Pending RQ Deadlines'!$K$2:$K$1271="Yes"))</f>
        <v>0</v>
      </c>
      <c r="M311" s="15" t="str">
        <f ca="1">IFERROR(_xludf.minifs('Pending RQ Deadlines'!$G$2:$G$1271,'Pending RQ Deadlines'!$C$2:$C$1271,A311),"")</f>
        <v/>
      </c>
      <c r="N311" s="13">
        <f t="shared" ca="1" si="4"/>
        <v>311</v>
      </c>
    </row>
    <row r="312" spans="1:14">
      <c r="A312" s="14" t="s">
        <v>341</v>
      </c>
      <c r="B312" s="33">
        <f>COUNTIF(Data!$D$2:$D$6232,A312)</f>
        <v>2</v>
      </c>
      <c r="C312" s="33">
        <f>COUNTIFS(Data!$D$2:$D$6232,A312,Data!$R$2:$R$6232,"RFE FILED")</f>
        <v>0</v>
      </c>
      <c r="D312" s="33">
        <f>COUNTIFS(Data!$D$2:$D$6232,A312,Data!$R$2:$R$6232,"PROVISIONAL FILED")</f>
        <v>1</v>
      </c>
      <c r="E312" s="33">
        <f>COUNTIFS(Data!$D$2:$D$6232,A312,Data!$R$2:$R$6232,"COMPLETE FILED")</f>
        <v>0</v>
      </c>
      <c r="F312" s="33">
        <f>COUNTIFS(Data!$D$2:$D$6232,A312,Data!$R$2:$R$6232,"APPLICATION FILED")</f>
        <v>0</v>
      </c>
      <c r="G312" s="33">
        <f>COUNTIFS(Data!$D$2:$D$6232,A312,Data!$R$2:$R$6232,"UNDER EXAMINATION")</f>
        <v>1</v>
      </c>
      <c r="H312" s="33">
        <f>COUNTIFS(Data!$D$2:$D$6232,A312,Data!$R$2:$R$6232,"GRANTED")</f>
        <v>0</v>
      </c>
      <c r="I312" s="33">
        <f>SUMPRODUCT((Data!$D$2:$D$6232=A312)*((Data!$R$2:$R$6232="ABANDONED")+(Data!$R$2:$R$6232="CLOSED")+(Data!$R$2:$R$6232="MERGED")))</f>
        <v>0</v>
      </c>
      <c r="J312" s="13">
        <f>COUNTIFS('Pending RQ Deadlines'!$C$2:$C$1271,A312,'Pending RQ Deadlines'!$K$2:$K$1271,"Yes")</f>
        <v>1</v>
      </c>
      <c r="K312" s="13">
        <f ca="1">COUNTIFS('Pending RQ Deadlines'!$C$2:$C$1271,A312,'Pending RQ Deadlines'!$J$2:$J$1271,"OVERDUE")</f>
        <v>1</v>
      </c>
      <c r="L312" s="13">
        <f ca="1">SUMPRODUCT(('Pending RQ Deadlines'!$C$2:$C$1271=A312)*('Pending RQ Deadlines'!$J$2:$J$1271&lt;&gt;"UPCOMING")*('Pending RQ Deadlines'!$K$2:$K$1271="Yes"))</f>
        <v>1</v>
      </c>
      <c r="M312" s="15" t="str">
        <f ca="1">IFERROR(_xludf.minifs('Pending RQ Deadlines'!$G$2:$G$1271,'Pending RQ Deadlines'!$C$2:$C$1271,A312),"")</f>
        <v/>
      </c>
      <c r="N312" s="13">
        <f t="shared" ca="1" si="4"/>
        <v>311.01</v>
      </c>
    </row>
    <row r="313" spans="1:14">
      <c r="A313" s="14" t="s">
        <v>342</v>
      </c>
      <c r="B313" s="33">
        <f>COUNTIF(Data!$D$2:$D$6232,A313)</f>
        <v>2</v>
      </c>
      <c r="C313" s="33">
        <f>COUNTIFS(Data!$D$2:$D$6232,A313,Data!$R$2:$R$6232,"RFE FILED")</f>
        <v>2</v>
      </c>
      <c r="D313" s="33">
        <f>COUNTIFS(Data!$D$2:$D$6232,A313,Data!$R$2:$R$6232,"PROVISIONAL FILED")</f>
        <v>0</v>
      </c>
      <c r="E313" s="33">
        <f>COUNTIFS(Data!$D$2:$D$6232,A313,Data!$R$2:$R$6232,"COMPLETE FILED")</f>
        <v>0</v>
      </c>
      <c r="F313" s="33">
        <f>COUNTIFS(Data!$D$2:$D$6232,A313,Data!$R$2:$R$6232,"APPLICATION FILED")</f>
        <v>0</v>
      </c>
      <c r="G313" s="33">
        <f>COUNTIFS(Data!$D$2:$D$6232,A313,Data!$R$2:$R$6232,"UNDER EXAMINATION")</f>
        <v>0</v>
      </c>
      <c r="H313" s="33">
        <f>COUNTIFS(Data!$D$2:$D$6232,A313,Data!$R$2:$R$6232,"GRANTED")</f>
        <v>0</v>
      </c>
      <c r="I313" s="33">
        <f>SUMPRODUCT((Data!$D$2:$D$6232=A313)*((Data!$R$2:$R$6232="ABANDONED")+(Data!$R$2:$R$6232="CLOSED")+(Data!$R$2:$R$6232="MERGED")))</f>
        <v>0</v>
      </c>
      <c r="J313" s="13">
        <f>COUNTIFS('Pending RQ Deadlines'!$C$2:$C$1271,A313,'Pending RQ Deadlines'!$K$2:$K$1271,"Yes")</f>
        <v>0</v>
      </c>
      <c r="K313" s="13">
        <f>COUNTIFS('Pending RQ Deadlines'!$C$2:$C$1271,A313,'Pending RQ Deadlines'!$J$2:$J$1271,"OVERDUE")</f>
        <v>0</v>
      </c>
      <c r="L313" s="13">
        <f ca="1">SUMPRODUCT(('Pending RQ Deadlines'!$C$2:$C$1271=A313)*('Pending RQ Deadlines'!$J$2:$J$1271&lt;&gt;"UPCOMING")*('Pending RQ Deadlines'!$K$2:$K$1271="Yes"))</f>
        <v>0</v>
      </c>
      <c r="M313" s="15" t="str">
        <f ca="1">IFERROR(_xludf.minifs('Pending RQ Deadlines'!$G$2:$G$1271,'Pending RQ Deadlines'!$C$2:$C$1271,A313),"")</f>
        <v/>
      </c>
      <c r="N313" s="13">
        <f t="shared" ca="1" si="4"/>
        <v>313</v>
      </c>
    </row>
    <row r="314" spans="1:14">
      <c r="A314" s="14" t="s">
        <v>343</v>
      </c>
      <c r="B314" s="33">
        <f>COUNTIF(Data!$D$2:$D$6232,A314)</f>
        <v>2</v>
      </c>
      <c r="C314" s="33">
        <f>COUNTIFS(Data!$D$2:$D$6232,A314,Data!$R$2:$R$6232,"RFE FILED")</f>
        <v>2</v>
      </c>
      <c r="D314" s="33">
        <f>COUNTIFS(Data!$D$2:$D$6232,A314,Data!$R$2:$R$6232,"PROVISIONAL FILED")</f>
        <v>0</v>
      </c>
      <c r="E314" s="33">
        <f>COUNTIFS(Data!$D$2:$D$6232,A314,Data!$R$2:$R$6232,"COMPLETE FILED")</f>
        <v>0</v>
      </c>
      <c r="F314" s="33">
        <f>COUNTIFS(Data!$D$2:$D$6232,A314,Data!$R$2:$R$6232,"APPLICATION FILED")</f>
        <v>0</v>
      </c>
      <c r="G314" s="33">
        <f>COUNTIFS(Data!$D$2:$D$6232,A314,Data!$R$2:$R$6232,"UNDER EXAMINATION")</f>
        <v>0</v>
      </c>
      <c r="H314" s="33">
        <f>COUNTIFS(Data!$D$2:$D$6232,A314,Data!$R$2:$R$6232,"GRANTED")</f>
        <v>0</v>
      </c>
      <c r="I314" s="33">
        <f>SUMPRODUCT((Data!$D$2:$D$6232=A314)*((Data!$R$2:$R$6232="ABANDONED")+(Data!$R$2:$R$6232="CLOSED")+(Data!$R$2:$R$6232="MERGED")))</f>
        <v>0</v>
      </c>
      <c r="J314" s="13">
        <f>COUNTIFS('Pending RQ Deadlines'!$C$2:$C$1271,A314,'Pending RQ Deadlines'!$K$2:$K$1271,"Yes")</f>
        <v>0</v>
      </c>
      <c r="K314" s="13">
        <f>COUNTIFS('Pending RQ Deadlines'!$C$2:$C$1271,A314,'Pending RQ Deadlines'!$J$2:$J$1271,"OVERDUE")</f>
        <v>0</v>
      </c>
      <c r="L314" s="13">
        <f ca="1">SUMPRODUCT(('Pending RQ Deadlines'!$C$2:$C$1271=A314)*('Pending RQ Deadlines'!$J$2:$J$1271&lt;&gt;"UPCOMING")*('Pending RQ Deadlines'!$K$2:$K$1271="Yes"))</f>
        <v>0</v>
      </c>
      <c r="M314" s="15" t="str">
        <f ca="1">IFERROR(_xludf.minifs('Pending RQ Deadlines'!$G$2:$G$1271,'Pending RQ Deadlines'!$C$2:$C$1271,A314),"")</f>
        <v/>
      </c>
      <c r="N314" s="13">
        <f t="shared" ca="1" si="4"/>
        <v>314</v>
      </c>
    </row>
    <row r="315" spans="1:14">
      <c r="A315" s="14" t="s">
        <v>344</v>
      </c>
      <c r="B315" s="33">
        <f>COUNTIF(Data!$D$2:$D$6232,A315)</f>
        <v>2</v>
      </c>
      <c r="C315" s="33">
        <f>COUNTIFS(Data!$D$2:$D$6232,A315,Data!$R$2:$R$6232,"RFE FILED")</f>
        <v>2</v>
      </c>
      <c r="D315" s="33">
        <f>COUNTIFS(Data!$D$2:$D$6232,A315,Data!$R$2:$R$6232,"PROVISIONAL FILED")</f>
        <v>0</v>
      </c>
      <c r="E315" s="33">
        <f>COUNTIFS(Data!$D$2:$D$6232,A315,Data!$R$2:$R$6232,"COMPLETE FILED")</f>
        <v>0</v>
      </c>
      <c r="F315" s="33">
        <f>COUNTIFS(Data!$D$2:$D$6232,A315,Data!$R$2:$R$6232,"APPLICATION FILED")</f>
        <v>0</v>
      </c>
      <c r="G315" s="33">
        <f>COUNTIFS(Data!$D$2:$D$6232,A315,Data!$R$2:$R$6232,"UNDER EXAMINATION")</f>
        <v>0</v>
      </c>
      <c r="H315" s="33">
        <f>COUNTIFS(Data!$D$2:$D$6232,A315,Data!$R$2:$R$6232,"GRANTED")</f>
        <v>0</v>
      </c>
      <c r="I315" s="33">
        <f>SUMPRODUCT((Data!$D$2:$D$6232=A315)*((Data!$R$2:$R$6232="ABANDONED")+(Data!$R$2:$R$6232="CLOSED")+(Data!$R$2:$R$6232="MERGED")))</f>
        <v>0</v>
      </c>
      <c r="J315" s="13">
        <f>COUNTIFS('Pending RQ Deadlines'!$C$2:$C$1271,A315,'Pending RQ Deadlines'!$K$2:$K$1271,"Yes")</f>
        <v>0</v>
      </c>
      <c r="K315" s="13">
        <f>COUNTIFS('Pending RQ Deadlines'!$C$2:$C$1271,A315,'Pending RQ Deadlines'!$J$2:$J$1271,"OVERDUE")</f>
        <v>0</v>
      </c>
      <c r="L315" s="13">
        <f ca="1">SUMPRODUCT(('Pending RQ Deadlines'!$C$2:$C$1271=A315)*('Pending RQ Deadlines'!$J$2:$J$1271&lt;&gt;"UPCOMING")*('Pending RQ Deadlines'!$K$2:$K$1271="Yes"))</f>
        <v>0</v>
      </c>
      <c r="M315" s="15" t="str">
        <f ca="1">IFERROR(_xludf.minifs('Pending RQ Deadlines'!$G$2:$G$1271,'Pending RQ Deadlines'!$C$2:$C$1271,A315),"")</f>
        <v/>
      </c>
      <c r="N315" s="13">
        <f t="shared" ca="1" si="4"/>
        <v>315</v>
      </c>
    </row>
    <row r="316" spans="1:14">
      <c r="A316" s="14" t="s">
        <v>345</v>
      </c>
      <c r="B316" s="33">
        <f>COUNTIF(Data!$D$2:$D$6232,A316)</f>
        <v>2</v>
      </c>
      <c r="C316" s="33">
        <f>COUNTIFS(Data!$D$2:$D$6232,A316,Data!$R$2:$R$6232,"RFE FILED")</f>
        <v>2</v>
      </c>
      <c r="D316" s="33">
        <f>COUNTIFS(Data!$D$2:$D$6232,A316,Data!$R$2:$R$6232,"PROVISIONAL FILED")</f>
        <v>0</v>
      </c>
      <c r="E316" s="33">
        <f>COUNTIFS(Data!$D$2:$D$6232,A316,Data!$R$2:$R$6232,"COMPLETE FILED")</f>
        <v>0</v>
      </c>
      <c r="F316" s="33">
        <f>COUNTIFS(Data!$D$2:$D$6232,A316,Data!$R$2:$R$6232,"APPLICATION FILED")</f>
        <v>0</v>
      </c>
      <c r="G316" s="33">
        <f>COUNTIFS(Data!$D$2:$D$6232,A316,Data!$R$2:$R$6232,"UNDER EXAMINATION")</f>
        <v>0</v>
      </c>
      <c r="H316" s="33">
        <f>COUNTIFS(Data!$D$2:$D$6232,A316,Data!$R$2:$R$6232,"GRANTED")</f>
        <v>0</v>
      </c>
      <c r="I316" s="33">
        <f>SUMPRODUCT((Data!$D$2:$D$6232=A316)*((Data!$R$2:$R$6232="ABANDONED")+(Data!$R$2:$R$6232="CLOSED")+(Data!$R$2:$R$6232="MERGED")))</f>
        <v>0</v>
      </c>
      <c r="J316" s="13">
        <f>COUNTIFS('Pending RQ Deadlines'!$C$2:$C$1271,A316,'Pending RQ Deadlines'!$K$2:$K$1271,"Yes")</f>
        <v>0</v>
      </c>
      <c r="K316" s="13">
        <f>COUNTIFS('Pending RQ Deadlines'!$C$2:$C$1271,A316,'Pending RQ Deadlines'!$J$2:$J$1271,"OVERDUE")</f>
        <v>0</v>
      </c>
      <c r="L316" s="13">
        <f ca="1">SUMPRODUCT(('Pending RQ Deadlines'!$C$2:$C$1271=A316)*('Pending RQ Deadlines'!$J$2:$J$1271&lt;&gt;"UPCOMING")*('Pending RQ Deadlines'!$K$2:$K$1271="Yes"))</f>
        <v>0</v>
      </c>
      <c r="M316" s="15" t="str">
        <f ca="1">IFERROR(_xludf.minifs('Pending RQ Deadlines'!$G$2:$G$1271,'Pending RQ Deadlines'!$C$2:$C$1271,A316),"")</f>
        <v/>
      </c>
      <c r="N316" s="13">
        <f t="shared" ca="1" si="4"/>
        <v>316</v>
      </c>
    </row>
    <row r="317" spans="1:14">
      <c r="A317" s="14" t="s">
        <v>346</v>
      </c>
      <c r="B317" s="33">
        <f>COUNTIF(Data!$D$2:$D$6232,A317)</f>
        <v>2</v>
      </c>
      <c r="C317" s="33">
        <f>COUNTIFS(Data!$D$2:$D$6232,A317,Data!$R$2:$R$6232,"RFE FILED")</f>
        <v>2</v>
      </c>
      <c r="D317" s="33">
        <f>COUNTIFS(Data!$D$2:$D$6232,A317,Data!$R$2:$R$6232,"PROVISIONAL FILED")</f>
        <v>0</v>
      </c>
      <c r="E317" s="33">
        <f>COUNTIFS(Data!$D$2:$D$6232,A317,Data!$R$2:$R$6232,"COMPLETE FILED")</f>
        <v>0</v>
      </c>
      <c r="F317" s="33">
        <f>COUNTIFS(Data!$D$2:$D$6232,A317,Data!$R$2:$R$6232,"APPLICATION FILED")</f>
        <v>0</v>
      </c>
      <c r="G317" s="33">
        <f>COUNTIFS(Data!$D$2:$D$6232,A317,Data!$R$2:$R$6232,"UNDER EXAMINATION")</f>
        <v>0</v>
      </c>
      <c r="H317" s="33">
        <f>COUNTIFS(Data!$D$2:$D$6232,A317,Data!$R$2:$R$6232,"GRANTED")</f>
        <v>0</v>
      </c>
      <c r="I317" s="33">
        <f>SUMPRODUCT((Data!$D$2:$D$6232=A317)*((Data!$R$2:$R$6232="ABANDONED")+(Data!$R$2:$R$6232="CLOSED")+(Data!$R$2:$R$6232="MERGED")))</f>
        <v>0</v>
      </c>
      <c r="J317" s="13">
        <f>COUNTIFS('Pending RQ Deadlines'!$C$2:$C$1271,A317,'Pending RQ Deadlines'!$K$2:$K$1271,"Yes")</f>
        <v>0</v>
      </c>
      <c r="K317" s="13">
        <f>COUNTIFS('Pending RQ Deadlines'!$C$2:$C$1271,A317,'Pending RQ Deadlines'!$J$2:$J$1271,"OVERDUE")</f>
        <v>0</v>
      </c>
      <c r="L317" s="13">
        <f ca="1">SUMPRODUCT(('Pending RQ Deadlines'!$C$2:$C$1271=A317)*('Pending RQ Deadlines'!$J$2:$J$1271&lt;&gt;"UPCOMING")*('Pending RQ Deadlines'!$K$2:$K$1271="Yes"))</f>
        <v>0</v>
      </c>
      <c r="M317" s="15" t="str">
        <f ca="1">IFERROR(_xludf.minifs('Pending RQ Deadlines'!$G$2:$G$1271,'Pending RQ Deadlines'!$C$2:$C$1271,A317),"")</f>
        <v/>
      </c>
      <c r="N317" s="13">
        <f t="shared" ca="1" si="4"/>
        <v>317</v>
      </c>
    </row>
    <row r="318" spans="1:14">
      <c r="A318" s="14" t="s">
        <v>347</v>
      </c>
      <c r="B318" s="33">
        <f>COUNTIF(Data!$D$2:$D$6232,A318)</f>
        <v>2</v>
      </c>
      <c r="C318" s="33">
        <f>COUNTIFS(Data!$D$2:$D$6232,A318,Data!$R$2:$R$6232,"RFE FILED")</f>
        <v>2</v>
      </c>
      <c r="D318" s="33">
        <f>COUNTIFS(Data!$D$2:$D$6232,A318,Data!$R$2:$R$6232,"PROVISIONAL FILED")</f>
        <v>0</v>
      </c>
      <c r="E318" s="33">
        <f>COUNTIFS(Data!$D$2:$D$6232,A318,Data!$R$2:$R$6232,"COMPLETE FILED")</f>
        <v>0</v>
      </c>
      <c r="F318" s="33">
        <f>COUNTIFS(Data!$D$2:$D$6232,A318,Data!$R$2:$R$6232,"APPLICATION FILED")</f>
        <v>0</v>
      </c>
      <c r="G318" s="33">
        <f>COUNTIFS(Data!$D$2:$D$6232,A318,Data!$R$2:$R$6232,"UNDER EXAMINATION")</f>
        <v>0</v>
      </c>
      <c r="H318" s="33">
        <f>COUNTIFS(Data!$D$2:$D$6232,A318,Data!$R$2:$R$6232,"GRANTED")</f>
        <v>0</v>
      </c>
      <c r="I318" s="33">
        <f>SUMPRODUCT((Data!$D$2:$D$6232=A318)*((Data!$R$2:$R$6232="ABANDONED")+(Data!$R$2:$R$6232="CLOSED")+(Data!$R$2:$R$6232="MERGED")))</f>
        <v>0</v>
      </c>
      <c r="J318" s="13">
        <f>COUNTIFS('Pending RQ Deadlines'!$C$2:$C$1271,A318,'Pending RQ Deadlines'!$K$2:$K$1271,"Yes")</f>
        <v>0</v>
      </c>
      <c r="K318" s="13">
        <f>COUNTIFS('Pending RQ Deadlines'!$C$2:$C$1271,A318,'Pending RQ Deadlines'!$J$2:$J$1271,"OVERDUE")</f>
        <v>0</v>
      </c>
      <c r="L318" s="13">
        <f ca="1">SUMPRODUCT(('Pending RQ Deadlines'!$C$2:$C$1271=A318)*('Pending RQ Deadlines'!$J$2:$J$1271&lt;&gt;"UPCOMING")*('Pending RQ Deadlines'!$K$2:$K$1271="Yes"))</f>
        <v>0</v>
      </c>
      <c r="M318" s="15" t="str">
        <f ca="1">IFERROR(_xludf.minifs('Pending RQ Deadlines'!$G$2:$G$1271,'Pending RQ Deadlines'!$C$2:$C$1271,A318),"")</f>
        <v/>
      </c>
      <c r="N318" s="13">
        <f t="shared" ca="1" si="4"/>
        <v>318</v>
      </c>
    </row>
    <row r="319" spans="1:14">
      <c r="A319" s="14" t="s">
        <v>348</v>
      </c>
      <c r="B319" s="33">
        <f>COUNTIF(Data!$D$2:$D$6232,A319)</f>
        <v>2</v>
      </c>
      <c r="C319" s="33">
        <f>COUNTIFS(Data!$D$2:$D$6232,A319,Data!$R$2:$R$6232,"RFE FILED")</f>
        <v>0</v>
      </c>
      <c r="D319" s="33">
        <f>COUNTIFS(Data!$D$2:$D$6232,A319,Data!$R$2:$R$6232,"PROVISIONAL FILED")</f>
        <v>2</v>
      </c>
      <c r="E319" s="33">
        <f>COUNTIFS(Data!$D$2:$D$6232,A319,Data!$R$2:$R$6232,"COMPLETE FILED")</f>
        <v>0</v>
      </c>
      <c r="F319" s="33">
        <f>COUNTIFS(Data!$D$2:$D$6232,A319,Data!$R$2:$R$6232,"APPLICATION FILED")</f>
        <v>0</v>
      </c>
      <c r="G319" s="33">
        <f>COUNTIFS(Data!$D$2:$D$6232,A319,Data!$R$2:$R$6232,"UNDER EXAMINATION")</f>
        <v>0</v>
      </c>
      <c r="H319" s="33">
        <f>COUNTIFS(Data!$D$2:$D$6232,A319,Data!$R$2:$R$6232,"GRANTED")</f>
        <v>0</v>
      </c>
      <c r="I319" s="33">
        <f>SUMPRODUCT((Data!$D$2:$D$6232=A319)*((Data!$R$2:$R$6232="ABANDONED")+(Data!$R$2:$R$6232="CLOSED")+(Data!$R$2:$R$6232="MERGED")))</f>
        <v>0</v>
      </c>
      <c r="J319" s="13">
        <f>COUNTIFS('Pending RQ Deadlines'!$C$2:$C$1271,A319,'Pending RQ Deadlines'!$K$2:$K$1271,"Yes")</f>
        <v>2</v>
      </c>
      <c r="K319" s="13">
        <f ca="1">COUNTIFS('Pending RQ Deadlines'!$C$2:$C$1271,A319,'Pending RQ Deadlines'!$J$2:$J$1271,"OVERDUE")</f>
        <v>2</v>
      </c>
      <c r="L319" s="13">
        <f ca="1">SUMPRODUCT(('Pending RQ Deadlines'!$C$2:$C$1271=A319)*('Pending RQ Deadlines'!$J$2:$J$1271&lt;&gt;"UPCOMING")*('Pending RQ Deadlines'!$K$2:$K$1271="Yes"))</f>
        <v>2</v>
      </c>
      <c r="M319" s="15" t="str">
        <f ca="1">IFERROR(_xludf.minifs('Pending RQ Deadlines'!$G$2:$G$1271,'Pending RQ Deadlines'!$C$2:$C$1271,A319),"")</f>
        <v/>
      </c>
      <c r="N319" s="13">
        <f t="shared" ca="1" si="4"/>
        <v>317.02</v>
      </c>
    </row>
    <row r="320" spans="1:14">
      <c r="A320" s="14" t="s">
        <v>349</v>
      </c>
      <c r="B320" s="33">
        <f>COUNTIF(Data!$D$2:$D$6232,A320)</f>
        <v>2</v>
      </c>
      <c r="C320" s="33">
        <f>COUNTIFS(Data!$D$2:$D$6232,A320,Data!$R$2:$R$6232,"RFE FILED")</f>
        <v>1</v>
      </c>
      <c r="D320" s="33">
        <f>COUNTIFS(Data!$D$2:$D$6232,A320,Data!$R$2:$R$6232,"PROVISIONAL FILED")</f>
        <v>0</v>
      </c>
      <c r="E320" s="33">
        <f>COUNTIFS(Data!$D$2:$D$6232,A320,Data!$R$2:$R$6232,"COMPLETE FILED")</f>
        <v>0</v>
      </c>
      <c r="F320" s="33">
        <f>COUNTIFS(Data!$D$2:$D$6232,A320,Data!$R$2:$R$6232,"APPLICATION FILED")</f>
        <v>0</v>
      </c>
      <c r="G320" s="33">
        <f>COUNTIFS(Data!$D$2:$D$6232,A320,Data!$R$2:$R$6232,"UNDER EXAMINATION")</f>
        <v>1</v>
      </c>
      <c r="H320" s="33">
        <f>COUNTIFS(Data!$D$2:$D$6232,A320,Data!$R$2:$R$6232,"GRANTED")</f>
        <v>0</v>
      </c>
      <c r="I320" s="33">
        <f>SUMPRODUCT((Data!$D$2:$D$6232=A320)*((Data!$R$2:$R$6232="ABANDONED")+(Data!$R$2:$R$6232="CLOSED")+(Data!$R$2:$R$6232="MERGED")))</f>
        <v>0</v>
      </c>
      <c r="J320" s="13">
        <f>COUNTIFS('Pending RQ Deadlines'!$C$2:$C$1271,A320,'Pending RQ Deadlines'!$K$2:$K$1271,"Yes")</f>
        <v>0</v>
      </c>
      <c r="K320" s="13">
        <f>COUNTIFS('Pending RQ Deadlines'!$C$2:$C$1271,A320,'Pending RQ Deadlines'!$J$2:$J$1271,"OVERDUE")</f>
        <v>0</v>
      </c>
      <c r="L320" s="13">
        <f ca="1">SUMPRODUCT(('Pending RQ Deadlines'!$C$2:$C$1271=A320)*('Pending RQ Deadlines'!$J$2:$J$1271&lt;&gt;"UPCOMING")*('Pending RQ Deadlines'!$K$2:$K$1271="Yes"))</f>
        <v>0</v>
      </c>
      <c r="M320" s="15" t="str">
        <f ca="1">IFERROR(_xludf.minifs('Pending RQ Deadlines'!$G$2:$G$1271,'Pending RQ Deadlines'!$C$2:$C$1271,A320),"")</f>
        <v/>
      </c>
      <c r="N320" s="13">
        <f t="shared" ca="1" si="4"/>
        <v>320</v>
      </c>
    </row>
    <row r="321" spans="1:14">
      <c r="A321" s="14" t="s">
        <v>350</v>
      </c>
      <c r="B321" s="33">
        <f>COUNTIF(Data!$D$2:$D$6232,A321)</f>
        <v>2</v>
      </c>
      <c r="C321" s="33">
        <f>COUNTIFS(Data!$D$2:$D$6232,A321,Data!$R$2:$R$6232,"RFE FILED")</f>
        <v>2</v>
      </c>
      <c r="D321" s="33">
        <f>COUNTIFS(Data!$D$2:$D$6232,A321,Data!$R$2:$R$6232,"PROVISIONAL FILED")</f>
        <v>0</v>
      </c>
      <c r="E321" s="33">
        <f>COUNTIFS(Data!$D$2:$D$6232,A321,Data!$R$2:$R$6232,"COMPLETE FILED")</f>
        <v>0</v>
      </c>
      <c r="F321" s="33">
        <f>COUNTIFS(Data!$D$2:$D$6232,A321,Data!$R$2:$R$6232,"APPLICATION FILED")</f>
        <v>0</v>
      </c>
      <c r="G321" s="33">
        <f>COUNTIFS(Data!$D$2:$D$6232,A321,Data!$R$2:$R$6232,"UNDER EXAMINATION")</f>
        <v>0</v>
      </c>
      <c r="H321" s="33">
        <f>COUNTIFS(Data!$D$2:$D$6232,A321,Data!$R$2:$R$6232,"GRANTED")</f>
        <v>0</v>
      </c>
      <c r="I321" s="33">
        <f>SUMPRODUCT((Data!$D$2:$D$6232=A321)*((Data!$R$2:$R$6232="ABANDONED")+(Data!$R$2:$R$6232="CLOSED")+(Data!$R$2:$R$6232="MERGED")))</f>
        <v>0</v>
      </c>
      <c r="J321" s="13">
        <f>COUNTIFS('Pending RQ Deadlines'!$C$2:$C$1271,A321,'Pending RQ Deadlines'!$K$2:$K$1271,"Yes")</f>
        <v>0</v>
      </c>
      <c r="K321" s="13">
        <f>COUNTIFS('Pending RQ Deadlines'!$C$2:$C$1271,A321,'Pending RQ Deadlines'!$J$2:$J$1271,"OVERDUE")</f>
        <v>0</v>
      </c>
      <c r="L321" s="13">
        <f ca="1">SUMPRODUCT(('Pending RQ Deadlines'!$C$2:$C$1271=A321)*('Pending RQ Deadlines'!$J$2:$J$1271&lt;&gt;"UPCOMING")*('Pending RQ Deadlines'!$K$2:$K$1271="Yes"))</f>
        <v>0</v>
      </c>
      <c r="M321" s="15" t="str">
        <f ca="1">IFERROR(_xludf.minifs('Pending RQ Deadlines'!$G$2:$G$1271,'Pending RQ Deadlines'!$C$2:$C$1271,A321),"")</f>
        <v/>
      </c>
      <c r="N321" s="13">
        <f t="shared" ca="1" si="4"/>
        <v>321</v>
      </c>
    </row>
    <row r="322" spans="1:14">
      <c r="A322" s="14" t="s">
        <v>351</v>
      </c>
      <c r="B322" s="33">
        <f>COUNTIF(Data!$D$2:$D$6232,A322)</f>
        <v>2</v>
      </c>
      <c r="C322" s="33">
        <f>COUNTIFS(Data!$D$2:$D$6232,A322,Data!$R$2:$R$6232,"RFE FILED")</f>
        <v>2</v>
      </c>
      <c r="D322" s="33">
        <f>COUNTIFS(Data!$D$2:$D$6232,A322,Data!$R$2:$R$6232,"PROVISIONAL FILED")</f>
        <v>0</v>
      </c>
      <c r="E322" s="33">
        <f>COUNTIFS(Data!$D$2:$D$6232,A322,Data!$R$2:$R$6232,"COMPLETE FILED")</f>
        <v>0</v>
      </c>
      <c r="F322" s="33">
        <f>COUNTIFS(Data!$D$2:$D$6232,A322,Data!$R$2:$R$6232,"APPLICATION FILED")</f>
        <v>0</v>
      </c>
      <c r="G322" s="33">
        <f>COUNTIFS(Data!$D$2:$D$6232,A322,Data!$R$2:$R$6232,"UNDER EXAMINATION")</f>
        <v>0</v>
      </c>
      <c r="H322" s="33">
        <f>COUNTIFS(Data!$D$2:$D$6232,A322,Data!$R$2:$R$6232,"GRANTED")</f>
        <v>0</v>
      </c>
      <c r="I322" s="33">
        <f>SUMPRODUCT((Data!$D$2:$D$6232=A322)*((Data!$R$2:$R$6232="ABANDONED")+(Data!$R$2:$R$6232="CLOSED")+(Data!$R$2:$R$6232="MERGED")))</f>
        <v>0</v>
      </c>
      <c r="J322" s="13">
        <f>COUNTIFS('Pending RQ Deadlines'!$C$2:$C$1271,A322,'Pending RQ Deadlines'!$K$2:$K$1271,"Yes")</f>
        <v>0</v>
      </c>
      <c r="K322" s="13">
        <f>COUNTIFS('Pending RQ Deadlines'!$C$2:$C$1271,A322,'Pending RQ Deadlines'!$J$2:$J$1271,"OVERDUE")</f>
        <v>0</v>
      </c>
      <c r="L322" s="13">
        <f ca="1">SUMPRODUCT(('Pending RQ Deadlines'!$C$2:$C$1271=A322)*('Pending RQ Deadlines'!$J$2:$J$1271&lt;&gt;"UPCOMING")*('Pending RQ Deadlines'!$K$2:$K$1271="Yes"))</f>
        <v>0</v>
      </c>
      <c r="M322" s="15" t="str">
        <f ca="1">IFERROR(_xludf.minifs('Pending RQ Deadlines'!$G$2:$G$1271,'Pending RQ Deadlines'!$C$2:$C$1271,A322),"")</f>
        <v/>
      </c>
      <c r="N322" s="13">
        <f t="shared" ca="1" si="4"/>
        <v>322</v>
      </c>
    </row>
    <row r="323" spans="1:14">
      <c r="A323" s="14" t="s">
        <v>352</v>
      </c>
      <c r="B323" s="33">
        <f>COUNTIF(Data!$D$2:$D$6232,A323)</f>
        <v>2</v>
      </c>
      <c r="C323" s="33">
        <f>COUNTIFS(Data!$D$2:$D$6232,A323,Data!$R$2:$R$6232,"RFE FILED")</f>
        <v>2</v>
      </c>
      <c r="D323" s="33">
        <f>COUNTIFS(Data!$D$2:$D$6232,A323,Data!$R$2:$R$6232,"PROVISIONAL FILED")</f>
        <v>0</v>
      </c>
      <c r="E323" s="33">
        <f>COUNTIFS(Data!$D$2:$D$6232,A323,Data!$R$2:$R$6232,"COMPLETE FILED")</f>
        <v>0</v>
      </c>
      <c r="F323" s="33">
        <f>COUNTIFS(Data!$D$2:$D$6232,A323,Data!$R$2:$R$6232,"APPLICATION FILED")</f>
        <v>0</v>
      </c>
      <c r="G323" s="33">
        <f>COUNTIFS(Data!$D$2:$D$6232,A323,Data!$R$2:$R$6232,"UNDER EXAMINATION")</f>
        <v>0</v>
      </c>
      <c r="H323" s="33">
        <f>COUNTIFS(Data!$D$2:$D$6232,A323,Data!$R$2:$R$6232,"GRANTED")</f>
        <v>0</v>
      </c>
      <c r="I323" s="33">
        <f>SUMPRODUCT((Data!$D$2:$D$6232=A323)*((Data!$R$2:$R$6232="ABANDONED")+(Data!$R$2:$R$6232="CLOSED")+(Data!$R$2:$R$6232="MERGED")))</f>
        <v>0</v>
      </c>
      <c r="J323" s="13">
        <f>COUNTIFS('Pending RQ Deadlines'!$C$2:$C$1271,A323,'Pending RQ Deadlines'!$K$2:$K$1271,"Yes")</f>
        <v>0</v>
      </c>
      <c r="K323" s="13">
        <f>COUNTIFS('Pending RQ Deadlines'!$C$2:$C$1271,A323,'Pending RQ Deadlines'!$J$2:$J$1271,"OVERDUE")</f>
        <v>0</v>
      </c>
      <c r="L323" s="13">
        <f ca="1">SUMPRODUCT(('Pending RQ Deadlines'!$C$2:$C$1271=A323)*('Pending RQ Deadlines'!$J$2:$J$1271&lt;&gt;"UPCOMING")*('Pending RQ Deadlines'!$K$2:$K$1271="Yes"))</f>
        <v>0</v>
      </c>
      <c r="M323" s="15" t="str">
        <f ca="1">IFERROR(_xludf.minifs('Pending RQ Deadlines'!$G$2:$G$1271,'Pending RQ Deadlines'!$C$2:$C$1271,A323),"")</f>
        <v/>
      </c>
      <c r="N323" s="13">
        <f t="shared" ref="N323:N386" ca="1" si="5">ROW()-L323+K323/100</f>
        <v>323</v>
      </c>
    </row>
    <row r="324" spans="1:14">
      <c r="A324" s="14" t="s">
        <v>353</v>
      </c>
      <c r="B324" s="33">
        <f>COUNTIF(Data!$D$2:$D$6232,A324)</f>
        <v>2</v>
      </c>
      <c r="C324" s="33">
        <f>COUNTIFS(Data!$D$2:$D$6232,A324,Data!$R$2:$R$6232,"RFE FILED")</f>
        <v>2</v>
      </c>
      <c r="D324" s="33">
        <f>COUNTIFS(Data!$D$2:$D$6232,A324,Data!$R$2:$R$6232,"PROVISIONAL FILED")</f>
        <v>0</v>
      </c>
      <c r="E324" s="33">
        <f>COUNTIFS(Data!$D$2:$D$6232,A324,Data!$R$2:$R$6232,"COMPLETE FILED")</f>
        <v>0</v>
      </c>
      <c r="F324" s="33">
        <f>COUNTIFS(Data!$D$2:$D$6232,A324,Data!$R$2:$R$6232,"APPLICATION FILED")</f>
        <v>0</v>
      </c>
      <c r="G324" s="33">
        <f>COUNTIFS(Data!$D$2:$D$6232,A324,Data!$R$2:$R$6232,"UNDER EXAMINATION")</f>
        <v>0</v>
      </c>
      <c r="H324" s="33">
        <f>COUNTIFS(Data!$D$2:$D$6232,A324,Data!$R$2:$R$6232,"GRANTED")</f>
        <v>0</v>
      </c>
      <c r="I324" s="33">
        <f>SUMPRODUCT((Data!$D$2:$D$6232=A324)*((Data!$R$2:$R$6232="ABANDONED")+(Data!$R$2:$R$6232="CLOSED")+(Data!$R$2:$R$6232="MERGED")))</f>
        <v>0</v>
      </c>
      <c r="J324" s="13">
        <f>COUNTIFS('Pending RQ Deadlines'!$C$2:$C$1271,A324,'Pending RQ Deadlines'!$K$2:$K$1271,"Yes")</f>
        <v>0</v>
      </c>
      <c r="K324" s="13">
        <f>COUNTIFS('Pending RQ Deadlines'!$C$2:$C$1271,A324,'Pending RQ Deadlines'!$J$2:$J$1271,"OVERDUE")</f>
        <v>0</v>
      </c>
      <c r="L324" s="13">
        <f ca="1">SUMPRODUCT(('Pending RQ Deadlines'!$C$2:$C$1271=A324)*('Pending RQ Deadlines'!$J$2:$J$1271&lt;&gt;"UPCOMING")*('Pending RQ Deadlines'!$K$2:$K$1271="Yes"))</f>
        <v>0</v>
      </c>
      <c r="M324" s="15" t="str">
        <f ca="1">IFERROR(_xludf.minifs('Pending RQ Deadlines'!$G$2:$G$1271,'Pending RQ Deadlines'!$C$2:$C$1271,A324),"")</f>
        <v/>
      </c>
      <c r="N324" s="13">
        <f t="shared" ca="1" si="5"/>
        <v>324</v>
      </c>
    </row>
    <row r="325" spans="1:14">
      <c r="A325" s="14" t="s">
        <v>354</v>
      </c>
      <c r="B325" s="33">
        <f>COUNTIF(Data!$D$2:$D$6232,A325)</f>
        <v>2</v>
      </c>
      <c r="C325" s="33">
        <f>COUNTIFS(Data!$D$2:$D$6232,A325,Data!$R$2:$R$6232,"RFE FILED")</f>
        <v>2</v>
      </c>
      <c r="D325" s="33">
        <f>COUNTIFS(Data!$D$2:$D$6232,A325,Data!$R$2:$R$6232,"PROVISIONAL FILED")</f>
        <v>0</v>
      </c>
      <c r="E325" s="33">
        <f>COUNTIFS(Data!$D$2:$D$6232,A325,Data!$R$2:$R$6232,"COMPLETE FILED")</f>
        <v>0</v>
      </c>
      <c r="F325" s="33">
        <f>COUNTIFS(Data!$D$2:$D$6232,A325,Data!$R$2:$R$6232,"APPLICATION FILED")</f>
        <v>0</v>
      </c>
      <c r="G325" s="33">
        <f>COUNTIFS(Data!$D$2:$D$6232,A325,Data!$R$2:$R$6232,"UNDER EXAMINATION")</f>
        <v>0</v>
      </c>
      <c r="H325" s="33">
        <f>COUNTIFS(Data!$D$2:$D$6232,A325,Data!$R$2:$R$6232,"GRANTED")</f>
        <v>0</v>
      </c>
      <c r="I325" s="33">
        <f>SUMPRODUCT((Data!$D$2:$D$6232=A325)*((Data!$R$2:$R$6232="ABANDONED")+(Data!$R$2:$R$6232="CLOSED")+(Data!$R$2:$R$6232="MERGED")))</f>
        <v>0</v>
      </c>
      <c r="J325" s="13">
        <f>COUNTIFS('Pending RQ Deadlines'!$C$2:$C$1271,A325,'Pending RQ Deadlines'!$K$2:$K$1271,"Yes")</f>
        <v>0</v>
      </c>
      <c r="K325" s="13">
        <f>COUNTIFS('Pending RQ Deadlines'!$C$2:$C$1271,A325,'Pending RQ Deadlines'!$J$2:$J$1271,"OVERDUE")</f>
        <v>0</v>
      </c>
      <c r="L325" s="13">
        <f ca="1">SUMPRODUCT(('Pending RQ Deadlines'!$C$2:$C$1271=A325)*('Pending RQ Deadlines'!$J$2:$J$1271&lt;&gt;"UPCOMING")*('Pending RQ Deadlines'!$K$2:$K$1271="Yes"))</f>
        <v>0</v>
      </c>
      <c r="M325" s="15" t="str">
        <f ca="1">IFERROR(_xludf.minifs('Pending RQ Deadlines'!$G$2:$G$1271,'Pending RQ Deadlines'!$C$2:$C$1271,A325),"")</f>
        <v/>
      </c>
      <c r="N325" s="13">
        <f t="shared" ca="1" si="5"/>
        <v>325</v>
      </c>
    </row>
    <row r="326" spans="1:14">
      <c r="A326" s="14" t="s">
        <v>355</v>
      </c>
      <c r="B326" s="33">
        <f>COUNTIF(Data!$D$2:$D$6232,A326)</f>
        <v>2</v>
      </c>
      <c r="C326" s="33">
        <f>COUNTIFS(Data!$D$2:$D$6232,A326,Data!$R$2:$R$6232,"RFE FILED")</f>
        <v>2</v>
      </c>
      <c r="D326" s="33">
        <f>COUNTIFS(Data!$D$2:$D$6232,A326,Data!$R$2:$R$6232,"PROVISIONAL FILED")</f>
        <v>0</v>
      </c>
      <c r="E326" s="33">
        <f>COUNTIFS(Data!$D$2:$D$6232,A326,Data!$R$2:$R$6232,"COMPLETE FILED")</f>
        <v>0</v>
      </c>
      <c r="F326" s="33">
        <f>COUNTIFS(Data!$D$2:$D$6232,A326,Data!$R$2:$R$6232,"APPLICATION FILED")</f>
        <v>0</v>
      </c>
      <c r="G326" s="33">
        <f>COUNTIFS(Data!$D$2:$D$6232,A326,Data!$R$2:$R$6232,"UNDER EXAMINATION")</f>
        <v>0</v>
      </c>
      <c r="H326" s="33">
        <f>COUNTIFS(Data!$D$2:$D$6232,A326,Data!$R$2:$R$6232,"GRANTED")</f>
        <v>0</v>
      </c>
      <c r="I326" s="33">
        <f>SUMPRODUCT((Data!$D$2:$D$6232=A326)*((Data!$R$2:$R$6232="ABANDONED")+(Data!$R$2:$R$6232="CLOSED")+(Data!$R$2:$R$6232="MERGED")))</f>
        <v>0</v>
      </c>
      <c r="J326" s="13">
        <f>COUNTIFS('Pending RQ Deadlines'!$C$2:$C$1271,A326,'Pending RQ Deadlines'!$K$2:$K$1271,"Yes")</f>
        <v>0</v>
      </c>
      <c r="K326" s="13">
        <f>COUNTIFS('Pending RQ Deadlines'!$C$2:$C$1271,A326,'Pending RQ Deadlines'!$J$2:$J$1271,"OVERDUE")</f>
        <v>0</v>
      </c>
      <c r="L326" s="13">
        <f ca="1">SUMPRODUCT(('Pending RQ Deadlines'!$C$2:$C$1271=A326)*('Pending RQ Deadlines'!$J$2:$J$1271&lt;&gt;"UPCOMING")*('Pending RQ Deadlines'!$K$2:$K$1271="Yes"))</f>
        <v>0</v>
      </c>
      <c r="M326" s="15" t="str">
        <f ca="1">IFERROR(_xludf.minifs('Pending RQ Deadlines'!$G$2:$G$1271,'Pending RQ Deadlines'!$C$2:$C$1271,A326),"")</f>
        <v/>
      </c>
      <c r="N326" s="13">
        <f t="shared" ca="1" si="5"/>
        <v>326</v>
      </c>
    </row>
    <row r="327" spans="1:14">
      <c r="A327" s="14" t="s">
        <v>356</v>
      </c>
      <c r="B327" s="33">
        <f>COUNTIF(Data!$D$2:$D$6232,A327)</f>
        <v>2</v>
      </c>
      <c r="C327" s="33">
        <f>COUNTIFS(Data!$D$2:$D$6232,A327,Data!$R$2:$R$6232,"RFE FILED")</f>
        <v>2</v>
      </c>
      <c r="D327" s="33">
        <f>COUNTIFS(Data!$D$2:$D$6232,A327,Data!$R$2:$R$6232,"PROVISIONAL FILED")</f>
        <v>0</v>
      </c>
      <c r="E327" s="33">
        <f>COUNTIFS(Data!$D$2:$D$6232,A327,Data!$R$2:$R$6232,"COMPLETE FILED")</f>
        <v>0</v>
      </c>
      <c r="F327" s="33">
        <f>COUNTIFS(Data!$D$2:$D$6232,A327,Data!$R$2:$R$6232,"APPLICATION FILED")</f>
        <v>0</v>
      </c>
      <c r="G327" s="33">
        <f>COUNTIFS(Data!$D$2:$D$6232,A327,Data!$R$2:$R$6232,"UNDER EXAMINATION")</f>
        <v>0</v>
      </c>
      <c r="H327" s="33">
        <f>COUNTIFS(Data!$D$2:$D$6232,A327,Data!$R$2:$R$6232,"GRANTED")</f>
        <v>0</v>
      </c>
      <c r="I327" s="33">
        <f>SUMPRODUCT((Data!$D$2:$D$6232=A327)*((Data!$R$2:$R$6232="ABANDONED")+(Data!$R$2:$R$6232="CLOSED")+(Data!$R$2:$R$6232="MERGED")))</f>
        <v>0</v>
      </c>
      <c r="J327" s="13">
        <f>COUNTIFS('Pending RQ Deadlines'!$C$2:$C$1271,A327,'Pending RQ Deadlines'!$K$2:$K$1271,"Yes")</f>
        <v>0</v>
      </c>
      <c r="K327" s="13">
        <f>COUNTIFS('Pending RQ Deadlines'!$C$2:$C$1271,A327,'Pending RQ Deadlines'!$J$2:$J$1271,"OVERDUE")</f>
        <v>0</v>
      </c>
      <c r="L327" s="13">
        <f ca="1">SUMPRODUCT(('Pending RQ Deadlines'!$C$2:$C$1271=A327)*('Pending RQ Deadlines'!$J$2:$J$1271&lt;&gt;"UPCOMING")*('Pending RQ Deadlines'!$K$2:$K$1271="Yes"))</f>
        <v>0</v>
      </c>
      <c r="M327" s="15" t="str">
        <f ca="1">IFERROR(_xludf.minifs('Pending RQ Deadlines'!$G$2:$G$1271,'Pending RQ Deadlines'!$C$2:$C$1271,A327),"")</f>
        <v/>
      </c>
      <c r="N327" s="13">
        <f t="shared" ca="1" si="5"/>
        <v>327</v>
      </c>
    </row>
    <row r="328" spans="1:14">
      <c r="A328" s="14" t="s">
        <v>357</v>
      </c>
      <c r="B328" s="33">
        <f>COUNTIF(Data!$D$2:$D$6232,A328)</f>
        <v>2</v>
      </c>
      <c r="C328" s="33">
        <f>COUNTIFS(Data!$D$2:$D$6232,A328,Data!$R$2:$R$6232,"RFE FILED")</f>
        <v>1</v>
      </c>
      <c r="D328" s="33">
        <f>COUNTIFS(Data!$D$2:$D$6232,A328,Data!$R$2:$R$6232,"PROVISIONAL FILED")</f>
        <v>0</v>
      </c>
      <c r="E328" s="33">
        <f>COUNTIFS(Data!$D$2:$D$6232,A328,Data!$R$2:$R$6232,"COMPLETE FILED")</f>
        <v>0</v>
      </c>
      <c r="F328" s="33">
        <f>COUNTIFS(Data!$D$2:$D$6232,A328,Data!$R$2:$R$6232,"APPLICATION FILED")</f>
        <v>1</v>
      </c>
      <c r="G328" s="33">
        <f>COUNTIFS(Data!$D$2:$D$6232,A328,Data!$R$2:$R$6232,"UNDER EXAMINATION")</f>
        <v>0</v>
      </c>
      <c r="H328" s="33">
        <f>COUNTIFS(Data!$D$2:$D$6232,A328,Data!$R$2:$R$6232,"GRANTED")</f>
        <v>0</v>
      </c>
      <c r="I328" s="33">
        <f>SUMPRODUCT((Data!$D$2:$D$6232=A328)*((Data!$R$2:$R$6232="ABANDONED")+(Data!$R$2:$R$6232="CLOSED")+(Data!$R$2:$R$6232="MERGED")))</f>
        <v>0</v>
      </c>
      <c r="J328" s="13">
        <f>COUNTIFS('Pending RQ Deadlines'!$C$2:$C$1271,A328,'Pending RQ Deadlines'!$K$2:$K$1271,"Yes")</f>
        <v>1</v>
      </c>
      <c r="K328" s="13">
        <f ca="1">COUNTIFS('Pending RQ Deadlines'!$C$2:$C$1271,A328,'Pending RQ Deadlines'!$J$2:$J$1271,"OVERDUE")</f>
        <v>1</v>
      </c>
      <c r="L328" s="13">
        <f ca="1">SUMPRODUCT(('Pending RQ Deadlines'!$C$2:$C$1271=A328)*('Pending RQ Deadlines'!$J$2:$J$1271&lt;&gt;"UPCOMING")*('Pending RQ Deadlines'!$K$2:$K$1271="Yes"))</f>
        <v>1</v>
      </c>
      <c r="M328" s="15" t="str">
        <f ca="1">IFERROR(_xludf.minifs('Pending RQ Deadlines'!$G$2:$G$1271,'Pending RQ Deadlines'!$C$2:$C$1271,A328),"")</f>
        <v/>
      </c>
      <c r="N328" s="13">
        <f t="shared" ca="1" si="5"/>
        <v>327.01</v>
      </c>
    </row>
    <row r="329" spans="1:14">
      <c r="A329" s="14" t="s">
        <v>358</v>
      </c>
      <c r="B329" s="33">
        <f>COUNTIF(Data!$D$2:$D$6232,A329)</f>
        <v>2</v>
      </c>
      <c r="C329" s="33">
        <f>COUNTIFS(Data!$D$2:$D$6232,A329,Data!$R$2:$R$6232,"RFE FILED")</f>
        <v>2</v>
      </c>
      <c r="D329" s="33">
        <f>COUNTIFS(Data!$D$2:$D$6232,A329,Data!$R$2:$R$6232,"PROVISIONAL FILED")</f>
        <v>0</v>
      </c>
      <c r="E329" s="33">
        <f>COUNTIFS(Data!$D$2:$D$6232,A329,Data!$R$2:$R$6232,"COMPLETE FILED")</f>
        <v>0</v>
      </c>
      <c r="F329" s="33">
        <f>COUNTIFS(Data!$D$2:$D$6232,A329,Data!$R$2:$R$6232,"APPLICATION FILED")</f>
        <v>0</v>
      </c>
      <c r="G329" s="33">
        <f>COUNTIFS(Data!$D$2:$D$6232,A329,Data!$R$2:$R$6232,"UNDER EXAMINATION")</f>
        <v>0</v>
      </c>
      <c r="H329" s="33">
        <f>COUNTIFS(Data!$D$2:$D$6232,A329,Data!$R$2:$R$6232,"GRANTED")</f>
        <v>0</v>
      </c>
      <c r="I329" s="33">
        <f>SUMPRODUCT((Data!$D$2:$D$6232=A329)*((Data!$R$2:$R$6232="ABANDONED")+(Data!$R$2:$R$6232="CLOSED")+(Data!$R$2:$R$6232="MERGED")))</f>
        <v>0</v>
      </c>
      <c r="J329" s="13">
        <f>COUNTIFS('Pending RQ Deadlines'!$C$2:$C$1271,A329,'Pending RQ Deadlines'!$K$2:$K$1271,"Yes")</f>
        <v>0</v>
      </c>
      <c r="K329" s="13">
        <f>COUNTIFS('Pending RQ Deadlines'!$C$2:$C$1271,A329,'Pending RQ Deadlines'!$J$2:$J$1271,"OVERDUE")</f>
        <v>0</v>
      </c>
      <c r="L329" s="13">
        <f ca="1">SUMPRODUCT(('Pending RQ Deadlines'!$C$2:$C$1271=A329)*('Pending RQ Deadlines'!$J$2:$J$1271&lt;&gt;"UPCOMING")*('Pending RQ Deadlines'!$K$2:$K$1271="Yes"))</f>
        <v>0</v>
      </c>
      <c r="M329" s="15" t="str">
        <f ca="1">IFERROR(_xludf.minifs('Pending RQ Deadlines'!$G$2:$G$1271,'Pending RQ Deadlines'!$C$2:$C$1271,A329),"")</f>
        <v/>
      </c>
      <c r="N329" s="13">
        <f t="shared" ca="1" si="5"/>
        <v>329</v>
      </c>
    </row>
    <row r="330" spans="1:14">
      <c r="A330" s="14" t="s">
        <v>359</v>
      </c>
      <c r="B330" s="33">
        <f>COUNTIF(Data!$D$2:$D$6232,A330)</f>
        <v>2</v>
      </c>
      <c r="C330" s="33">
        <f>COUNTIFS(Data!$D$2:$D$6232,A330,Data!$R$2:$R$6232,"RFE FILED")</f>
        <v>2</v>
      </c>
      <c r="D330" s="33">
        <f>COUNTIFS(Data!$D$2:$D$6232,A330,Data!$R$2:$R$6232,"PROVISIONAL FILED")</f>
        <v>0</v>
      </c>
      <c r="E330" s="33">
        <f>COUNTIFS(Data!$D$2:$D$6232,A330,Data!$R$2:$R$6232,"COMPLETE FILED")</f>
        <v>0</v>
      </c>
      <c r="F330" s="33">
        <f>COUNTIFS(Data!$D$2:$D$6232,A330,Data!$R$2:$R$6232,"APPLICATION FILED")</f>
        <v>0</v>
      </c>
      <c r="G330" s="33">
        <f>COUNTIFS(Data!$D$2:$D$6232,A330,Data!$R$2:$R$6232,"UNDER EXAMINATION")</f>
        <v>0</v>
      </c>
      <c r="H330" s="33">
        <f>COUNTIFS(Data!$D$2:$D$6232,A330,Data!$R$2:$R$6232,"GRANTED")</f>
        <v>0</v>
      </c>
      <c r="I330" s="33">
        <f>SUMPRODUCT((Data!$D$2:$D$6232=A330)*((Data!$R$2:$R$6232="ABANDONED")+(Data!$R$2:$R$6232="CLOSED")+(Data!$R$2:$R$6232="MERGED")))</f>
        <v>0</v>
      </c>
      <c r="J330" s="13">
        <f>COUNTIFS('Pending RQ Deadlines'!$C$2:$C$1271,A330,'Pending RQ Deadlines'!$K$2:$K$1271,"Yes")</f>
        <v>0</v>
      </c>
      <c r="K330" s="13">
        <f>COUNTIFS('Pending RQ Deadlines'!$C$2:$C$1271,A330,'Pending RQ Deadlines'!$J$2:$J$1271,"OVERDUE")</f>
        <v>0</v>
      </c>
      <c r="L330" s="13">
        <f ca="1">SUMPRODUCT(('Pending RQ Deadlines'!$C$2:$C$1271=A330)*('Pending RQ Deadlines'!$J$2:$J$1271&lt;&gt;"UPCOMING")*('Pending RQ Deadlines'!$K$2:$K$1271="Yes"))</f>
        <v>0</v>
      </c>
      <c r="M330" s="15" t="str">
        <f ca="1">IFERROR(_xludf.minifs('Pending RQ Deadlines'!$G$2:$G$1271,'Pending RQ Deadlines'!$C$2:$C$1271,A330),"")</f>
        <v/>
      </c>
      <c r="N330" s="13">
        <f t="shared" ca="1" si="5"/>
        <v>330</v>
      </c>
    </row>
    <row r="331" spans="1:14">
      <c r="A331" s="14" t="s">
        <v>360</v>
      </c>
      <c r="B331" s="33">
        <f>COUNTIF(Data!$D$2:$D$6232,A331)</f>
        <v>2</v>
      </c>
      <c r="C331" s="33">
        <f>COUNTIFS(Data!$D$2:$D$6232,A331,Data!$R$2:$R$6232,"RFE FILED")</f>
        <v>2</v>
      </c>
      <c r="D331" s="33">
        <f>COUNTIFS(Data!$D$2:$D$6232,A331,Data!$R$2:$R$6232,"PROVISIONAL FILED")</f>
        <v>0</v>
      </c>
      <c r="E331" s="33">
        <f>COUNTIFS(Data!$D$2:$D$6232,A331,Data!$R$2:$R$6232,"COMPLETE FILED")</f>
        <v>0</v>
      </c>
      <c r="F331" s="33">
        <f>COUNTIFS(Data!$D$2:$D$6232,A331,Data!$R$2:$R$6232,"APPLICATION FILED")</f>
        <v>0</v>
      </c>
      <c r="G331" s="33">
        <f>COUNTIFS(Data!$D$2:$D$6232,A331,Data!$R$2:$R$6232,"UNDER EXAMINATION")</f>
        <v>0</v>
      </c>
      <c r="H331" s="33">
        <f>COUNTIFS(Data!$D$2:$D$6232,A331,Data!$R$2:$R$6232,"GRANTED")</f>
        <v>0</v>
      </c>
      <c r="I331" s="33">
        <f>SUMPRODUCT((Data!$D$2:$D$6232=A331)*((Data!$R$2:$R$6232="ABANDONED")+(Data!$R$2:$R$6232="CLOSED")+(Data!$R$2:$R$6232="MERGED")))</f>
        <v>0</v>
      </c>
      <c r="J331" s="13">
        <f>COUNTIFS('Pending RQ Deadlines'!$C$2:$C$1271,A331,'Pending RQ Deadlines'!$K$2:$K$1271,"Yes")</f>
        <v>0</v>
      </c>
      <c r="K331" s="13">
        <f>COUNTIFS('Pending RQ Deadlines'!$C$2:$C$1271,A331,'Pending RQ Deadlines'!$J$2:$J$1271,"OVERDUE")</f>
        <v>0</v>
      </c>
      <c r="L331" s="13">
        <f ca="1">SUMPRODUCT(('Pending RQ Deadlines'!$C$2:$C$1271=A331)*('Pending RQ Deadlines'!$J$2:$J$1271&lt;&gt;"UPCOMING")*('Pending RQ Deadlines'!$K$2:$K$1271="Yes"))</f>
        <v>0</v>
      </c>
      <c r="M331" s="15" t="str">
        <f ca="1">IFERROR(_xludf.minifs('Pending RQ Deadlines'!$G$2:$G$1271,'Pending RQ Deadlines'!$C$2:$C$1271,A331),"")</f>
        <v/>
      </c>
      <c r="N331" s="13">
        <f t="shared" ca="1" si="5"/>
        <v>331</v>
      </c>
    </row>
    <row r="332" spans="1:14">
      <c r="A332" s="14" t="s">
        <v>361</v>
      </c>
      <c r="B332" s="33">
        <f>COUNTIF(Data!$D$2:$D$6232,A332)</f>
        <v>2</v>
      </c>
      <c r="C332" s="33">
        <f>COUNTIFS(Data!$D$2:$D$6232,A332,Data!$R$2:$R$6232,"RFE FILED")</f>
        <v>2</v>
      </c>
      <c r="D332" s="33">
        <f>COUNTIFS(Data!$D$2:$D$6232,A332,Data!$R$2:$R$6232,"PROVISIONAL FILED")</f>
        <v>0</v>
      </c>
      <c r="E332" s="33">
        <f>COUNTIFS(Data!$D$2:$D$6232,A332,Data!$R$2:$R$6232,"COMPLETE FILED")</f>
        <v>0</v>
      </c>
      <c r="F332" s="33">
        <f>COUNTIFS(Data!$D$2:$D$6232,A332,Data!$R$2:$R$6232,"APPLICATION FILED")</f>
        <v>0</v>
      </c>
      <c r="G332" s="33">
        <f>COUNTIFS(Data!$D$2:$D$6232,A332,Data!$R$2:$R$6232,"UNDER EXAMINATION")</f>
        <v>0</v>
      </c>
      <c r="H332" s="33">
        <f>COUNTIFS(Data!$D$2:$D$6232,A332,Data!$R$2:$R$6232,"GRANTED")</f>
        <v>0</v>
      </c>
      <c r="I332" s="33">
        <f>SUMPRODUCT((Data!$D$2:$D$6232=A332)*((Data!$R$2:$R$6232="ABANDONED")+(Data!$R$2:$R$6232="CLOSED")+(Data!$R$2:$R$6232="MERGED")))</f>
        <v>0</v>
      </c>
      <c r="J332" s="13">
        <f>COUNTIFS('Pending RQ Deadlines'!$C$2:$C$1271,A332,'Pending RQ Deadlines'!$K$2:$K$1271,"Yes")</f>
        <v>0</v>
      </c>
      <c r="K332" s="13">
        <f>COUNTIFS('Pending RQ Deadlines'!$C$2:$C$1271,A332,'Pending RQ Deadlines'!$J$2:$J$1271,"OVERDUE")</f>
        <v>0</v>
      </c>
      <c r="L332" s="13">
        <f ca="1">SUMPRODUCT(('Pending RQ Deadlines'!$C$2:$C$1271=A332)*('Pending RQ Deadlines'!$J$2:$J$1271&lt;&gt;"UPCOMING")*('Pending RQ Deadlines'!$K$2:$K$1271="Yes"))</f>
        <v>0</v>
      </c>
      <c r="M332" s="15" t="str">
        <f ca="1">IFERROR(_xludf.minifs('Pending RQ Deadlines'!$G$2:$G$1271,'Pending RQ Deadlines'!$C$2:$C$1271,A332),"")</f>
        <v/>
      </c>
      <c r="N332" s="13">
        <f t="shared" ca="1" si="5"/>
        <v>332</v>
      </c>
    </row>
    <row r="333" spans="1:14">
      <c r="A333" s="14" t="s">
        <v>362</v>
      </c>
      <c r="B333" s="33">
        <f>COUNTIF(Data!$D$2:$D$6232,A333)</f>
        <v>2</v>
      </c>
      <c r="C333" s="33">
        <f>COUNTIFS(Data!$D$2:$D$6232,A333,Data!$R$2:$R$6232,"RFE FILED")</f>
        <v>2</v>
      </c>
      <c r="D333" s="33">
        <f>COUNTIFS(Data!$D$2:$D$6232,A333,Data!$R$2:$R$6232,"PROVISIONAL FILED")</f>
        <v>0</v>
      </c>
      <c r="E333" s="33">
        <f>COUNTIFS(Data!$D$2:$D$6232,A333,Data!$R$2:$R$6232,"COMPLETE FILED")</f>
        <v>0</v>
      </c>
      <c r="F333" s="33">
        <f>COUNTIFS(Data!$D$2:$D$6232,A333,Data!$R$2:$R$6232,"APPLICATION FILED")</f>
        <v>0</v>
      </c>
      <c r="G333" s="33">
        <f>COUNTIFS(Data!$D$2:$D$6232,A333,Data!$R$2:$R$6232,"UNDER EXAMINATION")</f>
        <v>0</v>
      </c>
      <c r="H333" s="33">
        <f>COUNTIFS(Data!$D$2:$D$6232,A333,Data!$R$2:$R$6232,"GRANTED")</f>
        <v>0</v>
      </c>
      <c r="I333" s="33">
        <f>SUMPRODUCT((Data!$D$2:$D$6232=A333)*((Data!$R$2:$R$6232="ABANDONED")+(Data!$R$2:$R$6232="CLOSED")+(Data!$R$2:$R$6232="MERGED")))</f>
        <v>0</v>
      </c>
      <c r="J333" s="13">
        <f>COUNTIFS('Pending RQ Deadlines'!$C$2:$C$1271,A333,'Pending RQ Deadlines'!$K$2:$K$1271,"Yes")</f>
        <v>0</v>
      </c>
      <c r="K333" s="13">
        <f>COUNTIFS('Pending RQ Deadlines'!$C$2:$C$1271,A333,'Pending RQ Deadlines'!$J$2:$J$1271,"OVERDUE")</f>
        <v>0</v>
      </c>
      <c r="L333" s="13">
        <f ca="1">SUMPRODUCT(('Pending RQ Deadlines'!$C$2:$C$1271=A333)*('Pending RQ Deadlines'!$J$2:$J$1271&lt;&gt;"UPCOMING")*('Pending RQ Deadlines'!$K$2:$K$1271="Yes"))</f>
        <v>0</v>
      </c>
      <c r="M333" s="15" t="str">
        <f ca="1">IFERROR(_xludf.minifs('Pending RQ Deadlines'!$G$2:$G$1271,'Pending RQ Deadlines'!$C$2:$C$1271,A333),"")</f>
        <v/>
      </c>
      <c r="N333" s="13">
        <f t="shared" ca="1" si="5"/>
        <v>333</v>
      </c>
    </row>
    <row r="334" spans="1:14">
      <c r="A334" s="14" t="s">
        <v>363</v>
      </c>
      <c r="B334" s="33">
        <f>COUNTIF(Data!$D$2:$D$6232,A334)</f>
        <v>2</v>
      </c>
      <c r="C334" s="33">
        <f>COUNTIFS(Data!$D$2:$D$6232,A334,Data!$R$2:$R$6232,"RFE FILED")</f>
        <v>0</v>
      </c>
      <c r="D334" s="33">
        <f>COUNTIFS(Data!$D$2:$D$6232,A334,Data!$R$2:$R$6232,"PROVISIONAL FILED")</f>
        <v>0</v>
      </c>
      <c r="E334" s="33">
        <f>COUNTIFS(Data!$D$2:$D$6232,A334,Data!$R$2:$R$6232,"COMPLETE FILED")</f>
        <v>0</v>
      </c>
      <c r="F334" s="33">
        <f>COUNTIFS(Data!$D$2:$D$6232,A334,Data!$R$2:$R$6232,"APPLICATION FILED")</f>
        <v>2</v>
      </c>
      <c r="G334" s="33">
        <f>COUNTIFS(Data!$D$2:$D$6232,A334,Data!$R$2:$R$6232,"UNDER EXAMINATION")</f>
        <v>0</v>
      </c>
      <c r="H334" s="33">
        <f>COUNTIFS(Data!$D$2:$D$6232,A334,Data!$R$2:$R$6232,"GRANTED")</f>
        <v>0</v>
      </c>
      <c r="I334" s="33">
        <f>SUMPRODUCT((Data!$D$2:$D$6232=A334)*((Data!$R$2:$R$6232="ABANDONED")+(Data!$R$2:$R$6232="CLOSED")+(Data!$R$2:$R$6232="MERGED")))</f>
        <v>0</v>
      </c>
      <c r="J334" s="13">
        <f>COUNTIFS('Pending RQ Deadlines'!$C$2:$C$1271,A334,'Pending RQ Deadlines'!$K$2:$K$1271,"Yes")</f>
        <v>2</v>
      </c>
      <c r="K334" s="13">
        <f ca="1">COUNTIFS('Pending RQ Deadlines'!$C$2:$C$1271,A334,'Pending RQ Deadlines'!$J$2:$J$1271,"OVERDUE")</f>
        <v>2</v>
      </c>
      <c r="L334" s="13">
        <f ca="1">SUMPRODUCT(('Pending RQ Deadlines'!$C$2:$C$1271=A334)*('Pending RQ Deadlines'!$J$2:$J$1271&lt;&gt;"UPCOMING")*('Pending RQ Deadlines'!$K$2:$K$1271="Yes"))</f>
        <v>2</v>
      </c>
      <c r="M334" s="15" t="str">
        <f ca="1">IFERROR(_xludf.minifs('Pending RQ Deadlines'!$G$2:$G$1271,'Pending RQ Deadlines'!$C$2:$C$1271,A334),"")</f>
        <v/>
      </c>
      <c r="N334" s="13">
        <f t="shared" ca="1" si="5"/>
        <v>332.02</v>
      </c>
    </row>
    <row r="335" spans="1:14">
      <c r="A335" s="14" t="s">
        <v>364</v>
      </c>
      <c r="B335" s="33">
        <f>COUNTIF(Data!$D$2:$D$6232,A335)</f>
        <v>2</v>
      </c>
      <c r="C335" s="33">
        <f>COUNTIFS(Data!$D$2:$D$6232,A335,Data!$R$2:$R$6232,"RFE FILED")</f>
        <v>2</v>
      </c>
      <c r="D335" s="33">
        <f>COUNTIFS(Data!$D$2:$D$6232,A335,Data!$R$2:$R$6232,"PROVISIONAL FILED")</f>
        <v>0</v>
      </c>
      <c r="E335" s="33">
        <f>COUNTIFS(Data!$D$2:$D$6232,A335,Data!$R$2:$R$6232,"COMPLETE FILED")</f>
        <v>0</v>
      </c>
      <c r="F335" s="33">
        <f>COUNTIFS(Data!$D$2:$D$6232,A335,Data!$R$2:$R$6232,"APPLICATION FILED")</f>
        <v>0</v>
      </c>
      <c r="G335" s="33">
        <f>COUNTIFS(Data!$D$2:$D$6232,A335,Data!$R$2:$R$6232,"UNDER EXAMINATION")</f>
        <v>0</v>
      </c>
      <c r="H335" s="33">
        <f>COUNTIFS(Data!$D$2:$D$6232,A335,Data!$R$2:$R$6232,"GRANTED")</f>
        <v>0</v>
      </c>
      <c r="I335" s="33">
        <f>SUMPRODUCT((Data!$D$2:$D$6232=A335)*((Data!$R$2:$R$6232="ABANDONED")+(Data!$R$2:$R$6232="CLOSED")+(Data!$R$2:$R$6232="MERGED")))</f>
        <v>0</v>
      </c>
      <c r="J335" s="13">
        <f>COUNTIFS('Pending RQ Deadlines'!$C$2:$C$1271,A335,'Pending RQ Deadlines'!$K$2:$K$1271,"Yes")</f>
        <v>0</v>
      </c>
      <c r="K335" s="13">
        <f>COUNTIFS('Pending RQ Deadlines'!$C$2:$C$1271,A335,'Pending RQ Deadlines'!$J$2:$J$1271,"OVERDUE")</f>
        <v>0</v>
      </c>
      <c r="L335" s="13">
        <f ca="1">SUMPRODUCT(('Pending RQ Deadlines'!$C$2:$C$1271=A335)*('Pending RQ Deadlines'!$J$2:$J$1271&lt;&gt;"UPCOMING")*('Pending RQ Deadlines'!$K$2:$K$1271="Yes"))</f>
        <v>0</v>
      </c>
      <c r="M335" s="15" t="str">
        <f ca="1">IFERROR(_xludf.minifs('Pending RQ Deadlines'!$G$2:$G$1271,'Pending RQ Deadlines'!$C$2:$C$1271,A335),"")</f>
        <v/>
      </c>
      <c r="N335" s="13">
        <f t="shared" ca="1" si="5"/>
        <v>335</v>
      </c>
    </row>
    <row r="336" spans="1:14">
      <c r="A336" s="14" t="s">
        <v>365</v>
      </c>
      <c r="B336" s="33">
        <f>COUNTIF(Data!$D$2:$D$6232,A336)</f>
        <v>2</v>
      </c>
      <c r="C336" s="33">
        <f>COUNTIFS(Data!$D$2:$D$6232,A336,Data!$R$2:$R$6232,"RFE FILED")</f>
        <v>2</v>
      </c>
      <c r="D336" s="33">
        <f>COUNTIFS(Data!$D$2:$D$6232,A336,Data!$R$2:$R$6232,"PROVISIONAL FILED")</f>
        <v>0</v>
      </c>
      <c r="E336" s="33">
        <f>COUNTIFS(Data!$D$2:$D$6232,A336,Data!$R$2:$R$6232,"COMPLETE FILED")</f>
        <v>0</v>
      </c>
      <c r="F336" s="33">
        <f>COUNTIFS(Data!$D$2:$D$6232,A336,Data!$R$2:$R$6232,"APPLICATION FILED")</f>
        <v>0</v>
      </c>
      <c r="G336" s="33">
        <f>COUNTIFS(Data!$D$2:$D$6232,A336,Data!$R$2:$R$6232,"UNDER EXAMINATION")</f>
        <v>0</v>
      </c>
      <c r="H336" s="33">
        <f>COUNTIFS(Data!$D$2:$D$6232,A336,Data!$R$2:$R$6232,"GRANTED")</f>
        <v>0</v>
      </c>
      <c r="I336" s="33">
        <f>SUMPRODUCT((Data!$D$2:$D$6232=A336)*((Data!$R$2:$R$6232="ABANDONED")+(Data!$R$2:$R$6232="CLOSED")+(Data!$R$2:$R$6232="MERGED")))</f>
        <v>0</v>
      </c>
      <c r="J336" s="13">
        <f>COUNTIFS('Pending RQ Deadlines'!$C$2:$C$1271,A336,'Pending RQ Deadlines'!$K$2:$K$1271,"Yes")</f>
        <v>0</v>
      </c>
      <c r="K336" s="13">
        <f>COUNTIFS('Pending RQ Deadlines'!$C$2:$C$1271,A336,'Pending RQ Deadlines'!$J$2:$J$1271,"OVERDUE")</f>
        <v>0</v>
      </c>
      <c r="L336" s="13">
        <f ca="1">SUMPRODUCT(('Pending RQ Deadlines'!$C$2:$C$1271=A336)*('Pending RQ Deadlines'!$J$2:$J$1271&lt;&gt;"UPCOMING")*('Pending RQ Deadlines'!$K$2:$K$1271="Yes"))</f>
        <v>0</v>
      </c>
      <c r="M336" s="15" t="str">
        <f ca="1">IFERROR(_xludf.minifs('Pending RQ Deadlines'!$G$2:$G$1271,'Pending RQ Deadlines'!$C$2:$C$1271,A336),"")</f>
        <v/>
      </c>
      <c r="N336" s="13">
        <f t="shared" ca="1" si="5"/>
        <v>336</v>
      </c>
    </row>
    <row r="337" spans="1:14">
      <c r="A337" s="14" t="s">
        <v>366</v>
      </c>
      <c r="B337" s="33">
        <f>COUNTIF(Data!$D$2:$D$6232,A337)</f>
        <v>2</v>
      </c>
      <c r="C337" s="33">
        <f>COUNTIFS(Data!$D$2:$D$6232,A337,Data!$R$2:$R$6232,"RFE FILED")</f>
        <v>2</v>
      </c>
      <c r="D337" s="33">
        <f>COUNTIFS(Data!$D$2:$D$6232,A337,Data!$R$2:$R$6232,"PROVISIONAL FILED")</f>
        <v>0</v>
      </c>
      <c r="E337" s="33">
        <f>COUNTIFS(Data!$D$2:$D$6232,A337,Data!$R$2:$R$6232,"COMPLETE FILED")</f>
        <v>0</v>
      </c>
      <c r="F337" s="33">
        <f>COUNTIFS(Data!$D$2:$D$6232,A337,Data!$R$2:$R$6232,"APPLICATION FILED")</f>
        <v>0</v>
      </c>
      <c r="G337" s="33">
        <f>COUNTIFS(Data!$D$2:$D$6232,A337,Data!$R$2:$R$6232,"UNDER EXAMINATION")</f>
        <v>0</v>
      </c>
      <c r="H337" s="33">
        <f>COUNTIFS(Data!$D$2:$D$6232,A337,Data!$R$2:$R$6232,"GRANTED")</f>
        <v>0</v>
      </c>
      <c r="I337" s="33">
        <f>SUMPRODUCT((Data!$D$2:$D$6232=A337)*((Data!$R$2:$R$6232="ABANDONED")+(Data!$R$2:$R$6232="CLOSED")+(Data!$R$2:$R$6232="MERGED")))</f>
        <v>0</v>
      </c>
      <c r="J337" s="13">
        <f>COUNTIFS('Pending RQ Deadlines'!$C$2:$C$1271,A337,'Pending RQ Deadlines'!$K$2:$K$1271,"Yes")</f>
        <v>0</v>
      </c>
      <c r="K337" s="13">
        <f>COUNTIFS('Pending RQ Deadlines'!$C$2:$C$1271,A337,'Pending RQ Deadlines'!$J$2:$J$1271,"OVERDUE")</f>
        <v>0</v>
      </c>
      <c r="L337" s="13">
        <f ca="1">SUMPRODUCT(('Pending RQ Deadlines'!$C$2:$C$1271=A337)*('Pending RQ Deadlines'!$J$2:$J$1271&lt;&gt;"UPCOMING")*('Pending RQ Deadlines'!$K$2:$K$1271="Yes"))</f>
        <v>0</v>
      </c>
      <c r="M337" s="15" t="str">
        <f ca="1">IFERROR(_xludf.minifs('Pending RQ Deadlines'!$G$2:$G$1271,'Pending RQ Deadlines'!$C$2:$C$1271,A337),"")</f>
        <v/>
      </c>
      <c r="N337" s="13">
        <f t="shared" ca="1" si="5"/>
        <v>337</v>
      </c>
    </row>
    <row r="338" spans="1:14">
      <c r="A338" s="14" t="s">
        <v>367</v>
      </c>
      <c r="B338" s="33">
        <f>COUNTIF(Data!$D$2:$D$6232,A338)</f>
        <v>2</v>
      </c>
      <c r="C338" s="33">
        <f>COUNTIFS(Data!$D$2:$D$6232,A338,Data!$R$2:$R$6232,"RFE FILED")</f>
        <v>2</v>
      </c>
      <c r="D338" s="33">
        <f>COUNTIFS(Data!$D$2:$D$6232,A338,Data!$R$2:$R$6232,"PROVISIONAL FILED")</f>
        <v>0</v>
      </c>
      <c r="E338" s="33">
        <f>COUNTIFS(Data!$D$2:$D$6232,A338,Data!$R$2:$R$6232,"COMPLETE FILED")</f>
        <v>0</v>
      </c>
      <c r="F338" s="33">
        <f>COUNTIFS(Data!$D$2:$D$6232,A338,Data!$R$2:$R$6232,"APPLICATION FILED")</f>
        <v>0</v>
      </c>
      <c r="G338" s="33">
        <f>COUNTIFS(Data!$D$2:$D$6232,A338,Data!$R$2:$R$6232,"UNDER EXAMINATION")</f>
        <v>0</v>
      </c>
      <c r="H338" s="33">
        <f>COUNTIFS(Data!$D$2:$D$6232,A338,Data!$R$2:$R$6232,"GRANTED")</f>
        <v>0</v>
      </c>
      <c r="I338" s="33">
        <f>SUMPRODUCT((Data!$D$2:$D$6232=A338)*((Data!$R$2:$R$6232="ABANDONED")+(Data!$R$2:$R$6232="CLOSED")+(Data!$R$2:$R$6232="MERGED")))</f>
        <v>0</v>
      </c>
      <c r="J338" s="13">
        <f>COUNTIFS('Pending RQ Deadlines'!$C$2:$C$1271,A338,'Pending RQ Deadlines'!$K$2:$K$1271,"Yes")</f>
        <v>0</v>
      </c>
      <c r="K338" s="13">
        <f>COUNTIFS('Pending RQ Deadlines'!$C$2:$C$1271,A338,'Pending RQ Deadlines'!$J$2:$J$1271,"OVERDUE")</f>
        <v>0</v>
      </c>
      <c r="L338" s="13">
        <f ca="1">SUMPRODUCT(('Pending RQ Deadlines'!$C$2:$C$1271=A338)*('Pending RQ Deadlines'!$J$2:$J$1271&lt;&gt;"UPCOMING")*('Pending RQ Deadlines'!$K$2:$K$1271="Yes"))</f>
        <v>0</v>
      </c>
      <c r="M338" s="15" t="str">
        <f ca="1">IFERROR(_xludf.minifs('Pending RQ Deadlines'!$G$2:$G$1271,'Pending RQ Deadlines'!$C$2:$C$1271,A338),"")</f>
        <v/>
      </c>
      <c r="N338" s="13">
        <f t="shared" ca="1" si="5"/>
        <v>338</v>
      </c>
    </row>
    <row r="339" spans="1:14">
      <c r="A339" s="14" t="s">
        <v>368</v>
      </c>
      <c r="B339" s="33">
        <f>COUNTIF(Data!$D$2:$D$6232,A339)</f>
        <v>2</v>
      </c>
      <c r="C339" s="33">
        <f>COUNTIFS(Data!$D$2:$D$6232,A339,Data!$R$2:$R$6232,"RFE FILED")</f>
        <v>2</v>
      </c>
      <c r="D339" s="33">
        <f>COUNTIFS(Data!$D$2:$D$6232,A339,Data!$R$2:$R$6232,"PROVISIONAL FILED")</f>
        <v>0</v>
      </c>
      <c r="E339" s="33">
        <f>COUNTIFS(Data!$D$2:$D$6232,A339,Data!$R$2:$R$6232,"COMPLETE FILED")</f>
        <v>0</v>
      </c>
      <c r="F339" s="33">
        <f>COUNTIFS(Data!$D$2:$D$6232,A339,Data!$R$2:$R$6232,"APPLICATION FILED")</f>
        <v>0</v>
      </c>
      <c r="G339" s="33">
        <f>COUNTIFS(Data!$D$2:$D$6232,A339,Data!$R$2:$R$6232,"UNDER EXAMINATION")</f>
        <v>0</v>
      </c>
      <c r="H339" s="33">
        <f>COUNTIFS(Data!$D$2:$D$6232,A339,Data!$R$2:$R$6232,"GRANTED")</f>
        <v>0</v>
      </c>
      <c r="I339" s="33">
        <f>SUMPRODUCT((Data!$D$2:$D$6232=A339)*((Data!$R$2:$R$6232="ABANDONED")+(Data!$R$2:$R$6232="CLOSED")+(Data!$R$2:$R$6232="MERGED")))</f>
        <v>0</v>
      </c>
      <c r="J339" s="13">
        <f>COUNTIFS('Pending RQ Deadlines'!$C$2:$C$1271,A339,'Pending RQ Deadlines'!$K$2:$K$1271,"Yes")</f>
        <v>0</v>
      </c>
      <c r="K339" s="13">
        <f>COUNTIFS('Pending RQ Deadlines'!$C$2:$C$1271,A339,'Pending RQ Deadlines'!$J$2:$J$1271,"OVERDUE")</f>
        <v>0</v>
      </c>
      <c r="L339" s="13">
        <f ca="1">SUMPRODUCT(('Pending RQ Deadlines'!$C$2:$C$1271=A339)*('Pending RQ Deadlines'!$J$2:$J$1271&lt;&gt;"UPCOMING")*('Pending RQ Deadlines'!$K$2:$K$1271="Yes"))</f>
        <v>0</v>
      </c>
      <c r="M339" s="15" t="str">
        <f ca="1">IFERROR(_xludf.minifs('Pending RQ Deadlines'!$G$2:$G$1271,'Pending RQ Deadlines'!$C$2:$C$1271,A339),"")</f>
        <v/>
      </c>
      <c r="N339" s="13">
        <f t="shared" ca="1" si="5"/>
        <v>339</v>
      </c>
    </row>
    <row r="340" spans="1:14">
      <c r="A340" s="14" t="s">
        <v>369</v>
      </c>
      <c r="B340" s="33">
        <f>COUNTIF(Data!$D$2:$D$6232,A340)</f>
        <v>2</v>
      </c>
      <c r="C340" s="33">
        <f>COUNTIFS(Data!$D$2:$D$6232,A340,Data!$R$2:$R$6232,"RFE FILED")</f>
        <v>1</v>
      </c>
      <c r="D340" s="33">
        <f>COUNTIFS(Data!$D$2:$D$6232,A340,Data!$R$2:$R$6232,"PROVISIONAL FILED")</f>
        <v>1</v>
      </c>
      <c r="E340" s="33">
        <f>COUNTIFS(Data!$D$2:$D$6232,A340,Data!$R$2:$R$6232,"COMPLETE FILED")</f>
        <v>0</v>
      </c>
      <c r="F340" s="33">
        <f>COUNTIFS(Data!$D$2:$D$6232,A340,Data!$R$2:$R$6232,"APPLICATION FILED")</f>
        <v>0</v>
      </c>
      <c r="G340" s="33">
        <f>COUNTIFS(Data!$D$2:$D$6232,A340,Data!$R$2:$R$6232,"UNDER EXAMINATION")</f>
        <v>0</v>
      </c>
      <c r="H340" s="33">
        <f>COUNTIFS(Data!$D$2:$D$6232,A340,Data!$R$2:$R$6232,"GRANTED")</f>
        <v>0</v>
      </c>
      <c r="I340" s="33">
        <f>SUMPRODUCT((Data!$D$2:$D$6232=A340)*((Data!$R$2:$R$6232="ABANDONED")+(Data!$R$2:$R$6232="CLOSED")+(Data!$R$2:$R$6232="MERGED")))</f>
        <v>0</v>
      </c>
      <c r="J340" s="13">
        <f>COUNTIFS('Pending RQ Deadlines'!$C$2:$C$1271,A340,'Pending RQ Deadlines'!$K$2:$K$1271,"Yes")</f>
        <v>1</v>
      </c>
      <c r="K340" s="13">
        <f ca="1">COUNTIFS('Pending RQ Deadlines'!$C$2:$C$1271,A340,'Pending RQ Deadlines'!$J$2:$J$1271,"OVERDUE")</f>
        <v>1</v>
      </c>
      <c r="L340" s="13">
        <f ca="1">SUMPRODUCT(('Pending RQ Deadlines'!$C$2:$C$1271=A340)*('Pending RQ Deadlines'!$J$2:$J$1271&lt;&gt;"UPCOMING")*('Pending RQ Deadlines'!$K$2:$K$1271="Yes"))</f>
        <v>1</v>
      </c>
      <c r="M340" s="15" t="str">
        <f ca="1">IFERROR(_xludf.minifs('Pending RQ Deadlines'!$G$2:$G$1271,'Pending RQ Deadlines'!$C$2:$C$1271,A340),"")</f>
        <v/>
      </c>
      <c r="N340" s="13">
        <f t="shared" ca="1" si="5"/>
        <v>339.01</v>
      </c>
    </row>
    <row r="341" spans="1:14">
      <c r="A341" s="14" t="s">
        <v>370</v>
      </c>
      <c r="B341" s="33">
        <f>COUNTIF(Data!$D$2:$D$6232,A341)</f>
        <v>2</v>
      </c>
      <c r="C341" s="33">
        <f>COUNTIFS(Data!$D$2:$D$6232,A341,Data!$R$2:$R$6232,"RFE FILED")</f>
        <v>2</v>
      </c>
      <c r="D341" s="33">
        <f>COUNTIFS(Data!$D$2:$D$6232,A341,Data!$R$2:$R$6232,"PROVISIONAL FILED")</f>
        <v>0</v>
      </c>
      <c r="E341" s="33">
        <f>COUNTIFS(Data!$D$2:$D$6232,A341,Data!$R$2:$R$6232,"COMPLETE FILED")</f>
        <v>0</v>
      </c>
      <c r="F341" s="33">
        <f>COUNTIFS(Data!$D$2:$D$6232,A341,Data!$R$2:$R$6232,"APPLICATION FILED")</f>
        <v>0</v>
      </c>
      <c r="G341" s="33">
        <f>COUNTIFS(Data!$D$2:$D$6232,A341,Data!$R$2:$R$6232,"UNDER EXAMINATION")</f>
        <v>0</v>
      </c>
      <c r="H341" s="33">
        <f>COUNTIFS(Data!$D$2:$D$6232,A341,Data!$R$2:$R$6232,"GRANTED")</f>
        <v>0</v>
      </c>
      <c r="I341" s="33">
        <f>SUMPRODUCT((Data!$D$2:$D$6232=A341)*((Data!$R$2:$R$6232="ABANDONED")+(Data!$R$2:$R$6232="CLOSED")+(Data!$R$2:$R$6232="MERGED")))</f>
        <v>0</v>
      </c>
      <c r="J341" s="13">
        <f>COUNTIFS('Pending RQ Deadlines'!$C$2:$C$1271,A341,'Pending RQ Deadlines'!$K$2:$K$1271,"Yes")</f>
        <v>0</v>
      </c>
      <c r="K341" s="13">
        <f>COUNTIFS('Pending RQ Deadlines'!$C$2:$C$1271,A341,'Pending RQ Deadlines'!$J$2:$J$1271,"OVERDUE")</f>
        <v>0</v>
      </c>
      <c r="L341" s="13">
        <f ca="1">SUMPRODUCT(('Pending RQ Deadlines'!$C$2:$C$1271=A341)*('Pending RQ Deadlines'!$J$2:$J$1271&lt;&gt;"UPCOMING")*('Pending RQ Deadlines'!$K$2:$K$1271="Yes"))</f>
        <v>0</v>
      </c>
      <c r="M341" s="15" t="str">
        <f ca="1">IFERROR(_xludf.minifs('Pending RQ Deadlines'!$G$2:$G$1271,'Pending RQ Deadlines'!$C$2:$C$1271,A341),"")</f>
        <v/>
      </c>
      <c r="N341" s="13">
        <f t="shared" ca="1" si="5"/>
        <v>341</v>
      </c>
    </row>
    <row r="342" spans="1:14">
      <c r="A342" s="14" t="s">
        <v>371</v>
      </c>
      <c r="B342" s="33">
        <f>COUNTIF(Data!$D$2:$D$6232,A342)</f>
        <v>2</v>
      </c>
      <c r="C342" s="33">
        <f>COUNTIFS(Data!$D$2:$D$6232,A342,Data!$R$2:$R$6232,"RFE FILED")</f>
        <v>2</v>
      </c>
      <c r="D342" s="33">
        <f>COUNTIFS(Data!$D$2:$D$6232,A342,Data!$R$2:$R$6232,"PROVISIONAL FILED")</f>
        <v>0</v>
      </c>
      <c r="E342" s="33">
        <f>COUNTIFS(Data!$D$2:$D$6232,A342,Data!$R$2:$R$6232,"COMPLETE FILED")</f>
        <v>0</v>
      </c>
      <c r="F342" s="33">
        <f>COUNTIFS(Data!$D$2:$D$6232,A342,Data!$R$2:$R$6232,"APPLICATION FILED")</f>
        <v>0</v>
      </c>
      <c r="G342" s="33">
        <f>COUNTIFS(Data!$D$2:$D$6232,A342,Data!$R$2:$R$6232,"UNDER EXAMINATION")</f>
        <v>0</v>
      </c>
      <c r="H342" s="33">
        <f>COUNTIFS(Data!$D$2:$D$6232,A342,Data!$R$2:$R$6232,"GRANTED")</f>
        <v>0</v>
      </c>
      <c r="I342" s="33">
        <f>SUMPRODUCT((Data!$D$2:$D$6232=A342)*((Data!$R$2:$R$6232="ABANDONED")+(Data!$R$2:$R$6232="CLOSED")+(Data!$R$2:$R$6232="MERGED")))</f>
        <v>0</v>
      </c>
      <c r="J342" s="13">
        <f>COUNTIFS('Pending RQ Deadlines'!$C$2:$C$1271,A342,'Pending RQ Deadlines'!$K$2:$K$1271,"Yes")</f>
        <v>0</v>
      </c>
      <c r="K342" s="13">
        <f>COUNTIFS('Pending RQ Deadlines'!$C$2:$C$1271,A342,'Pending RQ Deadlines'!$J$2:$J$1271,"OVERDUE")</f>
        <v>0</v>
      </c>
      <c r="L342" s="13">
        <f ca="1">SUMPRODUCT(('Pending RQ Deadlines'!$C$2:$C$1271=A342)*('Pending RQ Deadlines'!$J$2:$J$1271&lt;&gt;"UPCOMING")*('Pending RQ Deadlines'!$K$2:$K$1271="Yes"))</f>
        <v>0</v>
      </c>
      <c r="M342" s="15" t="str">
        <f ca="1">IFERROR(_xludf.minifs('Pending RQ Deadlines'!$G$2:$G$1271,'Pending RQ Deadlines'!$C$2:$C$1271,A342),"")</f>
        <v/>
      </c>
      <c r="N342" s="13">
        <f t="shared" ca="1" si="5"/>
        <v>342</v>
      </c>
    </row>
    <row r="343" spans="1:14">
      <c r="A343" s="14" t="s">
        <v>372</v>
      </c>
      <c r="B343" s="33">
        <f>COUNTIF(Data!$D$2:$D$6232,A343)</f>
        <v>2</v>
      </c>
      <c r="C343" s="33">
        <f>COUNTIFS(Data!$D$2:$D$6232,A343,Data!$R$2:$R$6232,"RFE FILED")</f>
        <v>2</v>
      </c>
      <c r="D343" s="33">
        <f>COUNTIFS(Data!$D$2:$D$6232,A343,Data!$R$2:$R$6232,"PROVISIONAL FILED")</f>
        <v>0</v>
      </c>
      <c r="E343" s="33">
        <f>COUNTIFS(Data!$D$2:$D$6232,A343,Data!$R$2:$R$6232,"COMPLETE FILED")</f>
        <v>0</v>
      </c>
      <c r="F343" s="33">
        <f>COUNTIFS(Data!$D$2:$D$6232,A343,Data!$R$2:$R$6232,"APPLICATION FILED")</f>
        <v>0</v>
      </c>
      <c r="G343" s="33">
        <f>COUNTIFS(Data!$D$2:$D$6232,A343,Data!$R$2:$R$6232,"UNDER EXAMINATION")</f>
        <v>0</v>
      </c>
      <c r="H343" s="33">
        <f>COUNTIFS(Data!$D$2:$D$6232,A343,Data!$R$2:$R$6232,"GRANTED")</f>
        <v>0</v>
      </c>
      <c r="I343" s="33">
        <f>SUMPRODUCT((Data!$D$2:$D$6232=A343)*((Data!$R$2:$R$6232="ABANDONED")+(Data!$R$2:$R$6232="CLOSED")+(Data!$R$2:$R$6232="MERGED")))</f>
        <v>0</v>
      </c>
      <c r="J343" s="13">
        <f>COUNTIFS('Pending RQ Deadlines'!$C$2:$C$1271,A343,'Pending RQ Deadlines'!$K$2:$K$1271,"Yes")</f>
        <v>0</v>
      </c>
      <c r="K343" s="13">
        <f>COUNTIFS('Pending RQ Deadlines'!$C$2:$C$1271,A343,'Pending RQ Deadlines'!$J$2:$J$1271,"OVERDUE")</f>
        <v>0</v>
      </c>
      <c r="L343" s="13">
        <f ca="1">SUMPRODUCT(('Pending RQ Deadlines'!$C$2:$C$1271=A343)*('Pending RQ Deadlines'!$J$2:$J$1271&lt;&gt;"UPCOMING")*('Pending RQ Deadlines'!$K$2:$K$1271="Yes"))</f>
        <v>0</v>
      </c>
      <c r="M343" s="15" t="str">
        <f ca="1">IFERROR(_xludf.minifs('Pending RQ Deadlines'!$G$2:$G$1271,'Pending RQ Deadlines'!$C$2:$C$1271,A343),"")</f>
        <v/>
      </c>
      <c r="N343" s="13">
        <f t="shared" ca="1" si="5"/>
        <v>343</v>
      </c>
    </row>
    <row r="344" spans="1:14">
      <c r="A344" s="14" t="s">
        <v>373</v>
      </c>
      <c r="B344" s="33">
        <f>COUNTIF(Data!$D$2:$D$6232,A344)</f>
        <v>2</v>
      </c>
      <c r="C344" s="33">
        <f>COUNTIFS(Data!$D$2:$D$6232,A344,Data!$R$2:$R$6232,"RFE FILED")</f>
        <v>0</v>
      </c>
      <c r="D344" s="33">
        <f>COUNTIFS(Data!$D$2:$D$6232,A344,Data!$R$2:$R$6232,"PROVISIONAL FILED")</f>
        <v>0</v>
      </c>
      <c r="E344" s="33">
        <f>COUNTIFS(Data!$D$2:$D$6232,A344,Data!$R$2:$R$6232,"COMPLETE FILED")</f>
        <v>2</v>
      </c>
      <c r="F344" s="33">
        <f>COUNTIFS(Data!$D$2:$D$6232,A344,Data!$R$2:$R$6232,"APPLICATION FILED")</f>
        <v>0</v>
      </c>
      <c r="G344" s="33">
        <f>COUNTIFS(Data!$D$2:$D$6232,A344,Data!$R$2:$R$6232,"UNDER EXAMINATION")</f>
        <v>0</v>
      </c>
      <c r="H344" s="33">
        <f>COUNTIFS(Data!$D$2:$D$6232,A344,Data!$R$2:$R$6232,"GRANTED")</f>
        <v>0</v>
      </c>
      <c r="I344" s="33">
        <f>SUMPRODUCT((Data!$D$2:$D$6232=A344)*((Data!$R$2:$R$6232="ABANDONED")+(Data!$R$2:$R$6232="CLOSED")+(Data!$R$2:$R$6232="MERGED")))</f>
        <v>0</v>
      </c>
      <c r="J344" s="13">
        <f>COUNTIFS('Pending RQ Deadlines'!$C$2:$C$1271,A344,'Pending RQ Deadlines'!$K$2:$K$1271,"Yes")</f>
        <v>2</v>
      </c>
      <c r="K344" s="13">
        <f ca="1">COUNTIFS('Pending RQ Deadlines'!$C$2:$C$1271,A344,'Pending RQ Deadlines'!$J$2:$J$1271,"OVERDUE")</f>
        <v>1</v>
      </c>
      <c r="L344" s="13">
        <f ca="1">SUMPRODUCT(('Pending RQ Deadlines'!$C$2:$C$1271=A344)*('Pending RQ Deadlines'!$J$2:$J$1271&lt;&gt;"UPCOMING")*('Pending RQ Deadlines'!$K$2:$K$1271="Yes"))</f>
        <v>1</v>
      </c>
      <c r="M344" s="15" t="str">
        <f ca="1">IFERROR(_xludf.minifs('Pending RQ Deadlines'!$G$2:$G$1271,'Pending RQ Deadlines'!$C$2:$C$1271,A344),"")</f>
        <v/>
      </c>
      <c r="N344" s="13">
        <f t="shared" ca="1" si="5"/>
        <v>343.01</v>
      </c>
    </row>
    <row r="345" spans="1:14">
      <c r="A345" s="14" t="s">
        <v>374</v>
      </c>
      <c r="B345" s="33">
        <f>COUNTIF(Data!$D$2:$D$6232,A345)</f>
        <v>2</v>
      </c>
      <c r="C345" s="33">
        <f>COUNTIFS(Data!$D$2:$D$6232,A345,Data!$R$2:$R$6232,"RFE FILED")</f>
        <v>2</v>
      </c>
      <c r="D345" s="33">
        <f>COUNTIFS(Data!$D$2:$D$6232,A345,Data!$R$2:$R$6232,"PROVISIONAL FILED")</f>
        <v>0</v>
      </c>
      <c r="E345" s="33">
        <f>COUNTIFS(Data!$D$2:$D$6232,A345,Data!$R$2:$R$6232,"COMPLETE FILED")</f>
        <v>0</v>
      </c>
      <c r="F345" s="33">
        <f>COUNTIFS(Data!$D$2:$D$6232,A345,Data!$R$2:$R$6232,"APPLICATION FILED")</f>
        <v>0</v>
      </c>
      <c r="G345" s="33">
        <f>COUNTIFS(Data!$D$2:$D$6232,A345,Data!$R$2:$R$6232,"UNDER EXAMINATION")</f>
        <v>0</v>
      </c>
      <c r="H345" s="33">
        <f>COUNTIFS(Data!$D$2:$D$6232,A345,Data!$R$2:$R$6232,"GRANTED")</f>
        <v>0</v>
      </c>
      <c r="I345" s="33">
        <f>SUMPRODUCT((Data!$D$2:$D$6232=A345)*((Data!$R$2:$R$6232="ABANDONED")+(Data!$R$2:$R$6232="CLOSED")+(Data!$R$2:$R$6232="MERGED")))</f>
        <v>0</v>
      </c>
      <c r="J345" s="13">
        <f>COUNTIFS('Pending RQ Deadlines'!$C$2:$C$1271,A345,'Pending RQ Deadlines'!$K$2:$K$1271,"Yes")</f>
        <v>0</v>
      </c>
      <c r="K345" s="13">
        <f>COUNTIFS('Pending RQ Deadlines'!$C$2:$C$1271,A345,'Pending RQ Deadlines'!$J$2:$J$1271,"OVERDUE")</f>
        <v>0</v>
      </c>
      <c r="L345" s="13">
        <f ca="1">SUMPRODUCT(('Pending RQ Deadlines'!$C$2:$C$1271=A345)*('Pending RQ Deadlines'!$J$2:$J$1271&lt;&gt;"UPCOMING")*('Pending RQ Deadlines'!$K$2:$K$1271="Yes"))</f>
        <v>0</v>
      </c>
      <c r="M345" s="15" t="str">
        <f ca="1">IFERROR(_xludf.minifs('Pending RQ Deadlines'!$G$2:$G$1271,'Pending RQ Deadlines'!$C$2:$C$1271,A345),"")</f>
        <v/>
      </c>
      <c r="N345" s="13">
        <f t="shared" ca="1" si="5"/>
        <v>345</v>
      </c>
    </row>
    <row r="346" spans="1:14">
      <c r="A346" s="14" t="s">
        <v>375</v>
      </c>
      <c r="B346" s="33">
        <f>COUNTIF(Data!$D$2:$D$6232,A346)</f>
        <v>2</v>
      </c>
      <c r="C346" s="33">
        <f>COUNTIFS(Data!$D$2:$D$6232,A346,Data!$R$2:$R$6232,"RFE FILED")</f>
        <v>2</v>
      </c>
      <c r="D346" s="33">
        <f>COUNTIFS(Data!$D$2:$D$6232,A346,Data!$R$2:$R$6232,"PROVISIONAL FILED")</f>
        <v>0</v>
      </c>
      <c r="E346" s="33">
        <f>COUNTIFS(Data!$D$2:$D$6232,A346,Data!$R$2:$R$6232,"COMPLETE FILED")</f>
        <v>0</v>
      </c>
      <c r="F346" s="33">
        <f>COUNTIFS(Data!$D$2:$D$6232,A346,Data!$R$2:$R$6232,"APPLICATION FILED")</f>
        <v>0</v>
      </c>
      <c r="G346" s="33">
        <f>COUNTIFS(Data!$D$2:$D$6232,A346,Data!$R$2:$R$6232,"UNDER EXAMINATION")</f>
        <v>0</v>
      </c>
      <c r="H346" s="33">
        <f>COUNTIFS(Data!$D$2:$D$6232,A346,Data!$R$2:$R$6232,"GRANTED")</f>
        <v>0</v>
      </c>
      <c r="I346" s="33">
        <f>SUMPRODUCT((Data!$D$2:$D$6232=A346)*((Data!$R$2:$R$6232="ABANDONED")+(Data!$R$2:$R$6232="CLOSED")+(Data!$R$2:$R$6232="MERGED")))</f>
        <v>0</v>
      </c>
      <c r="J346" s="13">
        <f>COUNTIFS('Pending RQ Deadlines'!$C$2:$C$1271,A346,'Pending RQ Deadlines'!$K$2:$K$1271,"Yes")</f>
        <v>0</v>
      </c>
      <c r="K346" s="13">
        <f>COUNTIFS('Pending RQ Deadlines'!$C$2:$C$1271,A346,'Pending RQ Deadlines'!$J$2:$J$1271,"OVERDUE")</f>
        <v>0</v>
      </c>
      <c r="L346" s="13">
        <f ca="1">SUMPRODUCT(('Pending RQ Deadlines'!$C$2:$C$1271=A346)*('Pending RQ Deadlines'!$J$2:$J$1271&lt;&gt;"UPCOMING")*('Pending RQ Deadlines'!$K$2:$K$1271="Yes"))</f>
        <v>0</v>
      </c>
      <c r="M346" s="15" t="str">
        <f ca="1">IFERROR(_xludf.minifs('Pending RQ Deadlines'!$G$2:$G$1271,'Pending RQ Deadlines'!$C$2:$C$1271,A346),"")</f>
        <v/>
      </c>
      <c r="N346" s="13">
        <f t="shared" ca="1" si="5"/>
        <v>346</v>
      </c>
    </row>
    <row r="347" spans="1:14">
      <c r="A347" s="14" t="s">
        <v>376</v>
      </c>
      <c r="B347" s="33">
        <f>COUNTIF(Data!$D$2:$D$6232,A347)</f>
        <v>2</v>
      </c>
      <c r="C347" s="33">
        <f>COUNTIFS(Data!$D$2:$D$6232,A347,Data!$R$2:$R$6232,"RFE FILED")</f>
        <v>2</v>
      </c>
      <c r="D347" s="33">
        <f>COUNTIFS(Data!$D$2:$D$6232,A347,Data!$R$2:$R$6232,"PROVISIONAL FILED")</f>
        <v>0</v>
      </c>
      <c r="E347" s="33">
        <f>COUNTIFS(Data!$D$2:$D$6232,A347,Data!$R$2:$R$6232,"COMPLETE FILED")</f>
        <v>0</v>
      </c>
      <c r="F347" s="33">
        <f>COUNTIFS(Data!$D$2:$D$6232,A347,Data!$R$2:$R$6232,"APPLICATION FILED")</f>
        <v>0</v>
      </c>
      <c r="G347" s="33">
        <f>COUNTIFS(Data!$D$2:$D$6232,A347,Data!$R$2:$R$6232,"UNDER EXAMINATION")</f>
        <v>0</v>
      </c>
      <c r="H347" s="33">
        <f>COUNTIFS(Data!$D$2:$D$6232,A347,Data!$R$2:$R$6232,"GRANTED")</f>
        <v>0</v>
      </c>
      <c r="I347" s="33">
        <f>SUMPRODUCT((Data!$D$2:$D$6232=A347)*((Data!$R$2:$R$6232="ABANDONED")+(Data!$R$2:$R$6232="CLOSED")+(Data!$R$2:$R$6232="MERGED")))</f>
        <v>0</v>
      </c>
      <c r="J347" s="13">
        <f>COUNTIFS('Pending RQ Deadlines'!$C$2:$C$1271,A347,'Pending RQ Deadlines'!$K$2:$K$1271,"Yes")</f>
        <v>0</v>
      </c>
      <c r="K347" s="13">
        <f>COUNTIFS('Pending RQ Deadlines'!$C$2:$C$1271,A347,'Pending RQ Deadlines'!$J$2:$J$1271,"OVERDUE")</f>
        <v>0</v>
      </c>
      <c r="L347" s="13">
        <f ca="1">SUMPRODUCT(('Pending RQ Deadlines'!$C$2:$C$1271=A347)*('Pending RQ Deadlines'!$J$2:$J$1271&lt;&gt;"UPCOMING")*('Pending RQ Deadlines'!$K$2:$K$1271="Yes"))</f>
        <v>0</v>
      </c>
      <c r="M347" s="15" t="str">
        <f ca="1">IFERROR(_xludf.minifs('Pending RQ Deadlines'!$G$2:$G$1271,'Pending RQ Deadlines'!$C$2:$C$1271,A347),"")</f>
        <v/>
      </c>
      <c r="N347" s="13">
        <f t="shared" ca="1" si="5"/>
        <v>347</v>
      </c>
    </row>
    <row r="348" spans="1:14">
      <c r="A348" s="14" t="s">
        <v>377</v>
      </c>
      <c r="B348" s="33">
        <f>COUNTIF(Data!$D$2:$D$6232,A348)</f>
        <v>2</v>
      </c>
      <c r="C348" s="33">
        <f>COUNTIFS(Data!$D$2:$D$6232,A348,Data!$R$2:$R$6232,"RFE FILED")</f>
        <v>0</v>
      </c>
      <c r="D348" s="33">
        <f>COUNTIFS(Data!$D$2:$D$6232,A348,Data!$R$2:$R$6232,"PROVISIONAL FILED")</f>
        <v>2</v>
      </c>
      <c r="E348" s="33">
        <f>COUNTIFS(Data!$D$2:$D$6232,A348,Data!$R$2:$R$6232,"COMPLETE FILED")</f>
        <v>0</v>
      </c>
      <c r="F348" s="33">
        <f>COUNTIFS(Data!$D$2:$D$6232,A348,Data!$R$2:$R$6232,"APPLICATION FILED")</f>
        <v>0</v>
      </c>
      <c r="G348" s="33">
        <f>COUNTIFS(Data!$D$2:$D$6232,A348,Data!$R$2:$R$6232,"UNDER EXAMINATION")</f>
        <v>0</v>
      </c>
      <c r="H348" s="33">
        <f>COUNTIFS(Data!$D$2:$D$6232,A348,Data!$R$2:$R$6232,"GRANTED")</f>
        <v>0</v>
      </c>
      <c r="I348" s="33">
        <f>SUMPRODUCT((Data!$D$2:$D$6232=A348)*((Data!$R$2:$R$6232="ABANDONED")+(Data!$R$2:$R$6232="CLOSED")+(Data!$R$2:$R$6232="MERGED")))</f>
        <v>0</v>
      </c>
      <c r="J348" s="13">
        <f>COUNTIFS('Pending RQ Deadlines'!$C$2:$C$1271,A348,'Pending RQ Deadlines'!$K$2:$K$1271,"Yes")</f>
        <v>2</v>
      </c>
      <c r="K348" s="13">
        <f ca="1">COUNTIFS('Pending RQ Deadlines'!$C$2:$C$1271,A348,'Pending RQ Deadlines'!$J$2:$J$1271,"OVERDUE")</f>
        <v>1</v>
      </c>
      <c r="L348" s="13">
        <f ca="1">SUMPRODUCT(('Pending RQ Deadlines'!$C$2:$C$1271=A348)*('Pending RQ Deadlines'!$J$2:$J$1271&lt;&gt;"UPCOMING")*('Pending RQ Deadlines'!$K$2:$K$1271="Yes"))</f>
        <v>1</v>
      </c>
      <c r="M348" s="15" t="str">
        <f ca="1">IFERROR(_xludf.minifs('Pending RQ Deadlines'!$G$2:$G$1271,'Pending RQ Deadlines'!$C$2:$C$1271,A348),"")</f>
        <v/>
      </c>
      <c r="N348" s="13">
        <f t="shared" ca="1" si="5"/>
        <v>347.01</v>
      </c>
    </row>
    <row r="349" spans="1:14">
      <c r="A349" s="14" t="s">
        <v>378</v>
      </c>
      <c r="B349" s="33">
        <f>COUNTIF(Data!$D$2:$D$6232,A349)</f>
        <v>2</v>
      </c>
      <c r="C349" s="33">
        <f>COUNTIFS(Data!$D$2:$D$6232,A349,Data!$R$2:$R$6232,"RFE FILED")</f>
        <v>2</v>
      </c>
      <c r="D349" s="33">
        <f>COUNTIFS(Data!$D$2:$D$6232,A349,Data!$R$2:$R$6232,"PROVISIONAL FILED")</f>
        <v>0</v>
      </c>
      <c r="E349" s="33">
        <f>COUNTIFS(Data!$D$2:$D$6232,A349,Data!$R$2:$R$6232,"COMPLETE FILED")</f>
        <v>0</v>
      </c>
      <c r="F349" s="33">
        <f>COUNTIFS(Data!$D$2:$D$6232,A349,Data!$R$2:$R$6232,"APPLICATION FILED")</f>
        <v>0</v>
      </c>
      <c r="G349" s="33">
        <f>COUNTIFS(Data!$D$2:$D$6232,A349,Data!$R$2:$R$6232,"UNDER EXAMINATION")</f>
        <v>0</v>
      </c>
      <c r="H349" s="33">
        <f>COUNTIFS(Data!$D$2:$D$6232,A349,Data!$R$2:$R$6232,"GRANTED")</f>
        <v>0</v>
      </c>
      <c r="I349" s="33">
        <f>SUMPRODUCT((Data!$D$2:$D$6232=A349)*((Data!$R$2:$R$6232="ABANDONED")+(Data!$R$2:$R$6232="CLOSED")+(Data!$R$2:$R$6232="MERGED")))</f>
        <v>0</v>
      </c>
      <c r="J349" s="13">
        <f>COUNTIFS('Pending RQ Deadlines'!$C$2:$C$1271,A349,'Pending RQ Deadlines'!$K$2:$K$1271,"Yes")</f>
        <v>0</v>
      </c>
      <c r="K349" s="13">
        <f>COUNTIFS('Pending RQ Deadlines'!$C$2:$C$1271,A349,'Pending RQ Deadlines'!$J$2:$J$1271,"OVERDUE")</f>
        <v>0</v>
      </c>
      <c r="L349" s="13">
        <f ca="1">SUMPRODUCT(('Pending RQ Deadlines'!$C$2:$C$1271=A349)*('Pending RQ Deadlines'!$J$2:$J$1271&lt;&gt;"UPCOMING")*('Pending RQ Deadlines'!$K$2:$K$1271="Yes"))</f>
        <v>0</v>
      </c>
      <c r="M349" s="15" t="str">
        <f ca="1">IFERROR(_xludf.minifs('Pending RQ Deadlines'!$G$2:$G$1271,'Pending RQ Deadlines'!$C$2:$C$1271,A349),"")</f>
        <v/>
      </c>
      <c r="N349" s="13">
        <f t="shared" ca="1" si="5"/>
        <v>349</v>
      </c>
    </row>
    <row r="350" spans="1:14">
      <c r="A350" s="14" t="s">
        <v>379</v>
      </c>
      <c r="B350" s="33">
        <f>COUNTIF(Data!$D$2:$D$6232,A350)</f>
        <v>2</v>
      </c>
      <c r="C350" s="33">
        <f>COUNTIFS(Data!$D$2:$D$6232,A350,Data!$R$2:$R$6232,"RFE FILED")</f>
        <v>1</v>
      </c>
      <c r="D350" s="33">
        <f>COUNTIFS(Data!$D$2:$D$6232,A350,Data!$R$2:$R$6232,"PROVISIONAL FILED")</f>
        <v>1</v>
      </c>
      <c r="E350" s="33">
        <f>COUNTIFS(Data!$D$2:$D$6232,A350,Data!$R$2:$R$6232,"COMPLETE FILED")</f>
        <v>0</v>
      </c>
      <c r="F350" s="33">
        <f>COUNTIFS(Data!$D$2:$D$6232,A350,Data!$R$2:$R$6232,"APPLICATION FILED")</f>
        <v>0</v>
      </c>
      <c r="G350" s="33">
        <f>COUNTIFS(Data!$D$2:$D$6232,A350,Data!$R$2:$R$6232,"UNDER EXAMINATION")</f>
        <v>0</v>
      </c>
      <c r="H350" s="33">
        <f>COUNTIFS(Data!$D$2:$D$6232,A350,Data!$R$2:$R$6232,"GRANTED")</f>
        <v>0</v>
      </c>
      <c r="I350" s="33">
        <f>SUMPRODUCT((Data!$D$2:$D$6232=A350)*((Data!$R$2:$R$6232="ABANDONED")+(Data!$R$2:$R$6232="CLOSED")+(Data!$R$2:$R$6232="MERGED")))</f>
        <v>0</v>
      </c>
      <c r="J350" s="13">
        <f>COUNTIFS('Pending RQ Deadlines'!$C$2:$C$1271,A350,'Pending RQ Deadlines'!$K$2:$K$1271,"Yes")</f>
        <v>1</v>
      </c>
      <c r="K350" s="13">
        <f ca="1">COUNTIFS('Pending RQ Deadlines'!$C$2:$C$1271,A350,'Pending RQ Deadlines'!$J$2:$J$1271,"OVERDUE")</f>
        <v>0</v>
      </c>
      <c r="L350" s="13">
        <f ca="1">SUMPRODUCT(('Pending RQ Deadlines'!$C$2:$C$1271=A350)*('Pending RQ Deadlines'!$J$2:$J$1271&lt;&gt;"UPCOMING")*('Pending RQ Deadlines'!$K$2:$K$1271="Yes"))</f>
        <v>0</v>
      </c>
      <c r="M350" s="15" t="str">
        <f ca="1">IFERROR(_xludf.minifs('Pending RQ Deadlines'!$G$2:$G$1271,'Pending RQ Deadlines'!$C$2:$C$1271,A350),"")</f>
        <v/>
      </c>
      <c r="N350" s="13">
        <f t="shared" ca="1" si="5"/>
        <v>350</v>
      </c>
    </row>
    <row r="351" spans="1:14">
      <c r="A351" s="14" t="s">
        <v>380</v>
      </c>
      <c r="B351" s="33">
        <f>COUNTIF(Data!$D$2:$D$6232,A351)</f>
        <v>2</v>
      </c>
      <c r="C351" s="33">
        <f>COUNTIFS(Data!$D$2:$D$6232,A351,Data!$R$2:$R$6232,"RFE FILED")</f>
        <v>2</v>
      </c>
      <c r="D351" s="33">
        <f>COUNTIFS(Data!$D$2:$D$6232,A351,Data!$R$2:$R$6232,"PROVISIONAL FILED")</f>
        <v>0</v>
      </c>
      <c r="E351" s="33">
        <f>COUNTIFS(Data!$D$2:$D$6232,A351,Data!$R$2:$R$6232,"COMPLETE FILED")</f>
        <v>0</v>
      </c>
      <c r="F351" s="33">
        <f>COUNTIFS(Data!$D$2:$D$6232,A351,Data!$R$2:$R$6232,"APPLICATION FILED")</f>
        <v>0</v>
      </c>
      <c r="G351" s="33">
        <f>COUNTIFS(Data!$D$2:$D$6232,A351,Data!$R$2:$R$6232,"UNDER EXAMINATION")</f>
        <v>0</v>
      </c>
      <c r="H351" s="33">
        <f>COUNTIFS(Data!$D$2:$D$6232,A351,Data!$R$2:$R$6232,"GRANTED")</f>
        <v>0</v>
      </c>
      <c r="I351" s="33">
        <f>SUMPRODUCT((Data!$D$2:$D$6232=A351)*((Data!$R$2:$R$6232="ABANDONED")+(Data!$R$2:$R$6232="CLOSED")+(Data!$R$2:$R$6232="MERGED")))</f>
        <v>0</v>
      </c>
      <c r="J351" s="13">
        <f>COUNTIFS('Pending RQ Deadlines'!$C$2:$C$1271,A351,'Pending RQ Deadlines'!$K$2:$K$1271,"Yes")</f>
        <v>0</v>
      </c>
      <c r="K351" s="13">
        <f>COUNTIFS('Pending RQ Deadlines'!$C$2:$C$1271,A351,'Pending RQ Deadlines'!$J$2:$J$1271,"OVERDUE")</f>
        <v>0</v>
      </c>
      <c r="L351" s="13">
        <f ca="1">SUMPRODUCT(('Pending RQ Deadlines'!$C$2:$C$1271=A351)*('Pending RQ Deadlines'!$J$2:$J$1271&lt;&gt;"UPCOMING")*('Pending RQ Deadlines'!$K$2:$K$1271="Yes"))</f>
        <v>0</v>
      </c>
      <c r="M351" s="15" t="str">
        <f ca="1">IFERROR(_xludf.minifs('Pending RQ Deadlines'!$G$2:$G$1271,'Pending RQ Deadlines'!$C$2:$C$1271,A351),"")</f>
        <v/>
      </c>
      <c r="N351" s="13">
        <f t="shared" ca="1" si="5"/>
        <v>351</v>
      </c>
    </row>
    <row r="352" spans="1:14">
      <c r="A352" s="14" t="s">
        <v>381</v>
      </c>
      <c r="B352" s="33">
        <f>COUNTIF(Data!$D$2:$D$6232,A352)</f>
        <v>2</v>
      </c>
      <c r="C352" s="33">
        <f>COUNTIFS(Data!$D$2:$D$6232,A352,Data!$R$2:$R$6232,"RFE FILED")</f>
        <v>2</v>
      </c>
      <c r="D352" s="33">
        <f>COUNTIFS(Data!$D$2:$D$6232,A352,Data!$R$2:$R$6232,"PROVISIONAL FILED")</f>
        <v>0</v>
      </c>
      <c r="E352" s="33">
        <f>COUNTIFS(Data!$D$2:$D$6232,A352,Data!$R$2:$R$6232,"COMPLETE FILED")</f>
        <v>0</v>
      </c>
      <c r="F352" s="33">
        <f>COUNTIFS(Data!$D$2:$D$6232,A352,Data!$R$2:$R$6232,"APPLICATION FILED")</f>
        <v>0</v>
      </c>
      <c r="G352" s="33">
        <f>COUNTIFS(Data!$D$2:$D$6232,A352,Data!$R$2:$R$6232,"UNDER EXAMINATION")</f>
        <v>0</v>
      </c>
      <c r="H352" s="33">
        <f>COUNTIFS(Data!$D$2:$D$6232,A352,Data!$R$2:$R$6232,"GRANTED")</f>
        <v>0</v>
      </c>
      <c r="I352" s="33">
        <f>SUMPRODUCT((Data!$D$2:$D$6232=A352)*((Data!$R$2:$R$6232="ABANDONED")+(Data!$R$2:$R$6232="CLOSED")+(Data!$R$2:$R$6232="MERGED")))</f>
        <v>0</v>
      </c>
      <c r="J352" s="13">
        <f>COUNTIFS('Pending RQ Deadlines'!$C$2:$C$1271,A352,'Pending RQ Deadlines'!$K$2:$K$1271,"Yes")</f>
        <v>0</v>
      </c>
      <c r="K352" s="13">
        <f>COUNTIFS('Pending RQ Deadlines'!$C$2:$C$1271,A352,'Pending RQ Deadlines'!$J$2:$J$1271,"OVERDUE")</f>
        <v>0</v>
      </c>
      <c r="L352" s="13">
        <f ca="1">SUMPRODUCT(('Pending RQ Deadlines'!$C$2:$C$1271=A352)*('Pending RQ Deadlines'!$J$2:$J$1271&lt;&gt;"UPCOMING")*('Pending RQ Deadlines'!$K$2:$K$1271="Yes"))</f>
        <v>0</v>
      </c>
      <c r="M352" s="15" t="str">
        <f ca="1">IFERROR(_xludf.minifs('Pending RQ Deadlines'!$G$2:$G$1271,'Pending RQ Deadlines'!$C$2:$C$1271,A352),"")</f>
        <v/>
      </c>
      <c r="N352" s="13">
        <f t="shared" ca="1" si="5"/>
        <v>352</v>
      </c>
    </row>
    <row r="353" spans="1:14">
      <c r="A353" s="14" t="s">
        <v>382</v>
      </c>
      <c r="B353" s="33">
        <f>COUNTIF(Data!$D$2:$D$6232,A353)</f>
        <v>2</v>
      </c>
      <c r="C353" s="33">
        <f>COUNTIFS(Data!$D$2:$D$6232,A353,Data!$R$2:$R$6232,"RFE FILED")</f>
        <v>1</v>
      </c>
      <c r="D353" s="33">
        <f>COUNTIFS(Data!$D$2:$D$6232,A353,Data!$R$2:$R$6232,"PROVISIONAL FILED")</f>
        <v>0</v>
      </c>
      <c r="E353" s="33">
        <f>COUNTIFS(Data!$D$2:$D$6232,A353,Data!$R$2:$R$6232,"COMPLETE FILED")</f>
        <v>0</v>
      </c>
      <c r="F353" s="33">
        <f>COUNTIFS(Data!$D$2:$D$6232,A353,Data!$R$2:$R$6232,"APPLICATION FILED")</f>
        <v>1</v>
      </c>
      <c r="G353" s="33">
        <f>COUNTIFS(Data!$D$2:$D$6232,A353,Data!$R$2:$R$6232,"UNDER EXAMINATION")</f>
        <v>0</v>
      </c>
      <c r="H353" s="33">
        <f>COUNTIFS(Data!$D$2:$D$6232,A353,Data!$R$2:$R$6232,"GRANTED")</f>
        <v>0</v>
      </c>
      <c r="I353" s="33">
        <f>SUMPRODUCT((Data!$D$2:$D$6232=A353)*((Data!$R$2:$R$6232="ABANDONED")+(Data!$R$2:$R$6232="CLOSED")+(Data!$R$2:$R$6232="MERGED")))</f>
        <v>0</v>
      </c>
      <c r="J353" s="13">
        <f>COUNTIFS('Pending RQ Deadlines'!$C$2:$C$1271,A353,'Pending RQ Deadlines'!$K$2:$K$1271,"Yes")</f>
        <v>1</v>
      </c>
      <c r="K353" s="13">
        <f ca="1">COUNTIFS('Pending RQ Deadlines'!$C$2:$C$1271,A353,'Pending RQ Deadlines'!$J$2:$J$1271,"OVERDUE")</f>
        <v>0</v>
      </c>
      <c r="L353" s="13">
        <f ca="1">SUMPRODUCT(('Pending RQ Deadlines'!$C$2:$C$1271=A353)*('Pending RQ Deadlines'!$J$2:$J$1271&lt;&gt;"UPCOMING")*('Pending RQ Deadlines'!$K$2:$K$1271="Yes"))</f>
        <v>0</v>
      </c>
      <c r="M353" s="15" t="str">
        <f ca="1">IFERROR(_xludf.minifs('Pending RQ Deadlines'!$G$2:$G$1271,'Pending RQ Deadlines'!$C$2:$C$1271,A353),"")</f>
        <v/>
      </c>
      <c r="N353" s="13">
        <f t="shared" ca="1" si="5"/>
        <v>353</v>
      </c>
    </row>
    <row r="354" spans="1:14">
      <c r="A354" s="14" t="s">
        <v>383</v>
      </c>
      <c r="B354" s="33">
        <f>COUNTIF(Data!$D$2:$D$6232,A354)</f>
        <v>2</v>
      </c>
      <c r="C354" s="33">
        <f>COUNTIFS(Data!$D$2:$D$6232,A354,Data!$R$2:$R$6232,"RFE FILED")</f>
        <v>0</v>
      </c>
      <c r="D354" s="33">
        <f>COUNTIFS(Data!$D$2:$D$6232,A354,Data!$R$2:$R$6232,"PROVISIONAL FILED")</f>
        <v>2</v>
      </c>
      <c r="E354" s="33">
        <f>COUNTIFS(Data!$D$2:$D$6232,A354,Data!$R$2:$R$6232,"COMPLETE FILED")</f>
        <v>0</v>
      </c>
      <c r="F354" s="33">
        <f>COUNTIFS(Data!$D$2:$D$6232,A354,Data!$R$2:$R$6232,"APPLICATION FILED")</f>
        <v>0</v>
      </c>
      <c r="G354" s="33">
        <f>COUNTIFS(Data!$D$2:$D$6232,A354,Data!$R$2:$R$6232,"UNDER EXAMINATION")</f>
        <v>0</v>
      </c>
      <c r="H354" s="33">
        <f>COUNTIFS(Data!$D$2:$D$6232,A354,Data!$R$2:$R$6232,"GRANTED")</f>
        <v>0</v>
      </c>
      <c r="I354" s="33">
        <f>SUMPRODUCT((Data!$D$2:$D$6232=A354)*((Data!$R$2:$R$6232="ABANDONED")+(Data!$R$2:$R$6232="CLOSED")+(Data!$R$2:$R$6232="MERGED")))</f>
        <v>0</v>
      </c>
      <c r="J354" s="13">
        <f>COUNTIFS('Pending RQ Deadlines'!$C$2:$C$1271,A354,'Pending RQ Deadlines'!$K$2:$K$1271,"Yes")</f>
        <v>2</v>
      </c>
      <c r="K354" s="13">
        <f ca="1">COUNTIFS('Pending RQ Deadlines'!$C$2:$C$1271,A354,'Pending RQ Deadlines'!$J$2:$J$1271,"OVERDUE")</f>
        <v>2</v>
      </c>
      <c r="L354" s="13">
        <f ca="1">SUMPRODUCT(('Pending RQ Deadlines'!$C$2:$C$1271=A354)*('Pending RQ Deadlines'!$J$2:$J$1271&lt;&gt;"UPCOMING")*('Pending RQ Deadlines'!$K$2:$K$1271="Yes"))</f>
        <v>2</v>
      </c>
      <c r="M354" s="15" t="str">
        <f ca="1">IFERROR(_xludf.minifs('Pending RQ Deadlines'!$G$2:$G$1271,'Pending RQ Deadlines'!$C$2:$C$1271,A354),"")</f>
        <v/>
      </c>
      <c r="N354" s="13">
        <f t="shared" ca="1" si="5"/>
        <v>352.02</v>
      </c>
    </row>
    <row r="355" spans="1:14">
      <c r="A355" s="14" t="s">
        <v>384</v>
      </c>
      <c r="B355" s="33">
        <f>COUNTIF(Data!$D$2:$D$6232,A355)</f>
        <v>2</v>
      </c>
      <c r="C355" s="33">
        <f>COUNTIFS(Data!$D$2:$D$6232,A355,Data!$R$2:$R$6232,"RFE FILED")</f>
        <v>2</v>
      </c>
      <c r="D355" s="33">
        <f>COUNTIFS(Data!$D$2:$D$6232,A355,Data!$R$2:$R$6232,"PROVISIONAL FILED")</f>
        <v>0</v>
      </c>
      <c r="E355" s="33">
        <f>COUNTIFS(Data!$D$2:$D$6232,A355,Data!$R$2:$R$6232,"COMPLETE FILED")</f>
        <v>0</v>
      </c>
      <c r="F355" s="33">
        <f>COUNTIFS(Data!$D$2:$D$6232,A355,Data!$R$2:$R$6232,"APPLICATION FILED")</f>
        <v>0</v>
      </c>
      <c r="G355" s="33">
        <f>COUNTIFS(Data!$D$2:$D$6232,A355,Data!$R$2:$R$6232,"UNDER EXAMINATION")</f>
        <v>0</v>
      </c>
      <c r="H355" s="33">
        <f>COUNTIFS(Data!$D$2:$D$6232,A355,Data!$R$2:$R$6232,"GRANTED")</f>
        <v>0</v>
      </c>
      <c r="I355" s="33">
        <f>SUMPRODUCT((Data!$D$2:$D$6232=A355)*((Data!$R$2:$R$6232="ABANDONED")+(Data!$R$2:$R$6232="CLOSED")+(Data!$R$2:$R$6232="MERGED")))</f>
        <v>0</v>
      </c>
      <c r="J355" s="13">
        <f>COUNTIFS('Pending RQ Deadlines'!$C$2:$C$1271,A355,'Pending RQ Deadlines'!$K$2:$K$1271,"Yes")</f>
        <v>0</v>
      </c>
      <c r="K355" s="13">
        <f>COUNTIFS('Pending RQ Deadlines'!$C$2:$C$1271,A355,'Pending RQ Deadlines'!$J$2:$J$1271,"OVERDUE")</f>
        <v>0</v>
      </c>
      <c r="L355" s="13">
        <f ca="1">SUMPRODUCT(('Pending RQ Deadlines'!$C$2:$C$1271=A355)*('Pending RQ Deadlines'!$J$2:$J$1271&lt;&gt;"UPCOMING")*('Pending RQ Deadlines'!$K$2:$K$1271="Yes"))</f>
        <v>0</v>
      </c>
      <c r="M355" s="15" t="str">
        <f ca="1">IFERROR(_xludf.minifs('Pending RQ Deadlines'!$G$2:$G$1271,'Pending RQ Deadlines'!$C$2:$C$1271,A355),"")</f>
        <v/>
      </c>
      <c r="N355" s="13">
        <f t="shared" ca="1" si="5"/>
        <v>355</v>
      </c>
    </row>
    <row r="356" spans="1:14">
      <c r="A356" s="14" t="s">
        <v>385</v>
      </c>
      <c r="B356" s="33">
        <f>COUNTIF(Data!$D$2:$D$6232,A356)</f>
        <v>2</v>
      </c>
      <c r="C356" s="33">
        <f>COUNTIFS(Data!$D$2:$D$6232,A356,Data!$R$2:$R$6232,"RFE FILED")</f>
        <v>0</v>
      </c>
      <c r="D356" s="33">
        <f>COUNTIFS(Data!$D$2:$D$6232,A356,Data!$R$2:$R$6232,"PROVISIONAL FILED")</f>
        <v>0</v>
      </c>
      <c r="E356" s="33">
        <f>COUNTIFS(Data!$D$2:$D$6232,A356,Data!$R$2:$R$6232,"COMPLETE FILED")</f>
        <v>2</v>
      </c>
      <c r="F356" s="33">
        <f>COUNTIFS(Data!$D$2:$D$6232,A356,Data!$R$2:$R$6232,"APPLICATION FILED")</f>
        <v>0</v>
      </c>
      <c r="G356" s="33">
        <f>COUNTIFS(Data!$D$2:$D$6232,A356,Data!$R$2:$R$6232,"UNDER EXAMINATION")</f>
        <v>0</v>
      </c>
      <c r="H356" s="33">
        <f>COUNTIFS(Data!$D$2:$D$6232,A356,Data!$R$2:$R$6232,"GRANTED")</f>
        <v>0</v>
      </c>
      <c r="I356" s="33">
        <f>SUMPRODUCT((Data!$D$2:$D$6232=A356)*((Data!$R$2:$R$6232="ABANDONED")+(Data!$R$2:$R$6232="CLOSED")+(Data!$R$2:$R$6232="MERGED")))</f>
        <v>0</v>
      </c>
      <c r="J356" s="13">
        <f>COUNTIFS('Pending RQ Deadlines'!$C$2:$C$1271,A356,'Pending RQ Deadlines'!$K$2:$K$1271,"Yes")</f>
        <v>2</v>
      </c>
      <c r="K356" s="13">
        <f ca="1">COUNTIFS('Pending RQ Deadlines'!$C$2:$C$1271,A356,'Pending RQ Deadlines'!$J$2:$J$1271,"OVERDUE")</f>
        <v>0</v>
      </c>
      <c r="L356" s="13">
        <f ca="1">SUMPRODUCT(('Pending RQ Deadlines'!$C$2:$C$1271=A356)*('Pending RQ Deadlines'!$J$2:$J$1271&lt;&gt;"UPCOMING")*('Pending RQ Deadlines'!$K$2:$K$1271="Yes"))</f>
        <v>0</v>
      </c>
      <c r="M356" s="15" t="str">
        <f ca="1">IFERROR(_xludf.minifs('Pending RQ Deadlines'!$G$2:$G$1271,'Pending RQ Deadlines'!$C$2:$C$1271,A356),"")</f>
        <v/>
      </c>
      <c r="N356" s="13">
        <f t="shared" ca="1" si="5"/>
        <v>356</v>
      </c>
    </row>
    <row r="357" spans="1:14">
      <c r="A357" s="14" t="s">
        <v>386</v>
      </c>
      <c r="B357" s="33">
        <f>COUNTIF(Data!$D$2:$D$6232,A357)</f>
        <v>2</v>
      </c>
      <c r="C357" s="33">
        <f>COUNTIFS(Data!$D$2:$D$6232,A357,Data!$R$2:$R$6232,"RFE FILED")</f>
        <v>2</v>
      </c>
      <c r="D357" s="33">
        <f>COUNTIFS(Data!$D$2:$D$6232,A357,Data!$R$2:$R$6232,"PROVISIONAL FILED")</f>
        <v>0</v>
      </c>
      <c r="E357" s="33">
        <f>COUNTIFS(Data!$D$2:$D$6232,A357,Data!$R$2:$R$6232,"COMPLETE FILED")</f>
        <v>0</v>
      </c>
      <c r="F357" s="33">
        <f>COUNTIFS(Data!$D$2:$D$6232,A357,Data!$R$2:$R$6232,"APPLICATION FILED")</f>
        <v>0</v>
      </c>
      <c r="G357" s="33">
        <f>COUNTIFS(Data!$D$2:$D$6232,A357,Data!$R$2:$R$6232,"UNDER EXAMINATION")</f>
        <v>0</v>
      </c>
      <c r="H357" s="33">
        <f>COUNTIFS(Data!$D$2:$D$6232,A357,Data!$R$2:$R$6232,"GRANTED")</f>
        <v>0</v>
      </c>
      <c r="I357" s="33">
        <f>SUMPRODUCT((Data!$D$2:$D$6232=A357)*((Data!$R$2:$R$6232="ABANDONED")+(Data!$R$2:$R$6232="CLOSED")+(Data!$R$2:$R$6232="MERGED")))</f>
        <v>0</v>
      </c>
      <c r="J357" s="13">
        <f>COUNTIFS('Pending RQ Deadlines'!$C$2:$C$1271,A357,'Pending RQ Deadlines'!$K$2:$K$1271,"Yes")</f>
        <v>0</v>
      </c>
      <c r="K357" s="13">
        <f>COUNTIFS('Pending RQ Deadlines'!$C$2:$C$1271,A357,'Pending RQ Deadlines'!$J$2:$J$1271,"OVERDUE")</f>
        <v>0</v>
      </c>
      <c r="L357" s="13">
        <f ca="1">SUMPRODUCT(('Pending RQ Deadlines'!$C$2:$C$1271=A357)*('Pending RQ Deadlines'!$J$2:$J$1271&lt;&gt;"UPCOMING")*('Pending RQ Deadlines'!$K$2:$K$1271="Yes"))</f>
        <v>0</v>
      </c>
      <c r="M357" s="15" t="str">
        <f ca="1">IFERROR(_xludf.minifs('Pending RQ Deadlines'!$G$2:$G$1271,'Pending RQ Deadlines'!$C$2:$C$1271,A357),"")</f>
        <v/>
      </c>
      <c r="N357" s="13">
        <f t="shared" ca="1" si="5"/>
        <v>357</v>
      </c>
    </row>
    <row r="358" spans="1:14">
      <c r="A358" s="14" t="s">
        <v>387</v>
      </c>
      <c r="B358" s="33">
        <f>COUNTIF(Data!$D$2:$D$6232,A358)</f>
        <v>2</v>
      </c>
      <c r="C358" s="33">
        <f>COUNTIFS(Data!$D$2:$D$6232,A358,Data!$R$2:$R$6232,"RFE FILED")</f>
        <v>2</v>
      </c>
      <c r="D358" s="33">
        <f>COUNTIFS(Data!$D$2:$D$6232,A358,Data!$R$2:$R$6232,"PROVISIONAL FILED")</f>
        <v>0</v>
      </c>
      <c r="E358" s="33">
        <f>COUNTIFS(Data!$D$2:$D$6232,A358,Data!$R$2:$R$6232,"COMPLETE FILED")</f>
        <v>0</v>
      </c>
      <c r="F358" s="33">
        <f>COUNTIFS(Data!$D$2:$D$6232,A358,Data!$R$2:$R$6232,"APPLICATION FILED")</f>
        <v>0</v>
      </c>
      <c r="G358" s="33">
        <f>COUNTIFS(Data!$D$2:$D$6232,A358,Data!$R$2:$R$6232,"UNDER EXAMINATION")</f>
        <v>0</v>
      </c>
      <c r="H358" s="33">
        <f>COUNTIFS(Data!$D$2:$D$6232,A358,Data!$R$2:$R$6232,"GRANTED")</f>
        <v>0</v>
      </c>
      <c r="I358" s="33">
        <f>SUMPRODUCT((Data!$D$2:$D$6232=A358)*((Data!$R$2:$R$6232="ABANDONED")+(Data!$R$2:$R$6232="CLOSED")+(Data!$R$2:$R$6232="MERGED")))</f>
        <v>0</v>
      </c>
      <c r="J358" s="13">
        <f>COUNTIFS('Pending RQ Deadlines'!$C$2:$C$1271,A358,'Pending RQ Deadlines'!$K$2:$K$1271,"Yes")</f>
        <v>0</v>
      </c>
      <c r="K358" s="13">
        <f>COUNTIFS('Pending RQ Deadlines'!$C$2:$C$1271,A358,'Pending RQ Deadlines'!$J$2:$J$1271,"OVERDUE")</f>
        <v>0</v>
      </c>
      <c r="L358" s="13">
        <f ca="1">SUMPRODUCT(('Pending RQ Deadlines'!$C$2:$C$1271=A358)*('Pending RQ Deadlines'!$J$2:$J$1271&lt;&gt;"UPCOMING")*('Pending RQ Deadlines'!$K$2:$K$1271="Yes"))</f>
        <v>0</v>
      </c>
      <c r="M358" s="15" t="str">
        <f ca="1">IFERROR(_xludf.minifs('Pending RQ Deadlines'!$G$2:$G$1271,'Pending RQ Deadlines'!$C$2:$C$1271,A358),"")</f>
        <v/>
      </c>
      <c r="N358" s="13">
        <f t="shared" ca="1" si="5"/>
        <v>358</v>
      </c>
    </row>
    <row r="359" spans="1:14">
      <c r="A359" s="14" t="s">
        <v>388</v>
      </c>
      <c r="B359" s="33">
        <f>COUNTIF(Data!$D$2:$D$6232,A359)</f>
        <v>2</v>
      </c>
      <c r="C359" s="33">
        <f>COUNTIFS(Data!$D$2:$D$6232,A359,Data!$R$2:$R$6232,"RFE FILED")</f>
        <v>1</v>
      </c>
      <c r="D359" s="33">
        <f>COUNTIFS(Data!$D$2:$D$6232,A359,Data!$R$2:$R$6232,"PROVISIONAL FILED")</f>
        <v>1</v>
      </c>
      <c r="E359" s="33">
        <f>COUNTIFS(Data!$D$2:$D$6232,A359,Data!$R$2:$R$6232,"COMPLETE FILED")</f>
        <v>0</v>
      </c>
      <c r="F359" s="33">
        <f>COUNTIFS(Data!$D$2:$D$6232,A359,Data!$R$2:$R$6232,"APPLICATION FILED")</f>
        <v>0</v>
      </c>
      <c r="G359" s="33">
        <f>COUNTIFS(Data!$D$2:$D$6232,A359,Data!$R$2:$R$6232,"UNDER EXAMINATION")</f>
        <v>0</v>
      </c>
      <c r="H359" s="33">
        <f>COUNTIFS(Data!$D$2:$D$6232,A359,Data!$R$2:$R$6232,"GRANTED")</f>
        <v>0</v>
      </c>
      <c r="I359" s="33">
        <f>SUMPRODUCT((Data!$D$2:$D$6232=A359)*((Data!$R$2:$R$6232="ABANDONED")+(Data!$R$2:$R$6232="CLOSED")+(Data!$R$2:$R$6232="MERGED")))</f>
        <v>0</v>
      </c>
      <c r="J359" s="13">
        <f>COUNTIFS('Pending RQ Deadlines'!$C$2:$C$1271,A359,'Pending RQ Deadlines'!$K$2:$K$1271,"Yes")</f>
        <v>1</v>
      </c>
      <c r="K359" s="13">
        <f ca="1">COUNTIFS('Pending RQ Deadlines'!$C$2:$C$1271,A359,'Pending RQ Deadlines'!$J$2:$J$1271,"OVERDUE")</f>
        <v>1</v>
      </c>
      <c r="L359" s="13">
        <f ca="1">SUMPRODUCT(('Pending RQ Deadlines'!$C$2:$C$1271=A359)*('Pending RQ Deadlines'!$J$2:$J$1271&lt;&gt;"UPCOMING")*('Pending RQ Deadlines'!$K$2:$K$1271="Yes"))</f>
        <v>1</v>
      </c>
      <c r="M359" s="15" t="str">
        <f ca="1">IFERROR(_xludf.minifs('Pending RQ Deadlines'!$G$2:$G$1271,'Pending RQ Deadlines'!$C$2:$C$1271,A359),"")</f>
        <v/>
      </c>
      <c r="N359" s="13">
        <f t="shared" ca="1" si="5"/>
        <v>358.01</v>
      </c>
    </row>
    <row r="360" spans="1:14">
      <c r="A360" s="14" t="s">
        <v>389</v>
      </c>
      <c r="B360" s="33">
        <f>COUNTIF(Data!$D$2:$D$6232,A360)</f>
        <v>2</v>
      </c>
      <c r="C360" s="33">
        <f>COUNTIFS(Data!$D$2:$D$6232,A360,Data!$R$2:$R$6232,"RFE FILED")</f>
        <v>1</v>
      </c>
      <c r="D360" s="33">
        <f>COUNTIFS(Data!$D$2:$D$6232,A360,Data!$R$2:$R$6232,"PROVISIONAL FILED")</f>
        <v>0</v>
      </c>
      <c r="E360" s="33">
        <f>COUNTIFS(Data!$D$2:$D$6232,A360,Data!$R$2:$R$6232,"COMPLETE FILED")</f>
        <v>1</v>
      </c>
      <c r="F360" s="33">
        <f>COUNTIFS(Data!$D$2:$D$6232,A360,Data!$R$2:$R$6232,"APPLICATION FILED")</f>
        <v>0</v>
      </c>
      <c r="G360" s="33">
        <f>COUNTIFS(Data!$D$2:$D$6232,A360,Data!$R$2:$R$6232,"UNDER EXAMINATION")</f>
        <v>0</v>
      </c>
      <c r="H360" s="33">
        <f>COUNTIFS(Data!$D$2:$D$6232,A360,Data!$R$2:$R$6232,"GRANTED")</f>
        <v>0</v>
      </c>
      <c r="I360" s="33">
        <f>SUMPRODUCT((Data!$D$2:$D$6232=A360)*((Data!$R$2:$R$6232="ABANDONED")+(Data!$R$2:$R$6232="CLOSED")+(Data!$R$2:$R$6232="MERGED")))</f>
        <v>0</v>
      </c>
      <c r="J360" s="13">
        <f>COUNTIFS('Pending RQ Deadlines'!$C$2:$C$1271,A360,'Pending RQ Deadlines'!$K$2:$K$1271,"Yes")</f>
        <v>1</v>
      </c>
      <c r="K360" s="13">
        <f ca="1">COUNTIFS('Pending RQ Deadlines'!$C$2:$C$1271,A360,'Pending RQ Deadlines'!$J$2:$J$1271,"OVERDUE")</f>
        <v>0</v>
      </c>
      <c r="L360" s="13">
        <f ca="1">SUMPRODUCT(('Pending RQ Deadlines'!$C$2:$C$1271=A360)*('Pending RQ Deadlines'!$J$2:$J$1271&lt;&gt;"UPCOMING")*('Pending RQ Deadlines'!$K$2:$K$1271="Yes"))</f>
        <v>0</v>
      </c>
      <c r="M360" s="15" t="str">
        <f ca="1">IFERROR(_xludf.minifs('Pending RQ Deadlines'!$G$2:$G$1271,'Pending RQ Deadlines'!$C$2:$C$1271,A360),"")</f>
        <v/>
      </c>
      <c r="N360" s="13">
        <f t="shared" ca="1" si="5"/>
        <v>360</v>
      </c>
    </row>
    <row r="361" spans="1:14">
      <c r="A361" s="14" t="s">
        <v>390</v>
      </c>
      <c r="B361" s="33">
        <f>COUNTIF(Data!$D$2:$D$6232,A361)</f>
        <v>2</v>
      </c>
      <c r="C361" s="33">
        <f>COUNTIFS(Data!$D$2:$D$6232,A361,Data!$R$2:$R$6232,"RFE FILED")</f>
        <v>2</v>
      </c>
      <c r="D361" s="33">
        <f>COUNTIFS(Data!$D$2:$D$6232,A361,Data!$R$2:$R$6232,"PROVISIONAL FILED")</f>
        <v>0</v>
      </c>
      <c r="E361" s="33">
        <f>COUNTIFS(Data!$D$2:$D$6232,A361,Data!$R$2:$R$6232,"COMPLETE FILED")</f>
        <v>0</v>
      </c>
      <c r="F361" s="33">
        <f>COUNTIFS(Data!$D$2:$D$6232,A361,Data!$R$2:$R$6232,"APPLICATION FILED")</f>
        <v>0</v>
      </c>
      <c r="G361" s="33">
        <f>COUNTIFS(Data!$D$2:$D$6232,A361,Data!$R$2:$R$6232,"UNDER EXAMINATION")</f>
        <v>0</v>
      </c>
      <c r="H361" s="33">
        <f>COUNTIFS(Data!$D$2:$D$6232,A361,Data!$R$2:$R$6232,"GRANTED")</f>
        <v>0</v>
      </c>
      <c r="I361" s="33">
        <f>SUMPRODUCT((Data!$D$2:$D$6232=A361)*((Data!$R$2:$R$6232="ABANDONED")+(Data!$R$2:$R$6232="CLOSED")+(Data!$R$2:$R$6232="MERGED")))</f>
        <v>0</v>
      </c>
      <c r="J361" s="13">
        <f>COUNTIFS('Pending RQ Deadlines'!$C$2:$C$1271,A361,'Pending RQ Deadlines'!$K$2:$K$1271,"Yes")</f>
        <v>0</v>
      </c>
      <c r="K361" s="13">
        <f>COUNTIFS('Pending RQ Deadlines'!$C$2:$C$1271,A361,'Pending RQ Deadlines'!$J$2:$J$1271,"OVERDUE")</f>
        <v>0</v>
      </c>
      <c r="L361" s="13">
        <f ca="1">SUMPRODUCT(('Pending RQ Deadlines'!$C$2:$C$1271=A361)*('Pending RQ Deadlines'!$J$2:$J$1271&lt;&gt;"UPCOMING")*('Pending RQ Deadlines'!$K$2:$K$1271="Yes"))</f>
        <v>0</v>
      </c>
      <c r="M361" s="15" t="str">
        <f ca="1">IFERROR(_xludf.minifs('Pending RQ Deadlines'!$G$2:$G$1271,'Pending RQ Deadlines'!$C$2:$C$1271,A361),"")</f>
        <v/>
      </c>
      <c r="N361" s="13">
        <f t="shared" ca="1" si="5"/>
        <v>361</v>
      </c>
    </row>
    <row r="362" spans="1:14">
      <c r="A362" s="14" t="s">
        <v>391</v>
      </c>
      <c r="B362" s="33">
        <f>COUNTIF(Data!$D$2:$D$6232,A362)</f>
        <v>2</v>
      </c>
      <c r="C362" s="33">
        <f>COUNTIFS(Data!$D$2:$D$6232,A362,Data!$R$2:$R$6232,"RFE FILED")</f>
        <v>2</v>
      </c>
      <c r="D362" s="33">
        <f>COUNTIFS(Data!$D$2:$D$6232,A362,Data!$R$2:$R$6232,"PROVISIONAL FILED")</f>
        <v>0</v>
      </c>
      <c r="E362" s="33">
        <f>COUNTIFS(Data!$D$2:$D$6232,A362,Data!$R$2:$R$6232,"COMPLETE FILED")</f>
        <v>0</v>
      </c>
      <c r="F362" s="33">
        <f>COUNTIFS(Data!$D$2:$D$6232,A362,Data!$R$2:$R$6232,"APPLICATION FILED")</f>
        <v>0</v>
      </c>
      <c r="G362" s="33">
        <f>COUNTIFS(Data!$D$2:$D$6232,A362,Data!$R$2:$R$6232,"UNDER EXAMINATION")</f>
        <v>0</v>
      </c>
      <c r="H362" s="33">
        <f>COUNTIFS(Data!$D$2:$D$6232,A362,Data!$R$2:$R$6232,"GRANTED")</f>
        <v>0</v>
      </c>
      <c r="I362" s="33">
        <f>SUMPRODUCT((Data!$D$2:$D$6232=A362)*((Data!$R$2:$R$6232="ABANDONED")+(Data!$R$2:$R$6232="CLOSED")+(Data!$R$2:$R$6232="MERGED")))</f>
        <v>0</v>
      </c>
      <c r="J362" s="13">
        <f>COUNTIFS('Pending RQ Deadlines'!$C$2:$C$1271,A362,'Pending RQ Deadlines'!$K$2:$K$1271,"Yes")</f>
        <v>0</v>
      </c>
      <c r="K362" s="13">
        <f>COUNTIFS('Pending RQ Deadlines'!$C$2:$C$1271,A362,'Pending RQ Deadlines'!$J$2:$J$1271,"OVERDUE")</f>
        <v>0</v>
      </c>
      <c r="L362" s="13">
        <f ca="1">SUMPRODUCT(('Pending RQ Deadlines'!$C$2:$C$1271=A362)*('Pending RQ Deadlines'!$J$2:$J$1271&lt;&gt;"UPCOMING")*('Pending RQ Deadlines'!$K$2:$K$1271="Yes"))</f>
        <v>0</v>
      </c>
      <c r="M362" s="15" t="str">
        <f ca="1">IFERROR(_xludf.minifs('Pending RQ Deadlines'!$G$2:$G$1271,'Pending RQ Deadlines'!$C$2:$C$1271,A362),"")</f>
        <v/>
      </c>
      <c r="N362" s="13">
        <f t="shared" ca="1" si="5"/>
        <v>362</v>
      </c>
    </row>
    <row r="363" spans="1:14">
      <c r="A363" s="14" t="s">
        <v>392</v>
      </c>
      <c r="B363" s="33">
        <f>COUNTIF(Data!$D$2:$D$6232,A363)</f>
        <v>2</v>
      </c>
      <c r="C363" s="33">
        <f>COUNTIFS(Data!$D$2:$D$6232,A363,Data!$R$2:$R$6232,"RFE FILED")</f>
        <v>1</v>
      </c>
      <c r="D363" s="33">
        <f>COUNTIFS(Data!$D$2:$D$6232,A363,Data!$R$2:$R$6232,"PROVISIONAL FILED")</f>
        <v>0</v>
      </c>
      <c r="E363" s="33">
        <f>COUNTIFS(Data!$D$2:$D$6232,A363,Data!$R$2:$R$6232,"COMPLETE FILED")</f>
        <v>0</v>
      </c>
      <c r="F363" s="33">
        <f>COUNTIFS(Data!$D$2:$D$6232,A363,Data!$R$2:$R$6232,"APPLICATION FILED")</f>
        <v>0</v>
      </c>
      <c r="G363" s="33">
        <f>COUNTIFS(Data!$D$2:$D$6232,A363,Data!$R$2:$R$6232,"UNDER EXAMINATION")</f>
        <v>0</v>
      </c>
      <c r="H363" s="33">
        <f>COUNTIFS(Data!$D$2:$D$6232,A363,Data!$R$2:$R$6232,"GRANTED")</f>
        <v>1</v>
      </c>
      <c r="I363" s="33">
        <f>SUMPRODUCT((Data!$D$2:$D$6232=A363)*((Data!$R$2:$R$6232="ABANDONED")+(Data!$R$2:$R$6232="CLOSED")+(Data!$R$2:$R$6232="MERGED")))</f>
        <v>0</v>
      </c>
      <c r="J363" s="13">
        <f>COUNTIFS('Pending RQ Deadlines'!$C$2:$C$1271,A363,'Pending RQ Deadlines'!$K$2:$K$1271,"Yes")</f>
        <v>0</v>
      </c>
      <c r="K363" s="13">
        <f>COUNTIFS('Pending RQ Deadlines'!$C$2:$C$1271,A363,'Pending RQ Deadlines'!$J$2:$J$1271,"OVERDUE")</f>
        <v>0</v>
      </c>
      <c r="L363" s="13">
        <f ca="1">SUMPRODUCT(('Pending RQ Deadlines'!$C$2:$C$1271=A363)*('Pending RQ Deadlines'!$J$2:$J$1271&lt;&gt;"UPCOMING")*('Pending RQ Deadlines'!$K$2:$K$1271="Yes"))</f>
        <v>0</v>
      </c>
      <c r="M363" s="15" t="str">
        <f ca="1">IFERROR(_xludf.minifs('Pending RQ Deadlines'!$G$2:$G$1271,'Pending RQ Deadlines'!$C$2:$C$1271,A363),"")</f>
        <v/>
      </c>
      <c r="N363" s="13">
        <f t="shared" ca="1" si="5"/>
        <v>363</v>
      </c>
    </row>
    <row r="364" spans="1:14">
      <c r="A364" s="14" t="s">
        <v>393</v>
      </c>
      <c r="B364" s="33">
        <f>COUNTIF(Data!$D$2:$D$6232,A364)</f>
        <v>2</v>
      </c>
      <c r="C364" s="33">
        <f>COUNTIFS(Data!$D$2:$D$6232,A364,Data!$R$2:$R$6232,"RFE FILED")</f>
        <v>2</v>
      </c>
      <c r="D364" s="33">
        <f>COUNTIFS(Data!$D$2:$D$6232,A364,Data!$R$2:$R$6232,"PROVISIONAL FILED")</f>
        <v>0</v>
      </c>
      <c r="E364" s="33">
        <f>COUNTIFS(Data!$D$2:$D$6232,A364,Data!$R$2:$R$6232,"COMPLETE FILED")</f>
        <v>0</v>
      </c>
      <c r="F364" s="33">
        <f>COUNTIFS(Data!$D$2:$D$6232,A364,Data!$R$2:$R$6232,"APPLICATION FILED")</f>
        <v>0</v>
      </c>
      <c r="G364" s="33">
        <f>COUNTIFS(Data!$D$2:$D$6232,A364,Data!$R$2:$R$6232,"UNDER EXAMINATION")</f>
        <v>0</v>
      </c>
      <c r="H364" s="33">
        <f>COUNTIFS(Data!$D$2:$D$6232,A364,Data!$R$2:$R$6232,"GRANTED")</f>
        <v>0</v>
      </c>
      <c r="I364" s="33">
        <f>SUMPRODUCT((Data!$D$2:$D$6232=A364)*((Data!$R$2:$R$6232="ABANDONED")+(Data!$R$2:$R$6232="CLOSED")+(Data!$R$2:$R$6232="MERGED")))</f>
        <v>0</v>
      </c>
      <c r="J364" s="13">
        <f>COUNTIFS('Pending RQ Deadlines'!$C$2:$C$1271,A364,'Pending RQ Deadlines'!$K$2:$K$1271,"Yes")</f>
        <v>0</v>
      </c>
      <c r="K364" s="13">
        <f>COUNTIFS('Pending RQ Deadlines'!$C$2:$C$1271,A364,'Pending RQ Deadlines'!$J$2:$J$1271,"OVERDUE")</f>
        <v>0</v>
      </c>
      <c r="L364" s="13">
        <f ca="1">SUMPRODUCT(('Pending RQ Deadlines'!$C$2:$C$1271=A364)*('Pending RQ Deadlines'!$J$2:$J$1271&lt;&gt;"UPCOMING")*('Pending RQ Deadlines'!$K$2:$K$1271="Yes"))</f>
        <v>0</v>
      </c>
      <c r="M364" s="15" t="str">
        <f ca="1">IFERROR(_xludf.minifs('Pending RQ Deadlines'!$G$2:$G$1271,'Pending RQ Deadlines'!$C$2:$C$1271,A364),"")</f>
        <v/>
      </c>
      <c r="N364" s="13">
        <f t="shared" ca="1" si="5"/>
        <v>364</v>
      </c>
    </row>
    <row r="365" spans="1:14">
      <c r="A365" s="14" t="s">
        <v>394</v>
      </c>
      <c r="B365" s="33">
        <f>COUNTIF(Data!$D$2:$D$6232,A365)</f>
        <v>2</v>
      </c>
      <c r="C365" s="33">
        <f>COUNTIFS(Data!$D$2:$D$6232,A365,Data!$R$2:$R$6232,"RFE FILED")</f>
        <v>0</v>
      </c>
      <c r="D365" s="33">
        <f>COUNTIFS(Data!$D$2:$D$6232,A365,Data!$R$2:$R$6232,"PROVISIONAL FILED")</f>
        <v>0</v>
      </c>
      <c r="E365" s="33">
        <f>COUNTIFS(Data!$D$2:$D$6232,A365,Data!$R$2:$R$6232,"COMPLETE FILED")</f>
        <v>2</v>
      </c>
      <c r="F365" s="33">
        <f>COUNTIFS(Data!$D$2:$D$6232,A365,Data!$R$2:$R$6232,"APPLICATION FILED")</f>
        <v>0</v>
      </c>
      <c r="G365" s="33">
        <f>COUNTIFS(Data!$D$2:$D$6232,A365,Data!$R$2:$R$6232,"UNDER EXAMINATION")</f>
        <v>0</v>
      </c>
      <c r="H365" s="33">
        <f>COUNTIFS(Data!$D$2:$D$6232,A365,Data!$R$2:$R$6232,"GRANTED")</f>
        <v>0</v>
      </c>
      <c r="I365" s="33">
        <f>SUMPRODUCT((Data!$D$2:$D$6232=A365)*((Data!$R$2:$R$6232="ABANDONED")+(Data!$R$2:$R$6232="CLOSED")+(Data!$R$2:$R$6232="MERGED")))</f>
        <v>0</v>
      </c>
      <c r="J365" s="13">
        <f>COUNTIFS('Pending RQ Deadlines'!$C$2:$C$1271,A365,'Pending RQ Deadlines'!$K$2:$K$1271,"Yes")</f>
        <v>2</v>
      </c>
      <c r="K365" s="13">
        <f ca="1">COUNTIFS('Pending RQ Deadlines'!$C$2:$C$1271,A365,'Pending RQ Deadlines'!$J$2:$J$1271,"OVERDUE")</f>
        <v>1</v>
      </c>
      <c r="L365" s="13">
        <f ca="1">SUMPRODUCT(('Pending RQ Deadlines'!$C$2:$C$1271=A365)*('Pending RQ Deadlines'!$J$2:$J$1271&lt;&gt;"UPCOMING")*('Pending RQ Deadlines'!$K$2:$K$1271="Yes"))</f>
        <v>1</v>
      </c>
      <c r="M365" s="15" t="str">
        <f ca="1">IFERROR(_xludf.minifs('Pending RQ Deadlines'!$G$2:$G$1271,'Pending RQ Deadlines'!$C$2:$C$1271,A365),"")</f>
        <v/>
      </c>
      <c r="N365" s="13">
        <f t="shared" ca="1" si="5"/>
        <v>364.01</v>
      </c>
    </row>
    <row r="366" spans="1:14">
      <c r="A366" s="14" t="s">
        <v>395</v>
      </c>
      <c r="B366" s="33">
        <f>COUNTIF(Data!$D$2:$D$6232,A366)</f>
        <v>2</v>
      </c>
      <c r="C366" s="33">
        <f>COUNTIFS(Data!$D$2:$D$6232,A366,Data!$R$2:$R$6232,"RFE FILED")</f>
        <v>0</v>
      </c>
      <c r="D366" s="33">
        <f>COUNTIFS(Data!$D$2:$D$6232,A366,Data!$R$2:$R$6232,"PROVISIONAL FILED")</f>
        <v>2</v>
      </c>
      <c r="E366" s="33">
        <f>COUNTIFS(Data!$D$2:$D$6232,A366,Data!$R$2:$R$6232,"COMPLETE FILED")</f>
        <v>0</v>
      </c>
      <c r="F366" s="33">
        <f>COUNTIFS(Data!$D$2:$D$6232,A366,Data!$R$2:$R$6232,"APPLICATION FILED")</f>
        <v>0</v>
      </c>
      <c r="G366" s="33">
        <f>COUNTIFS(Data!$D$2:$D$6232,A366,Data!$R$2:$R$6232,"UNDER EXAMINATION")</f>
        <v>0</v>
      </c>
      <c r="H366" s="33">
        <f>COUNTIFS(Data!$D$2:$D$6232,A366,Data!$R$2:$R$6232,"GRANTED")</f>
        <v>0</v>
      </c>
      <c r="I366" s="33">
        <f>SUMPRODUCT((Data!$D$2:$D$6232=A366)*((Data!$R$2:$R$6232="ABANDONED")+(Data!$R$2:$R$6232="CLOSED")+(Data!$R$2:$R$6232="MERGED")))</f>
        <v>0</v>
      </c>
      <c r="J366" s="13">
        <f>COUNTIFS('Pending RQ Deadlines'!$C$2:$C$1271,A366,'Pending RQ Deadlines'!$K$2:$K$1271,"Yes")</f>
        <v>2</v>
      </c>
      <c r="K366" s="13">
        <f ca="1">COUNTIFS('Pending RQ Deadlines'!$C$2:$C$1271,A366,'Pending RQ Deadlines'!$J$2:$J$1271,"OVERDUE")</f>
        <v>2</v>
      </c>
      <c r="L366" s="13">
        <f ca="1">SUMPRODUCT(('Pending RQ Deadlines'!$C$2:$C$1271=A366)*('Pending RQ Deadlines'!$J$2:$J$1271&lt;&gt;"UPCOMING")*('Pending RQ Deadlines'!$K$2:$K$1271="Yes"))</f>
        <v>2</v>
      </c>
      <c r="M366" s="15" t="str">
        <f ca="1">IFERROR(_xludf.minifs('Pending RQ Deadlines'!$G$2:$G$1271,'Pending RQ Deadlines'!$C$2:$C$1271,A366),"")</f>
        <v/>
      </c>
      <c r="N366" s="13">
        <f t="shared" ca="1" si="5"/>
        <v>364.02</v>
      </c>
    </row>
    <row r="367" spans="1:14">
      <c r="A367" s="14" t="s">
        <v>396</v>
      </c>
      <c r="B367" s="33">
        <f>COUNTIF(Data!$D$2:$D$6232,A367)</f>
        <v>2</v>
      </c>
      <c r="C367" s="33">
        <f>COUNTIFS(Data!$D$2:$D$6232,A367,Data!$R$2:$R$6232,"RFE FILED")</f>
        <v>2</v>
      </c>
      <c r="D367" s="33">
        <f>COUNTIFS(Data!$D$2:$D$6232,A367,Data!$R$2:$R$6232,"PROVISIONAL FILED")</f>
        <v>0</v>
      </c>
      <c r="E367" s="33">
        <f>COUNTIFS(Data!$D$2:$D$6232,A367,Data!$R$2:$R$6232,"COMPLETE FILED")</f>
        <v>0</v>
      </c>
      <c r="F367" s="33">
        <f>COUNTIFS(Data!$D$2:$D$6232,A367,Data!$R$2:$R$6232,"APPLICATION FILED")</f>
        <v>0</v>
      </c>
      <c r="G367" s="33">
        <f>COUNTIFS(Data!$D$2:$D$6232,A367,Data!$R$2:$R$6232,"UNDER EXAMINATION")</f>
        <v>0</v>
      </c>
      <c r="H367" s="33">
        <f>COUNTIFS(Data!$D$2:$D$6232,A367,Data!$R$2:$R$6232,"GRANTED")</f>
        <v>0</v>
      </c>
      <c r="I367" s="33">
        <f>SUMPRODUCT((Data!$D$2:$D$6232=A367)*((Data!$R$2:$R$6232="ABANDONED")+(Data!$R$2:$R$6232="CLOSED")+(Data!$R$2:$R$6232="MERGED")))</f>
        <v>0</v>
      </c>
      <c r="J367" s="13">
        <f>COUNTIFS('Pending RQ Deadlines'!$C$2:$C$1271,A367,'Pending RQ Deadlines'!$K$2:$K$1271,"Yes")</f>
        <v>0</v>
      </c>
      <c r="K367" s="13">
        <f>COUNTIFS('Pending RQ Deadlines'!$C$2:$C$1271,A367,'Pending RQ Deadlines'!$J$2:$J$1271,"OVERDUE")</f>
        <v>0</v>
      </c>
      <c r="L367" s="13">
        <f ca="1">SUMPRODUCT(('Pending RQ Deadlines'!$C$2:$C$1271=A367)*('Pending RQ Deadlines'!$J$2:$J$1271&lt;&gt;"UPCOMING")*('Pending RQ Deadlines'!$K$2:$K$1271="Yes"))</f>
        <v>0</v>
      </c>
      <c r="M367" s="15" t="str">
        <f ca="1">IFERROR(_xludf.minifs('Pending RQ Deadlines'!$G$2:$G$1271,'Pending RQ Deadlines'!$C$2:$C$1271,A367),"")</f>
        <v/>
      </c>
      <c r="N367" s="13">
        <f t="shared" ca="1" si="5"/>
        <v>367</v>
      </c>
    </row>
    <row r="368" spans="1:14">
      <c r="A368" s="14" t="s">
        <v>397</v>
      </c>
      <c r="B368" s="33">
        <f>COUNTIF(Data!$D$2:$D$6232,A368)</f>
        <v>2</v>
      </c>
      <c r="C368" s="33">
        <f>COUNTIFS(Data!$D$2:$D$6232,A368,Data!$R$2:$R$6232,"RFE FILED")</f>
        <v>2</v>
      </c>
      <c r="D368" s="33">
        <f>COUNTIFS(Data!$D$2:$D$6232,A368,Data!$R$2:$R$6232,"PROVISIONAL FILED")</f>
        <v>0</v>
      </c>
      <c r="E368" s="33">
        <f>COUNTIFS(Data!$D$2:$D$6232,A368,Data!$R$2:$R$6232,"COMPLETE FILED")</f>
        <v>0</v>
      </c>
      <c r="F368" s="33">
        <f>COUNTIFS(Data!$D$2:$D$6232,A368,Data!$R$2:$R$6232,"APPLICATION FILED")</f>
        <v>0</v>
      </c>
      <c r="G368" s="33">
        <f>COUNTIFS(Data!$D$2:$D$6232,A368,Data!$R$2:$R$6232,"UNDER EXAMINATION")</f>
        <v>0</v>
      </c>
      <c r="H368" s="33">
        <f>COUNTIFS(Data!$D$2:$D$6232,A368,Data!$R$2:$R$6232,"GRANTED")</f>
        <v>0</v>
      </c>
      <c r="I368" s="33">
        <f>SUMPRODUCT((Data!$D$2:$D$6232=A368)*((Data!$R$2:$R$6232="ABANDONED")+(Data!$R$2:$R$6232="CLOSED")+(Data!$R$2:$R$6232="MERGED")))</f>
        <v>0</v>
      </c>
      <c r="J368" s="13">
        <f>COUNTIFS('Pending RQ Deadlines'!$C$2:$C$1271,A368,'Pending RQ Deadlines'!$K$2:$K$1271,"Yes")</f>
        <v>0</v>
      </c>
      <c r="K368" s="13">
        <f>COUNTIFS('Pending RQ Deadlines'!$C$2:$C$1271,A368,'Pending RQ Deadlines'!$J$2:$J$1271,"OVERDUE")</f>
        <v>0</v>
      </c>
      <c r="L368" s="13">
        <f ca="1">SUMPRODUCT(('Pending RQ Deadlines'!$C$2:$C$1271=A368)*('Pending RQ Deadlines'!$J$2:$J$1271&lt;&gt;"UPCOMING")*('Pending RQ Deadlines'!$K$2:$K$1271="Yes"))</f>
        <v>0</v>
      </c>
      <c r="M368" s="15" t="str">
        <f ca="1">IFERROR(_xludf.minifs('Pending RQ Deadlines'!$G$2:$G$1271,'Pending RQ Deadlines'!$C$2:$C$1271,A368),"")</f>
        <v/>
      </c>
      <c r="N368" s="13">
        <f t="shared" ca="1" si="5"/>
        <v>368</v>
      </c>
    </row>
    <row r="369" spans="1:14">
      <c r="A369" s="14" t="s">
        <v>398</v>
      </c>
      <c r="B369" s="33">
        <f>COUNTIF(Data!$D$2:$D$6232,A369)</f>
        <v>2</v>
      </c>
      <c r="C369" s="33">
        <f>COUNTIFS(Data!$D$2:$D$6232,A369,Data!$R$2:$R$6232,"RFE FILED")</f>
        <v>2</v>
      </c>
      <c r="D369" s="33">
        <f>COUNTIFS(Data!$D$2:$D$6232,A369,Data!$R$2:$R$6232,"PROVISIONAL FILED")</f>
        <v>0</v>
      </c>
      <c r="E369" s="33">
        <f>COUNTIFS(Data!$D$2:$D$6232,A369,Data!$R$2:$R$6232,"COMPLETE FILED")</f>
        <v>0</v>
      </c>
      <c r="F369" s="33">
        <f>COUNTIFS(Data!$D$2:$D$6232,A369,Data!$R$2:$R$6232,"APPLICATION FILED")</f>
        <v>0</v>
      </c>
      <c r="G369" s="33">
        <f>COUNTIFS(Data!$D$2:$D$6232,A369,Data!$R$2:$R$6232,"UNDER EXAMINATION")</f>
        <v>0</v>
      </c>
      <c r="H369" s="33">
        <f>COUNTIFS(Data!$D$2:$D$6232,A369,Data!$R$2:$R$6232,"GRANTED")</f>
        <v>0</v>
      </c>
      <c r="I369" s="33">
        <f>SUMPRODUCT((Data!$D$2:$D$6232=A369)*((Data!$R$2:$R$6232="ABANDONED")+(Data!$R$2:$R$6232="CLOSED")+(Data!$R$2:$R$6232="MERGED")))</f>
        <v>0</v>
      </c>
      <c r="J369" s="13">
        <f>COUNTIFS('Pending RQ Deadlines'!$C$2:$C$1271,A369,'Pending RQ Deadlines'!$K$2:$K$1271,"Yes")</f>
        <v>0</v>
      </c>
      <c r="K369" s="13">
        <f>COUNTIFS('Pending RQ Deadlines'!$C$2:$C$1271,A369,'Pending RQ Deadlines'!$J$2:$J$1271,"OVERDUE")</f>
        <v>0</v>
      </c>
      <c r="L369" s="13">
        <f ca="1">SUMPRODUCT(('Pending RQ Deadlines'!$C$2:$C$1271=A369)*('Pending RQ Deadlines'!$J$2:$J$1271&lt;&gt;"UPCOMING")*('Pending RQ Deadlines'!$K$2:$K$1271="Yes"))</f>
        <v>0</v>
      </c>
      <c r="M369" s="15" t="str">
        <f ca="1">IFERROR(_xludf.minifs('Pending RQ Deadlines'!$G$2:$G$1271,'Pending RQ Deadlines'!$C$2:$C$1271,A369),"")</f>
        <v/>
      </c>
      <c r="N369" s="13">
        <f t="shared" ca="1" si="5"/>
        <v>369</v>
      </c>
    </row>
    <row r="370" spans="1:14">
      <c r="A370" s="14" t="s">
        <v>399</v>
      </c>
      <c r="B370" s="33">
        <f>COUNTIF(Data!$D$2:$D$6232,A370)</f>
        <v>2</v>
      </c>
      <c r="C370" s="33">
        <f>COUNTIFS(Data!$D$2:$D$6232,A370,Data!$R$2:$R$6232,"RFE FILED")</f>
        <v>2</v>
      </c>
      <c r="D370" s="33">
        <f>COUNTIFS(Data!$D$2:$D$6232,A370,Data!$R$2:$R$6232,"PROVISIONAL FILED")</f>
        <v>0</v>
      </c>
      <c r="E370" s="33">
        <f>COUNTIFS(Data!$D$2:$D$6232,A370,Data!$R$2:$R$6232,"COMPLETE FILED")</f>
        <v>0</v>
      </c>
      <c r="F370" s="33">
        <f>COUNTIFS(Data!$D$2:$D$6232,A370,Data!$R$2:$R$6232,"APPLICATION FILED")</f>
        <v>0</v>
      </c>
      <c r="G370" s="33">
        <f>COUNTIFS(Data!$D$2:$D$6232,A370,Data!$R$2:$R$6232,"UNDER EXAMINATION")</f>
        <v>0</v>
      </c>
      <c r="H370" s="33">
        <f>COUNTIFS(Data!$D$2:$D$6232,A370,Data!$R$2:$R$6232,"GRANTED")</f>
        <v>0</v>
      </c>
      <c r="I370" s="33">
        <f>SUMPRODUCT((Data!$D$2:$D$6232=A370)*((Data!$R$2:$R$6232="ABANDONED")+(Data!$R$2:$R$6232="CLOSED")+(Data!$R$2:$R$6232="MERGED")))</f>
        <v>0</v>
      </c>
      <c r="J370" s="13">
        <f>COUNTIFS('Pending RQ Deadlines'!$C$2:$C$1271,A370,'Pending RQ Deadlines'!$K$2:$K$1271,"Yes")</f>
        <v>0</v>
      </c>
      <c r="K370" s="13">
        <f>COUNTIFS('Pending RQ Deadlines'!$C$2:$C$1271,A370,'Pending RQ Deadlines'!$J$2:$J$1271,"OVERDUE")</f>
        <v>0</v>
      </c>
      <c r="L370" s="13">
        <f ca="1">SUMPRODUCT(('Pending RQ Deadlines'!$C$2:$C$1271=A370)*('Pending RQ Deadlines'!$J$2:$J$1271&lt;&gt;"UPCOMING")*('Pending RQ Deadlines'!$K$2:$K$1271="Yes"))</f>
        <v>0</v>
      </c>
      <c r="M370" s="15" t="str">
        <f ca="1">IFERROR(_xludf.minifs('Pending RQ Deadlines'!$G$2:$G$1271,'Pending RQ Deadlines'!$C$2:$C$1271,A370),"")</f>
        <v/>
      </c>
      <c r="N370" s="13">
        <f t="shared" ca="1" si="5"/>
        <v>370</v>
      </c>
    </row>
    <row r="371" spans="1:14">
      <c r="A371" s="14" t="s">
        <v>400</v>
      </c>
      <c r="B371" s="33">
        <f>COUNTIF(Data!$D$2:$D$6232,A371)</f>
        <v>2</v>
      </c>
      <c r="C371" s="33">
        <f>COUNTIFS(Data!$D$2:$D$6232,A371,Data!$R$2:$R$6232,"RFE FILED")</f>
        <v>2</v>
      </c>
      <c r="D371" s="33">
        <f>COUNTIFS(Data!$D$2:$D$6232,A371,Data!$R$2:$R$6232,"PROVISIONAL FILED")</f>
        <v>0</v>
      </c>
      <c r="E371" s="33">
        <f>COUNTIFS(Data!$D$2:$D$6232,A371,Data!$R$2:$R$6232,"COMPLETE FILED")</f>
        <v>0</v>
      </c>
      <c r="F371" s="33">
        <f>COUNTIFS(Data!$D$2:$D$6232,A371,Data!$R$2:$R$6232,"APPLICATION FILED")</f>
        <v>0</v>
      </c>
      <c r="G371" s="33">
        <f>COUNTIFS(Data!$D$2:$D$6232,A371,Data!$R$2:$R$6232,"UNDER EXAMINATION")</f>
        <v>0</v>
      </c>
      <c r="H371" s="33">
        <f>COUNTIFS(Data!$D$2:$D$6232,A371,Data!$R$2:$R$6232,"GRANTED")</f>
        <v>0</v>
      </c>
      <c r="I371" s="33">
        <f>SUMPRODUCT((Data!$D$2:$D$6232=A371)*((Data!$R$2:$R$6232="ABANDONED")+(Data!$R$2:$R$6232="CLOSED")+(Data!$R$2:$R$6232="MERGED")))</f>
        <v>0</v>
      </c>
      <c r="J371" s="13">
        <f>COUNTIFS('Pending RQ Deadlines'!$C$2:$C$1271,A371,'Pending RQ Deadlines'!$K$2:$K$1271,"Yes")</f>
        <v>0</v>
      </c>
      <c r="K371" s="13">
        <f>COUNTIFS('Pending RQ Deadlines'!$C$2:$C$1271,A371,'Pending RQ Deadlines'!$J$2:$J$1271,"OVERDUE")</f>
        <v>0</v>
      </c>
      <c r="L371" s="13">
        <f ca="1">SUMPRODUCT(('Pending RQ Deadlines'!$C$2:$C$1271=A371)*('Pending RQ Deadlines'!$J$2:$J$1271&lt;&gt;"UPCOMING")*('Pending RQ Deadlines'!$K$2:$K$1271="Yes"))</f>
        <v>0</v>
      </c>
      <c r="M371" s="15" t="str">
        <f ca="1">IFERROR(_xludf.minifs('Pending RQ Deadlines'!$G$2:$G$1271,'Pending RQ Deadlines'!$C$2:$C$1271,A371),"")</f>
        <v/>
      </c>
      <c r="N371" s="13">
        <f t="shared" ca="1" si="5"/>
        <v>371</v>
      </c>
    </row>
    <row r="372" spans="1:14">
      <c r="A372" s="14" t="s">
        <v>401</v>
      </c>
      <c r="B372" s="33">
        <f>COUNTIF(Data!$D$2:$D$6232,A372)</f>
        <v>2</v>
      </c>
      <c r="C372" s="33">
        <f>COUNTIFS(Data!$D$2:$D$6232,A372,Data!$R$2:$R$6232,"RFE FILED")</f>
        <v>1</v>
      </c>
      <c r="D372" s="33">
        <f>COUNTIFS(Data!$D$2:$D$6232,A372,Data!$R$2:$R$6232,"PROVISIONAL FILED")</f>
        <v>0</v>
      </c>
      <c r="E372" s="33">
        <f>COUNTIFS(Data!$D$2:$D$6232,A372,Data!$R$2:$R$6232,"COMPLETE FILED")</f>
        <v>0</v>
      </c>
      <c r="F372" s="33">
        <f>COUNTIFS(Data!$D$2:$D$6232,A372,Data!$R$2:$R$6232,"APPLICATION FILED")</f>
        <v>1</v>
      </c>
      <c r="G372" s="33">
        <f>COUNTIFS(Data!$D$2:$D$6232,A372,Data!$R$2:$R$6232,"UNDER EXAMINATION")</f>
        <v>0</v>
      </c>
      <c r="H372" s="33">
        <f>COUNTIFS(Data!$D$2:$D$6232,A372,Data!$R$2:$R$6232,"GRANTED")</f>
        <v>0</v>
      </c>
      <c r="I372" s="33">
        <f>SUMPRODUCT((Data!$D$2:$D$6232=A372)*((Data!$R$2:$R$6232="ABANDONED")+(Data!$R$2:$R$6232="CLOSED")+(Data!$R$2:$R$6232="MERGED")))</f>
        <v>0</v>
      </c>
      <c r="J372" s="13">
        <f>COUNTIFS('Pending RQ Deadlines'!$C$2:$C$1271,A372,'Pending RQ Deadlines'!$K$2:$K$1271,"Yes")</f>
        <v>1</v>
      </c>
      <c r="K372" s="13">
        <f ca="1">COUNTIFS('Pending RQ Deadlines'!$C$2:$C$1271,A372,'Pending RQ Deadlines'!$J$2:$J$1271,"OVERDUE")</f>
        <v>1</v>
      </c>
      <c r="L372" s="13">
        <f ca="1">SUMPRODUCT(('Pending RQ Deadlines'!$C$2:$C$1271=A372)*('Pending RQ Deadlines'!$J$2:$J$1271&lt;&gt;"UPCOMING")*('Pending RQ Deadlines'!$K$2:$K$1271="Yes"))</f>
        <v>1</v>
      </c>
      <c r="M372" s="15" t="str">
        <f ca="1">IFERROR(_xludf.minifs('Pending RQ Deadlines'!$G$2:$G$1271,'Pending RQ Deadlines'!$C$2:$C$1271,A372),"")</f>
        <v/>
      </c>
      <c r="N372" s="13">
        <f t="shared" ca="1" si="5"/>
        <v>371.01</v>
      </c>
    </row>
    <row r="373" spans="1:14">
      <c r="A373" s="14" t="s">
        <v>402</v>
      </c>
      <c r="B373" s="33">
        <f>COUNTIF(Data!$D$2:$D$6232,A373)</f>
        <v>2</v>
      </c>
      <c r="C373" s="33">
        <f>COUNTIFS(Data!$D$2:$D$6232,A373,Data!$R$2:$R$6232,"RFE FILED")</f>
        <v>0</v>
      </c>
      <c r="D373" s="33">
        <f>COUNTIFS(Data!$D$2:$D$6232,A373,Data!$R$2:$R$6232,"PROVISIONAL FILED")</f>
        <v>2</v>
      </c>
      <c r="E373" s="33">
        <f>COUNTIFS(Data!$D$2:$D$6232,A373,Data!$R$2:$R$6232,"COMPLETE FILED")</f>
        <v>0</v>
      </c>
      <c r="F373" s="33">
        <f>COUNTIFS(Data!$D$2:$D$6232,A373,Data!$R$2:$R$6232,"APPLICATION FILED")</f>
        <v>0</v>
      </c>
      <c r="G373" s="33">
        <f>COUNTIFS(Data!$D$2:$D$6232,A373,Data!$R$2:$R$6232,"UNDER EXAMINATION")</f>
        <v>0</v>
      </c>
      <c r="H373" s="33">
        <f>COUNTIFS(Data!$D$2:$D$6232,A373,Data!$R$2:$R$6232,"GRANTED")</f>
        <v>0</v>
      </c>
      <c r="I373" s="33">
        <f>SUMPRODUCT((Data!$D$2:$D$6232=A373)*((Data!$R$2:$R$6232="ABANDONED")+(Data!$R$2:$R$6232="CLOSED")+(Data!$R$2:$R$6232="MERGED")))</f>
        <v>0</v>
      </c>
      <c r="J373" s="13">
        <f>COUNTIFS('Pending RQ Deadlines'!$C$2:$C$1271,A373,'Pending RQ Deadlines'!$K$2:$K$1271,"Yes")</f>
        <v>2</v>
      </c>
      <c r="K373" s="13">
        <f ca="1">COUNTIFS('Pending RQ Deadlines'!$C$2:$C$1271,A373,'Pending RQ Deadlines'!$J$2:$J$1271,"OVERDUE")</f>
        <v>0</v>
      </c>
      <c r="L373" s="13">
        <f ca="1">SUMPRODUCT(('Pending RQ Deadlines'!$C$2:$C$1271=A373)*('Pending RQ Deadlines'!$J$2:$J$1271&lt;&gt;"UPCOMING")*('Pending RQ Deadlines'!$K$2:$K$1271="Yes"))</f>
        <v>0</v>
      </c>
      <c r="M373" s="15" t="str">
        <f ca="1">IFERROR(_xludf.minifs('Pending RQ Deadlines'!$G$2:$G$1271,'Pending RQ Deadlines'!$C$2:$C$1271,A373),"")</f>
        <v/>
      </c>
      <c r="N373" s="13">
        <f t="shared" ca="1" si="5"/>
        <v>373</v>
      </c>
    </row>
    <row r="374" spans="1:14">
      <c r="A374" s="14" t="s">
        <v>403</v>
      </c>
      <c r="B374" s="33">
        <f>COUNTIF(Data!$D$2:$D$6232,A374)</f>
        <v>2</v>
      </c>
      <c r="C374" s="33">
        <f>COUNTIFS(Data!$D$2:$D$6232,A374,Data!$R$2:$R$6232,"RFE FILED")</f>
        <v>2</v>
      </c>
      <c r="D374" s="33">
        <f>COUNTIFS(Data!$D$2:$D$6232,A374,Data!$R$2:$R$6232,"PROVISIONAL FILED")</f>
        <v>0</v>
      </c>
      <c r="E374" s="33">
        <f>COUNTIFS(Data!$D$2:$D$6232,A374,Data!$R$2:$R$6232,"COMPLETE FILED")</f>
        <v>0</v>
      </c>
      <c r="F374" s="33">
        <f>COUNTIFS(Data!$D$2:$D$6232,A374,Data!$R$2:$R$6232,"APPLICATION FILED")</f>
        <v>0</v>
      </c>
      <c r="G374" s="33">
        <f>COUNTIFS(Data!$D$2:$D$6232,A374,Data!$R$2:$R$6232,"UNDER EXAMINATION")</f>
        <v>0</v>
      </c>
      <c r="H374" s="33">
        <f>COUNTIFS(Data!$D$2:$D$6232,A374,Data!$R$2:$R$6232,"GRANTED")</f>
        <v>0</v>
      </c>
      <c r="I374" s="33">
        <f>SUMPRODUCT((Data!$D$2:$D$6232=A374)*((Data!$R$2:$R$6232="ABANDONED")+(Data!$R$2:$R$6232="CLOSED")+(Data!$R$2:$R$6232="MERGED")))</f>
        <v>0</v>
      </c>
      <c r="J374" s="13">
        <f>COUNTIFS('Pending RQ Deadlines'!$C$2:$C$1271,A374,'Pending RQ Deadlines'!$K$2:$K$1271,"Yes")</f>
        <v>0</v>
      </c>
      <c r="K374" s="13">
        <f>COUNTIFS('Pending RQ Deadlines'!$C$2:$C$1271,A374,'Pending RQ Deadlines'!$J$2:$J$1271,"OVERDUE")</f>
        <v>0</v>
      </c>
      <c r="L374" s="13">
        <f ca="1">SUMPRODUCT(('Pending RQ Deadlines'!$C$2:$C$1271=A374)*('Pending RQ Deadlines'!$J$2:$J$1271&lt;&gt;"UPCOMING")*('Pending RQ Deadlines'!$K$2:$K$1271="Yes"))</f>
        <v>0</v>
      </c>
      <c r="M374" s="15" t="str">
        <f ca="1">IFERROR(_xludf.minifs('Pending RQ Deadlines'!$G$2:$G$1271,'Pending RQ Deadlines'!$C$2:$C$1271,A374),"")</f>
        <v/>
      </c>
      <c r="N374" s="13">
        <f t="shared" ca="1" si="5"/>
        <v>374</v>
      </c>
    </row>
    <row r="375" spans="1:14">
      <c r="A375" s="14" t="s">
        <v>404</v>
      </c>
      <c r="B375" s="33">
        <f>COUNTIF(Data!$D$2:$D$6232,A375)</f>
        <v>2</v>
      </c>
      <c r="C375" s="33">
        <f>COUNTIFS(Data!$D$2:$D$6232,A375,Data!$R$2:$R$6232,"RFE FILED")</f>
        <v>2</v>
      </c>
      <c r="D375" s="33">
        <f>COUNTIFS(Data!$D$2:$D$6232,A375,Data!$R$2:$R$6232,"PROVISIONAL FILED")</f>
        <v>0</v>
      </c>
      <c r="E375" s="33">
        <f>COUNTIFS(Data!$D$2:$D$6232,A375,Data!$R$2:$R$6232,"COMPLETE FILED")</f>
        <v>0</v>
      </c>
      <c r="F375" s="33">
        <f>COUNTIFS(Data!$D$2:$D$6232,A375,Data!$R$2:$R$6232,"APPLICATION FILED")</f>
        <v>0</v>
      </c>
      <c r="G375" s="33">
        <f>COUNTIFS(Data!$D$2:$D$6232,A375,Data!$R$2:$R$6232,"UNDER EXAMINATION")</f>
        <v>0</v>
      </c>
      <c r="H375" s="33">
        <f>COUNTIFS(Data!$D$2:$D$6232,A375,Data!$R$2:$R$6232,"GRANTED")</f>
        <v>0</v>
      </c>
      <c r="I375" s="33">
        <f>SUMPRODUCT((Data!$D$2:$D$6232=A375)*((Data!$R$2:$R$6232="ABANDONED")+(Data!$R$2:$R$6232="CLOSED")+(Data!$R$2:$R$6232="MERGED")))</f>
        <v>0</v>
      </c>
      <c r="J375" s="13">
        <f>COUNTIFS('Pending RQ Deadlines'!$C$2:$C$1271,A375,'Pending RQ Deadlines'!$K$2:$K$1271,"Yes")</f>
        <v>0</v>
      </c>
      <c r="K375" s="13">
        <f>COUNTIFS('Pending RQ Deadlines'!$C$2:$C$1271,A375,'Pending RQ Deadlines'!$J$2:$J$1271,"OVERDUE")</f>
        <v>0</v>
      </c>
      <c r="L375" s="13">
        <f ca="1">SUMPRODUCT(('Pending RQ Deadlines'!$C$2:$C$1271=A375)*('Pending RQ Deadlines'!$J$2:$J$1271&lt;&gt;"UPCOMING")*('Pending RQ Deadlines'!$K$2:$K$1271="Yes"))</f>
        <v>0</v>
      </c>
      <c r="M375" s="15" t="str">
        <f ca="1">IFERROR(_xludf.minifs('Pending RQ Deadlines'!$G$2:$G$1271,'Pending RQ Deadlines'!$C$2:$C$1271,A375),"")</f>
        <v/>
      </c>
      <c r="N375" s="13">
        <f t="shared" ca="1" si="5"/>
        <v>375</v>
      </c>
    </row>
    <row r="376" spans="1:14">
      <c r="A376" s="14" t="s">
        <v>405</v>
      </c>
      <c r="B376" s="33">
        <f>COUNTIF(Data!$D$2:$D$6232,A376)</f>
        <v>2</v>
      </c>
      <c r="C376" s="33">
        <f>COUNTIFS(Data!$D$2:$D$6232,A376,Data!$R$2:$R$6232,"RFE FILED")</f>
        <v>0</v>
      </c>
      <c r="D376" s="33">
        <f>COUNTIFS(Data!$D$2:$D$6232,A376,Data!$R$2:$R$6232,"PROVISIONAL FILED")</f>
        <v>2</v>
      </c>
      <c r="E376" s="33">
        <f>COUNTIFS(Data!$D$2:$D$6232,A376,Data!$R$2:$R$6232,"COMPLETE FILED")</f>
        <v>0</v>
      </c>
      <c r="F376" s="33">
        <f>COUNTIFS(Data!$D$2:$D$6232,A376,Data!$R$2:$R$6232,"APPLICATION FILED")</f>
        <v>0</v>
      </c>
      <c r="G376" s="33">
        <f>COUNTIFS(Data!$D$2:$D$6232,A376,Data!$R$2:$R$6232,"UNDER EXAMINATION")</f>
        <v>0</v>
      </c>
      <c r="H376" s="33">
        <f>COUNTIFS(Data!$D$2:$D$6232,A376,Data!$R$2:$R$6232,"GRANTED")</f>
        <v>0</v>
      </c>
      <c r="I376" s="33">
        <f>SUMPRODUCT((Data!$D$2:$D$6232=A376)*((Data!$R$2:$R$6232="ABANDONED")+(Data!$R$2:$R$6232="CLOSED")+(Data!$R$2:$R$6232="MERGED")))</f>
        <v>0</v>
      </c>
      <c r="J376" s="13">
        <f>COUNTIFS('Pending RQ Deadlines'!$C$2:$C$1271,A376,'Pending RQ Deadlines'!$K$2:$K$1271,"Yes")</f>
        <v>2</v>
      </c>
      <c r="K376" s="13">
        <f ca="1">COUNTIFS('Pending RQ Deadlines'!$C$2:$C$1271,A376,'Pending RQ Deadlines'!$J$2:$J$1271,"OVERDUE")</f>
        <v>0</v>
      </c>
      <c r="L376" s="13">
        <f ca="1">SUMPRODUCT(('Pending RQ Deadlines'!$C$2:$C$1271=A376)*('Pending RQ Deadlines'!$J$2:$J$1271&lt;&gt;"UPCOMING")*('Pending RQ Deadlines'!$K$2:$K$1271="Yes"))</f>
        <v>0</v>
      </c>
      <c r="M376" s="15" t="str">
        <f ca="1">IFERROR(_xludf.minifs('Pending RQ Deadlines'!$G$2:$G$1271,'Pending RQ Deadlines'!$C$2:$C$1271,A376),"")</f>
        <v/>
      </c>
      <c r="N376" s="13">
        <f t="shared" ca="1" si="5"/>
        <v>376</v>
      </c>
    </row>
    <row r="377" spans="1:14">
      <c r="A377" s="14" t="s">
        <v>406</v>
      </c>
      <c r="B377" s="33">
        <f>COUNTIF(Data!$D$2:$D$6232,A377)</f>
        <v>2</v>
      </c>
      <c r="C377" s="33">
        <f>COUNTIFS(Data!$D$2:$D$6232,A377,Data!$R$2:$R$6232,"RFE FILED")</f>
        <v>0</v>
      </c>
      <c r="D377" s="33">
        <f>COUNTIFS(Data!$D$2:$D$6232,A377,Data!$R$2:$R$6232,"PROVISIONAL FILED")</f>
        <v>1</v>
      </c>
      <c r="E377" s="33">
        <f>COUNTIFS(Data!$D$2:$D$6232,A377,Data!$R$2:$R$6232,"COMPLETE FILED")</f>
        <v>0</v>
      </c>
      <c r="F377" s="33">
        <f>COUNTIFS(Data!$D$2:$D$6232,A377,Data!$R$2:$R$6232,"APPLICATION FILED")</f>
        <v>0</v>
      </c>
      <c r="G377" s="33">
        <f>COUNTIFS(Data!$D$2:$D$6232,A377,Data!$R$2:$R$6232,"UNDER EXAMINATION")</f>
        <v>0</v>
      </c>
      <c r="H377" s="33">
        <f>COUNTIFS(Data!$D$2:$D$6232,A377,Data!$R$2:$R$6232,"GRANTED")</f>
        <v>0</v>
      </c>
      <c r="I377" s="33">
        <f>SUMPRODUCT((Data!$D$2:$D$6232=A377)*((Data!$R$2:$R$6232="ABANDONED")+(Data!$R$2:$R$6232="CLOSED")+(Data!$R$2:$R$6232="MERGED")))</f>
        <v>1</v>
      </c>
      <c r="J377" s="13">
        <f>COUNTIFS('Pending RQ Deadlines'!$C$2:$C$1271,A377,'Pending RQ Deadlines'!$K$2:$K$1271,"Yes")</f>
        <v>1</v>
      </c>
      <c r="K377" s="13">
        <f ca="1">COUNTIFS('Pending RQ Deadlines'!$C$2:$C$1271,A377,'Pending RQ Deadlines'!$J$2:$J$1271,"OVERDUE")</f>
        <v>1</v>
      </c>
      <c r="L377" s="13">
        <f ca="1">SUMPRODUCT(('Pending RQ Deadlines'!$C$2:$C$1271=A377)*('Pending RQ Deadlines'!$J$2:$J$1271&lt;&gt;"UPCOMING")*('Pending RQ Deadlines'!$K$2:$K$1271="Yes"))</f>
        <v>0</v>
      </c>
      <c r="M377" s="15" t="str">
        <f ca="1">IFERROR(_xludf.minifs('Pending RQ Deadlines'!$G$2:$G$1271,'Pending RQ Deadlines'!$C$2:$C$1271,A377),"")</f>
        <v/>
      </c>
      <c r="N377" s="13">
        <f t="shared" ca="1" si="5"/>
        <v>377.01</v>
      </c>
    </row>
    <row r="378" spans="1:14">
      <c r="A378" s="14" t="s">
        <v>407</v>
      </c>
      <c r="B378" s="33">
        <f>COUNTIF(Data!$D$2:$D$6232,A378)</f>
        <v>2</v>
      </c>
      <c r="C378" s="33">
        <f>COUNTIFS(Data!$D$2:$D$6232,A378,Data!$R$2:$R$6232,"RFE FILED")</f>
        <v>0</v>
      </c>
      <c r="D378" s="33">
        <f>COUNTIFS(Data!$D$2:$D$6232,A378,Data!$R$2:$R$6232,"PROVISIONAL FILED")</f>
        <v>0</v>
      </c>
      <c r="E378" s="33">
        <f>COUNTIFS(Data!$D$2:$D$6232,A378,Data!$R$2:$R$6232,"COMPLETE FILED")</f>
        <v>0</v>
      </c>
      <c r="F378" s="33">
        <f>COUNTIFS(Data!$D$2:$D$6232,A378,Data!$R$2:$R$6232,"APPLICATION FILED")</f>
        <v>0</v>
      </c>
      <c r="G378" s="33">
        <f>COUNTIFS(Data!$D$2:$D$6232,A378,Data!$R$2:$R$6232,"UNDER EXAMINATION")</f>
        <v>2</v>
      </c>
      <c r="H378" s="33">
        <f>COUNTIFS(Data!$D$2:$D$6232,A378,Data!$R$2:$R$6232,"GRANTED")</f>
        <v>0</v>
      </c>
      <c r="I378" s="33">
        <f>SUMPRODUCT((Data!$D$2:$D$6232=A378)*((Data!$R$2:$R$6232="ABANDONED")+(Data!$R$2:$R$6232="CLOSED")+(Data!$R$2:$R$6232="MERGED")))</f>
        <v>0</v>
      </c>
      <c r="J378" s="13">
        <f>COUNTIFS('Pending RQ Deadlines'!$C$2:$C$1271,A378,'Pending RQ Deadlines'!$K$2:$K$1271,"Yes")</f>
        <v>0</v>
      </c>
      <c r="K378" s="13">
        <f>COUNTIFS('Pending RQ Deadlines'!$C$2:$C$1271,A378,'Pending RQ Deadlines'!$J$2:$J$1271,"OVERDUE")</f>
        <v>0</v>
      </c>
      <c r="L378" s="13">
        <f ca="1">SUMPRODUCT(('Pending RQ Deadlines'!$C$2:$C$1271=A378)*('Pending RQ Deadlines'!$J$2:$J$1271&lt;&gt;"UPCOMING")*('Pending RQ Deadlines'!$K$2:$K$1271="Yes"))</f>
        <v>0</v>
      </c>
      <c r="M378" s="15" t="str">
        <f ca="1">IFERROR(_xludf.minifs('Pending RQ Deadlines'!$G$2:$G$1271,'Pending RQ Deadlines'!$C$2:$C$1271,A378),"")</f>
        <v/>
      </c>
      <c r="N378" s="13">
        <f t="shared" ca="1" si="5"/>
        <v>378</v>
      </c>
    </row>
    <row r="379" spans="1:14">
      <c r="A379" s="14" t="s">
        <v>408</v>
      </c>
      <c r="B379" s="33">
        <f>COUNTIF(Data!$D$2:$D$6232,A379)</f>
        <v>2</v>
      </c>
      <c r="C379" s="33">
        <f>COUNTIFS(Data!$D$2:$D$6232,A379,Data!$R$2:$R$6232,"RFE FILED")</f>
        <v>2</v>
      </c>
      <c r="D379" s="33">
        <f>COUNTIFS(Data!$D$2:$D$6232,A379,Data!$R$2:$R$6232,"PROVISIONAL FILED")</f>
        <v>0</v>
      </c>
      <c r="E379" s="33">
        <f>COUNTIFS(Data!$D$2:$D$6232,A379,Data!$R$2:$R$6232,"COMPLETE FILED")</f>
        <v>0</v>
      </c>
      <c r="F379" s="33">
        <f>COUNTIFS(Data!$D$2:$D$6232,A379,Data!$R$2:$R$6232,"APPLICATION FILED")</f>
        <v>0</v>
      </c>
      <c r="G379" s="33">
        <f>COUNTIFS(Data!$D$2:$D$6232,A379,Data!$R$2:$R$6232,"UNDER EXAMINATION")</f>
        <v>0</v>
      </c>
      <c r="H379" s="33">
        <f>COUNTIFS(Data!$D$2:$D$6232,A379,Data!$R$2:$R$6232,"GRANTED")</f>
        <v>0</v>
      </c>
      <c r="I379" s="33">
        <f>SUMPRODUCT((Data!$D$2:$D$6232=A379)*((Data!$R$2:$R$6232="ABANDONED")+(Data!$R$2:$R$6232="CLOSED")+(Data!$R$2:$R$6232="MERGED")))</f>
        <v>0</v>
      </c>
      <c r="J379" s="13">
        <f>COUNTIFS('Pending RQ Deadlines'!$C$2:$C$1271,A379,'Pending RQ Deadlines'!$K$2:$K$1271,"Yes")</f>
        <v>0</v>
      </c>
      <c r="K379" s="13">
        <f>COUNTIFS('Pending RQ Deadlines'!$C$2:$C$1271,A379,'Pending RQ Deadlines'!$J$2:$J$1271,"OVERDUE")</f>
        <v>0</v>
      </c>
      <c r="L379" s="13">
        <f ca="1">SUMPRODUCT(('Pending RQ Deadlines'!$C$2:$C$1271=A379)*('Pending RQ Deadlines'!$J$2:$J$1271&lt;&gt;"UPCOMING")*('Pending RQ Deadlines'!$K$2:$K$1271="Yes"))</f>
        <v>0</v>
      </c>
      <c r="M379" s="15" t="str">
        <f ca="1">IFERROR(_xludf.minifs('Pending RQ Deadlines'!$G$2:$G$1271,'Pending RQ Deadlines'!$C$2:$C$1271,A379),"")</f>
        <v/>
      </c>
      <c r="N379" s="13">
        <f t="shared" ca="1" si="5"/>
        <v>379</v>
      </c>
    </row>
    <row r="380" spans="1:14">
      <c r="A380" s="14" t="s">
        <v>409</v>
      </c>
      <c r="B380" s="33">
        <f>COUNTIF(Data!$D$2:$D$6232,A380)</f>
        <v>2</v>
      </c>
      <c r="C380" s="33">
        <f>COUNTIFS(Data!$D$2:$D$6232,A380,Data!$R$2:$R$6232,"RFE FILED")</f>
        <v>2</v>
      </c>
      <c r="D380" s="33">
        <f>COUNTIFS(Data!$D$2:$D$6232,A380,Data!$R$2:$R$6232,"PROVISIONAL FILED")</f>
        <v>0</v>
      </c>
      <c r="E380" s="33">
        <f>COUNTIFS(Data!$D$2:$D$6232,A380,Data!$R$2:$R$6232,"COMPLETE FILED")</f>
        <v>0</v>
      </c>
      <c r="F380" s="33">
        <f>COUNTIFS(Data!$D$2:$D$6232,A380,Data!$R$2:$R$6232,"APPLICATION FILED")</f>
        <v>0</v>
      </c>
      <c r="G380" s="33">
        <f>COUNTIFS(Data!$D$2:$D$6232,A380,Data!$R$2:$R$6232,"UNDER EXAMINATION")</f>
        <v>0</v>
      </c>
      <c r="H380" s="33">
        <f>COUNTIFS(Data!$D$2:$D$6232,A380,Data!$R$2:$R$6232,"GRANTED")</f>
        <v>0</v>
      </c>
      <c r="I380" s="33">
        <f>SUMPRODUCT((Data!$D$2:$D$6232=A380)*((Data!$R$2:$R$6232="ABANDONED")+(Data!$R$2:$R$6232="CLOSED")+(Data!$R$2:$R$6232="MERGED")))</f>
        <v>0</v>
      </c>
      <c r="J380" s="13">
        <f>COUNTIFS('Pending RQ Deadlines'!$C$2:$C$1271,A380,'Pending RQ Deadlines'!$K$2:$K$1271,"Yes")</f>
        <v>0</v>
      </c>
      <c r="K380" s="13">
        <f>COUNTIFS('Pending RQ Deadlines'!$C$2:$C$1271,A380,'Pending RQ Deadlines'!$J$2:$J$1271,"OVERDUE")</f>
        <v>0</v>
      </c>
      <c r="L380" s="13">
        <f ca="1">SUMPRODUCT(('Pending RQ Deadlines'!$C$2:$C$1271=A380)*('Pending RQ Deadlines'!$J$2:$J$1271&lt;&gt;"UPCOMING")*('Pending RQ Deadlines'!$K$2:$K$1271="Yes"))</f>
        <v>0</v>
      </c>
      <c r="M380" s="15" t="str">
        <f ca="1">IFERROR(_xludf.minifs('Pending RQ Deadlines'!$G$2:$G$1271,'Pending RQ Deadlines'!$C$2:$C$1271,A380),"")</f>
        <v/>
      </c>
      <c r="N380" s="13">
        <f t="shared" ca="1" si="5"/>
        <v>380</v>
      </c>
    </row>
    <row r="381" spans="1:14">
      <c r="A381" s="14" t="s">
        <v>410</v>
      </c>
      <c r="B381" s="33">
        <f>COUNTIF(Data!$D$2:$D$6232,A381)</f>
        <v>2</v>
      </c>
      <c r="C381" s="33">
        <f>COUNTIFS(Data!$D$2:$D$6232,A381,Data!$R$2:$R$6232,"RFE FILED")</f>
        <v>2</v>
      </c>
      <c r="D381" s="33">
        <f>COUNTIFS(Data!$D$2:$D$6232,A381,Data!$R$2:$R$6232,"PROVISIONAL FILED")</f>
        <v>0</v>
      </c>
      <c r="E381" s="33">
        <f>COUNTIFS(Data!$D$2:$D$6232,A381,Data!$R$2:$R$6232,"COMPLETE FILED")</f>
        <v>0</v>
      </c>
      <c r="F381" s="33">
        <f>COUNTIFS(Data!$D$2:$D$6232,A381,Data!$R$2:$R$6232,"APPLICATION FILED")</f>
        <v>0</v>
      </c>
      <c r="G381" s="33">
        <f>COUNTIFS(Data!$D$2:$D$6232,A381,Data!$R$2:$R$6232,"UNDER EXAMINATION")</f>
        <v>0</v>
      </c>
      <c r="H381" s="33">
        <f>COUNTIFS(Data!$D$2:$D$6232,A381,Data!$R$2:$R$6232,"GRANTED")</f>
        <v>0</v>
      </c>
      <c r="I381" s="33">
        <f>SUMPRODUCT((Data!$D$2:$D$6232=A381)*((Data!$R$2:$R$6232="ABANDONED")+(Data!$R$2:$R$6232="CLOSED")+(Data!$R$2:$R$6232="MERGED")))</f>
        <v>0</v>
      </c>
      <c r="J381" s="13">
        <f>COUNTIFS('Pending RQ Deadlines'!$C$2:$C$1271,A381,'Pending RQ Deadlines'!$K$2:$K$1271,"Yes")</f>
        <v>0</v>
      </c>
      <c r="K381" s="13">
        <f>COUNTIFS('Pending RQ Deadlines'!$C$2:$C$1271,A381,'Pending RQ Deadlines'!$J$2:$J$1271,"OVERDUE")</f>
        <v>0</v>
      </c>
      <c r="L381" s="13">
        <f ca="1">SUMPRODUCT(('Pending RQ Deadlines'!$C$2:$C$1271=A381)*('Pending RQ Deadlines'!$J$2:$J$1271&lt;&gt;"UPCOMING")*('Pending RQ Deadlines'!$K$2:$K$1271="Yes"))</f>
        <v>0</v>
      </c>
      <c r="M381" s="15" t="str">
        <f ca="1">IFERROR(_xludf.minifs('Pending RQ Deadlines'!$G$2:$G$1271,'Pending RQ Deadlines'!$C$2:$C$1271,A381),"")</f>
        <v/>
      </c>
      <c r="N381" s="13">
        <f t="shared" ca="1" si="5"/>
        <v>381</v>
      </c>
    </row>
    <row r="382" spans="1:14">
      <c r="A382" s="14" t="s">
        <v>411</v>
      </c>
      <c r="B382" s="33">
        <f>COUNTIF(Data!$D$2:$D$6232,A382)</f>
        <v>2</v>
      </c>
      <c r="C382" s="33">
        <f>COUNTIFS(Data!$D$2:$D$6232,A382,Data!$R$2:$R$6232,"RFE FILED")</f>
        <v>2</v>
      </c>
      <c r="D382" s="33">
        <f>COUNTIFS(Data!$D$2:$D$6232,A382,Data!$R$2:$R$6232,"PROVISIONAL FILED")</f>
        <v>0</v>
      </c>
      <c r="E382" s="33">
        <f>COUNTIFS(Data!$D$2:$D$6232,A382,Data!$R$2:$R$6232,"COMPLETE FILED")</f>
        <v>0</v>
      </c>
      <c r="F382" s="33">
        <f>COUNTIFS(Data!$D$2:$D$6232,A382,Data!$R$2:$R$6232,"APPLICATION FILED")</f>
        <v>0</v>
      </c>
      <c r="G382" s="33">
        <f>COUNTIFS(Data!$D$2:$D$6232,A382,Data!$R$2:$R$6232,"UNDER EXAMINATION")</f>
        <v>0</v>
      </c>
      <c r="H382" s="33">
        <f>COUNTIFS(Data!$D$2:$D$6232,A382,Data!$R$2:$R$6232,"GRANTED")</f>
        <v>0</v>
      </c>
      <c r="I382" s="33">
        <f>SUMPRODUCT((Data!$D$2:$D$6232=A382)*((Data!$R$2:$R$6232="ABANDONED")+(Data!$R$2:$R$6232="CLOSED")+(Data!$R$2:$R$6232="MERGED")))</f>
        <v>0</v>
      </c>
      <c r="J382" s="13">
        <f>COUNTIFS('Pending RQ Deadlines'!$C$2:$C$1271,A382,'Pending RQ Deadlines'!$K$2:$K$1271,"Yes")</f>
        <v>0</v>
      </c>
      <c r="K382" s="13">
        <f>COUNTIFS('Pending RQ Deadlines'!$C$2:$C$1271,A382,'Pending RQ Deadlines'!$J$2:$J$1271,"OVERDUE")</f>
        <v>0</v>
      </c>
      <c r="L382" s="13">
        <f ca="1">SUMPRODUCT(('Pending RQ Deadlines'!$C$2:$C$1271=A382)*('Pending RQ Deadlines'!$J$2:$J$1271&lt;&gt;"UPCOMING")*('Pending RQ Deadlines'!$K$2:$K$1271="Yes"))</f>
        <v>0</v>
      </c>
      <c r="M382" s="15" t="str">
        <f ca="1">IFERROR(_xludf.minifs('Pending RQ Deadlines'!$G$2:$G$1271,'Pending RQ Deadlines'!$C$2:$C$1271,A382),"")</f>
        <v/>
      </c>
      <c r="N382" s="13">
        <f t="shared" ca="1" si="5"/>
        <v>382</v>
      </c>
    </row>
    <row r="383" spans="1:14">
      <c r="A383" s="14" t="s">
        <v>412</v>
      </c>
      <c r="B383" s="33">
        <f>COUNTIF(Data!$D$2:$D$6232,A383)</f>
        <v>2</v>
      </c>
      <c r="C383" s="33">
        <f>COUNTIFS(Data!$D$2:$D$6232,A383,Data!$R$2:$R$6232,"RFE FILED")</f>
        <v>2</v>
      </c>
      <c r="D383" s="33">
        <f>COUNTIFS(Data!$D$2:$D$6232,A383,Data!$R$2:$R$6232,"PROVISIONAL FILED")</f>
        <v>0</v>
      </c>
      <c r="E383" s="33">
        <f>COUNTIFS(Data!$D$2:$D$6232,A383,Data!$R$2:$R$6232,"COMPLETE FILED")</f>
        <v>0</v>
      </c>
      <c r="F383" s="33">
        <f>COUNTIFS(Data!$D$2:$D$6232,A383,Data!$R$2:$R$6232,"APPLICATION FILED")</f>
        <v>0</v>
      </c>
      <c r="G383" s="33">
        <f>COUNTIFS(Data!$D$2:$D$6232,A383,Data!$R$2:$R$6232,"UNDER EXAMINATION")</f>
        <v>0</v>
      </c>
      <c r="H383" s="33">
        <f>COUNTIFS(Data!$D$2:$D$6232,A383,Data!$R$2:$R$6232,"GRANTED")</f>
        <v>0</v>
      </c>
      <c r="I383" s="33">
        <f>SUMPRODUCT((Data!$D$2:$D$6232=A383)*((Data!$R$2:$R$6232="ABANDONED")+(Data!$R$2:$R$6232="CLOSED")+(Data!$R$2:$R$6232="MERGED")))</f>
        <v>0</v>
      </c>
      <c r="J383" s="13">
        <f>COUNTIFS('Pending RQ Deadlines'!$C$2:$C$1271,A383,'Pending RQ Deadlines'!$K$2:$K$1271,"Yes")</f>
        <v>0</v>
      </c>
      <c r="K383" s="13">
        <f>COUNTIFS('Pending RQ Deadlines'!$C$2:$C$1271,A383,'Pending RQ Deadlines'!$J$2:$J$1271,"OVERDUE")</f>
        <v>0</v>
      </c>
      <c r="L383" s="13">
        <f ca="1">SUMPRODUCT(('Pending RQ Deadlines'!$C$2:$C$1271=A383)*('Pending RQ Deadlines'!$J$2:$J$1271&lt;&gt;"UPCOMING")*('Pending RQ Deadlines'!$K$2:$K$1271="Yes"))</f>
        <v>0</v>
      </c>
      <c r="M383" s="15" t="str">
        <f ca="1">IFERROR(_xludf.minifs('Pending RQ Deadlines'!$G$2:$G$1271,'Pending RQ Deadlines'!$C$2:$C$1271,A383),"")</f>
        <v/>
      </c>
      <c r="N383" s="13">
        <f t="shared" ca="1" si="5"/>
        <v>383</v>
      </c>
    </row>
    <row r="384" spans="1:14">
      <c r="A384" s="14" t="s">
        <v>413</v>
      </c>
      <c r="B384" s="33">
        <f>COUNTIF(Data!$D$2:$D$6232,A384)</f>
        <v>2</v>
      </c>
      <c r="C384" s="33">
        <f>COUNTIFS(Data!$D$2:$D$6232,A384,Data!$R$2:$R$6232,"RFE FILED")</f>
        <v>1</v>
      </c>
      <c r="D384" s="33">
        <f>COUNTIFS(Data!$D$2:$D$6232,A384,Data!$R$2:$R$6232,"PROVISIONAL FILED")</f>
        <v>1</v>
      </c>
      <c r="E384" s="33">
        <f>COUNTIFS(Data!$D$2:$D$6232,A384,Data!$R$2:$R$6232,"COMPLETE FILED")</f>
        <v>0</v>
      </c>
      <c r="F384" s="33">
        <f>COUNTIFS(Data!$D$2:$D$6232,A384,Data!$R$2:$R$6232,"APPLICATION FILED")</f>
        <v>0</v>
      </c>
      <c r="G384" s="33">
        <f>COUNTIFS(Data!$D$2:$D$6232,A384,Data!$R$2:$R$6232,"UNDER EXAMINATION")</f>
        <v>0</v>
      </c>
      <c r="H384" s="33">
        <f>COUNTIFS(Data!$D$2:$D$6232,A384,Data!$R$2:$R$6232,"GRANTED")</f>
        <v>0</v>
      </c>
      <c r="I384" s="33">
        <f>SUMPRODUCT((Data!$D$2:$D$6232=A384)*((Data!$R$2:$R$6232="ABANDONED")+(Data!$R$2:$R$6232="CLOSED")+(Data!$R$2:$R$6232="MERGED")))</f>
        <v>0</v>
      </c>
      <c r="J384" s="13">
        <f>COUNTIFS('Pending RQ Deadlines'!$C$2:$C$1271,A384,'Pending RQ Deadlines'!$K$2:$K$1271,"Yes")</f>
        <v>1</v>
      </c>
      <c r="K384" s="13">
        <f ca="1">COUNTIFS('Pending RQ Deadlines'!$C$2:$C$1271,A384,'Pending RQ Deadlines'!$J$2:$J$1271,"OVERDUE")</f>
        <v>0</v>
      </c>
      <c r="L384" s="13">
        <f ca="1">SUMPRODUCT(('Pending RQ Deadlines'!$C$2:$C$1271=A384)*('Pending RQ Deadlines'!$J$2:$J$1271&lt;&gt;"UPCOMING")*('Pending RQ Deadlines'!$K$2:$K$1271="Yes"))</f>
        <v>0</v>
      </c>
      <c r="M384" s="15" t="str">
        <f ca="1">IFERROR(_xludf.minifs('Pending RQ Deadlines'!$G$2:$G$1271,'Pending RQ Deadlines'!$C$2:$C$1271,A384),"")</f>
        <v/>
      </c>
      <c r="N384" s="13">
        <f t="shared" ca="1" si="5"/>
        <v>384</v>
      </c>
    </row>
    <row r="385" spans="1:14">
      <c r="A385" s="14" t="s">
        <v>414</v>
      </c>
      <c r="B385" s="33">
        <f>COUNTIF(Data!$D$2:$D$6232,A385)</f>
        <v>2</v>
      </c>
      <c r="C385" s="33">
        <f>COUNTIFS(Data!$D$2:$D$6232,A385,Data!$R$2:$R$6232,"RFE FILED")</f>
        <v>2</v>
      </c>
      <c r="D385" s="33">
        <f>COUNTIFS(Data!$D$2:$D$6232,A385,Data!$R$2:$R$6232,"PROVISIONAL FILED")</f>
        <v>0</v>
      </c>
      <c r="E385" s="33">
        <f>COUNTIFS(Data!$D$2:$D$6232,A385,Data!$R$2:$R$6232,"COMPLETE FILED")</f>
        <v>0</v>
      </c>
      <c r="F385" s="33">
        <f>COUNTIFS(Data!$D$2:$D$6232,A385,Data!$R$2:$R$6232,"APPLICATION FILED")</f>
        <v>0</v>
      </c>
      <c r="G385" s="33">
        <f>COUNTIFS(Data!$D$2:$D$6232,A385,Data!$R$2:$R$6232,"UNDER EXAMINATION")</f>
        <v>0</v>
      </c>
      <c r="H385" s="33">
        <f>COUNTIFS(Data!$D$2:$D$6232,A385,Data!$R$2:$R$6232,"GRANTED")</f>
        <v>0</v>
      </c>
      <c r="I385" s="33">
        <f>SUMPRODUCT((Data!$D$2:$D$6232=A385)*((Data!$R$2:$R$6232="ABANDONED")+(Data!$R$2:$R$6232="CLOSED")+(Data!$R$2:$R$6232="MERGED")))</f>
        <v>0</v>
      </c>
      <c r="J385" s="13">
        <f>COUNTIFS('Pending RQ Deadlines'!$C$2:$C$1271,A385,'Pending RQ Deadlines'!$K$2:$K$1271,"Yes")</f>
        <v>0</v>
      </c>
      <c r="K385" s="13">
        <f>COUNTIFS('Pending RQ Deadlines'!$C$2:$C$1271,A385,'Pending RQ Deadlines'!$J$2:$J$1271,"OVERDUE")</f>
        <v>0</v>
      </c>
      <c r="L385" s="13">
        <f ca="1">SUMPRODUCT(('Pending RQ Deadlines'!$C$2:$C$1271=A385)*('Pending RQ Deadlines'!$J$2:$J$1271&lt;&gt;"UPCOMING")*('Pending RQ Deadlines'!$K$2:$K$1271="Yes"))</f>
        <v>0</v>
      </c>
      <c r="M385" s="15" t="str">
        <f ca="1">IFERROR(_xludf.minifs('Pending RQ Deadlines'!$G$2:$G$1271,'Pending RQ Deadlines'!$C$2:$C$1271,A385),"")</f>
        <v/>
      </c>
      <c r="N385" s="13">
        <f t="shared" ca="1" si="5"/>
        <v>385</v>
      </c>
    </row>
    <row r="386" spans="1:14">
      <c r="A386" s="14" t="s">
        <v>415</v>
      </c>
      <c r="B386" s="33">
        <f>COUNTIF(Data!$D$2:$D$6232,A386)</f>
        <v>2</v>
      </c>
      <c r="C386" s="33">
        <f>COUNTIFS(Data!$D$2:$D$6232,A386,Data!$R$2:$R$6232,"RFE FILED")</f>
        <v>0</v>
      </c>
      <c r="D386" s="33">
        <f>COUNTIFS(Data!$D$2:$D$6232,A386,Data!$R$2:$R$6232,"PROVISIONAL FILED")</f>
        <v>2</v>
      </c>
      <c r="E386" s="33">
        <f>COUNTIFS(Data!$D$2:$D$6232,A386,Data!$R$2:$R$6232,"COMPLETE FILED")</f>
        <v>0</v>
      </c>
      <c r="F386" s="33">
        <f>COUNTIFS(Data!$D$2:$D$6232,A386,Data!$R$2:$R$6232,"APPLICATION FILED")</f>
        <v>0</v>
      </c>
      <c r="G386" s="33">
        <f>COUNTIFS(Data!$D$2:$D$6232,A386,Data!$R$2:$R$6232,"UNDER EXAMINATION")</f>
        <v>0</v>
      </c>
      <c r="H386" s="33">
        <f>COUNTIFS(Data!$D$2:$D$6232,A386,Data!$R$2:$R$6232,"GRANTED")</f>
        <v>0</v>
      </c>
      <c r="I386" s="33">
        <f>SUMPRODUCT((Data!$D$2:$D$6232=A386)*((Data!$R$2:$R$6232="ABANDONED")+(Data!$R$2:$R$6232="CLOSED")+(Data!$R$2:$R$6232="MERGED")))</f>
        <v>0</v>
      </c>
      <c r="J386" s="13">
        <f>COUNTIFS('Pending RQ Deadlines'!$C$2:$C$1271,A386,'Pending RQ Deadlines'!$K$2:$K$1271,"Yes")</f>
        <v>2</v>
      </c>
      <c r="K386" s="13">
        <f ca="1">COUNTIFS('Pending RQ Deadlines'!$C$2:$C$1271,A386,'Pending RQ Deadlines'!$J$2:$J$1271,"OVERDUE")</f>
        <v>1</v>
      </c>
      <c r="L386" s="13">
        <f ca="1">SUMPRODUCT(('Pending RQ Deadlines'!$C$2:$C$1271=A386)*('Pending RQ Deadlines'!$J$2:$J$1271&lt;&gt;"UPCOMING")*('Pending RQ Deadlines'!$K$2:$K$1271="Yes"))</f>
        <v>1</v>
      </c>
      <c r="M386" s="15" t="str">
        <f ca="1">IFERROR(_xludf.minifs('Pending RQ Deadlines'!$G$2:$G$1271,'Pending RQ Deadlines'!$C$2:$C$1271,A386),"")</f>
        <v/>
      </c>
      <c r="N386" s="13">
        <f t="shared" ca="1" si="5"/>
        <v>385.01</v>
      </c>
    </row>
    <row r="387" spans="1:14">
      <c r="A387" s="14" t="s">
        <v>416</v>
      </c>
      <c r="B387" s="33">
        <f>COUNTIF(Data!$D$2:$D$6232,A387)</f>
        <v>2</v>
      </c>
      <c r="C387" s="33">
        <f>COUNTIFS(Data!$D$2:$D$6232,A387,Data!$R$2:$R$6232,"RFE FILED")</f>
        <v>2</v>
      </c>
      <c r="D387" s="33">
        <f>COUNTIFS(Data!$D$2:$D$6232,A387,Data!$R$2:$R$6232,"PROVISIONAL FILED")</f>
        <v>0</v>
      </c>
      <c r="E387" s="33">
        <f>COUNTIFS(Data!$D$2:$D$6232,A387,Data!$R$2:$R$6232,"COMPLETE FILED")</f>
        <v>0</v>
      </c>
      <c r="F387" s="33">
        <f>COUNTIFS(Data!$D$2:$D$6232,A387,Data!$R$2:$R$6232,"APPLICATION FILED")</f>
        <v>0</v>
      </c>
      <c r="G387" s="33">
        <f>COUNTIFS(Data!$D$2:$D$6232,A387,Data!$R$2:$R$6232,"UNDER EXAMINATION")</f>
        <v>0</v>
      </c>
      <c r="H387" s="33">
        <f>COUNTIFS(Data!$D$2:$D$6232,A387,Data!$R$2:$R$6232,"GRANTED")</f>
        <v>0</v>
      </c>
      <c r="I387" s="33">
        <f>SUMPRODUCT((Data!$D$2:$D$6232=A387)*((Data!$R$2:$R$6232="ABANDONED")+(Data!$R$2:$R$6232="CLOSED")+(Data!$R$2:$R$6232="MERGED")))</f>
        <v>0</v>
      </c>
      <c r="J387" s="13">
        <f>COUNTIFS('Pending RQ Deadlines'!$C$2:$C$1271,A387,'Pending RQ Deadlines'!$K$2:$K$1271,"Yes")</f>
        <v>0</v>
      </c>
      <c r="K387" s="13">
        <f>COUNTIFS('Pending RQ Deadlines'!$C$2:$C$1271,A387,'Pending RQ Deadlines'!$J$2:$J$1271,"OVERDUE")</f>
        <v>0</v>
      </c>
      <c r="L387" s="13">
        <f ca="1">SUMPRODUCT(('Pending RQ Deadlines'!$C$2:$C$1271=A387)*('Pending RQ Deadlines'!$J$2:$J$1271&lt;&gt;"UPCOMING")*('Pending RQ Deadlines'!$K$2:$K$1271="Yes"))</f>
        <v>0</v>
      </c>
      <c r="M387" s="15" t="str">
        <f ca="1">IFERROR(_xludf.minifs('Pending RQ Deadlines'!$G$2:$G$1271,'Pending RQ Deadlines'!$C$2:$C$1271,A387),"")</f>
        <v/>
      </c>
      <c r="N387" s="13">
        <f t="shared" ref="N387:N450" ca="1" si="6">ROW()-L387+K387/100</f>
        <v>387</v>
      </c>
    </row>
    <row r="388" spans="1:14">
      <c r="A388" s="14" t="s">
        <v>417</v>
      </c>
      <c r="B388" s="33">
        <f>COUNTIF(Data!$D$2:$D$6232,A388)</f>
        <v>2</v>
      </c>
      <c r="C388" s="33">
        <f>COUNTIFS(Data!$D$2:$D$6232,A388,Data!$R$2:$R$6232,"RFE FILED")</f>
        <v>2</v>
      </c>
      <c r="D388" s="33">
        <f>COUNTIFS(Data!$D$2:$D$6232,A388,Data!$R$2:$R$6232,"PROVISIONAL FILED")</f>
        <v>0</v>
      </c>
      <c r="E388" s="33">
        <f>COUNTIFS(Data!$D$2:$D$6232,A388,Data!$R$2:$R$6232,"COMPLETE FILED")</f>
        <v>0</v>
      </c>
      <c r="F388" s="33">
        <f>COUNTIFS(Data!$D$2:$D$6232,A388,Data!$R$2:$R$6232,"APPLICATION FILED")</f>
        <v>0</v>
      </c>
      <c r="G388" s="33">
        <f>COUNTIFS(Data!$D$2:$D$6232,A388,Data!$R$2:$R$6232,"UNDER EXAMINATION")</f>
        <v>0</v>
      </c>
      <c r="H388" s="33">
        <f>COUNTIFS(Data!$D$2:$D$6232,A388,Data!$R$2:$R$6232,"GRANTED")</f>
        <v>0</v>
      </c>
      <c r="I388" s="33">
        <f>SUMPRODUCT((Data!$D$2:$D$6232=A388)*((Data!$R$2:$R$6232="ABANDONED")+(Data!$R$2:$R$6232="CLOSED")+(Data!$R$2:$R$6232="MERGED")))</f>
        <v>0</v>
      </c>
      <c r="J388" s="13">
        <f>COUNTIFS('Pending RQ Deadlines'!$C$2:$C$1271,A388,'Pending RQ Deadlines'!$K$2:$K$1271,"Yes")</f>
        <v>0</v>
      </c>
      <c r="K388" s="13">
        <f>COUNTIFS('Pending RQ Deadlines'!$C$2:$C$1271,A388,'Pending RQ Deadlines'!$J$2:$J$1271,"OVERDUE")</f>
        <v>0</v>
      </c>
      <c r="L388" s="13">
        <f ca="1">SUMPRODUCT(('Pending RQ Deadlines'!$C$2:$C$1271=A388)*('Pending RQ Deadlines'!$J$2:$J$1271&lt;&gt;"UPCOMING")*('Pending RQ Deadlines'!$K$2:$K$1271="Yes"))</f>
        <v>0</v>
      </c>
      <c r="M388" s="15" t="str">
        <f ca="1">IFERROR(_xludf.minifs('Pending RQ Deadlines'!$G$2:$G$1271,'Pending RQ Deadlines'!$C$2:$C$1271,A388),"")</f>
        <v/>
      </c>
      <c r="N388" s="13">
        <f t="shared" ca="1" si="6"/>
        <v>388</v>
      </c>
    </row>
    <row r="389" spans="1:14">
      <c r="A389" s="14" t="s">
        <v>418</v>
      </c>
      <c r="B389" s="33">
        <f>COUNTIF(Data!$D$2:$D$6232,A389)</f>
        <v>2</v>
      </c>
      <c r="C389" s="33">
        <f>COUNTIFS(Data!$D$2:$D$6232,A389,Data!$R$2:$R$6232,"RFE FILED")</f>
        <v>1</v>
      </c>
      <c r="D389" s="33">
        <f>COUNTIFS(Data!$D$2:$D$6232,A389,Data!$R$2:$R$6232,"PROVISIONAL FILED")</f>
        <v>1</v>
      </c>
      <c r="E389" s="33">
        <f>COUNTIFS(Data!$D$2:$D$6232,A389,Data!$R$2:$R$6232,"COMPLETE FILED")</f>
        <v>0</v>
      </c>
      <c r="F389" s="33">
        <f>COUNTIFS(Data!$D$2:$D$6232,A389,Data!$R$2:$R$6232,"APPLICATION FILED")</f>
        <v>0</v>
      </c>
      <c r="G389" s="33">
        <f>COUNTIFS(Data!$D$2:$D$6232,A389,Data!$R$2:$R$6232,"UNDER EXAMINATION")</f>
        <v>0</v>
      </c>
      <c r="H389" s="33">
        <f>COUNTIFS(Data!$D$2:$D$6232,A389,Data!$R$2:$R$6232,"GRANTED")</f>
        <v>0</v>
      </c>
      <c r="I389" s="33">
        <f>SUMPRODUCT((Data!$D$2:$D$6232=A389)*((Data!$R$2:$R$6232="ABANDONED")+(Data!$R$2:$R$6232="CLOSED")+(Data!$R$2:$R$6232="MERGED")))</f>
        <v>0</v>
      </c>
      <c r="J389" s="13">
        <f>COUNTIFS('Pending RQ Deadlines'!$C$2:$C$1271,A389,'Pending RQ Deadlines'!$K$2:$K$1271,"Yes")</f>
        <v>1</v>
      </c>
      <c r="K389" s="13">
        <f ca="1">COUNTIFS('Pending RQ Deadlines'!$C$2:$C$1271,A389,'Pending RQ Deadlines'!$J$2:$J$1271,"OVERDUE")</f>
        <v>1</v>
      </c>
      <c r="L389" s="13">
        <f ca="1">SUMPRODUCT(('Pending RQ Deadlines'!$C$2:$C$1271=A389)*('Pending RQ Deadlines'!$J$2:$J$1271&lt;&gt;"UPCOMING")*('Pending RQ Deadlines'!$K$2:$K$1271="Yes"))</f>
        <v>1</v>
      </c>
      <c r="M389" s="15" t="str">
        <f ca="1">IFERROR(_xludf.minifs('Pending RQ Deadlines'!$G$2:$G$1271,'Pending RQ Deadlines'!$C$2:$C$1271,A389),"")</f>
        <v/>
      </c>
      <c r="N389" s="13">
        <f t="shared" ca="1" si="6"/>
        <v>388.01</v>
      </c>
    </row>
    <row r="390" spans="1:14">
      <c r="A390" s="14" t="s">
        <v>419</v>
      </c>
      <c r="B390" s="33">
        <f>COUNTIF(Data!$D$2:$D$6232,A390)</f>
        <v>2</v>
      </c>
      <c r="C390" s="33">
        <f>COUNTIFS(Data!$D$2:$D$6232,A390,Data!$R$2:$R$6232,"RFE FILED")</f>
        <v>0</v>
      </c>
      <c r="D390" s="33">
        <f>COUNTIFS(Data!$D$2:$D$6232,A390,Data!$R$2:$R$6232,"PROVISIONAL FILED")</f>
        <v>2</v>
      </c>
      <c r="E390" s="33">
        <f>COUNTIFS(Data!$D$2:$D$6232,A390,Data!$R$2:$R$6232,"COMPLETE FILED")</f>
        <v>0</v>
      </c>
      <c r="F390" s="33">
        <f>COUNTIFS(Data!$D$2:$D$6232,A390,Data!$R$2:$R$6232,"APPLICATION FILED")</f>
        <v>0</v>
      </c>
      <c r="G390" s="33">
        <f>COUNTIFS(Data!$D$2:$D$6232,A390,Data!$R$2:$R$6232,"UNDER EXAMINATION")</f>
        <v>0</v>
      </c>
      <c r="H390" s="33">
        <f>COUNTIFS(Data!$D$2:$D$6232,A390,Data!$R$2:$R$6232,"GRANTED")</f>
        <v>0</v>
      </c>
      <c r="I390" s="33">
        <f>SUMPRODUCT((Data!$D$2:$D$6232=A390)*((Data!$R$2:$R$6232="ABANDONED")+(Data!$R$2:$R$6232="CLOSED")+(Data!$R$2:$R$6232="MERGED")))</f>
        <v>0</v>
      </c>
      <c r="J390" s="13">
        <f>COUNTIFS('Pending RQ Deadlines'!$C$2:$C$1271,A390,'Pending RQ Deadlines'!$K$2:$K$1271,"Yes")</f>
        <v>2</v>
      </c>
      <c r="K390" s="13">
        <f ca="1">COUNTIFS('Pending RQ Deadlines'!$C$2:$C$1271,A390,'Pending RQ Deadlines'!$J$2:$J$1271,"OVERDUE")</f>
        <v>2</v>
      </c>
      <c r="L390" s="13">
        <f ca="1">SUMPRODUCT(('Pending RQ Deadlines'!$C$2:$C$1271=A390)*('Pending RQ Deadlines'!$J$2:$J$1271&lt;&gt;"UPCOMING")*('Pending RQ Deadlines'!$K$2:$K$1271="Yes"))</f>
        <v>2</v>
      </c>
      <c r="M390" s="15" t="str">
        <f ca="1">IFERROR(_xludf.minifs('Pending RQ Deadlines'!$G$2:$G$1271,'Pending RQ Deadlines'!$C$2:$C$1271,A390),"")</f>
        <v/>
      </c>
      <c r="N390" s="13">
        <f t="shared" ca="1" si="6"/>
        <v>388.02</v>
      </c>
    </row>
    <row r="391" spans="1:14">
      <c r="A391" s="14" t="s">
        <v>420</v>
      </c>
      <c r="B391" s="33">
        <f>COUNTIF(Data!$D$2:$D$6232,A391)</f>
        <v>1</v>
      </c>
      <c r="C391" s="33">
        <f>COUNTIFS(Data!$D$2:$D$6232,A391,Data!$R$2:$R$6232,"RFE FILED")</f>
        <v>0</v>
      </c>
      <c r="D391" s="33">
        <f>COUNTIFS(Data!$D$2:$D$6232,A391,Data!$R$2:$R$6232,"PROVISIONAL FILED")</f>
        <v>1</v>
      </c>
      <c r="E391" s="33">
        <f>COUNTIFS(Data!$D$2:$D$6232,A391,Data!$R$2:$R$6232,"COMPLETE FILED")</f>
        <v>0</v>
      </c>
      <c r="F391" s="33">
        <f>COUNTIFS(Data!$D$2:$D$6232,A391,Data!$R$2:$R$6232,"APPLICATION FILED")</f>
        <v>0</v>
      </c>
      <c r="G391" s="33">
        <f>COUNTIFS(Data!$D$2:$D$6232,A391,Data!$R$2:$R$6232,"UNDER EXAMINATION")</f>
        <v>0</v>
      </c>
      <c r="H391" s="33">
        <f>COUNTIFS(Data!$D$2:$D$6232,A391,Data!$R$2:$R$6232,"GRANTED")</f>
        <v>0</v>
      </c>
      <c r="I391" s="33">
        <f>SUMPRODUCT((Data!$D$2:$D$6232=A391)*((Data!$R$2:$R$6232="ABANDONED")+(Data!$R$2:$R$6232="CLOSED")+(Data!$R$2:$R$6232="MERGED")))</f>
        <v>0</v>
      </c>
      <c r="J391" s="13">
        <f>COUNTIFS('Pending RQ Deadlines'!$C$2:$C$1271,A391,'Pending RQ Deadlines'!$K$2:$K$1271,"Yes")</f>
        <v>1</v>
      </c>
      <c r="K391" s="13">
        <f ca="1">COUNTIFS('Pending RQ Deadlines'!$C$2:$C$1271,A391,'Pending RQ Deadlines'!$J$2:$J$1271,"OVERDUE")</f>
        <v>0</v>
      </c>
      <c r="L391" s="13">
        <f ca="1">SUMPRODUCT(('Pending RQ Deadlines'!$C$2:$C$1271=A391)*('Pending RQ Deadlines'!$J$2:$J$1271&lt;&gt;"UPCOMING")*('Pending RQ Deadlines'!$K$2:$K$1271="Yes"))</f>
        <v>0</v>
      </c>
      <c r="M391" s="15" t="str">
        <f ca="1">IFERROR(_xludf.minifs('Pending RQ Deadlines'!$G$2:$G$1271,'Pending RQ Deadlines'!$C$2:$C$1271,A391),"")</f>
        <v/>
      </c>
      <c r="N391" s="13">
        <f t="shared" ca="1" si="6"/>
        <v>391</v>
      </c>
    </row>
    <row r="392" spans="1:14">
      <c r="A392" s="14" t="s">
        <v>421</v>
      </c>
      <c r="B392" s="33">
        <f>COUNTIF(Data!$D$2:$D$6232,A392)</f>
        <v>1</v>
      </c>
      <c r="C392" s="33">
        <f>COUNTIFS(Data!$D$2:$D$6232,A392,Data!$R$2:$R$6232,"RFE FILED")</f>
        <v>1</v>
      </c>
      <c r="D392" s="33">
        <f>COUNTIFS(Data!$D$2:$D$6232,A392,Data!$R$2:$R$6232,"PROVISIONAL FILED")</f>
        <v>0</v>
      </c>
      <c r="E392" s="33">
        <f>COUNTIFS(Data!$D$2:$D$6232,A392,Data!$R$2:$R$6232,"COMPLETE FILED")</f>
        <v>0</v>
      </c>
      <c r="F392" s="33">
        <f>COUNTIFS(Data!$D$2:$D$6232,A392,Data!$R$2:$R$6232,"APPLICATION FILED")</f>
        <v>0</v>
      </c>
      <c r="G392" s="33">
        <f>COUNTIFS(Data!$D$2:$D$6232,A392,Data!$R$2:$R$6232,"UNDER EXAMINATION")</f>
        <v>0</v>
      </c>
      <c r="H392" s="33">
        <f>COUNTIFS(Data!$D$2:$D$6232,A392,Data!$R$2:$R$6232,"GRANTED")</f>
        <v>0</v>
      </c>
      <c r="I392" s="33">
        <f>SUMPRODUCT((Data!$D$2:$D$6232=A392)*((Data!$R$2:$R$6232="ABANDONED")+(Data!$R$2:$R$6232="CLOSED")+(Data!$R$2:$R$6232="MERGED")))</f>
        <v>0</v>
      </c>
      <c r="J392" s="13">
        <f>COUNTIFS('Pending RQ Deadlines'!$C$2:$C$1271,A392,'Pending RQ Deadlines'!$K$2:$K$1271,"Yes")</f>
        <v>0</v>
      </c>
      <c r="K392" s="13">
        <f>COUNTIFS('Pending RQ Deadlines'!$C$2:$C$1271,A392,'Pending RQ Deadlines'!$J$2:$J$1271,"OVERDUE")</f>
        <v>0</v>
      </c>
      <c r="L392" s="13">
        <f ca="1">SUMPRODUCT(('Pending RQ Deadlines'!$C$2:$C$1271=A392)*('Pending RQ Deadlines'!$J$2:$J$1271&lt;&gt;"UPCOMING")*('Pending RQ Deadlines'!$K$2:$K$1271="Yes"))</f>
        <v>0</v>
      </c>
      <c r="M392" s="15" t="str">
        <f ca="1">IFERROR(_xludf.minifs('Pending RQ Deadlines'!$G$2:$G$1271,'Pending RQ Deadlines'!$C$2:$C$1271,A392),"")</f>
        <v/>
      </c>
      <c r="N392" s="13">
        <f t="shared" ca="1" si="6"/>
        <v>392</v>
      </c>
    </row>
    <row r="393" spans="1:14">
      <c r="A393" s="14" t="s">
        <v>422</v>
      </c>
      <c r="B393" s="33">
        <f>COUNTIF(Data!$D$2:$D$6232,A393)</f>
        <v>1</v>
      </c>
      <c r="C393" s="33">
        <f>COUNTIFS(Data!$D$2:$D$6232,A393,Data!$R$2:$R$6232,"RFE FILED")</f>
        <v>1</v>
      </c>
      <c r="D393" s="33">
        <f>COUNTIFS(Data!$D$2:$D$6232,A393,Data!$R$2:$R$6232,"PROVISIONAL FILED")</f>
        <v>0</v>
      </c>
      <c r="E393" s="33">
        <f>COUNTIFS(Data!$D$2:$D$6232,A393,Data!$R$2:$R$6232,"COMPLETE FILED")</f>
        <v>0</v>
      </c>
      <c r="F393" s="33">
        <f>COUNTIFS(Data!$D$2:$D$6232,A393,Data!$R$2:$R$6232,"APPLICATION FILED")</f>
        <v>0</v>
      </c>
      <c r="G393" s="33">
        <f>COUNTIFS(Data!$D$2:$D$6232,A393,Data!$R$2:$R$6232,"UNDER EXAMINATION")</f>
        <v>0</v>
      </c>
      <c r="H393" s="33">
        <f>COUNTIFS(Data!$D$2:$D$6232,A393,Data!$R$2:$R$6232,"GRANTED")</f>
        <v>0</v>
      </c>
      <c r="I393" s="33">
        <f>SUMPRODUCT((Data!$D$2:$D$6232=A393)*((Data!$R$2:$R$6232="ABANDONED")+(Data!$R$2:$R$6232="CLOSED")+(Data!$R$2:$R$6232="MERGED")))</f>
        <v>0</v>
      </c>
      <c r="J393" s="13">
        <f>COUNTIFS('Pending RQ Deadlines'!$C$2:$C$1271,A393,'Pending RQ Deadlines'!$K$2:$K$1271,"Yes")</f>
        <v>0</v>
      </c>
      <c r="K393" s="13">
        <f>COUNTIFS('Pending RQ Deadlines'!$C$2:$C$1271,A393,'Pending RQ Deadlines'!$J$2:$J$1271,"OVERDUE")</f>
        <v>0</v>
      </c>
      <c r="L393" s="13">
        <f ca="1">SUMPRODUCT(('Pending RQ Deadlines'!$C$2:$C$1271=A393)*('Pending RQ Deadlines'!$J$2:$J$1271&lt;&gt;"UPCOMING")*('Pending RQ Deadlines'!$K$2:$K$1271="Yes"))</f>
        <v>0</v>
      </c>
      <c r="M393" s="15" t="str">
        <f ca="1">IFERROR(_xludf.minifs('Pending RQ Deadlines'!$G$2:$G$1271,'Pending RQ Deadlines'!$C$2:$C$1271,A393),"")</f>
        <v/>
      </c>
      <c r="N393" s="13">
        <f t="shared" ca="1" si="6"/>
        <v>393</v>
      </c>
    </row>
    <row r="394" spans="1:14">
      <c r="A394" s="14" t="s">
        <v>423</v>
      </c>
      <c r="B394" s="33">
        <f>COUNTIF(Data!$D$2:$D$6232,A394)</f>
        <v>1</v>
      </c>
      <c r="C394" s="33">
        <f>COUNTIFS(Data!$D$2:$D$6232,A394,Data!$R$2:$R$6232,"RFE FILED")</f>
        <v>1</v>
      </c>
      <c r="D394" s="33">
        <f>COUNTIFS(Data!$D$2:$D$6232,A394,Data!$R$2:$R$6232,"PROVISIONAL FILED")</f>
        <v>0</v>
      </c>
      <c r="E394" s="33">
        <f>COUNTIFS(Data!$D$2:$D$6232,A394,Data!$R$2:$R$6232,"COMPLETE FILED")</f>
        <v>0</v>
      </c>
      <c r="F394" s="33">
        <f>COUNTIFS(Data!$D$2:$D$6232,A394,Data!$R$2:$R$6232,"APPLICATION FILED")</f>
        <v>0</v>
      </c>
      <c r="G394" s="33">
        <f>COUNTIFS(Data!$D$2:$D$6232,A394,Data!$R$2:$R$6232,"UNDER EXAMINATION")</f>
        <v>0</v>
      </c>
      <c r="H394" s="33">
        <f>COUNTIFS(Data!$D$2:$D$6232,A394,Data!$R$2:$R$6232,"GRANTED")</f>
        <v>0</v>
      </c>
      <c r="I394" s="33">
        <f>SUMPRODUCT((Data!$D$2:$D$6232=A394)*((Data!$R$2:$R$6232="ABANDONED")+(Data!$R$2:$R$6232="CLOSED")+(Data!$R$2:$R$6232="MERGED")))</f>
        <v>0</v>
      </c>
      <c r="J394" s="13">
        <f>COUNTIFS('Pending RQ Deadlines'!$C$2:$C$1271,A394,'Pending RQ Deadlines'!$K$2:$K$1271,"Yes")</f>
        <v>0</v>
      </c>
      <c r="K394" s="13">
        <f>COUNTIFS('Pending RQ Deadlines'!$C$2:$C$1271,A394,'Pending RQ Deadlines'!$J$2:$J$1271,"OVERDUE")</f>
        <v>0</v>
      </c>
      <c r="L394" s="13">
        <f ca="1">SUMPRODUCT(('Pending RQ Deadlines'!$C$2:$C$1271=A394)*('Pending RQ Deadlines'!$J$2:$J$1271&lt;&gt;"UPCOMING")*('Pending RQ Deadlines'!$K$2:$K$1271="Yes"))</f>
        <v>0</v>
      </c>
      <c r="M394" s="15" t="str">
        <f ca="1">IFERROR(_xludf.minifs('Pending RQ Deadlines'!$G$2:$G$1271,'Pending RQ Deadlines'!$C$2:$C$1271,A394),"")</f>
        <v/>
      </c>
      <c r="N394" s="13">
        <f t="shared" ca="1" si="6"/>
        <v>394</v>
      </c>
    </row>
    <row r="395" spans="1:14">
      <c r="A395" s="14" t="s">
        <v>424</v>
      </c>
      <c r="B395" s="33">
        <f>COUNTIF(Data!$D$2:$D$6232,A395)</f>
        <v>1</v>
      </c>
      <c r="C395" s="33">
        <f>COUNTIFS(Data!$D$2:$D$6232,A395,Data!$R$2:$R$6232,"RFE FILED")</f>
        <v>1</v>
      </c>
      <c r="D395" s="33">
        <f>COUNTIFS(Data!$D$2:$D$6232,A395,Data!$R$2:$R$6232,"PROVISIONAL FILED")</f>
        <v>0</v>
      </c>
      <c r="E395" s="33">
        <f>COUNTIFS(Data!$D$2:$D$6232,A395,Data!$R$2:$R$6232,"COMPLETE FILED")</f>
        <v>0</v>
      </c>
      <c r="F395" s="33">
        <f>COUNTIFS(Data!$D$2:$D$6232,A395,Data!$R$2:$R$6232,"APPLICATION FILED")</f>
        <v>0</v>
      </c>
      <c r="G395" s="33">
        <f>COUNTIFS(Data!$D$2:$D$6232,A395,Data!$R$2:$R$6232,"UNDER EXAMINATION")</f>
        <v>0</v>
      </c>
      <c r="H395" s="33">
        <f>COUNTIFS(Data!$D$2:$D$6232,A395,Data!$R$2:$R$6232,"GRANTED")</f>
        <v>0</v>
      </c>
      <c r="I395" s="33">
        <f>SUMPRODUCT((Data!$D$2:$D$6232=A395)*((Data!$R$2:$R$6232="ABANDONED")+(Data!$R$2:$R$6232="CLOSED")+(Data!$R$2:$R$6232="MERGED")))</f>
        <v>0</v>
      </c>
      <c r="J395" s="13">
        <f>COUNTIFS('Pending RQ Deadlines'!$C$2:$C$1271,A395,'Pending RQ Deadlines'!$K$2:$K$1271,"Yes")</f>
        <v>0</v>
      </c>
      <c r="K395" s="13">
        <f>COUNTIFS('Pending RQ Deadlines'!$C$2:$C$1271,A395,'Pending RQ Deadlines'!$J$2:$J$1271,"OVERDUE")</f>
        <v>0</v>
      </c>
      <c r="L395" s="13">
        <f ca="1">SUMPRODUCT(('Pending RQ Deadlines'!$C$2:$C$1271=A395)*('Pending RQ Deadlines'!$J$2:$J$1271&lt;&gt;"UPCOMING")*('Pending RQ Deadlines'!$K$2:$K$1271="Yes"))</f>
        <v>0</v>
      </c>
      <c r="M395" s="15" t="str">
        <f ca="1">IFERROR(_xludf.minifs('Pending RQ Deadlines'!$G$2:$G$1271,'Pending RQ Deadlines'!$C$2:$C$1271,A395),"")</f>
        <v/>
      </c>
      <c r="N395" s="13">
        <f t="shared" ca="1" si="6"/>
        <v>395</v>
      </c>
    </row>
    <row r="396" spans="1:14">
      <c r="A396" s="14" t="s">
        <v>425</v>
      </c>
      <c r="B396" s="33">
        <f>COUNTIF(Data!$D$2:$D$6232,A396)</f>
        <v>1</v>
      </c>
      <c r="C396" s="33">
        <f>COUNTIFS(Data!$D$2:$D$6232,A396,Data!$R$2:$R$6232,"RFE FILED")</f>
        <v>1</v>
      </c>
      <c r="D396" s="33">
        <f>COUNTIFS(Data!$D$2:$D$6232,A396,Data!$R$2:$R$6232,"PROVISIONAL FILED")</f>
        <v>0</v>
      </c>
      <c r="E396" s="33">
        <f>COUNTIFS(Data!$D$2:$D$6232,A396,Data!$R$2:$R$6232,"COMPLETE FILED")</f>
        <v>0</v>
      </c>
      <c r="F396" s="33">
        <f>COUNTIFS(Data!$D$2:$D$6232,A396,Data!$R$2:$R$6232,"APPLICATION FILED")</f>
        <v>0</v>
      </c>
      <c r="G396" s="33">
        <f>COUNTIFS(Data!$D$2:$D$6232,A396,Data!$R$2:$R$6232,"UNDER EXAMINATION")</f>
        <v>0</v>
      </c>
      <c r="H396" s="33">
        <f>COUNTIFS(Data!$D$2:$D$6232,A396,Data!$R$2:$R$6232,"GRANTED")</f>
        <v>0</v>
      </c>
      <c r="I396" s="33">
        <f>SUMPRODUCT((Data!$D$2:$D$6232=A396)*((Data!$R$2:$R$6232="ABANDONED")+(Data!$R$2:$R$6232="CLOSED")+(Data!$R$2:$R$6232="MERGED")))</f>
        <v>0</v>
      </c>
      <c r="J396" s="13">
        <f>COUNTIFS('Pending RQ Deadlines'!$C$2:$C$1271,A396,'Pending RQ Deadlines'!$K$2:$K$1271,"Yes")</f>
        <v>0</v>
      </c>
      <c r="K396" s="13">
        <f>COUNTIFS('Pending RQ Deadlines'!$C$2:$C$1271,A396,'Pending RQ Deadlines'!$J$2:$J$1271,"OVERDUE")</f>
        <v>0</v>
      </c>
      <c r="L396" s="13">
        <f ca="1">SUMPRODUCT(('Pending RQ Deadlines'!$C$2:$C$1271=A396)*('Pending RQ Deadlines'!$J$2:$J$1271&lt;&gt;"UPCOMING")*('Pending RQ Deadlines'!$K$2:$K$1271="Yes"))</f>
        <v>0</v>
      </c>
      <c r="M396" s="15" t="str">
        <f ca="1">IFERROR(_xludf.minifs('Pending RQ Deadlines'!$G$2:$G$1271,'Pending RQ Deadlines'!$C$2:$C$1271,A396),"")</f>
        <v/>
      </c>
      <c r="N396" s="13">
        <f t="shared" ca="1" si="6"/>
        <v>396</v>
      </c>
    </row>
    <row r="397" spans="1:14">
      <c r="A397" s="14" t="s">
        <v>426</v>
      </c>
      <c r="B397" s="33">
        <f>COUNTIF(Data!$D$2:$D$6232,A397)</f>
        <v>16</v>
      </c>
      <c r="C397" s="33">
        <f>COUNTIFS(Data!$D$2:$D$6232,A397,Data!$R$2:$R$6232,"RFE FILED")</f>
        <v>5</v>
      </c>
      <c r="D397" s="33">
        <f>COUNTIFS(Data!$D$2:$D$6232,A397,Data!$R$2:$R$6232,"PROVISIONAL FILED")</f>
        <v>8</v>
      </c>
      <c r="E397" s="33">
        <f>COUNTIFS(Data!$D$2:$D$6232,A397,Data!$R$2:$R$6232,"COMPLETE FILED")</f>
        <v>1</v>
      </c>
      <c r="F397" s="33">
        <f>COUNTIFS(Data!$D$2:$D$6232,A397,Data!$R$2:$R$6232,"APPLICATION FILED")</f>
        <v>0</v>
      </c>
      <c r="G397" s="33">
        <f>COUNTIFS(Data!$D$2:$D$6232,A397,Data!$R$2:$R$6232,"UNDER EXAMINATION")</f>
        <v>0</v>
      </c>
      <c r="H397" s="33">
        <f>COUNTIFS(Data!$D$2:$D$6232,A397,Data!$R$2:$R$6232,"GRANTED")</f>
        <v>0</v>
      </c>
      <c r="I397" s="33">
        <f>SUMPRODUCT((Data!$D$2:$D$6232=A397)*((Data!$R$2:$R$6232="ABANDONED")+(Data!$R$2:$R$6232="CLOSED")+(Data!$R$2:$R$6232="MERGED")))</f>
        <v>2</v>
      </c>
      <c r="J397" s="13">
        <f>COUNTIFS('Pending RQ Deadlines'!$C$2:$C$1271,A397,'Pending RQ Deadlines'!$K$2:$K$1271,"Yes")</f>
        <v>9</v>
      </c>
      <c r="K397" s="13">
        <f ca="1">COUNTIFS('Pending RQ Deadlines'!$C$2:$C$1271,A397,'Pending RQ Deadlines'!$J$2:$J$1271,"OVERDUE")</f>
        <v>10</v>
      </c>
      <c r="L397" s="13">
        <f ca="1">SUMPRODUCT(('Pending RQ Deadlines'!$C$2:$C$1271=A397)*('Pending RQ Deadlines'!$J$2:$J$1271&lt;&gt;"UPCOMING")*('Pending RQ Deadlines'!$K$2:$K$1271="Yes"))</f>
        <v>8</v>
      </c>
      <c r="M397" s="15" t="str">
        <f ca="1">IFERROR(_xludf.minifs('Pending RQ Deadlines'!$G$2:$G$1271,'Pending RQ Deadlines'!$C$2:$C$1271,A397),"")</f>
        <v/>
      </c>
      <c r="N397" s="13">
        <f t="shared" ca="1" si="6"/>
        <v>389.1</v>
      </c>
    </row>
    <row r="398" spans="1:14">
      <c r="A398" s="14" t="s">
        <v>427</v>
      </c>
      <c r="B398" s="33">
        <f>COUNTIF(Data!$D$2:$D$6232,A398)</f>
        <v>1</v>
      </c>
      <c r="C398" s="33">
        <f>COUNTIFS(Data!$D$2:$D$6232,A398,Data!$R$2:$R$6232,"RFE FILED")</f>
        <v>1</v>
      </c>
      <c r="D398" s="33">
        <f>COUNTIFS(Data!$D$2:$D$6232,A398,Data!$R$2:$R$6232,"PROVISIONAL FILED")</f>
        <v>0</v>
      </c>
      <c r="E398" s="33">
        <f>COUNTIFS(Data!$D$2:$D$6232,A398,Data!$R$2:$R$6232,"COMPLETE FILED")</f>
        <v>0</v>
      </c>
      <c r="F398" s="33">
        <f>COUNTIFS(Data!$D$2:$D$6232,A398,Data!$R$2:$R$6232,"APPLICATION FILED")</f>
        <v>0</v>
      </c>
      <c r="G398" s="33">
        <f>COUNTIFS(Data!$D$2:$D$6232,A398,Data!$R$2:$R$6232,"UNDER EXAMINATION")</f>
        <v>0</v>
      </c>
      <c r="H398" s="33">
        <f>COUNTIFS(Data!$D$2:$D$6232,A398,Data!$R$2:$R$6232,"GRANTED")</f>
        <v>0</v>
      </c>
      <c r="I398" s="33">
        <f>SUMPRODUCT((Data!$D$2:$D$6232=A398)*((Data!$R$2:$R$6232="ABANDONED")+(Data!$R$2:$R$6232="CLOSED")+(Data!$R$2:$R$6232="MERGED")))</f>
        <v>0</v>
      </c>
      <c r="J398" s="13">
        <f>COUNTIFS('Pending RQ Deadlines'!$C$2:$C$1271,A398,'Pending RQ Deadlines'!$K$2:$K$1271,"Yes")</f>
        <v>0</v>
      </c>
      <c r="K398" s="13">
        <f>COUNTIFS('Pending RQ Deadlines'!$C$2:$C$1271,A398,'Pending RQ Deadlines'!$J$2:$J$1271,"OVERDUE")</f>
        <v>0</v>
      </c>
      <c r="L398" s="13">
        <f ca="1">SUMPRODUCT(('Pending RQ Deadlines'!$C$2:$C$1271=A398)*('Pending RQ Deadlines'!$J$2:$J$1271&lt;&gt;"UPCOMING")*('Pending RQ Deadlines'!$K$2:$K$1271="Yes"))</f>
        <v>0</v>
      </c>
      <c r="M398" s="15" t="str">
        <f ca="1">IFERROR(_xludf.minifs('Pending RQ Deadlines'!$G$2:$G$1271,'Pending RQ Deadlines'!$C$2:$C$1271,A398),"")</f>
        <v/>
      </c>
      <c r="N398" s="13">
        <f t="shared" ca="1" si="6"/>
        <v>398</v>
      </c>
    </row>
    <row r="399" spans="1:14">
      <c r="A399" s="14" t="s">
        <v>428</v>
      </c>
      <c r="B399" s="33">
        <f>COUNTIF(Data!$D$2:$D$6232,A399)</f>
        <v>1</v>
      </c>
      <c r="C399" s="33">
        <f>COUNTIFS(Data!$D$2:$D$6232,A399,Data!$R$2:$R$6232,"RFE FILED")</f>
        <v>0</v>
      </c>
      <c r="D399" s="33">
        <f>COUNTIFS(Data!$D$2:$D$6232,A399,Data!$R$2:$R$6232,"PROVISIONAL FILED")</f>
        <v>1</v>
      </c>
      <c r="E399" s="33">
        <f>COUNTIFS(Data!$D$2:$D$6232,A399,Data!$R$2:$R$6232,"COMPLETE FILED")</f>
        <v>0</v>
      </c>
      <c r="F399" s="33">
        <f>COUNTIFS(Data!$D$2:$D$6232,A399,Data!$R$2:$R$6232,"APPLICATION FILED")</f>
        <v>0</v>
      </c>
      <c r="G399" s="33">
        <f>COUNTIFS(Data!$D$2:$D$6232,A399,Data!$R$2:$R$6232,"UNDER EXAMINATION")</f>
        <v>0</v>
      </c>
      <c r="H399" s="33">
        <f>COUNTIFS(Data!$D$2:$D$6232,A399,Data!$R$2:$R$6232,"GRANTED")</f>
        <v>0</v>
      </c>
      <c r="I399" s="33">
        <f>SUMPRODUCT((Data!$D$2:$D$6232=A399)*((Data!$R$2:$R$6232="ABANDONED")+(Data!$R$2:$R$6232="CLOSED")+(Data!$R$2:$R$6232="MERGED")))</f>
        <v>0</v>
      </c>
      <c r="J399" s="13">
        <f>COUNTIFS('Pending RQ Deadlines'!$C$2:$C$1271,A399,'Pending RQ Deadlines'!$K$2:$K$1271,"Yes")</f>
        <v>1</v>
      </c>
      <c r="K399" s="13">
        <f ca="1">COUNTIFS('Pending RQ Deadlines'!$C$2:$C$1271,A399,'Pending RQ Deadlines'!$J$2:$J$1271,"OVERDUE")</f>
        <v>0</v>
      </c>
      <c r="L399" s="13">
        <f ca="1">SUMPRODUCT(('Pending RQ Deadlines'!$C$2:$C$1271=A399)*('Pending RQ Deadlines'!$J$2:$J$1271&lt;&gt;"UPCOMING")*('Pending RQ Deadlines'!$K$2:$K$1271="Yes"))</f>
        <v>0</v>
      </c>
      <c r="M399" s="15" t="str">
        <f ca="1">IFERROR(_xludf.minifs('Pending RQ Deadlines'!$G$2:$G$1271,'Pending RQ Deadlines'!$C$2:$C$1271,A399),"")</f>
        <v/>
      </c>
      <c r="N399" s="13">
        <f t="shared" ca="1" si="6"/>
        <v>399</v>
      </c>
    </row>
    <row r="400" spans="1:14">
      <c r="A400" s="14" t="s">
        <v>429</v>
      </c>
      <c r="B400" s="33">
        <f>COUNTIF(Data!$D$2:$D$6232,A400)</f>
        <v>1</v>
      </c>
      <c r="C400" s="33">
        <f>COUNTIFS(Data!$D$2:$D$6232,A400,Data!$R$2:$R$6232,"RFE FILED")</f>
        <v>1</v>
      </c>
      <c r="D400" s="33">
        <f>COUNTIFS(Data!$D$2:$D$6232,A400,Data!$R$2:$R$6232,"PROVISIONAL FILED")</f>
        <v>0</v>
      </c>
      <c r="E400" s="33">
        <f>COUNTIFS(Data!$D$2:$D$6232,A400,Data!$R$2:$R$6232,"COMPLETE FILED")</f>
        <v>0</v>
      </c>
      <c r="F400" s="33">
        <f>COUNTIFS(Data!$D$2:$D$6232,A400,Data!$R$2:$R$6232,"APPLICATION FILED")</f>
        <v>0</v>
      </c>
      <c r="G400" s="33">
        <f>COUNTIFS(Data!$D$2:$D$6232,A400,Data!$R$2:$R$6232,"UNDER EXAMINATION")</f>
        <v>0</v>
      </c>
      <c r="H400" s="33">
        <f>COUNTIFS(Data!$D$2:$D$6232,A400,Data!$R$2:$R$6232,"GRANTED")</f>
        <v>0</v>
      </c>
      <c r="I400" s="33">
        <f>SUMPRODUCT((Data!$D$2:$D$6232=A400)*((Data!$R$2:$R$6232="ABANDONED")+(Data!$R$2:$R$6232="CLOSED")+(Data!$R$2:$R$6232="MERGED")))</f>
        <v>0</v>
      </c>
      <c r="J400" s="13">
        <f>COUNTIFS('Pending RQ Deadlines'!$C$2:$C$1271,A400,'Pending RQ Deadlines'!$K$2:$K$1271,"Yes")</f>
        <v>0</v>
      </c>
      <c r="K400" s="13">
        <f>COUNTIFS('Pending RQ Deadlines'!$C$2:$C$1271,A400,'Pending RQ Deadlines'!$J$2:$J$1271,"OVERDUE")</f>
        <v>0</v>
      </c>
      <c r="L400" s="13">
        <f ca="1">SUMPRODUCT(('Pending RQ Deadlines'!$C$2:$C$1271=A400)*('Pending RQ Deadlines'!$J$2:$J$1271&lt;&gt;"UPCOMING")*('Pending RQ Deadlines'!$K$2:$K$1271="Yes"))</f>
        <v>0</v>
      </c>
      <c r="M400" s="15" t="str">
        <f ca="1">IFERROR(_xludf.minifs('Pending RQ Deadlines'!$G$2:$G$1271,'Pending RQ Deadlines'!$C$2:$C$1271,A400),"")</f>
        <v/>
      </c>
      <c r="N400" s="13">
        <f t="shared" ca="1" si="6"/>
        <v>400</v>
      </c>
    </row>
    <row r="401" spans="1:14">
      <c r="A401" s="14" t="s">
        <v>430</v>
      </c>
      <c r="B401" s="33">
        <f>COUNTIF(Data!$D$2:$D$6232,A401)</f>
        <v>1</v>
      </c>
      <c r="C401" s="33">
        <f>COUNTIFS(Data!$D$2:$D$6232,A401,Data!$R$2:$R$6232,"RFE FILED")</f>
        <v>1</v>
      </c>
      <c r="D401" s="33">
        <f>COUNTIFS(Data!$D$2:$D$6232,A401,Data!$R$2:$R$6232,"PROVISIONAL FILED")</f>
        <v>0</v>
      </c>
      <c r="E401" s="33">
        <f>COUNTIFS(Data!$D$2:$D$6232,A401,Data!$R$2:$R$6232,"COMPLETE FILED")</f>
        <v>0</v>
      </c>
      <c r="F401" s="33">
        <f>COUNTIFS(Data!$D$2:$D$6232,A401,Data!$R$2:$R$6232,"APPLICATION FILED")</f>
        <v>0</v>
      </c>
      <c r="G401" s="33">
        <f>COUNTIFS(Data!$D$2:$D$6232,A401,Data!$R$2:$R$6232,"UNDER EXAMINATION")</f>
        <v>0</v>
      </c>
      <c r="H401" s="33">
        <f>COUNTIFS(Data!$D$2:$D$6232,A401,Data!$R$2:$R$6232,"GRANTED")</f>
        <v>0</v>
      </c>
      <c r="I401" s="33">
        <f>SUMPRODUCT((Data!$D$2:$D$6232=A401)*((Data!$R$2:$R$6232="ABANDONED")+(Data!$R$2:$R$6232="CLOSED")+(Data!$R$2:$R$6232="MERGED")))</f>
        <v>0</v>
      </c>
      <c r="J401" s="13">
        <f>COUNTIFS('Pending RQ Deadlines'!$C$2:$C$1271,A401,'Pending RQ Deadlines'!$K$2:$K$1271,"Yes")</f>
        <v>0</v>
      </c>
      <c r="K401" s="13">
        <f>COUNTIFS('Pending RQ Deadlines'!$C$2:$C$1271,A401,'Pending RQ Deadlines'!$J$2:$J$1271,"OVERDUE")</f>
        <v>0</v>
      </c>
      <c r="L401" s="13">
        <f ca="1">SUMPRODUCT(('Pending RQ Deadlines'!$C$2:$C$1271=A401)*('Pending RQ Deadlines'!$J$2:$J$1271&lt;&gt;"UPCOMING")*('Pending RQ Deadlines'!$K$2:$K$1271="Yes"))</f>
        <v>0</v>
      </c>
      <c r="M401" s="15" t="str">
        <f ca="1">IFERROR(_xludf.minifs('Pending RQ Deadlines'!$G$2:$G$1271,'Pending RQ Deadlines'!$C$2:$C$1271,A401),"")</f>
        <v/>
      </c>
      <c r="N401" s="13">
        <f t="shared" ca="1" si="6"/>
        <v>401</v>
      </c>
    </row>
    <row r="402" spans="1:14">
      <c r="A402" s="14" t="s">
        <v>431</v>
      </c>
      <c r="B402" s="33">
        <f>COUNTIF(Data!$D$2:$D$6232,A402)</f>
        <v>1</v>
      </c>
      <c r="C402" s="33">
        <f>COUNTIFS(Data!$D$2:$D$6232,A402,Data!$R$2:$R$6232,"RFE FILED")</f>
        <v>1</v>
      </c>
      <c r="D402" s="33">
        <f>COUNTIFS(Data!$D$2:$D$6232,A402,Data!$R$2:$R$6232,"PROVISIONAL FILED")</f>
        <v>0</v>
      </c>
      <c r="E402" s="33">
        <f>COUNTIFS(Data!$D$2:$D$6232,A402,Data!$R$2:$R$6232,"COMPLETE FILED")</f>
        <v>0</v>
      </c>
      <c r="F402" s="33">
        <f>COUNTIFS(Data!$D$2:$D$6232,A402,Data!$R$2:$R$6232,"APPLICATION FILED")</f>
        <v>0</v>
      </c>
      <c r="G402" s="33">
        <f>COUNTIFS(Data!$D$2:$D$6232,A402,Data!$R$2:$R$6232,"UNDER EXAMINATION")</f>
        <v>0</v>
      </c>
      <c r="H402" s="33">
        <f>COUNTIFS(Data!$D$2:$D$6232,A402,Data!$R$2:$R$6232,"GRANTED")</f>
        <v>0</v>
      </c>
      <c r="I402" s="33">
        <f>SUMPRODUCT((Data!$D$2:$D$6232=A402)*((Data!$R$2:$R$6232="ABANDONED")+(Data!$R$2:$R$6232="CLOSED")+(Data!$R$2:$R$6232="MERGED")))</f>
        <v>0</v>
      </c>
      <c r="J402" s="13">
        <f>COUNTIFS('Pending RQ Deadlines'!$C$2:$C$1271,A402,'Pending RQ Deadlines'!$K$2:$K$1271,"Yes")</f>
        <v>0</v>
      </c>
      <c r="K402" s="13">
        <f>COUNTIFS('Pending RQ Deadlines'!$C$2:$C$1271,A402,'Pending RQ Deadlines'!$J$2:$J$1271,"OVERDUE")</f>
        <v>0</v>
      </c>
      <c r="L402" s="13">
        <f ca="1">SUMPRODUCT(('Pending RQ Deadlines'!$C$2:$C$1271=A402)*('Pending RQ Deadlines'!$J$2:$J$1271&lt;&gt;"UPCOMING")*('Pending RQ Deadlines'!$K$2:$K$1271="Yes"))</f>
        <v>0</v>
      </c>
      <c r="M402" s="15" t="str">
        <f ca="1">IFERROR(_xludf.minifs('Pending RQ Deadlines'!$G$2:$G$1271,'Pending RQ Deadlines'!$C$2:$C$1271,A402),"")</f>
        <v/>
      </c>
      <c r="N402" s="13">
        <f t="shared" ca="1" si="6"/>
        <v>402</v>
      </c>
    </row>
    <row r="403" spans="1:14">
      <c r="A403" s="14" t="s">
        <v>432</v>
      </c>
      <c r="B403" s="33">
        <f>COUNTIF(Data!$D$2:$D$6232,A403)</f>
        <v>1</v>
      </c>
      <c r="C403" s="33">
        <f>COUNTIFS(Data!$D$2:$D$6232,A403,Data!$R$2:$R$6232,"RFE FILED")</f>
        <v>0</v>
      </c>
      <c r="D403" s="33">
        <f>COUNTIFS(Data!$D$2:$D$6232,A403,Data!$R$2:$R$6232,"PROVISIONAL FILED")</f>
        <v>1</v>
      </c>
      <c r="E403" s="33">
        <f>COUNTIFS(Data!$D$2:$D$6232,A403,Data!$R$2:$R$6232,"COMPLETE FILED")</f>
        <v>0</v>
      </c>
      <c r="F403" s="33">
        <f>COUNTIFS(Data!$D$2:$D$6232,A403,Data!$R$2:$R$6232,"APPLICATION FILED")</f>
        <v>0</v>
      </c>
      <c r="G403" s="33">
        <f>COUNTIFS(Data!$D$2:$D$6232,A403,Data!$R$2:$R$6232,"UNDER EXAMINATION")</f>
        <v>0</v>
      </c>
      <c r="H403" s="33">
        <f>COUNTIFS(Data!$D$2:$D$6232,A403,Data!$R$2:$R$6232,"GRANTED")</f>
        <v>0</v>
      </c>
      <c r="I403" s="33">
        <f>SUMPRODUCT((Data!$D$2:$D$6232=A403)*((Data!$R$2:$R$6232="ABANDONED")+(Data!$R$2:$R$6232="CLOSED")+(Data!$R$2:$R$6232="MERGED")))</f>
        <v>0</v>
      </c>
      <c r="J403" s="13">
        <f>COUNTIFS('Pending RQ Deadlines'!$C$2:$C$1271,A403,'Pending RQ Deadlines'!$K$2:$K$1271,"Yes")</f>
        <v>1</v>
      </c>
      <c r="K403" s="13">
        <f ca="1">COUNTIFS('Pending RQ Deadlines'!$C$2:$C$1271,A403,'Pending RQ Deadlines'!$J$2:$J$1271,"OVERDUE")</f>
        <v>1</v>
      </c>
      <c r="L403" s="13">
        <f ca="1">SUMPRODUCT(('Pending RQ Deadlines'!$C$2:$C$1271=A403)*('Pending RQ Deadlines'!$J$2:$J$1271&lt;&gt;"UPCOMING")*('Pending RQ Deadlines'!$K$2:$K$1271="Yes"))</f>
        <v>1</v>
      </c>
      <c r="M403" s="15" t="str">
        <f ca="1">IFERROR(_xludf.minifs('Pending RQ Deadlines'!$G$2:$G$1271,'Pending RQ Deadlines'!$C$2:$C$1271,A403),"")</f>
        <v/>
      </c>
      <c r="N403" s="13">
        <f t="shared" ca="1" si="6"/>
        <v>402.01</v>
      </c>
    </row>
    <row r="404" spans="1:14">
      <c r="A404" s="14" t="s">
        <v>433</v>
      </c>
      <c r="B404" s="33">
        <f>COUNTIF(Data!$D$2:$D$6232,A404)</f>
        <v>1</v>
      </c>
      <c r="C404" s="33">
        <f>COUNTIFS(Data!$D$2:$D$6232,A404,Data!$R$2:$R$6232,"RFE FILED")</f>
        <v>1</v>
      </c>
      <c r="D404" s="33">
        <f>COUNTIFS(Data!$D$2:$D$6232,A404,Data!$R$2:$R$6232,"PROVISIONAL FILED")</f>
        <v>0</v>
      </c>
      <c r="E404" s="33">
        <f>COUNTIFS(Data!$D$2:$D$6232,A404,Data!$R$2:$R$6232,"COMPLETE FILED")</f>
        <v>0</v>
      </c>
      <c r="F404" s="33">
        <f>COUNTIFS(Data!$D$2:$D$6232,A404,Data!$R$2:$R$6232,"APPLICATION FILED")</f>
        <v>0</v>
      </c>
      <c r="G404" s="33">
        <f>COUNTIFS(Data!$D$2:$D$6232,A404,Data!$R$2:$R$6232,"UNDER EXAMINATION")</f>
        <v>0</v>
      </c>
      <c r="H404" s="33">
        <f>COUNTIFS(Data!$D$2:$D$6232,A404,Data!$R$2:$R$6232,"GRANTED")</f>
        <v>0</v>
      </c>
      <c r="I404" s="33">
        <f>SUMPRODUCT((Data!$D$2:$D$6232=A404)*((Data!$R$2:$R$6232="ABANDONED")+(Data!$R$2:$R$6232="CLOSED")+(Data!$R$2:$R$6232="MERGED")))</f>
        <v>0</v>
      </c>
      <c r="J404" s="13">
        <f>COUNTIFS('Pending RQ Deadlines'!$C$2:$C$1271,A404,'Pending RQ Deadlines'!$K$2:$K$1271,"Yes")</f>
        <v>0</v>
      </c>
      <c r="K404" s="13">
        <f>COUNTIFS('Pending RQ Deadlines'!$C$2:$C$1271,A404,'Pending RQ Deadlines'!$J$2:$J$1271,"OVERDUE")</f>
        <v>0</v>
      </c>
      <c r="L404" s="13">
        <f ca="1">SUMPRODUCT(('Pending RQ Deadlines'!$C$2:$C$1271=A404)*('Pending RQ Deadlines'!$J$2:$J$1271&lt;&gt;"UPCOMING")*('Pending RQ Deadlines'!$K$2:$K$1271="Yes"))</f>
        <v>0</v>
      </c>
      <c r="M404" s="15" t="str">
        <f ca="1">IFERROR(_xludf.minifs('Pending RQ Deadlines'!$G$2:$G$1271,'Pending RQ Deadlines'!$C$2:$C$1271,A404),"")</f>
        <v/>
      </c>
      <c r="N404" s="13">
        <f t="shared" ca="1" si="6"/>
        <v>404</v>
      </c>
    </row>
    <row r="405" spans="1:14">
      <c r="A405" s="14" t="s">
        <v>434</v>
      </c>
      <c r="B405" s="33">
        <f>COUNTIF(Data!$D$2:$D$6232,A405)</f>
        <v>1</v>
      </c>
      <c r="C405" s="33">
        <f>COUNTIFS(Data!$D$2:$D$6232,A405,Data!$R$2:$R$6232,"RFE FILED")</f>
        <v>0</v>
      </c>
      <c r="D405" s="33">
        <f>COUNTIFS(Data!$D$2:$D$6232,A405,Data!$R$2:$R$6232,"PROVISIONAL FILED")</f>
        <v>1</v>
      </c>
      <c r="E405" s="33">
        <f>COUNTIFS(Data!$D$2:$D$6232,A405,Data!$R$2:$R$6232,"COMPLETE FILED")</f>
        <v>0</v>
      </c>
      <c r="F405" s="33">
        <f>COUNTIFS(Data!$D$2:$D$6232,A405,Data!$R$2:$R$6232,"APPLICATION FILED")</f>
        <v>0</v>
      </c>
      <c r="G405" s="33">
        <f>COUNTIFS(Data!$D$2:$D$6232,A405,Data!$R$2:$R$6232,"UNDER EXAMINATION")</f>
        <v>0</v>
      </c>
      <c r="H405" s="33">
        <f>COUNTIFS(Data!$D$2:$D$6232,A405,Data!$R$2:$R$6232,"GRANTED")</f>
        <v>0</v>
      </c>
      <c r="I405" s="33">
        <f>SUMPRODUCT((Data!$D$2:$D$6232=A405)*((Data!$R$2:$R$6232="ABANDONED")+(Data!$R$2:$R$6232="CLOSED")+(Data!$R$2:$R$6232="MERGED")))</f>
        <v>0</v>
      </c>
      <c r="J405" s="13">
        <f>COUNTIFS('Pending RQ Deadlines'!$C$2:$C$1271,A405,'Pending RQ Deadlines'!$K$2:$K$1271,"Yes")</f>
        <v>1</v>
      </c>
      <c r="K405" s="13">
        <f ca="1">COUNTIFS('Pending RQ Deadlines'!$C$2:$C$1271,A405,'Pending RQ Deadlines'!$J$2:$J$1271,"OVERDUE")</f>
        <v>1</v>
      </c>
      <c r="L405" s="13">
        <f ca="1">SUMPRODUCT(('Pending RQ Deadlines'!$C$2:$C$1271=A405)*('Pending RQ Deadlines'!$J$2:$J$1271&lt;&gt;"UPCOMING")*('Pending RQ Deadlines'!$K$2:$K$1271="Yes"))</f>
        <v>1</v>
      </c>
      <c r="M405" s="15" t="str">
        <f ca="1">IFERROR(_xludf.minifs('Pending RQ Deadlines'!$G$2:$G$1271,'Pending RQ Deadlines'!$C$2:$C$1271,A405),"")</f>
        <v/>
      </c>
      <c r="N405" s="13">
        <f t="shared" ca="1" si="6"/>
        <v>404.01</v>
      </c>
    </row>
    <row r="406" spans="1:14">
      <c r="A406" s="14" t="s">
        <v>435</v>
      </c>
      <c r="B406" s="33">
        <f>COUNTIF(Data!$D$2:$D$6232,A406)</f>
        <v>1</v>
      </c>
      <c r="C406" s="33">
        <f>COUNTIFS(Data!$D$2:$D$6232,A406,Data!$R$2:$R$6232,"RFE FILED")</f>
        <v>1</v>
      </c>
      <c r="D406" s="33">
        <f>COUNTIFS(Data!$D$2:$D$6232,A406,Data!$R$2:$R$6232,"PROVISIONAL FILED")</f>
        <v>0</v>
      </c>
      <c r="E406" s="33">
        <f>COUNTIFS(Data!$D$2:$D$6232,A406,Data!$R$2:$R$6232,"COMPLETE FILED")</f>
        <v>0</v>
      </c>
      <c r="F406" s="33">
        <f>COUNTIFS(Data!$D$2:$D$6232,A406,Data!$R$2:$R$6232,"APPLICATION FILED")</f>
        <v>0</v>
      </c>
      <c r="G406" s="33">
        <f>COUNTIFS(Data!$D$2:$D$6232,A406,Data!$R$2:$R$6232,"UNDER EXAMINATION")</f>
        <v>0</v>
      </c>
      <c r="H406" s="33">
        <f>COUNTIFS(Data!$D$2:$D$6232,A406,Data!$R$2:$R$6232,"GRANTED")</f>
        <v>0</v>
      </c>
      <c r="I406" s="33">
        <f>SUMPRODUCT((Data!$D$2:$D$6232=A406)*((Data!$R$2:$R$6232="ABANDONED")+(Data!$R$2:$R$6232="CLOSED")+(Data!$R$2:$R$6232="MERGED")))</f>
        <v>0</v>
      </c>
      <c r="J406" s="13">
        <f>COUNTIFS('Pending RQ Deadlines'!$C$2:$C$1271,A406,'Pending RQ Deadlines'!$K$2:$K$1271,"Yes")</f>
        <v>0</v>
      </c>
      <c r="K406" s="13">
        <f>COUNTIFS('Pending RQ Deadlines'!$C$2:$C$1271,A406,'Pending RQ Deadlines'!$J$2:$J$1271,"OVERDUE")</f>
        <v>0</v>
      </c>
      <c r="L406" s="13">
        <f ca="1">SUMPRODUCT(('Pending RQ Deadlines'!$C$2:$C$1271=A406)*('Pending RQ Deadlines'!$J$2:$J$1271&lt;&gt;"UPCOMING")*('Pending RQ Deadlines'!$K$2:$K$1271="Yes"))</f>
        <v>0</v>
      </c>
      <c r="M406" s="15" t="str">
        <f ca="1">IFERROR(_xludf.minifs('Pending RQ Deadlines'!$G$2:$G$1271,'Pending RQ Deadlines'!$C$2:$C$1271,A406),"")</f>
        <v/>
      </c>
      <c r="N406" s="13">
        <f t="shared" ca="1" si="6"/>
        <v>406</v>
      </c>
    </row>
    <row r="407" spans="1:14">
      <c r="A407" s="14" t="s">
        <v>436</v>
      </c>
      <c r="B407" s="33">
        <f>COUNTIF(Data!$D$2:$D$6232,A407)</f>
        <v>1</v>
      </c>
      <c r="C407" s="33">
        <f>COUNTIFS(Data!$D$2:$D$6232,A407,Data!$R$2:$R$6232,"RFE FILED")</f>
        <v>1</v>
      </c>
      <c r="D407" s="33">
        <f>COUNTIFS(Data!$D$2:$D$6232,A407,Data!$R$2:$R$6232,"PROVISIONAL FILED")</f>
        <v>0</v>
      </c>
      <c r="E407" s="33">
        <f>COUNTIFS(Data!$D$2:$D$6232,A407,Data!$R$2:$R$6232,"COMPLETE FILED")</f>
        <v>0</v>
      </c>
      <c r="F407" s="33">
        <f>COUNTIFS(Data!$D$2:$D$6232,A407,Data!$R$2:$R$6232,"APPLICATION FILED")</f>
        <v>0</v>
      </c>
      <c r="G407" s="33">
        <f>COUNTIFS(Data!$D$2:$D$6232,A407,Data!$R$2:$R$6232,"UNDER EXAMINATION")</f>
        <v>0</v>
      </c>
      <c r="H407" s="33">
        <f>COUNTIFS(Data!$D$2:$D$6232,A407,Data!$R$2:$R$6232,"GRANTED")</f>
        <v>0</v>
      </c>
      <c r="I407" s="33">
        <f>SUMPRODUCT((Data!$D$2:$D$6232=A407)*((Data!$R$2:$R$6232="ABANDONED")+(Data!$R$2:$R$6232="CLOSED")+(Data!$R$2:$R$6232="MERGED")))</f>
        <v>0</v>
      </c>
      <c r="J407" s="13">
        <f>COUNTIFS('Pending RQ Deadlines'!$C$2:$C$1271,A407,'Pending RQ Deadlines'!$K$2:$K$1271,"Yes")</f>
        <v>0</v>
      </c>
      <c r="K407" s="13">
        <f>COUNTIFS('Pending RQ Deadlines'!$C$2:$C$1271,A407,'Pending RQ Deadlines'!$J$2:$J$1271,"OVERDUE")</f>
        <v>0</v>
      </c>
      <c r="L407" s="13">
        <f ca="1">SUMPRODUCT(('Pending RQ Deadlines'!$C$2:$C$1271=A407)*('Pending RQ Deadlines'!$J$2:$J$1271&lt;&gt;"UPCOMING")*('Pending RQ Deadlines'!$K$2:$K$1271="Yes"))</f>
        <v>0</v>
      </c>
      <c r="M407" s="15" t="str">
        <f ca="1">IFERROR(_xludf.minifs('Pending RQ Deadlines'!$G$2:$G$1271,'Pending RQ Deadlines'!$C$2:$C$1271,A407),"")</f>
        <v/>
      </c>
      <c r="N407" s="13">
        <f t="shared" ca="1" si="6"/>
        <v>407</v>
      </c>
    </row>
    <row r="408" spans="1:14">
      <c r="A408" s="14" t="s">
        <v>437</v>
      </c>
      <c r="B408" s="33">
        <f>COUNTIF(Data!$D$2:$D$6232,A408)</f>
        <v>1</v>
      </c>
      <c r="C408" s="33">
        <f>COUNTIFS(Data!$D$2:$D$6232,A408,Data!$R$2:$R$6232,"RFE FILED")</f>
        <v>0</v>
      </c>
      <c r="D408" s="33">
        <f>COUNTIFS(Data!$D$2:$D$6232,A408,Data!$R$2:$R$6232,"PROVISIONAL FILED")</f>
        <v>1</v>
      </c>
      <c r="E408" s="33">
        <f>COUNTIFS(Data!$D$2:$D$6232,A408,Data!$R$2:$R$6232,"COMPLETE FILED")</f>
        <v>0</v>
      </c>
      <c r="F408" s="33">
        <f>COUNTIFS(Data!$D$2:$D$6232,A408,Data!$R$2:$R$6232,"APPLICATION FILED")</f>
        <v>0</v>
      </c>
      <c r="G408" s="33">
        <f>COUNTIFS(Data!$D$2:$D$6232,A408,Data!$R$2:$R$6232,"UNDER EXAMINATION")</f>
        <v>0</v>
      </c>
      <c r="H408" s="33">
        <f>COUNTIFS(Data!$D$2:$D$6232,A408,Data!$R$2:$R$6232,"GRANTED")</f>
        <v>0</v>
      </c>
      <c r="I408" s="33">
        <f>SUMPRODUCT((Data!$D$2:$D$6232=A408)*((Data!$R$2:$R$6232="ABANDONED")+(Data!$R$2:$R$6232="CLOSED")+(Data!$R$2:$R$6232="MERGED")))</f>
        <v>0</v>
      </c>
      <c r="J408" s="13">
        <f>COUNTIFS('Pending RQ Deadlines'!$C$2:$C$1271,A408,'Pending RQ Deadlines'!$K$2:$K$1271,"Yes")</f>
        <v>1</v>
      </c>
      <c r="K408" s="13">
        <f ca="1">COUNTIFS('Pending RQ Deadlines'!$C$2:$C$1271,A408,'Pending RQ Deadlines'!$J$2:$J$1271,"OVERDUE")</f>
        <v>0</v>
      </c>
      <c r="L408" s="13">
        <f ca="1">SUMPRODUCT(('Pending RQ Deadlines'!$C$2:$C$1271=A408)*('Pending RQ Deadlines'!$J$2:$J$1271&lt;&gt;"UPCOMING")*('Pending RQ Deadlines'!$K$2:$K$1271="Yes"))</f>
        <v>0</v>
      </c>
      <c r="M408" s="15" t="str">
        <f ca="1">IFERROR(_xludf.minifs('Pending RQ Deadlines'!$G$2:$G$1271,'Pending RQ Deadlines'!$C$2:$C$1271,A408),"")</f>
        <v/>
      </c>
      <c r="N408" s="13">
        <f t="shared" ca="1" si="6"/>
        <v>408</v>
      </c>
    </row>
    <row r="409" spans="1:14">
      <c r="A409" s="14" t="s">
        <v>438</v>
      </c>
      <c r="B409" s="33">
        <f>COUNTIF(Data!$D$2:$D$6232,A409)</f>
        <v>1</v>
      </c>
      <c r="C409" s="33">
        <f>COUNTIFS(Data!$D$2:$D$6232,A409,Data!$R$2:$R$6232,"RFE FILED")</f>
        <v>1</v>
      </c>
      <c r="D409" s="33">
        <f>COUNTIFS(Data!$D$2:$D$6232,A409,Data!$R$2:$R$6232,"PROVISIONAL FILED")</f>
        <v>0</v>
      </c>
      <c r="E409" s="33">
        <f>COUNTIFS(Data!$D$2:$D$6232,A409,Data!$R$2:$R$6232,"COMPLETE FILED")</f>
        <v>0</v>
      </c>
      <c r="F409" s="33">
        <f>COUNTIFS(Data!$D$2:$D$6232,A409,Data!$R$2:$R$6232,"APPLICATION FILED")</f>
        <v>0</v>
      </c>
      <c r="G409" s="33">
        <f>COUNTIFS(Data!$D$2:$D$6232,A409,Data!$R$2:$R$6232,"UNDER EXAMINATION")</f>
        <v>0</v>
      </c>
      <c r="H409" s="33">
        <f>COUNTIFS(Data!$D$2:$D$6232,A409,Data!$R$2:$R$6232,"GRANTED")</f>
        <v>0</v>
      </c>
      <c r="I409" s="33">
        <f>SUMPRODUCT((Data!$D$2:$D$6232=A409)*((Data!$R$2:$R$6232="ABANDONED")+(Data!$R$2:$R$6232="CLOSED")+(Data!$R$2:$R$6232="MERGED")))</f>
        <v>0</v>
      </c>
      <c r="J409" s="13">
        <f>COUNTIFS('Pending RQ Deadlines'!$C$2:$C$1271,A409,'Pending RQ Deadlines'!$K$2:$K$1271,"Yes")</f>
        <v>0</v>
      </c>
      <c r="K409" s="13">
        <f>COUNTIFS('Pending RQ Deadlines'!$C$2:$C$1271,A409,'Pending RQ Deadlines'!$J$2:$J$1271,"OVERDUE")</f>
        <v>0</v>
      </c>
      <c r="L409" s="13">
        <f ca="1">SUMPRODUCT(('Pending RQ Deadlines'!$C$2:$C$1271=A409)*('Pending RQ Deadlines'!$J$2:$J$1271&lt;&gt;"UPCOMING")*('Pending RQ Deadlines'!$K$2:$K$1271="Yes"))</f>
        <v>0</v>
      </c>
      <c r="M409" s="15" t="str">
        <f ca="1">IFERROR(_xludf.minifs('Pending RQ Deadlines'!$G$2:$G$1271,'Pending RQ Deadlines'!$C$2:$C$1271,A409),"")</f>
        <v/>
      </c>
      <c r="N409" s="13">
        <f t="shared" ca="1" si="6"/>
        <v>409</v>
      </c>
    </row>
    <row r="410" spans="1:14">
      <c r="A410" s="14" t="s">
        <v>439</v>
      </c>
      <c r="B410" s="33">
        <f>COUNTIF(Data!$D$2:$D$6232,A410)</f>
        <v>1</v>
      </c>
      <c r="C410" s="33">
        <f>COUNTIFS(Data!$D$2:$D$6232,A410,Data!$R$2:$R$6232,"RFE FILED")</f>
        <v>1</v>
      </c>
      <c r="D410" s="33">
        <f>COUNTIFS(Data!$D$2:$D$6232,A410,Data!$R$2:$R$6232,"PROVISIONAL FILED")</f>
        <v>0</v>
      </c>
      <c r="E410" s="33">
        <f>COUNTIFS(Data!$D$2:$D$6232,A410,Data!$R$2:$R$6232,"COMPLETE FILED")</f>
        <v>0</v>
      </c>
      <c r="F410" s="33">
        <f>COUNTIFS(Data!$D$2:$D$6232,A410,Data!$R$2:$R$6232,"APPLICATION FILED")</f>
        <v>0</v>
      </c>
      <c r="G410" s="33">
        <f>COUNTIFS(Data!$D$2:$D$6232,A410,Data!$R$2:$R$6232,"UNDER EXAMINATION")</f>
        <v>0</v>
      </c>
      <c r="H410" s="33">
        <f>COUNTIFS(Data!$D$2:$D$6232,A410,Data!$R$2:$R$6232,"GRANTED")</f>
        <v>0</v>
      </c>
      <c r="I410" s="33">
        <f>SUMPRODUCT((Data!$D$2:$D$6232=A410)*((Data!$R$2:$R$6232="ABANDONED")+(Data!$R$2:$R$6232="CLOSED")+(Data!$R$2:$R$6232="MERGED")))</f>
        <v>0</v>
      </c>
      <c r="J410" s="13">
        <f>COUNTIFS('Pending RQ Deadlines'!$C$2:$C$1271,A410,'Pending RQ Deadlines'!$K$2:$K$1271,"Yes")</f>
        <v>0</v>
      </c>
      <c r="K410" s="13">
        <f>COUNTIFS('Pending RQ Deadlines'!$C$2:$C$1271,A410,'Pending RQ Deadlines'!$J$2:$J$1271,"OVERDUE")</f>
        <v>0</v>
      </c>
      <c r="L410" s="13">
        <f ca="1">SUMPRODUCT(('Pending RQ Deadlines'!$C$2:$C$1271=A410)*('Pending RQ Deadlines'!$J$2:$J$1271&lt;&gt;"UPCOMING")*('Pending RQ Deadlines'!$K$2:$K$1271="Yes"))</f>
        <v>0</v>
      </c>
      <c r="M410" s="15" t="str">
        <f ca="1">IFERROR(_xludf.minifs('Pending RQ Deadlines'!$G$2:$G$1271,'Pending RQ Deadlines'!$C$2:$C$1271,A410),"")</f>
        <v/>
      </c>
      <c r="N410" s="13">
        <f t="shared" ca="1" si="6"/>
        <v>410</v>
      </c>
    </row>
    <row r="411" spans="1:14">
      <c r="A411" s="14" t="s">
        <v>440</v>
      </c>
      <c r="B411" s="33">
        <f>COUNTIF(Data!$D$2:$D$6232,A411)</f>
        <v>1</v>
      </c>
      <c r="C411" s="33">
        <f>COUNTIFS(Data!$D$2:$D$6232,A411,Data!$R$2:$R$6232,"RFE FILED")</f>
        <v>1</v>
      </c>
      <c r="D411" s="33">
        <f>COUNTIFS(Data!$D$2:$D$6232,A411,Data!$R$2:$R$6232,"PROVISIONAL FILED")</f>
        <v>0</v>
      </c>
      <c r="E411" s="33">
        <f>COUNTIFS(Data!$D$2:$D$6232,A411,Data!$R$2:$R$6232,"COMPLETE FILED")</f>
        <v>0</v>
      </c>
      <c r="F411" s="33">
        <f>COUNTIFS(Data!$D$2:$D$6232,A411,Data!$R$2:$R$6232,"APPLICATION FILED")</f>
        <v>0</v>
      </c>
      <c r="G411" s="33">
        <f>COUNTIFS(Data!$D$2:$D$6232,A411,Data!$R$2:$R$6232,"UNDER EXAMINATION")</f>
        <v>0</v>
      </c>
      <c r="H411" s="33">
        <f>COUNTIFS(Data!$D$2:$D$6232,A411,Data!$R$2:$R$6232,"GRANTED")</f>
        <v>0</v>
      </c>
      <c r="I411" s="33">
        <f>SUMPRODUCT((Data!$D$2:$D$6232=A411)*((Data!$R$2:$R$6232="ABANDONED")+(Data!$R$2:$R$6232="CLOSED")+(Data!$R$2:$R$6232="MERGED")))</f>
        <v>0</v>
      </c>
      <c r="J411" s="13">
        <f>COUNTIFS('Pending RQ Deadlines'!$C$2:$C$1271,A411,'Pending RQ Deadlines'!$K$2:$K$1271,"Yes")</f>
        <v>0</v>
      </c>
      <c r="K411" s="13">
        <f>COUNTIFS('Pending RQ Deadlines'!$C$2:$C$1271,A411,'Pending RQ Deadlines'!$J$2:$J$1271,"OVERDUE")</f>
        <v>0</v>
      </c>
      <c r="L411" s="13">
        <f ca="1">SUMPRODUCT(('Pending RQ Deadlines'!$C$2:$C$1271=A411)*('Pending RQ Deadlines'!$J$2:$J$1271&lt;&gt;"UPCOMING")*('Pending RQ Deadlines'!$K$2:$K$1271="Yes"))</f>
        <v>0</v>
      </c>
      <c r="M411" s="15" t="str">
        <f ca="1">IFERROR(_xludf.minifs('Pending RQ Deadlines'!$G$2:$G$1271,'Pending RQ Deadlines'!$C$2:$C$1271,A411),"")</f>
        <v/>
      </c>
      <c r="N411" s="13">
        <f t="shared" ca="1" si="6"/>
        <v>411</v>
      </c>
    </row>
    <row r="412" spans="1:14">
      <c r="A412" s="14" t="s">
        <v>441</v>
      </c>
      <c r="B412" s="33">
        <f>COUNTIF(Data!$D$2:$D$6232,A412)</f>
        <v>1</v>
      </c>
      <c r="C412" s="33">
        <f>COUNTIFS(Data!$D$2:$D$6232,A412,Data!$R$2:$R$6232,"RFE FILED")</f>
        <v>1</v>
      </c>
      <c r="D412" s="33">
        <f>COUNTIFS(Data!$D$2:$D$6232,A412,Data!$R$2:$R$6232,"PROVISIONAL FILED")</f>
        <v>0</v>
      </c>
      <c r="E412" s="33">
        <f>COUNTIFS(Data!$D$2:$D$6232,A412,Data!$R$2:$R$6232,"COMPLETE FILED")</f>
        <v>0</v>
      </c>
      <c r="F412" s="33">
        <f>COUNTIFS(Data!$D$2:$D$6232,A412,Data!$R$2:$R$6232,"APPLICATION FILED")</f>
        <v>0</v>
      </c>
      <c r="G412" s="33">
        <f>COUNTIFS(Data!$D$2:$D$6232,A412,Data!$R$2:$R$6232,"UNDER EXAMINATION")</f>
        <v>0</v>
      </c>
      <c r="H412" s="33">
        <f>COUNTIFS(Data!$D$2:$D$6232,A412,Data!$R$2:$R$6232,"GRANTED")</f>
        <v>0</v>
      </c>
      <c r="I412" s="33">
        <f>SUMPRODUCT((Data!$D$2:$D$6232=A412)*((Data!$R$2:$R$6232="ABANDONED")+(Data!$R$2:$R$6232="CLOSED")+(Data!$R$2:$R$6232="MERGED")))</f>
        <v>0</v>
      </c>
      <c r="J412" s="13">
        <f>COUNTIFS('Pending RQ Deadlines'!$C$2:$C$1271,A412,'Pending RQ Deadlines'!$K$2:$K$1271,"Yes")</f>
        <v>0</v>
      </c>
      <c r="K412" s="13">
        <f>COUNTIFS('Pending RQ Deadlines'!$C$2:$C$1271,A412,'Pending RQ Deadlines'!$J$2:$J$1271,"OVERDUE")</f>
        <v>0</v>
      </c>
      <c r="L412" s="13">
        <f ca="1">SUMPRODUCT(('Pending RQ Deadlines'!$C$2:$C$1271=A412)*('Pending RQ Deadlines'!$J$2:$J$1271&lt;&gt;"UPCOMING")*('Pending RQ Deadlines'!$K$2:$K$1271="Yes"))</f>
        <v>0</v>
      </c>
      <c r="M412" s="15" t="str">
        <f ca="1">IFERROR(_xludf.minifs('Pending RQ Deadlines'!$G$2:$G$1271,'Pending RQ Deadlines'!$C$2:$C$1271,A412),"")</f>
        <v/>
      </c>
      <c r="N412" s="13">
        <f t="shared" ca="1" si="6"/>
        <v>412</v>
      </c>
    </row>
    <row r="413" spans="1:14">
      <c r="A413" s="14" t="s">
        <v>442</v>
      </c>
      <c r="B413" s="33">
        <f>COUNTIF(Data!$D$2:$D$6232,A413)</f>
        <v>1</v>
      </c>
      <c r="C413" s="33">
        <f>COUNTIFS(Data!$D$2:$D$6232,A413,Data!$R$2:$R$6232,"RFE FILED")</f>
        <v>0</v>
      </c>
      <c r="D413" s="33">
        <f>COUNTIFS(Data!$D$2:$D$6232,A413,Data!$R$2:$R$6232,"PROVISIONAL FILED")</f>
        <v>1</v>
      </c>
      <c r="E413" s="33">
        <f>COUNTIFS(Data!$D$2:$D$6232,A413,Data!$R$2:$R$6232,"COMPLETE FILED")</f>
        <v>0</v>
      </c>
      <c r="F413" s="33">
        <f>COUNTIFS(Data!$D$2:$D$6232,A413,Data!$R$2:$R$6232,"APPLICATION FILED")</f>
        <v>0</v>
      </c>
      <c r="G413" s="33">
        <f>COUNTIFS(Data!$D$2:$D$6232,A413,Data!$R$2:$R$6232,"UNDER EXAMINATION")</f>
        <v>0</v>
      </c>
      <c r="H413" s="33">
        <f>COUNTIFS(Data!$D$2:$D$6232,A413,Data!$R$2:$R$6232,"GRANTED")</f>
        <v>0</v>
      </c>
      <c r="I413" s="33">
        <f>SUMPRODUCT((Data!$D$2:$D$6232=A413)*((Data!$R$2:$R$6232="ABANDONED")+(Data!$R$2:$R$6232="CLOSED")+(Data!$R$2:$R$6232="MERGED")))</f>
        <v>0</v>
      </c>
      <c r="J413" s="13">
        <f>COUNTIFS('Pending RQ Deadlines'!$C$2:$C$1271,A413,'Pending RQ Deadlines'!$K$2:$K$1271,"Yes")</f>
        <v>1</v>
      </c>
      <c r="K413" s="13">
        <f ca="1">COUNTIFS('Pending RQ Deadlines'!$C$2:$C$1271,A413,'Pending RQ Deadlines'!$J$2:$J$1271,"OVERDUE")</f>
        <v>0</v>
      </c>
      <c r="L413" s="13">
        <f ca="1">SUMPRODUCT(('Pending RQ Deadlines'!$C$2:$C$1271=A413)*('Pending RQ Deadlines'!$J$2:$J$1271&lt;&gt;"UPCOMING")*('Pending RQ Deadlines'!$K$2:$K$1271="Yes"))</f>
        <v>0</v>
      </c>
      <c r="M413" s="15" t="str">
        <f ca="1">IFERROR(_xludf.minifs('Pending RQ Deadlines'!$G$2:$G$1271,'Pending RQ Deadlines'!$C$2:$C$1271,A413),"")</f>
        <v/>
      </c>
      <c r="N413" s="13">
        <f t="shared" ca="1" si="6"/>
        <v>413</v>
      </c>
    </row>
    <row r="414" spans="1:14">
      <c r="A414" s="14" t="s">
        <v>443</v>
      </c>
      <c r="B414" s="33">
        <f>COUNTIF(Data!$D$2:$D$6232,A414)</f>
        <v>1</v>
      </c>
      <c r="C414" s="33">
        <f>COUNTIFS(Data!$D$2:$D$6232,A414,Data!$R$2:$R$6232,"RFE FILED")</f>
        <v>0</v>
      </c>
      <c r="D414" s="33">
        <f>COUNTIFS(Data!$D$2:$D$6232,A414,Data!$R$2:$R$6232,"PROVISIONAL FILED")</f>
        <v>0</v>
      </c>
      <c r="E414" s="33">
        <f>COUNTIFS(Data!$D$2:$D$6232,A414,Data!$R$2:$R$6232,"COMPLETE FILED")</f>
        <v>0</v>
      </c>
      <c r="F414" s="33">
        <f>COUNTIFS(Data!$D$2:$D$6232,A414,Data!$R$2:$R$6232,"APPLICATION FILED")</f>
        <v>1</v>
      </c>
      <c r="G414" s="33">
        <f>COUNTIFS(Data!$D$2:$D$6232,A414,Data!$R$2:$R$6232,"UNDER EXAMINATION")</f>
        <v>0</v>
      </c>
      <c r="H414" s="33">
        <f>COUNTIFS(Data!$D$2:$D$6232,A414,Data!$R$2:$R$6232,"GRANTED")</f>
        <v>0</v>
      </c>
      <c r="I414" s="33">
        <f>SUMPRODUCT((Data!$D$2:$D$6232=A414)*((Data!$R$2:$R$6232="ABANDONED")+(Data!$R$2:$R$6232="CLOSED")+(Data!$R$2:$R$6232="MERGED")))</f>
        <v>0</v>
      </c>
      <c r="J414" s="13">
        <f>COUNTIFS('Pending RQ Deadlines'!$C$2:$C$1271,A414,'Pending RQ Deadlines'!$K$2:$K$1271,"Yes")</f>
        <v>1</v>
      </c>
      <c r="K414" s="13">
        <f ca="1">COUNTIFS('Pending RQ Deadlines'!$C$2:$C$1271,A414,'Pending RQ Deadlines'!$J$2:$J$1271,"OVERDUE")</f>
        <v>1</v>
      </c>
      <c r="L414" s="13">
        <f ca="1">SUMPRODUCT(('Pending RQ Deadlines'!$C$2:$C$1271=A414)*('Pending RQ Deadlines'!$J$2:$J$1271&lt;&gt;"UPCOMING")*('Pending RQ Deadlines'!$K$2:$K$1271="Yes"))</f>
        <v>1</v>
      </c>
      <c r="M414" s="15" t="str">
        <f ca="1">IFERROR(_xludf.minifs('Pending RQ Deadlines'!$G$2:$G$1271,'Pending RQ Deadlines'!$C$2:$C$1271,A414),"")</f>
        <v/>
      </c>
      <c r="N414" s="13">
        <f t="shared" ca="1" si="6"/>
        <v>413.01</v>
      </c>
    </row>
    <row r="415" spans="1:14">
      <c r="A415" s="14" t="s">
        <v>444</v>
      </c>
      <c r="B415" s="33">
        <f>COUNTIF(Data!$D$2:$D$6232,A415)</f>
        <v>1</v>
      </c>
      <c r="C415" s="33">
        <f>COUNTIFS(Data!$D$2:$D$6232,A415,Data!$R$2:$R$6232,"RFE FILED")</f>
        <v>1</v>
      </c>
      <c r="D415" s="33">
        <f>COUNTIFS(Data!$D$2:$D$6232,A415,Data!$R$2:$R$6232,"PROVISIONAL FILED")</f>
        <v>0</v>
      </c>
      <c r="E415" s="33">
        <f>COUNTIFS(Data!$D$2:$D$6232,A415,Data!$R$2:$R$6232,"COMPLETE FILED")</f>
        <v>0</v>
      </c>
      <c r="F415" s="33">
        <f>COUNTIFS(Data!$D$2:$D$6232,A415,Data!$R$2:$R$6232,"APPLICATION FILED")</f>
        <v>0</v>
      </c>
      <c r="G415" s="33">
        <f>COUNTIFS(Data!$D$2:$D$6232,A415,Data!$R$2:$R$6232,"UNDER EXAMINATION")</f>
        <v>0</v>
      </c>
      <c r="H415" s="33">
        <f>COUNTIFS(Data!$D$2:$D$6232,A415,Data!$R$2:$R$6232,"GRANTED")</f>
        <v>0</v>
      </c>
      <c r="I415" s="33">
        <f>SUMPRODUCT((Data!$D$2:$D$6232=A415)*((Data!$R$2:$R$6232="ABANDONED")+(Data!$R$2:$R$6232="CLOSED")+(Data!$R$2:$R$6232="MERGED")))</f>
        <v>0</v>
      </c>
      <c r="J415" s="13">
        <f>COUNTIFS('Pending RQ Deadlines'!$C$2:$C$1271,A415,'Pending RQ Deadlines'!$K$2:$K$1271,"Yes")</f>
        <v>0</v>
      </c>
      <c r="K415" s="13">
        <f>COUNTIFS('Pending RQ Deadlines'!$C$2:$C$1271,A415,'Pending RQ Deadlines'!$J$2:$J$1271,"OVERDUE")</f>
        <v>0</v>
      </c>
      <c r="L415" s="13">
        <f ca="1">SUMPRODUCT(('Pending RQ Deadlines'!$C$2:$C$1271=A415)*('Pending RQ Deadlines'!$J$2:$J$1271&lt;&gt;"UPCOMING")*('Pending RQ Deadlines'!$K$2:$K$1271="Yes"))</f>
        <v>0</v>
      </c>
      <c r="M415" s="15" t="str">
        <f ca="1">IFERROR(_xludf.minifs('Pending RQ Deadlines'!$G$2:$G$1271,'Pending RQ Deadlines'!$C$2:$C$1271,A415),"")</f>
        <v/>
      </c>
      <c r="N415" s="13">
        <f t="shared" ca="1" si="6"/>
        <v>415</v>
      </c>
    </row>
    <row r="416" spans="1:14">
      <c r="A416" s="14" t="s">
        <v>445</v>
      </c>
      <c r="B416" s="33">
        <f>COUNTIF(Data!$D$2:$D$6232,A416)</f>
        <v>1</v>
      </c>
      <c r="C416" s="33">
        <f>COUNTIFS(Data!$D$2:$D$6232,A416,Data!$R$2:$R$6232,"RFE FILED")</f>
        <v>1</v>
      </c>
      <c r="D416" s="33">
        <f>COUNTIFS(Data!$D$2:$D$6232,A416,Data!$R$2:$R$6232,"PROVISIONAL FILED")</f>
        <v>0</v>
      </c>
      <c r="E416" s="33">
        <f>COUNTIFS(Data!$D$2:$D$6232,A416,Data!$R$2:$R$6232,"COMPLETE FILED")</f>
        <v>0</v>
      </c>
      <c r="F416" s="33">
        <f>COUNTIFS(Data!$D$2:$D$6232,A416,Data!$R$2:$R$6232,"APPLICATION FILED")</f>
        <v>0</v>
      </c>
      <c r="G416" s="33">
        <f>COUNTIFS(Data!$D$2:$D$6232,A416,Data!$R$2:$R$6232,"UNDER EXAMINATION")</f>
        <v>0</v>
      </c>
      <c r="H416" s="33">
        <f>COUNTIFS(Data!$D$2:$D$6232,A416,Data!$R$2:$R$6232,"GRANTED")</f>
        <v>0</v>
      </c>
      <c r="I416" s="33">
        <f>SUMPRODUCT((Data!$D$2:$D$6232=A416)*((Data!$R$2:$R$6232="ABANDONED")+(Data!$R$2:$R$6232="CLOSED")+(Data!$R$2:$R$6232="MERGED")))</f>
        <v>0</v>
      </c>
      <c r="J416" s="13">
        <f>COUNTIFS('Pending RQ Deadlines'!$C$2:$C$1271,A416,'Pending RQ Deadlines'!$K$2:$K$1271,"Yes")</f>
        <v>0</v>
      </c>
      <c r="K416" s="13">
        <f>COUNTIFS('Pending RQ Deadlines'!$C$2:$C$1271,A416,'Pending RQ Deadlines'!$J$2:$J$1271,"OVERDUE")</f>
        <v>0</v>
      </c>
      <c r="L416" s="13">
        <f ca="1">SUMPRODUCT(('Pending RQ Deadlines'!$C$2:$C$1271=A416)*('Pending RQ Deadlines'!$J$2:$J$1271&lt;&gt;"UPCOMING")*('Pending RQ Deadlines'!$K$2:$K$1271="Yes"))</f>
        <v>0</v>
      </c>
      <c r="M416" s="15" t="str">
        <f ca="1">IFERROR(_xludf.minifs('Pending RQ Deadlines'!$G$2:$G$1271,'Pending RQ Deadlines'!$C$2:$C$1271,A416),"")</f>
        <v/>
      </c>
      <c r="N416" s="13">
        <f t="shared" ca="1" si="6"/>
        <v>416</v>
      </c>
    </row>
    <row r="417" spans="1:14">
      <c r="A417" s="14" t="s">
        <v>446</v>
      </c>
      <c r="B417" s="33">
        <f>COUNTIF(Data!$D$2:$D$6232,A417)</f>
        <v>1</v>
      </c>
      <c r="C417" s="33">
        <f>COUNTIFS(Data!$D$2:$D$6232,A417,Data!$R$2:$R$6232,"RFE FILED")</f>
        <v>1</v>
      </c>
      <c r="D417" s="33">
        <f>COUNTIFS(Data!$D$2:$D$6232,A417,Data!$R$2:$R$6232,"PROVISIONAL FILED")</f>
        <v>0</v>
      </c>
      <c r="E417" s="33">
        <f>COUNTIFS(Data!$D$2:$D$6232,A417,Data!$R$2:$R$6232,"COMPLETE FILED")</f>
        <v>0</v>
      </c>
      <c r="F417" s="33">
        <f>COUNTIFS(Data!$D$2:$D$6232,A417,Data!$R$2:$R$6232,"APPLICATION FILED")</f>
        <v>0</v>
      </c>
      <c r="G417" s="33">
        <f>COUNTIFS(Data!$D$2:$D$6232,A417,Data!$R$2:$R$6232,"UNDER EXAMINATION")</f>
        <v>0</v>
      </c>
      <c r="H417" s="33">
        <f>COUNTIFS(Data!$D$2:$D$6232,A417,Data!$R$2:$R$6232,"GRANTED")</f>
        <v>0</v>
      </c>
      <c r="I417" s="33">
        <f>SUMPRODUCT((Data!$D$2:$D$6232=A417)*((Data!$R$2:$R$6232="ABANDONED")+(Data!$R$2:$R$6232="CLOSED")+(Data!$R$2:$R$6232="MERGED")))</f>
        <v>0</v>
      </c>
      <c r="J417" s="13">
        <f>COUNTIFS('Pending RQ Deadlines'!$C$2:$C$1271,A417,'Pending RQ Deadlines'!$K$2:$K$1271,"Yes")</f>
        <v>0</v>
      </c>
      <c r="K417" s="13">
        <f>COUNTIFS('Pending RQ Deadlines'!$C$2:$C$1271,A417,'Pending RQ Deadlines'!$J$2:$J$1271,"OVERDUE")</f>
        <v>0</v>
      </c>
      <c r="L417" s="13">
        <f ca="1">SUMPRODUCT(('Pending RQ Deadlines'!$C$2:$C$1271=A417)*('Pending RQ Deadlines'!$J$2:$J$1271&lt;&gt;"UPCOMING")*('Pending RQ Deadlines'!$K$2:$K$1271="Yes"))</f>
        <v>0</v>
      </c>
      <c r="M417" s="15" t="str">
        <f ca="1">IFERROR(_xludf.minifs('Pending RQ Deadlines'!$G$2:$G$1271,'Pending RQ Deadlines'!$C$2:$C$1271,A417),"")</f>
        <v/>
      </c>
      <c r="N417" s="13">
        <f t="shared" ca="1" si="6"/>
        <v>417</v>
      </c>
    </row>
    <row r="418" spans="1:14">
      <c r="A418" s="14" t="s">
        <v>447</v>
      </c>
      <c r="B418" s="33">
        <f>COUNTIF(Data!$D$2:$D$6232,A418)</f>
        <v>1</v>
      </c>
      <c r="C418" s="33">
        <f>COUNTIFS(Data!$D$2:$D$6232,A418,Data!$R$2:$R$6232,"RFE FILED")</f>
        <v>1</v>
      </c>
      <c r="D418" s="33">
        <f>COUNTIFS(Data!$D$2:$D$6232,A418,Data!$R$2:$R$6232,"PROVISIONAL FILED")</f>
        <v>0</v>
      </c>
      <c r="E418" s="33">
        <f>COUNTIFS(Data!$D$2:$D$6232,A418,Data!$R$2:$R$6232,"COMPLETE FILED")</f>
        <v>0</v>
      </c>
      <c r="F418" s="33">
        <f>COUNTIFS(Data!$D$2:$D$6232,A418,Data!$R$2:$R$6232,"APPLICATION FILED")</f>
        <v>0</v>
      </c>
      <c r="G418" s="33">
        <f>COUNTIFS(Data!$D$2:$D$6232,A418,Data!$R$2:$R$6232,"UNDER EXAMINATION")</f>
        <v>0</v>
      </c>
      <c r="H418" s="33">
        <f>COUNTIFS(Data!$D$2:$D$6232,A418,Data!$R$2:$R$6232,"GRANTED")</f>
        <v>0</v>
      </c>
      <c r="I418" s="33">
        <f>SUMPRODUCT((Data!$D$2:$D$6232=A418)*((Data!$R$2:$R$6232="ABANDONED")+(Data!$R$2:$R$6232="CLOSED")+(Data!$R$2:$R$6232="MERGED")))</f>
        <v>0</v>
      </c>
      <c r="J418" s="13">
        <f>COUNTIFS('Pending RQ Deadlines'!$C$2:$C$1271,A418,'Pending RQ Deadlines'!$K$2:$K$1271,"Yes")</f>
        <v>0</v>
      </c>
      <c r="K418" s="13">
        <f>COUNTIFS('Pending RQ Deadlines'!$C$2:$C$1271,A418,'Pending RQ Deadlines'!$J$2:$J$1271,"OVERDUE")</f>
        <v>0</v>
      </c>
      <c r="L418" s="13">
        <f ca="1">SUMPRODUCT(('Pending RQ Deadlines'!$C$2:$C$1271=A418)*('Pending RQ Deadlines'!$J$2:$J$1271&lt;&gt;"UPCOMING")*('Pending RQ Deadlines'!$K$2:$K$1271="Yes"))</f>
        <v>0</v>
      </c>
      <c r="M418" s="15" t="str">
        <f ca="1">IFERROR(_xludf.minifs('Pending RQ Deadlines'!$G$2:$G$1271,'Pending RQ Deadlines'!$C$2:$C$1271,A418),"")</f>
        <v/>
      </c>
      <c r="N418" s="13">
        <f t="shared" ca="1" si="6"/>
        <v>418</v>
      </c>
    </row>
    <row r="419" spans="1:14">
      <c r="A419" s="14" t="s">
        <v>448</v>
      </c>
      <c r="B419" s="33">
        <f>COUNTIF(Data!$D$2:$D$6232,A419)</f>
        <v>1</v>
      </c>
      <c r="C419" s="33">
        <f>COUNTIFS(Data!$D$2:$D$6232,A419,Data!$R$2:$R$6232,"RFE FILED")</f>
        <v>1</v>
      </c>
      <c r="D419" s="33">
        <f>COUNTIFS(Data!$D$2:$D$6232,A419,Data!$R$2:$R$6232,"PROVISIONAL FILED")</f>
        <v>0</v>
      </c>
      <c r="E419" s="33">
        <f>COUNTIFS(Data!$D$2:$D$6232,A419,Data!$R$2:$R$6232,"COMPLETE FILED")</f>
        <v>0</v>
      </c>
      <c r="F419" s="33">
        <f>COUNTIFS(Data!$D$2:$D$6232,A419,Data!$R$2:$R$6232,"APPLICATION FILED")</f>
        <v>0</v>
      </c>
      <c r="G419" s="33">
        <f>COUNTIFS(Data!$D$2:$D$6232,A419,Data!$R$2:$R$6232,"UNDER EXAMINATION")</f>
        <v>0</v>
      </c>
      <c r="H419" s="33">
        <f>COUNTIFS(Data!$D$2:$D$6232,A419,Data!$R$2:$R$6232,"GRANTED")</f>
        <v>0</v>
      </c>
      <c r="I419" s="33">
        <f>SUMPRODUCT((Data!$D$2:$D$6232=A419)*((Data!$R$2:$R$6232="ABANDONED")+(Data!$R$2:$R$6232="CLOSED")+(Data!$R$2:$R$6232="MERGED")))</f>
        <v>0</v>
      </c>
      <c r="J419" s="13">
        <f>COUNTIFS('Pending RQ Deadlines'!$C$2:$C$1271,A419,'Pending RQ Deadlines'!$K$2:$K$1271,"Yes")</f>
        <v>0</v>
      </c>
      <c r="K419" s="13">
        <f>COUNTIFS('Pending RQ Deadlines'!$C$2:$C$1271,A419,'Pending RQ Deadlines'!$J$2:$J$1271,"OVERDUE")</f>
        <v>0</v>
      </c>
      <c r="L419" s="13">
        <f ca="1">SUMPRODUCT(('Pending RQ Deadlines'!$C$2:$C$1271=A419)*('Pending RQ Deadlines'!$J$2:$J$1271&lt;&gt;"UPCOMING")*('Pending RQ Deadlines'!$K$2:$K$1271="Yes"))</f>
        <v>0</v>
      </c>
      <c r="M419" s="15" t="str">
        <f ca="1">IFERROR(_xludf.minifs('Pending RQ Deadlines'!$G$2:$G$1271,'Pending RQ Deadlines'!$C$2:$C$1271,A419),"")</f>
        <v/>
      </c>
      <c r="N419" s="13">
        <f t="shared" ca="1" si="6"/>
        <v>419</v>
      </c>
    </row>
    <row r="420" spans="1:14">
      <c r="A420" s="14" t="s">
        <v>449</v>
      </c>
      <c r="B420" s="33">
        <f>COUNTIF(Data!$D$2:$D$6232,A420)</f>
        <v>1</v>
      </c>
      <c r="C420" s="33">
        <f>COUNTIFS(Data!$D$2:$D$6232,A420,Data!$R$2:$R$6232,"RFE FILED")</f>
        <v>1</v>
      </c>
      <c r="D420" s="33">
        <f>COUNTIFS(Data!$D$2:$D$6232,A420,Data!$R$2:$R$6232,"PROVISIONAL FILED")</f>
        <v>0</v>
      </c>
      <c r="E420" s="33">
        <f>COUNTIFS(Data!$D$2:$D$6232,A420,Data!$R$2:$R$6232,"COMPLETE FILED")</f>
        <v>0</v>
      </c>
      <c r="F420" s="33">
        <f>COUNTIFS(Data!$D$2:$D$6232,A420,Data!$R$2:$R$6232,"APPLICATION FILED")</f>
        <v>0</v>
      </c>
      <c r="G420" s="33">
        <f>COUNTIFS(Data!$D$2:$D$6232,A420,Data!$R$2:$R$6232,"UNDER EXAMINATION")</f>
        <v>0</v>
      </c>
      <c r="H420" s="33">
        <f>COUNTIFS(Data!$D$2:$D$6232,A420,Data!$R$2:$R$6232,"GRANTED")</f>
        <v>0</v>
      </c>
      <c r="I420" s="33">
        <f>SUMPRODUCT((Data!$D$2:$D$6232=A420)*((Data!$R$2:$R$6232="ABANDONED")+(Data!$R$2:$R$6232="CLOSED")+(Data!$R$2:$R$6232="MERGED")))</f>
        <v>0</v>
      </c>
      <c r="J420" s="13">
        <f>COUNTIFS('Pending RQ Deadlines'!$C$2:$C$1271,A420,'Pending RQ Deadlines'!$K$2:$K$1271,"Yes")</f>
        <v>0</v>
      </c>
      <c r="K420" s="13">
        <f>COUNTIFS('Pending RQ Deadlines'!$C$2:$C$1271,A420,'Pending RQ Deadlines'!$J$2:$J$1271,"OVERDUE")</f>
        <v>0</v>
      </c>
      <c r="L420" s="13">
        <f ca="1">SUMPRODUCT(('Pending RQ Deadlines'!$C$2:$C$1271=A420)*('Pending RQ Deadlines'!$J$2:$J$1271&lt;&gt;"UPCOMING")*('Pending RQ Deadlines'!$K$2:$K$1271="Yes"))</f>
        <v>0</v>
      </c>
      <c r="M420" s="15" t="str">
        <f ca="1">IFERROR(_xludf.minifs('Pending RQ Deadlines'!$G$2:$G$1271,'Pending RQ Deadlines'!$C$2:$C$1271,A420),"")</f>
        <v/>
      </c>
      <c r="N420" s="13">
        <f t="shared" ca="1" si="6"/>
        <v>420</v>
      </c>
    </row>
    <row r="421" spans="1:14">
      <c r="A421" s="14" t="s">
        <v>450</v>
      </c>
      <c r="B421" s="33">
        <f>COUNTIF(Data!$D$2:$D$6232,A421)</f>
        <v>1</v>
      </c>
      <c r="C421" s="33">
        <f>COUNTIFS(Data!$D$2:$D$6232,A421,Data!$R$2:$R$6232,"RFE FILED")</f>
        <v>1</v>
      </c>
      <c r="D421" s="33">
        <f>COUNTIFS(Data!$D$2:$D$6232,A421,Data!$R$2:$R$6232,"PROVISIONAL FILED")</f>
        <v>0</v>
      </c>
      <c r="E421" s="33">
        <f>COUNTIFS(Data!$D$2:$D$6232,A421,Data!$R$2:$R$6232,"COMPLETE FILED")</f>
        <v>0</v>
      </c>
      <c r="F421" s="33">
        <f>COUNTIFS(Data!$D$2:$D$6232,A421,Data!$R$2:$R$6232,"APPLICATION FILED")</f>
        <v>0</v>
      </c>
      <c r="G421" s="33">
        <f>COUNTIFS(Data!$D$2:$D$6232,A421,Data!$R$2:$R$6232,"UNDER EXAMINATION")</f>
        <v>0</v>
      </c>
      <c r="H421" s="33">
        <f>COUNTIFS(Data!$D$2:$D$6232,A421,Data!$R$2:$R$6232,"GRANTED")</f>
        <v>0</v>
      </c>
      <c r="I421" s="33">
        <f>SUMPRODUCT((Data!$D$2:$D$6232=A421)*((Data!$R$2:$R$6232="ABANDONED")+(Data!$R$2:$R$6232="CLOSED")+(Data!$R$2:$R$6232="MERGED")))</f>
        <v>0</v>
      </c>
      <c r="J421" s="13">
        <f>COUNTIFS('Pending RQ Deadlines'!$C$2:$C$1271,A421,'Pending RQ Deadlines'!$K$2:$K$1271,"Yes")</f>
        <v>0</v>
      </c>
      <c r="K421" s="13">
        <f>COUNTIFS('Pending RQ Deadlines'!$C$2:$C$1271,A421,'Pending RQ Deadlines'!$J$2:$J$1271,"OVERDUE")</f>
        <v>0</v>
      </c>
      <c r="L421" s="13">
        <f ca="1">SUMPRODUCT(('Pending RQ Deadlines'!$C$2:$C$1271=A421)*('Pending RQ Deadlines'!$J$2:$J$1271&lt;&gt;"UPCOMING")*('Pending RQ Deadlines'!$K$2:$K$1271="Yes"))</f>
        <v>0</v>
      </c>
      <c r="M421" s="15" t="str">
        <f ca="1">IFERROR(_xludf.minifs('Pending RQ Deadlines'!$G$2:$G$1271,'Pending RQ Deadlines'!$C$2:$C$1271,A421),"")</f>
        <v/>
      </c>
      <c r="N421" s="13">
        <f t="shared" ca="1" si="6"/>
        <v>421</v>
      </c>
    </row>
    <row r="422" spans="1:14">
      <c r="A422" s="14" t="s">
        <v>451</v>
      </c>
      <c r="B422" s="33">
        <f>COUNTIF(Data!$D$2:$D$6232,A422)</f>
        <v>1</v>
      </c>
      <c r="C422" s="33">
        <f>COUNTIFS(Data!$D$2:$D$6232,A422,Data!$R$2:$R$6232,"RFE FILED")</f>
        <v>1</v>
      </c>
      <c r="D422" s="33">
        <f>COUNTIFS(Data!$D$2:$D$6232,A422,Data!$R$2:$R$6232,"PROVISIONAL FILED")</f>
        <v>0</v>
      </c>
      <c r="E422" s="33">
        <f>COUNTIFS(Data!$D$2:$D$6232,A422,Data!$R$2:$R$6232,"COMPLETE FILED")</f>
        <v>0</v>
      </c>
      <c r="F422" s="33">
        <f>COUNTIFS(Data!$D$2:$D$6232,A422,Data!$R$2:$R$6232,"APPLICATION FILED")</f>
        <v>0</v>
      </c>
      <c r="G422" s="33">
        <f>COUNTIFS(Data!$D$2:$D$6232,A422,Data!$R$2:$R$6232,"UNDER EXAMINATION")</f>
        <v>0</v>
      </c>
      <c r="H422" s="33">
        <f>COUNTIFS(Data!$D$2:$D$6232,A422,Data!$R$2:$R$6232,"GRANTED")</f>
        <v>0</v>
      </c>
      <c r="I422" s="33">
        <f>SUMPRODUCT((Data!$D$2:$D$6232=A422)*((Data!$R$2:$R$6232="ABANDONED")+(Data!$R$2:$R$6232="CLOSED")+(Data!$R$2:$R$6232="MERGED")))</f>
        <v>0</v>
      </c>
      <c r="J422" s="13">
        <f>COUNTIFS('Pending RQ Deadlines'!$C$2:$C$1271,A422,'Pending RQ Deadlines'!$K$2:$K$1271,"Yes")</f>
        <v>0</v>
      </c>
      <c r="K422" s="13">
        <f>COUNTIFS('Pending RQ Deadlines'!$C$2:$C$1271,A422,'Pending RQ Deadlines'!$J$2:$J$1271,"OVERDUE")</f>
        <v>0</v>
      </c>
      <c r="L422" s="13">
        <f ca="1">SUMPRODUCT(('Pending RQ Deadlines'!$C$2:$C$1271=A422)*('Pending RQ Deadlines'!$J$2:$J$1271&lt;&gt;"UPCOMING")*('Pending RQ Deadlines'!$K$2:$K$1271="Yes"))</f>
        <v>0</v>
      </c>
      <c r="M422" s="15" t="str">
        <f ca="1">IFERROR(_xludf.minifs('Pending RQ Deadlines'!$G$2:$G$1271,'Pending RQ Deadlines'!$C$2:$C$1271,A422),"")</f>
        <v/>
      </c>
      <c r="N422" s="13">
        <f t="shared" ca="1" si="6"/>
        <v>422</v>
      </c>
    </row>
    <row r="423" spans="1:14">
      <c r="A423" s="14" t="s">
        <v>452</v>
      </c>
      <c r="B423" s="33">
        <f>COUNTIF(Data!$D$2:$D$6232,A423)</f>
        <v>1</v>
      </c>
      <c r="C423" s="33">
        <f>COUNTIFS(Data!$D$2:$D$6232,A423,Data!$R$2:$R$6232,"RFE FILED")</f>
        <v>1</v>
      </c>
      <c r="D423" s="33">
        <f>COUNTIFS(Data!$D$2:$D$6232,A423,Data!$R$2:$R$6232,"PROVISIONAL FILED")</f>
        <v>0</v>
      </c>
      <c r="E423" s="33">
        <f>COUNTIFS(Data!$D$2:$D$6232,A423,Data!$R$2:$R$6232,"COMPLETE FILED")</f>
        <v>0</v>
      </c>
      <c r="F423" s="33">
        <f>COUNTIFS(Data!$D$2:$D$6232,A423,Data!$R$2:$R$6232,"APPLICATION FILED")</f>
        <v>0</v>
      </c>
      <c r="G423" s="33">
        <f>COUNTIFS(Data!$D$2:$D$6232,A423,Data!$R$2:$R$6232,"UNDER EXAMINATION")</f>
        <v>0</v>
      </c>
      <c r="H423" s="33">
        <f>COUNTIFS(Data!$D$2:$D$6232,A423,Data!$R$2:$R$6232,"GRANTED")</f>
        <v>0</v>
      </c>
      <c r="I423" s="33">
        <f>SUMPRODUCT((Data!$D$2:$D$6232=A423)*((Data!$R$2:$R$6232="ABANDONED")+(Data!$R$2:$R$6232="CLOSED")+(Data!$R$2:$R$6232="MERGED")))</f>
        <v>0</v>
      </c>
      <c r="J423" s="13">
        <f>COUNTIFS('Pending RQ Deadlines'!$C$2:$C$1271,A423,'Pending RQ Deadlines'!$K$2:$K$1271,"Yes")</f>
        <v>0</v>
      </c>
      <c r="K423" s="13">
        <f>COUNTIFS('Pending RQ Deadlines'!$C$2:$C$1271,A423,'Pending RQ Deadlines'!$J$2:$J$1271,"OVERDUE")</f>
        <v>0</v>
      </c>
      <c r="L423" s="13">
        <f ca="1">SUMPRODUCT(('Pending RQ Deadlines'!$C$2:$C$1271=A423)*('Pending RQ Deadlines'!$J$2:$J$1271&lt;&gt;"UPCOMING")*('Pending RQ Deadlines'!$K$2:$K$1271="Yes"))</f>
        <v>0</v>
      </c>
      <c r="M423" s="15" t="str">
        <f ca="1">IFERROR(_xludf.minifs('Pending RQ Deadlines'!$G$2:$G$1271,'Pending RQ Deadlines'!$C$2:$C$1271,A423),"")</f>
        <v/>
      </c>
      <c r="N423" s="13">
        <f t="shared" ca="1" si="6"/>
        <v>423</v>
      </c>
    </row>
    <row r="424" spans="1:14">
      <c r="A424" s="14" t="s">
        <v>453</v>
      </c>
      <c r="B424" s="33">
        <f>COUNTIF(Data!$D$2:$D$6232,A424)</f>
        <v>1</v>
      </c>
      <c r="C424" s="33">
        <f>COUNTIFS(Data!$D$2:$D$6232,A424,Data!$R$2:$R$6232,"RFE FILED")</f>
        <v>0</v>
      </c>
      <c r="D424" s="33">
        <f>COUNTIFS(Data!$D$2:$D$6232,A424,Data!$R$2:$R$6232,"PROVISIONAL FILED")</f>
        <v>1</v>
      </c>
      <c r="E424" s="33">
        <f>COUNTIFS(Data!$D$2:$D$6232,A424,Data!$R$2:$R$6232,"COMPLETE FILED")</f>
        <v>0</v>
      </c>
      <c r="F424" s="33">
        <f>COUNTIFS(Data!$D$2:$D$6232,A424,Data!$R$2:$R$6232,"APPLICATION FILED")</f>
        <v>0</v>
      </c>
      <c r="G424" s="33">
        <f>COUNTIFS(Data!$D$2:$D$6232,A424,Data!$R$2:$R$6232,"UNDER EXAMINATION")</f>
        <v>0</v>
      </c>
      <c r="H424" s="33">
        <f>COUNTIFS(Data!$D$2:$D$6232,A424,Data!$R$2:$R$6232,"GRANTED")</f>
        <v>0</v>
      </c>
      <c r="I424" s="33">
        <f>SUMPRODUCT((Data!$D$2:$D$6232=A424)*((Data!$R$2:$R$6232="ABANDONED")+(Data!$R$2:$R$6232="CLOSED")+(Data!$R$2:$R$6232="MERGED")))</f>
        <v>0</v>
      </c>
      <c r="J424" s="13">
        <f>COUNTIFS('Pending RQ Deadlines'!$C$2:$C$1271,A424,'Pending RQ Deadlines'!$K$2:$K$1271,"Yes")</f>
        <v>1</v>
      </c>
      <c r="K424" s="13">
        <f ca="1">COUNTIFS('Pending RQ Deadlines'!$C$2:$C$1271,A424,'Pending RQ Deadlines'!$J$2:$J$1271,"OVERDUE")</f>
        <v>1</v>
      </c>
      <c r="L424" s="13">
        <f ca="1">SUMPRODUCT(('Pending RQ Deadlines'!$C$2:$C$1271=A424)*('Pending RQ Deadlines'!$J$2:$J$1271&lt;&gt;"UPCOMING")*('Pending RQ Deadlines'!$K$2:$K$1271="Yes"))</f>
        <v>1</v>
      </c>
      <c r="M424" s="15" t="str">
        <f ca="1">IFERROR(_xludf.minifs('Pending RQ Deadlines'!$G$2:$G$1271,'Pending RQ Deadlines'!$C$2:$C$1271,A424),"")</f>
        <v/>
      </c>
      <c r="N424" s="13">
        <f t="shared" ca="1" si="6"/>
        <v>423.01</v>
      </c>
    </row>
    <row r="425" spans="1:14">
      <c r="A425" s="14" t="s">
        <v>454</v>
      </c>
      <c r="B425" s="33">
        <f>COUNTIF(Data!$D$2:$D$6232,A425)</f>
        <v>1</v>
      </c>
      <c r="C425" s="33">
        <f>COUNTIFS(Data!$D$2:$D$6232,A425,Data!$R$2:$R$6232,"RFE FILED")</f>
        <v>0</v>
      </c>
      <c r="D425" s="33">
        <f>COUNTIFS(Data!$D$2:$D$6232,A425,Data!$R$2:$R$6232,"PROVISIONAL FILED")</f>
        <v>0</v>
      </c>
      <c r="E425" s="33">
        <f>COUNTIFS(Data!$D$2:$D$6232,A425,Data!$R$2:$R$6232,"COMPLETE FILED")</f>
        <v>0</v>
      </c>
      <c r="F425" s="33">
        <f>COUNTIFS(Data!$D$2:$D$6232,A425,Data!$R$2:$R$6232,"APPLICATION FILED")</f>
        <v>1</v>
      </c>
      <c r="G425" s="33">
        <f>COUNTIFS(Data!$D$2:$D$6232,A425,Data!$R$2:$R$6232,"UNDER EXAMINATION")</f>
        <v>0</v>
      </c>
      <c r="H425" s="33">
        <f>COUNTIFS(Data!$D$2:$D$6232,A425,Data!$R$2:$R$6232,"GRANTED")</f>
        <v>0</v>
      </c>
      <c r="I425" s="33">
        <f>SUMPRODUCT((Data!$D$2:$D$6232=A425)*((Data!$R$2:$R$6232="ABANDONED")+(Data!$R$2:$R$6232="CLOSED")+(Data!$R$2:$R$6232="MERGED")))</f>
        <v>0</v>
      </c>
      <c r="J425" s="13">
        <f>COUNTIFS('Pending RQ Deadlines'!$C$2:$C$1271,A425,'Pending RQ Deadlines'!$K$2:$K$1271,"Yes")</f>
        <v>1</v>
      </c>
      <c r="K425" s="13">
        <f ca="1">COUNTIFS('Pending RQ Deadlines'!$C$2:$C$1271,A425,'Pending RQ Deadlines'!$J$2:$J$1271,"OVERDUE")</f>
        <v>0</v>
      </c>
      <c r="L425" s="13">
        <f ca="1">SUMPRODUCT(('Pending RQ Deadlines'!$C$2:$C$1271=A425)*('Pending RQ Deadlines'!$J$2:$J$1271&lt;&gt;"UPCOMING")*('Pending RQ Deadlines'!$K$2:$K$1271="Yes"))</f>
        <v>0</v>
      </c>
      <c r="M425" s="15" t="str">
        <f ca="1">IFERROR(_xludf.minifs('Pending RQ Deadlines'!$G$2:$G$1271,'Pending RQ Deadlines'!$C$2:$C$1271,A425),"")</f>
        <v/>
      </c>
      <c r="N425" s="13">
        <f t="shared" ca="1" si="6"/>
        <v>425</v>
      </c>
    </row>
    <row r="426" spans="1:14">
      <c r="A426" s="14" t="s">
        <v>455</v>
      </c>
      <c r="B426" s="33">
        <f>COUNTIF(Data!$D$2:$D$6232,A426)</f>
        <v>1</v>
      </c>
      <c r="C426" s="33">
        <f>COUNTIFS(Data!$D$2:$D$6232,A426,Data!$R$2:$R$6232,"RFE FILED")</f>
        <v>1</v>
      </c>
      <c r="D426" s="33">
        <f>COUNTIFS(Data!$D$2:$D$6232,A426,Data!$R$2:$R$6232,"PROVISIONAL FILED")</f>
        <v>0</v>
      </c>
      <c r="E426" s="33">
        <f>COUNTIFS(Data!$D$2:$D$6232,A426,Data!$R$2:$R$6232,"COMPLETE FILED")</f>
        <v>0</v>
      </c>
      <c r="F426" s="33">
        <f>COUNTIFS(Data!$D$2:$D$6232,A426,Data!$R$2:$R$6232,"APPLICATION FILED")</f>
        <v>0</v>
      </c>
      <c r="G426" s="33">
        <f>COUNTIFS(Data!$D$2:$D$6232,A426,Data!$R$2:$R$6232,"UNDER EXAMINATION")</f>
        <v>0</v>
      </c>
      <c r="H426" s="33">
        <f>COUNTIFS(Data!$D$2:$D$6232,A426,Data!$R$2:$R$6232,"GRANTED")</f>
        <v>0</v>
      </c>
      <c r="I426" s="33">
        <f>SUMPRODUCT((Data!$D$2:$D$6232=A426)*((Data!$R$2:$R$6232="ABANDONED")+(Data!$R$2:$R$6232="CLOSED")+(Data!$R$2:$R$6232="MERGED")))</f>
        <v>0</v>
      </c>
      <c r="J426" s="13">
        <f>COUNTIFS('Pending RQ Deadlines'!$C$2:$C$1271,A426,'Pending RQ Deadlines'!$K$2:$K$1271,"Yes")</f>
        <v>0</v>
      </c>
      <c r="K426" s="13">
        <f>COUNTIFS('Pending RQ Deadlines'!$C$2:$C$1271,A426,'Pending RQ Deadlines'!$J$2:$J$1271,"OVERDUE")</f>
        <v>0</v>
      </c>
      <c r="L426" s="13">
        <f ca="1">SUMPRODUCT(('Pending RQ Deadlines'!$C$2:$C$1271=A426)*('Pending RQ Deadlines'!$J$2:$J$1271&lt;&gt;"UPCOMING")*('Pending RQ Deadlines'!$K$2:$K$1271="Yes"))</f>
        <v>0</v>
      </c>
      <c r="M426" s="15" t="str">
        <f ca="1">IFERROR(_xludf.minifs('Pending RQ Deadlines'!$G$2:$G$1271,'Pending RQ Deadlines'!$C$2:$C$1271,A426),"")</f>
        <v/>
      </c>
      <c r="N426" s="13">
        <f t="shared" ca="1" si="6"/>
        <v>426</v>
      </c>
    </row>
    <row r="427" spans="1:14">
      <c r="A427" s="14" t="s">
        <v>456</v>
      </c>
      <c r="B427" s="33">
        <f>COUNTIF(Data!$D$2:$D$6232,A427)</f>
        <v>1</v>
      </c>
      <c r="C427" s="33">
        <f>COUNTIFS(Data!$D$2:$D$6232,A427,Data!$R$2:$R$6232,"RFE FILED")</f>
        <v>1</v>
      </c>
      <c r="D427" s="33">
        <f>COUNTIFS(Data!$D$2:$D$6232,A427,Data!$R$2:$R$6232,"PROVISIONAL FILED")</f>
        <v>0</v>
      </c>
      <c r="E427" s="33">
        <f>COUNTIFS(Data!$D$2:$D$6232,A427,Data!$R$2:$R$6232,"COMPLETE FILED")</f>
        <v>0</v>
      </c>
      <c r="F427" s="33">
        <f>COUNTIFS(Data!$D$2:$D$6232,A427,Data!$R$2:$R$6232,"APPLICATION FILED")</f>
        <v>0</v>
      </c>
      <c r="G427" s="33">
        <f>COUNTIFS(Data!$D$2:$D$6232,A427,Data!$R$2:$R$6232,"UNDER EXAMINATION")</f>
        <v>0</v>
      </c>
      <c r="H427" s="33">
        <f>COUNTIFS(Data!$D$2:$D$6232,A427,Data!$R$2:$R$6232,"GRANTED")</f>
        <v>0</v>
      </c>
      <c r="I427" s="33">
        <f>SUMPRODUCT((Data!$D$2:$D$6232=A427)*((Data!$R$2:$R$6232="ABANDONED")+(Data!$R$2:$R$6232="CLOSED")+(Data!$R$2:$R$6232="MERGED")))</f>
        <v>0</v>
      </c>
      <c r="J427" s="13">
        <f>COUNTIFS('Pending RQ Deadlines'!$C$2:$C$1271,A427,'Pending RQ Deadlines'!$K$2:$K$1271,"Yes")</f>
        <v>0</v>
      </c>
      <c r="K427" s="13">
        <f>COUNTIFS('Pending RQ Deadlines'!$C$2:$C$1271,A427,'Pending RQ Deadlines'!$J$2:$J$1271,"OVERDUE")</f>
        <v>0</v>
      </c>
      <c r="L427" s="13">
        <f ca="1">SUMPRODUCT(('Pending RQ Deadlines'!$C$2:$C$1271=A427)*('Pending RQ Deadlines'!$J$2:$J$1271&lt;&gt;"UPCOMING")*('Pending RQ Deadlines'!$K$2:$K$1271="Yes"))</f>
        <v>0</v>
      </c>
      <c r="M427" s="15" t="str">
        <f ca="1">IFERROR(_xludf.minifs('Pending RQ Deadlines'!$G$2:$G$1271,'Pending RQ Deadlines'!$C$2:$C$1271,A427),"")</f>
        <v/>
      </c>
      <c r="N427" s="13">
        <f t="shared" ca="1" si="6"/>
        <v>427</v>
      </c>
    </row>
    <row r="428" spans="1:14">
      <c r="A428" s="14" t="s">
        <v>457</v>
      </c>
      <c r="B428" s="33">
        <f>COUNTIF(Data!$D$2:$D$6232,A428)</f>
        <v>1</v>
      </c>
      <c r="C428" s="33">
        <f>COUNTIFS(Data!$D$2:$D$6232,A428,Data!$R$2:$R$6232,"RFE FILED")</f>
        <v>1</v>
      </c>
      <c r="D428" s="33">
        <f>COUNTIFS(Data!$D$2:$D$6232,A428,Data!$R$2:$R$6232,"PROVISIONAL FILED")</f>
        <v>0</v>
      </c>
      <c r="E428" s="33">
        <f>COUNTIFS(Data!$D$2:$D$6232,A428,Data!$R$2:$R$6232,"COMPLETE FILED")</f>
        <v>0</v>
      </c>
      <c r="F428" s="33">
        <f>COUNTIFS(Data!$D$2:$D$6232,A428,Data!$R$2:$R$6232,"APPLICATION FILED")</f>
        <v>0</v>
      </c>
      <c r="G428" s="33">
        <f>COUNTIFS(Data!$D$2:$D$6232,A428,Data!$R$2:$R$6232,"UNDER EXAMINATION")</f>
        <v>0</v>
      </c>
      <c r="H428" s="33">
        <f>COUNTIFS(Data!$D$2:$D$6232,A428,Data!$R$2:$R$6232,"GRANTED")</f>
        <v>0</v>
      </c>
      <c r="I428" s="33">
        <f>SUMPRODUCT((Data!$D$2:$D$6232=A428)*((Data!$R$2:$R$6232="ABANDONED")+(Data!$R$2:$R$6232="CLOSED")+(Data!$R$2:$R$6232="MERGED")))</f>
        <v>0</v>
      </c>
      <c r="J428" s="13">
        <f>COUNTIFS('Pending RQ Deadlines'!$C$2:$C$1271,A428,'Pending RQ Deadlines'!$K$2:$K$1271,"Yes")</f>
        <v>0</v>
      </c>
      <c r="K428" s="13">
        <f>COUNTIFS('Pending RQ Deadlines'!$C$2:$C$1271,A428,'Pending RQ Deadlines'!$J$2:$J$1271,"OVERDUE")</f>
        <v>0</v>
      </c>
      <c r="L428" s="13">
        <f ca="1">SUMPRODUCT(('Pending RQ Deadlines'!$C$2:$C$1271=A428)*('Pending RQ Deadlines'!$J$2:$J$1271&lt;&gt;"UPCOMING")*('Pending RQ Deadlines'!$K$2:$K$1271="Yes"))</f>
        <v>0</v>
      </c>
      <c r="M428" s="15" t="str">
        <f ca="1">IFERROR(_xludf.minifs('Pending RQ Deadlines'!$G$2:$G$1271,'Pending RQ Deadlines'!$C$2:$C$1271,A428),"")</f>
        <v/>
      </c>
      <c r="N428" s="13">
        <f t="shared" ca="1" si="6"/>
        <v>428</v>
      </c>
    </row>
    <row r="429" spans="1:14">
      <c r="A429" s="14" t="s">
        <v>458</v>
      </c>
      <c r="B429" s="33">
        <f>COUNTIF(Data!$D$2:$D$6232,A429)</f>
        <v>1</v>
      </c>
      <c r="C429" s="33">
        <f>COUNTIFS(Data!$D$2:$D$6232,A429,Data!$R$2:$R$6232,"RFE FILED")</f>
        <v>1</v>
      </c>
      <c r="D429" s="33">
        <f>COUNTIFS(Data!$D$2:$D$6232,A429,Data!$R$2:$R$6232,"PROVISIONAL FILED")</f>
        <v>0</v>
      </c>
      <c r="E429" s="33">
        <f>COUNTIFS(Data!$D$2:$D$6232,A429,Data!$R$2:$R$6232,"COMPLETE FILED")</f>
        <v>0</v>
      </c>
      <c r="F429" s="33">
        <f>COUNTIFS(Data!$D$2:$D$6232,A429,Data!$R$2:$R$6232,"APPLICATION FILED")</f>
        <v>0</v>
      </c>
      <c r="G429" s="33">
        <f>COUNTIFS(Data!$D$2:$D$6232,A429,Data!$R$2:$R$6232,"UNDER EXAMINATION")</f>
        <v>0</v>
      </c>
      <c r="H429" s="33">
        <f>COUNTIFS(Data!$D$2:$D$6232,A429,Data!$R$2:$R$6232,"GRANTED")</f>
        <v>0</v>
      </c>
      <c r="I429" s="33">
        <f>SUMPRODUCT((Data!$D$2:$D$6232=A429)*((Data!$R$2:$R$6232="ABANDONED")+(Data!$R$2:$R$6232="CLOSED")+(Data!$R$2:$R$6232="MERGED")))</f>
        <v>0</v>
      </c>
      <c r="J429" s="13">
        <f>COUNTIFS('Pending RQ Deadlines'!$C$2:$C$1271,A429,'Pending RQ Deadlines'!$K$2:$K$1271,"Yes")</f>
        <v>0</v>
      </c>
      <c r="K429" s="13">
        <f>COUNTIFS('Pending RQ Deadlines'!$C$2:$C$1271,A429,'Pending RQ Deadlines'!$J$2:$J$1271,"OVERDUE")</f>
        <v>0</v>
      </c>
      <c r="L429" s="13">
        <f ca="1">SUMPRODUCT(('Pending RQ Deadlines'!$C$2:$C$1271=A429)*('Pending RQ Deadlines'!$J$2:$J$1271&lt;&gt;"UPCOMING")*('Pending RQ Deadlines'!$K$2:$K$1271="Yes"))</f>
        <v>0</v>
      </c>
      <c r="M429" s="15" t="str">
        <f ca="1">IFERROR(_xludf.minifs('Pending RQ Deadlines'!$G$2:$G$1271,'Pending RQ Deadlines'!$C$2:$C$1271,A429),"")</f>
        <v/>
      </c>
      <c r="N429" s="13">
        <f t="shared" ca="1" si="6"/>
        <v>429</v>
      </c>
    </row>
    <row r="430" spans="1:14">
      <c r="A430" s="14" t="s">
        <v>459</v>
      </c>
      <c r="B430" s="33">
        <f>COUNTIF(Data!$D$2:$D$6232,A430)</f>
        <v>1</v>
      </c>
      <c r="C430" s="33">
        <f>COUNTIFS(Data!$D$2:$D$6232,A430,Data!$R$2:$R$6232,"RFE FILED")</f>
        <v>0</v>
      </c>
      <c r="D430" s="33">
        <f>COUNTIFS(Data!$D$2:$D$6232,A430,Data!$R$2:$R$6232,"PROVISIONAL FILED")</f>
        <v>1</v>
      </c>
      <c r="E430" s="33">
        <f>COUNTIFS(Data!$D$2:$D$6232,A430,Data!$R$2:$R$6232,"COMPLETE FILED")</f>
        <v>0</v>
      </c>
      <c r="F430" s="33">
        <f>COUNTIFS(Data!$D$2:$D$6232,A430,Data!$R$2:$R$6232,"APPLICATION FILED")</f>
        <v>0</v>
      </c>
      <c r="G430" s="33">
        <f>COUNTIFS(Data!$D$2:$D$6232,A430,Data!$R$2:$R$6232,"UNDER EXAMINATION")</f>
        <v>0</v>
      </c>
      <c r="H430" s="33">
        <f>COUNTIFS(Data!$D$2:$D$6232,A430,Data!$R$2:$R$6232,"GRANTED")</f>
        <v>0</v>
      </c>
      <c r="I430" s="33">
        <f>SUMPRODUCT((Data!$D$2:$D$6232=A430)*((Data!$R$2:$R$6232="ABANDONED")+(Data!$R$2:$R$6232="CLOSED")+(Data!$R$2:$R$6232="MERGED")))</f>
        <v>0</v>
      </c>
      <c r="J430" s="13">
        <f>COUNTIFS('Pending RQ Deadlines'!$C$2:$C$1271,A430,'Pending RQ Deadlines'!$K$2:$K$1271,"Yes")</f>
        <v>1</v>
      </c>
      <c r="K430" s="13">
        <f ca="1">COUNTIFS('Pending RQ Deadlines'!$C$2:$C$1271,A430,'Pending RQ Deadlines'!$J$2:$J$1271,"OVERDUE")</f>
        <v>1</v>
      </c>
      <c r="L430" s="13">
        <f ca="1">SUMPRODUCT(('Pending RQ Deadlines'!$C$2:$C$1271=A430)*('Pending RQ Deadlines'!$J$2:$J$1271&lt;&gt;"UPCOMING")*('Pending RQ Deadlines'!$K$2:$K$1271="Yes"))</f>
        <v>1</v>
      </c>
      <c r="M430" s="15" t="str">
        <f ca="1">IFERROR(_xludf.minifs('Pending RQ Deadlines'!$G$2:$G$1271,'Pending RQ Deadlines'!$C$2:$C$1271,A430),"")</f>
        <v/>
      </c>
      <c r="N430" s="13">
        <f t="shared" ca="1" si="6"/>
        <v>429.01</v>
      </c>
    </row>
    <row r="431" spans="1:14">
      <c r="A431" s="14" t="s">
        <v>460</v>
      </c>
      <c r="B431" s="33">
        <f>COUNTIF(Data!$D$2:$D$6232,A431)</f>
        <v>1</v>
      </c>
      <c r="C431" s="33">
        <f>COUNTIFS(Data!$D$2:$D$6232,A431,Data!$R$2:$R$6232,"RFE FILED")</f>
        <v>1</v>
      </c>
      <c r="D431" s="33">
        <f>COUNTIFS(Data!$D$2:$D$6232,A431,Data!$R$2:$R$6232,"PROVISIONAL FILED")</f>
        <v>0</v>
      </c>
      <c r="E431" s="33">
        <f>COUNTIFS(Data!$D$2:$D$6232,A431,Data!$R$2:$R$6232,"COMPLETE FILED")</f>
        <v>0</v>
      </c>
      <c r="F431" s="33">
        <f>COUNTIFS(Data!$D$2:$D$6232,A431,Data!$R$2:$R$6232,"APPLICATION FILED")</f>
        <v>0</v>
      </c>
      <c r="G431" s="33">
        <f>COUNTIFS(Data!$D$2:$D$6232,A431,Data!$R$2:$R$6232,"UNDER EXAMINATION")</f>
        <v>0</v>
      </c>
      <c r="H431" s="33">
        <f>COUNTIFS(Data!$D$2:$D$6232,A431,Data!$R$2:$R$6232,"GRANTED")</f>
        <v>0</v>
      </c>
      <c r="I431" s="33">
        <f>SUMPRODUCT((Data!$D$2:$D$6232=A431)*((Data!$R$2:$R$6232="ABANDONED")+(Data!$R$2:$R$6232="CLOSED")+(Data!$R$2:$R$6232="MERGED")))</f>
        <v>0</v>
      </c>
      <c r="J431" s="13">
        <f>COUNTIFS('Pending RQ Deadlines'!$C$2:$C$1271,A431,'Pending RQ Deadlines'!$K$2:$K$1271,"Yes")</f>
        <v>0</v>
      </c>
      <c r="K431" s="13">
        <f>COUNTIFS('Pending RQ Deadlines'!$C$2:$C$1271,A431,'Pending RQ Deadlines'!$J$2:$J$1271,"OVERDUE")</f>
        <v>0</v>
      </c>
      <c r="L431" s="13">
        <f ca="1">SUMPRODUCT(('Pending RQ Deadlines'!$C$2:$C$1271=A431)*('Pending RQ Deadlines'!$J$2:$J$1271&lt;&gt;"UPCOMING")*('Pending RQ Deadlines'!$K$2:$K$1271="Yes"))</f>
        <v>0</v>
      </c>
      <c r="M431" s="15" t="str">
        <f ca="1">IFERROR(_xludf.minifs('Pending RQ Deadlines'!$G$2:$G$1271,'Pending RQ Deadlines'!$C$2:$C$1271,A431),"")</f>
        <v/>
      </c>
      <c r="N431" s="13">
        <f t="shared" ca="1" si="6"/>
        <v>431</v>
      </c>
    </row>
    <row r="432" spans="1:14">
      <c r="A432" s="14" t="s">
        <v>461</v>
      </c>
      <c r="B432" s="33">
        <f>COUNTIF(Data!$D$2:$D$6232,A432)</f>
        <v>1</v>
      </c>
      <c r="C432" s="33">
        <f>COUNTIFS(Data!$D$2:$D$6232,A432,Data!$R$2:$R$6232,"RFE FILED")</f>
        <v>1</v>
      </c>
      <c r="D432" s="33">
        <f>COUNTIFS(Data!$D$2:$D$6232,A432,Data!$R$2:$R$6232,"PROVISIONAL FILED")</f>
        <v>0</v>
      </c>
      <c r="E432" s="33">
        <f>COUNTIFS(Data!$D$2:$D$6232,A432,Data!$R$2:$R$6232,"COMPLETE FILED")</f>
        <v>0</v>
      </c>
      <c r="F432" s="33">
        <f>COUNTIFS(Data!$D$2:$D$6232,A432,Data!$R$2:$R$6232,"APPLICATION FILED")</f>
        <v>0</v>
      </c>
      <c r="G432" s="33">
        <f>COUNTIFS(Data!$D$2:$D$6232,A432,Data!$R$2:$R$6232,"UNDER EXAMINATION")</f>
        <v>0</v>
      </c>
      <c r="H432" s="33">
        <f>COUNTIFS(Data!$D$2:$D$6232,A432,Data!$R$2:$R$6232,"GRANTED")</f>
        <v>0</v>
      </c>
      <c r="I432" s="33">
        <f>SUMPRODUCT((Data!$D$2:$D$6232=A432)*((Data!$R$2:$R$6232="ABANDONED")+(Data!$R$2:$R$6232="CLOSED")+(Data!$R$2:$R$6232="MERGED")))</f>
        <v>0</v>
      </c>
      <c r="J432" s="13">
        <f>COUNTIFS('Pending RQ Deadlines'!$C$2:$C$1271,A432,'Pending RQ Deadlines'!$K$2:$K$1271,"Yes")</f>
        <v>0</v>
      </c>
      <c r="K432" s="13">
        <f>COUNTIFS('Pending RQ Deadlines'!$C$2:$C$1271,A432,'Pending RQ Deadlines'!$J$2:$J$1271,"OVERDUE")</f>
        <v>0</v>
      </c>
      <c r="L432" s="13">
        <f ca="1">SUMPRODUCT(('Pending RQ Deadlines'!$C$2:$C$1271=A432)*('Pending RQ Deadlines'!$J$2:$J$1271&lt;&gt;"UPCOMING")*('Pending RQ Deadlines'!$K$2:$K$1271="Yes"))</f>
        <v>0</v>
      </c>
      <c r="M432" s="15" t="str">
        <f ca="1">IFERROR(_xludf.minifs('Pending RQ Deadlines'!$G$2:$G$1271,'Pending RQ Deadlines'!$C$2:$C$1271,A432),"")</f>
        <v/>
      </c>
      <c r="N432" s="13">
        <f t="shared" ca="1" si="6"/>
        <v>432</v>
      </c>
    </row>
    <row r="433" spans="1:14">
      <c r="A433" s="14" t="s">
        <v>462</v>
      </c>
      <c r="B433" s="33">
        <f>COUNTIF(Data!$D$2:$D$6232,A433)</f>
        <v>1</v>
      </c>
      <c r="C433" s="33">
        <f>COUNTIFS(Data!$D$2:$D$6232,A433,Data!$R$2:$R$6232,"RFE FILED")</f>
        <v>0</v>
      </c>
      <c r="D433" s="33">
        <f>COUNTIFS(Data!$D$2:$D$6232,A433,Data!$R$2:$R$6232,"PROVISIONAL FILED")</f>
        <v>1</v>
      </c>
      <c r="E433" s="33">
        <f>COUNTIFS(Data!$D$2:$D$6232,A433,Data!$R$2:$R$6232,"COMPLETE FILED")</f>
        <v>0</v>
      </c>
      <c r="F433" s="33">
        <f>COUNTIFS(Data!$D$2:$D$6232,A433,Data!$R$2:$R$6232,"APPLICATION FILED")</f>
        <v>0</v>
      </c>
      <c r="G433" s="33">
        <f>COUNTIFS(Data!$D$2:$D$6232,A433,Data!$R$2:$R$6232,"UNDER EXAMINATION")</f>
        <v>0</v>
      </c>
      <c r="H433" s="33">
        <f>COUNTIFS(Data!$D$2:$D$6232,A433,Data!$R$2:$R$6232,"GRANTED")</f>
        <v>0</v>
      </c>
      <c r="I433" s="33">
        <f>SUMPRODUCT((Data!$D$2:$D$6232=A433)*((Data!$R$2:$R$6232="ABANDONED")+(Data!$R$2:$R$6232="CLOSED")+(Data!$R$2:$R$6232="MERGED")))</f>
        <v>0</v>
      </c>
      <c r="J433" s="13">
        <f>COUNTIFS('Pending RQ Deadlines'!$C$2:$C$1271,A433,'Pending RQ Deadlines'!$K$2:$K$1271,"Yes")</f>
        <v>1</v>
      </c>
      <c r="K433" s="13">
        <f ca="1">COUNTIFS('Pending RQ Deadlines'!$C$2:$C$1271,A433,'Pending RQ Deadlines'!$J$2:$J$1271,"OVERDUE")</f>
        <v>1</v>
      </c>
      <c r="L433" s="13">
        <f ca="1">SUMPRODUCT(('Pending RQ Deadlines'!$C$2:$C$1271=A433)*('Pending RQ Deadlines'!$J$2:$J$1271&lt;&gt;"UPCOMING")*('Pending RQ Deadlines'!$K$2:$K$1271="Yes"))</f>
        <v>1</v>
      </c>
      <c r="M433" s="15" t="str">
        <f ca="1">IFERROR(_xludf.minifs('Pending RQ Deadlines'!$G$2:$G$1271,'Pending RQ Deadlines'!$C$2:$C$1271,A433),"")</f>
        <v/>
      </c>
      <c r="N433" s="13">
        <f t="shared" ca="1" si="6"/>
        <v>432.01</v>
      </c>
    </row>
    <row r="434" spans="1:14">
      <c r="A434" s="14" t="s">
        <v>463</v>
      </c>
      <c r="B434" s="33">
        <f>COUNTIF(Data!$D$2:$D$6232,A434)</f>
        <v>1</v>
      </c>
      <c r="C434" s="33">
        <f>COUNTIFS(Data!$D$2:$D$6232,A434,Data!$R$2:$R$6232,"RFE FILED")</f>
        <v>0</v>
      </c>
      <c r="D434" s="33">
        <f>COUNTIFS(Data!$D$2:$D$6232,A434,Data!$R$2:$R$6232,"PROVISIONAL FILED")</f>
        <v>0</v>
      </c>
      <c r="E434" s="33">
        <f>COUNTIFS(Data!$D$2:$D$6232,A434,Data!$R$2:$R$6232,"COMPLETE FILED")</f>
        <v>0</v>
      </c>
      <c r="F434" s="33">
        <f>COUNTIFS(Data!$D$2:$D$6232,A434,Data!$R$2:$R$6232,"APPLICATION FILED")</f>
        <v>1</v>
      </c>
      <c r="G434" s="33">
        <f>COUNTIFS(Data!$D$2:$D$6232,A434,Data!$R$2:$R$6232,"UNDER EXAMINATION")</f>
        <v>0</v>
      </c>
      <c r="H434" s="33">
        <f>COUNTIFS(Data!$D$2:$D$6232,A434,Data!$R$2:$R$6232,"GRANTED")</f>
        <v>0</v>
      </c>
      <c r="I434" s="33">
        <f>SUMPRODUCT((Data!$D$2:$D$6232=A434)*((Data!$R$2:$R$6232="ABANDONED")+(Data!$R$2:$R$6232="CLOSED")+(Data!$R$2:$R$6232="MERGED")))</f>
        <v>0</v>
      </c>
      <c r="J434" s="13">
        <f>COUNTIFS('Pending RQ Deadlines'!$C$2:$C$1271,A434,'Pending RQ Deadlines'!$K$2:$K$1271,"Yes")</f>
        <v>1</v>
      </c>
      <c r="K434" s="13">
        <f ca="1">COUNTIFS('Pending RQ Deadlines'!$C$2:$C$1271,A434,'Pending RQ Deadlines'!$J$2:$J$1271,"OVERDUE")</f>
        <v>1</v>
      </c>
      <c r="L434" s="13">
        <f ca="1">SUMPRODUCT(('Pending RQ Deadlines'!$C$2:$C$1271=A434)*('Pending RQ Deadlines'!$J$2:$J$1271&lt;&gt;"UPCOMING")*('Pending RQ Deadlines'!$K$2:$K$1271="Yes"))</f>
        <v>1</v>
      </c>
      <c r="M434" s="15" t="str">
        <f ca="1">IFERROR(_xludf.minifs('Pending RQ Deadlines'!$G$2:$G$1271,'Pending RQ Deadlines'!$C$2:$C$1271,A434),"")</f>
        <v/>
      </c>
      <c r="N434" s="13">
        <f t="shared" ca="1" si="6"/>
        <v>433.01</v>
      </c>
    </row>
    <row r="435" spans="1:14">
      <c r="A435" s="14" t="s">
        <v>464</v>
      </c>
      <c r="B435" s="33">
        <f>COUNTIF(Data!$D$2:$D$6232,A435)</f>
        <v>1</v>
      </c>
      <c r="C435" s="33">
        <f>COUNTIFS(Data!$D$2:$D$6232,A435,Data!$R$2:$R$6232,"RFE FILED")</f>
        <v>0</v>
      </c>
      <c r="D435" s="33">
        <f>COUNTIFS(Data!$D$2:$D$6232,A435,Data!$R$2:$R$6232,"PROVISIONAL FILED")</f>
        <v>1</v>
      </c>
      <c r="E435" s="33">
        <f>COUNTIFS(Data!$D$2:$D$6232,A435,Data!$R$2:$R$6232,"COMPLETE FILED")</f>
        <v>0</v>
      </c>
      <c r="F435" s="33">
        <f>COUNTIFS(Data!$D$2:$D$6232,A435,Data!$R$2:$R$6232,"APPLICATION FILED")</f>
        <v>0</v>
      </c>
      <c r="G435" s="33">
        <f>COUNTIFS(Data!$D$2:$D$6232,A435,Data!$R$2:$R$6232,"UNDER EXAMINATION")</f>
        <v>0</v>
      </c>
      <c r="H435" s="33">
        <f>COUNTIFS(Data!$D$2:$D$6232,A435,Data!$R$2:$R$6232,"GRANTED")</f>
        <v>0</v>
      </c>
      <c r="I435" s="33">
        <f>SUMPRODUCT((Data!$D$2:$D$6232=A435)*((Data!$R$2:$R$6232="ABANDONED")+(Data!$R$2:$R$6232="CLOSED")+(Data!$R$2:$R$6232="MERGED")))</f>
        <v>0</v>
      </c>
      <c r="J435" s="13">
        <f>COUNTIFS('Pending RQ Deadlines'!$C$2:$C$1271,A435,'Pending RQ Deadlines'!$K$2:$K$1271,"Yes")</f>
        <v>1</v>
      </c>
      <c r="K435" s="13">
        <f ca="1">COUNTIFS('Pending RQ Deadlines'!$C$2:$C$1271,A435,'Pending RQ Deadlines'!$J$2:$J$1271,"OVERDUE")</f>
        <v>0</v>
      </c>
      <c r="L435" s="13">
        <f ca="1">SUMPRODUCT(('Pending RQ Deadlines'!$C$2:$C$1271=A435)*('Pending RQ Deadlines'!$J$2:$J$1271&lt;&gt;"UPCOMING")*('Pending RQ Deadlines'!$K$2:$K$1271="Yes"))</f>
        <v>0</v>
      </c>
      <c r="M435" s="15" t="str">
        <f ca="1">IFERROR(_xludf.minifs('Pending RQ Deadlines'!$G$2:$G$1271,'Pending RQ Deadlines'!$C$2:$C$1271,A435),"")</f>
        <v/>
      </c>
      <c r="N435" s="13">
        <f t="shared" ca="1" si="6"/>
        <v>435</v>
      </c>
    </row>
    <row r="436" spans="1:14">
      <c r="A436" s="14" t="s">
        <v>465</v>
      </c>
      <c r="B436" s="33">
        <f>COUNTIF(Data!$D$2:$D$6232,A436)</f>
        <v>1</v>
      </c>
      <c r="C436" s="33">
        <f>COUNTIFS(Data!$D$2:$D$6232,A436,Data!$R$2:$R$6232,"RFE FILED")</f>
        <v>1</v>
      </c>
      <c r="D436" s="33">
        <f>COUNTIFS(Data!$D$2:$D$6232,A436,Data!$R$2:$R$6232,"PROVISIONAL FILED")</f>
        <v>0</v>
      </c>
      <c r="E436" s="33">
        <f>COUNTIFS(Data!$D$2:$D$6232,A436,Data!$R$2:$R$6232,"COMPLETE FILED")</f>
        <v>0</v>
      </c>
      <c r="F436" s="33">
        <f>COUNTIFS(Data!$D$2:$D$6232,A436,Data!$R$2:$R$6232,"APPLICATION FILED")</f>
        <v>0</v>
      </c>
      <c r="G436" s="33">
        <f>COUNTIFS(Data!$D$2:$D$6232,A436,Data!$R$2:$R$6232,"UNDER EXAMINATION")</f>
        <v>0</v>
      </c>
      <c r="H436" s="33">
        <f>COUNTIFS(Data!$D$2:$D$6232,A436,Data!$R$2:$R$6232,"GRANTED")</f>
        <v>0</v>
      </c>
      <c r="I436" s="33">
        <f>SUMPRODUCT((Data!$D$2:$D$6232=A436)*((Data!$R$2:$R$6232="ABANDONED")+(Data!$R$2:$R$6232="CLOSED")+(Data!$R$2:$R$6232="MERGED")))</f>
        <v>0</v>
      </c>
      <c r="J436" s="13">
        <f>COUNTIFS('Pending RQ Deadlines'!$C$2:$C$1271,A436,'Pending RQ Deadlines'!$K$2:$K$1271,"Yes")</f>
        <v>0</v>
      </c>
      <c r="K436" s="13">
        <f>COUNTIFS('Pending RQ Deadlines'!$C$2:$C$1271,A436,'Pending RQ Deadlines'!$J$2:$J$1271,"OVERDUE")</f>
        <v>0</v>
      </c>
      <c r="L436" s="13">
        <f ca="1">SUMPRODUCT(('Pending RQ Deadlines'!$C$2:$C$1271=A436)*('Pending RQ Deadlines'!$J$2:$J$1271&lt;&gt;"UPCOMING")*('Pending RQ Deadlines'!$K$2:$K$1271="Yes"))</f>
        <v>0</v>
      </c>
      <c r="M436" s="15" t="str">
        <f ca="1">IFERROR(_xludf.minifs('Pending RQ Deadlines'!$G$2:$G$1271,'Pending RQ Deadlines'!$C$2:$C$1271,A436),"")</f>
        <v/>
      </c>
      <c r="N436" s="13">
        <f t="shared" ca="1" si="6"/>
        <v>436</v>
      </c>
    </row>
    <row r="437" spans="1:14">
      <c r="A437" s="14" t="s">
        <v>466</v>
      </c>
      <c r="B437" s="33">
        <f>COUNTIF(Data!$D$2:$D$6232,A437)</f>
        <v>1</v>
      </c>
      <c r="C437" s="33">
        <f>COUNTIFS(Data!$D$2:$D$6232,A437,Data!$R$2:$R$6232,"RFE FILED")</f>
        <v>1</v>
      </c>
      <c r="D437" s="33">
        <f>COUNTIFS(Data!$D$2:$D$6232,A437,Data!$R$2:$R$6232,"PROVISIONAL FILED")</f>
        <v>0</v>
      </c>
      <c r="E437" s="33">
        <f>COUNTIFS(Data!$D$2:$D$6232,A437,Data!$R$2:$R$6232,"COMPLETE FILED")</f>
        <v>0</v>
      </c>
      <c r="F437" s="33">
        <f>COUNTIFS(Data!$D$2:$D$6232,A437,Data!$R$2:$R$6232,"APPLICATION FILED")</f>
        <v>0</v>
      </c>
      <c r="G437" s="33">
        <f>COUNTIFS(Data!$D$2:$D$6232,A437,Data!$R$2:$R$6232,"UNDER EXAMINATION")</f>
        <v>0</v>
      </c>
      <c r="H437" s="33">
        <f>COUNTIFS(Data!$D$2:$D$6232,A437,Data!$R$2:$R$6232,"GRANTED")</f>
        <v>0</v>
      </c>
      <c r="I437" s="33">
        <f>SUMPRODUCT((Data!$D$2:$D$6232=A437)*((Data!$R$2:$R$6232="ABANDONED")+(Data!$R$2:$R$6232="CLOSED")+(Data!$R$2:$R$6232="MERGED")))</f>
        <v>0</v>
      </c>
      <c r="J437" s="13">
        <f>COUNTIFS('Pending RQ Deadlines'!$C$2:$C$1271,A437,'Pending RQ Deadlines'!$K$2:$K$1271,"Yes")</f>
        <v>0</v>
      </c>
      <c r="K437" s="13">
        <f>COUNTIFS('Pending RQ Deadlines'!$C$2:$C$1271,A437,'Pending RQ Deadlines'!$J$2:$J$1271,"OVERDUE")</f>
        <v>0</v>
      </c>
      <c r="L437" s="13">
        <f ca="1">SUMPRODUCT(('Pending RQ Deadlines'!$C$2:$C$1271=A437)*('Pending RQ Deadlines'!$J$2:$J$1271&lt;&gt;"UPCOMING")*('Pending RQ Deadlines'!$K$2:$K$1271="Yes"))</f>
        <v>0</v>
      </c>
      <c r="M437" s="15" t="str">
        <f ca="1">IFERROR(_xludf.minifs('Pending RQ Deadlines'!$G$2:$G$1271,'Pending RQ Deadlines'!$C$2:$C$1271,A437),"")</f>
        <v/>
      </c>
      <c r="N437" s="13">
        <f t="shared" ca="1" si="6"/>
        <v>437</v>
      </c>
    </row>
    <row r="438" spans="1:14">
      <c r="A438" s="14" t="s">
        <v>467</v>
      </c>
      <c r="B438" s="33">
        <f>COUNTIF(Data!$D$2:$D$6232,A438)</f>
        <v>1</v>
      </c>
      <c r="C438" s="33">
        <f>COUNTIFS(Data!$D$2:$D$6232,A438,Data!$R$2:$R$6232,"RFE FILED")</f>
        <v>1</v>
      </c>
      <c r="D438" s="33">
        <f>COUNTIFS(Data!$D$2:$D$6232,A438,Data!$R$2:$R$6232,"PROVISIONAL FILED")</f>
        <v>0</v>
      </c>
      <c r="E438" s="33">
        <f>COUNTIFS(Data!$D$2:$D$6232,A438,Data!$R$2:$R$6232,"COMPLETE FILED")</f>
        <v>0</v>
      </c>
      <c r="F438" s="33">
        <f>COUNTIFS(Data!$D$2:$D$6232,A438,Data!$R$2:$R$6232,"APPLICATION FILED")</f>
        <v>0</v>
      </c>
      <c r="G438" s="33">
        <f>COUNTIFS(Data!$D$2:$D$6232,A438,Data!$R$2:$R$6232,"UNDER EXAMINATION")</f>
        <v>0</v>
      </c>
      <c r="H438" s="33">
        <f>COUNTIFS(Data!$D$2:$D$6232,A438,Data!$R$2:$R$6232,"GRANTED")</f>
        <v>0</v>
      </c>
      <c r="I438" s="33">
        <f>SUMPRODUCT((Data!$D$2:$D$6232=A438)*((Data!$R$2:$R$6232="ABANDONED")+(Data!$R$2:$R$6232="CLOSED")+(Data!$R$2:$R$6232="MERGED")))</f>
        <v>0</v>
      </c>
      <c r="J438" s="13">
        <f>COUNTIFS('Pending RQ Deadlines'!$C$2:$C$1271,A438,'Pending RQ Deadlines'!$K$2:$K$1271,"Yes")</f>
        <v>0</v>
      </c>
      <c r="K438" s="13">
        <f>COUNTIFS('Pending RQ Deadlines'!$C$2:$C$1271,A438,'Pending RQ Deadlines'!$J$2:$J$1271,"OVERDUE")</f>
        <v>0</v>
      </c>
      <c r="L438" s="13">
        <f ca="1">SUMPRODUCT(('Pending RQ Deadlines'!$C$2:$C$1271=A438)*('Pending RQ Deadlines'!$J$2:$J$1271&lt;&gt;"UPCOMING")*('Pending RQ Deadlines'!$K$2:$K$1271="Yes"))</f>
        <v>0</v>
      </c>
      <c r="M438" s="15" t="str">
        <f ca="1">IFERROR(_xludf.minifs('Pending RQ Deadlines'!$G$2:$G$1271,'Pending RQ Deadlines'!$C$2:$C$1271,A438),"")</f>
        <v/>
      </c>
      <c r="N438" s="13">
        <f t="shared" ca="1" si="6"/>
        <v>438</v>
      </c>
    </row>
    <row r="439" spans="1:14">
      <c r="A439" s="14" t="s">
        <v>468</v>
      </c>
      <c r="B439" s="33">
        <f>COUNTIF(Data!$D$2:$D$6232,A439)</f>
        <v>1</v>
      </c>
      <c r="C439" s="33">
        <f>COUNTIFS(Data!$D$2:$D$6232,A439,Data!$R$2:$R$6232,"RFE FILED")</f>
        <v>0</v>
      </c>
      <c r="D439" s="33">
        <f>COUNTIFS(Data!$D$2:$D$6232,A439,Data!$R$2:$R$6232,"PROVISIONAL FILED")</f>
        <v>0</v>
      </c>
      <c r="E439" s="33">
        <f>COUNTIFS(Data!$D$2:$D$6232,A439,Data!$R$2:$R$6232,"COMPLETE FILED")</f>
        <v>0</v>
      </c>
      <c r="F439" s="33">
        <f>COUNTIFS(Data!$D$2:$D$6232,A439,Data!$R$2:$R$6232,"APPLICATION FILED")</f>
        <v>0</v>
      </c>
      <c r="G439" s="33">
        <f>COUNTIFS(Data!$D$2:$D$6232,A439,Data!$R$2:$R$6232,"UNDER EXAMINATION")</f>
        <v>0</v>
      </c>
      <c r="H439" s="33">
        <f>COUNTIFS(Data!$D$2:$D$6232,A439,Data!$R$2:$R$6232,"GRANTED")</f>
        <v>0</v>
      </c>
      <c r="I439" s="33">
        <f>SUMPRODUCT((Data!$D$2:$D$6232=A439)*((Data!$R$2:$R$6232="ABANDONED")+(Data!$R$2:$R$6232="CLOSED")+(Data!$R$2:$R$6232="MERGED")))</f>
        <v>1</v>
      </c>
      <c r="J439" s="13">
        <f>COUNTIFS('Pending RQ Deadlines'!$C$2:$C$1271,A439,'Pending RQ Deadlines'!$K$2:$K$1271,"Yes")</f>
        <v>0</v>
      </c>
      <c r="K439" s="13">
        <f>COUNTIFS('Pending RQ Deadlines'!$C$2:$C$1271,A439,'Pending RQ Deadlines'!$J$2:$J$1271,"OVERDUE")</f>
        <v>0</v>
      </c>
      <c r="L439" s="13">
        <f ca="1">SUMPRODUCT(('Pending RQ Deadlines'!$C$2:$C$1271=A439)*('Pending RQ Deadlines'!$J$2:$J$1271&lt;&gt;"UPCOMING")*('Pending RQ Deadlines'!$K$2:$K$1271="Yes"))</f>
        <v>0</v>
      </c>
      <c r="M439" s="15" t="str">
        <f ca="1">IFERROR(_xludf.minifs('Pending RQ Deadlines'!$G$2:$G$1271,'Pending RQ Deadlines'!$C$2:$C$1271,A439),"")</f>
        <v/>
      </c>
      <c r="N439" s="13">
        <f t="shared" ca="1" si="6"/>
        <v>439</v>
      </c>
    </row>
    <row r="440" spans="1:14">
      <c r="A440" s="14" t="s">
        <v>469</v>
      </c>
      <c r="B440" s="33">
        <f>COUNTIF(Data!$D$2:$D$6232,A440)</f>
        <v>1</v>
      </c>
      <c r="C440" s="33">
        <f>COUNTIFS(Data!$D$2:$D$6232,A440,Data!$R$2:$R$6232,"RFE FILED")</f>
        <v>1</v>
      </c>
      <c r="D440" s="33">
        <f>COUNTIFS(Data!$D$2:$D$6232,A440,Data!$R$2:$R$6232,"PROVISIONAL FILED")</f>
        <v>0</v>
      </c>
      <c r="E440" s="33">
        <f>COUNTIFS(Data!$D$2:$D$6232,A440,Data!$R$2:$R$6232,"COMPLETE FILED")</f>
        <v>0</v>
      </c>
      <c r="F440" s="33">
        <f>COUNTIFS(Data!$D$2:$D$6232,A440,Data!$R$2:$R$6232,"APPLICATION FILED")</f>
        <v>0</v>
      </c>
      <c r="G440" s="33">
        <f>COUNTIFS(Data!$D$2:$D$6232,A440,Data!$R$2:$R$6232,"UNDER EXAMINATION")</f>
        <v>0</v>
      </c>
      <c r="H440" s="33">
        <f>COUNTIFS(Data!$D$2:$D$6232,A440,Data!$R$2:$R$6232,"GRANTED")</f>
        <v>0</v>
      </c>
      <c r="I440" s="33">
        <f>SUMPRODUCT((Data!$D$2:$D$6232=A440)*((Data!$R$2:$R$6232="ABANDONED")+(Data!$R$2:$R$6232="CLOSED")+(Data!$R$2:$R$6232="MERGED")))</f>
        <v>0</v>
      </c>
      <c r="J440" s="13">
        <f>COUNTIFS('Pending RQ Deadlines'!$C$2:$C$1271,A440,'Pending RQ Deadlines'!$K$2:$K$1271,"Yes")</f>
        <v>0</v>
      </c>
      <c r="K440" s="13">
        <f>COUNTIFS('Pending RQ Deadlines'!$C$2:$C$1271,A440,'Pending RQ Deadlines'!$J$2:$J$1271,"OVERDUE")</f>
        <v>0</v>
      </c>
      <c r="L440" s="13">
        <f ca="1">SUMPRODUCT(('Pending RQ Deadlines'!$C$2:$C$1271=A440)*('Pending RQ Deadlines'!$J$2:$J$1271&lt;&gt;"UPCOMING")*('Pending RQ Deadlines'!$K$2:$K$1271="Yes"))</f>
        <v>0</v>
      </c>
      <c r="M440" s="15" t="str">
        <f ca="1">IFERROR(_xludf.minifs('Pending RQ Deadlines'!$G$2:$G$1271,'Pending RQ Deadlines'!$C$2:$C$1271,A440),"")</f>
        <v/>
      </c>
      <c r="N440" s="13">
        <f t="shared" ca="1" si="6"/>
        <v>440</v>
      </c>
    </row>
    <row r="441" spans="1:14">
      <c r="A441" s="14" t="s">
        <v>470</v>
      </c>
      <c r="B441" s="33">
        <f>COUNTIF(Data!$D$2:$D$6232,A441)</f>
        <v>1</v>
      </c>
      <c r="C441" s="33">
        <f>COUNTIFS(Data!$D$2:$D$6232,A441,Data!$R$2:$R$6232,"RFE FILED")</f>
        <v>0</v>
      </c>
      <c r="D441" s="33">
        <f>COUNTIFS(Data!$D$2:$D$6232,A441,Data!$R$2:$R$6232,"PROVISIONAL FILED")</f>
        <v>1</v>
      </c>
      <c r="E441" s="33">
        <f>COUNTIFS(Data!$D$2:$D$6232,A441,Data!$R$2:$R$6232,"COMPLETE FILED")</f>
        <v>0</v>
      </c>
      <c r="F441" s="33">
        <f>COUNTIFS(Data!$D$2:$D$6232,A441,Data!$R$2:$R$6232,"APPLICATION FILED")</f>
        <v>0</v>
      </c>
      <c r="G441" s="33">
        <f>COUNTIFS(Data!$D$2:$D$6232,A441,Data!$R$2:$R$6232,"UNDER EXAMINATION")</f>
        <v>0</v>
      </c>
      <c r="H441" s="33">
        <f>COUNTIFS(Data!$D$2:$D$6232,A441,Data!$R$2:$R$6232,"GRANTED")</f>
        <v>0</v>
      </c>
      <c r="I441" s="33">
        <f>SUMPRODUCT((Data!$D$2:$D$6232=A441)*((Data!$R$2:$R$6232="ABANDONED")+(Data!$R$2:$R$6232="CLOSED")+(Data!$R$2:$R$6232="MERGED")))</f>
        <v>0</v>
      </c>
      <c r="J441" s="13">
        <f>COUNTIFS('Pending RQ Deadlines'!$C$2:$C$1271,A441,'Pending RQ Deadlines'!$K$2:$K$1271,"Yes")</f>
        <v>1</v>
      </c>
      <c r="K441" s="13">
        <f ca="1">COUNTIFS('Pending RQ Deadlines'!$C$2:$C$1271,A441,'Pending RQ Deadlines'!$J$2:$J$1271,"OVERDUE")</f>
        <v>0</v>
      </c>
      <c r="L441" s="13">
        <f ca="1">SUMPRODUCT(('Pending RQ Deadlines'!$C$2:$C$1271=A441)*('Pending RQ Deadlines'!$J$2:$J$1271&lt;&gt;"UPCOMING")*('Pending RQ Deadlines'!$K$2:$K$1271="Yes"))</f>
        <v>0</v>
      </c>
      <c r="M441" s="15" t="str">
        <f ca="1">IFERROR(_xludf.minifs('Pending RQ Deadlines'!$G$2:$G$1271,'Pending RQ Deadlines'!$C$2:$C$1271,A441),"")</f>
        <v/>
      </c>
      <c r="N441" s="13">
        <f t="shared" ca="1" si="6"/>
        <v>441</v>
      </c>
    </row>
    <row r="442" spans="1:14">
      <c r="A442" s="14" t="s">
        <v>471</v>
      </c>
      <c r="B442" s="33">
        <f>COUNTIF(Data!$D$2:$D$6232,A442)</f>
        <v>1</v>
      </c>
      <c r="C442" s="33">
        <f>COUNTIFS(Data!$D$2:$D$6232,A442,Data!$R$2:$R$6232,"RFE FILED")</f>
        <v>0</v>
      </c>
      <c r="D442" s="33">
        <f>COUNTIFS(Data!$D$2:$D$6232,A442,Data!$R$2:$R$6232,"PROVISIONAL FILED")</f>
        <v>1</v>
      </c>
      <c r="E442" s="33">
        <f>COUNTIFS(Data!$D$2:$D$6232,A442,Data!$R$2:$R$6232,"COMPLETE FILED")</f>
        <v>0</v>
      </c>
      <c r="F442" s="33">
        <f>COUNTIFS(Data!$D$2:$D$6232,A442,Data!$R$2:$R$6232,"APPLICATION FILED")</f>
        <v>0</v>
      </c>
      <c r="G442" s="33">
        <f>COUNTIFS(Data!$D$2:$D$6232,A442,Data!$R$2:$R$6232,"UNDER EXAMINATION")</f>
        <v>0</v>
      </c>
      <c r="H442" s="33">
        <f>COUNTIFS(Data!$D$2:$D$6232,A442,Data!$R$2:$R$6232,"GRANTED")</f>
        <v>0</v>
      </c>
      <c r="I442" s="33">
        <f>SUMPRODUCT((Data!$D$2:$D$6232=A442)*((Data!$R$2:$R$6232="ABANDONED")+(Data!$R$2:$R$6232="CLOSED")+(Data!$R$2:$R$6232="MERGED")))</f>
        <v>0</v>
      </c>
      <c r="J442" s="13">
        <f>COUNTIFS('Pending RQ Deadlines'!$C$2:$C$1271,A442,'Pending RQ Deadlines'!$K$2:$K$1271,"Yes")</f>
        <v>1</v>
      </c>
      <c r="K442" s="13">
        <f ca="1">COUNTIFS('Pending RQ Deadlines'!$C$2:$C$1271,A442,'Pending RQ Deadlines'!$J$2:$J$1271,"OVERDUE")</f>
        <v>1</v>
      </c>
      <c r="L442" s="13">
        <f ca="1">SUMPRODUCT(('Pending RQ Deadlines'!$C$2:$C$1271=A442)*('Pending RQ Deadlines'!$J$2:$J$1271&lt;&gt;"UPCOMING")*('Pending RQ Deadlines'!$K$2:$K$1271="Yes"))</f>
        <v>1</v>
      </c>
      <c r="M442" s="15" t="str">
        <f ca="1">IFERROR(_xludf.minifs('Pending RQ Deadlines'!$G$2:$G$1271,'Pending RQ Deadlines'!$C$2:$C$1271,A442),"")</f>
        <v/>
      </c>
      <c r="N442" s="13">
        <f t="shared" ca="1" si="6"/>
        <v>441.01</v>
      </c>
    </row>
    <row r="443" spans="1:14">
      <c r="A443" s="14" t="s">
        <v>472</v>
      </c>
      <c r="B443" s="33">
        <f>COUNTIF(Data!$D$2:$D$6232,A443)</f>
        <v>1</v>
      </c>
      <c r="C443" s="33">
        <f>COUNTIFS(Data!$D$2:$D$6232,A443,Data!$R$2:$R$6232,"RFE FILED")</f>
        <v>0</v>
      </c>
      <c r="D443" s="33">
        <f>COUNTIFS(Data!$D$2:$D$6232,A443,Data!$R$2:$R$6232,"PROVISIONAL FILED")</f>
        <v>0</v>
      </c>
      <c r="E443" s="33">
        <f>COUNTIFS(Data!$D$2:$D$6232,A443,Data!$R$2:$R$6232,"COMPLETE FILED")</f>
        <v>0</v>
      </c>
      <c r="F443" s="33">
        <f>COUNTIFS(Data!$D$2:$D$6232,A443,Data!$R$2:$R$6232,"APPLICATION FILED")</f>
        <v>0</v>
      </c>
      <c r="G443" s="33">
        <f>COUNTIFS(Data!$D$2:$D$6232,A443,Data!$R$2:$R$6232,"UNDER EXAMINATION")</f>
        <v>1</v>
      </c>
      <c r="H443" s="33">
        <f>COUNTIFS(Data!$D$2:$D$6232,A443,Data!$R$2:$R$6232,"GRANTED")</f>
        <v>0</v>
      </c>
      <c r="I443" s="33">
        <f>SUMPRODUCT((Data!$D$2:$D$6232=A443)*((Data!$R$2:$R$6232="ABANDONED")+(Data!$R$2:$R$6232="CLOSED")+(Data!$R$2:$R$6232="MERGED")))</f>
        <v>0</v>
      </c>
      <c r="J443" s="13">
        <f>COUNTIFS('Pending RQ Deadlines'!$C$2:$C$1271,A443,'Pending RQ Deadlines'!$K$2:$K$1271,"Yes")</f>
        <v>0</v>
      </c>
      <c r="K443" s="13">
        <f>COUNTIFS('Pending RQ Deadlines'!$C$2:$C$1271,A443,'Pending RQ Deadlines'!$J$2:$J$1271,"OVERDUE")</f>
        <v>0</v>
      </c>
      <c r="L443" s="13">
        <f ca="1">SUMPRODUCT(('Pending RQ Deadlines'!$C$2:$C$1271=A443)*('Pending RQ Deadlines'!$J$2:$J$1271&lt;&gt;"UPCOMING")*('Pending RQ Deadlines'!$K$2:$K$1271="Yes"))</f>
        <v>0</v>
      </c>
      <c r="M443" s="15" t="str">
        <f ca="1">IFERROR(_xludf.minifs('Pending RQ Deadlines'!$G$2:$G$1271,'Pending RQ Deadlines'!$C$2:$C$1271,A443),"")</f>
        <v/>
      </c>
      <c r="N443" s="13">
        <f t="shared" ca="1" si="6"/>
        <v>443</v>
      </c>
    </row>
    <row r="444" spans="1:14">
      <c r="A444" s="14" t="s">
        <v>473</v>
      </c>
      <c r="B444" s="33">
        <f>COUNTIF(Data!$D$2:$D$6232,A444)</f>
        <v>1</v>
      </c>
      <c r="C444" s="33">
        <f>COUNTIFS(Data!$D$2:$D$6232,A444,Data!$R$2:$R$6232,"RFE FILED")</f>
        <v>1</v>
      </c>
      <c r="D444" s="33">
        <f>COUNTIFS(Data!$D$2:$D$6232,A444,Data!$R$2:$R$6232,"PROVISIONAL FILED")</f>
        <v>0</v>
      </c>
      <c r="E444" s="33">
        <f>COUNTIFS(Data!$D$2:$D$6232,A444,Data!$R$2:$R$6232,"COMPLETE FILED")</f>
        <v>0</v>
      </c>
      <c r="F444" s="33">
        <f>COUNTIFS(Data!$D$2:$D$6232,A444,Data!$R$2:$R$6232,"APPLICATION FILED")</f>
        <v>0</v>
      </c>
      <c r="G444" s="33">
        <f>COUNTIFS(Data!$D$2:$D$6232,A444,Data!$R$2:$R$6232,"UNDER EXAMINATION")</f>
        <v>0</v>
      </c>
      <c r="H444" s="33">
        <f>COUNTIFS(Data!$D$2:$D$6232,A444,Data!$R$2:$R$6232,"GRANTED")</f>
        <v>0</v>
      </c>
      <c r="I444" s="33">
        <f>SUMPRODUCT((Data!$D$2:$D$6232=A444)*((Data!$R$2:$R$6232="ABANDONED")+(Data!$R$2:$R$6232="CLOSED")+(Data!$R$2:$R$6232="MERGED")))</f>
        <v>0</v>
      </c>
      <c r="J444" s="13">
        <f>COUNTIFS('Pending RQ Deadlines'!$C$2:$C$1271,A444,'Pending RQ Deadlines'!$K$2:$K$1271,"Yes")</f>
        <v>0</v>
      </c>
      <c r="K444" s="13">
        <f>COUNTIFS('Pending RQ Deadlines'!$C$2:$C$1271,A444,'Pending RQ Deadlines'!$J$2:$J$1271,"OVERDUE")</f>
        <v>0</v>
      </c>
      <c r="L444" s="13">
        <f ca="1">SUMPRODUCT(('Pending RQ Deadlines'!$C$2:$C$1271=A444)*('Pending RQ Deadlines'!$J$2:$J$1271&lt;&gt;"UPCOMING")*('Pending RQ Deadlines'!$K$2:$K$1271="Yes"))</f>
        <v>0</v>
      </c>
      <c r="M444" s="15" t="str">
        <f ca="1">IFERROR(_xludf.minifs('Pending RQ Deadlines'!$G$2:$G$1271,'Pending RQ Deadlines'!$C$2:$C$1271,A444),"")</f>
        <v/>
      </c>
      <c r="N444" s="13">
        <f t="shared" ca="1" si="6"/>
        <v>444</v>
      </c>
    </row>
    <row r="445" spans="1:14">
      <c r="A445" s="14" t="s">
        <v>474</v>
      </c>
      <c r="B445" s="33">
        <f>COUNTIF(Data!$D$2:$D$6232,A445)</f>
        <v>1</v>
      </c>
      <c r="C445" s="33">
        <f>COUNTIFS(Data!$D$2:$D$6232,A445,Data!$R$2:$R$6232,"RFE FILED")</f>
        <v>0</v>
      </c>
      <c r="D445" s="33">
        <f>COUNTIFS(Data!$D$2:$D$6232,A445,Data!$R$2:$R$6232,"PROVISIONAL FILED")</f>
        <v>1</v>
      </c>
      <c r="E445" s="33">
        <f>COUNTIFS(Data!$D$2:$D$6232,A445,Data!$R$2:$R$6232,"COMPLETE FILED")</f>
        <v>0</v>
      </c>
      <c r="F445" s="33">
        <f>COUNTIFS(Data!$D$2:$D$6232,A445,Data!$R$2:$R$6232,"APPLICATION FILED")</f>
        <v>0</v>
      </c>
      <c r="G445" s="33">
        <f>COUNTIFS(Data!$D$2:$D$6232,A445,Data!$R$2:$R$6232,"UNDER EXAMINATION")</f>
        <v>0</v>
      </c>
      <c r="H445" s="33">
        <f>COUNTIFS(Data!$D$2:$D$6232,A445,Data!$R$2:$R$6232,"GRANTED")</f>
        <v>0</v>
      </c>
      <c r="I445" s="33">
        <f>SUMPRODUCT((Data!$D$2:$D$6232=A445)*((Data!$R$2:$R$6232="ABANDONED")+(Data!$R$2:$R$6232="CLOSED")+(Data!$R$2:$R$6232="MERGED")))</f>
        <v>0</v>
      </c>
      <c r="J445" s="13">
        <f>COUNTIFS('Pending RQ Deadlines'!$C$2:$C$1271,A445,'Pending RQ Deadlines'!$K$2:$K$1271,"Yes")</f>
        <v>1</v>
      </c>
      <c r="K445" s="13">
        <f ca="1">COUNTIFS('Pending RQ Deadlines'!$C$2:$C$1271,A445,'Pending RQ Deadlines'!$J$2:$J$1271,"OVERDUE")</f>
        <v>1</v>
      </c>
      <c r="L445" s="13">
        <f ca="1">SUMPRODUCT(('Pending RQ Deadlines'!$C$2:$C$1271=A445)*('Pending RQ Deadlines'!$J$2:$J$1271&lt;&gt;"UPCOMING")*('Pending RQ Deadlines'!$K$2:$K$1271="Yes"))</f>
        <v>1</v>
      </c>
      <c r="M445" s="15" t="str">
        <f ca="1">IFERROR(_xludf.minifs('Pending RQ Deadlines'!$G$2:$G$1271,'Pending RQ Deadlines'!$C$2:$C$1271,A445),"")</f>
        <v/>
      </c>
      <c r="N445" s="13">
        <f t="shared" ca="1" si="6"/>
        <v>444.01</v>
      </c>
    </row>
    <row r="446" spans="1:14">
      <c r="A446" s="14" t="s">
        <v>475</v>
      </c>
      <c r="B446" s="33">
        <f>COUNTIF(Data!$D$2:$D$6232,A446)</f>
        <v>1</v>
      </c>
      <c r="C446" s="33">
        <f>COUNTIFS(Data!$D$2:$D$6232,A446,Data!$R$2:$R$6232,"RFE FILED")</f>
        <v>0</v>
      </c>
      <c r="D446" s="33">
        <f>COUNTIFS(Data!$D$2:$D$6232,A446,Data!$R$2:$R$6232,"PROVISIONAL FILED")</f>
        <v>1</v>
      </c>
      <c r="E446" s="33">
        <f>COUNTIFS(Data!$D$2:$D$6232,A446,Data!$R$2:$R$6232,"COMPLETE FILED")</f>
        <v>0</v>
      </c>
      <c r="F446" s="33">
        <f>COUNTIFS(Data!$D$2:$D$6232,A446,Data!$R$2:$R$6232,"APPLICATION FILED")</f>
        <v>0</v>
      </c>
      <c r="G446" s="33">
        <f>COUNTIFS(Data!$D$2:$D$6232,A446,Data!$R$2:$R$6232,"UNDER EXAMINATION")</f>
        <v>0</v>
      </c>
      <c r="H446" s="33">
        <f>COUNTIFS(Data!$D$2:$D$6232,A446,Data!$R$2:$R$6232,"GRANTED")</f>
        <v>0</v>
      </c>
      <c r="I446" s="33">
        <f>SUMPRODUCT((Data!$D$2:$D$6232=A446)*((Data!$R$2:$R$6232="ABANDONED")+(Data!$R$2:$R$6232="CLOSED")+(Data!$R$2:$R$6232="MERGED")))</f>
        <v>0</v>
      </c>
      <c r="J446" s="13">
        <f>COUNTIFS('Pending RQ Deadlines'!$C$2:$C$1271,A446,'Pending RQ Deadlines'!$K$2:$K$1271,"Yes")</f>
        <v>1</v>
      </c>
      <c r="K446" s="13">
        <f ca="1">COUNTIFS('Pending RQ Deadlines'!$C$2:$C$1271,A446,'Pending RQ Deadlines'!$J$2:$J$1271,"OVERDUE")</f>
        <v>0</v>
      </c>
      <c r="L446" s="13">
        <f ca="1">SUMPRODUCT(('Pending RQ Deadlines'!$C$2:$C$1271=A446)*('Pending RQ Deadlines'!$J$2:$J$1271&lt;&gt;"UPCOMING")*('Pending RQ Deadlines'!$K$2:$K$1271="Yes"))</f>
        <v>0</v>
      </c>
      <c r="M446" s="15" t="str">
        <f ca="1">IFERROR(_xludf.minifs('Pending RQ Deadlines'!$G$2:$G$1271,'Pending RQ Deadlines'!$C$2:$C$1271,A446),"")</f>
        <v/>
      </c>
      <c r="N446" s="13">
        <f t="shared" ca="1" si="6"/>
        <v>446</v>
      </c>
    </row>
    <row r="447" spans="1:14">
      <c r="A447" s="14" t="s">
        <v>476</v>
      </c>
      <c r="B447" s="33">
        <f>COUNTIF(Data!$D$2:$D$6232,A447)</f>
        <v>1</v>
      </c>
      <c r="C447" s="33">
        <f>COUNTIFS(Data!$D$2:$D$6232,A447,Data!$R$2:$R$6232,"RFE FILED")</f>
        <v>0</v>
      </c>
      <c r="D447" s="33">
        <f>COUNTIFS(Data!$D$2:$D$6232,A447,Data!$R$2:$R$6232,"PROVISIONAL FILED")</f>
        <v>1</v>
      </c>
      <c r="E447" s="33">
        <f>COUNTIFS(Data!$D$2:$D$6232,A447,Data!$R$2:$R$6232,"COMPLETE FILED")</f>
        <v>0</v>
      </c>
      <c r="F447" s="33">
        <f>COUNTIFS(Data!$D$2:$D$6232,A447,Data!$R$2:$R$6232,"APPLICATION FILED")</f>
        <v>0</v>
      </c>
      <c r="G447" s="33">
        <f>COUNTIFS(Data!$D$2:$D$6232,A447,Data!$R$2:$R$6232,"UNDER EXAMINATION")</f>
        <v>0</v>
      </c>
      <c r="H447" s="33">
        <f>COUNTIFS(Data!$D$2:$D$6232,A447,Data!$R$2:$R$6232,"GRANTED")</f>
        <v>0</v>
      </c>
      <c r="I447" s="33">
        <f>SUMPRODUCT((Data!$D$2:$D$6232=A447)*((Data!$R$2:$R$6232="ABANDONED")+(Data!$R$2:$R$6232="CLOSED")+(Data!$R$2:$R$6232="MERGED")))</f>
        <v>0</v>
      </c>
      <c r="J447" s="13">
        <f>COUNTIFS('Pending RQ Deadlines'!$C$2:$C$1271,A447,'Pending RQ Deadlines'!$K$2:$K$1271,"Yes")</f>
        <v>1</v>
      </c>
      <c r="K447" s="13">
        <f ca="1">COUNTIFS('Pending RQ Deadlines'!$C$2:$C$1271,A447,'Pending RQ Deadlines'!$J$2:$J$1271,"OVERDUE")</f>
        <v>1</v>
      </c>
      <c r="L447" s="13">
        <f ca="1">SUMPRODUCT(('Pending RQ Deadlines'!$C$2:$C$1271=A447)*('Pending RQ Deadlines'!$J$2:$J$1271&lt;&gt;"UPCOMING")*('Pending RQ Deadlines'!$K$2:$K$1271="Yes"))</f>
        <v>1</v>
      </c>
      <c r="M447" s="15" t="str">
        <f ca="1">IFERROR(_xludf.minifs('Pending RQ Deadlines'!$G$2:$G$1271,'Pending RQ Deadlines'!$C$2:$C$1271,A447),"")</f>
        <v/>
      </c>
      <c r="N447" s="13">
        <f t="shared" ca="1" si="6"/>
        <v>446.01</v>
      </c>
    </row>
    <row r="448" spans="1:14">
      <c r="A448" s="14" t="s">
        <v>477</v>
      </c>
      <c r="B448" s="33">
        <f>COUNTIF(Data!$D$2:$D$6232,A448)</f>
        <v>1</v>
      </c>
      <c r="C448" s="33">
        <f>COUNTIFS(Data!$D$2:$D$6232,A448,Data!$R$2:$R$6232,"RFE FILED")</f>
        <v>1</v>
      </c>
      <c r="D448" s="33">
        <f>COUNTIFS(Data!$D$2:$D$6232,A448,Data!$R$2:$R$6232,"PROVISIONAL FILED")</f>
        <v>0</v>
      </c>
      <c r="E448" s="33">
        <f>COUNTIFS(Data!$D$2:$D$6232,A448,Data!$R$2:$R$6232,"COMPLETE FILED")</f>
        <v>0</v>
      </c>
      <c r="F448" s="33">
        <f>COUNTIFS(Data!$D$2:$D$6232,A448,Data!$R$2:$R$6232,"APPLICATION FILED")</f>
        <v>0</v>
      </c>
      <c r="G448" s="33">
        <f>COUNTIFS(Data!$D$2:$D$6232,A448,Data!$R$2:$R$6232,"UNDER EXAMINATION")</f>
        <v>0</v>
      </c>
      <c r="H448" s="33">
        <f>COUNTIFS(Data!$D$2:$D$6232,A448,Data!$R$2:$R$6232,"GRANTED")</f>
        <v>0</v>
      </c>
      <c r="I448" s="33">
        <f>SUMPRODUCT((Data!$D$2:$D$6232=A448)*((Data!$R$2:$R$6232="ABANDONED")+(Data!$R$2:$R$6232="CLOSED")+(Data!$R$2:$R$6232="MERGED")))</f>
        <v>0</v>
      </c>
      <c r="J448" s="13">
        <f>COUNTIFS('Pending RQ Deadlines'!$C$2:$C$1271,A448,'Pending RQ Deadlines'!$K$2:$K$1271,"Yes")</f>
        <v>0</v>
      </c>
      <c r="K448" s="13">
        <f>COUNTIFS('Pending RQ Deadlines'!$C$2:$C$1271,A448,'Pending RQ Deadlines'!$J$2:$J$1271,"OVERDUE")</f>
        <v>0</v>
      </c>
      <c r="L448" s="13">
        <f ca="1">SUMPRODUCT(('Pending RQ Deadlines'!$C$2:$C$1271=A448)*('Pending RQ Deadlines'!$J$2:$J$1271&lt;&gt;"UPCOMING")*('Pending RQ Deadlines'!$K$2:$K$1271="Yes"))</f>
        <v>0</v>
      </c>
      <c r="M448" s="15" t="str">
        <f ca="1">IFERROR(_xludf.minifs('Pending RQ Deadlines'!$G$2:$G$1271,'Pending RQ Deadlines'!$C$2:$C$1271,A448),"")</f>
        <v/>
      </c>
      <c r="N448" s="13">
        <f t="shared" ca="1" si="6"/>
        <v>448</v>
      </c>
    </row>
    <row r="449" spans="1:14">
      <c r="A449" s="14" t="s">
        <v>478</v>
      </c>
      <c r="B449" s="33">
        <f>COUNTIF(Data!$D$2:$D$6232,A449)</f>
        <v>1</v>
      </c>
      <c r="C449" s="33">
        <f>COUNTIFS(Data!$D$2:$D$6232,A449,Data!$R$2:$R$6232,"RFE FILED")</f>
        <v>1</v>
      </c>
      <c r="D449" s="33">
        <f>COUNTIFS(Data!$D$2:$D$6232,A449,Data!$R$2:$R$6232,"PROVISIONAL FILED")</f>
        <v>0</v>
      </c>
      <c r="E449" s="33">
        <f>COUNTIFS(Data!$D$2:$D$6232,A449,Data!$R$2:$R$6232,"COMPLETE FILED")</f>
        <v>0</v>
      </c>
      <c r="F449" s="33">
        <f>COUNTIFS(Data!$D$2:$D$6232,A449,Data!$R$2:$R$6232,"APPLICATION FILED")</f>
        <v>0</v>
      </c>
      <c r="G449" s="33">
        <f>COUNTIFS(Data!$D$2:$D$6232,A449,Data!$R$2:$R$6232,"UNDER EXAMINATION")</f>
        <v>0</v>
      </c>
      <c r="H449" s="33">
        <f>COUNTIFS(Data!$D$2:$D$6232,A449,Data!$R$2:$R$6232,"GRANTED")</f>
        <v>0</v>
      </c>
      <c r="I449" s="33">
        <f>SUMPRODUCT((Data!$D$2:$D$6232=A449)*((Data!$R$2:$R$6232="ABANDONED")+(Data!$R$2:$R$6232="CLOSED")+(Data!$R$2:$R$6232="MERGED")))</f>
        <v>0</v>
      </c>
      <c r="J449" s="13">
        <f>COUNTIFS('Pending RQ Deadlines'!$C$2:$C$1271,A449,'Pending RQ Deadlines'!$K$2:$K$1271,"Yes")</f>
        <v>0</v>
      </c>
      <c r="K449" s="13">
        <f>COUNTIFS('Pending RQ Deadlines'!$C$2:$C$1271,A449,'Pending RQ Deadlines'!$J$2:$J$1271,"OVERDUE")</f>
        <v>0</v>
      </c>
      <c r="L449" s="13">
        <f ca="1">SUMPRODUCT(('Pending RQ Deadlines'!$C$2:$C$1271=A449)*('Pending RQ Deadlines'!$J$2:$J$1271&lt;&gt;"UPCOMING")*('Pending RQ Deadlines'!$K$2:$K$1271="Yes"))</f>
        <v>0</v>
      </c>
      <c r="M449" s="15" t="str">
        <f ca="1">IFERROR(_xludf.minifs('Pending RQ Deadlines'!$G$2:$G$1271,'Pending RQ Deadlines'!$C$2:$C$1271,A449),"")</f>
        <v/>
      </c>
      <c r="N449" s="13">
        <f t="shared" ca="1" si="6"/>
        <v>449</v>
      </c>
    </row>
    <row r="450" spans="1:14">
      <c r="A450" s="14" t="s">
        <v>479</v>
      </c>
      <c r="B450" s="33">
        <f>COUNTIF(Data!$D$2:$D$6232,A450)</f>
        <v>1</v>
      </c>
      <c r="C450" s="33">
        <f>COUNTIFS(Data!$D$2:$D$6232,A450,Data!$R$2:$R$6232,"RFE FILED")</f>
        <v>1</v>
      </c>
      <c r="D450" s="33">
        <f>COUNTIFS(Data!$D$2:$D$6232,A450,Data!$R$2:$R$6232,"PROVISIONAL FILED")</f>
        <v>0</v>
      </c>
      <c r="E450" s="33">
        <f>COUNTIFS(Data!$D$2:$D$6232,A450,Data!$R$2:$R$6232,"COMPLETE FILED")</f>
        <v>0</v>
      </c>
      <c r="F450" s="33">
        <f>COUNTIFS(Data!$D$2:$D$6232,A450,Data!$R$2:$R$6232,"APPLICATION FILED")</f>
        <v>0</v>
      </c>
      <c r="G450" s="33">
        <f>COUNTIFS(Data!$D$2:$D$6232,A450,Data!$R$2:$R$6232,"UNDER EXAMINATION")</f>
        <v>0</v>
      </c>
      <c r="H450" s="33">
        <f>COUNTIFS(Data!$D$2:$D$6232,A450,Data!$R$2:$R$6232,"GRANTED")</f>
        <v>0</v>
      </c>
      <c r="I450" s="33">
        <f>SUMPRODUCT((Data!$D$2:$D$6232=A450)*((Data!$R$2:$R$6232="ABANDONED")+(Data!$R$2:$R$6232="CLOSED")+(Data!$R$2:$R$6232="MERGED")))</f>
        <v>0</v>
      </c>
      <c r="J450" s="13">
        <f>COUNTIFS('Pending RQ Deadlines'!$C$2:$C$1271,A450,'Pending RQ Deadlines'!$K$2:$K$1271,"Yes")</f>
        <v>0</v>
      </c>
      <c r="K450" s="13">
        <f>COUNTIFS('Pending RQ Deadlines'!$C$2:$C$1271,A450,'Pending RQ Deadlines'!$J$2:$J$1271,"OVERDUE")</f>
        <v>0</v>
      </c>
      <c r="L450" s="13">
        <f ca="1">SUMPRODUCT(('Pending RQ Deadlines'!$C$2:$C$1271=A450)*('Pending RQ Deadlines'!$J$2:$J$1271&lt;&gt;"UPCOMING")*('Pending RQ Deadlines'!$K$2:$K$1271="Yes"))</f>
        <v>0</v>
      </c>
      <c r="M450" s="15" t="str">
        <f ca="1">IFERROR(_xludf.minifs('Pending RQ Deadlines'!$G$2:$G$1271,'Pending RQ Deadlines'!$C$2:$C$1271,A450),"")</f>
        <v/>
      </c>
      <c r="N450" s="13">
        <f t="shared" ca="1" si="6"/>
        <v>450</v>
      </c>
    </row>
    <row r="451" spans="1:14">
      <c r="A451" s="14" t="s">
        <v>480</v>
      </c>
      <c r="B451" s="33">
        <f>COUNTIF(Data!$D$2:$D$6232,A451)</f>
        <v>1</v>
      </c>
      <c r="C451" s="33">
        <f>COUNTIFS(Data!$D$2:$D$6232,A451,Data!$R$2:$R$6232,"RFE FILED")</f>
        <v>1</v>
      </c>
      <c r="D451" s="33">
        <f>COUNTIFS(Data!$D$2:$D$6232,A451,Data!$R$2:$R$6232,"PROVISIONAL FILED")</f>
        <v>0</v>
      </c>
      <c r="E451" s="33">
        <f>COUNTIFS(Data!$D$2:$D$6232,A451,Data!$R$2:$R$6232,"COMPLETE FILED")</f>
        <v>0</v>
      </c>
      <c r="F451" s="33">
        <f>COUNTIFS(Data!$D$2:$D$6232,A451,Data!$R$2:$R$6232,"APPLICATION FILED")</f>
        <v>0</v>
      </c>
      <c r="G451" s="33">
        <f>COUNTIFS(Data!$D$2:$D$6232,A451,Data!$R$2:$R$6232,"UNDER EXAMINATION")</f>
        <v>0</v>
      </c>
      <c r="H451" s="33">
        <f>COUNTIFS(Data!$D$2:$D$6232,A451,Data!$R$2:$R$6232,"GRANTED")</f>
        <v>0</v>
      </c>
      <c r="I451" s="33">
        <f>SUMPRODUCT((Data!$D$2:$D$6232=A451)*((Data!$R$2:$R$6232="ABANDONED")+(Data!$R$2:$R$6232="CLOSED")+(Data!$R$2:$R$6232="MERGED")))</f>
        <v>0</v>
      </c>
      <c r="J451" s="13">
        <f>COUNTIFS('Pending RQ Deadlines'!$C$2:$C$1271,A451,'Pending RQ Deadlines'!$K$2:$K$1271,"Yes")</f>
        <v>0</v>
      </c>
      <c r="K451" s="13">
        <f>COUNTIFS('Pending RQ Deadlines'!$C$2:$C$1271,A451,'Pending RQ Deadlines'!$J$2:$J$1271,"OVERDUE")</f>
        <v>0</v>
      </c>
      <c r="L451" s="13">
        <f ca="1">SUMPRODUCT(('Pending RQ Deadlines'!$C$2:$C$1271=A451)*('Pending RQ Deadlines'!$J$2:$J$1271&lt;&gt;"UPCOMING")*('Pending RQ Deadlines'!$K$2:$K$1271="Yes"))</f>
        <v>0</v>
      </c>
      <c r="M451" s="15" t="str">
        <f ca="1">IFERROR(_xludf.minifs('Pending RQ Deadlines'!$G$2:$G$1271,'Pending RQ Deadlines'!$C$2:$C$1271,A451),"")</f>
        <v/>
      </c>
      <c r="N451" s="13">
        <f t="shared" ref="N451:N514" ca="1" si="7">ROW()-L451+K451/100</f>
        <v>451</v>
      </c>
    </row>
    <row r="452" spans="1:14">
      <c r="A452" s="14" t="s">
        <v>481</v>
      </c>
      <c r="B452" s="33">
        <f>COUNTIF(Data!$D$2:$D$6232,A452)</f>
        <v>1</v>
      </c>
      <c r="C452" s="33">
        <f>COUNTIFS(Data!$D$2:$D$6232,A452,Data!$R$2:$R$6232,"RFE FILED")</f>
        <v>1</v>
      </c>
      <c r="D452" s="33">
        <f>COUNTIFS(Data!$D$2:$D$6232,A452,Data!$R$2:$R$6232,"PROVISIONAL FILED")</f>
        <v>0</v>
      </c>
      <c r="E452" s="33">
        <f>COUNTIFS(Data!$D$2:$D$6232,A452,Data!$R$2:$R$6232,"COMPLETE FILED")</f>
        <v>0</v>
      </c>
      <c r="F452" s="33">
        <f>COUNTIFS(Data!$D$2:$D$6232,A452,Data!$R$2:$R$6232,"APPLICATION FILED")</f>
        <v>0</v>
      </c>
      <c r="G452" s="33">
        <f>COUNTIFS(Data!$D$2:$D$6232,A452,Data!$R$2:$R$6232,"UNDER EXAMINATION")</f>
        <v>0</v>
      </c>
      <c r="H452" s="33">
        <f>COUNTIFS(Data!$D$2:$D$6232,A452,Data!$R$2:$R$6232,"GRANTED")</f>
        <v>0</v>
      </c>
      <c r="I452" s="33">
        <f>SUMPRODUCT((Data!$D$2:$D$6232=A452)*((Data!$R$2:$R$6232="ABANDONED")+(Data!$R$2:$R$6232="CLOSED")+(Data!$R$2:$R$6232="MERGED")))</f>
        <v>0</v>
      </c>
      <c r="J452" s="13">
        <f>COUNTIFS('Pending RQ Deadlines'!$C$2:$C$1271,A452,'Pending RQ Deadlines'!$K$2:$K$1271,"Yes")</f>
        <v>0</v>
      </c>
      <c r="K452" s="13">
        <f>COUNTIFS('Pending RQ Deadlines'!$C$2:$C$1271,A452,'Pending RQ Deadlines'!$J$2:$J$1271,"OVERDUE")</f>
        <v>0</v>
      </c>
      <c r="L452" s="13">
        <f ca="1">SUMPRODUCT(('Pending RQ Deadlines'!$C$2:$C$1271=A452)*('Pending RQ Deadlines'!$J$2:$J$1271&lt;&gt;"UPCOMING")*('Pending RQ Deadlines'!$K$2:$K$1271="Yes"))</f>
        <v>0</v>
      </c>
      <c r="M452" s="15" t="str">
        <f ca="1">IFERROR(_xludf.minifs('Pending RQ Deadlines'!$G$2:$G$1271,'Pending RQ Deadlines'!$C$2:$C$1271,A452),"")</f>
        <v/>
      </c>
      <c r="N452" s="13">
        <f t="shared" ca="1" si="7"/>
        <v>452</v>
      </c>
    </row>
    <row r="453" spans="1:14">
      <c r="A453" s="14" t="s">
        <v>482</v>
      </c>
      <c r="B453" s="33">
        <f>COUNTIF(Data!$D$2:$D$6232,A453)</f>
        <v>1</v>
      </c>
      <c r="C453" s="33">
        <f>COUNTIFS(Data!$D$2:$D$6232,A453,Data!$R$2:$R$6232,"RFE FILED")</f>
        <v>1</v>
      </c>
      <c r="D453" s="33">
        <f>COUNTIFS(Data!$D$2:$D$6232,A453,Data!$R$2:$R$6232,"PROVISIONAL FILED")</f>
        <v>0</v>
      </c>
      <c r="E453" s="33">
        <f>COUNTIFS(Data!$D$2:$D$6232,A453,Data!$R$2:$R$6232,"COMPLETE FILED")</f>
        <v>0</v>
      </c>
      <c r="F453" s="33">
        <f>COUNTIFS(Data!$D$2:$D$6232,A453,Data!$R$2:$R$6232,"APPLICATION FILED")</f>
        <v>0</v>
      </c>
      <c r="G453" s="33">
        <f>COUNTIFS(Data!$D$2:$D$6232,A453,Data!$R$2:$R$6232,"UNDER EXAMINATION")</f>
        <v>0</v>
      </c>
      <c r="H453" s="33">
        <f>COUNTIFS(Data!$D$2:$D$6232,A453,Data!$R$2:$R$6232,"GRANTED")</f>
        <v>0</v>
      </c>
      <c r="I453" s="33">
        <f>SUMPRODUCT((Data!$D$2:$D$6232=A453)*((Data!$R$2:$R$6232="ABANDONED")+(Data!$R$2:$R$6232="CLOSED")+(Data!$R$2:$R$6232="MERGED")))</f>
        <v>0</v>
      </c>
      <c r="J453" s="13">
        <f>COUNTIFS('Pending RQ Deadlines'!$C$2:$C$1271,A453,'Pending RQ Deadlines'!$K$2:$K$1271,"Yes")</f>
        <v>0</v>
      </c>
      <c r="K453" s="13">
        <f>COUNTIFS('Pending RQ Deadlines'!$C$2:$C$1271,A453,'Pending RQ Deadlines'!$J$2:$J$1271,"OVERDUE")</f>
        <v>0</v>
      </c>
      <c r="L453" s="13">
        <f ca="1">SUMPRODUCT(('Pending RQ Deadlines'!$C$2:$C$1271=A453)*('Pending RQ Deadlines'!$J$2:$J$1271&lt;&gt;"UPCOMING")*('Pending RQ Deadlines'!$K$2:$K$1271="Yes"))</f>
        <v>0</v>
      </c>
      <c r="M453" s="15" t="str">
        <f ca="1">IFERROR(_xludf.minifs('Pending RQ Deadlines'!$G$2:$G$1271,'Pending RQ Deadlines'!$C$2:$C$1271,A453),"")</f>
        <v/>
      </c>
      <c r="N453" s="13">
        <f t="shared" ca="1" si="7"/>
        <v>453</v>
      </c>
    </row>
    <row r="454" spans="1:14">
      <c r="A454" s="14" t="s">
        <v>483</v>
      </c>
      <c r="B454" s="33">
        <f>COUNTIF(Data!$D$2:$D$6232,A454)</f>
        <v>1</v>
      </c>
      <c r="C454" s="33">
        <f>COUNTIFS(Data!$D$2:$D$6232,A454,Data!$R$2:$R$6232,"RFE FILED")</f>
        <v>0</v>
      </c>
      <c r="D454" s="33">
        <f>COUNTIFS(Data!$D$2:$D$6232,A454,Data!$R$2:$R$6232,"PROVISIONAL FILED")</f>
        <v>1</v>
      </c>
      <c r="E454" s="33">
        <f>COUNTIFS(Data!$D$2:$D$6232,A454,Data!$R$2:$R$6232,"COMPLETE FILED")</f>
        <v>0</v>
      </c>
      <c r="F454" s="33">
        <f>COUNTIFS(Data!$D$2:$D$6232,A454,Data!$R$2:$R$6232,"APPLICATION FILED")</f>
        <v>0</v>
      </c>
      <c r="G454" s="33">
        <f>COUNTIFS(Data!$D$2:$D$6232,A454,Data!$R$2:$R$6232,"UNDER EXAMINATION")</f>
        <v>0</v>
      </c>
      <c r="H454" s="33">
        <f>COUNTIFS(Data!$D$2:$D$6232,A454,Data!$R$2:$R$6232,"GRANTED")</f>
        <v>0</v>
      </c>
      <c r="I454" s="33">
        <f>SUMPRODUCT((Data!$D$2:$D$6232=A454)*((Data!$R$2:$R$6232="ABANDONED")+(Data!$R$2:$R$6232="CLOSED")+(Data!$R$2:$R$6232="MERGED")))</f>
        <v>0</v>
      </c>
      <c r="J454" s="13">
        <f>COUNTIFS('Pending RQ Deadlines'!$C$2:$C$1271,A454,'Pending RQ Deadlines'!$K$2:$K$1271,"Yes")</f>
        <v>1</v>
      </c>
      <c r="K454" s="13">
        <f ca="1">COUNTIFS('Pending RQ Deadlines'!$C$2:$C$1271,A454,'Pending RQ Deadlines'!$J$2:$J$1271,"OVERDUE")</f>
        <v>1</v>
      </c>
      <c r="L454" s="13">
        <f ca="1">SUMPRODUCT(('Pending RQ Deadlines'!$C$2:$C$1271=A454)*('Pending RQ Deadlines'!$J$2:$J$1271&lt;&gt;"UPCOMING")*('Pending RQ Deadlines'!$K$2:$K$1271="Yes"))</f>
        <v>1</v>
      </c>
      <c r="M454" s="15" t="str">
        <f ca="1">IFERROR(_xludf.minifs('Pending RQ Deadlines'!$G$2:$G$1271,'Pending RQ Deadlines'!$C$2:$C$1271,A454),"")</f>
        <v/>
      </c>
      <c r="N454" s="13">
        <f t="shared" ca="1" si="7"/>
        <v>453.01</v>
      </c>
    </row>
    <row r="455" spans="1:14">
      <c r="A455" s="14" t="s">
        <v>484</v>
      </c>
      <c r="B455" s="33">
        <f>COUNTIF(Data!$D$2:$D$6232,A455)</f>
        <v>1</v>
      </c>
      <c r="C455" s="33">
        <f>COUNTIFS(Data!$D$2:$D$6232,A455,Data!$R$2:$R$6232,"RFE FILED")</f>
        <v>1</v>
      </c>
      <c r="D455" s="33">
        <f>COUNTIFS(Data!$D$2:$D$6232,A455,Data!$R$2:$R$6232,"PROVISIONAL FILED")</f>
        <v>0</v>
      </c>
      <c r="E455" s="33">
        <f>COUNTIFS(Data!$D$2:$D$6232,A455,Data!$R$2:$R$6232,"COMPLETE FILED")</f>
        <v>0</v>
      </c>
      <c r="F455" s="33">
        <f>COUNTIFS(Data!$D$2:$D$6232,A455,Data!$R$2:$R$6232,"APPLICATION FILED")</f>
        <v>0</v>
      </c>
      <c r="G455" s="33">
        <f>COUNTIFS(Data!$D$2:$D$6232,A455,Data!$R$2:$R$6232,"UNDER EXAMINATION")</f>
        <v>0</v>
      </c>
      <c r="H455" s="33">
        <f>COUNTIFS(Data!$D$2:$D$6232,A455,Data!$R$2:$R$6232,"GRANTED")</f>
        <v>0</v>
      </c>
      <c r="I455" s="33">
        <f>SUMPRODUCT((Data!$D$2:$D$6232=A455)*((Data!$R$2:$R$6232="ABANDONED")+(Data!$R$2:$R$6232="CLOSED")+(Data!$R$2:$R$6232="MERGED")))</f>
        <v>0</v>
      </c>
      <c r="J455" s="13">
        <f>COUNTIFS('Pending RQ Deadlines'!$C$2:$C$1271,A455,'Pending RQ Deadlines'!$K$2:$K$1271,"Yes")</f>
        <v>0</v>
      </c>
      <c r="K455" s="13">
        <f>COUNTIFS('Pending RQ Deadlines'!$C$2:$C$1271,A455,'Pending RQ Deadlines'!$J$2:$J$1271,"OVERDUE")</f>
        <v>0</v>
      </c>
      <c r="L455" s="13">
        <f ca="1">SUMPRODUCT(('Pending RQ Deadlines'!$C$2:$C$1271=A455)*('Pending RQ Deadlines'!$J$2:$J$1271&lt;&gt;"UPCOMING")*('Pending RQ Deadlines'!$K$2:$K$1271="Yes"))</f>
        <v>0</v>
      </c>
      <c r="M455" s="15" t="str">
        <f ca="1">IFERROR(_xludf.minifs('Pending RQ Deadlines'!$G$2:$G$1271,'Pending RQ Deadlines'!$C$2:$C$1271,A455),"")</f>
        <v/>
      </c>
      <c r="N455" s="13">
        <f t="shared" ca="1" si="7"/>
        <v>455</v>
      </c>
    </row>
    <row r="456" spans="1:14">
      <c r="A456" s="14" t="s">
        <v>485</v>
      </c>
      <c r="B456" s="33">
        <f>COUNTIF(Data!$D$2:$D$6232,A456)</f>
        <v>1</v>
      </c>
      <c r="C456" s="33">
        <f>COUNTIFS(Data!$D$2:$D$6232,A456,Data!$R$2:$R$6232,"RFE FILED")</f>
        <v>1</v>
      </c>
      <c r="D456" s="33">
        <f>COUNTIFS(Data!$D$2:$D$6232,A456,Data!$R$2:$R$6232,"PROVISIONAL FILED")</f>
        <v>0</v>
      </c>
      <c r="E456" s="33">
        <f>COUNTIFS(Data!$D$2:$D$6232,A456,Data!$R$2:$R$6232,"COMPLETE FILED")</f>
        <v>0</v>
      </c>
      <c r="F456" s="33">
        <f>COUNTIFS(Data!$D$2:$D$6232,A456,Data!$R$2:$R$6232,"APPLICATION FILED")</f>
        <v>0</v>
      </c>
      <c r="G456" s="33">
        <f>COUNTIFS(Data!$D$2:$D$6232,A456,Data!$R$2:$R$6232,"UNDER EXAMINATION")</f>
        <v>0</v>
      </c>
      <c r="H456" s="33">
        <f>COUNTIFS(Data!$D$2:$D$6232,A456,Data!$R$2:$R$6232,"GRANTED")</f>
        <v>0</v>
      </c>
      <c r="I456" s="33">
        <f>SUMPRODUCT((Data!$D$2:$D$6232=A456)*((Data!$R$2:$R$6232="ABANDONED")+(Data!$R$2:$R$6232="CLOSED")+(Data!$R$2:$R$6232="MERGED")))</f>
        <v>0</v>
      </c>
      <c r="J456" s="13">
        <f>COUNTIFS('Pending RQ Deadlines'!$C$2:$C$1271,A456,'Pending RQ Deadlines'!$K$2:$K$1271,"Yes")</f>
        <v>0</v>
      </c>
      <c r="K456" s="13">
        <f>COUNTIFS('Pending RQ Deadlines'!$C$2:$C$1271,A456,'Pending RQ Deadlines'!$J$2:$J$1271,"OVERDUE")</f>
        <v>0</v>
      </c>
      <c r="L456" s="13">
        <f ca="1">SUMPRODUCT(('Pending RQ Deadlines'!$C$2:$C$1271=A456)*('Pending RQ Deadlines'!$J$2:$J$1271&lt;&gt;"UPCOMING")*('Pending RQ Deadlines'!$K$2:$K$1271="Yes"))</f>
        <v>0</v>
      </c>
      <c r="M456" s="15" t="str">
        <f ca="1">IFERROR(_xludf.minifs('Pending RQ Deadlines'!$G$2:$G$1271,'Pending RQ Deadlines'!$C$2:$C$1271,A456),"")</f>
        <v/>
      </c>
      <c r="N456" s="13">
        <f t="shared" ca="1" si="7"/>
        <v>456</v>
      </c>
    </row>
    <row r="457" spans="1:14">
      <c r="A457" s="14" t="s">
        <v>486</v>
      </c>
      <c r="B457" s="33">
        <f>COUNTIF(Data!$D$2:$D$6232,A457)</f>
        <v>1</v>
      </c>
      <c r="C457" s="33">
        <f>COUNTIFS(Data!$D$2:$D$6232,A457,Data!$R$2:$R$6232,"RFE FILED")</f>
        <v>0</v>
      </c>
      <c r="D457" s="33">
        <f>COUNTIFS(Data!$D$2:$D$6232,A457,Data!$R$2:$R$6232,"PROVISIONAL FILED")</f>
        <v>1</v>
      </c>
      <c r="E457" s="33">
        <f>COUNTIFS(Data!$D$2:$D$6232,A457,Data!$R$2:$R$6232,"COMPLETE FILED")</f>
        <v>0</v>
      </c>
      <c r="F457" s="33">
        <f>COUNTIFS(Data!$D$2:$D$6232,A457,Data!$R$2:$R$6232,"APPLICATION FILED")</f>
        <v>0</v>
      </c>
      <c r="G457" s="33">
        <f>COUNTIFS(Data!$D$2:$D$6232,A457,Data!$R$2:$R$6232,"UNDER EXAMINATION")</f>
        <v>0</v>
      </c>
      <c r="H457" s="33">
        <f>COUNTIFS(Data!$D$2:$D$6232,A457,Data!$R$2:$R$6232,"GRANTED")</f>
        <v>0</v>
      </c>
      <c r="I457" s="33">
        <f>SUMPRODUCT((Data!$D$2:$D$6232=A457)*((Data!$R$2:$R$6232="ABANDONED")+(Data!$R$2:$R$6232="CLOSED")+(Data!$R$2:$R$6232="MERGED")))</f>
        <v>0</v>
      </c>
      <c r="J457" s="13">
        <f>COUNTIFS('Pending RQ Deadlines'!$C$2:$C$1271,A457,'Pending RQ Deadlines'!$K$2:$K$1271,"Yes")</f>
        <v>1</v>
      </c>
      <c r="K457" s="13">
        <f ca="1">COUNTIFS('Pending RQ Deadlines'!$C$2:$C$1271,A457,'Pending RQ Deadlines'!$J$2:$J$1271,"OVERDUE")</f>
        <v>0</v>
      </c>
      <c r="L457" s="13">
        <f ca="1">SUMPRODUCT(('Pending RQ Deadlines'!$C$2:$C$1271=A457)*('Pending RQ Deadlines'!$J$2:$J$1271&lt;&gt;"UPCOMING")*('Pending RQ Deadlines'!$K$2:$K$1271="Yes"))</f>
        <v>0</v>
      </c>
      <c r="M457" s="15" t="str">
        <f ca="1">IFERROR(_xludf.minifs('Pending RQ Deadlines'!$G$2:$G$1271,'Pending RQ Deadlines'!$C$2:$C$1271,A457),"")</f>
        <v/>
      </c>
      <c r="N457" s="13">
        <f t="shared" ca="1" si="7"/>
        <v>457</v>
      </c>
    </row>
    <row r="458" spans="1:14">
      <c r="A458" s="14" t="s">
        <v>487</v>
      </c>
      <c r="B458" s="33">
        <f>COUNTIF(Data!$D$2:$D$6232,A458)</f>
        <v>1</v>
      </c>
      <c r="C458" s="33">
        <f>COUNTIFS(Data!$D$2:$D$6232,A458,Data!$R$2:$R$6232,"RFE FILED")</f>
        <v>1</v>
      </c>
      <c r="D458" s="33">
        <f>COUNTIFS(Data!$D$2:$D$6232,A458,Data!$R$2:$R$6232,"PROVISIONAL FILED")</f>
        <v>0</v>
      </c>
      <c r="E458" s="33">
        <f>COUNTIFS(Data!$D$2:$D$6232,A458,Data!$R$2:$R$6232,"COMPLETE FILED")</f>
        <v>0</v>
      </c>
      <c r="F458" s="33">
        <f>COUNTIFS(Data!$D$2:$D$6232,A458,Data!$R$2:$R$6232,"APPLICATION FILED")</f>
        <v>0</v>
      </c>
      <c r="G458" s="33">
        <f>COUNTIFS(Data!$D$2:$D$6232,A458,Data!$R$2:$R$6232,"UNDER EXAMINATION")</f>
        <v>0</v>
      </c>
      <c r="H458" s="33">
        <f>COUNTIFS(Data!$D$2:$D$6232,A458,Data!$R$2:$R$6232,"GRANTED")</f>
        <v>0</v>
      </c>
      <c r="I458" s="33">
        <f>SUMPRODUCT((Data!$D$2:$D$6232=A458)*((Data!$R$2:$R$6232="ABANDONED")+(Data!$R$2:$R$6232="CLOSED")+(Data!$R$2:$R$6232="MERGED")))</f>
        <v>0</v>
      </c>
      <c r="J458" s="13">
        <f>COUNTIFS('Pending RQ Deadlines'!$C$2:$C$1271,A458,'Pending RQ Deadlines'!$K$2:$K$1271,"Yes")</f>
        <v>0</v>
      </c>
      <c r="K458" s="13">
        <f>COUNTIFS('Pending RQ Deadlines'!$C$2:$C$1271,A458,'Pending RQ Deadlines'!$J$2:$J$1271,"OVERDUE")</f>
        <v>0</v>
      </c>
      <c r="L458" s="13">
        <f ca="1">SUMPRODUCT(('Pending RQ Deadlines'!$C$2:$C$1271=A458)*('Pending RQ Deadlines'!$J$2:$J$1271&lt;&gt;"UPCOMING")*('Pending RQ Deadlines'!$K$2:$K$1271="Yes"))</f>
        <v>0</v>
      </c>
      <c r="M458" s="15" t="str">
        <f ca="1">IFERROR(_xludf.minifs('Pending RQ Deadlines'!$G$2:$G$1271,'Pending RQ Deadlines'!$C$2:$C$1271,A458),"")</f>
        <v/>
      </c>
      <c r="N458" s="13">
        <f t="shared" ca="1" si="7"/>
        <v>458</v>
      </c>
    </row>
    <row r="459" spans="1:14">
      <c r="A459" s="14" t="s">
        <v>488</v>
      </c>
      <c r="B459" s="33">
        <f>COUNTIF(Data!$D$2:$D$6232,A459)</f>
        <v>1</v>
      </c>
      <c r="C459" s="33">
        <f>COUNTIFS(Data!$D$2:$D$6232,A459,Data!$R$2:$R$6232,"RFE FILED")</f>
        <v>0</v>
      </c>
      <c r="D459" s="33">
        <f>COUNTIFS(Data!$D$2:$D$6232,A459,Data!$R$2:$R$6232,"PROVISIONAL FILED")</f>
        <v>1</v>
      </c>
      <c r="E459" s="33">
        <f>COUNTIFS(Data!$D$2:$D$6232,A459,Data!$R$2:$R$6232,"COMPLETE FILED")</f>
        <v>0</v>
      </c>
      <c r="F459" s="33">
        <f>COUNTIFS(Data!$D$2:$D$6232,A459,Data!$R$2:$R$6232,"APPLICATION FILED")</f>
        <v>0</v>
      </c>
      <c r="G459" s="33">
        <f>COUNTIFS(Data!$D$2:$D$6232,A459,Data!$R$2:$R$6232,"UNDER EXAMINATION")</f>
        <v>0</v>
      </c>
      <c r="H459" s="33">
        <f>COUNTIFS(Data!$D$2:$D$6232,A459,Data!$R$2:$R$6232,"GRANTED")</f>
        <v>0</v>
      </c>
      <c r="I459" s="33">
        <f>SUMPRODUCT((Data!$D$2:$D$6232=A459)*((Data!$R$2:$R$6232="ABANDONED")+(Data!$R$2:$R$6232="CLOSED")+(Data!$R$2:$R$6232="MERGED")))</f>
        <v>0</v>
      </c>
      <c r="J459" s="13">
        <f>COUNTIFS('Pending RQ Deadlines'!$C$2:$C$1271,A459,'Pending RQ Deadlines'!$K$2:$K$1271,"Yes")</f>
        <v>1</v>
      </c>
      <c r="K459" s="13">
        <f ca="1">COUNTIFS('Pending RQ Deadlines'!$C$2:$C$1271,A459,'Pending RQ Deadlines'!$J$2:$J$1271,"OVERDUE")</f>
        <v>1</v>
      </c>
      <c r="L459" s="13">
        <f ca="1">SUMPRODUCT(('Pending RQ Deadlines'!$C$2:$C$1271=A459)*('Pending RQ Deadlines'!$J$2:$J$1271&lt;&gt;"UPCOMING")*('Pending RQ Deadlines'!$K$2:$K$1271="Yes"))</f>
        <v>1</v>
      </c>
      <c r="M459" s="15" t="str">
        <f ca="1">IFERROR(_xludf.minifs('Pending RQ Deadlines'!$G$2:$G$1271,'Pending RQ Deadlines'!$C$2:$C$1271,A459),"")</f>
        <v/>
      </c>
      <c r="N459" s="13">
        <f t="shared" ca="1" si="7"/>
        <v>458.01</v>
      </c>
    </row>
    <row r="460" spans="1:14">
      <c r="A460" s="14" t="s">
        <v>489</v>
      </c>
      <c r="B460" s="33">
        <f>COUNTIF(Data!$D$2:$D$6232,A460)</f>
        <v>1</v>
      </c>
      <c r="C460" s="33">
        <f>COUNTIFS(Data!$D$2:$D$6232,A460,Data!$R$2:$R$6232,"RFE FILED")</f>
        <v>1</v>
      </c>
      <c r="D460" s="33">
        <f>COUNTIFS(Data!$D$2:$D$6232,A460,Data!$R$2:$R$6232,"PROVISIONAL FILED")</f>
        <v>0</v>
      </c>
      <c r="E460" s="33">
        <f>COUNTIFS(Data!$D$2:$D$6232,A460,Data!$R$2:$R$6232,"COMPLETE FILED")</f>
        <v>0</v>
      </c>
      <c r="F460" s="33">
        <f>COUNTIFS(Data!$D$2:$D$6232,A460,Data!$R$2:$R$6232,"APPLICATION FILED")</f>
        <v>0</v>
      </c>
      <c r="G460" s="33">
        <f>COUNTIFS(Data!$D$2:$D$6232,A460,Data!$R$2:$R$6232,"UNDER EXAMINATION")</f>
        <v>0</v>
      </c>
      <c r="H460" s="33">
        <f>COUNTIFS(Data!$D$2:$D$6232,A460,Data!$R$2:$R$6232,"GRANTED")</f>
        <v>0</v>
      </c>
      <c r="I460" s="33">
        <f>SUMPRODUCT((Data!$D$2:$D$6232=A460)*((Data!$R$2:$R$6232="ABANDONED")+(Data!$R$2:$R$6232="CLOSED")+(Data!$R$2:$R$6232="MERGED")))</f>
        <v>0</v>
      </c>
      <c r="J460" s="13">
        <f>COUNTIFS('Pending RQ Deadlines'!$C$2:$C$1271,A460,'Pending RQ Deadlines'!$K$2:$K$1271,"Yes")</f>
        <v>0</v>
      </c>
      <c r="K460" s="13">
        <f>COUNTIFS('Pending RQ Deadlines'!$C$2:$C$1271,A460,'Pending RQ Deadlines'!$J$2:$J$1271,"OVERDUE")</f>
        <v>0</v>
      </c>
      <c r="L460" s="13">
        <f ca="1">SUMPRODUCT(('Pending RQ Deadlines'!$C$2:$C$1271=A460)*('Pending RQ Deadlines'!$J$2:$J$1271&lt;&gt;"UPCOMING")*('Pending RQ Deadlines'!$K$2:$K$1271="Yes"))</f>
        <v>0</v>
      </c>
      <c r="M460" s="15" t="str">
        <f ca="1">IFERROR(_xludf.minifs('Pending RQ Deadlines'!$G$2:$G$1271,'Pending RQ Deadlines'!$C$2:$C$1271,A460),"")</f>
        <v/>
      </c>
      <c r="N460" s="13">
        <f t="shared" ca="1" si="7"/>
        <v>460</v>
      </c>
    </row>
    <row r="461" spans="1:14">
      <c r="A461" s="14" t="s">
        <v>490</v>
      </c>
      <c r="B461" s="33">
        <f>COUNTIF(Data!$D$2:$D$6232,A461)</f>
        <v>1</v>
      </c>
      <c r="C461" s="33">
        <f>COUNTIFS(Data!$D$2:$D$6232,A461,Data!$R$2:$R$6232,"RFE FILED")</f>
        <v>0</v>
      </c>
      <c r="D461" s="33">
        <f>COUNTIFS(Data!$D$2:$D$6232,A461,Data!$R$2:$R$6232,"PROVISIONAL FILED")</f>
        <v>1</v>
      </c>
      <c r="E461" s="33">
        <f>COUNTIFS(Data!$D$2:$D$6232,A461,Data!$R$2:$R$6232,"COMPLETE FILED")</f>
        <v>0</v>
      </c>
      <c r="F461" s="33">
        <f>COUNTIFS(Data!$D$2:$D$6232,A461,Data!$R$2:$R$6232,"APPLICATION FILED")</f>
        <v>0</v>
      </c>
      <c r="G461" s="33">
        <f>COUNTIFS(Data!$D$2:$D$6232,A461,Data!$R$2:$R$6232,"UNDER EXAMINATION")</f>
        <v>0</v>
      </c>
      <c r="H461" s="33">
        <f>COUNTIFS(Data!$D$2:$D$6232,A461,Data!$R$2:$R$6232,"GRANTED")</f>
        <v>0</v>
      </c>
      <c r="I461" s="33">
        <f>SUMPRODUCT((Data!$D$2:$D$6232=A461)*((Data!$R$2:$R$6232="ABANDONED")+(Data!$R$2:$R$6232="CLOSED")+(Data!$R$2:$R$6232="MERGED")))</f>
        <v>0</v>
      </c>
      <c r="J461" s="13">
        <f>COUNTIFS('Pending RQ Deadlines'!$C$2:$C$1271,A461,'Pending RQ Deadlines'!$K$2:$K$1271,"Yes")</f>
        <v>1</v>
      </c>
      <c r="K461" s="13">
        <f ca="1">COUNTIFS('Pending RQ Deadlines'!$C$2:$C$1271,A461,'Pending RQ Deadlines'!$J$2:$J$1271,"OVERDUE")</f>
        <v>1</v>
      </c>
      <c r="L461" s="13">
        <f ca="1">SUMPRODUCT(('Pending RQ Deadlines'!$C$2:$C$1271=A461)*('Pending RQ Deadlines'!$J$2:$J$1271&lt;&gt;"UPCOMING")*('Pending RQ Deadlines'!$K$2:$K$1271="Yes"))</f>
        <v>1</v>
      </c>
      <c r="M461" s="15" t="str">
        <f ca="1">IFERROR(_xludf.minifs('Pending RQ Deadlines'!$G$2:$G$1271,'Pending RQ Deadlines'!$C$2:$C$1271,A461),"")</f>
        <v/>
      </c>
      <c r="N461" s="13">
        <f t="shared" ca="1" si="7"/>
        <v>460.01</v>
      </c>
    </row>
    <row r="462" spans="1:14">
      <c r="A462" s="14" t="s">
        <v>491</v>
      </c>
      <c r="B462" s="33">
        <f>COUNTIF(Data!$D$2:$D$6232,A462)</f>
        <v>1</v>
      </c>
      <c r="C462" s="33">
        <f>COUNTIFS(Data!$D$2:$D$6232,A462,Data!$R$2:$R$6232,"RFE FILED")</f>
        <v>1</v>
      </c>
      <c r="D462" s="33">
        <f>COUNTIFS(Data!$D$2:$D$6232,A462,Data!$R$2:$R$6232,"PROVISIONAL FILED")</f>
        <v>0</v>
      </c>
      <c r="E462" s="33">
        <f>COUNTIFS(Data!$D$2:$D$6232,A462,Data!$R$2:$R$6232,"COMPLETE FILED")</f>
        <v>0</v>
      </c>
      <c r="F462" s="33">
        <f>COUNTIFS(Data!$D$2:$D$6232,A462,Data!$R$2:$R$6232,"APPLICATION FILED")</f>
        <v>0</v>
      </c>
      <c r="G462" s="33">
        <f>COUNTIFS(Data!$D$2:$D$6232,A462,Data!$R$2:$R$6232,"UNDER EXAMINATION")</f>
        <v>0</v>
      </c>
      <c r="H462" s="33">
        <f>COUNTIFS(Data!$D$2:$D$6232,A462,Data!$R$2:$R$6232,"GRANTED")</f>
        <v>0</v>
      </c>
      <c r="I462" s="33">
        <f>SUMPRODUCT((Data!$D$2:$D$6232=A462)*((Data!$R$2:$R$6232="ABANDONED")+(Data!$R$2:$R$6232="CLOSED")+(Data!$R$2:$R$6232="MERGED")))</f>
        <v>0</v>
      </c>
      <c r="J462" s="13">
        <f>COUNTIFS('Pending RQ Deadlines'!$C$2:$C$1271,A462,'Pending RQ Deadlines'!$K$2:$K$1271,"Yes")</f>
        <v>0</v>
      </c>
      <c r="K462" s="13">
        <f>COUNTIFS('Pending RQ Deadlines'!$C$2:$C$1271,A462,'Pending RQ Deadlines'!$J$2:$J$1271,"OVERDUE")</f>
        <v>0</v>
      </c>
      <c r="L462" s="13">
        <f ca="1">SUMPRODUCT(('Pending RQ Deadlines'!$C$2:$C$1271=A462)*('Pending RQ Deadlines'!$J$2:$J$1271&lt;&gt;"UPCOMING")*('Pending RQ Deadlines'!$K$2:$K$1271="Yes"))</f>
        <v>0</v>
      </c>
      <c r="M462" s="15" t="str">
        <f ca="1">IFERROR(_xludf.minifs('Pending RQ Deadlines'!$G$2:$G$1271,'Pending RQ Deadlines'!$C$2:$C$1271,A462),"")</f>
        <v/>
      </c>
      <c r="N462" s="13">
        <f t="shared" ca="1" si="7"/>
        <v>462</v>
      </c>
    </row>
    <row r="463" spans="1:14">
      <c r="A463" s="14" t="s">
        <v>492</v>
      </c>
      <c r="B463" s="33">
        <f>COUNTIF(Data!$D$2:$D$6232,A463)</f>
        <v>1</v>
      </c>
      <c r="C463" s="33">
        <f>COUNTIFS(Data!$D$2:$D$6232,A463,Data!$R$2:$R$6232,"RFE FILED")</f>
        <v>0</v>
      </c>
      <c r="D463" s="33">
        <f>COUNTIFS(Data!$D$2:$D$6232,A463,Data!$R$2:$R$6232,"PROVISIONAL FILED")</f>
        <v>1</v>
      </c>
      <c r="E463" s="33">
        <f>COUNTIFS(Data!$D$2:$D$6232,A463,Data!$R$2:$R$6232,"COMPLETE FILED")</f>
        <v>0</v>
      </c>
      <c r="F463" s="33">
        <f>COUNTIFS(Data!$D$2:$D$6232,A463,Data!$R$2:$R$6232,"APPLICATION FILED")</f>
        <v>0</v>
      </c>
      <c r="G463" s="33">
        <f>COUNTIFS(Data!$D$2:$D$6232,A463,Data!$R$2:$R$6232,"UNDER EXAMINATION")</f>
        <v>0</v>
      </c>
      <c r="H463" s="33">
        <f>COUNTIFS(Data!$D$2:$D$6232,A463,Data!$R$2:$R$6232,"GRANTED")</f>
        <v>0</v>
      </c>
      <c r="I463" s="33">
        <f>SUMPRODUCT((Data!$D$2:$D$6232=A463)*((Data!$R$2:$R$6232="ABANDONED")+(Data!$R$2:$R$6232="CLOSED")+(Data!$R$2:$R$6232="MERGED")))</f>
        <v>0</v>
      </c>
      <c r="J463" s="13">
        <f>COUNTIFS('Pending RQ Deadlines'!$C$2:$C$1271,A463,'Pending RQ Deadlines'!$K$2:$K$1271,"Yes")</f>
        <v>1</v>
      </c>
      <c r="K463" s="13">
        <f ca="1">COUNTIFS('Pending RQ Deadlines'!$C$2:$C$1271,A463,'Pending RQ Deadlines'!$J$2:$J$1271,"OVERDUE")</f>
        <v>1</v>
      </c>
      <c r="L463" s="13">
        <f ca="1">SUMPRODUCT(('Pending RQ Deadlines'!$C$2:$C$1271=A463)*('Pending RQ Deadlines'!$J$2:$J$1271&lt;&gt;"UPCOMING")*('Pending RQ Deadlines'!$K$2:$K$1271="Yes"))</f>
        <v>1</v>
      </c>
      <c r="M463" s="15" t="str">
        <f ca="1">IFERROR(_xludf.minifs('Pending RQ Deadlines'!$G$2:$G$1271,'Pending RQ Deadlines'!$C$2:$C$1271,A463),"")</f>
        <v/>
      </c>
      <c r="N463" s="13">
        <f t="shared" ca="1" si="7"/>
        <v>462.01</v>
      </c>
    </row>
    <row r="464" spans="1:14">
      <c r="A464" s="14" t="s">
        <v>493</v>
      </c>
      <c r="B464" s="33">
        <f>COUNTIF(Data!$D$2:$D$6232,A464)</f>
        <v>1</v>
      </c>
      <c r="C464" s="33">
        <f>COUNTIFS(Data!$D$2:$D$6232,A464,Data!$R$2:$R$6232,"RFE FILED")</f>
        <v>1</v>
      </c>
      <c r="D464" s="33">
        <f>COUNTIFS(Data!$D$2:$D$6232,A464,Data!$R$2:$R$6232,"PROVISIONAL FILED")</f>
        <v>0</v>
      </c>
      <c r="E464" s="33">
        <f>COUNTIFS(Data!$D$2:$D$6232,A464,Data!$R$2:$R$6232,"COMPLETE FILED")</f>
        <v>0</v>
      </c>
      <c r="F464" s="33">
        <f>COUNTIFS(Data!$D$2:$D$6232,A464,Data!$R$2:$R$6232,"APPLICATION FILED")</f>
        <v>0</v>
      </c>
      <c r="G464" s="33">
        <f>COUNTIFS(Data!$D$2:$D$6232,A464,Data!$R$2:$R$6232,"UNDER EXAMINATION")</f>
        <v>0</v>
      </c>
      <c r="H464" s="33">
        <f>COUNTIFS(Data!$D$2:$D$6232,A464,Data!$R$2:$R$6232,"GRANTED")</f>
        <v>0</v>
      </c>
      <c r="I464" s="33">
        <f>SUMPRODUCT((Data!$D$2:$D$6232=A464)*((Data!$R$2:$R$6232="ABANDONED")+(Data!$R$2:$R$6232="CLOSED")+(Data!$R$2:$R$6232="MERGED")))</f>
        <v>0</v>
      </c>
      <c r="J464" s="13">
        <f>COUNTIFS('Pending RQ Deadlines'!$C$2:$C$1271,A464,'Pending RQ Deadlines'!$K$2:$K$1271,"Yes")</f>
        <v>0</v>
      </c>
      <c r="K464" s="13">
        <f>COUNTIFS('Pending RQ Deadlines'!$C$2:$C$1271,A464,'Pending RQ Deadlines'!$J$2:$J$1271,"OVERDUE")</f>
        <v>0</v>
      </c>
      <c r="L464" s="13">
        <f ca="1">SUMPRODUCT(('Pending RQ Deadlines'!$C$2:$C$1271=A464)*('Pending RQ Deadlines'!$J$2:$J$1271&lt;&gt;"UPCOMING")*('Pending RQ Deadlines'!$K$2:$K$1271="Yes"))</f>
        <v>0</v>
      </c>
      <c r="M464" s="15" t="str">
        <f ca="1">IFERROR(_xludf.minifs('Pending RQ Deadlines'!$G$2:$G$1271,'Pending RQ Deadlines'!$C$2:$C$1271,A464),"")</f>
        <v/>
      </c>
      <c r="N464" s="13">
        <f t="shared" ca="1" si="7"/>
        <v>464</v>
      </c>
    </row>
    <row r="465" spans="1:14">
      <c r="A465" s="14" t="s">
        <v>494</v>
      </c>
      <c r="B465" s="33">
        <f>COUNTIF(Data!$D$2:$D$6232,A465)</f>
        <v>1</v>
      </c>
      <c r="C465" s="33">
        <f>COUNTIFS(Data!$D$2:$D$6232,A465,Data!$R$2:$R$6232,"RFE FILED")</f>
        <v>1</v>
      </c>
      <c r="D465" s="33">
        <f>COUNTIFS(Data!$D$2:$D$6232,A465,Data!$R$2:$R$6232,"PROVISIONAL FILED")</f>
        <v>0</v>
      </c>
      <c r="E465" s="33">
        <f>COUNTIFS(Data!$D$2:$D$6232,A465,Data!$R$2:$R$6232,"COMPLETE FILED")</f>
        <v>0</v>
      </c>
      <c r="F465" s="33">
        <f>COUNTIFS(Data!$D$2:$D$6232,A465,Data!$R$2:$R$6232,"APPLICATION FILED")</f>
        <v>0</v>
      </c>
      <c r="G465" s="33">
        <f>COUNTIFS(Data!$D$2:$D$6232,A465,Data!$R$2:$R$6232,"UNDER EXAMINATION")</f>
        <v>0</v>
      </c>
      <c r="H465" s="33">
        <f>COUNTIFS(Data!$D$2:$D$6232,A465,Data!$R$2:$R$6232,"GRANTED")</f>
        <v>0</v>
      </c>
      <c r="I465" s="33">
        <f>SUMPRODUCT((Data!$D$2:$D$6232=A465)*((Data!$R$2:$R$6232="ABANDONED")+(Data!$R$2:$R$6232="CLOSED")+(Data!$R$2:$R$6232="MERGED")))</f>
        <v>0</v>
      </c>
      <c r="J465" s="13">
        <f>COUNTIFS('Pending RQ Deadlines'!$C$2:$C$1271,A465,'Pending RQ Deadlines'!$K$2:$K$1271,"Yes")</f>
        <v>0</v>
      </c>
      <c r="K465" s="13">
        <f>COUNTIFS('Pending RQ Deadlines'!$C$2:$C$1271,A465,'Pending RQ Deadlines'!$J$2:$J$1271,"OVERDUE")</f>
        <v>0</v>
      </c>
      <c r="L465" s="13">
        <f ca="1">SUMPRODUCT(('Pending RQ Deadlines'!$C$2:$C$1271=A465)*('Pending RQ Deadlines'!$J$2:$J$1271&lt;&gt;"UPCOMING")*('Pending RQ Deadlines'!$K$2:$K$1271="Yes"))</f>
        <v>0</v>
      </c>
      <c r="M465" s="15" t="str">
        <f ca="1">IFERROR(_xludf.minifs('Pending RQ Deadlines'!$G$2:$G$1271,'Pending RQ Deadlines'!$C$2:$C$1271,A465),"")</f>
        <v/>
      </c>
      <c r="N465" s="13">
        <f t="shared" ca="1" si="7"/>
        <v>465</v>
      </c>
    </row>
    <row r="466" spans="1:14">
      <c r="A466" s="14" t="s">
        <v>495</v>
      </c>
      <c r="B466" s="33">
        <f>COUNTIF(Data!$D$2:$D$6232,A466)</f>
        <v>1</v>
      </c>
      <c r="C466" s="33">
        <f>COUNTIFS(Data!$D$2:$D$6232,A466,Data!$R$2:$R$6232,"RFE FILED")</f>
        <v>0</v>
      </c>
      <c r="D466" s="33">
        <f>COUNTIFS(Data!$D$2:$D$6232,A466,Data!$R$2:$R$6232,"PROVISIONAL FILED")</f>
        <v>0</v>
      </c>
      <c r="E466" s="33">
        <f>COUNTIFS(Data!$D$2:$D$6232,A466,Data!$R$2:$R$6232,"COMPLETE FILED")</f>
        <v>0</v>
      </c>
      <c r="F466" s="33">
        <f>COUNTIFS(Data!$D$2:$D$6232,A466,Data!$R$2:$R$6232,"APPLICATION FILED")</f>
        <v>0</v>
      </c>
      <c r="G466" s="33">
        <f>COUNTIFS(Data!$D$2:$D$6232,A466,Data!$R$2:$R$6232,"UNDER EXAMINATION")</f>
        <v>0</v>
      </c>
      <c r="H466" s="33">
        <f>COUNTIFS(Data!$D$2:$D$6232,A466,Data!$R$2:$R$6232,"GRANTED")</f>
        <v>0</v>
      </c>
      <c r="I466" s="33">
        <f>SUMPRODUCT((Data!$D$2:$D$6232=A466)*((Data!$R$2:$R$6232="ABANDONED")+(Data!$R$2:$R$6232="CLOSED")+(Data!$R$2:$R$6232="MERGED")))</f>
        <v>1</v>
      </c>
      <c r="J466" s="13">
        <f>COUNTIFS('Pending RQ Deadlines'!$C$2:$C$1271,A466,'Pending RQ Deadlines'!$K$2:$K$1271,"Yes")</f>
        <v>0</v>
      </c>
      <c r="K466" s="13">
        <f>COUNTIFS('Pending RQ Deadlines'!$C$2:$C$1271,A466,'Pending RQ Deadlines'!$J$2:$J$1271,"OVERDUE")</f>
        <v>0</v>
      </c>
      <c r="L466" s="13">
        <f ca="1">SUMPRODUCT(('Pending RQ Deadlines'!$C$2:$C$1271=A466)*('Pending RQ Deadlines'!$J$2:$J$1271&lt;&gt;"UPCOMING")*('Pending RQ Deadlines'!$K$2:$K$1271="Yes"))</f>
        <v>0</v>
      </c>
      <c r="M466" s="15" t="str">
        <f ca="1">IFERROR(_xludf.minifs('Pending RQ Deadlines'!$G$2:$G$1271,'Pending RQ Deadlines'!$C$2:$C$1271,A466),"")</f>
        <v/>
      </c>
      <c r="N466" s="13">
        <f t="shared" ca="1" si="7"/>
        <v>466</v>
      </c>
    </row>
    <row r="467" spans="1:14">
      <c r="A467" s="14" t="s">
        <v>496</v>
      </c>
      <c r="B467" s="33">
        <f>COUNTIF(Data!$D$2:$D$6232,A467)</f>
        <v>1</v>
      </c>
      <c r="C467" s="33">
        <f>COUNTIFS(Data!$D$2:$D$6232,A467,Data!$R$2:$R$6232,"RFE FILED")</f>
        <v>1</v>
      </c>
      <c r="D467" s="33">
        <f>COUNTIFS(Data!$D$2:$D$6232,A467,Data!$R$2:$R$6232,"PROVISIONAL FILED")</f>
        <v>0</v>
      </c>
      <c r="E467" s="33">
        <f>COUNTIFS(Data!$D$2:$D$6232,A467,Data!$R$2:$R$6232,"COMPLETE FILED")</f>
        <v>0</v>
      </c>
      <c r="F467" s="33">
        <f>COUNTIFS(Data!$D$2:$D$6232,A467,Data!$R$2:$R$6232,"APPLICATION FILED")</f>
        <v>0</v>
      </c>
      <c r="G467" s="33">
        <f>COUNTIFS(Data!$D$2:$D$6232,A467,Data!$R$2:$R$6232,"UNDER EXAMINATION")</f>
        <v>0</v>
      </c>
      <c r="H467" s="33">
        <f>COUNTIFS(Data!$D$2:$D$6232,A467,Data!$R$2:$R$6232,"GRANTED")</f>
        <v>0</v>
      </c>
      <c r="I467" s="33">
        <f>SUMPRODUCT((Data!$D$2:$D$6232=A467)*((Data!$R$2:$R$6232="ABANDONED")+(Data!$R$2:$R$6232="CLOSED")+(Data!$R$2:$R$6232="MERGED")))</f>
        <v>0</v>
      </c>
      <c r="J467" s="13">
        <f>COUNTIFS('Pending RQ Deadlines'!$C$2:$C$1271,A467,'Pending RQ Deadlines'!$K$2:$K$1271,"Yes")</f>
        <v>0</v>
      </c>
      <c r="K467" s="13">
        <f>COUNTIFS('Pending RQ Deadlines'!$C$2:$C$1271,A467,'Pending RQ Deadlines'!$J$2:$J$1271,"OVERDUE")</f>
        <v>0</v>
      </c>
      <c r="L467" s="13">
        <f ca="1">SUMPRODUCT(('Pending RQ Deadlines'!$C$2:$C$1271=A467)*('Pending RQ Deadlines'!$J$2:$J$1271&lt;&gt;"UPCOMING")*('Pending RQ Deadlines'!$K$2:$K$1271="Yes"))</f>
        <v>0</v>
      </c>
      <c r="M467" s="15" t="str">
        <f ca="1">IFERROR(_xludf.minifs('Pending RQ Deadlines'!$G$2:$G$1271,'Pending RQ Deadlines'!$C$2:$C$1271,A467),"")</f>
        <v/>
      </c>
      <c r="N467" s="13">
        <f t="shared" ca="1" si="7"/>
        <v>467</v>
      </c>
    </row>
    <row r="468" spans="1:14">
      <c r="A468" s="14" t="s">
        <v>497</v>
      </c>
      <c r="B468" s="33">
        <f>COUNTIF(Data!$D$2:$D$6232,A468)</f>
        <v>1</v>
      </c>
      <c r="C468" s="33">
        <f>COUNTIFS(Data!$D$2:$D$6232,A468,Data!$R$2:$R$6232,"RFE FILED")</f>
        <v>1</v>
      </c>
      <c r="D468" s="33">
        <f>COUNTIFS(Data!$D$2:$D$6232,A468,Data!$R$2:$R$6232,"PROVISIONAL FILED")</f>
        <v>0</v>
      </c>
      <c r="E468" s="33">
        <f>COUNTIFS(Data!$D$2:$D$6232,A468,Data!$R$2:$R$6232,"COMPLETE FILED")</f>
        <v>0</v>
      </c>
      <c r="F468" s="33">
        <f>COUNTIFS(Data!$D$2:$D$6232,A468,Data!$R$2:$R$6232,"APPLICATION FILED")</f>
        <v>0</v>
      </c>
      <c r="G468" s="33">
        <f>COUNTIFS(Data!$D$2:$D$6232,A468,Data!$R$2:$R$6232,"UNDER EXAMINATION")</f>
        <v>0</v>
      </c>
      <c r="H468" s="33">
        <f>COUNTIFS(Data!$D$2:$D$6232,A468,Data!$R$2:$R$6232,"GRANTED")</f>
        <v>0</v>
      </c>
      <c r="I468" s="33">
        <f>SUMPRODUCT((Data!$D$2:$D$6232=A468)*((Data!$R$2:$R$6232="ABANDONED")+(Data!$R$2:$R$6232="CLOSED")+(Data!$R$2:$R$6232="MERGED")))</f>
        <v>0</v>
      </c>
      <c r="J468" s="13">
        <f>COUNTIFS('Pending RQ Deadlines'!$C$2:$C$1271,A468,'Pending RQ Deadlines'!$K$2:$K$1271,"Yes")</f>
        <v>0</v>
      </c>
      <c r="K468" s="13">
        <f>COUNTIFS('Pending RQ Deadlines'!$C$2:$C$1271,A468,'Pending RQ Deadlines'!$J$2:$J$1271,"OVERDUE")</f>
        <v>0</v>
      </c>
      <c r="L468" s="13">
        <f ca="1">SUMPRODUCT(('Pending RQ Deadlines'!$C$2:$C$1271=A468)*('Pending RQ Deadlines'!$J$2:$J$1271&lt;&gt;"UPCOMING")*('Pending RQ Deadlines'!$K$2:$K$1271="Yes"))</f>
        <v>0</v>
      </c>
      <c r="M468" s="15" t="str">
        <f ca="1">IFERROR(_xludf.minifs('Pending RQ Deadlines'!$G$2:$G$1271,'Pending RQ Deadlines'!$C$2:$C$1271,A468),"")</f>
        <v/>
      </c>
      <c r="N468" s="13">
        <f t="shared" ca="1" si="7"/>
        <v>468</v>
      </c>
    </row>
    <row r="469" spans="1:14">
      <c r="A469" s="14" t="s">
        <v>498</v>
      </c>
      <c r="B469" s="33">
        <f>COUNTIF(Data!$D$2:$D$6232,A469)</f>
        <v>1</v>
      </c>
      <c r="C469" s="33">
        <f>COUNTIFS(Data!$D$2:$D$6232,A469,Data!$R$2:$R$6232,"RFE FILED")</f>
        <v>1</v>
      </c>
      <c r="D469" s="33">
        <f>COUNTIFS(Data!$D$2:$D$6232,A469,Data!$R$2:$R$6232,"PROVISIONAL FILED")</f>
        <v>0</v>
      </c>
      <c r="E469" s="33">
        <f>COUNTIFS(Data!$D$2:$D$6232,A469,Data!$R$2:$R$6232,"COMPLETE FILED")</f>
        <v>0</v>
      </c>
      <c r="F469" s="33">
        <f>COUNTIFS(Data!$D$2:$D$6232,A469,Data!$R$2:$R$6232,"APPLICATION FILED")</f>
        <v>0</v>
      </c>
      <c r="G469" s="33">
        <f>COUNTIFS(Data!$D$2:$D$6232,A469,Data!$R$2:$R$6232,"UNDER EXAMINATION")</f>
        <v>0</v>
      </c>
      <c r="H469" s="33">
        <f>COUNTIFS(Data!$D$2:$D$6232,A469,Data!$R$2:$R$6232,"GRANTED")</f>
        <v>0</v>
      </c>
      <c r="I469" s="33">
        <f>SUMPRODUCT((Data!$D$2:$D$6232=A469)*((Data!$R$2:$R$6232="ABANDONED")+(Data!$R$2:$R$6232="CLOSED")+(Data!$R$2:$R$6232="MERGED")))</f>
        <v>0</v>
      </c>
      <c r="J469" s="13">
        <f>COUNTIFS('Pending RQ Deadlines'!$C$2:$C$1271,A469,'Pending RQ Deadlines'!$K$2:$K$1271,"Yes")</f>
        <v>0</v>
      </c>
      <c r="K469" s="13">
        <f>COUNTIFS('Pending RQ Deadlines'!$C$2:$C$1271,A469,'Pending RQ Deadlines'!$J$2:$J$1271,"OVERDUE")</f>
        <v>0</v>
      </c>
      <c r="L469" s="13">
        <f ca="1">SUMPRODUCT(('Pending RQ Deadlines'!$C$2:$C$1271=A469)*('Pending RQ Deadlines'!$J$2:$J$1271&lt;&gt;"UPCOMING")*('Pending RQ Deadlines'!$K$2:$K$1271="Yes"))</f>
        <v>0</v>
      </c>
      <c r="M469" s="15" t="str">
        <f ca="1">IFERROR(_xludf.minifs('Pending RQ Deadlines'!$G$2:$G$1271,'Pending RQ Deadlines'!$C$2:$C$1271,A469),"")</f>
        <v/>
      </c>
      <c r="N469" s="13">
        <f t="shared" ca="1" si="7"/>
        <v>469</v>
      </c>
    </row>
    <row r="470" spans="1:14">
      <c r="A470" s="14" t="s">
        <v>499</v>
      </c>
      <c r="B470" s="33">
        <f>COUNTIF(Data!$D$2:$D$6232,A470)</f>
        <v>1</v>
      </c>
      <c r="C470" s="33">
        <f>COUNTIFS(Data!$D$2:$D$6232,A470,Data!$R$2:$R$6232,"RFE FILED")</f>
        <v>0</v>
      </c>
      <c r="D470" s="33">
        <f>COUNTIFS(Data!$D$2:$D$6232,A470,Data!$R$2:$R$6232,"PROVISIONAL FILED")</f>
        <v>1</v>
      </c>
      <c r="E470" s="33">
        <f>COUNTIFS(Data!$D$2:$D$6232,A470,Data!$R$2:$R$6232,"COMPLETE FILED")</f>
        <v>0</v>
      </c>
      <c r="F470" s="33">
        <f>COUNTIFS(Data!$D$2:$D$6232,A470,Data!$R$2:$R$6232,"APPLICATION FILED")</f>
        <v>0</v>
      </c>
      <c r="G470" s="33">
        <f>COUNTIFS(Data!$D$2:$D$6232,A470,Data!$R$2:$R$6232,"UNDER EXAMINATION")</f>
        <v>0</v>
      </c>
      <c r="H470" s="33">
        <f>COUNTIFS(Data!$D$2:$D$6232,A470,Data!$R$2:$R$6232,"GRANTED")</f>
        <v>0</v>
      </c>
      <c r="I470" s="33">
        <f>SUMPRODUCT((Data!$D$2:$D$6232=A470)*((Data!$R$2:$R$6232="ABANDONED")+(Data!$R$2:$R$6232="CLOSED")+(Data!$R$2:$R$6232="MERGED")))</f>
        <v>0</v>
      </c>
      <c r="J470" s="13">
        <f>COUNTIFS('Pending RQ Deadlines'!$C$2:$C$1271,A470,'Pending RQ Deadlines'!$K$2:$K$1271,"Yes")</f>
        <v>1</v>
      </c>
      <c r="K470" s="13">
        <f ca="1">COUNTIFS('Pending RQ Deadlines'!$C$2:$C$1271,A470,'Pending RQ Deadlines'!$J$2:$J$1271,"OVERDUE")</f>
        <v>1</v>
      </c>
      <c r="L470" s="13">
        <f ca="1">SUMPRODUCT(('Pending RQ Deadlines'!$C$2:$C$1271=A470)*('Pending RQ Deadlines'!$J$2:$J$1271&lt;&gt;"UPCOMING")*('Pending RQ Deadlines'!$K$2:$K$1271="Yes"))</f>
        <v>1</v>
      </c>
      <c r="M470" s="15" t="str">
        <f ca="1">IFERROR(_xludf.minifs('Pending RQ Deadlines'!$G$2:$G$1271,'Pending RQ Deadlines'!$C$2:$C$1271,A470),"")</f>
        <v/>
      </c>
      <c r="N470" s="13">
        <f t="shared" ca="1" si="7"/>
        <v>469.01</v>
      </c>
    </row>
    <row r="471" spans="1:14">
      <c r="A471" s="14" t="s">
        <v>500</v>
      </c>
      <c r="B471" s="33">
        <f>COUNTIF(Data!$D$2:$D$6232,A471)</f>
        <v>1</v>
      </c>
      <c r="C471" s="33">
        <f>COUNTIFS(Data!$D$2:$D$6232,A471,Data!$R$2:$R$6232,"RFE FILED")</f>
        <v>0</v>
      </c>
      <c r="D471" s="33">
        <f>COUNTIFS(Data!$D$2:$D$6232,A471,Data!$R$2:$R$6232,"PROVISIONAL FILED")</f>
        <v>1</v>
      </c>
      <c r="E471" s="33">
        <f>COUNTIFS(Data!$D$2:$D$6232,A471,Data!$R$2:$R$6232,"COMPLETE FILED")</f>
        <v>0</v>
      </c>
      <c r="F471" s="33">
        <f>COUNTIFS(Data!$D$2:$D$6232,A471,Data!$R$2:$R$6232,"APPLICATION FILED")</f>
        <v>0</v>
      </c>
      <c r="G471" s="33">
        <f>COUNTIFS(Data!$D$2:$D$6232,A471,Data!$R$2:$R$6232,"UNDER EXAMINATION")</f>
        <v>0</v>
      </c>
      <c r="H471" s="33">
        <f>COUNTIFS(Data!$D$2:$D$6232,A471,Data!$R$2:$R$6232,"GRANTED")</f>
        <v>0</v>
      </c>
      <c r="I471" s="33">
        <f>SUMPRODUCT((Data!$D$2:$D$6232=A471)*((Data!$R$2:$R$6232="ABANDONED")+(Data!$R$2:$R$6232="CLOSED")+(Data!$R$2:$R$6232="MERGED")))</f>
        <v>0</v>
      </c>
      <c r="J471" s="13">
        <f>COUNTIFS('Pending RQ Deadlines'!$C$2:$C$1271,A471,'Pending RQ Deadlines'!$K$2:$K$1271,"Yes")</f>
        <v>1</v>
      </c>
      <c r="K471" s="13">
        <f ca="1">COUNTIFS('Pending RQ Deadlines'!$C$2:$C$1271,A471,'Pending RQ Deadlines'!$J$2:$J$1271,"OVERDUE")</f>
        <v>1</v>
      </c>
      <c r="L471" s="13">
        <f ca="1">SUMPRODUCT(('Pending RQ Deadlines'!$C$2:$C$1271=A471)*('Pending RQ Deadlines'!$J$2:$J$1271&lt;&gt;"UPCOMING")*('Pending RQ Deadlines'!$K$2:$K$1271="Yes"))</f>
        <v>1</v>
      </c>
      <c r="M471" s="15" t="str">
        <f ca="1">IFERROR(_xludf.minifs('Pending RQ Deadlines'!$G$2:$G$1271,'Pending RQ Deadlines'!$C$2:$C$1271,A471),"")</f>
        <v/>
      </c>
      <c r="N471" s="13">
        <f t="shared" ca="1" si="7"/>
        <v>470.01</v>
      </c>
    </row>
    <row r="472" spans="1:14">
      <c r="A472" s="14" t="s">
        <v>501</v>
      </c>
      <c r="B472" s="33">
        <f>COUNTIF(Data!$D$2:$D$6232,A472)</f>
        <v>1</v>
      </c>
      <c r="C472" s="33">
        <f>COUNTIFS(Data!$D$2:$D$6232,A472,Data!$R$2:$R$6232,"RFE FILED")</f>
        <v>1</v>
      </c>
      <c r="D472" s="33">
        <f>COUNTIFS(Data!$D$2:$D$6232,A472,Data!$R$2:$R$6232,"PROVISIONAL FILED")</f>
        <v>0</v>
      </c>
      <c r="E472" s="33">
        <f>COUNTIFS(Data!$D$2:$D$6232,A472,Data!$R$2:$R$6232,"COMPLETE FILED")</f>
        <v>0</v>
      </c>
      <c r="F472" s="33">
        <f>COUNTIFS(Data!$D$2:$D$6232,A472,Data!$R$2:$R$6232,"APPLICATION FILED")</f>
        <v>0</v>
      </c>
      <c r="G472" s="33">
        <f>COUNTIFS(Data!$D$2:$D$6232,A472,Data!$R$2:$R$6232,"UNDER EXAMINATION")</f>
        <v>0</v>
      </c>
      <c r="H472" s="33">
        <f>COUNTIFS(Data!$D$2:$D$6232,A472,Data!$R$2:$R$6232,"GRANTED")</f>
        <v>0</v>
      </c>
      <c r="I472" s="33">
        <f>SUMPRODUCT((Data!$D$2:$D$6232=A472)*((Data!$R$2:$R$6232="ABANDONED")+(Data!$R$2:$R$6232="CLOSED")+(Data!$R$2:$R$6232="MERGED")))</f>
        <v>0</v>
      </c>
      <c r="J472" s="13">
        <f>COUNTIFS('Pending RQ Deadlines'!$C$2:$C$1271,A472,'Pending RQ Deadlines'!$K$2:$K$1271,"Yes")</f>
        <v>0</v>
      </c>
      <c r="K472" s="13">
        <f>COUNTIFS('Pending RQ Deadlines'!$C$2:$C$1271,A472,'Pending RQ Deadlines'!$J$2:$J$1271,"OVERDUE")</f>
        <v>0</v>
      </c>
      <c r="L472" s="13">
        <f ca="1">SUMPRODUCT(('Pending RQ Deadlines'!$C$2:$C$1271=A472)*('Pending RQ Deadlines'!$J$2:$J$1271&lt;&gt;"UPCOMING")*('Pending RQ Deadlines'!$K$2:$K$1271="Yes"))</f>
        <v>0</v>
      </c>
      <c r="M472" s="15" t="str">
        <f ca="1">IFERROR(_xludf.minifs('Pending RQ Deadlines'!$G$2:$G$1271,'Pending RQ Deadlines'!$C$2:$C$1271,A472),"")</f>
        <v/>
      </c>
      <c r="N472" s="13">
        <f t="shared" ca="1" si="7"/>
        <v>472</v>
      </c>
    </row>
    <row r="473" spans="1:14">
      <c r="A473" s="14" t="s">
        <v>502</v>
      </c>
      <c r="B473" s="33">
        <f>COUNTIF(Data!$D$2:$D$6232,A473)</f>
        <v>1</v>
      </c>
      <c r="C473" s="33">
        <f>COUNTIFS(Data!$D$2:$D$6232,A473,Data!$R$2:$R$6232,"RFE FILED")</f>
        <v>1</v>
      </c>
      <c r="D473" s="33">
        <f>COUNTIFS(Data!$D$2:$D$6232,A473,Data!$R$2:$R$6232,"PROVISIONAL FILED")</f>
        <v>0</v>
      </c>
      <c r="E473" s="33">
        <f>COUNTIFS(Data!$D$2:$D$6232,A473,Data!$R$2:$R$6232,"COMPLETE FILED")</f>
        <v>0</v>
      </c>
      <c r="F473" s="33">
        <f>COUNTIFS(Data!$D$2:$D$6232,A473,Data!$R$2:$R$6232,"APPLICATION FILED")</f>
        <v>0</v>
      </c>
      <c r="G473" s="33">
        <f>COUNTIFS(Data!$D$2:$D$6232,A473,Data!$R$2:$R$6232,"UNDER EXAMINATION")</f>
        <v>0</v>
      </c>
      <c r="H473" s="33">
        <f>COUNTIFS(Data!$D$2:$D$6232,A473,Data!$R$2:$R$6232,"GRANTED")</f>
        <v>0</v>
      </c>
      <c r="I473" s="33">
        <f>SUMPRODUCT((Data!$D$2:$D$6232=A473)*((Data!$R$2:$R$6232="ABANDONED")+(Data!$R$2:$R$6232="CLOSED")+(Data!$R$2:$R$6232="MERGED")))</f>
        <v>0</v>
      </c>
      <c r="J473" s="13">
        <f>COUNTIFS('Pending RQ Deadlines'!$C$2:$C$1271,A473,'Pending RQ Deadlines'!$K$2:$K$1271,"Yes")</f>
        <v>0</v>
      </c>
      <c r="K473" s="13">
        <f>COUNTIFS('Pending RQ Deadlines'!$C$2:$C$1271,A473,'Pending RQ Deadlines'!$J$2:$J$1271,"OVERDUE")</f>
        <v>0</v>
      </c>
      <c r="L473" s="13">
        <f ca="1">SUMPRODUCT(('Pending RQ Deadlines'!$C$2:$C$1271=A473)*('Pending RQ Deadlines'!$J$2:$J$1271&lt;&gt;"UPCOMING")*('Pending RQ Deadlines'!$K$2:$K$1271="Yes"))</f>
        <v>0</v>
      </c>
      <c r="M473" s="15" t="str">
        <f ca="1">IFERROR(_xludf.minifs('Pending RQ Deadlines'!$G$2:$G$1271,'Pending RQ Deadlines'!$C$2:$C$1271,A473),"")</f>
        <v/>
      </c>
      <c r="N473" s="13">
        <f t="shared" ca="1" si="7"/>
        <v>473</v>
      </c>
    </row>
    <row r="474" spans="1:14">
      <c r="A474" s="14" t="s">
        <v>503</v>
      </c>
      <c r="B474" s="33">
        <f>COUNTIF(Data!$D$2:$D$6232,A474)</f>
        <v>1</v>
      </c>
      <c r="C474" s="33">
        <f>COUNTIFS(Data!$D$2:$D$6232,A474,Data!$R$2:$R$6232,"RFE FILED")</f>
        <v>1</v>
      </c>
      <c r="D474" s="33">
        <f>COUNTIFS(Data!$D$2:$D$6232,A474,Data!$R$2:$R$6232,"PROVISIONAL FILED")</f>
        <v>0</v>
      </c>
      <c r="E474" s="33">
        <f>COUNTIFS(Data!$D$2:$D$6232,A474,Data!$R$2:$R$6232,"COMPLETE FILED")</f>
        <v>0</v>
      </c>
      <c r="F474" s="33">
        <f>COUNTIFS(Data!$D$2:$D$6232,A474,Data!$R$2:$R$6232,"APPLICATION FILED")</f>
        <v>0</v>
      </c>
      <c r="G474" s="33">
        <f>COUNTIFS(Data!$D$2:$D$6232,A474,Data!$R$2:$R$6232,"UNDER EXAMINATION")</f>
        <v>0</v>
      </c>
      <c r="H474" s="33">
        <f>COUNTIFS(Data!$D$2:$D$6232,A474,Data!$R$2:$R$6232,"GRANTED")</f>
        <v>0</v>
      </c>
      <c r="I474" s="33">
        <f>SUMPRODUCT((Data!$D$2:$D$6232=A474)*((Data!$R$2:$R$6232="ABANDONED")+(Data!$R$2:$R$6232="CLOSED")+(Data!$R$2:$R$6232="MERGED")))</f>
        <v>0</v>
      </c>
      <c r="J474" s="13">
        <f>COUNTIFS('Pending RQ Deadlines'!$C$2:$C$1271,A474,'Pending RQ Deadlines'!$K$2:$K$1271,"Yes")</f>
        <v>0</v>
      </c>
      <c r="K474" s="13">
        <f>COUNTIFS('Pending RQ Deadlines'!$C$2:$C$1271,A474,'Pending RQ Deadlines'!$J$2:$J$1271,"OVERDUE")</f>
        <v>0</v>
      </c>
      <c r="L474" s="13">
        <f ca="1">SUMPRODUCT(('Pending RQ Deadlines'!$C$2:$C$1271=A474)*('Pending RQ Deadlines'!$J$2:$J$1271&lt;&gt;"UPCOMING")*('Pending RQ Deadlines'!$K$2:$K$1271="Yes"))</f>
        <v>0</v>
      </c>
      <c r="M474" s="15" t="str">
        <f ca="1">IFERROR(_xludf.minifs('Pending RQ Deadlines'!$G$2:$G$1271,'Pending RQ Deadlines'!$C$2:$C$1271,A474),"")</f>
        <v/>
      </c>
      <c r="N474" s="13">
        <f t="shared" ca="1" si="7"/>
        <v>474</v>
      </c>
    </row>
    <row r="475" spans="1:14">
      <c r="A475" s="14" t="s">
        <v>504</v>
      </c>
      <c r="B475" s="33">
        <f>COUNTIF(Data!$D$2:$D$6232,A475)</f>
        <v>1</v>
      </c>
      <c r="C475" s="33">
        <f>COUNTIFS(Data!$D$2:$D$6232,A475,Data!$R$2:$R$6232,"RFE FILED")</f>
        <v>0</v>
      </c>
      <c r="D475" s="33">
        <f>COUNTIFS(Data!$D$2:$D$6232,A475,Data!$R$2:$R$6232,"PROVISIONAL FILED")</f>
        <v>1</v>
      </c>
      <c r="E475" s="33">
        <f>COUNTIFS(Data!$D$2:$D$6232,A475,Data!$R$2:$R$6232,"COMPLETE FILED")</f>
        <v>0</v>
      </c>
      <c r="F475" s="33">
        <f>COUNTIFS(Data!$D$2:$D$6232,A475,Data!$R$2:$R$6232,"APPLICATION FILED")</f>
        <v>0</v>
      </c>
      <c r="G475" s="33">
        <f>COUNTIFS(Data!$D$2:$D$6232,A475,Data!$R$2:$R$6232,"UNDER EXAMINATION")</f>
        <v>0</v>
      </c>
      <c r="H475" s="33">
        <f>COUNTIFS(Data!$D$2:$D$6232,A475,Data!$R$2:$R$6232,"GRANTED")</f>
        <v>0</v>
      </c>
      <c r="I475" s="33">
        <f>SUMPRODUCT((Data!$D$2:$D$6232=A475)*((Data!$R$2:$R$6232="ABANDONED")+(Data!$R$2:$R$6232="CLOSED")+(Data!$R$2:$R$6232="MERGED")))</f>
        <v>0</v>
      </c>
      <c r="J475" s="13">
        <f>COUNTIFS('Pending RQ Deadlines'!$C$2:$C$1271,A475,'Pending RQ Deadlines'!$K$2:$K$1271,"Yes")</f>
        <v>1</v>
      </c>
      <c r="K475" s="13">
        <f ca="1">COUNTIFS('Pending RQ Deadlines'!$C$2:$C$1271,A475,'Pending RQ Deadlines'!$J$2:$J$1271,"OVERDUE")</f>
        <v>1</v>
      </c>
      <c r="L475" s="13">
        <f ca="1">SUMPRODUCT(('Pending RQ Deadlines'!$C$2:$C$1271=A475)*('Pending RQ Deadlines'!$J$2:$J$1271&lt;&gt;"UPCOMING")*('Pending RQ Deadlines'!$K$2:$K$1271="Yes"))</f>
        <v>1</v>
      </c>
      <c r="M475" s="15" t="str">
        <f ca="1">IFERROR(_xludf.minifs('Pending RQ Deadlines'!$G$2:$G$1271,'Pending RQ Deadlines'!$C$2:$C$1271,A475),"")</f>
        <v/>
      </c>
      <c r="N475" s="13">
        <f t="shared" ca="1" si="7"/>
        <v>474.01</v>
      </c>
    </row>
    <row r="476" spans="1:14">
      <c r="A476" s="14" t="s">
        <v>505</v>
      </c>
      <c r="B476" s="33">
        <f>COUNTIF(Data!$D$2:$D$6232,A476)</f>
        <v>1</v>
      </c>
      <c r="C476" s="33">
        <f>COUNTIFS(Data!$D$2:$D$6232,A476,Data!$R$2:$R$6232,"RFE FILED")</f>
        <v>1</v>
      </c>
      <c r="D476" s="33">
        <f>COUNTIFS(Data!$D$2:$D$6232,A476,Data!$R$2:$R$6232,"PROVISIONAL FILED")</f>
        <v>0</v>
      </c>
      <c r="E476" s="33">
        <f>COUNTIFS(Data!$D$2:$D$6232,A476,Data!$R$2:$R$6232,"COMPLETE FILED")</f>
        <v>0</v>
      </c>
      <c r="F476" s="33">
        <f>COUNTIFS(Data!$D$2:$D$6232,A476,Data!$R$2:$R$6232,"APPLICATION FILED")</f>
        <v>0</v>
      </c>
      <c r="G476" s="33">
        <f>COUNTIFS(Data!$D$2:$D$6232,A476,Data!$R$2:$R$6232,"UNDER EXAMINATION")</f>
        <v>0</v>
      </c>
      <c r="H476" s="33">
        <f>COUNTIFS(Data!$D$2:$D$6232,A476,Data!$R$2:$R$6232,"GRANTED")</f>
        <v>0</v>
      </c>
      <c r="I476" s="33">
        <f>SUMPRODUCT((Data!$D$2:$D$6232=A476)*((Data!$R$2:$R$6232="ABANDONED")+(Data!$R$2:$R$6232="CLOSED")+(Data!$R$2:$R$6232="MERGED")))</f>
        <v>0</v>
      </c>
      <c r="J476" s="13">
        <f>COUNTIFS('Pending RQ Deadlines'!$C$2:$C$1271,A476,'Pending RQ Deadlines'!$K$2:$K$1271,"Yes")</f>
        <v>0</v>
      </c>
      <c r="K476" s="13">
        <f>COUNTIFS('Pending RQ Deadlines'!$C$2:$C$1271,A476,'Pending RQ Deadlines'!$J$2:$J$1271,"OVERDUE")</f>
        <v>0</v>
      </c>
      <c r="L476" s="13">
        <f ca="1">SUMPRODUCT(('Pending RQ Deadlines'!$C$2:$C$1271=A476)*('Pending RQ Deadlines'!$J$2:$J$1271&lt;&gt;"UPCOMING")*('Pending RQ Deadlines'!$K$2:$K$1271="Yes"))</f>
        <v>0</v>
      </c>
      <c r="M476" s="15" t="str">
        <f ca="1">IFERROR(_xludf.minifs('Pending RQ Deadlines'!$G$2:$G$1271,'Pending RQ Deadlines'!$C$2:$C$1271,A476),"")</f>
        <v/>
      </c>
      <c r="N476" s="13">
        <f t="shared" ca="1" si="7"/>
        <v>476</v>
      </c>
    </row>
    <row r="477" spans="1:14">
      <c r="A477" s="14" t="s">
        <v>506</v>
      </c>
      <c r="B477" s="33">
        <f>COUNTIF(Data!$D$2:$D$6232,A477)</f>
        <v>1</v>
      </c>
      <c r="C477" s="33">
        <f>COUNTIFS(Data!$D$2:$D$6232,A477,Data!$R$2:$R$6232,"RFE FILED")</f>
        <v>0</v>
      </c>
      <c r="D477" s="33">
        <f>COUNTIFS(Data!$D$2:$D$6232,A477,Data!$R$2:$R$6232,"PROVISIONAL FILED")</f>
        <v>0</v>
      </c>
      <c r="E477" s="33">
        <f>COUNTIFS(Data!$D$2:$D$6232,A477,Data!$R$2:$R$6232,"COMPLETE FILED")</f>
        <v>0</v>
      </c>
      <c r="F477" s="33">
        <f>COUNTIFS(Data!$D$2:$D$6232,A477,Data!$R$2:$R$6232,"APPLICATION FILED")</f>
        <v>1</v>
      </c>
      <c r="G477" s="33">
        <f>COUNTIFS(Data!$D$2:$D$6232,A477,Data!$R$2:$R$6232,"UNDER EXAMINATION")</f>
        <v>0</v>
      </c>
      <c r="H477" s="33">
        <f>COUNTIFS(Data!$D$2:$D$6232,A477,Data!$R$2:$R$6232,"GRANTED")</f>
        <v>0</v>
      </c>
      <c r="I477" s="33">
        <f>SUMPRODUCT((Data!$D$2:$D$6232=A477)*((Data!$R$2:$R$6232="ABANDONED")+(Data!$R$2:$R$6232="CLOSED")+(Data!$R$2:$R$6232="MERGED")))</f>
        <v>0</v>
      </c>
      <c r="J477" s="13">
        <f>COUNTIFS('Pending RQ Deadlines'!$C$2:$C$1271,A477,'Pending RQ Deadlines'!$K$2:$K$1271,"Yes")</f>
        <v>1</v>
      </c>
      <c r="K477" s="13">
        <f ca="1">COUNTIFS('Pending RQ Deadlines'!$C$2:$C$1271,A477,'Pending RQ Deadlines'!$J$2:$J$1271,"OVERDUE")</f>
        <v>1</v>
      </c>
      <c r="L477" s="13">
        <f ca="1">SUMPRODUCT(('Pending RQ Deadlines'!$C$2:$C$1271=A477)*('Pending RQ Deadlines'!$J$2:$J$1271&lt;&gt;"UPCOMING")*('Pending RQ Deadlines'!$K$2:$K$1271="Yes"))</f>
        <v>1</v>
      </c>
      <c r="M477" s="15" t="str">
        <f ca="1">IFERROR(_xludf.minifs('Pending RQ Deadlines'!$G$2:$G$1271,'Pending RQ Deadlines'!$C$2:$C$1271,A477),"")</f>
        <v/>
      </c>
      <c r="N477" s="13">
        <f t="shared" ca="1" si="7"/>
        <v>476.01</v>
      </c>
    </row>
    <row r="478" spans="1:14">
      <c r="A478" s="14" t="s">
        <v>507</v>
      </c>
      <c r="B478" s="33">
        <f>COUNTIF(Data!$D$2:$D$6232,A478)</f>
        <v>1</v>
      </c>
      <c r="C478" s="33">
        <f>COUNTIFS(Data!$D$2:$D$6232,A478,Data!$R$2:$R$6232,"RFE FILED")</f>
        <v>0</v>
      </c>
      <c r="D478" s="33">
        <f>COUNTIFS(Data!$D$2:$D$6232,A478,Data!$R$2:$R$6232,"PROVISIONAL FILED")</f>
        <v>1</v>
      </c>
      <c r="E478" s="33">
        <f>COUNTIFS(Data!$D$2:$D$6232,A478,Data!$R$2:$R$6232,"COMPLETE FILED")</f>
        <v>0</v>
      </c>
      <c r="F478" s="33">
        <f>COUNTIFS(Data!$D$2:$D$6232,A478,Data!$R$2:$R$6232,"APPLICATION FILED")</f>
        <v>0</v>
      </c>
      <c r="G478" s="33">
        <f>COUNTIFS(Data!$D$2:$D$6232,A478,Data!$R$2:$R$6232,"UNDER EXAMINATION")</f>
        <v>0</v>
      </c>
      <c r="H478" s="33">
        <f>COUNTIFS(Data!$D$2:$D$6232,A478,Data!$R$2:$R$6232,"GRANTED")</f>
        <v>0</v>
      </c>
      <c r="I478" s="33">
        <f>SUMPRODUCT((Data!$D$2:$D$6232=A478)*((Data!$R$2:$R$6232="ABANDONED")+(Data!$R$2:$R$6232="CLOSED")+(Data!$R$2:$R$6232="MERGED")))</f>
        <v>0</v>
      </c>
      <c r="J478" s="13">
        <f>COUNTIFS('Pending RQ Deadlines'!$C$2:$C$1271,A478,'Pending RQ Deadlines'!$K$2:$K$1271,"Yes")</f>
        <v>1</v>
      </c>
      <c r="K478" s="13">
        <f ca="1">COUNTIFS('Pending RQ Deadlines'!$C$2:$C$1271,A478,'Pending RQ Deadlines'!$J$2:$J$1271,"OVERDUE")</f>
        <v>0</v>
      </c>
      <c r="L478" s="13">
        <f ca="1">SUMPRODUCT(('Pending RQ Deadlines'!$C$2:$C$1271=A478)*('Pending RQ Deadlines'!$J$2:$J$1271&lt;&gt;"UPCOMING")*('Pending RQ Deadlines'!$K$2:$K$1271="Yes"))</f>
        <v>0</v>
      </c>
      <c r="M478" s="15" t="str">
        <f ca="1">IFERROR(_xludf.minifs('Pending RQ Deadlines'!$G$2:$G$1271,'Pending RQ Deadlines'!$C$2:$C$1271,A478),"")</f>
        <v/>
      </c>
      <c r="N478" s="13">
        <f t="shared" ca="1" si="7"/>
        <v>478</v>
      </c>
    </row>
    <row r="479" spans="1:14">
      <c r="A479" s="14" t="s">
        <v>508</v>
      </c>
      <c r="B479" s="33">
        <f>COUNTIF(Data!$D$2:$D$6232,A479)</f>
        <v>1</v>
      </c>
      <c r="C479" s="33">
        <f>COUNTIFS(Data!$D$2:$D$6232,A479,Data!$R$2:$R$6232,"RFE FILED")</f>
        <v>1</v>
      </c>
      <c r="D479" s="33">
        <f>COUNTIFS(Data!$D$2:$D$6232,A479,Data!$R$2:$R$6232,"PROVISIONAL FILED")</f>
        <v>0</v>
      </c>
      <c r="E479" s="33">
        <f>COUNTIFS(Data!$D$2:$D$6232,A479,Data!$R$2:$R$6232,"COMPLETE FILED")</f>
        <v>0</v>
      </c>
      <c r="F479" s="33">
        <f>COUNTIFS(Data!$D$2:$D$6232,A479,Data!$R$2:$R$6232,"APPLICATION FILED")</f>
        <v>0</v>
      </c>
      <c r="G479" s="33">
        <f>COUNTIFS(Data!$D$2:$D$6232,A479,Data!$R$2:$R$6232,"UNDER EXAMINATION")</f>
        <v>0</v>
      </c>
      <c r="H479" s="33">
        <f>COUNTIFS(Data!$D$2:$D$6232,A479,Data!$R$2:$R$6232,"GRANTED")</f>
        <v>0</v>
      </c>
      <c r="I479" s="33">
        <f>SUMPRODUCT((Data!$D$2:$D$6232=A479)*((Data!$R$2:$R$6232="ABANDONED")+(Data!$R$2:$R$6232="CLOSED")+(Data!$R$2:$R$6232="MERGED")))</f>
        <v>0</v>
      </c>
      <c r="J479" s="13">
        <f>COUNTIFS('Pending RQ Deadlines'!$C$2:$C$1271,A479,'Pending RQ Deadlines'!$K$2:$K$1271,"Yes")</f>
        <v>0</v>
      </c>
      <c r="K479" s="13">
        <f>COUNTIFS('Pending RQ Deadlines'!$C$2:$C$1271,A479,'Pending RQ Deadlines'!$J$2:$J$1271,"OVERDUE")</f>
        <v>0</v>
      </c>
      <c r="L479" s="13">
        <f ca="1">SUMPRODUCT(('Pending RQ Deadlines'!$C$2:$C$1271=A479)*('Pending RQ Deadlines'!$J$2:$J$1271&lt;&gt;"UPCOMING")*('Pending RQ Deadlines'!$K$2:$K$1271="Yes"))</f>
        <v>0</v>
      </c>
      <c r="M479" s="15" t="str">
        <f ca="1">IFERROR(_xludf.minifs('Pending RQ Deadlines'!$G$2:$G$1271,'Pending RQ Deadlines'!$C$2:$C$1271,A479),"")</f>
        <v/>
      </c>
      <c r="N479" s="13">
        <f t="shared" ca="1" si="7"/>
        <v>479</v>
      </c>
    </row>
    <row r="480" spans="1:14">
      <c r="A480" s="14" t="s">
        <v>509</v>
      </c>
      <c r="B480" s="33">
        <f>COUNTIF(Data!$D$2:$D$6232,A480)</f>
        <v>1</v>
      </c>
      <c r="C480" s="33">
        <f>COUNTIFS(Data!$D$2:$D$6232,A480,Data!$R$2:$R$6232,"RFE FILED")</f>
        <v>1</v>
      </c>
      <c r="D480" s="33">
        <f>COUNTIFS(Data!$D$2:$D$6232,A480,Data!$R$2:$R$6232,"PROVISIONAL FILED")</f>
        <v>0</v>
      </c>
      <c r="E480" s="33">
        <f>COUNTIFS(Data!$D$2:$D$6232,A480,Data!$R$2:$R$6232,"COMPLETE FILED")</f>
        <v>0</v>
      </c>
      <c r="F480" s="33">
        <f>COUNTIFS(Data!$D$2:$D$6232,A480,Data!$R$2:$R$6232,"APPLICATION FILED")</f>
        <v>0</v>
      </c>
      <c r="G480" s="33">
        <f>COUNTIFS(Data!$D$2:$D$6232,A480,Data!$R$2:$R$6232,"UNDER EXAMINATION")</f>
        <v>0</v>
      </c>
      <c r="H480" s="33">
        <f>COUNTIFS(Data!$D$2:$D$6232,A480,Data!$R$2:$R$6232,"GRANTED")</f>
        <v>0</v>
      </c>
      <c r="I480" s="33">
        <f>SUMPRODUCT((Data!$D$2:$D$6232=A480)*((Data!$R$2:$R$6232="ABANDONED")+(Data!$R$2:$R$6232="CLOSED")+(Data!$R$2:$R$6232="MERGED")))</f>
        <v>0</v>
      </c>
      <c r="J480" s="13">
        <f>COUNTIFS('Pending RQ Deadlines'!$C$2:$C$1271,A480,'Pending RQ Deadlines'!$K$2:$K$1271,"Yes")</f>
        <v>0</v>
      </c>
      <c r="K480" s="13">
        <f>COUNTIFS('Pending RQ Deadlines'!$C$2:$C$1271,A480,'Pending RQ Deadlines'!$J$2:$J$1271,"OVERDUE")</f>
        <v>0</v>
      </c>
      <c r="L480" s="13">
        <f ca="1">SUMPRODUCT(('Pending RQ Deadlines'!$C$2:$C$1271=A480)*('Pending RQ Deadlines'!$J$2:$J$1271&lt;&gt;"UPCOMING")*('Pending RQ Deadlines'!$K$2:$K$1271="Yes"))</f>
        <v>0</v>
      </c>
      <c r="M480" s="15" t="str">
        <f ca="1">IFERROR(_xludf.minifs('Pending RQ Deadlines'!$G$2:$G$1271,'Pending RQ Deadlines'!$C$2:$C$1271,A480),"")</f>
        <v/>
      </c>
      <c r="N480" s="13">
        <f t="shared" ca="1" si="7"/>
        <v>480</v>
      </c>
    </row>
    <row r="481" spans="1:14">
      <c r="A481" s="14" t="s">
        <v>510</v>
      </c>
      <c r="B481" s="33">
        <f>COUNTIF(Data!$D$2:$D$6232,A481)</f>
        <v>1</v>
      </c>
      <c r="C481" s="33">
        <f>COUNTIFS(Data!$D$2:$D$6232,A481,Data!$R$2:$R$6232,"RFE FILED")</f>
        <v>1</v>
      </c>
      <c r="D481" s="33">
        <f>COUNTIFS(Data!$D$2:$D$6232,A481,Data!$R$2:$R$6232,"PROVISIONAL FILED")</f>
        <v>0</v>
      </c>
      <c r="E481" s="33">
        <f>COUNTIFS(Data!$D$2:$D$6232,A481,Data!$R$2:$R$6232,"COMPLETE FILED")</f>
        <v>0</v>
      </c>
      <c r="F481" s="33">
        <f>COUNTIFS(Data!$D$2:$D$6232,A481,Data!$R$2:$R$6232,"APPLICATION FILED")</f>
        <v>0</v>
      </c>
      <c r="G481" s="33">
        <f>COUNTIFS(Data!$D$2:$D$6232,A481,Data!$R$2:$R$6232,"UNDER EXAMINATION")</f>
        <v>0</v>
      </c>
      <c r="H481" s="33">
        <f>COUNTIFS(Data!$D$2:$D$6232,A481,Data!$R$2:$R$6232,"GRANTED")</f>
        <v>0</v>
      </c>
      <c r="I481" s="33">
        <f>SUMPRODUCT((Data!$D$2:$D$6232=A481)*((Data!$R$2:$R$6232="ABANDONED")+(Data!$R$2:$R$6232="CLOSED")+(Data!$R$2:$R$6232="MERGED")))</f>
        <v>0</v>
      </c>
      <c r="J481" s="13">
        <f>COUNTIFS('Pending RQ Deadlines'!$C$2:$C$1271,A481,'Pending RQ Deadlines'!$K$2:$K$1271,"Yes")</f>
        <v>0</v>
      </c>
      <c r="K481" s="13">
        <f>COUNTIFS('Pending RQ Deadlines'!$C$2:$C$1271,A481,'Pending RQ Deadlines'!$J$2:$J$1271,"OVERDUE")</f>
        <v>0</v>
      </c>
      <c r="L481" s="13">
        <f ca="1">SUMPRODUCT(('Pending RQ Deadlines'!$C$2:$C$1271=A481)*('Pending RQ Deadlines'!$J$2:$J$1271&lt;&gt;"UPCOMING")*('Pending RQ Deadlines'!$K$2:$K$1271="Yes"))</f>
        <v>0</v>
      </c>
      <c r="M481" s="15" t="str">
        <f ca="1">IFERROR(_xludf.minifs('Pending RQ Deadlines'!$G$2:$G$1271,'Pending RQ Deadlines'!$C$2:$C$1271,A481),"")</f>
        <v/>
      </c>
      <c r="N481" s="13">
        <f t="shared" ca="1" si="7"/>
        <v>481</v>
      </c>
    </row>
    <row r="482" spans="1:14">
      <c r="A482" s="14" t="s">
        <v>511</v>
      </c>
      <c r="B482" s="33">
        <f>COUNTIF(Data!$D$2:$D$6232,A482)</f>
        <v>1</v>
      </c>
      <c r="C482" s="33">
        <f>COUNTIFS(Data!$D$2:$D$6232,A482,Data!$R$2:$R$6232,"RFE FILED")</f>
        <v>1</v>
      </c>
      <c r="D482" s="33">
        <f>COUNTIFS(Data!$D$2:$D$6232,A482,Data!$R$2:$R$6232,"PROVISIONAL FILED")</f>
        <v>0</v>
      </c>
      <c r="E482" s="33">
        <f>COUNTIFS(Data!$D$2:$D$6232,A482,Data!$R$2:$R$6232,"COMPLETE FILED")</f>
        <v>0</v>
      </c>
      <c r="F482" s="33">
        <f>COUNTIFS(Data!$D$2:$D$6232,A482,Data!$R$2:$R$6232,"APPLICATION FILED")</f>
        <v>0</v>
      </c>
      <c r="G482" s="33">
        <f>COUNTIFS(Data!$D$2:$D$6232,A482,Data!$R$2:$R$6232,"UNDER EXAMINATION")</f>
        <v>0</v>
      </c>
      <c r="H482" s="33">
        <f>COUNTIFS(Data!$D$2:$D$6232,A482,Data!$R$2:$R$6232,"GRANTED")</f>
        <v>0</v>
      </c>
      <c r="I482" s="33">
        <f>SUMPRODUCT((Data!$D$2:$D$6232=A482)*((Data!$R$2:$R$6232="ABANDONED")+(Data!$R$2:$R$6232="CLOSED")+(Data!$R$2:$R$6232="MERGED")))</f>
        <v>0</v>
      </c>
      <c r="J482" s="13">
        <f>COUNTIFS('Pending RQ Deadlines'!$C$2:$C$1271,A482,'Pending RQ Deadlines'!$K$2:$K$1271,"Yes")</f>
        <v>0</v>
      </c>
      <c r="K482" s="13">
        <f>COUNTIFS('Pending RQ Deadlines'!$C$2:$C$1271,A482,'Pending RQ Deadlines'!$J$2:$J$1271,"OVERDUE")</f>
        <v>0</v>
      </c>
      <c r="L482" s="13">
        <f ca="1">SUMPRODUCT(('Pending RQ Deadlines'!$C$2:$C$1271=A482)*('Pending RQ Deadlines'!$J$2:$J$1271&lt;&gt;"UPCOMING")*('Pending RQ Deadlines'!$K$2:$K$1271="Yes"))</f>
        <v>0</v>
      </c>
      <c r="M482" s="15" t="str">
        <f ca="1">IFERROR(_xludf.minifs('Pending RQ Deadlines'!$G$2:$G$1271,'Pending RQ Deadlines'!$C$2:$C$1271,A482),"")</f>
        <v/>
      </c>
      <c r="N482" s="13">
        <f t="shared" ca="1" si="7"/>
        <v>482</v>
      </c>
    </row>
    <row r="483" spans="1:14">
      <c r="A483" s="14" t="s">
        <v>512</v>
      </c>
      <c r="B483" s="33">
        <f>COUNTIF(Data!$D$2:$D$6232,A483)</f>
        <v>1</v>
      </c>
      <c r="C483" s="33">
        <f>COUNTIFS(Data!$D$2:$D$6232,A483,Data!$R$2:$R$6232,"RFE FILED")</f>
        <v>1</v>
      </c>
      <c r="D483" s="33">
        <f>COUNTIFS(Data!$D$2:$D$6232,A483,Data!$R$2:$R$6232,"PROVISIONAL FILED")</f>
        <v>0</v>
      </c>
      <c r="E483" s="33">
        <f>COUNTIFS(Data!$D$2:$D$6232,A483,Data!$R$2:$R$6232,"COMPLETE FILED")</f>
        <v>0</v>
      </c>
      <c r="F483" s="33">
        <f>COUNTIFS(Data!$D$2:$D$6232,A483,Data!$R$2:$R$6232,"APPLICATION FILED")</f>
        <v>0</v>
      </c>
      <c r="G483" s="33">
        <f>COUNTIFS(Data!$D$2:$D$6232,A483,Data!$R$2:$R$6232,"UNDER EXAMINATION")</f>
        <v>0</v>
      </c>
      <c r="H483" s="33">
        <f>COUNTIFS(Data!$D$2:$D$6232,A483,Data!$R$2:$R$6232,"GRANTED")</f>
        <v>0</v>
      </c>
      <c r="I483" s="33">
        <f>SUMPRODUCT((Data!$D$2:$D$6232=A483)*((Data!$R$2:$R$6232="ABANDONED")+(Data!$R$2:$R$6232="CLOSED")+(Data!$R$2:$R$6232="MERGED")))</f>
        <v>0</v>
      </c>
      <c r="J483" s="13">
        <f>COUNTIFS('Pending RQ Deadlines'!$C$2:$C$1271,A483,'Pending RQ Deadlines'!$K$2:$K$1271,"Yes")</f>
        <v>0</v>
      </c>
      <c r="K483" s="13">
        <f>COUNTIFS('Pending RQ Deadlines'!$C$2:$C$1271,A483,'Pending RQ Deadlines'!$J$2:$J$1271,"OVERDUE")</f>
        <v>0</v>
      </c>
      <c r="L483" s="13">
        <f ca="1">SUMPRODUCT(('Pending RQ Deadlines'!$C$2:$C$1271=A483)*('Pending RQ Deadlines'!$J$2:$J$1271&lt;&gt;"UPCOMING")*('Pending RQ Deadlines'!$K$2:$K$1271="Yes"))</f>
        <v>0</v>
      </c>
      <c r="M483" s="15" t="str">
        <f ca="1">IFERROR(_xludf.minifs('Pending RQ Deadlines'!$G$2:$G$1271,'Pending RQ Deadlines'!$C$2:$C$1271,A483),"")</f>
        <v/>
      </c>
      <c r="N483" s="13">
        <f t="shared" ca="1" si="7"/>
        <v>483</v>
      </c>
    </row>
    <row r="484" spans="1:14">
      <c r="A484" s="14" t="s">
        <v>513</v>
      </c>
      <c r="B484" s="33">
        <f>COUNTIF(Data!$D$2:$D$6232,A484)</f>
        <v>1</v>
      </c>
      <c r="C484" s="33">
        <f>COUNTIFS(Data!$D$2:$D$6232,A484,Data!$R$2:$R$6232,"RFE FILED")</f>
        <v>1</v>
      </c>
      <c r="D484" s="33">
        <f>COUNTIFS(Data!$D$2:$D$6232,A484,Data!$R$2:$R$6232,"PROVISIONAL FILED")</f>
        <v>0</v>
      </c>
      <c r="E484" s="33">
        <f>COUNTIFS(Data!$D$2:$D$6232,A484,Data!$R$2:$R$6232,"COMPLETE FILED")</f>
        <v>0</v>
      </c>
      <c r="F484" s="33">
        <f>COUNTIFS(Data!$D$2:$D$6232,A484,Data!$R$2:$R$6232,"APPLICATION FILED")</f>
        <v>0</v>
      </c>
      <c r="G484" s="33">
        <f>COUNTIFS(Data!$D$2:$D$6232,A484,Data!$R$2:$R$6232,"UNDER EXAMINATION")</f>
        <v>0</v>
      </c>
      <c r="H484" s="33">
        <f>COUNTIFS(Data!$D$2:$D$6232,A484,Data!$R$2:$R$6232,"GRANTED")</f>
        <v>0</v>
      </c>
      <c r="I484" s="33">
        <f>SUMPRODUCT((Data!$D$2:$D$6232=A484)*((Data!$R$2:$R$6232="ABANDONED")+(Data!$R$2:$R$6232="CLOSED")+(Data!$R$2:$R$6232="MERGED")))</f>
        <v>0</v>
      </c>
      <c r="J484" s="13">
        <f>COUNTIFS('Pending RQ Deadlines'!$C$2:$C$1271,A484,'Pending RQ Deadlines'!$K$2:$K$1271,"Yes")</f>
        <v>0</v>
      </c>
      <c r="K484" s="13">
        <f>COUNTIFS('Pending RQ Deadlines'!$C$2:$C$1271,A484,'Pending RQ Deadlines'!$J$2:$J$1271,"OVERDUE")</f>
        <v>0</v>
      </c>
      <c r="L484" s="13">
        <f ca="1">SUMPRODUCT(('Pending RQ Deadlines'!$C$2:$C$1271=A484)*('Pending RQ Deadlines'!$J$2:$J$1271&lt;&gt;"UPCOMING")*('Pending RQ Deadlines'!$K$2:$K$1271="Yes"))</f>
        <v>0</v>
      </c>
      <c r="M484" s="15" t="str">
        <f ca="1">IFERROR(_xludf.minifs('Pending RQ Deadlines'!$G$2:$G$1271,'Pending RQ Deadlines'!$C$2:$C$1271,A484),"")</f>
        <v/>
      </c>
      <c r="N484" s="13">
        <f t="shared" ca="1" si="7"/>
        <v>484</v>
      </c>
    </row>
    <row r="485" spans="1:14">
      <c r="A485" s="14" t="s">
        <v>514</v>
      </c>
      <c r="B485" s="33">
        <f>COUNTIF(Data!$D$2:$D$6232,A485)</f>
        <v>1</v>
      </c>
      <c r="C485" s="33">
        <f>COUNTIFS(Data!$D$2:$D$6232,A485,Data!$R$2:$R$6232,"RFE FILED")</f>
        <v>1</v>
      </c>
      <c r="D485" s="33">
        <f>COUNTIFS(Data!$D$2:$D$6232,A485,Data!$R$2:$R$6232,"PROVISIONAL FILED")</f>
        <v>0</v>
      </c>
      <c r="E485" s="33">
        <f>COUNTIFS(Data!$D$2:$D$6232,A485,Data!$R$2:$R$6232,"COMPLETE FILED")</f>
        <v>0</v>
      </c>
      <c r="F485" s="33">
        <f>COUNTIFS(Data!$D$2:$D$6232,A485,Data!$R$2:$R$6232,"APPLICATION FILED")</f>
        <v>0</v>
      </c>
      <c r="G485" s="33">
        <f>COUNTIFS(Data!$D$2:$D$6232,A485,Data!$R$2:$R$6232,"UNDER EXAMINATION")</f>
        <v>0</v>
      </c>
      <c r="H485" s="33">
        <f>COUNTIFS(Data!$D$2:$D$6232,A485,Data!$R$2:$R$6232,"GRANTED")</f>
        <v>0</v>
      </c>
      <c r="I485" s="33">
        <f>SUMPRODUCT((Data!$D$2:$D$6232=A485)*((Data!$R$2:$R$6232="ABANDONED")+(Data!$R$2:$R$6232="CLOSED")+(Data!$R$2:$R$6232="MERGED")))</f>
        <v>0</v>
      </c>
      <c r="J485" s="13">
        <f>COUNTIFS('Pending RQ Deadlines'!$C$2:$C$1271,A485,'Pending RQ Deadlines'!$K$2:$K$1271,"Yes")</f>
        <v>0</v>
      </c>
      <c r="K485" s="13">
        <f>COUNTIFS('Pending RQ Deadlines'!$C$2:$C$1271,A485,'Pending RQ Deadlines'!$J$2:$J$1271,"OVERDUE")</f>
        <v>0</v>
      </c>
      <c r="L485" s="13">
        <f ca="1">SUMPRODUCT(('Pending RQ Deadlines'!$C$2:$C$1271=A485)*('Pending RQ Deadlines'!$J$2:$J$1271&lt;&gt;"UPCOMING")*('Pending RQ Deadlines'!$K$2:$K$1271="Yes"))</f>
        <v>0</v>
      </c>
      <c r="M485" s="15" t="str">
        <f ca="1">IFERROR(_xludf.minifs('Pending RQ Deadlines'!$G$2:$G$1271,'Pending RQ Deadlines'!$C$2:$C$1271,A485),"")</f>
        <v/>
      </c>
      <c r="N485" s="13">
        <f t="shared" ca="1" si="7"/>
        <v>485</v>
      </c>
    </row>
    <row r="486" spans="1:14">
      <c r="A486" s="14" t="s">
        <v>515</v>
      </c>
      <c r="B486" s="33">
        <f>COUNTIF(Data!$D$2:$D$6232,A486)</f>
        <v>1</v>
      </c>
      <c r="C486" s="33">
        <f>COUNTIFS(Data!$D$2:$D$6232,A486,Data!$R$2:$R$6232,"RFE FILED")</f>
        <v>0</v>
      </c>
      <c r="D486" s="33">
        <f>COUNTIFS(Data!$D$2:$D$6232,A486,Data!$R$2:$R$6232,"PROVISIONAL FILED")</f>
        <v>0</v>
      </c>
      <c r="E486" s="33">
        <f>COUNTIFS(Data!$D$2:$D$6232,A486,Data!$R$2:$R$6232,"COMPLETE FILED")</f>
        <v>1</v>
      </c>
      <c r="F486" s="33">
        <f>COUNTIFS(Data!$D$2:$D$6232,A486,Data!$R$2:$R$6232,"APPLICATION FILED")</f>
        <v>0</v>
      </c>
      <c r="G486" s="33">
        <f>COUNTIFS(Data!$D$2:$D$6232,A486,Data!$R$2:$R$6232,"UNDER EXAMINATION")</f>
        <v>0</v>
      </c>
      <c r="H486" s="33">
        <f>COUNTIFS(Data!$D$2:$D$6232,A486,Data!$R$2:$R$6232,"GRANTED")</f>
        <v>0</v>
      </c>
      <c r="I486" s="33">
        <f>SUMPRODUCT((Data!$D$2:$D$6232=A486)*((Data!$R$2:$R$6232="ABANDONED")+(Data!$R$2:$R$6232="CLOSED")+(Data!$R$2:$R$6232="MERGED")))</f>
        <v>0</v>
      </c>
      <c r="J486" s="13">
        <f>COUNTIFS('Pending RQ Deadlines'!$C$2:$C$1271,A486,'Pending RQ Deadlines'!$K$2:$K$1271,"Yes")</f>
        <v>1</v>
      </c>
      <c r="K486" s="13">
        <f ca="1">COUNTIFS('Pending RQ Deadlines'!$C$2:$C$1271,A486,'Pending RQ Deadlines'!$J$2:$J$1271,"OVERDUE")</f>
        <v>1</v>
      </c>
      <c r="L486" s="13">
        <f ca="1">SUMPRODUCT(('Pending RQ Deadlines'!$C$2:$C$1271=A486)*('Pending RQ Deadlines'!$J$2:$J$1271&lt;&gt;"UPCOMING")*('Pending RQ Deadlines'!$K$2:$K$1271="Yes"))</f>
        <v>1</v>
      </c>
      <c r="M486" s="15" t="str">
        <f ca="1">IFERROR(_xludf.minifs('Pending RQ Deadlines'!$G$2:$G$1271,'Pending RQ Deadlines'!$C$2:$C$1271,A486),"")</f>
        <v/>
      </c>
      <c r="N486" s="13">
        <f t="shared" ca="1" si="7"/>
        <v>485.01</v>
      </c>
    </row>
    <row r="487" spans="1:14">
      <c r="A487" s="14" t="s">
        <v>516</v>
      </c>
      <c r="B487" s="33">
        <f>COUNTIF(Data!$D$2:$D$6232,A487)</f>
        <v>1</v>
      </c>
      <c r="C487" s="33">
        <f>COUNTIFS(Data!$D$2:$D$6232,A487,Data!$R$2:$R$6232,"RFE FILED")</f>
        <v>1</v>
      </c>
      <c r="D487" s="33">
        <f>COUNTIFS(Data!$D$2:$D$6232,A487,Data!$R$2:$R$6232,"PROVISIONAL FILED")</f>
        <v>0</v>
      </c>
      <c r="E487" s="33">
        <f>COUNTIFS(Data!$D$2:$D$6232,A487,Data!$R$2:$R$6232,"COMPLETE FILED")</f>
        <v>0</v>
      </c>
      <c r="F487" s="33">
        <f>COUNTIFS(Data!$D$2:$D$6232,A487,Data!$R$2:$R$6232,"APPLICATION FILED")</f>
        <v>0</v>
      </c>
      <c r="G487" s="33">
        <f>COUNTIFS(Data!$D$2:$D$6232,A487,Data!$R$2:$R$6232,"UNDER EXAMINATION")</f>
        <v>0</v>
      </c>
      <c r="H487" s="33">
        <f>COUNTIFS(Data!$D$2:$D$6232,A487,Data!$R$2:$R$6232,"GRANTED")</f>
        <v>0</v>
      </c>
      <c r="I487" s="33">
        <f>SUMPRODUCT((Data!$D$2:$D$6232=A487)*((Data!$R$2:$R$6232="ABANDONED")+(Data!$R$2:$R$6232="CLOSED")+(Data!$R$2:$R$6232="MERGED")))</f>
        <v>0</v>
      </c>
      <c r="J487" s="13">
        <f>COUNTIFS('Pending RQ Deadlines'!$C$2:$C$1271,A487,'Pending RQ Deadlines'!$K$2:$K$1271,"Yes")</f>
        <v>0</v>
      </c>
      <c r="K487" s="13">
        <f>COUNTIFS('Pending RQ Deadlines'!$C$2:$C$1271,A487,'Pending RQ Deadlines'!$J$2:$J$1271,"OVERDUE")</f>
        <v>0</v>
      </c>
      <c r="L487" s="13">
        <f ca="1">SUMPRODUCT(('Pending RQ Deadlines'!$C$2:$C$1271=A487)*('Pending RQ Deadlines'!$J$2:$J$1271&lt;&gt;"UPCOMING")*('Pending RQ Deadlines'!$K$2:$K$1271="Yes"))</f>
        <v>0</v>
      </c>
      <c r="M487" s="15" t="str">
        <f ca="1">IFERROR(_xludf.minifs('Pending RQ Deadlines'!$G$2:$G$1271,'Pending RQ Deadlines'!$C$2:$C$1271,A487),"")</f>
        <v/>
      </c>
      <c r="N487" s="13">
        <f t="shared" ca="1" si="7"/>
        <v>487</v>
      </c>
    </row>
    <row r="488" spans="1:14">
      <c r="A488" s="14" t="s">
        <v>517</v>
      </c>
      <c r="B488" s="33">
        <f>COUNTIF(Data!$D$2:$D$6232,A488)</f>
        <v>1</v>
      </c>
      <c r="C488" s="33">
        <f>COUNTIFS(Data!$D$2:$D$6232,A488,Data!$R$2:$R$6232,"RFE FILED")</f>
        <v>1</v>
      </c>
      <c r="D488" s="33">
        <f>COUNTIFS(Data!$D$2:$D$6232,A488,Data!$R$2:$R$6232,"PROVISIONAL FILED")</f>
        <v>0</v>
      </c>
      <c r="E488" s="33">
        <f>COUNTIFS(Data!$D$2:$D$6232,A488,Data!$R$2:$R$6232,"COMPLETE FILED")</f>
        <v>0</v>
      </c>
      <c r="F488" s="33">
        <f>COUNTIFS(Data!$D$2:$D$6232,A488,Data!$R$2:$R$6232,"APPLICATION FILED")</f>
        <v>0</v>
      </c>
      <c r="G488" s="33">
        <f>COUNTIFS(Data!$D$2:$D$6232,A488,Data!$R$2:$R$6232,"UNDER EXAMINATION")</f>
        <v>0</v>
      </c>
      <c r="H488" s="33">
        <f>COUNTIFS(Data!$D$2:$D$6232,A488,Data!$R$2:$R$6232,"GRANTED")</f>
        <v>0</v>
      </c>
      <c r="I488" s="33">
        <f>SUMPRODUCT((Data!$D$2:$D$6232=A488)*((Data!$R$2:$R$6232="ABANDONED")+(Data!$R$2:$R$6232="CLOSED")+(Data!$R$2:$R$6232="MERGED")))</f>
        <v>0</v>
      </c>
      <c r="J488" s="13">
        <f>COUNTIFS('Pending RQ Deadlines'!$C$2:$C$1271,A488,'Pending RQ Deadlines'!$K$2:$K$1271,"Yes")</f>
        <v>0</v>
      </c>
      <c r="K488" s="13">
        <f>COUNTIFS('Pending RQ Deadlines'!$C$2:$C$1271,A488,'Pending RQ Deadlines'!$J$2:$J$1271,"OVERDUE")</f>
        <v>0</v>
      </c>
      <c r="L488" s="13">
        <f ca="1">SUMPRODUCT(('Pending RQ Deadlines'!$C$2:$C$1271=A488)*('Pending RQ Deadlines'!$J$2:$J$1271&lt;&gt;"UPCOMING")*('Pending RQ Deadlines'!$K$2:$K$1271="Yes"))</f>
        <v>0</v>
      </c>
      <c r="M488" s="15" t="str">
        <f ca="1">IFERROR(_xludf.minifs('Pending RQ Deadlines'!$G$2:$G$1271,'Pending RQ Deadlines'!$C$2:$C$1271,A488),"")</f>
        <v/>
      </c>
      <c r="N488" s="13">
        <f t="shared" ca="1" si="7"/>
        <v>488</v>
      </c>
    </row>
    <row r="489" spans="1:14">
      <c r="A489" s="14" t="s">
        <v>518</v>
      </c>
      <c r="B489" s="33">
        <f>COUNTIF(Data!$D$2:$D$6232,A489)</f>
        <v>1</v>
      </c>
      <c r="C489" s="33">
        <f>COUNTIFS(Data!$D$2:$D$6232,A489,Data!$R$2:$R$6232,"RFE FILED")</f>
        <v>1</v>
      </c>
      <c r="D489" s="33">
        <f>COUNTIFS(Data!$D$2:$D$6232,A489,Data!$R$2:$R$6232,"PROVISIONAL FILED")</f>
        <v>0</v>
      </c>
      <c r="E489" s="33">
        <f>COUNTIFS(Data!$D$2:$D$6232,A489,Data!$R$2:$R$6232,"COMPLETE FILED")</f>
        <v>0</v>
      </c>
      <c r="F489" s="33">
        <f>COUNTIFS(Data!$D$2:$D$6232,A489,Data!$R$2:$R$6232,"APPLICATION FILED")</f>
        <v>0</v>
      </c>
      <c r="G489" s="33">
        <f>COUNTIFS(Data!$D$2:$D$6232,A489,Data!$R$2:$R$6232,"UNDER EXAMINATION")</f>
        <v>0</v>
      </c>
      <c r="H489" s="33">
        <f>COUNTIFS(Data!$D$2:$D$6232,A489,Data!$R$2:$R$6232,"GRANTED")</f>
        <v>0</v>
      </c>
      <c r="I489" s="33">
        <f>SUMPRODUCT((Data!$D$2:$D$6232=A489)*((Data!$R$2:$R$6232="ABANDONED")+(Data!$R$2:$R$6232="CLOSED")+(Data!$R$2:$R$6232="MERGED")))</f>
        <v>0</v>
      </c>
      <c r="J489" s="13">
        <f>COUNTIFS('Pending RQ Deadlines'!$C$2:$C$1271,A489,'Pending RQ Deadlines'!$K$2:$K$1271,"Yes")</f>
        <v>0</v>
      </c>
      <c r="K489" s="13">
        <f>COUNTIFS('Pending RQ Deadlines'!$C$2:$C$1271,A489,'Pending RQ Deadlines'!$J$2:$J$1271,"OVERDUE")</f>
        <v>0</v>
      </c>
      <c r="L489" s="13">
        <f ca="1">SUMPRODUCT(('Pending RQ Deadlines'!$C$2:$C$1271=A489)*('Pending RQ Deadlines'!$J$2:$J$1271&lt;&gt;"UPCOMING")*('Pending RQ Deadlines'!$K$2:$K$1271="Yes"))</f>
        <v>0</v>
      </c>
      <c r="M489" s="15" t="str">
        <f ca="1">IFERROR(_xludf.minifs('Pending RQ Deadlines'!$G$2:$G$1271,'Pending RQ Deadlines'!$C$2:$C$1271,A489),"")</f>
        <v/>
      </c>
      <c r="N489" s="13">
        <f t="shared" ca="1" si="7"/>
        <v>489</v>
      </c>
    </row>
    <row r="490" spans="1:14">
      <c r="A490" s="14" t="s">
        <v>519</v>
      </c>
      <c r="B490" s="33">
        <f>COUNTIF(Data!$D$2:$D$6232,A490)</f>
        <v>1</v>
      </c>
      <c r="C490" s="33">
        <f>COUNTIFS(Data!$D$2:$D$6232,A490,Data!$R$2:$R$6232,"RFE FILED")</f>
        <v>0</v>
      </c>
      <c r="D490" s="33">
        <f>COUNTIFS(Data!$D$2:$D$6232,A490,Data!$R$2:$R$6232,"PROVISIONAL FILED")</f>
        <v>0</v>
      </c>
      <c r="E490" s="33">
        <f>COUNTIFS(Data!$D$2:$D$6232,A490,Data!$R$2:$R$6232,"COMPLETE FILED")</f>
        <v>0</v>
      </c>
      <c r="F490" s="33">
        <f>COUNTIFS(Data!$D$2:$D$6232,A490,Data!$R$2:$R$6232,"APPLICATION FILED")</f>
        <v>0</v>
      </c>
      <c r="G490" s="33">
        <f>COUNTIFS(Data!$D$2:$D$6232,A490,Data!$R$2:$R$6232,"UNDER EXAMINATION")</f>
        <v>1</v>
      </c>
      <c r="H490" s="33">
        <f>COUNTIFS(Data!$D$2:$D$6232,A490,Data!$R$2:$R$6232,"GRANTED")</f>
        <v>0</v>
      </c>
      <c r="I490" s="33">
        <f>SUMPRODUCT((Data!$D$2:$D$6232=A490)*((Data!$R$2:$R$6232="ABANDONED")+(Data!$R$2:$R$6232="CLOSED")+(Data!$R$2:$R$6232="MERGED")))</f>
        <v>0</v>
      </c>
      <c r="J490" s="13">
        <f>COUNTIFS('Pending RQ Deadlines'!$C$2:$C$1271,A490,'Pending RQ Deadlines'!$K$2:$K$1271,"Yes")</f>
        <v>0</v>
      </c>
      <c r="K490" s="13">
        <f>COUNTIFS('Pending RQ Deadlines'!$C$2:$C$1271,A490,'Pending RQ Deadlines'!$J$2:$J$1271,"OVERDUE")</f>
        <v>0</v>
      </c>
      <c r="L490" s="13">
        <f ca="1">SUMPRODUCT(('Pending RQ Deadlines'!$C$2:$C$1271=A490)*('Pending RQ Deadlines'!$J$2:$J$1271&lt;&gt;"UPCOMING")*('Pending RQ Deadlines'!$K$2:$K$1271="Yes"))</f>
        <v>0</v>
      </c>
      <c r="M490" s="15" t="str">
        <f ca="1">IFERROR(_xludf.minifs('Pending RQ Deadlines'!$G$2:$G$1271,'Pending RQ Deadlines'!$C$2:$C$1271,A490),"")</f>
        <v/>
      </c>
      <c r="N490" s="13">
        <f t="shared" ca="1" si="7"/>
        <v>490</v>
      </c>
    </row>
    <row r="491" spans="1:14">
      <c r="A491" s="14" t="s">
        <v>520</v>
      </c>
      <c r="B491" s="33">
        <f>COUNTIF(Data!$D$2:$D$6232,A491)</f>
        <v>1</v>
      </c>
      <c r="C491" s="33">
        <f>COUNTIFS(Data!$D$2:$D$6232,A491,Data!$R$2:$R$6232,"RFE FILED")</f>
        <v>1</v>
      </c>
      <c r="D491" s="33">
        <f>COUNTIFS(Data!$D$2:$D$6232,A491,Data!$R$2:$R$6232,"PROVISIONAL FILED")</f>
        <v>0</v>
      </c>
      <c r="E491" s="33">
        <f>COUNTIFS(Data!$D$2:$D$6232,A491,Data!$R$2:$R$6232,"COMPLETE FILED")</f>
        <v>0</v>
      </c>
      <c r="F491" s="33">
        <f>COUNTIFS(Data!$D$2:$D$6232,A491,Data!$R$2:$R$6232,"APPLICATION FILED")</f>
        <v>0</v>
      </c>
      <c r="G491" s="33">
        <f>COUNTIFS(Data!$D$2:$D$6232,A491,Data!$R$2:$R$6232,"UNDER EXAMINATION")</f>
        <v>0</v>
      </c>
      <c r="H491" s="33">
        <f>COUNTIFS(Data!$D$2:$D$6232,A491,Data!$R$2:$R$6232,"GRANTED")</f>
        <v>0</v>
      </c>
      <c r="I491" s="33">
        <f>SUMPRODUCT((Data!$D$2:$D$6232=A491)*((Data!$R$2:$R$6232="ABANDONED")+(Data!$R$2:$R$6232="CLOSED")+(Data!$R$2:$R$6232="MERGED")))</f>
        <v>0</v>
      </c>
      <c r="J491" s="13">
        <f>COUNTIFS('Pending RQ Deadlines'!$C$2:$C$1271,A491,'Pending RQ Deadlines'!$K$2:$K$1271,"Yes")</f>
        <v>0</v>
      </c>
      <c r="K491" s="13">
        <f>COUNTIFS('Pending RQ Deadlines'!$C$2:$C$1271,A491,'Pending RQ Deadlines'!$J$2:$J$1271,"OVERDUE")</f>
        <v>0</v>
      </c>
      <c r="L491" s="13">
        <f ca="1">SUMPRODUCT(('Pending RQ Deadlines'!$C$2:$C$1271=A491)*('Pending RQ Deadlines'!$J$2:$J$1271&lt;&gt;"UPCOMING")*('Pending RQ Deadlines'!$K$2:$K$1271="Yes"))</f>
        <v>0</v>
      </c>
      <c r="M491" s="15" t="str">
        <f ca="1">IFERROR(_xludf.minifs('Pending RQ Deadlines'!$G$2:$G$1271,'Pending RQ Deadlines'!$C$2:$C$1271,A491),"")</f>
        <v/>
      </c>
      <c r="N491" s="13">
        <f t="shared" ca="1" si="7"/>
        <v>491</v>
      </c>
    </row>
    <row r="492" spans="1:14">
      <c r="A492" s="14" t="s">
        <v>521</v>
      </c>
      <c r="B492" s="33">
        <f>COUNTIF(Data!$D$2:$D$6232,A492)</f>
        <v>1</v>
      </c>
      <c r="C492" s="33">
        <f>COUNTIFS(Data!$D$2:$D$6232,A492,Data!$R$2:$R$6232,"RFE FILED")</f>
        <v>1</v>
      </c>
      <c r="D492" s="33">
        <f>COUNTIFS(Data!$D$2:$D$6232,A492,Data!$R$2:$R$6232,"PROVISIONAL FILED")</f>
        <v>0</v>
      </c>
      <c r="E492" s="33">
        <f>COUNTIFS(Data!$D$2:$D$6232,A492,Data!$R$2:$R$6232,"COMPLETE FILED")</f>
        <v>0</v>
      </c>
      <c r="F492" s="33">
        <f>COUNTIFS(Data!$D$2:$D$6232,A492,Data!$R$2:$R$6232,"APPLICATION FILED")</f>
        <v>0</v>
      </c>
      <c r="G492" s="33">
        <f>COUNTIFS(Data!$D$2:$D$6232,A492,Data!$R$2:$R$6232,"UNDER EXAMINATION")</f>
        <v>0</v>
      </c>
      <c r="H492" s="33">
        <f>COUNTIFS(Data!$D$2:$D$6232,A492,Data!$R$2:$R$6232,"GRANTED")</f>
        <v>0</v>
      </c>
      <c r="I492" s="33">
        <f>SUMPRODUCT((Data!$D$2:$D$6232=A492)*((Data!$R$2:$R$6232="ABANDONED")+(Data!$R$2:$R$6232="CLOSED")+(Data!$R$2:$R$6232="MERGED")))</f>
        <v>0</v>
      </c>
      <c r="J492" s="13">
        <f>COUNTIFS('Pending RQ Deadlines'!$C$2:$C$1271,A492,'Pending RQ Deadlines'!$K$2:$K$1271,"Yes")</f>
        <v>0</v>
      </c>
      <c r="K492" s="13">
        <f>COUNTIFS('Pending RQ Deadlines'!$C$2:$C$1271,A492,'Pending RQ Deadlines'!$J$2:$J$1271,"OVERDUE")</f>
        <v>0</v>
      </c>
      <c r="L492" s="13">
        <f ca="1">SUMPRODUCT(('Pending RQ Deadlines'!$C$2:$C$1271=A492)*('Pending RQ Deadlines'!$J$2:$J$1271&lt;&gt;"UPCOMING")*('Pending RQ Deadlines'!$K$2:$K$1271="Yes"))</f>
        <v>0</v>
      </c>
      <c r="M492" s="15" t="str">
        <f ca="1">IFERROR(_xludf.minifs('Pending RQ Deadlines'!$G$2:$G$1271,'Pending RQ Deadlines'!$C$2:$C$1271,A492),"")</f>
        <v/>
      </c>
      <c r="N492" s="13">
        <f t="shared" ca="1" si="7"/>
        <v>492</v>
      </c>
    </row>
    <row r="493" spans="1:14">
      <c r="A493" s="14" t="s">
        <v>522</v>
      </c>
      <c r="B493" s="33">
        <f>COUNTIF(Data!$D$2:$D$6232,A493)</f>
        <v>1</v>
      </c>
      <c r="C493" s="33">
        <f>COUNTIFS(Data!$D$2:$D$6232,A493,Data!$R$2:$R$6232,"RFE FILED")</f>
        <v>1</v>
      </c>
      <c r="D493" s="33">
        <f>COUNTIFS(Data!$D$2:$D$6232,A493,Data!$R$2:$R$6232,"PROVISIONAL FILED")</f>
        <v>0</v>
      </c>
      <c r="E493" s="33">
        <f>COUNTIFS(Data!$D$2:$D$6232,A493,Data!$R$2:$R$6232,"COMPLETE FILED")</f>
        <v>0</v>
      </c>
      <c r="F493" s="33">
        <f>COUNTIFS(Data!$D$2:$D$6232,A493,Data!$R$2:$R$6232,"APPLICATION FILED")</f>
        <v>0</v>
      </c>
      <c r="G493" s="33">
        <f>COUNTIFS(Data!$D$2:$D$6232,A493,Data!$R$2:$R$6232,"UNDER EXAMINATION")</f>
        <v>0</v>
      </c>
      <c r="H493" s="33">
        <f>COUNTIFS(Data!$D$2:$D$6232,A493,Data!$R$2:$R$6232,"GRANTED")</f>
        <v>0</v>
      </c>
      <c r="I493" s="33">
        <f>SUMPRODUCT((Data!$D$2:$D$6232=A493)*((Data!$R$2:$R$6232="ABANDONED")+(Data!$R$2:$R$6232="CLOSED")+(Data!$R$2:$R$6232="MERGED")))</f>
        <v>0</v>
      </c>
      <c r="J493" s="13">
        <f>COUNTIFS('Pending RQ Deadlines'!$C$2:$C$1271,A493,'Pending RQ Deadlines'!$K$2:$K$1271,"Yes")</f>
        <v>0</v>
      </c>
      <c r="K493" s="13">
        <f>COUNTIFS('Pending RQ Deadlines'!$C$2:$C$1271,A493,'Pending RQ Deadlines'!$J$2:$J$1271,"OVERDUE")</f>
        <v>0</v>
      </c>
      <c r="L493" s="13">
        <f ca="1">SUMPRODUCT(('Pending RQ Deadlines'!$C$2:$C$1271=A493)*('Pending RQ Deadlines'!$J$2:$J$1271&lt;&gt;"UPCOMING")*('Pending RQ Deadlines'!$K$2:$K$1271="Yes"))</f>
        <v>0</v>
      </c>
      <c r="M493" s="15" t="str">
        <f ca="1">IFERROR(_xludf.minifs('Pending RQ Deadlines'!$G$2:$G$1271,'Pending RQ Deadlines'!$C$2:$C$1271,A493),"")</f>
        <v/>
      </c>
      <c r="N493" s="13">
        <f t="shared" ca="1" si="7"/>
        <v>493</v>
      </c>
    </row>
    <row r="494" spans="1:14">
      <c r="A494" s="14" t="s">
        <v>523</v>
      </c>
      <c r="B494" s="33">
        <f>COUNTIF(Data!$D$2:$D$6232,A494)</f>
        <v>1</v>
      </c>
      <c r="C494" s="33">
        <f>COUNTIFS(Data!$D$2:$D$6232,A494,Data!$R$2:$R$6232,"RFE FILED")</f>
        <v>1</v>
      </c>
      <c r="D494" s="33">
        <f>COUNTIFS(Data!$D$2:$D$6232,A494,Data!$R$2:$R$6232,"PROVISIONAL FILED")</f>
        <v>0</v>
      </c>
      <c r="E494" s="33">
        <f>COUNTIFS(Data!$D$2:$D$6232,A494,Data!$R$2:$R$6232,"COMPLETE FILED")</f>
        <v>0</v>
      </c>
      <c r="F494" s="33">
        <f>COUNTIFS(Data!$D$2:$D$6232,A494,Data!$R$2:$R$6232,"APPLICATION FILED")</f>
        <v>0</v>
      </c>
      <c r="G494" s="33">
        <f>COUNTIFS(Data!$D$2:$D$6232,A494,Data!$R$2:$R$6232,"UNDER EXAMINATION")</f>
        <v>0</v>
      </c>
      <c r="H494" s="33">
        <f>COUNTIFS(Data!$D$2:$D$6232,A494,Data!$R$2:$R$6232,"GRANTED")</f>
        <v>0</v>
      </c>
      <c r="I494" s="33">
        <f>SUMPRODUCT((Data!$D$2:$D$6232=A494)*((Data!$R$2:$R$6232="ABANDONED")+(Data!$R$2:$R$6232="CLOSED")+(Data!$R$2:$R$6232="MERGED")))</f>
        <v>0</v>
      </c>
      <c r="J494" s="13">
        <f>COUNTIFS('Pending RQ Deadlines'!$C$2:$C$1271,A494,'Pending RQ Deadlines'!$K$2:$K$1271,"Yes")</f>
        <v>0</v>
      </c>
      <c r="K494" s="13">
        <f>COUNTIFS('Pending RQ Deadlines'!$C$2:$C$1271,A494,'Pending RQ Deadlines'!$J$2:$J$1271,"OVERDUE")</f>
        <v>0</v>
      </c>
      <c r="L494" s="13">
        <f ca="1">SUMPRODUCT(('Pending RQ Deadlines'!$C$2:$C$1271=A494)*('Pending RQ Deadlines'!$J$2:$J$1271&lt;&gt;"UPCOMING")*('Pending RQ Deadlines'!$K$2:$K$1271="Yes"))</f>
        <v>0</v>
      </c>
      <c r="M494" s="15" t="str">
        <f ca="1">IFERROR(_xludf.minifs('Pending RQ Deadlines'!$G$2:$G$1271,'Pending RQ Deadlines'!$C$2:$C$1271,A494),"")</f>
        <v/>
      </c>
      <c r="N494" s="13">
        <f t="shared" ca="1" si="7"/>
        <v>494</v>
      </c>
    </row>
    <row r="495" spans="1:14">
      <c r="A495" s="14" t="s">
        <v>524</v>
      </c>
      <c r="B495" s="33">
        <f>COUNTIF(Data!$D$2:$D$6232,A495)</f>
        <v>1</v>
      </c>
      <c r="C495" s="33">
        <f>COUNTIFS(Data!$D$2:$D$6232,A495,Data!$R$2:$R$6232,"RFE FILED")</f>
        <v>1</v>
      </c>
      <c r="D495" s="33">
        <f>COUNTIFS(Data!$D$2:$D$6232,A495,Data!$R$2:$R$6232,"PROVISIONAL FILED")</f>
        <v>0</v>
      </c>
      <c r="E495" s="33">
        <f>COUNTIFS(Data!$D$2:$D$6232,A495,Data!$R$2:$R$6232,"COMPLETE FILED")</f>
        <v>0</v>
      </c>
      <c r="F495" s="33">
        <f>COUNTIFS(Data!$D$2:$D$6232,A495,Data!$R$2:$R$6232,"APPLICATION FILED")</f>
        <v>0</v>
      </c>
      <c r="G495" s="33">
        <f>COUNTIFS(Data!$D$2:$D$6232,A495,Data!$R$2:$R$6232,"UNDER EXAMINATION")</f>
        <v>0</v>
      </c>
      <c r="H495" s="33">
        <f>COUNTIFS(Data!$D$2:$D$6232,A495,Data!$R$2:$R$6232,"GRANTED")</f>
        <v>0</v>
      </c>
      <c r="I495" s="33">
        <f>SUMPRODUCT((Data!$D$2:$D$6232=A495)*((Data!$R$2:$R$6232="ABANDONED")+(Data!$R$2:$R$6232="CLOSED")+(Data!$R$2:$R$6232="MERGED")))</f>
        <v>0</v>
      </c>
      <c r="J495" s="13">
        <f>COUNTIFS('Pending RQ Deadlines'!$C$2:$C$1271,A495,'Pending RQ Deadlines'!$K$2:$K$1271,"Yes")</f>
        <v>0</v>
      </c>
      <c r="K495" s="13">
        <f>COUNTIFS('Pending RQ Deadlines'!$C$2:$C$1271,A495,'Pending RQ Deadlines'!$J$2:$J$1271,"OVERDUE")</f>
        <v>0</v>
      </c>
      <c r="L495" s="13">
        <f ca="1">SUMPRODUCT(('Pending RQ Deadlines'!$C$2:$C$1271=A495)*('Pending RQ Deadlines'!$J$2:$J$1271&lt;&gt;"UPCOMING")*('Pending RQ Deadlines'!$K$2:$K$1271="Yes"))</f>
        <v>0</v>
      </c>
      <c r="M495" s="15" t="str">
        <f ca="1">IFERROR(_xludf.minifs('Pending RQ Deadlines'!$G$2:$G$1271,'Pending RQ Deadlines'!$C$2:$C$1271,A495),"")</f>
        <v/>
      </c>
      <c r="N495" s="13">
        <f t="shared" ca="1" si="7"/>
        <v>495</v>
      </c>
    </row>
    <row r="496" spans="1:14">
      <c r="A496" s="14" t="s">
        <v>525</v>
      </c>
      <c r="B496" s="33">
        <f>COUNTIF(Data!$D$2:$D$6232,A496)</f>
        <v>1</v>
      </c>
      <c r="C496" s="33">
        <f>COUNTIFS(Data!$D$2:$D$6232,A496,Data!$R$2:$R$6232,"RFE FILED")</f>
        <v>0</v>
      </c>
      <c r="D496" s="33">
        <f>COUNTIFS(Data!$D$2:$D$6232,A496,Data!$R$2:$R$6232,"PROVISIONAL FILED")</f>
        <v>0</v>
      </c>
      <c r="E496" s="33">
        <f>COUNTIFS(Data!$D$2:$D$6232,A496,Data!$R$2:$R$6232,"COMPLETE FILED")</f>
        <v>0</v>
      </c>
      <c r="F496" s="33">
        <f>COUNTIFS(Data!$D$2:$D$6232,A496,Data!$R$2:$R$6232,"APPLICATION FILED")</f>
        <v>0</v>
      </c>
      <c r="G496" s="33">
        <f>COUNTIFS(Data!$D$2:$D$6232,A496,Data!$R$2:$R$6232,"UNDER EXAMINATION")</f>
        <v>1</v>
      </c>
      <c r="H496" s="33">
        <f>COUNTIFS(Data!$D$2:$D$6232,A496,Data!$R$2:$R$6232,"GRANTED")</f>
        <v>0</v>
      </c>
      <c r="I496" s="33">
        <f>SUMPRODUCT((Data!$D$2:$D$6232=A496)*((Data!$R$2:$R$6232="ABANDONED")+(Data!$R$2:$R$6232="CLOSED")+(Data!$R$2:$R$6232="MERGED")))</f>
        <v>0</v>
      </c>
      <c r="J496" s="13">
        <f>COUNTIFS('Pending RQ Deadlines'!$C$2:$C$1271,A496,'Pending RQ Deadlines'!$K$2:$K$1271,"Yes")</f>
        <v>0</v>
      </c>
      <c r="K496" s="13">
        <f>COUNTIFS('Pending RQ Deadlines'!$C$2:$C$1271,A496,'Pending RQ Deadlines'!$J$2:$J$1271,"OVERDUE")</f>
        <v>0</v>
      </c>
      <c r="L496" s="13">
        <f ca="1">SUMPRODUCT(('Pending RQ Deadlines'!$C$2:$C$1271=A496)*('Pending RQ Deadlines'!$J$2:$J$1271&lt;&gt;"UPCOMING")*('Pending RQ Deadlines'!$K$2:$K$1271="Yes"))</f>
        <v>0</v>
      </c>
      <c r="M496" s="15" t="str">
        <f ca="1">IFERROR(_xludf.minifs('Pending RQ Deadlines'!$G$2:$G$1271,'Pending RQ Deadlines'!$C$2:$C$1271,A496),"")</f>
        <v/>
      </c>
      <c r="N496" s="13">
        <f t="shared" ca="1" si="7"/>
        <v>496</v>
      </c>
    </row>
    <row r="497" spans="1:14">
      <c r="A497" s="14" t="s">
        <v>526</v>
      </c>
      <c r="B497" s="33">
        <f>COUNTIF(Data!$D$2:$D$6232,A497)</f>
        <v>1</v>
      </c>
      <c r="C497" s="33">
        <f>COUNTIFS(Data!$D$2:$D$6232,A497,Data!$R$2:$R$6232,"RFE FILED")</f>
        <v>1</v>
      </c>
      <c r="D497" s="33">
        <f>COUNTIFS(Data!$D$2:$D$6232,A497,Data!$R$2:$R$6232,"PROVISIONAL FILED")</f>
        <v>0</v>
      </c>
      <c r="E497" s="33">
        <f>COUNTIFS(Data!$D$2:$D$6232,A497,Data!$R$2:$R$6232,"COMPLETE FILED")</f>
        <v>0</v>
      </c>
      <c r="F497" s="33">
        <f>COUNTIFS(Data!$D$2:$D$6232,A497,Data!$R$2:$R$6232,"APPLICATION FILED")</f>
        <v>0</v>
      </c>
      <c r="G497" s="33">
        <f>COUNTIFS(Data!$D$2:$D$6232,A497,Data!$R$2:$R$6232,"UNDER EXAMINATION")</f>
        <v>0</v>
      </c>
      <c r="H497" s="33">
        <f>COUNTIFS(Data!$D$2:$D$6232,A497,Data!$R$2:$R$6232,"GRANTED")</f>
        <v>0</v>
      </c>
      <c r="I497" s="33">
        <f>SUMPRODUCT((Data!$D$2:$D$6232=A497)*((Data!$R$2:$R$6232="ABANDONED")+(Data!$R$2:$R$6232="CLOSED")+(Data!$R$2:$R$6232="MERGED")))</f>
        <v>0</v>
      </c>
      <c r="J497" s="13">
        <f>COUNTIFS('Pending RQ Deadlines'!$C$2:$C$1271,A497,'Pending RQ Deadlines'!$K$2:$K$1271,"Yes")</f>
        <v>0</v>
      </c>
      <c r="K497" s="13">
        <f>COUNTIFS('Pending RQ Deadlines'!$C$2:$C$1271,A497,'Pending RQ Deadlines'!$J$2:$J$1271,"OVERDUE")</f>
        <v>0</v>
      </c>
      <c r="L497" s="13">
        <f ca="1">SUMPRODUCT(('Pending RQ Deadlines'!$C$2:$C$1271=A497)*('Pending RQ Deadlines'!$J$2:$J$1271&lt;&gt;"UPCOMING")*('Pending RQ Deadlines'!$K$2:$K$1271="Yes"))</f>
        <v>0</v>
      </c>
      <c r="M497" s="15" t="str">
        <f ca="1">IFERROR(_xludf.minifs('Pending RQ Deadlines'!$G$2:$G$1271,'Pending RQ Deadlines'!$C$2:$C$1271,A497),"")</f>
        <v/>
      </c>
      <c r="N497" s="13">
        <f t="shared" ca="1" si="7"/>
        <v>497</v>
      </c>
    </row>
    <row r="498" spans="1:14">
      <c r="A498" s="14" t="s">
        <v>527</v>
      </c>
      <c r="B498" s="33">
        <f>COUNTIF(Data!$D$2:$D$6232,A498)</f>
        <v>1</v>
      </c>
      <c r="C498" s="33">
        <f>COUNTIFS(Data!$D$2:$D$6232,A498,Data!$R$2:$R$6232,"RFE FILED")</f>
        <v>0</v>
      </c>
      <c r="D498" s="33">
        <f>COUNTIFS(Data!$D$2:$D$6232,A498,Data!$R$2:$R$6232,"PROVISIONAL FILED")</f>
        <v>1</v>
      </c>
      <c r="E498" s="33">
        <f>COUNTIFS(Data!$D$2:$D$6232,A498,Data!$R$2:$R$6232,"COMPLETE FILED")</f>
        <v>0</v>
      </c>
      <c r="F498" s="33">
        <f>COUNTIFS(Data!$D$2:$D$6232,A498,Data!$R$2:$R$6232,"APPLICATION FILED")</f>
        <v>0</v>
      </c>
      <c r="G498" s="33">
        <f>COUNTIFS(Data!$D$2:$D$6232,A498,Data!$R$2:$R$6232,"UNDER EXAMINATION")</f>
        <v>0</v>
      </c>
      <c r="H498" s="33">
        <f>COUNTIFS(Data!$D$2:$D$6232,A498,Data!$R$2:$R$6232,"GRANTED")</f>
        <v>0</v>
      </c>
      <c r="I498" s="33">
        <f>SUMPRODUCT((Data!$D$2:$D$6232=A498)*((Data!$R$2:$R$6232="ABANDONED")+(Data!$R$2:$R$6232="CLOSED")+(Data!$R$2:$R$6232="MERGED")))</f>
        <v>0</v>
      </c>
      <c r="J498" s="13">
        <f>COUNTIFS('Pending RQ Deadlines'!$C$2:$C$1271,A498,'Pending RQ Deadlines'!$K$2:$K$1271,"Yes")</f>
        <v>1</v>
      </c>
      <c r="K498" s="13">
        <f ca="1">COUNTIFS('Pending RQ Deadlines'!$C$2:$C$1271,A498,'Pending RQ Deadlines'!$J$2:$J$1271,"OVERDUE")</f>
        <v>0</v>
      </c>
      <c r="L498" s="13">
        <f ca="1">SUMPRODUCT(('Pending RQ Deadlines'!$C$2:$C$1271=A498)*('Pending RQ Deadlines'!$J$2:$J$1271&lt;&gt;"UPCOMING")*('Pending RQ Deadlines'!$K$2:$K$1271="Yes"))</f>
        <v>0</v>
      </c>
      <c r="M498" s="15" t="str">
        <f ca="1">IFERROR(_xludf.minifs('Pending RQ Deadlines'!$G$2:$G$1271,'Pending RQ Deadlines'!$C$2:$C$1271,A498),"")</f>
        <v/>
      </c>
      <c r="N498" s="13">
        <f t="shared" ca="1" si="7"/>
        <v>498</v>
      </c>
    </row>
    <row r="499" spans="1:14">
      <c r="A499" s="14" t="s">
        <v>528</v>
      </c>
      <c r="B499" s="33">
        <f>COUNTIF(Data!$D$2:$D$6232,A499)</f>
        <v>1</v>
      </c>
      <c r="C499" s="33">
        <f>COUNTIFS(Data!$D$2:$D$6232,A499,Data!$R$2:$R$6232,"RFE FILED")</f>
        <v>1</v>
      </c>
      <c r="D499" s="33">
        <f>COUNTIFS(Data!$D$2:$D$6232,A499,Data!$R$2:$R$6232,"PROVISIONAL FILED")</f>
        <v>0</v>
      </c>
      <c r="E499" s="33">
        <f>COUNTIFS(Data!$D$2:$D$6232,A499,Data!$R$2:$R$6232,"COMPLETE FILED")</f>
        <v>0</v>
      </c>
      <c r="F499" s="33">
        <f>COUNTIFS(Data!$D$2:$D$6232,A499,Data!$R$2:$R$6232,"APPLICATION FILED")</f>
        <v>0</v>
      </c>
      <c r="G499" s="33">
        <f>COUNTIFS(Data!$D$2:$D$6232,A499,Data!$R$2:$R$6232,"UNDER EXAMINATION")</f>
        <v>0</v>
      </c>
      <c r="H499" s="33">
        <f>COUNTIFS(Data!$D$2:$D$6232,A499,Data!$R$2:$R$6232,"GRANTED")</f>
        <v>0</v>
      </c>
      <c r="I499" s="33">
        <f>SUMPRODUCT((Data!$D$2:$D$6232=A499)*((Data!$R$2:$R$6232="ABANDONED")+(Data!$R$2:$R$6232="CLOSED")+(Data!$R$2:$R$6232="MERGED")))</f>
        <v>0</v>
      </c>
      <c r="J499" s="13">
        <f>COUNTIFS('Pending RQ Deadlines'!$C$2:$C$1271,A499,'Pending RQ Deadlines'!$K$2:$K$1271,"Yes")</f>
        <v>0</v>
      </c>
      <c r="K499" s="13">
        <f>COUNTIFS('Pending RQ Deadlines'!$C$2:$C$1271,A499,'Pending RQ Deadlines'!$J$2:$J$1271,"OVERDUE")</f>
        <v>0</v>
      </c>
      <c r="L499" s="13">
        <f ca="1">SUMPRODUCT(('Pending RQ Deadlines'!$C$2:$C$1271=A499)*('Pending RQ Deadlines'!$J$2:$J$1271&lt;&gt;"UPCOMING")*('Pending RQ Deadlines'!$K$2:$K$1271="Yes"))</f>
        <v>0</v>
      </c>
      <c r="M499" s="15" t="str">
        <f ca="1">IFERROR(_xludf.minifs('Pending RQ Deadlines'!$G$2:$G$1271,'Pending RQ Deadlines'!$C$2:$C$1271,A499),"")</f>
        <v/>
      </c>
      <c r="N499" s="13">
        <f t="shared" ca="1" si="7"/>
        <v>499</v>
      </c>
    </row>
    <row r="500" spans="1:14">
      <c r="A500" s="14" t="s">
        <v>529</v>
      </c>
      <c r="B500" s="33">
        <f>COUNTIF(Data!$D$2:$D$6232,A500)</f>
        <v>1</v>
      </c>
      <c r="C500" s="33">
        <f>COUNTIFS(Data!$D$2:$D$6232,A500,Data!$R$2:$R$6232,"RFE FILED")</f>
        <v>1</v>
      </c>
      <c r="D500" s="33">
        <f>COUNTIFS(Data!$D$2:$D$6232,A500,Data!$R$2:$R$6232,"PROVISIONAL FILED")</f>
        <v>0</v>
      </c>
      <c r="E500" s="33">
        <f>COUNTIFS(Data!$D$2:$D$6232,A500,Data!$R$2:$R$6232,"COMPLETE FILED")</f>
        <v>0</v>
      </c>
      <c r="F500" s="33">
        <f>COUNTIFS(Data!$D$2:$D$6232,A500,Data!$R$2:$R$6232,"APPLICATION FILED")</f>
        <v>0</v>
      </c>
      <c r="G500" s="33">
        <f>COUNTIFS(Data!$D$2:$D$6232,A500,Data!$R$2:$R$6232,"UNDER EXAMINATION")</f>
        <v>0</v>
      </c>
      <c r="H500" s="33">
        <f>COUNTIFS(Data!$D$2:$D$6232,A500,Data!$R$2:$R$6232,"GRANTED")</f>
        <v>0</v>
      </c>
      <c r="I500" s="33">
        <f>SUMPRODUCT((Data!$D$2:$D$6232=A500)*((Data!$R$2:$R$6232="ABANDONED")+(Data!$R$2:$R$6232="CLOSED")+(Data!$R$2:$R$6232="MERGED")))</f>
        <v>0</v>
      </c>
      <c r="J500" s="13">
        <f>COUNTIFS('Pending RQ Deadlines'!$C$2:$C$1271,A500,'Pending RQ Deadlines'!$K$2:$K$1271,"Yes")</f>
        <v>0</v>
      </c>
      <c r="K500" s="13">
        <f>COUNTIFS('Pending RQ Deadlines'!$C$2:$C$1271,A500,'Pending RQ Deadlines'!$J$2:$J$1271,"OVERDUE")</f>
        <v>0</v>
      </c>
      <c r="L500" s="13">
        <f ca="1">SUMPRODUCT(('Pending RQ Deadlines'!$C$2:$C$1271=A500)*('Pending RQ Deadlines'!$J$2:$J$1271&lt;&gt;"UPCOMING")*('Pending RQ Deadlines'!$K$2:$K$1271="Yes"))</f>
        <v>0</v>
      </c>
      <c r="M500" s="15" t="str">
        <f ca="1">IFERROR(_xludf.minifs('Pending RQ Deadlines'!$G$2:$G$1271,'Pending RQ Deadlines'!$C$2:$C$1271,A500),"")</f>
        <v/>
      </c>
      <c r="N500" s="13">
        <f t="shared" ca="1" si="7"/>
        <v>500</v>
      </c>
    </row>
    <row r="501" spans="1:14">
      <c r="A501" s="14" t="s">
        <v>530</v>
      </c>
      <c r="B501" s="33">
        <f>COUNTIF(Data!$D$2:$D$6232,A501)</f>
        <v>1</v>
      </c>
      <c r="C501" s="33">
        <f>COUNTIFS(Data!$D$2:$D$6232,A501,Data!$R$2:$R$6232,"RFE FILED")</f>
        <v>1</v>
      </c>
      <c r="D501" s="33">
        <f>COUNTIFS(Data!$D$2:$D$6232,A501,Data!$R$2:$R$6232,"PROVISIONAL FILED")</f>
        <v>0</v>
      </c>
      <c r="E501" s="33">
        <f>COUNTIFS(Data!$D$2:$D$6232,A501,Data!$R$2:$R$6232,"COMPLETE FILED")</f>
        <v>0</v>
      </c>
      <c r="F501" s="33">
        <f>COUNTIFS(Data!$D$2:$D$6232,A501,Data!$R$2:$R$6232,"APPLICATION FILED")</f>
        <v>0</v>
      </c>
      <c r="G501" s="33">
        <f>COUNTIFS(Data!$D$2:$D$6232,A501,Data!$R$2:$R$6232,"UNDER EXAMINATION")</f>
        <v>0</v>
      </c>
      <c r="H501" s="33">
        <f>COUNTIFS(Data!$D$2:$D$6232,A501,Data!$R$2:$R$6232,"GRANTED")</f>
        <v>0</v>
      </c>
      <c r="I501" s="33">
        <f>SUMPRODUCT((Data!$D$2:$D$6232=A501)*((Data!$R$2:$R$6232="ABANDONED")+(Data!$R$2:$R$6232="CLOSED")+(Data!$R$2:$R$6232="MERGED")))</f>
        <v>0</v>
      </c>
      <c r="J501" s="13">
        <f>COUNTIFS('Pending RQ Deadlines'!$C$2:$C$1271,A501,'Pending RQ Deadlines'!$K$2:$K$1271,"Yes")</f>
        <v>0</v>
      </c>
      <c r="K501" s="13">
        <f>COUNTIFS('Pending RQ Deadlines'!$C$2:$C$1271,A501,'Pending RQ Deadlines'!$J$2:$J$1271,"OVERDUE")</f>
        <v>0</v>
      </c>
      <c r="L501" s="13">
        <f ca="1">SUMPRODUCT(('Pending RQ Deadlines'!$C$2:$C$1271=A501)*('Pending RQ Deadlines'!$J$2:$J$1271&lt;&gt;"UPCOMING")*('Pending RQ Deadlines'!$K$2:$K$1271="Yes"))</f>
        <v>0</v>
      </c>
      <c r="M501" s="15" t="str">
        <f ca="1">IFERROR(_xludf.minifs('Pending RQ Deadlines'!$G$2:$G$1271,'Pending RQ Deadlines'!$C$2:$C$1271,A501),"")</f>
        <v/>
      </c>
      <c r="N501" s="13">
        <f t="shared" ca="1" si="7"/>
        <v>501</v>
      </c>
    </row>
    <row r="502" spans="1:14">
      <c r="A502" s="14" t="s">
        <v>531</v>
      </c>
      <c r="B502" s="33">
        <f>COUNTIF(Data!$D$2:$D$6232,A502)</f>
        <v>1</v>
      </c>
      <c r="C502" s="33">
        <f>COUNTIFS(Data!$D$2:$D$6232,A502,Data!$R$2:$R$6232,"RFE FILED")</f>
        <v>0</v>
      </c>
      <c r="D502" s="33">
        <f>COUNTIFS(Data!$D$2:$D$6232,A502,Data!$R$2:$R$6232,"PROVISIONAL FILED")</f>
        <v>1</v>
      </c>
      <c r="E502" s="33">
        <f>COUNTIFS(Data!$D$2:$D$6232,A502,Data!$R$2:$R$6232,"COMPLETE FILED")</f>
        <v>0</v>
      </c>
      <c r="F502" s="33">
        <f>COUNTIFS(Data!$D$2:$D$6232,A502,Data!$R$2:$R$6232,"APPLICATION FILED")</f>
        <v>0</v>
      </c>
      <c r="G502" s="33">
        <f>COUNTIFS(Data!$D$2:$D$6232,A502,Data!$R$2:$R$6232,"UNDER EXAMINATION")</f>
        <v>0</v>
      </c>
      <c r="H502" s="33">
        <f>COUNTIFS(Data!$D$2:$D$6232,A502,Data!$R$2:$R$6232,"GRANTED")</f>
        <v>0</v>
      </c>
      <c r="I502" s="33">
        <f>SUMPRODUCT((Data!$D$2:$D$6232=A502)*((Data!$R$2:$R$6232="ABANDONED")+(Data!$R$2:$R$6232="CLOSED")+(Data!$R$2:$R$6232="MERGED")))</f>
        <v>0</v>
      </c>
      <c r="J502" s="13">
        <f>COUNTIFS('Pending RQ Deadlines'!$C$2:$C$1271,A502,'Pending RQ Deadlines'!$K$2:$K$1271,"Yes")</f>
        <v>1</v>
      </c>
      <c r="K502" s="13">
        <f ca="1">COUNTIFS('Pending RQ Deadlines'!$C$2:$C$1271,A502,'Pending RQ Deadlines'!$J$2:$J$1271,"OVERDUE")</f>
        <v>0</v>
      </c>
      <c r="L502" s="13">
        <f ca="1">SUMPRODUCT(('Pending RQ Deadlines'!$C$2:$C$1271=A502)*('Pending RQ Deadlines'!$J$2:$J$1271&lt;&gt;"UPCOMING")*('Pending RQ Deadlines'!$K$2:$K$1271="Yes"))</f>
        <v>0</v>
      </c>
      <c r="M502" s="15" t="str">
        <f ca="1">IFERROR(_xludf.minifs('Pending RQ Deadlines'!$G$2:$G$1271,'Pending RQ Deadlines'!$C$2:$C$1271,A502),"")</f>
        <v/>
      </c>
      <c r="N502" s="13">
        <f t="shared" ca="1" si="7"/>
        <v>502</v>
      </c>
    </row>
    <row r="503" spans="1:14">
      <c r="A503" s="14" t="s">
        <v>532</v>
      </c>
      <c r="B503" s="33">
        <f>COUNTIF(Data!$D$2:$D$6232,A503)</f>
        <v>1</v>
      </c>
      <c r="C503" s="33">
        <f>COUNTIFS(Data!$D$2:$D$6232,A503,Data!$R$2:$R$6232,"RFE FILED")</f>
        <v>1</v>
      </c>
      <c r="D503" s="33">
        <f>COUNTIFS(Data!$D$2:$D$6232,A503,Data!$R$2:$R$6232,"PROVISIONAL FILED")</f>
        <v>0</v>
      </c>
      <c r="E503" s="33">
        <f>COUNTIFS(Data!$D$2:$D$6232,A503,Data!$R$2:$R$6232,"COMPLETE FILED")</f>
        <v>0</v>
      </c>
      <c r="F503" s="33">
        <f>COUNTIFS(Data!$D$2:$D$6232,A503,Data!$R$2:$R$6232,"APPLICATION FILED")</f>
        <v>0</v>
      </c>
      <c r="G503" s="33">
        <f>COUNTIFS(Data!$D$2:$D$6232,A503,Data!$R$2:$R$6232,"UNDER EXAMINATION")</f>
        <v>0</v>
      </c>
      <c r="H503" s="33">
        <f>COUNTIFS(Data!$D$2:$D$6232,A503,Data!$R$2:$R$6232,"GRANTED")</f>
        <v>0</v>
      </c>
      <c r="I503" s="33">
        <f>SUMPRODUCT((Data!$D$2:$D$6232=A503)*((Data!$R$2:$R$6232="ABANDONED")+(Data!$R$2:$R$6232="CLOSED")+(Data!$R$2:$R$6232="MERGED")))</f>
        <v>0</v>
      </c>
      <c r="J503" s="13">
        <f>COUNTIFS('Pending RQ Deadlines'!$C$2:$C$1271,A503,'Pending RQ Deadlines'!$K$2:$K$1271,"Yes")</f>
        <v>0</v>
      </c>
      <c r="K503" s="13">
        <f>COUNTIFS('Pending RQ Deadlines'!$C$2:$C$1271,A503,'Pending RQ Deadlines'!$J$2:$J$1271,"OVERDUE")</f>
        <v>0</v>
      </c>
      <c r="L503" s="13">
        <f ca="1">SUMPRODUCT(('Pending RQ Deadlines'!$C$2:$C$1271=A503)*('Pending RQ Deadlines'!$J$2:$J$1271&lt;&gt;"UPCOMING")*('Pending RQ Deadlines'!$K$2:$K$1271="Yes"))</f>
        <v>0</v>
      </c>
      <c r="M503" s="15" t="str">
        <f ca="1">IFERROR(_xludf.minifs('Pending RQ Deadlines'!$G$2:$G$1271,'Pending RQ Deadlines'!$C$2:$C$1271,A503),"")</f>
        <v/>
      </c>
      <c r="N503" s="13">
        <f t="shared" ca="1" si="7"/>
        <v>503</v>
      </c>
    </row>
    <row r="504" spans="1:14">
      <c r="A504" s="14" t="s">
        <v>533</v>
      </c>
      <c r="B504" s="33">
        <f>COUNTIF(Data!$D$2:$D$6232,A504)</f>
        <v>1</v>
      </c>
      <c r="C504" s="33">
        <f>COUNTIFS(Data!$D$2:$D$6232,A504,Data!$R$2:$R$6232,"RFE FILED")</f>
        <v>0</v>
      </c>
      <c r="D504" s="33">
        <f>COUNTIFS(Data!$D$2:$D$6232,A504,Data!$R$2:$R$6232,"PROVISIONAL FILED")</f>
        <v>1</v>
      </c>
      <c r="E504" s="33">
        <f>COUNTIFS(Data!$D$2:$D$6232,A504,Data!$R$2:$R$6232,"COMPLETE FILED")</f>
        <v>0</v>
      </c>
      <c r="F504" s="33">
        <f>COUNTIFS(Data!$D$2:$D$6232,A504,Data!$R$2:$R$6232,"APPLICATION FILED")</f>
        <v>0</v>
      </c>
      <c r="G504" s="33">
        <f>COUNTIFS(Data!$D$2:$D$6232,A504,Data!$R$2:$R$6232,"UNDER EXAMINATION")</f>
        <v>0</v>
      </c>
      <c r="H504" s="33">
        <f>COUNTIFS(Data!$D$2:$D$6232,A504,Data!$R$2:$R$6232,"GRANTED")</f>
        <v>0</v>
      </c>
      <c r="I504" s="33">
        <f>SUMPRODUCT((Data!$D$2:$D$6232=A504)*((Data!$R$2:$R$6232="ABANDONED")+(Data!$R$2:$R$6232="CLOSED")+(Data!$R$2:$R$6232="MERGED")))</f>
        <v>0</v>
      </c>
      <c r="J504" s="13">
        <f>COUNTIFS('Pending RQ Deadlines'!$C$2:$C$1271,A504,'Pending RQ Deadlines'!$K$2:$K$1271,"Yes")</f>
        <v>1</v>
      </c>
      <c r="K504" s="13">
        <f ca="1">COUNTIFS('Pending RQ Deadlines'!$C$2:$C$1271,A504,'Pending RQ Deadlines'!$J$2:$J$1271,"OVERDUE")</f>
        <v>1</v>
      </c>
      <c r="L504" s="13">
        <f ca="1">SUMPRODUCT(('Pending RQ Deadlines'!$C$2:$C$1271=A504)*('Pending RQ Deadlines'!$J$2:$J$1271&lt;&gt;"UPCOMING")*('Pending RQ Deadlines'!$K$2:$K$1271="Yes"))</f>
        <v>1</v>
      </c>
      <c r="M504" s="15" t="str">
        <f ca="1">IFERROR(_xludf.minifs('Pending RQ Deadlines'!$G$2:$G$1271,'Pending RQ Deadlines'!$C$2:$C$1271,A504),"")</f>
        <v/>
      </c>
      <c r="N504" s="13">
        <f t="shared" ca="1" si="7"/>
        <v>503.01</v>
      </c>
    </row>
    <row r="505" spans="1:14">
      <c r="A505" s="14" t="s">
        <v>534</v>
      </c>
      <c r="B505" s="33">
        <f>COUNTIF(Data!$D$2:$D$6232,A505)</f>
        <v>1</v>
      </c>
      <c r="C505" s="33">
        <f>COUNTIFS(Data!$D$2:$D$6232,A505,Data!$R$2:$R$6232,"RFE FILED")</f>
        <v>0</v>
      </c>
      <c r="D505" s="33">
        <f>COUNTIFS(Data!$D$2:$D$6232,A505,Data!$R$2:$R$6232,"PROVISIONAL FILED")</f>
        <v>1</v>
      </c>
      <c r="E505" s="33">
        <f>COUNTIFS(Data!$D$2:$D$6232,A505,Data!$R$2:$R$6232,"COMPLETE FILED")</f>
        <v>0</v>
      </c>
      <c r="F505" s="33">
        <f>COUNTIFS(Data!$D$2:$D$6232,A505,Data!$R$2:$R$6232,"APPLICATION FILED")</f>
        <v>0</v>
      </c>
      <c r="G505" s="33">
        <f>COUNTIFS(Data!$D$2:$D$6232,A505,Data!$R$2:$R$6232,"UNDER EXAMINATION")</f>
        <v>0</v>
      </c>
      <c r="H505" s="33">
        <f>COUNTIFS(Data!$D$2:$D$6232,A505,Data!$R$2:$R$6232,"GRANTED")</f>
        <v>0</v>
      </c>
      <c r="I505" s="33">
        <f>SUMPRODUCT((Data!$D$2:$D$6232=A505)*((Data!$R$2:$R$6232="ABANDONED")+(Data!$R$2:$R$6232="CLOSED")+(Data!$R$2:$R$6232="MERGED")))</f>
        <v>0</v>
      </c>
      <c r="J505" s="13">
        <f>COUNTIFS('Pending RQ Deadlines'!$C$2:$C$1271,A505,'Pending RQ Deadlines'!$K$2:$K$1271,"Yes")</f>
        <v>1</v>
      </c>
      <c r="K505" s="13">
        <f ca="1">COUNTIFS('Pending RQ Deadlines'!$C$2:$C$1271,A505,'Pending RQ Deadlines'!$J$2:$J$1271,"OVERDUE")</f>
        <v>1</v>
      </c>
      <c r="L505" s="13">
        <f ca="1">SUMPRODUCT(('Pending RQ Deadlines'!$C$2:$C$1271=A505)*('Pending RQ Deadlines'!$J$2:$J$1271&lt;&gt;"UPCOMING")*('Pending RQ Deadlines'!$K$2:$K$1271="Yes"))</f>
        <v>1</v>
      </c>
      <c r="M505" s="15" t="str">
        <f ca="1">IFERROR(_xludf.minifs('Pending RQ Deadlines'!$G$2:$G$1271,'Pending RQ Deadlines'!$C$2:$C$1271,A505),"")</f>
        <v/>
      </c>
      <c r="N505" s="13">
        <f t="shared" ca="1" si="7"/>
        <v>504.01</v>
      </c>
    </row>
    <row r="506" spans="1:14">
      <c r="A506" s="14" t="s">
        <v>535</v>
      </c>
      <c r="B506" s="33">
        <f>COUNTIF(Data!$D$2:$D$6232,A506)</f>
        <v>1</v>
      </c>
      <c r="C506" s="33">
        <f>COUNTIFS(Data!$D$2:$D$6232,A506,Data!$R$2:$R$6232,"RFE FILED")</f>
        <v>0</v>
      </c>
      <c r="D506" s="33">
        <f>COUNTIFS(Data!$D$2:$D$6232,A506,Data!$R$2:$R$6232,"PROVISIONAL FILED")</f>
        <v>1</v>
      </c>
      <c r="E506" s="33">
        <f>COUNTIFS(Data!$D$2:$D$6232,A506,Data!$R$2:$R$6232,"COMPLETE FILED")</f>
        <v>0</v>
      </c>
      <c r="F506" s="33">
        <f>COUNTIFS(Data!$D$2:$D$6232,A506,Data!$R$2:$R$6232,"APPLICATION FILED")</f>
        <v>0</v>
      </c>
      <c r="G506" s="33">
        <f>COUNTIFS(Data!$D$2:$D$6232,A506,Data!$R$2:$R$6232,"UNDER EXAMINATION")</f>
        <v>0</v>
      </c>
      <c r="H506" s="33">
        <f>COUNTIFS(Data!$D$2:$D$6232,A506,Data!$R$2:$R$6232,"GRANTED")</f>
        <v>0</v>
      </c>
      <c r="I506" s="33">
        <f>SUMPRODUCT((Data!$D$2:$D$6232=A506)*((Data!$R$2:$R$6232="ABANDONED")+(Data!$R$2:$R$6232="CLOSED")+(Data!$R$2:$R$6232="MERGED")))</f>
        <v>0</v>
      </c>
      <c r="J506" s="13">
        <f>COUNTIFS('Pending RQ Deadlines'!$C$2:$C$1271,A506,'Pending RQ Deadlines'!$K$2:$K$1271,"Yes")</f>
        <v>1</v>
      </c>
      <c r="K506" s="13">
        <f ca="1">COUNTIFS('Pending RQ Deadlines'!$C$2:$C$1271,A506,'Pending RQ Deadlines'!$J$2:$J$1271,"OVERDUE")</f>
        <v>0</v>
      </c>
      <c r="L506" s="13">
        <f ca="1">SUMPRODUCT(('Pending RQ Deadlines'!$C$2:$C$1271=A506)*('Pending RQ Deadlines'!$J$2:$J$1271&lt;&gt;"UPCOMING")*('Pending RQ Deadlines'!$K$2:$K$1271="Yes"))</f>
        <v>0</v>
      </c>
      <c r="M506" s="15" t="str">
        <f ca="1">IFERROR(_xludf.minifs('Pending RQ Deadlines'!$G$2:$G$1271,'Pending RQ Deadlines'!$C$2:$C$1271,A506),"")</f>
        <v/>
      </c>
      <c r="N506" s="13">
        <f t="shared" ca="1" si="7"/>
        <v>506</v>
      </c>
    </row>
    <row r="507" spans="1:14">
      <c r="A507" s="14" t="s">
        <v>536</v>
      </c>
      <c r="B507" s="33">
        <f>COUNTIF(Data!$D$2:$D$6232,A507)</f>
        <v>1</v>
      </c>
      <c r="C507" s="33">
        <f>COUNTIFS(Data!$D$2:$D$6232,A507,Data!$R$2:$R$6232,"RFE FILED")</f>
        <v>0</v>
      </c>
      <c r="D507" s="33">
        <f>COUNTIFS(Data!$D$2:$D$6232,A507,Data!$R$2:$R$6232,"PROVISIONAL FILED")</f>
        <v>0</v>
      </c>
      <c r="E507" s="33">
        <f>COUNTIFS(Data!$D$2:$D$6232,A507,Data!$R$2:$R$6232,"COMPLETE FILED")</f>
        <v>0</v>
      </c>
      <c r="F507" s="33">
        <f>COUNTIFS(Data!$D$2:$D$6232,A507,Data!$R$2:$R$6232,"APPLICATION FILED")</f>
        <v>1</v>
      </c>
      <c r="G507" s="33">
        <f>COUNTIFS(Data!$D$2:$D$6232,A507,Data!$R$2:$R$6232,"UNDER EXAMINATION")</f>
        <v>0</v>
      </c>
      <c r="H507" s="33">
        <f>COUNTIFS(Data!$D$2:$D$6232,A507,Data!$R$2:$R$6232,"GRANTED")</f>
        <v>0</v>
      </c>
      <c r="I507" s="33">
        <f>SUMPRODUCT((Data!$D$2:$D$6232=A507)*((Data!$R$2:$R$6232="ABANDONED")+(Data!$R$2:$R$6232="CLOSED")+(Data!$R$2:$R$6232="MERGED")))</f>
        <v>0</v>
      </c>
      <c r="J507" s="13">
        <f>COUNTIFS('Pending RQ Deadlines'!$C$2:$C$1271,A507,'Pending RQ Deadlines'!$K$2:$K$1271,"Yes")</f>
        <v>1</v>
      </c>
      <c r="K507" s="13">
        <f ca="1">COUNTIFS('Pending RQ Deadlines'!$C$2:$C$1271,A507,'Pending RQ Deadlines'!$J$2:$J$1271,"OVERDUE")</f>
        <v>1</v>
      </c>
      <c r="L507" s="13">
        <f ca="1">SUMPRODUCT(('Pending RQ Deadlines'!$C$2:$C$1271=A507)*('Pending RQ Deadlines'!$J$2:$J$1271&lt;&gt;"UPCOMING")*('Pending RQ Deadlines'!$K$2:$K$1271="Yes"))</f>
        <v>1</v>
      </c>
      <c r="M507" s="15" t="str">
        <f ca="1">IFERROR(_xludf.minifs('Pending RQ Deadlines'!$G$2:$G$1271,'Pending RQ Deadlines'!$C$2:$C$1271,A507),"")</f>
        <v/>
      </c>
      <c r="N507" s="13">
        <f t="shared" ca="1" si="7"/>
        <v>506.01</v>
      </c>
    </row>
    <row r="508" spans="1:14">
      <c r="A508" s="14" t="s">
        <v>537</v>
      </c>
      <c r="B508" s="33">
        <f>COUNTIF(Data!$D$2:$D$6232,A508)</f>
        <v>1</v>
      </c>
      <c r="C508" s="33">
        <f>COUNTIFS(Data!$D$2:$D$6232,A508,Data!$R$2:$R$6232,"RFE FILED")</f>
        <v>0</v>
      </c>
      <c r="D508" s="33">
        <f>COUNTIFS(Data!$D$2:$D$6232,A508,Data!$R$2:$R$6232,"PROVISIONAL FILED")</f>
        <v>1</v>
      </c>
      <c r="E508" s="33">
        <f>COUNTIFS(Data!$D$2:$D$6232,A508,Data!$R$2:$R$6232,"COMPLETE FILED")</f>
        <v>0</v>
      </c>
      <c r="F508" s="33">
        <f>COUNTIFS(Data!$D$2:$D$6232,A508,Data!$R$2:$R$6232,"APPLICATION FILED")</f>
        <v>0</v>
      </c>
      <c r="G508" s="33">
        <f>COUNTIFS(Data!$D$2:$D$6232,A508,Data!$R$2:$R$6232,"UNDER EXAMINATION")</f>
        <v>0</v>
      </c>
      <c r="H508" s="33">
        <f>COUNTIFS(Data!$D$2:$D$6232,A508,Data!$R$2:$R$6232,"GRANTED")</f>
        <v>0</v>
      </c>
      <c r="I508" s="33">
        <f>SUMPRODUCT((Data!$D$2:$D$6232=A508)*((Data!$R$2:$R$6232="ABANDONED")+(Data!$R$2:$R$6232="CLOSED")+(Data!$R$2:$R$6232="MERGED")))</f>
        <v>0</v>
      </c>
      <c r="J508" s="13">
        <f>COUNTIFS('Pending RQ Deadlines'!$C$2:$C$1271,A508,'Pending RQ Deadlines'!$K$2:$K$1271,"Yes")</f>
        <v>1</v>
      </c>
      <c r="K508" s="13">
        <f ca="1">COUNTIFS('Pending RQ Deadlines'!$C$2:$C$1271,A508,'Pending RQ Deadlines'!$J$2:$J$1271,"OVERDUE")</f>
        <v>1</v>
      </c>
      <c r="L508" s="13">
        <f ca="1">SUMPRODUCT(('Pending RQ Deadlines'!$C$2:$C$1271=A508)*('Pending RQ Deadlines'!$J$2:$J$1271&lt;&gt;"UPCOMING")*('Pending RQ Deadlines'!$K$2:$K$1271="Yes"))</f>
        <v>1</v>
      </c>
      <c r="M508" s="15" t="str">
        <f ca="1">IFERROR(_xludf.minifs('Pending RQ Deadlines'!$G$2:$G$1271,'Pending RQ Deadlines'!$C$2:$C$1271,A508),"")</f>
        <v/>
      </c>
      <c r="N508" s="13">
        <f t="shared" ca="1" si="7"/>
        <v>507.01</v>
      </c>
    </row>
    <row r="509" spans="1:14">
      <c r="A509" s="14" t="s">
        <v>538</v>
      </c>
      <c r="B509" s="33">
        <f>COUNTIF(Data!$D$2:$D$6232,A509)</f>
        <v>1</v>
      </c>
      <c r="C509" s="33">
        <f>COUNTIFS(Data!$D$2:$D$6232,A509,Data!$R$2:$R$6232,"RFE FILED")</f>
        <v>1</v>
      </c>
      <c r="D509" s="33">
        <f>COUNTIFS(Data!$D$2:$D$6232,A509,Data!$R$2:$R$6232,"PROVISIONAL FILED")</f>
        <v>0</v>
      </c>
      <c r="E509" s="33">
        <f>COUNTIFS(Data!$D$2:$D$6232,A509,Data!$R$2:$R$6232,"COMPLETE FILED")</f>
        <v>0</v>
      </c>
      <c r="F509" s="33">
        <f>COUNTIFS(Data!$D$2:$D$6232,A509,Data!$R$2:$R$6232,"APPLICATION FILED")</f>
        <v>0</v>
      </c>
      <c r="G509" s="33">
        <f>COUNTIFS(Data!$D$2:$D$6232,A509,Data!$R$2:$R$6232,"UNDER EXAMINATION")</f>
        <v>0</v>
      </c>
      <c r="H509" s="33">
        <f>COUNTIFS(Data!$D$2:$D$6232,A509,Data!$R$2:$R$6232,"GRANTED")</f>
        <v>0</v>
      </c>
      <c r="I509" s="33">
        <f>SUMPRODUCT((Data!$D$2:$D$6232=A509)*((Data!$R$2:$R$6232="ABANDONED")+(Data!$R$2:$R$6232="CLOSED")+(Data!$R$2:$R$6232="MERGED")))</f>
        <v>0</v>
      </c>
      <c r="J509" s="13">
        <f>COUNTIFS('Pending RQ Deadlines'!$C$2:$C$1271,A509,'Pending RQ Deadlines'!$K$2:$K$1271,"Yes")</f>
        <v>0</v>
      </c>
      <c r="K509" s="13">
        <f>COUNTIFS('Pending RQ Deadlines'!$C$2:$C$1271,A509,'Pending RQ Deadlines'!$J$2:$J$1271,"OVERDUE")</f>
        <v>0</v>
      </c>
      <c r="L509" s="13">
        <f ca="1">SUMPRODUCT(('Pending RQ Deadlines'!$C$2:$C$1271=A509)*('Pending RQ Deadlines'!$J$2:$J$1271&lt;&gt;"UPCOMING")*('Pending RQ Deadlines'!$K$2:$K$1271="Yes"))</f>
        <v>0</v>
      </c>
      <c r="M509" s="15" t="str">
        <f ca="1">IFERROR(_xludf.minifs('Pending RQ Deadlines'!$G$2:$G$1271,'Pending RQ Deadlines'!$C$2:$C$1271,A509),"")</f>
        <v/>
      </c>
      <c r="N509" s="13">
        <f t="shared" ca="1" si="7"/>
        <v>509</v>
      </c>
    </row>
    <row r="510" spans="1:14">
      <c r="A510" s="14" t="s">
        <v>539</v>
      </c>
      <c r="B510" s="33">
        <f>COUNTIF(Data!$D$2:$D$6232,A510)</f>
        <v>1</v>
      </c>
      <c r="C510" s="33">
        <f>COUNTIFS(Data!$D$2:$D$6232,A510,Data!$R$2:$R$6232,"RFE FILED")</f>
        <v>1</v>
      </c>
      <c r="D510" s="33">
        <f>COUNTIFS(Data!$D$2:$D$6232,A510,Data!$R$2:$R$6232,"PROVISIONAL FILED")</f>
        <v>0</v>
      </c>
      <c r="E510" s="33">
        <f>COUNTIFS(Data!$D$2:$D$6232,A510,Data!$R$2:$R$6232,"COMPLETE FILED")</f>
        <v>0</v>
      </c>
      <c r="F510" s="33">
        <f>COUNTIFS(Data!$D$2:$D$6232,A510,Data!$R$2:$R$6232,"APPLICATION FILED")</f>
        <v>0</v>
      </c>
      <c r="G510" s="33">
        <f>COUNTIFS(Data!$D$2:$D$6232,A510,Data!$R$2:$R$6232,"UNDER EXAMINATION")</f>
        <v>0</v>
      </c>
      <c r="H510" s="33">
        <f>COUNTIFS(Data!$D$2:$D$6232,A510,Data!$R$2:$R$6232,"GRANTED")</f>
        <v>0</v>
      </c>
      <c r="I510" s="33">
        <f>SUMPRODUCT((Data!$D$2:$D$6232=A510)*((Data!$R$2:$R$6232="ABANDONED")+(Data!$R$2:$R$6232="CLOSED")+(Data!$R$2:$R$6232="MERGED")))</f>
        <v>0</v>
      </c>
      <c r="J510" s="13">
        <f>COUNTIFS('Pending RQ Deadlines'!$C$2:$C$1271,A510,'Pending RQ Deadlines'!$K$2:$K$1271,"Yes")</f>
        <v>0</v>
      </c>
      <c r="K510" s="13">
        <f>COUNTIFS('Pending RQ Deadlines'!$C$2:$C$1271,A510,'Pending RQ Deadlines'!$J$2:$J$1271,"OVERDUE")</f>
        <v>0</v>
      </c>
      <c r="L510" s="13">
        <f ca="1">SUMPRODUCT(('Pending RQ Deadlines'!$C$2:$C$1271=A510)*('Pending RQ Deadlines'!$J$2:$J$1271&lt;&gt;"UPCOMING")*('Pending RQ Deadlines'!$K$2:$K$1271="Yes"))</f>
        <v>0</v>
      </c>
      <c r="M510" s="15" t="str">
        <f ca="1">IFERROR(_xludf.minifs('Pending RQ Deadlines'!$G$2:$G$1271,'Pending RQ Deadlines'!$C$2:$C$1271,A510),"")</f>
        <v/>
      </c>
      <c r="N510" s="13">
        <f t="shared" ca="1" si="7"/>
        <v>510</v>
      </c>
    </row>
    <row r="511" spans="1:14">
      <c r="A511" s="14" t="s">
        <v>540</v>
      </c>
      <c r="B511" s="33">
        <f>COUNTIF(Data!$D$2:$D$6232,A511)</f>
        <v>1</v>
      </c>
      <c r="C511" s="33">
        <f>COUNTIFS(Data!$D$2:$D$6232,A511,Data!$R$2:$R$6232,"RFE FILED")</f>
        <v>0</v>
      </c>
      <c r="D511" s="33">
        <f>COUNTIFS(Data!$D$2:$D$6232,A511,Data!$R$2:$R$6232,"PROVISIONAL FILED")</f>
        <v>1</v>
      </c>
      <c r="E511" s="33">
        <f>COUNTIFS(Data!$D$2:$D$6232,A511,Data!$R$2:$R$6232,"COMPLETE FILED")</f>
        <v>0</v>
      </c>
      <c r="F511" s="33">
        <f>COUNTIFS(Data!$D$2:$D$6232,A511,Data!$R$2:$R$6232,"APPLICATION FILED")</f>
        <v>0</v>
      </c>
      <c r="G511" s="33">
        <f>COUNTIFS(Data!$D$2:$D$6232,A511,Data!$R$2:$R$6232,"UNDER EXAMINATION")</f>
        <v>0</v>
      </c>
      <c r="H511" s="33">
        <f>COUNTIFS(Data!$D$2:$D$6232,A511,Data!$R$2:$R$6232,"GRANTED")</f>
        <v>0</v>
      </c>
      <c r="I511" s="33">
        <f>SUMPRODUCT((Data!$D$2:$D$6232=A511)*((Data!$R$2:$R$6232="ABANDONED")+(Data!$R$2:$R$6232="CLOSED")+(Data!$R$2:$R$6232="MERGED")))</f>
        <v>0</v>
      </c>
      <c r="J511" s="13">
        <f>COUNTIFS('Pending RQ Deadlines'!$C$2:$C$1271,A511,'Pending RQ Deadlines'!$K$2:$K$1271,"Yes")</f>
        <v>1</v>
      </c>
      <c r="K511" s="13">
        <f ca="1">COUNTIFS('Pending RQ Deadlines'!$C$2:$C$1271,A511,'Pending RQ Deadlines'!$J$2:$J$1271,"OVERDUE")</f>
        <v>1</v>
      </c>
      <c r="L511" s="13">
        <f ca="1">SUMPRODUCT(('Pending RQ Deadlines'!$C$2:$C$1271=A511)*('Pending RQ Deadlines'!$J$2:$J$1271&lt;&gt;"UPCOMING")*('Pending RQ Deadlines'!$K$2:$K$1271="Yes"))</f>
        <v>1</v>
      </c>
      <c r="M511" s="15" t="str">
        <f ca="1">IFERROR(_xludf.minifs('Pending RQ Deadlines'!$G$2:$G$1271,'Pending RQ Deadlines'!$C$2:$C$1271,A511),"")</f>
        <v/>
      </c>
      <c r="N511" s="13">
        <f t="shared" ca="1" si="7"/>
        <v>510.01</v>
      </c>
    </row>
    <row r="512" spans="1:14">
      <c r="A512" s="14" t="s">
        <v>541</v>
      </c>
      <c r="B512" s="33">
        <f>COUNTIF(Data!$D$2:$D$6232,A512)</f>
        <v>1</v>
      </c>
      <c r="C512" s="33">
        <f>COUNTIFS(Data!$D$2:$D$6232,A512,Data!$R$2:$R$6232,"RFE FILED")</f>
        <v>0</v>
      </c>
      <c r="D512" s="33">
        <f>COUNTIFS(Data!$D$2:$D$6232,A512,Data!$R$2:$R$6232,"PROVISIONAL FILED")</f>
        <v>1</v>
      </c>
      <c r="E512" s="33">
        <f>COUNTIFS(Data!$D$2:$D$6232,A512,Data!$R$2:$R$6232,"COMPLETE FILED")</f>
        <v>0</v>
      </c>
      <c r="F512" s="33">
        <f>COUNTIFS(Data!$D$2:$D$6232,A512,Data!$R$2:$R$6232,"APPLICATION FILED")</f>
        <v>0</v>
      </c>
      <c r="G512" s="33">
        <f>COUNTIFS(Data!$D$2:$D$6232,A512,Data!$R$2:$R$6232,"UNDER EXAMINATION")</f>
        <v>0</v>
      </c>
      <c r="H512" s="33">
        <f>COUNTIFS(Data!$D$2:$D$6232,A512,Data!$R$2:$R$6232,"GRANTED")</f>
        <v>0</v>
      </c>
      <c r="I512" s="33">
        <f>SUMPRODUCT((Data!$D$2:$D$6232=A512)*((Data!$R$2:$R$6232="ABANDONED")+(Data!$R$2:$R$6232="CLOSED")+(Data!$R$2:$R$6232="MERGED")))</f>
        <v>0</v>
      </c>
      <c r="J512" s="13">
        <f>COUNTIFS('Pending RQ Deadlines'!$C$2:$C$1271,A512,'Pending RQ Deadlines'!$K$2:$K$1271,"Yes")</f>
        <v>1</v>
      </c>
      <c r="K512" s="13">
        <f ca="1">COUNTIFS('Pending RQ Deadlines'!$C$2:$C$1271,A512,'Pending RQ Deadlines'!$J$2:$J$1271,"OVERDUE")</f>
        <v>1</v>
      </c>
      <c r="L512" s="13">
        <f ca="1">SUMPRODUCT(('Pending RQ Deadlines'!$C$2:$C$1271=A512)*('Pending RQ Deadlines'!$J$2:$J$1271&lt;&gt;"UPCOMING")*('Pending RQ Deadlines'!$K$2:$K$1271="Yes"))</f>
        <v>1</v>
      </c>
      <c r="M512" s="15" t="str">
        <f ca="1">IFERROR(_xludf.minifs('Pending RQ Deadlines'!$G$2:$G$1271,'Pending RQ Deadlines'!$C$2:$C$1271,A512),"")</f>
        <v/>
      </c>
      <c r="N512" s="13">
        <f t="shared" ca="1" si="7"/>
        <v>511.01</v>
      </c>
    </row>
    <row r="513" spans="1:14">
      <c r="A513" s="14" t="s">
        <v>542</v>
      </c>
      <c r="B513" s="33">
        <f>COUNTIF(Data!$D$2:$D$6232,A513)</f>
        <v>1</v>
      </c>
      <c r="C513" s="33">
        <f>COUNTIFS(Data!$D$2:$D$6232,A513,Data!$R$2:$R$6232,"RFE FILED")</f>
        <v>0</v>
      </c>
      <c r="D513" s="33">
        <f>COUNTIFS(Data!$D$2:$D$6232,A513,Data!$R$2:$R$6232,"PROVISIONAL FILED")</f>
        <v>0</v>
      </c>
      <c r="E513" s="33">
        <f>COUNTIFS(Data!$D$2:$D$6232,A513,Data!$R$2:$R$6232,"COMPLETE FILED")</f>
        <v>0</v>
      </c>
      <c r="F513" s="33">
        <f>COUNTIFS(Data!$D$2:$D$6232,A513,Data!$R$2:$R$6232,"APPLICATION FILED")</f>
        <v>0</v>
      </c>
      <c r="G513" s="33">
        <f>COUNTIFS(Data!$D$2:$D$6232,A513,Data!$R$2:$R$6232,"UNDER EXAMINATION")</f>
        <v>1</v>
      </c>
      <c r="H513" s="33">
        <f>COUNTIFS(Data!$D$2:$D$6232,A513,Data!$R$2:$R$6232,"GRANTED")</f>
        <v>0</v>
      </c>
      <c r="I513" s="33">
        <f>SUMPRODUCT((Data!$D$2:$D$6232=A513)*((Data!$R$2:$R$6232="ABANDONED")+(Data!$R$2:$R$6232="CLOSED")+(Data!$R$2:$R$6232="MERGED")))</f>
        <v>0</v>
      </c>
      <c r="J513" s="13">
        <f>COUNTIFS('Pending RQ Deadlines'!$C$2:$C$1271,A513,'Pending RQ Deadlines'!$K$2:$K$1271,"Yes")</f>
        <v>0</v>
      </c>
      <c r="K513" s="13">
        <f>COUNTIFS('Pending RQ Deadlines'!$C$2:$C$1271,A513,'Pending RQ Deadlines'!$J$2:$J$1271,"OVERDUE")</f>
        <v>0</v>
      </c>
      <c r="L513" s="13">
        <f ca="1">SUMPRODUCT(('Pending RQ Deadlines'!$C$2:$C$1271=A513)*('Pending RQ Deadlines'!$J$2:$J$1271&lt;&gt;"UPCOMING")*('Pending RQ Deadlines'!$K$2:$K$1271="Yes"))</f>
        <v>0</v>
      </c>
      <c r="M513" s="15" t="str">
        <f ca="1">IFERROR(_xludf.minifs('Pending RQ Deadlines'!$G$2:$G$1271,'Pending RQ Deadlines'!$C$2:$C$1271,A513),"")</f>
        <v/>
      </c>
      <c r="N513" s="13">
        <f t="shared" ca="1" si="7"/>
        <v>513</v>
      </c>
    </row>
    <row r="514" spans="1:14">
      <c r="A514" s="14" t="s">
        <v>543</v>
      </c>
      <c r="B514" s="33">
        <f>COUNTIF(Data!$D$2:$D$6232,A514)</f>
        <v>1</v>
      </c>
      <c r="C514" s="33">
        <f>COUNTIFS(Data!$D$2:$D$6232,A514,Data!$R$2:$R$6232,"RFE FILED")</f>
        <v>1</v>
      </c>
      <c r="D514" s="33">
        <f>COUNTIFS(Data!$D$2:$D$6232,A514,Data!$R$2:$R$6232,"PROVISIONAL FILED")</f>
        <v>0</v>
      </c>
      <c r="E514" s="33">
        <f>COUNTIFS(Data!$D$2:$D$6232,A514,Data!$R$2:$R$6232,"COMPLETE FILED")</f>
        <v>0</v>
      </c>
      <c r="F514" s="33">
        <f>COUNTIFS(Data!$D$2:$D$6232,A514,Data!$R$2:$R$6232,"APPLICATION FILED")</f>
        <v>0</v>
      </c>
      <c r="G514" s="33">
        <f>COUNTIFS(Data!$D$2:$D$6232,A514,Data!$R$2:$R$6232,"UNDER EXAMINATION")</f>
        <v>0</v>
      </c>
      <c r="H514" s="33">
        <f>COUNTIFS(Data!$D$2:$D$6232,A514,Data!$R$2:$R$6232,"GRANTED")</f>
        <v>0</v>
      </c>
      <c r="I514" s="33">
        <f>SUMPRODUCT((Data!$D$2:$D$6232=A514)*((Data!$R$2:$R$6232="ABANDONED")+(Data!$R$2:$R$6232="CLOSED")+(Data!$R$2:$R$6232="MERGED")))</f>
        <v>0</v>
      </c>
      <c r="J514" s="13">
        <f>COUNTIFS('Pending RQ Deadlines'!$C$2:$C$1271,A514,'Pending RQ Deadlines'!$K$2:$K$1271,"Yes")</f>
        <v>0</v>
      </c>
      <c r="K514" s="13">
        <f>COUNTIFS('Pending RQ Deadlines'!$C$2:$C$1271,A514,'Pending RQ Deadlines'!$J$2:$J$1271,"OVERDUE")</f>
        <v>0</v>
      </c>
      <c r="L514" s="13">
        <f ca="1">SUMPRODUCT(('Pending RQ Deadlines'!$C$2:$C$1271=A514)*('Pending RQ Deadlines'!$J$2:$J$1271&lt;&gt;"UPCOMING")*('Pending RQ Deadlines'!$K$2:$K$1271="Yes"))</f>
        <v>0</v>
      </c>
      <c r="M514" s="15" t="str">
        <f ca="1">IFERROR(_xludf.minifs('Pending RQ Deadlines'!$G$2:$G$1271,'Pending RQ Deadlines'!$C$2:$C$1271,A514),"")</f>
        <v/>
      </c>
      <c r="N514" s="13">
        <f t="shared" ca="1" si="7"/>
        <v>514</v>
      </c>
    </row>
    <row r="515" spans="1:14">
      <c r="A515" s="14" t="s">
        <v>544</v>
      </c>
      <c r="B515" s="33">
        <f>COUNTIF(Data!$D$2:$D$6232,A515)</f>
        <v>1</v>
      </c>
      <c r="C515" s="33">
        <f>COUNTIFS(Data!$D$2:$D$6232,A515,Data!$R$2:$R$6232,"RFE FILED")</f>
        <v>1</v>
      </c>
      <c r="D515" s="33">
        <f>COUNTIFS(Data!$D$2:$D$6232,A515,Data!$R$2:$R$6232,"PROVISIONAL FILED")</f>
        <v>0</v>
      </c>
      <c r="E515" s="33">
        <f>COUNTIFS(Data!$D$2:$D$6232,A515,Data!$R$2:$R$6232,"COMPLETE FILED")</f>
        <v>0</v>
      </c>
      <c r="F515" s="33">
        <f>COUNTIFS(Data!$D$2:$D$6232,A515,Data!$R$2:$R$6232,"APPLICATION FILED")</f>
        <v>0</v>
      </c>
      <c r="G515" s="33">
        <f>COUNTIFS(Data!$D$2:$D$6232,A515,Data!$R$2:$R$6232,"UNDER EXAMINATION")</f>
        <v>0</v>
      </c>
      <c r="H515" s="33">
        <f>COUNTIFS(Data!$D$2:$D$6232,A515,Data!$R$2:$R$6232,"GRANTED")</f>
        <v>0</v>
      </c>
      <c r="I515" s="33">
        <f>SUMPRODUCT((Data!$D$2:$D$6232=A515)*((Data!$R$2:$R$6232="ABANDONED")+(Data!$R$2:$R$6232="CLOSED")+(Data!$R$2:$R$6232="MERGED")))</f>
        <v>0</v>
      </c>
      <c r="J515" s="13">
        <f>COUNTIFS('Pending RQ Deadlines'!$C$2:$C$1271,A515,'Pending RQ Deadlines'!$K$2:$K$1271,"Yes")</f>
        <v>0</v>
      </c>
      <c r="K515" s="13">
        <f>COUNTIFS('Pending RQ Deadlines'!$C$2:$C$1271,A515,'Pending RQ Deadlines'!$J$2:$J$1271,"OVERDUE")</f>
        <v>0</v>
      </c>
      <c r="L515" s="13">
        <f ca="1">SUMPRODUCT(('Pending RQ Deadlines'!$C$2:$C$1271=A515)*('Pending RQ Deadlines'!$J$2:$J$1271&lt;&gt;"UPCOMING")*('Pending RQ Deadlines'!$K$2:$K$1271="Yes"))</f>
        <v>0</v>
      </c>
      <c r="M515" s="15" t="str">
        <f ca="1">IFERROR(_xludf.minifs('Pending RQ Deadlines'!$G$2:$G$1271,'Pending RQ Deadlines'!$C$2:$C$1271,A515),"")</f>
        <v/>
      </c>
      <c r="N515" s="13">
        <f t="shared" ref="N515:N578" ca="1" si="8">ROW()-L515+K515/100</f>
        <v>515</v>
      </c>
    </row>
    <row r="516" spans="1:14">
      <c r="A516" s="14" t="s">
        <v>545</v>
      </c>
      <c r="B516" s="33">
        <f>COUNTIF(Data!$D$2:$D$6232,A516)</f>
        <v>1</v>
      </c>
      <c r="C516" s="33">
        <f>COUNTIFS(Data!$D$2:$D$6232,A516,Data!$R$2:$R$6232,"RFE FILED")</f>
        <v>1</v>
      </c>
      <c r="D516" s="33">
        <f>COUNTIFS(Data!$D$2:$D$6232,A516,Data!$R$2:$R$6232,"PROVISIONAL FILED")</f>
        <v>0</v>
      </c>
      <c r="E516" s="33">
        <f>COUNTIFS(Data!$D$2:$D$6232,A516,Data!$R$2:$R$6232,"COMPLETE FILED")</f>
        <v>0</v>
      </c>
      <c r="F516" s="33">
        <f>COUNTIFS(Data!$D$2:$D$6232,A516,Data!$R$2:$R$6232,"APPLICATION FILED")</f>
        <v>0</v>
      </c>
      <c r="G516" s="33">
        <f>COUNTIFS(Data!$D$2:$D$6232,A516,Data!$R$2:$R$6232,"UNDER EXAMINATION")</f>
        <v>0</v>
      </c>
      <c r="H516" s="33">
        <f>COUNTIFS(Data!$D$2:$D$6232,A516,Data!$R$2:$R$6232,"GRANTED")</f>
        <v>0</v>
      </c>
      <c r="I516" s="33">
        <f>SUMPRODUCT((Data!$D$2:$D$6232=A516)*((Data!$R$2:$R$6232="ABANDONED")+(Data!$R$2:$R$6232="CLOSED")+(Data!$R$2:$R$6232="MERGED")))</f>
        <v>0</v>
      </c>
      <c r="J516" s="13">
        <f>COUNTIFS('Pending RQ Deadlines'!$C$2:$C$1271,A516,'Pending RQ Deadlines'!$K$2:$K$1271,"Yes")</f>
        <v>0</v>
      </c>
      <c r="K516" s="13">
        <f>COUNTIFS('Pending RQ Deadlines'!$C$2:$C$1271,A516,'Pending RQ Deadlines'!$J$2:$J$1271,"OVERDUE")</f>
        <v>0</v>
      </c>
      <c r="L516" s="13">
        <f ca="1">SUMPRODUCT(('Pending RQ Deadlines'!$C$2:$C$1271=A516)*('Pending RQ Deadlines'!$J$2:$J$1271&lt;&gt;"UPCOMING")*('Pending RQ Deadlines'!$K$2:$K$1271="Yes"))</f>
        <v>0</v>
      </c>
      <c r="M516" s="15" t="str">
        <f ca="1">IFERROR(_xludf.minifs('Pending RQ Deadlines'!$G$2:$G$1271,'Pending RQ Deadlines'!$C$2:$C$1271,A516),"")</f>
        <v/>
      </c>
      <c r="N516" s="13">
        <f t="shared" ca="1" si="8"/>
        <v>516</v>
      </c>
    </row>
    <row r="517" spans="1:14">
      <c r="A517" s="14" t="s">
        <v>546</v>
      </c>
      <c r="B517" s="33">
        <f>COUNTIF(Data!$D$2:$D$6232,A517)</f>
        <v>1</v>
      </c>
      <c r="C517" s="33">
        <f>COUNTIFS(Data!$D$2:$D$6232,A517,Data!$R$2:$R$6232,"RFE FILED")</f>
        <v>1</v>
      </c>
      <c r="D517" s="33">
        <f>COUNTIFS(Data!$D$2:$D$6232,A517,Data!$R$2:$R$6232,"PROVISIONAL FILED")</f>
        <v>0</v>
      </c>
      <c r="E517" s="33">
        <f>COUNTIFS(Data!$D$2:$D$6232,A517,Data!$R$2:$R$6232,"COMPLETE FILED")</f>
        <v>0</v>
      </c>
      <c r="F517" s="33">
        <f>COUNTIFS(Data!$D$2:$D$6232,A517,Data!$R$2:$R$6232,"APPLICATION FILED")</f>
        <v>0</v>
      </c>
      <c r="G517" s="33">
        <f>COUNTIFS(Data!$D$2:$D$6232,A517,Data!$R$2:$R$6232,"UNDER EXAMINATION")</f>
        <v>0</v>
      </c>
      <c r="H517" s="33">
        <f>COUNTIFS(Data!$D$2:$D$6232,A517,Data!$R$2:$R$6232,"GRANTED")</f>
        <v>0</v>
      </c>
      <c r="I517" s="33">
        <f>SUMPRODUCT((Data!$D$2:$D$6232=A517)*((Data!$R$2:$R$6232="ABANDONED")+(Data!$R$2:$R$6232="CLOSED")+(Data!$R$2:$R$6232="MERGED")))</f>
        <v>0</v>
      </c>
      <c r="J517" s="13">
        <f>COUNTIFS('Pending RQ Deadlines'!$C$2:$C$1271,A517,'Pending RQ Deadlines'!$K$2:$K$1271,"Yes")</f>
        <v>0</v>
      </c>
      <c r="K517" s="13">
        <f>COUNTIFS('Pending RQ Deadlines'!$C$2:$C$1271,A517,'Pending RQ Deadlines'!$J$2:$J$1271,"OVERDUE")</f>
        <v>0</v>
      </c>
      <c r="L517" s="13">
        <f ca="1">SUMPRODUCT(('Pending RQ Deadlines'!$C$2:$C$1271=A517)*('Pending RQ Deadlines'!$J$2:$J$1271&lt;&gt;"UPCOMING")*('Pending RQ Deadlines'!$K$2:$K$1271="Yes"))</f>
        <v>0</v>
      </c>
      <c r="M517" s="15" t="str">
        <f ca="1">IFERROR(_xludf.minifs('Pending RQ Deadlines'!$G$2:$G$1271,'Pending RQ Deadlines'!$C$2:$C$1271,A517),"")</f>
        <v/>
      </c>
      <c r="N517" s="13">
        <f t="shared" ca="1" si="8"/>
        <v>517</v>
      </c>
    </row>
    <row r="518" spans="1:14">
      <c r="A518" s="14" t="s">
        <v>547</v>
      </c>
      <c r="B518" s="33">
        <f>COUNTIF(Data!$D$2:$D$6232,A518)</f>
        <v>1</v>
      </c>
      <c r="C518" s="33">
        <f>COUNTIFS(Data!$D$2:$D$6232,A518,Data!$R$2:$R$6232,"RFE FILED")</f>
        <v>0</v>
      </c>
      <c r="D518" s="33">
        <f>COUNTIFS(Data!$D$2:$D$6232,A518,Data!$R$2:$R$6232,"PROVISIONAL FILED")</f>
        <v>0</v>
      </c>
      <c r="E518" s="33">
        <f>COUNTIFS(Data!$D$2:$D$6232,A518,Data!$R$2:$R$6232,"COMPLETE FILED")</f>
        <v>0</v>
      </c>
      <c r="F518" s="33">
        <f>COUNTIFS(Data!$D$2:$D$6232,A518,Data!$R$2:$R$6232,"APPLICATION FILED")</f>
        <v>0</v>
      </c>
      <c r="G518" s="33">
        <f>COUNTIFS(Data!$D$2:$D$6232,A518,Data!$R$2:$R$6232,"UNDER EXAMINATION")</f>
        <v>0</v>
      </c>
      <c r="H518" s="33">
        <f>COUNTIFS(Data!$D$2:$D$6232,A518,Data!$R$2:$R$6232,"GRANTED")</f>
        <v>0</v>
      </c>
      <c r="I518" s="33">
        <f>SUMPRODUCT((Data!$D$2:$D$6232=A518)*((Data!$R$2:$R$6232="ABANDONED")+(Data!$R$2:$R$6232="CLOSED")+(Data!$R$2:$R$6232="MERGED")))</f>
        <v>1</v>
      </c>
      <c r="J518" s="13">
        <f>COUNTIFS('Pending RQ Deadlines'!$C$2:$C$1271,A518,'Pending RQ Deadlines'!$K$2:$K$1271,"Yes")</f>
        <v>0</v>
      </c>
      <c r="K518" s="13">
        <f ca="1">COUNTIFS('Pending RQ Deadlines'!$C$2:$C$1271,A518,'Pending RQ Deadlines'!$J$2:$J$1271,"OVERDUE")</f>
        <v>0</v>
      </c>
      <c r="L518" s="13">
        <f ca="1">SUMPRODUCT(('Pending RQ Deadlines'!$C$2:$C$1271=A518)*('Pending RQ Deadlines'!$J$2:$J$1271&lt;&gt;"UPCOMING")*('Pending RQ Deadlines'!$K$2:$K$1271="Yes"))</f>
        <v>0</v>
      </c>
      <c r="M518" s="15" t="str">
        <f ca="1">IFERROR(_xludf.minifs('Pending RQ Deadlines'!$G$2:$G$1271,'Pending RQ Deadlines'!$C$2:$C$1271,A518),"")</f>
        <v/>
      </c>
      <c r="N518" s="13">
        <f t="shared" ca="1" si="8"/>
        <v>518</v>
      </c>
    </row>
    <row r="519" spans="1:14">
      <c r="A519" s="14" t="s">
        <v>548</v>
      </c>
      <c r="B519" s="33">
        <f>COUNTIF(Data!$D$2:$D$6232,A519)</f>
        <v>1</v>
      </c>
      <c r="C519" s="33">
        <f>COUNTIFS(Data!$D$2:$D$6232,A519,Data!$R$2:$R$6232,"RFE FILED")</f>
        <v>0</v>
      </c>
      <c r="D519" s="33">
        <f>COUNTIFS(Data!$D$2:$D$6232,A519,Data!$R$2:$R$6232,"PROVISIONAL FILED")</f>
        <v>1</v>
      </c>
      <c r="E519" s="33">
        <f>COUNTIFS(Data!$D$2:$D$6232,A519,Data!$R$2:$R$6232,"COMPLETE FILED")</f>
        <v>0</v>
      </c>
      <c r="F519" s="33">
        <f>COUNTIFS(Data!$D$2:$D$6232,A519,Data!$R$2:$R$6232,"APPLICATION FILED")</f>
        <v>0</v>
      </c>
      <c r="G519" s="33">
        <f>COUNTIFS(Data!$D$2:$D$6232,A519,Data!$R$2:$R$6232,"UNDER EXAMINATION")</f>
        <v>0</v>
      </c>
      <c r="H519" s="33">
        <f>COUNTIFS(Data!$D$2:$D$6232,A519,Data!$R$2:$R$6232,"GRANTED")</f>
        <v>0</v>
      </c>
      <c r="I519" s="33">
        <f>SUMPRODUCT((Data!$D$2:$D$6232=A519)*((Data!$R$2:$R$6232="ABANDONED")+(Data!$R$2:$R$6232="CLOSED")+(Data!$R$2:$R$6232="MERGED")))</f>
        <v>0</v>
      </c>
      <c r="J519" s="13">
        <f>COUNTIFS('Pending RQ Deadlines'!$C$2:$C$1271,A519,'Pending RQ Deadlines'!$K$2:$K$1271,"Yes")</f>
        <v>1</v>
      </c>
      <c r="K519" s="13">
        <f ca="1">COUNTIFS('Pending RQ Deadlines'!$C$2:$C$1271,A519,'Pending RQ Deadlines'!$J$2:$J$1271,"OVERDUE")</f>
        <v>1</v>
      </c>
      <c r="L519" s="13">
        <f ca="1">SUMPRODUCT(('Pending RQ Deadlines'!$C$2:$C$1271=A519)*('Pending RQ Deadlines'!$J$2:$J$1271&lt;&gt;"UPCOMING")*('Pending RQ Deadlines'!$K$2:$K$1271="Yes"))</f>
        <v>1</v>
      </c>
      <c r="M519" s="15" t="str">
        <f ca="1">IFERROR(_xludf.minifs('Pending RQ Deadlines'!$G$2:$G$1271,'Pending RQ Deadlines'!$C$2:$C$1271,A519),"")</f>
        <v/>
      </c>
      <c r="N519" s="13">
        <f t="shared" ca="1" si="8"/>
        <v>518.01</v>
      </c>
    </row>
    <row r="520" spans="1:14">
      <c r="A520" s="14" t="s">
        <v>549</v>
      </c>
      <c r="B520" s="33">
        <f>COUNTIF(Data!$D$2:$D$6232,A520)</f>
        <v>1</v>
      </c>
      <c r="C520" s="33">
        <f>COUNTIFS(Data!$D$2:$D$6232,A520,Data!$R$2:$R$6232,"RFE FILED")</f>
        <v>1</v>
      </c>
      <c r="D520" s="33">
        <f>COUNTIFS(Data!$D$2:$D$6232,A520,Data!$R$2:$R$6232,"PROVISIONAL FILED")</f>
        <v>0</v>
      </c>
      <c r="E520" s="33">
        <f>COUNTIFS(Data!$D$2:$D$6232,A520,Data!$R$2:$R$6232,"COMPLETE FILED")</f>
        <v>0</v>
      </c>
      <c r="F520" s="33">
        <f>COUNTIFS(Data!$D$2:$D$6232,A520,Data!$R$2:$R$6232,"APPLICATION FILED")</f>
        <v>0</v>
      </c>
      <c r="G520" s="33">
        <f>COUNTIFS(Data!$D$2:$D$6232,A520,Data!$R$2:$R$6232,"UNDER EXAMINATION")</f>
        <v>0</v>
      </c>
      <c r="H520" s="33">
        <f>COUNTIFS(Data!$D$2:$D$6232,A520,Data!$R$2:$R$6232,"GRANTED")</f>
        <v>0</v>
      </c>
      <c r="I520" s="33">
        <f>SUMPRODUCT((Data!$D$2:$D$6232=A520)*((Data!$R$2:$R$6232="ABANDONED")+(Data!$R$2:$R$6232="CLOSED")+(Data!$R$2:$R$6232="MERGED")))</f>
        <v>0</v>
      </c>
      <c r="J520" s="13">
        <f>COUNTIFS('Pending RQ Deadlines'!$C$2:$C$1271,A520,'Pending RQ Deadlines'!$K$2:$K$1271,"Yes")</f>
        <v>0</v>
      </c>
      <c r="K520" s="13">
        <f>COUNTIFS('Pending RQ Deadlines'!$C$2:$C$1271,A520,'Pending RQ Deadlines'!$J$2:$J$1271,"OVERDUE")</f>
        <v>0</v>
      </c>
      <c r="L520" s="13">
        <f ca="1">SUMPRODUCT(('Pending RQ Deadlines'!$C$2:$C$1271=A520)*('Pending RQ Deadlines'!$J$2:$J$1271&lt;&gt;"UPCOMING")*('Pending RQ Deadlines'!$K$2:$K$1271="Yes"))</f>
        <v>0</v>
      </c>
      <c r="M520" s="15" t="str">
        <f ca="1">IFERROR(_xludf.minifs('Pending RQ Deadlines'!$G$2:$G$1271,'Pending RQ Deadlines'!$C$2:$C$1271,A520),"")</f>
        <v/>
      </c>
      <c r="N520" s="13">
        <f t="shared" ca="1" si="8"/>
        <v>520</v>
      </c>
    </row>
    <row r="521" spans="1:14">
      <c r="A521" s="14" t="s">
        <v>550</v>
      </c>
      <c r="B521" s="33">
        <f>COUNTIF(Data!$D$2:$D$6232,A521)</f>
        <v>1</v>
      </c>
      <c r="C521" s="33">
        <f>COUNTIFS(Data!$D$2:$D$6232,A521,Data!$R$2:$R$6232,"RFE FILED")</f>
        <v>1</v>
      </c>
      <c r="D521" s="33">
        <f>COUNTIFS(Data!$D$2:$D$6232,A521,Data!$R$2:$R$6232,"PROVISIONAL FILED")</f>
        <v>0</v>
      </c>
      <c r="E521" s="33">
        <f>COUNTIFS(Data!$D$2:$D$6232,A521,Data!$R$2:$R$6232,"COMPLETE FILED")</f>
        <v>0</v>
      </c>
      <c r="F521" s="33">
        <f>COUNTIFS(Data!$D$2:$D$6232,A521,Data!$R$2:$R$6232,"APPLICATION FILED")</f>
        <v>0</v>
      </c>
      <c r="G521" s="33">
        <f>COUNTIFS(Data!$D$2:$D$6232,A521,Data!$R$2:$R$6232,"UNDER EXAMINATION")</f>
        <v>0</v>
      </c>
      <c r="H521" s="33">
        <f>COUNTIFS(Data!$D$2:$D$6232,A521,Data!$R$2:$R$6232,"GRANTED")</f>
        <v>0</v>
      </c>
      <c r="I521" s="33">
        <f>SUMPRODUCT((Data!$D$2:$D$6232=A521)*((Data!$R$2:$R$6232="ABANDONED")+(Data!$R$2:$R$6232="CLOSED")+(Data!$R$2:$R$6232="MERGED")))</f>
        <v>0</v>
      </c>
      <c r="J521" s="13">
        <f>COUNTIFS('Pending RQ Deadlines'!$C$2:$C$1271,A521,'Pending RQ Deadlines'!$K$2:$K$1271,"Yes")</f>
        <v>0</v>
      </c>
      <c r="K521" s="13">
        <f>COUNTIFS('Pending RQ Deadlines'!$C$2:$C$1271,A521,'Pending RQ Deadlines'!$J$2:$J$1271,"OVERDUE")</f>
        <v>0</v>
      </c>
      <c r="L521" s="13">
        <f ca="1">SUMPRODUCT(('Pending RQ Deadlines'!$C$2:$C$1271=A521)*('Pending RQ Deadlines'!$J$2:$J$1271&lt;&gt;"UPCOMING")*('Pending RQ Deadlines'!$K$2:$K$1271="Yes"))</f>
        <v>0</v>
      </c>
      <c r="M521" s="15" t="str">
        <f ca="1">IFERROR(_xludf.minifs('Pending RQ Deadlines'!$G$2:$G$1271,'Pending RQ Deadlines'!$C$2:$C$1271,A521),"")</f>
        <v/>
      </c>
      <c r="N521" s="13">
        <f t="shared" ca="1" si="8"/>
        <v>521</v>
      </c>
    </row>
    <row r="522" spans="1:14">
      <c r="A522" s="14" t="s">
        <v>551</v>
      </c>
      <c r="B522" s="33">
        <f>COUNTIF(Data!$D$2:$D$6232,A522)</f>
        <v>1</v>
      </c>
      <c r="C522" s="33">
        <f>COUNTIFS(Data!$D$2:$D$6232,A522,Data!$R$2:$R$6232,"RFE FILED")</f>
        <v>1</v>
      </c>
      <c r="D522" s="33">
        <f>COUNTIFS(Data!$D$2:$D$6232,A522,Data!$R$2:$R$6232,"PROVISIONAL FILED")</f>
        <v>0</v>
      </c>
      <c r="E522" s="33">
        <f>COUNTIFS(Data!$D$2:$D$6232,A522,Data!$R$2:$R$6232,"COMPLETE FILED")</f>
        <v>0</v>
      </c>
      <c r="F522" s="33">
        <f>COUNTIFS(Data!$D$2:$D$6232,A522,Data!$R$2:$R$6232,"APPLICATION FILED")</f>
        <v>0</v>
      </c>
      <c r="G522" s="33">
        <f>COUNTIFS(Data!$D$2:$D$6232,A522,Data!$R$2:$R$6232,"UNDER EXAMINATION")</f>
        <v>0</v>
      </c>
      <c r="H522" s="33">
        <f>COUNTIFS(Data!$D$2:$D$6232,A522,Data!$R$2:$R$6232,"GRANTED")</f>
        <v>0</v>
      </c>
      <c r="I522" s="33">
        <f>SUMPRODUCT((Data!$D$2:$D$6232=A522)*((Data!$R$2:$R$6232="ABANDONED")+(Data!$R$2:$R$6232="CLOSED")+(Data!$R$2:$R$6232="MERGED")))</f>
        <v>0</v>
      </c>
      <c r="J522" s="13">
        <f>COUNTIFS('Pending RQ Deadlines'!$C$2:$C$1271,A522,'Pending RQ Deadlines'!$K$2:$K$1271,"Yes")</f>
        <v>0</v>
      </c>
      <c r="K522" s="13">
        <f>COUNTIFS('Pending RQ Deadlines'!$C$2:$C$1271,A522,'Pending RQ Deadlines'!$J$2:$J$1271,"OVERDUE")</f>
        <v>0</v>
      </c>
      <c r="L522" s="13">
        <f ca="1">SUMPRODUCT(('Pending RQ Deadlines'!$C$2:$C$1271=A522)*('Pending RQ Deadlines'!$J$2:$J$1271&lt;&gt;"UPCOMING")*('Pending RQ Deadlines'!$K$2:$K$1271="Yes"))</f>
        <v>0</v>
      </c>
      <c r="M522" s="15" t="str">
        <f ca="1">IFERROR(_xludf.minifs('Pending RQ Deadlines'!$G$2:$G$1271,'Pending RQ Deadlines'!$C$2:$C$1271,A522),"")</f>
        <v/>
      </c>
      <c r="N522" s="13">
        <f t="shared" ca="1" si="8"/>
        <v>522</v>
      </c>
    </row>
    <row r="523" spans="1:14">
      <c r="A523" s="14" t="s">
        <v>552</v>
      </c>
      <c r="B523" s="33">
        <f>COUNTIF(Data!$D$2:$D$6232,A523)</f>
        <v>1</v>
      </c>
      <c r="C523" s="33">
        <f>COUNTIFS(Data!$D$2:$D$6232,A523,Data!$R$2:$R$6232,"RFE FILED")</f>
        <v>0</v>
      </c>
      <c r="D523" s="33">
        <f>COUNTIFS(Data!$D$2:$D$6232,A523,Data!$R$2:$R$6232,"PROVISIONAL FILED")</f>
        <v>1</v>
      </c>
      <c r="E523" s="33">
        <f>COUNTIFS(Data!$D$2:$D$6232,A523,Data!$R$2:$R$6232,"COMPLETE FILED")</f>
        <v>0</v>
      </c>
      <c r="F523" s="33">
        <f>COUNTIFS(Data!$D$2:$D$6232,A523,Data!$R$2:$R$6232,"APPLICATION FILED")</f>
        <v>0</v>
      </c>
      <c r="G523" s="33">
        <f>COUNTIFS(Data!$D$2:$D$6232,A523,Data!$R$2:$R$6232,"UNDER EXAMINATION")</f>
        <v>0</v>
      </c>
      <c r="H523" s="33">
        <f>COUNTIFS(Data!$D$2:$D$6232,A523,Data!$R$2:$R$6232,"GRANTED")</f>
        <v>0</v>
      </c>
      <c r="I523" s="33">
        <f>SUMPRODUCT((Data!$D$2:$D$6232=A523)*((Data!$R$2:$R$6232="ABANDONED")+(Data!$R$2:$R$6232="CLOSED")+(Data!$R$2:$R$6232="MERGED")))</f>
        <v>0</v>
      </c>
      <c r="J523" s="13">
        <f>COUNTIFS('Pending RQ Deadlines'!$C$2:$C$1271,A523,'Pending RQ Deadlines'!$K$2:$K$1271,"Yes")</f>
        <v>1</v>
      </c>
      <c r="K523" s="13">
        <f ca="1">COUNTIFS('Pending RQ Deadlines'!$C$2:$C$1271,A523,'Pending RQ Deadlines'!$J$2:$J$1271,"OVERDUE")</f>
        <v>1</v>
      </c>
      <c r="L523" s="13">
        <f ca="1">SUMPRODUCT(('Pending RQ Deadlines'!$C$2:$C$1271=A523)*('Pending RQ Deadlines'!$J$2:$J$1271&lt;&gt;"UPCOMING")*('Pending RQ Deadlines'!$K$2:$K$1271="Yes"))</f>
        <v>1</v>
      </c>
      <c r="M523" s="15" t="str">
        <f ca="1">IFERROR(_xludf.minifs('Pending RQ Deadlines'!$G$2:$G$1271,'Pending RQ Deadlines'!$C$2:$C$1271,A523),"")</f>
        <v/>
      </c>
      <c r="N523" s="13">
        <f t="shared" ca="1" si="8"/>
        <v>522.01</v>
      </c>
    </row>
    <row r="524" spans="1:14">
      <c r="A524" s="14" t="s">
        <v>553</v>
      </c>
      <c r="B524" s="33">
        <f>COUNTIF(Data!$D$2:$D$6232,A524)</f>
        <v>1</v>
      </c>
      <c r="C524" s="33">
        <f>COUNTIFS(Data!$D$2:$D$6232,A524,Data!$R$2:$R$6232,"RFE FILED")</f>
        <v>1</v>
      </c>
      <c r="D524" s="33">
        <f>COUNTIFS(Data!$D$2:$D$6232,A524,Data!$R$2:$R$6232,"PROVISIONAL FILED")</f>
        <v>0</v>
      </c>
      <c r="E524" s="33">
        <f>COUNTIFS(Data!$D$2:$D$6232,A524,Data!$R$2:$R$6232,"COMPLETE FILED")</f>
        <v>0</v>
      </c>
      <c r="F524" s="33">
        <f>COUNTIFS(Data!$D$2:$D$6232,A524,Data!$R$2:$R$6232,"APPLICATION FILED")</f>
        <v>0</v>
      </c>
      <c r="G524" s="33">
        <f>COUNTIFS(Data!$D$2:$D$6232,A524,Data!$R$2:$R$6232,"UNDER EXAMINATION")</f>
        <v>0</v>
      </c>
      <c r="H524" s="33">
        <f>COUNTIFS(Data!$D$2:$D$6232,A524,Data!$R$2:$R$6232,"GRANTED")</f>
        <v>0</v>
      </c>
      <c r="I524" s="33">
        <f>SUMPRODUCT((Data!$D$2:$D$6232=A524)*((Data!$R$2:$R$6232="ABANDONED")+(Data!$R$2:$R$6232="CLOSED")+(Data!$R$2:$R$6232="MERGED")))</f>
        <v>0</v>
      </c>
      <c r="J524" s="13">
        <f>COUNTIFS('Pending RQ Deadlines'!$C$2:$C$1271,A524,'Pending RQ Deadlines'!$K$2:$K$1271,"Yes")</f>
        <v>0</v>
      </c>
      <c r="K524" s="13">
        <f>COUNTIFS('Pending RQ Deadlines'!$C$2:$C$1271,A524,'Pending RQ Deadlines'!$J$2:$J$1271,"OVERDUE")</f>
        <v>0</v>
      </c>
      <c r="L524" s="13">
        <f ca="1">SUMPRODUCT(('Pending RQ Deadlines'!$C$2:$C$1271=A524)*('Pending RQ Deadlines'!$J$2:$J$1271&lt;&gt;"UPCOMING")*('Pending RQ Deadlines'!$K$2:$K$1271="Yes"))</f>
        <v>0</v>
      </c>
      <c r="M524" s="15" t="str">
        <f ca="1">IFERROR(_xludf.minifs('Pending RQ Deadlines'!$G$2:$G$1271,'Pending RQ Deadlines'!$C$2:$C$1271,A524),"")</f>
        <v/>
      </c>
      <c r="N524" s="13">
        <f t="shared" ca="1" si="8"/>
        <v>524</v>
      </c>
    </row>
    <row r="525" spans="1:14">
      <c r="A525" s="14" t="s">
        <v>554</v>
      </c>
      <c r="B525" s="33">
        <f>COUNTIF(Data!$D$2:$D$6232,A525)</f>
        <v>1</v>
      </c>
      <c r="C525" s="33">
        <f>COUNTIFS(Data!$D$2:$D$6232,A525,Data!$R$2:$R$6232,"RFE FILED")</f>
        <v>1</v>
      </c>
      <c r="D525" s="33">
        <f>COUNTIFS(Data!$D$2:$D$6232,A525,Data!$R$2:$R$6232,"PROVISIONAL FILED")</f>
        <v>0</v>
      </c>
      <c r="E525" s="33">
        <f>COUNTIFS(Data!$D$2:$D$6232,A525,Data!$R$2:$R$6232,"COMPLETE FILED")</f>
        <v>0</v>
      </c>
      <c r="F525" s="33">
        <f>COUNTIFS(Data!$D$2:$D$6232,A525,Data!$R$2:$R$6232,"APPLICATION FILED")</f>
        <v>0</v>
      </c>
      <c r="G525" s="33">
        <f>COUNTIFS(Data!$D$2:$D$6232,A525,Data!$R$2:$R$6232,"UNDER EXAMINATION")</f>
        <v>0</v>
      </c>
      <c r="H525" s="33">
        <f>COUNTIFS(Data!$D$2:$D$6232,A525,Data!$R$2:$R$6232,"GRANTED")</f>
        <v>0</v>
      </c>
      <c r="I525" s="33">
        <f>SUMPRODUCT((Data!$D$2:$D$6232=A525)*((Data!$R$2:$R$6232="ABANDONED")+(Data!$R$2:$R$6232="CLOSED")+(Data!$R$2:$R$6232="MERGED")))</f>
        <v>0</v>
      </c>
      <c r="J525" s="13">
        <f>COUNTIFS('Pending RQ Deadlines'!$C$2:$C$1271,A525,'Pending RQ Deadlines'!$K$2:$K$1271,"Yes")</f>
        <v>0</v>
      </c>
      <c r="K525" s="13">
        <f>COUNTIFS('Pending RQ Deadlines'!$C$2:$C$1271,A525,'Pending RQ Deadlines'!$J$2:$J$1271,"OVERDUE")</f>
        <v>0</v>
      </c>
      <c r="L525" s="13">
        <f ca="1">SUMPRODUCT(('Pending RQ Deadlines'!$C$2:$C$1271=A525)*('Pending RQ Deadlines'!$J$2:$J$1271&lt;&gt;"UPCOMING")*('Pending RQ Deadlines'!$K$2:$K$1271="Yes"))</f>
        <v>0</v>
      </c>
      <c r="M525" s="15" t="str">
        <f ca="1">IFERROR(_xludf.minifs('Pending RQ Deadlines'!$G$2:$G$1271,'Pending RQ Deadlines'!$C$2:$C$1271,A525),"")</f>
        <v/>
      </c>
      <c r="N525" s="13">
        <f t="shared" ca="1" si="8"/>
        <v>525</v>
      </c>
    </row>
    <row r="526" spans="1:14">
      <c r="A526" s="14" t="s">
        <v>555</v>
      </c>
      <c r="B526" s="33">
        <f>COUNTIF(Data!$D$2:$D$6232,A526)</f>
        <v>1</v>
      </c>
      <c r="C526" s="33">
        <f>COUNTIFS(Data!$D$2:$D$6232,A526,Data!$R$2:$R$6232,"RFE FILED")</f>
        <v>1</v>
      </c>
      <c r="D526" s="33">
        <f>COUNTIFS(Data!$D$2:$D$6232,A526,Data!$R$2:$R$6232,"PROVISIONAL FILED")</f>
        <v>0</v>
      </c>
      <c r="E526" s="33">
        <f>COUNTIFS(Data!$D$2:$D$6232,A526,Data!$R$2:$R$6232,"COMPLETE FILED")</f>
        <v>0</v>
      </c>
      <c r="F526" s="33">
        <f>COUNTIFS(Data!$D$2:$D$6232,A526,Data!$R$2:$R$6232,"APPLICATION FILED")</f>
        <v>0</v>
      </c>
      <c r="G526" s="33">
        <f>COUNTIFS(Data!$D$2:$D$6232,A526,Data!$R$2:$R$6232,"UNDER EXAMINATION")</f>
        <v>0</v>
      </c>
      <c r="H526" s="33">
        <f>COUNTIFS(Data!$D$2:$D$6232,A526,Data!$R$2:$R$6232,"GRANTED")</f>
        <v>0</v>
      </c>
      <c r="I526" s="33">
        <f>SUMPRODUCT((Data!$D$2:$D$6232=A526)*((Data!$R$2:$R$6232="ABANDONED")+(Data!$R$2:$R$6232="CLOSED")+(Data!$R$2:$R$6232="MERGED")))</f>
        <v>0</v>
      </c>
      <c r="J526" s="13">
        <f>COUNTIFS('Pending RQ Deadlines'!$C$2:$C$1271,A526,'Pending RQ Deadlines'!$K$2:$K$1271,"Yes")</f>
        <v>0</v>
      </c>
      <c r="K526" s="13">
        <f>COUNTIFS('Pending RQ Deadlines'!$C$2:$C$1271,A526,'Pending RQ Deadlines'!$J$2:$J$1271,"OVERDUE")</f>
        <v>0</v>
      </c>
      <c r="L526" s="13">
        <f ca="1">SUMPRODUCT(('Pending RQ Deadlines'!$C$2:$C$1271=A526)*('Pending RQ Deadlines'!$J$2:$J$1271&lt;&gt;"UPCOMING")*('Pending RQ Deadlines'!$K$2:$K$1271="Yes"))</f>
        <v>0</v>
      </c>
      <c r="M526" s="15" t="str">
        <f ca="1">IFERROR(_xludf.minifs('Pending RQ Deadlines'!$G$2:$G$1271,'Pending RQ Deadlines'!$C$2:$C$1271,A526),"")</f>
        <v/>
      </c>
      <c r="N526" s="13">
        <f t="shared" ca="1" si="8"/>
        <v>526</v>
      </c>
    </row>
    <row r="527" spans="1:14">
      <c r="A527" s="14" t="s">
        <v>556</v>
      </c>
      <c r="B527" s="33">
        <f>COUNTIF(Data!$D$2:$D$6232,A527)</f>
        <v>1</v>
      </c>
      <c r="C527" s="33">
        <f>COUNTIFS(Data!$D$2:$D$6232,A527,Data!$R$2:$R$6232,"RFE FILED")</f>
        <v>0</v>
      </c>
      <c r="D527" s="33">
        <f>COUNTIFS(Data!$D$2:$D$6232,A527,Data!$R$2:$R$6232,"PROVISIONAL FILED")</f>
        <v>0</v>
      </c>
      <c r="E527" s="33">
        <f>COUNTIFS(Data!$D$2:$D$6232,A527,Data!$R$2:$R$6232,"COMPLETE FILED")</f>
        <v>0</v>
      </c>
      <c r="F527" s="33">
        <f>COUNTIFS(Data!$D$2:$D$6232,A527,Data!$R$2:$R$6232,"APPLICATION FILED")</f>
        <v>1</v>
      </c>
      <c r="G527" s="33">
        <f>COUNTIFS(Data!$D$2:$D$6232,A527,Data!$R$2:$R$6232,"UNDER EXAMINATION")</f>
        <v>0</v>
      </c>
      <c r="H527" s="33">
        <f>COUNTIFS(Data!$D$2:$D$6232,A527,Data!$R$2:$R$6232,"GRANTED")</f>
        <v>0</v>
      </c>
      <c r="I527" s="33">
        <f>SUMPRODUCT((Data!$D$2:$D$6232=A527)*((Data!$R$2:$R$6232="ABANDONED")+(Data!$R$2:$R$6232="CLOSED")+(Data!$R$2:$R$6232="MERGED")))</f>
        <v>0</v>
      </c>
      <c r="J527" s="13">
        <f>COUNTIFS('Pending RQ Deadlines'!$C$2:$C$1271,A527,'Pending RQ Deadlines'!$K$2:$K$1271,"Yes")</f>
        <v>1</v>
      </c>
      <c r="K527" s="13">
        <f ca="1">COUNTIFS('Pending RQ Deadlines'!$C$2:$C$1271,A527,'Pending RQ Deadlines'!$J$2:$J$1271,"OVERDUE")</f>
        <v>1</v>
      </c>
      <c r="L527" s="13">
        <f ca="1">SUMPRODUCT(('Pending RQ Deadlines'!$C$2:$C$1271=A527)*('Pending RQ Deadlines'!$J$2:$J$1271&lt;&gt;"UPCOMING")*('Pending RQ Deadlines'!$K$2:$K$1271="Yes"))</f>
        <v>1</v>
      </c>
      <c r="M527" s="15" t="str">
        <f ca="1">IFERROR(_xludf.minifs('Pending RQ Deadlines'!$G$2:$G$1271,'Pending RQ Deadlines'!$C$2:$C$1271,A527),"")</f>
        <v/>
      </c>
      <c r="N527" s="13">
        <f t="shared" ca="1" si="8"/>
        <v>526.01</v>
      </c>
    </row>
    <row r="528" spans="1:14">
      <c r="A528" s="14" t="s">
        <v>557</v>
      </c>
      <c r="B528" s="33">
        <f>COUNTIF(Data!$D$2:$D$6232,A528)</f>
        <v>1</v>
      </c>
      <c r="C528" s="33">
        <f>COUNTIFS(Data!$D$2:$D$6232,A528,Data!$R$2:$R$6232,"RFE FILED")</f>
        <v>1</v>
      </c>
      <c r="D528" s="33">
        <f>COUNTIFS(Data!$D$2:$D$6232,A528,Data!$R$2:$R$6232,"PROVISIONAL FILED")</f>
        <v>0</v>
      </c>
      <c r="E528" s="33">
        <f>COUNTIFS(Data!$D$2:$D$6232,A528,Data!$R$2:$R$6232,"COMPLETE FILED")</f>
        <v>0</v>
      </c>
      <c r="F528" s="33">
        <f>COUNTIFS(Data!$D$2:$D$6232,A528,Data!$R$2:$R$6232,"APPLICATION FILED")</f>
        <v>0</v>
      </c>
      <c r="G528" s="33">
        <f>COUNTIFS(Data!$D$2:$D$6232,A528,Data!$R$2:$R$6232,"UNDER EXAMINATION")</f>
        <v>0</v>
      </c>
      <c r="H528" s="33">
        <f>COUNTIFS(Data!$D$2:$D$6232,A528,Data!$R$2:$R$6232,"GRANTED")</f>
        <v>0</v>
      </c>
      <c r="I528" s="33">
        <f>SUMPRODUCT((Data!$D$2:$D$6232=A528)*((Data!$R$2:$R$6232="ABANDONED")+(Data!$R$2:$R$6232="CLOSED")+(Data!$R$2:$R$6232="MERGED")))</f>
        <v>0</v>
      </c>
      <c r="J528" s="13">
        <f>COUNTIFS('Pending RQ Deadlines'!$C$2:$C$1271,A528,'Pending RQ Deadlines'!$K$2:$K$1271,"Yes")</f>
        <v>0</v>
      </c>
      <c r="K528" s="13">
        <f>COUNTIFS('Pending RQ Deadlines'!$C$2:$C$1271,A528,'Pending RQ Deadlines'!$J$2:$J$1271,"OVERDUE")</f>
        <v>0</v>
      </c>
      <c r="L528" s="13">
        <f ca="1">SUMPRODUCT(('Pending RQ Deadlines'!$C$2:$C$1271=A528)*('Pending RQ Deadlines'!$J$2:$J$1271&lt;&gt;"UPCOMING")*('Pending RQ Deadlines'!$K$2:$K$1271="Yes"))</f>
        <v>0</v>
      </c>
      <c r="M528" s="15" t="str">
        <f ca="1">IFERROR(_xludf.minifs('Pending RQ Deadlines'!$G$2:$G$1271,'Pending RQ Deadlines'!$C$2:$C$1271,A528),"")</f>
        <v/>
      </c>
      <c r="N528" s="13">
        <f t="shared" ca="1" si="8"/>
        <v>528</v>
      </c>
    </row>
    <row r="529" spans="1:14">
      <c r="A529" s="14" t="s">
        <v>558</v>
      </c>
      <c r="B529" s="33">
        <f>COUNTIF(Data!$D$2:$D$6232,A529)</f>
        <v>1</v>
      </c>
      <c r="C529" s="33">
        <f>COUNTIFS(Data!$D$2:$D$6232,A529,Data!$R$2:$R$6232,"RFE FILED")</f>
        <v>1</v>
      </c>
      <c r="D529" s="33">
        <f>COUNTIFS(Data!$D$2:$D$6232,A529,Data!$R$2:$R$6232,"PROVISIONAL FILED")</f>
        <v>0</v>
      </c>
      <c r="E529" s="33">
        <f>COUNTIFS(Data!$D$2:$D$6232,A529,Data!$R$2:$R$6232,"COMPLETE FILED")</f>
        <v>0</v>
      </c>
      <c r="F529" s="33">
        <f>COUNTIFS(Data!$D$2:$D$6232,A529,Data!$R$2:$R$6232,"APPLICATION FILED")</f>
        <v>0</v>
      </c>
      <c r="G529" s="33">
        <f>COUNTIFS(Data!$D$2:$D$6232,A529,Data!$R$2:$R$6232,"UNDER EXAMINATION")</f>
        <v>0</v>
      </c>
      <c r="H529" s="33">
        <f>COUNTIFS(Data!$D$2:$D$6232,A529,Data!$R$2:$R$6232,"GRANTED")</f>
        <v>0</v>
      </c>
      <c r="I529" s="33">
        <f>SUMPRODUCT((Data!$D$2:$D$6232=A529)*((Data!$R$2:$R$6232="ABANDONED")+(Data!$R$2:$R$6232="CLOSED")+(Data!$R$2:$R$6232="MERGED")))</f>
        <v>0</v>
      </c>
      <c r="J529" s="13">
        <f>COUNTIFS('Pending RQ Deadlines'!$C$2:$C$1271,A529,'Pending RQ Deadlines'!$K$2:$K$1271,"Yes")</f>
        <v>0</v>
      </c>
      <c r="K529" s="13">
        <f>COUNTIFS('Pending RQ Deadlines'!$C$2:$C$1271,A529,'Pending RQ Deadlines'!$J$2:$J$1271,"OVERDUE")</f>
        <v>0</v>
      </c>
      <c r="L529" s="13">
        <f ca="1">SUMPRODUCT(('Pending RQ Deadlines'!$C$2:$C$1271=A529)*('Pending RQ Deadlines'!$J$2:$J$1271&lt;&gt;"UPCOMING")*('Pending RQ Deadlines'!$K$2:$K$1271="Yes"))</f>
        <v>0</v>
      </c>
      <c r="M529" s="15" t="str">
        <f ca="1">IFERROR(_xludf.minifs('Pending RQ Deadlines'!$G$2:$G$1271,'Pending RQ Deadlines'!$C$2:$C$1271,A529),"")</f>
        <v/>
      </c>
      <c r="N529" s="13">
        <f t="shared" ca="1" si="8"/>
        <v>529</v>
      </c>
    </row>
    <row r="530" spans="1:14">
      <c r="A530" s="14" t="s">
        <v>559</v>
      </c>
      <c r="B530" s="33">
        <f>COUNTIF(Data!$D$2:$D$6232,A530)</f>
        <v>1</v>
      </c>
      <c r="C530" s="33">
        <f>COUNTIFS(Data!$D$2:$D$6232,A530,Data!$R$2:$R$6232,"RFE FILED")</f>
        <v>1</v>
      </c>
      <c r="D530" s="33">
        <f>COUNTIFS(Data!$D$2:$D$6232,A530,Data!$R$2:$R$6232,"PROVISIONAL FILED")</f>
        <v>0</v>
      </c>
      <c r="E530" s="33">
        <f>COUNTIFS(Data!$D$2:$D$6232,A530,Data!$R$2:$R$6232,"COMPLETE FILED")</f>
        <v>0</v>
      </c>
      <c r="F530" s="33">
        <f>COUNTIFS(Data!$D$2:$D$6232,A530,Data!$R$2:$R$6232,"APPLICATION FILED")</f>
        <v>0</v>
      </c>
      <c r="G530" s="33">
        <f>COUNTIFS(Data!$D$2:$D$6232,A530,Data!$R$2:$R$6232,"UNDER EXAMINATION")</f>
        <v>0</v>
      </c>
      <c r="H530" s="33">
        <f>COUNTIFS(Data!$D$2:$D$6232,A530,Data!$R$2:$R$6232,"GRANTED")</f>
        <v>0</v>
      </c>
      <c r="I530" s="33">
        <f>SUMPRODUCT((Data!$D$2:$D$6232=A530)*((Data!$R$2:$R$6232="ABANDONED")+(Data!$R$2:$R$6232="CLOSED")+(Data!$R$2:$R$6232="MERGED")))</f>
        <v>0</v>
      </c>
      <c r="J530" s="13">
        <f>COUNTIFS('Pending RQ Deadlines'!$C$2:$C$1271,A530,'Pending RQ Deadlines'!$K$2:$K$1271,"Yes")</f>
        <v>0</v>
      </c>
      <c r="K530" s="13">
        <f>COUNTIFS('Pending RQ Deadlines'!$C$2:$C$1271,A530,'Pending RQ Deadlines'!$J$2:$J$1271,"OVERDUE")</f>
        <v>0</v>
      </c>
      <c r="L530" s="13">
        <f ca="1">SUMPRODUCT(('Pending RQ Deadlines'!$C$2:$C$1271=A530)*('Pending RQ Deadlines'!$J$2:$J$1271&lt;&gt;"UPCOMING")*('Pending RQ Deadlines'!$K$2:$K$1271="Yes"))</f>
        <v>0</v>
      </c>
      <c r="M530" s="15" t="str">
        <f ca="1">IFERROR(_xludf.minifs('Pending RQ Deadlines'!$G$2:$G$1271,'Pending RQ Deadlines'!$C$2:$C$1271,A530),"")</f>
        <v/>
      </c>
      <c r="N530" s="13">
        <f t="shared" ca="1" si="8"/>
        <v>530</v>
      </c>
    </row>
    <row r="531" spans="1:14">
      <c r="A531" s="14" t="s">
        <v>560</v>
      </c>
      <c r="B531" s="33">
        <f>COUNTIF(Data!$D$2:$D$6232,A531)</f>
        <v>1</v>
      </c>
      <c r="C531" s="33">
        <f>COUNTIFS(Data!$D$2:$D$6232,A531,Data!$R$2:$R$6232,"RFE FILED")</f>
        <v>0</v>
      </c>
      <c r="D531" s="33">
        <f>COUNTIFS(Data!$D$2:$D$6232,A531,Data!$R$2:$R$6232,"PROVISIONAL FILED")</f>
        <v>0</v>
      </c>
      <c r="E531" s="33">
        <f>COUNTIFS(Data!$D$2:$D$6232,A531,Data!$R$2:$R$6232,"COMPLETE FILED")</f>
        <v>1</v>
      </c>
      <c r="F531" s="33">
        <f>COUNTIFS(Data!$D$2:$D$6232,A531,Data!$R$2:$R$6232,"APPLICATION FILED")</f>
        <v>0</v>
      </c>
      <c r="G531" s="33">
        <f>COUNTIFS(Data!$D$2:$D$6232,A531,Data!$R$2:$R$6232,"UNDER EXAMINATION")</f>
        <v>0</v>
      </c>
      <c r="H531" s="33">
        <f>COUNTIFS(Data!$D$2:$D$6232,A531,Data!$R$2:$R$6232,"GRANTED")</f>
        <v>0</v>
      </c>
      <c r="I531" s="33">
        <f>SUMPRODUCT((Data!$D$2:$D$6232=A531)*((Data!$R$2:$R$6232="ABANDONED")+(Data!$R$2:$R$6232="CLOSED")+(Data!$R$2:$R$6232="MERGED")))</f>
        <v>0</v>
      </c>
      <c r="J531" s="13">
        <f>COUNTIFS('Pending RQ Deadlines'!$C$2:$C$1271,A531,'Pending RQ Deadlines'!$K$2:$K$1271,"Yes")</f>
        <v>1</v>
      </c>
      <c r="K531" s="13">
        <f ca="1">COUNTIFS('Pending RQ Deadlines'!$C$2:$C$1271,A531,'Pending RQ Deadlines'!$J$2:$J$1271,"OVERDUE")</f>
        <v>0</v>
      </c>
      <c r="L531" s="13">
        <f ca="1">SUMPRODUCT(('Pending RQ Deadlines'!$C$2:$C$1271=A531)*('Pending RQ Deadlines'!$J$2:$J$1271&lt;&gt;"UPCOMING")*('Pending RQ Deadlines'!$K$2:$K$1271="Yes"))</f>
        <v>0</v>
      </c>
      <c r="M531" s="15" t="str">
        <f ca="1">IFERROR(_xludf.minifs('Pending RQ Deadlines'!$G$2:$G$1271,'Pending RQ Deadlines'!$C$2:$C$1271,A531),"")</f>
        <v/>
      </c>
      <c r="N531" s="13">
        <f t="shared" ca="1" si="8"/>
        <v>531</v>
      </c>
    </row>
    <row r="532" spans="1:14">
      <c r="A532" s="14" t="s">
        <v>561</v>
      </c>
      <c r="B532" s="33">
        <f>COUNTIF(Data!$D$2:$D$6232,A532)</f>
        <v>1</v>
      </c>
      <c r="C532" s="33">
        <f>COUNTIFS(Data!$D$2:$D$6232,A532,Data!$R$2:$R$6232,"RFE FILED")</f>
        <v>1</v>
      </c>
      <c r="D532" s="33">
        <f>COUNTIFS(Data!$D$2:$D$6232,A532,Data!$R$2:$R$6232,"PROVISIONAL FILED")</f>
        <v>0</v>
      </c>
      <c r="E532" s="33">
        <f>COUNTIFS(Data!$D$2:$D$6232,A532,Data!$R$2:$R$6232,"COMPLETE FILED")</f>
        <v>0</v>
      </c>
      <c r="F532" s="33">
        <f>COUNTIFS(Data!$D$2:$D$6232,A532,Data!$R$2:$R$6232,"APPLICATION FILED")</f>
        <v>0</v>
      </c>
      <c r="G532" s="33">
        <f>COUNTIFS(Data!$D$2:$D$6232,A532,Data!$R$2:$R$6232,"UNDER EXAMINATION")</f>
        <v>0</v>
      </c>
      <c r="H532" s="33">
        <f>COUNTIFS(Data!$D$2:$D$6232,A532,Data!$R$2:$R$6232,"GRANTED")</f>
        <v>0</v>
      </c>
      <c r="I532" s="33">
        <f>SUMPRODUCT((Data!$D$2:$D$6232=A532)*((Data!$R$2:$R$6232="ABANDONED")+(Data!$R$2:$R$6232="CLOSED")+(Data!$R$2:$R$6232="MERGED")))</f>
        <v>0</v>
      </c>
      <c r="J532" s="13">
        <f>COUNTIFS('Pending RQ Deadlines'!$C$2:$C$1271,A532,'Pending RQ Deadlines'!$K$2:$K$1271,"Yes")</f>
        <v>0</v>
      </c>
      <c r="K532" s="13">
        <f>COUNTIFS('Pending RQ Deadlines'!$C$2:$C$1271,A532,'Pending RQ Deadlines'!$J$2:$J$1271,"OVERDUE")</f>
        <v>0</v>
      </c>
      <c r="L532" s="13">
        <f ca="1">SUMPRODUCT(('Pending RQ Deadlines'!$C$2:$C$1271=A532)*('Pending RQ Deadlines'!$J$2:$J$1271&lt;&gt;"UPCOMING")*('Pending RQ Deadlines'!$K$2:$K$1271="Yes"))</f>
        <v>0</v>
      </c>
      <c r="M532" s="15" t="str">
        <f ca="1">IFERROR(_xludf.minifs('Pending RQ Deadlines'!$G$2:$G$1271,'Pending RQ Deadlines'!$C$2:$C$1271,A532),"")</f>
        <v/>
      </c>
      <c r="N532" s="13">
        <f t="shared" ca="1" si="8"/>
        <v>532</v>
      </c>
    </row>
    <row r="533" spans="1:14">
      <c r="A533" s="14" t="s">
        <v>562</v>
      </c>
      <c r="B533" s="33">
        <f>COUNTIF(Data!$D$2:$D$6232,A533)</f>
        <v>1</v>
      </c>
      <c r="C533" s="33">
        <f>COUNTIFS(Data!$D$2:$D$6232,A533,Data!$R$2:$R$6232,"RFE FILED")</f>
        <v>1</v>
      </c>
      <c r="D533" s="33">
        <f>COUNTIFS(Data!$D$2:$D$6232,A533,Data!$R$2:$R$6232,"PROVISIONAL FILED")</f>
        <v>0</v>
      </c>
      <c r="E533" s="33">
        <f>COUNTIFS(Data!$D$2:$D$6232,A533,Data!$R$2:$R$6232,"COMPLETE FILED")</f>
        <v>0</v>
      </c>
      <c r="F533" s="33">
        <f>COUNTIFS(Data!$D$2:$D$6232,A533,Data!$R$2:$R$6232,"APPLICATION FILED")</f>
        <v>0</v>
      </c>
      <c r="G533" s="33">
        <f>COUNTIFS(Data!$D$2:$D$6232,A533,Data!$R$2:$R$6232,"UNDER EXAMINATION")</f>
        <v>0</v>
      </c>
      <c r="H533" s="33">
        <f>COUNTIFS(Data!$D$2:$D$6232,A533,Data!$R$2:$R$6232,"GRANTED")</f>
        <v>0</v>
      </c>
      <c r="I533" s="33">
        <f>SUMPRODUCT((Data!$D$2:$D$6232=A533)*((Data!$R$2:$R$6232="ABANDONED")+(Data!$R$2:$R$6232="CLOSED")+(Data!$R$2:$R$6232="MERGED")))</f>
        <v>0</v>
      </c>
      <c r="J533" s="13">
        <f>COUNTIFS('Pending RQ Deadlines'!$C$2:$C$1271,A533,'Pending RQ Deadlines'!$K$2:$K$1271,"Yes")</f>
        <v>0</v>
      </c>
      <c r="K533" s="13">
        <f>COUNTIFS('Pending RQ Deadlines'!$C$2:$C$1271,A533,'Pending RQ Deadlines'!$J$2:$J$1271,"OVERDUE")</f>
        <v>0</v>
      </c>
      <c r="L533" s="13">
        <f ca="1">SUMPRODUCT(('Pending RQ Deadlines'!$C$2:$C$1271=A533)*('Pending RQ Deadlines'!$J$2:$J$1271&lt;&gt;"UPCOMING")*('Pending RQ Deadlines'!$K$2:$K$1271="Yes"))</f>
        <v>0</v>
      </c>
      <c r="M533" s="15" t="str">
        <f ca="1">IFERROR(_xludf.minifs('Pending RQ Deadlines'!$G$2:$G$1271,'Pending RQ Deadlines'!$C$2:$C$1271,A533),"")</f>
        <v/>
      </c>
      <c r="N533" s="13">
        <f t="shared" ca="1" si="8"/>
        <v>533</v>
      </c>
    </row>
    <row r="534" spans="1:14">
      <c r="A534" s="14" t="s">
        <v>563</v>
      </c>
      <c r="B534" s="33">
        <f>COUNTIF(Data!$D$2:$D$6232,A534)</f>
        <v>1</v>
      </c>
      <c r="C534" s="33">
        <f>COUNTIFS(Data!$D$2:$D$6232,A534,Data!$R$2:$R$6232,"RFE FILED")</f>
        <v>1</v>
      </c>
      <c r="D534" s="33">
        <f>COUNTIFS(Data!$D$2:$D$6232,A534,Data!$R$2:$R$6232,"PROVISIONAL FILED")</f>
        <v>0</v>
      </c>
      <c r="E534" s="33">
        <f>COUNTIFS(Data!$D$2:$D$6232,A534,Data!$R$2:$R$6232,"COMPLETE FILED")</f>
        <v>0</v>
      </c>
      <c r="F534" s="33">
        <f>COUNTIFS(Data!$D$2:$D$6232,A534,Data!$R$2:$R$6232,"APPLICATION FILED")</f>
        <v>0</v>
      </c>
      <c r="G534" s="33">
        <f>COUNTIFS(Data!$D$2:$D$6232,A534,Data!$R$2:$R$6232,"UNDER EXAMINATION")</f>
        <v>0</v>
      </c>
      <c r="H534" s="33">
        <f>COUNTIFS(Data!$D$2:$D$6232,A534,Data!$R$2:$R$6232,"GRANTED")</f>
        <v>0</v>
      </c>
      <c r="I534" s="33">
        <f>SUMPRODUCT((Data!$D$2:$D$6232=A534)*((Data!$R$2:$R$6232="ABANDONED")+(Data!$R$2:$R$6232="CLOSED")+(Data!$R$2:$R$6232="MERGED")))</f>
        <v>0</v>
      </c>
      <c r="J534" s="13">
        <f>COUNTIFS('Pending RQ Deadlines'!$C$2:$C$1271,A534,'Pending RQ Deadlines'!$K$2:$K$1271,"Yes")</f>
        <v>0</v>
      </c>
      <c r="K534" s="13">
        <f>COUNTIFS('Pending RQ Deadlines'!$C$2:$C$1271,A534,'Pending RQ Deadlines'!$J$2:$J$1271,"OVERDUE")</f>
        <v>0</v>
      </c>
      <c r="L534" s="13">
        <f ca="1">SUMPRODUCT(('Pending RQ Deadlines'!$C$2:$C$1271=A534)*('Pending RQ Deadlines'!$J$2:$J$1271&lt;&gt;"UPCOMING")*('Pending RQ Deadlines'!$K$2:$K$1271="Yes"))</f>
        <v>0</v>
      </c>
      <c r="M534" s="15" t="str">
        <f ca="1">IFERROR(_xludf.minifs('Pending RQ Deadlines'!$G$2:$G$1271,'Pending RQ Deadlines'!$C$2:$C$1271,A534),"")</f>
        <v/>
      </c>
      <c r="N534" s="13">
        <f t="shared" ca="1" si="8"/>
        <v>534</v>
      </c>
    </row>
    <row r="535" spans="1:14">
      <c r="A535" s="14" t="s">
        <v>564</v>
      </c>
      <c r="B535" s="33">
        <f>COUNTIF(Data!$D$2:$D$6232,A535)</f>
        <v>1</v>
      </c>
      <c r="C535" s="33">
        <f>COUNTIFS(Data!$D$2:$D$6232,A535,Data!$R$2:$R$6232,"RFE FILED")</f>
        <v>1</v>
      </c>
      <c r="D535" s="33">
        <f>COUNTIFS(Data!$D$2:$D$6232,A535,Data!$R$2:$R$6232,"PROVISIONAL FILED")</f>
        <v>0</v>
      </c>
      <c r="E535" s="33">
        <f>COUNTIFS(Data!$D$2:$D$6232,A535,Data!$R$2:$R$6232,"COMPLETE FILED")</f>
        <v>0</v>
      </c>
      <c r="F535" s="33">
        <f>COUNTIFS(Data!$D$2:$D$6232,A535,Data!$R$2:$R$6232,"APPLICATION FILED")</f>
        <v>0</v>
      </c>
      <c r="G535" s="33">
        <f>COUNTIFS(Data!$D$2:$D$6232,A535,Data!$R$2:$R$6232,"UNDER EXAMINATION")</f>
        <v>0</v>
      </c>
      <c r="H535" s="33">
        <f>COUNTIFS(Data!$D$2:$D$6232,A535,Data!$R$2:$R$6232,"GRANTED")</f>
        <v>0</v>
      </c>
      <c r="I535" s="33">
        <f>SUMPRODUCT((Data!$D$2:$D$6232=A535)*((Data!$R$2:$R$6232="ABANDONED")+(Data!$R$2:$R$6232="CLOSED")+(Data!$R$2:$R$6232="MERGED")))</f>
        <v>0</v>
      </c>
      <c r="J535" s="13">
        <f>COUNTIFS('Pending RQ Deadlines'!$C$2:$C$1271,A535,'Pending RQ Deadlines'!$K$2:$K$1271,"Yes")</f>
        <v>0</v>
      </c>
      <c r="K535" s="13">
        <f>COUNTIFS('Pending RQ Deadlines'!$C$2:$C$1271,A535,'Pending RQ Deadlines'!$J$2:$J$1271,"OVERDUE")</f>
        <v>0</v>
      </c>
      <c r="L535" s="13">
        <f ca="1">SUMPRODUCT(('Pending RQ Deadlines'!$C$2:$C$1271=A535)*('Pending RQ Deadlines'!$J$2:$J$1271&lt;&gt;"UPCOMING")*('Pending RQ Deadlines'!$K$2:$K$1271="Yes"))</f>
        <v>0</v>
      </c>
      <c r="M535" s="15" t="str">
        <f ca="1">IFERROR(_xludf.minifs('Pending RQ Deadlines'!$G$2:$G$1271,'Pending RQ Deadlines'!$C$2:$C$1271,A535),"")</f>
        <v/>
      </c>
      <c r="N535" s="13">
        <f t="shared" ca="1" si="8"/>
        <v>535</v>
      </c>
    </row>
    <row r="536" spans="1:14">
      <c r="A536" s="14" t="s">
        <v>565</v>
      </c>
      <c r="B536" s="33">
        <f>COUNTIF(Data!$D$2:$D$6232,A536)</f>
        <v>1</v>
      </c>
      <c r="C536" s="33">
        <f>COUNTIFS(Data!$D$2:$D$6232,A536,Data!$R$2:$R$6232,"RFE FILED")</f>
        <v>1</v>
      </c>
      <c r="D536" s="33">
        <f>COUNTIFS(Data!$D$2:$D$6232,A536,Data!$R$2:$R$6232,"PROVISIONAL FILED")</f>
        <v>0</v>
      </c>
      <c r="E536" s="33">
        <f>COUNTIFS(Data!$D$2:$D$6232,A536,Data!$R$2:$R$6232,"COMPLETE FILED")</f>
        <v>0</v>
      </c>
      <c r="F536" s="33">
        <f>COUNTIFS(Data!$D$2:$D$6232,A536,Data!$R$2:$R$6232,"APPLICATION FILED")</f>
        <v>0</v>
      </c>
      <c r="G536" s="33">
        <f>COUNTIFS(Data!$D$2:$D$6232,A536,Data!$R$2:$R$6232,"UNDER EXAMINATION")</f>
        <v>0</v>
      </c>
      <c r="H536" s="33">
        <f>COUNTIFS(Data!$D$2:$D$6232,A536,Data!$R$2:$R$6232,"GRANTED")</f>
        <v>0</v>
      </c>
      <c r="I536" s="33">
        <f>SUMPRODUCT((Data!$D$2:$D$6232=A536)*((Data!$R$2:$R$6232="ABANDONED")+(Data!$R$2:$R$6232="CLOSED")+(Data!$R$2:$R$6232="MERGED")))</f>
        <v>0</v>
      </c>
      <c r="J536" s="13">
        <f>COUNTIFS('Pending RQ Deadlines'!$C$2:$C$1271,A536,'Pending RQ Deadlines'!$K$2:$K$1271,"Yes")</f>
        <v>0</v>
      </c>
      <c r="K536" s="13">
        <f>COUNTIFS('Pending RQ Deadlines'!$C$2:$C$1271,A536,'Pending RQ Deadlines'!$J$2:$J$1271,"OVERDUE")</f>
        <v>0</v>
      </c>
      <c r="L536" s="13">
        <f ca="1">SUMPRODUCT(('Pending RQ Deadlines'!$C$2:$C$1271=A536)*('Pending RQ Deadlines'!$J$2:$J$1271&lt;&gt;"UPCOMING")*('Pending RQ Deadlines'!$K$2:$K$1271="Yes"))</f>
        <v>0</v>
      </c>
      <c r="M536" s="15" t="str">
        <f ca="1">IFERROR(_xludf.minifs('Pending RQ Deadlines'!$G$2:$G$1271,'Pending RQ Deadlines'!$C$2:$C$1271,A536),"")</f>
        <v/>
      </c>
      <c r="N536" s="13">
        <f t="shared" ca="1" si="8"/>
        <v>536</v>
      </c>
    </row>
    <row r="537" spans="1:14">
      <c r="A537" s="14" t="s">
        <v>566</v>
      </c>
      <c r="B537" s="33">
        <f>COUNTIF(Data!$D$2:$D$6232,A537)</f>
        <v>1</v>
      </c>
      <c r="C537" s="33">
        <f>COUNTIFS(Data!$D$2:$D$6232,A537,Data!$R$2:$R$6232,"RFE FILED")</f>
        <v>1</v>
      </c>
      <c r="D537" s="33">
        <f>COUNTIFS(Data!$D$2:$D$6232,A537,Data!$R$2:$R$6232,"PROVISIONAL FILED")</f>
        <v>0</v>
      </c>
      <c r="E537" s="33">
        <f>COUNTIFS(Data!$D$2:$D$6232,A537,Data!$R$2:$R$6232,"COMPLETE FILED")</f>
        <v>0</v>
      </c>
      <c r="F537" s="33">
        <f>COUNTIFS(Data!$D$2:$D$6232,A537,Data!$R$2:$R$6232,"APPLICATION FILED")</f>
        <v>0</v>
      </c>
      <c r="G537" s="33">
        <f>COUNTIFS(Data!$D$2:$D$6232,A537,Data!$R$2:$R$6232,"UNDER EXAMINATION")</f>
        <v>0</v>
      </c>
      <c r="H537" s="33">
        <f>COUNTIFS(Data!$D$2:$D$6232,A537,Data!$R$2:$R$6232,"GRANTED")</f>
        <v>0</v>
      </c>
      <c r="I537" s="33">
        <f>SUMPRODUCT((Data!$D$2:$D$6232=A537)*((Data!$R$2:$R$6232="ABANDONED")+(Data!$R$2:$R$6232="CLOSED")+(Data!$R$2:$R$6232="MERGED")))</f>
        <v>0</v>
      </c>
      <c r="J537" s="13">
        <f>COUNTIFS('Pending RQ Deadlines'!$C$2:$C$1271,A537,'Pending RQ Deadlines'!$K$2:$K$1271,"Yes")</f>
        <v>0</v>
      </c>
      <c r="K537" s="13">
        <f>COUNTIFS('Pending RQ Deadlines'!$C$2:$C$1271,A537,'Pending RQ Deadlines'!$J$2:$J$1271,"OVERDUE")</f>
        <v>0</v>
      </c>
      <c r="L537" s="13">
        <f ca="1">SUMPRODUCT(('Pending RQ Deadlines'!$C$2:$C$1271=A537)*('Pending RQ Deadlines'!$J$2:$J$1271&lt;&gt;"UPCOMING")*('Pending RQ Deadlines'!$K$2:$K$1271="Yes"))</f>
        <v>0</v>
      </c>
      <c r="M537" s="15" t="str">
        <f ca="1">IFERROR(_xludf.minifs('Pending RQ Deadlines'!$G$2:$G$1271,'Pending RQ Deadlines'!$C$2:$C$1271,A537),"")</f>
        <v/>
      </c>
      <c r="N537" s="13">
        <f t="shared" ca="1" si="8"/>
        <v>537</v>
      </c>
    </row>
    <row r="538" spans="1:14">
      <c r="A538" s="14" t="s">
        <v>567</v>
      </c>
      <c r="B538" s="33">
        <f>COUNTIF(Data!$D$2:$D$6232,A538)</f>
        <v>1</v>
      </c>
      <c r="C538" s="33">
        <f>COUNTIFS(Data!$D$2:$D$6232,A538,Data!$R$2:$R$6232,"RFE FILED")</f>
        <v>1</v>
      </c>
      <c r="D538" s="33">
        <f>COUNTIFS(Data!$D$2:$D$6232,A538,Data!$R$2:$R$6232,"PROVISIONAL FILED")</f>
        <v>0</v>
      </c>
      <c r="E538" s="33">
        <f>COUNTIFS(Data!$D$2:$D$6232,A538,Data!$R$2:$R$6232,"COMPLETE FILED")</f>
        <v>0</v>
      </c>
      <c r="F538" s="33">
        <f>COUNTIFS(Data!$D$2:$D$6232,A538,Data!$R$2:$R$6232,"APPLICATION FILED")</f>
        <v>0</v>
      </c>
      <c r="G538" s="33">
        <f>COUNTIFS(Data!$D$2:$D$6232,A538,Data!$R$2:$R$6232,"UNDER EXAMINATION")</f>
        <v>0</v>
      </c>
      <c r="H538" s="33">
        <f>COUNTIFS(Data!$D$2:$D$6232,A538,Data!$R$2:$R$6232,"GRANTED")</f>
        <v>0</v>
      </c>
      <c r="I538" s="33">
        <f>SUMPRODUCT((Data!$D$2:$D$6232=A538)*((Data!$R$2:$R$6232="ABANDONED")+(Data!$R$2:$R$6232="CLOSED")+(Data!$R$2:$R$6232="MERGED")))</f>
        <v>0</v>
      </c>
      <c r="J538" s="13">
        <f>COUNTIFS('Pending RQ Deadlines'!$C$2:$C$1271,A538,'Pending RQ Deadlines'!$K$2:$K$1271,"Yes")</f>
        <v>0</v>
      </c>
      <c r="K538" s="13">
        <f>COUNTIFS('Pending RQ Deadlines'!$C$2:$C$1271,A538,'Pending RQ Deadlines'!$J$2:$J$1271,"OVERDUE")</f>
        <v>0</v>
      </c>
      <c r="L538" s="13">
        <f ca="1">SUMPRODUCT(('Pending RQ Deadlines'!$C$2:$C$1271=A538)*('Pending RQ Deadlines'!$J$2:$J$1271&lt;&gt;"UPCOMING")*('Pending RQ Deadlines'!$K$2:$K$1271="Yes"))</f>
        <v>0</v>
      </c>
      <c r="M538" s="15" t="str">
        <f ca="1">IFERROR(_xludf.minifs('Pending RQ Deadlines'!$G$2:$G$1271,'Pending RQ Deadlines'!$C$2:$C$1271,A538),"")</f>
        <v/>
      </c>
      <c r="N538" s="13">
        <f t="shared" ca="1" si="8"/>
        <v>538</v>
      </c>
    </row>
    <row r="539" spans="1:14">
      <c r="A539" s="14" t="s">
        <v>568</v>
      </c>
      <c r="B539" s="33">
        <f>COUNTIF(Data!$D$2:$D$6232,A539)</f>
        <v>1</v>
      </c>
      <c r="C539" s="33">
        <f>COUNTIFS(Data!$D$2:$D$6232,A539,Data!$R$2:$R$6232,"RFE FILED")</f>
        <v>1</v>
      </c>
      <c r="D539" s="33">
        <f>COUNTIFS(Data!$D$2:$D$6232,A539,Data!$R$2:$R$6232,"PROVISIONAL FILED")</f>
        <v>0</v>
      </c>
      <c r="E539" s="33">
        <f>COUNTIFS(Data!$D$2:$D$6232,A539,Data!$R$2:$R$6232,"COMPLETE FILED")</f>
        <v>0</v>
      </c>
      <c r="F539" s="33">
        <f>COUNTIFS(Data!$D$2:$D$6232,A539,Data!$R$2:$R$6232,"APPLICATION FILED")</f>
        <v>0</v>
      </c>
      <c r="G539" s="33">
        <f>COUNTIFS(Data!$D$2:$D$6232,A539,Data!$R$2:$R$6232,"UNDER EXAMINATION")</f>
        <v>0</v>
      </c>
      <c r="H539" s="33">
        <f>COUNTIFS(Data!$D$2:$D$6232,A539,Data!$R$2:$R$6232,"GRANTED")</f>
        <v>0</v>
      </c>
      <c r="I539" s="33">
        <f>SUMPRODUCT((Data!$D$2:$D$6232=A539)*((Data!$R$2:$R$6232="ABANDONED")+(Data!$R$2:$R$6232="CLOSED")+(Data!$R$2:$R$6232="MERGED")))</f>
        <v>0</v>
      </c>
      <c r="J539" s="13">
        <f>COUNTIFS('Pending RQ Deadlines'!$C$2:$C$1271,A539,'Pending RQ Deadlines'!$K$2:$K$1271,"Yes")</f>
        <v>0</v>
      </c>
      <c r="K539" s="13">
        <f>COUNTIFS('Pending RQ Deadlines'!$C$2:$C$1271,A539,'Pending RQ Deadlines'!$J$2:$J$1271,"OVERDUE")</f>
        <v>0</v>
      </c>
      <c r="L539" s="13">
        <f ca="1">SUMPRODUCT(('Pending RQ Deadlines'!$C$2:$C$1271=A539)*('Pending RQ Deadlines'!$J$2:$J$1271&lt;&gt;"UPCOMING")*('Pending RQ Deadlines'!$K$2:$K$1271="Yes"))</f>
        <v>0</v>
      </c>
      <c r="M539" s="15" t="str">
        <f ca="1">IFERROR(_xludf.minifs('Pending RQ Deadlines'!$G$2:$G$1271,'Pending RQ Deadlines'!$C$2:$C$1271,A539),"")</f>
        <v/>
      </c>
      <c r="N539" s="13">
        <f t="shared" ca="1" si="8"/>
        <v>539</v>
      </c>
    </row>
    <row r="540" spans="1:14">
      <c r="A540" s="14" t="s">
        <v>569</v>
      </c>
      <c r="B540" s="33">
        <f>COUNTIF(Data!$D$2:$D$6232,A540)</f>
        <v>1</v>
      </c>
      <c r="C540" s="33">
        <f>COUNTIFS(Data!$D$2:$D$6232,A540,Data!$R$2:$R$6232,"RFE FILED")</f>
        <v>0</v>
      </c>
      <c r="D540" s="33">
        <f>COUNTIFS(Data!$D$2:$D$6232,A540,Data!$R$2:$R$6232,"PROVISIONAL FILED")</f>
        <v>1</v>
      </c>
      <c r="E540" s="33">
        <f>COUNTIFS(Data!$D$2:$D$6232,A540,Data!$R$2:$R$6232,"COMPLETE FILED")</f>
        <v>0</v>
      </c>
      <c r="F540" s="33">
        <f>COUNTIFS(Data!$D$2:$D$6232,A540,Data!$R$2:$R$6232,"APPLICATION FILED")</f>
        <v>0</v>
      </c>
      <c r="G540" s="33">
        <f>COUNTIFS(Data!$D$2:$D$6232,A540,Data!$R$2:$R$6232,"UNDER EXAMINATION")</f>
        <v>0</v>
      </c>
      <c r="H540" s="33">
        <f>COUNTIFS(Data!$D$2:$D$6232,A540,Data!$R$2:$R$6232,"GRANTED")</f>
        <v>0</v>
      </c>
      <c r="I540" s="33">
        <f>SUMPRODUCT((Data!$D$2:$D$6232=A540)*((Data!$R$2:$R$6232="ABANDONED")+(Data!$R$2:$R$6232="CLOSED")+(Data!$R$2:$R$6232="MERGED")))</f>
        <v>0</v>
      </c>
      <c r="J540" s="13">
        <f>COUNTIFS('Pending RQ Deadlines'!$C$2:$C$1271,A540,'Pending RQ Deadlines'!$K$2:$K$1271,"Yes")</f>
        <v>1</v>
      </c>
      <c r="K540" s="13">
        <f ca="1">COUNTIFS('Pending RQ Deadlines'!$C$2:$C$1271,A540,'Pending RQ Deadlines'!$J$2:$J$1271,"OVERDUE")</f>
        <v>1</v>
      </c>
      <c r="L540" s="13">
        <f ca="1">SUMPRODUCT(('Pending RQ Deadlines'!$C$2:$C$1271=A540)*('Pending RQ Deadlines'!$J$2:$J$1271&lt;&gt;"UPCOMING")*('Pending RQ Deadlines'!$K$2:$K$1271="Yes"))</f>
        <v>1</v>
      </c>
      <c r="M540" s="15" t="str">
        <f ca="1">IFERROR(_xludf.minifs('Pending RQ Deadlines'!$G$2:$G$1271,'Pending RQ Deadlines'!$C$2:$C$1271,A540),"")</f>
        <v/>
      </c>
      <c r="N540" s="13">
        <f t="shared" ca="1" si="8"/>
        <v>539.01</v>
      </c>
    </row>
    <row r="541" spans="1:14">
      <c r="A541" s="14" t="s">
        <v>570</v>
      </c>
      <c r="B541" s="33">
        <f>COUNTIF(Data!$D$2:$D$6232,A541)</f>
        <v>1</v>
      </c>
      <c r="C541" s="33">
        <f>COUNTIFS(Data!$D$2:$D$6232,A541,Data!$R$2:$R$6232,"RFE FILED")</f>
        <v>1</v>
      </c>
      <c r="D541" s="33">
        <f>COUNTIFS(Data!$D$2:$D$6232,A541,Data!$R$2:$R$6232,"PROVISIONAL FILED")</f>
        <v>0</v>
      </c>
      <c r="E541" s="33">
        <f>COUNTIFS(Data!$D$2:$D$6232,A541,Data!$R$2:$R$6232,"COMPLETE FILED")</f>
        <v>0</v>
      </c>
      <c r="F541" s="33">
        <f>COUNTIFS(Data!$D$2:$D$6232,A541,Data!$R$2:$R$6232,"APPLICATION FILED")</f>
        <v>0</v>
      </c>
      <c r="G541" s="33">
        <f>COUNTIFS(Data!$D$2:$D$6232,A541,Data!$R$2:$R$6232,"UNDER EXAMINATION")</f>
        <v>0</v>
      </c>
      <c r="H541" s="33">
        <f>COUNTIFS(Data!$D$2:$D$6232,A541,Data!$R$2:$R$6232,"GRANTED")</f>
        <v>0</v>
      </c>
      <c r="I541" s="33">
        <f>SUMPRODUCT((Data!$D$2:$D$6232=A541)*((Data!$R$2:$R$6232="ABANDONED")+(Data!$R$2:$R$6232="CLOSED")+(Data!$R$2:$R$6232="MERGED")))</f>
        <v>0</v>
      </c>
      <c r="J541" s="13">
        <f>COUNTIFS('Pending RQ Deadlines'!$C$2:$C$1271,A541,'Pending RQ Deadlines'!$K$2:$K$1271,"Yes")</f>
        <v>0</v>
      </c>
      <c r="K541" s="13">
        <f>COUNTIFS('Pending RQ Deadlines'!$C$2:$C$1271,A541,'Pending RQ Deadlines'!$J$2:$J$1271,"OVERDUE")</f>
        <v>0</v>
      </c>
      <c r="L541" s="13">
        <f ca="1">SUMPRODUCT(('Pending RQ Deadlines'!$C$2:$C$1271=A541)*('Pending RQ Deadlines'!$J$2:$J$1271&lt;&gt;"UPCOMING")*('Pending RQ Deadlines'!$K$2:$K$1271="Yes"))</f>
        <v>0</v>
      </c>
      <c r="M541" s="15" t="str">
        <f ca="1">IFERROR(_xludf.minifs('Pending RQ Deadlines'!$G$2:$G$1271,'Pending RQ Deadlines'!$C$2:$C$1271,A541),"")</f>
        <v/>
      </c>
      <c r="N541" s="13">
        <f t="shared" ca="1" si="8"/>
        <v>541</v>
      </c>
    </row>
    <row r="542" spans="1:14">
      <c r="A542" s="14" t="s">
        <v>571</v>
      </c>
      <c r="B542" s="33">
        <f>COUNTIF(Data!$D$2:$D$6232,A542)</f>
        <v>1</v>
      </c>
      <c r="C542" s="33">
        <f>COUNTIFS(Data!$D$2:$D$6232,A542,Data!$R$2:$R$6232,"RFE FILED")</f>
        <v>0</v>
      </c>
      <c r="D542" s="33">
        <f>COUNTIFS(Data!$D$2:$D$6232,A542,Data!$R$2:$R$6232,"PROVISIONAL FILED")</f>
        <v>0</v>
      </c>
      <c r="E542" s="33">
        <f>COUNTIFS(Data!$D$2:$D$6232,A542,Data!$R$2:$R$6232,"COMPLETE FILED")</f>
        <v>1</v>
      </c>
      <c r="F542" s="33">
        <f>COUNTIFS(Data!$D$2:$D$6232,A542,Data!$R$2:$R$6232,"APPLICATION FILED")</f>
        <v>0</v>
      </c>
      <c r="G542" s="33">
        <f>COUNTIFS(Data!$D$2:$D$6232,A542,Data!$R$2:$R$6232,"UNDER EXAMINATION")</f>
        <v>0</v>
      </c>
      <c r="H542" s="33">
        <f>COUNTIFS(Data!$D$2:$D$6232,A542,Data!$R$2:$R$6232,"GRANTED")</f>
        <v>0</v>
      </c>
      <c r="I542" s="33">
        <f>SUMPRODUCT((Data!$D$2:$D$6232=A542)*((Data!$R$2:$R$6232="ABANDONED")+(Data!$R$2:$R$6232="CLOSED")+(Data!$R$2:$R$6232="MERGED")))</f>
        <v>0</v>
      </c>
      <c r="J542" s="13">
        <f>COUNTIFS('Pending RQ Deadlines'!$C$2:$C$1271,A542,'Pending RQ Deadlines'!$K$2:$K$1271,"Yes")</f>
        <v>1</v>
      </c>
      <c r="K542" s="13">
        <f ca="1">COUNTIFS('Pending RQ Deadlines'!$C$2:$C$1271,A542,'Pending RQ Deadlines'!$J$2:$J$1271,"OVERDUE")</f>
        <v>1</v>
      </c>
      <c r="L542" s="13">
        <f ca="1">SUMPRODUCT(('Pending RQ Deadlines'!$C$2:$C$1271=A542)*('Pending RQ Deadlines'!$J$2:$J$1271&lt;&gt;"UPCOMING")*('Pending RQ Deadlines'!$K$2:$K$1271="Yes"))</f>
        <v>1</v>
      </c>
      <c r="M542" s="15" t="str">
        <f ca="1">IFERROR(_xludf.minifs('Pending RQ Deadlines'!$G$2:$G$1271,'Pending RQ Deadlines'!$C$2:$C$1271,A542),"")</f>
        <v/>
      </c>
      <c r="N542" s="13">
        <f t="shared" ca="1" si="8"/>
        <v>541.01</v>
      </c>
    </row>
    <row r="543" spans="1:14">
      <c r="A543" s="14" t="s">
        <v>572</v>
      </c>
      <c r="B543" s="33">
        <f>COUNTIF(Data!$D$2:$D$6232,A543)</f>
        <v>1</v>
      </c>
      <c r="C543" s="33">
        <f>COUNTIFS(Data!$D$2:$D$6232,A543,Data!$R$2:$R$6232,"RFE FILED")</f>
        <v>1</v>
      </c>
      <c r="D543" s="33">
        <f>COUNTIFS(Data!$D$2:$D$6232,A543,Data!$R$2:$R$6232,"PROVISIONAL FILED")</f>
        <v>0</v>
      </c>
      <c r="E543" s="33">
        <f>COUNTIFS(Data!$D$2:$D$6232,A543,Data!$R$2:$R$6232,"COMPLETE FILED")</f>
        <v>0</v>
      </c>
      <c r="F543" s="33">
        <f>COUNTIFS(Data!$D$2:$D$6232,A543,Data!$R$2:$R$6232,"APPLICATION FILED")</f>
        <v>0</v>
      </c>
      <c r="G543" s="33">
        <f>COUNTIFS(Data!$D$2:$D$6232,A543,Data!$R$2:$R$6232,"UNDER EXAMINATION")</f>
        <v>0</v>
      </c>
      <c r="H543" s="33">
        <f>COUNTIFS(Data!$D$2:$D$6232,A543,Data!$R$2:$R$6232,"GRANTED")</f>
        <v>0</v>
      </c>
      <c r="I543" s="33">
        <f>SUMPRODUCT((Data!$D$2:$D$6232=A543)*((Data!$R$2:$R$6232="ABANDONED")+(Data!$R$2:$R$6232="CLOSED")+(Data!$R$2:$R$6232="MERGED")))</f>
        <v>0</v>
      </c>
      <c r="J543" s="13">
        <f>COUNTIFS('Pending RQ Deadlines'!$C$2:$C$1271,A543,'Pending RQ Deadlines'!$K$2:$K$1271,"Yes")</f>
        <v>0</v>
      </c>
      <c r="K543" s="13">
        <f>COUNTIFS('Pending RQ Deadlines'!$C$2:$C$1271,A543,'Pending RQ Deadlines'!$J$2:$J$1271,"OVERDUE")</f>
        <v>0</v>
      </c>
      <c r="L543" s="13">
        <f ca="1">SUMPRODUCT(('Pending RQ Deadlines'!$C$2:$C$1271=A543)*('Pending RQ Deadlines'!$J$2:$J$1271&lt;&gt;"UPCOMING")*('Pending RQ Deadlines'!$K$2:$K$1271="Yes"))</f>
        <v>0</v>
      </c>
      <c r="M543" s="15" t="str">
        <f ca="1">IFERROR(_xludf.minifs('Pending RQ Deadlines'!$G$2:$G$1271,'Pending RQ Deadlines'!$C$2:$C$1271,A543),"")</f>
        <v/>
      </c>
      <c r="N543" s="13">
        <f t="shared" ca="1" si="8"/>
        <v>543</v>
      </c>
    </row>
    <row r="544" spans="1:14">
      <c r="A544" s="14" t="s">
        <v>573</v>
      </c>
      <c r="B544" s="33">
        <f>COUNTIF(Data!$D$2:$D$6232,A544)</f>
        <v>1</v>
      </c>
      <c r="C544" s="33">
        <f>COUNTIFS(Data!$D$2:$D$6232,A544,Data!$R$2:$R$6232,"RFE FILED")</f>
        <v>0</v>
      </c>
      <c r="D544" s="33">
        <f>COUNTIFS(Data!$D$2:$D$6232,A544,Data!$R$2:$R$6232,"PROVISIONAL FILED")</f>
        <v>1</v>
      </c>
      <c r="E544" s="33">
        <f>COUNTIFS(Data!$D$2:$D$6232,A544,Data!$R$2:$R$6232,"COMPLETE FILED")</f>
        <v>0</v>
      </c>
      <c r="F544" s="33">
        <f>COUNTIFS(Data!$D$2:$D$6232,A544,Data!$R$2:$R$6232,"APPLICATION FILED")</f>
        <v>0</v>
      </c>
      <c r="G544" s="33">
        <f>COUNTIFS(Data!$D$2:$D$6232,A544,Data!$R$2:$R$6232,"UNDER EXAMINATION")</f>
        <v>0</v>
      </c>
      <c r="H544" s="33">
        <f>COUNTIFS(Data!$D$2:$D$6232,A544,Data!$R$2:$R$6232,"GRANTED")</f>
        <v>0</v>
      </c>
      <c r="I544" s="33">
        <f>SUMPRODUCT((Data!$D$2:$D$6232=A544)*((Data!$R$2:$R$6232="ABANDONED")+(Data!$R$2:$R$6232="CLOSED")+(Data!$R$2:$R$6232="MERGED")))</f>
        <v>0</v>
      </c>
      <c r="J544" s="13">
        <f>COUNTIFS('Pending RQ Deadlines'!$C$2:$C$1271,A544,'Pending RQ Deadlines'!$K$2:$K$1271,"Yes")</f>
        <v>1</v>
      </c>
      <c r="K544" s="13">
        <f ca="1">COUNTIFS('Pending RQ Deadlines'!$C$2:$C$1271,A544,'Pending RQ Deadlines'!$J$2:$J$1271,"OVERDUE")</f>
        <v>1</v>
      </c>
      <c r="L544" s="13">
        <f ca="1">SUMPRODUCT(('Pending RQ Deadlines'!$C$2:$C$1271=A544)*('Pending RQ Deadlines'!$J$2:$J$1271&lt;&gt;"UPCOMING")*('Pending RQ Deadlines'!$K$2:$K$1271="Yes"))</f>
        <v>1</v>
      </c>
      <c r="M544" s="15" t="str">
        <f ca="1">IFERROR(_xludf.minifs('Pending RQ Deadlines'!$G$2:$G$1271,'Pending RQ Deadlines'!$C$2:$C$1271,A544),"")</f>
        <v/>
      </c>
      <c r="N544" s="13">
        <f t="shared" ca="1" si="8"/>
        <v>543.01</v>
      </c>
    </row>
    <row r="545" spans="1:14">
      <c r="A545" s="14" t="s">
        <v>574</v>
      </c>
      <c r="B545" s="33">
        <f>COUNTIF(Data!$D$2:$D$6232,A545)</f>
        <v>1</v>
      </c>
      <c r="C545" s="33">
        <f>COUNTIFS(Data!$D$2:$D$6232,A545,Data!$R$2:$R$6232,"RFE FILED")</f>
        <v>1</v>
      </c>
      <c r="D545" s="33">
        <f>COUNTIFS(Data!$D$2:$D$6232,A545,Data!$R$2:$R$6232,"PROVISIONAL FILED")</f>
        <v>0</v>
      </c>
      <c r="E545" s="33">
        <f>COUNTIFS(Data!$D$2:$D$6232,A545,Data!$R$2:$R$6232,"COMPLETE FILED")</f>
        <v>0</v>
      </c>
      <c r="F545" s="33">
        <f>COUNTIFS(Data!$D$2:$D$6232,A545,Data!$R$2:$R$6232,"APPLICATION FILED")</f>
        <v>0</v>
      </c>
      <c r="G545" s="33">
        <f>COUNTIFS(Data!$D$2:$D$6232,A545,Data!$R$2:$R$6232,"UNDER EXAMINATION")</f>
        <v>0</v>
      </c>
      <c r="H545" s="33">
        <f>COUNTIFS(Data!$D$2:$D$6232,A545,Data!$R$2:$R$6232,"GRANTED")</f>
        <v>0</v>
      </c>
      <c r="I545" s="33">
        <f>SUMPRODUCT((Data!$D$2:$D$6232=A545)*((Data!$R$2:$R$6232="ABANDONED")+(Data!$R$2:$R$6232="CLOSED")+(Data!$R$2:$R$6232="MERGED")))</f>
        <v>0</v>
      </c>
      <c r="J545" s="13">
        <f>COUNTIFS('Pending RQ Deadlines'!$C$2:$C$1271,A545,'Pending RQ Deadlines'!$K$2:$K$1271,"Yes")</f>
        <v>0</v>
      </c>
      <c r="K545" s="13">
        <f>COUNTIFS('Pending RQ Deadlines'!$C$2:$C$1271,A545,'Pending RQ Deadlines'!$J$2:$J$1271,"OVERDUE")</f>
        <v>0</v>
      </c>
      <c r="L545" s="13">
        <f ca="1">SUMPRODUCT(('Pending RQ Deadlines'!$C$2:$C$1271=A545)*('Pending RQ Deadlines'!$J$2:$J$1271&lt;&gt;"UPCOMING")*('Pending RQ Deadlines'!$K$2:$K$1271="Yes"))</f>
        <v>0</v>
      </c>
      <c r="M545" s="15" t="str">
        <f ca="1">IFERROR(_xludf.minifs('Pending RQ Deadlines'!$G$2:$G$1271,'Pending RQ Deadlines'!$C$2:$C$1271,A545),"")</f>
        <v/>
      </c>
      <c r="N545" s="13">
        <f t="shared" ca="1" si="8"/>
        <v>545</v>
      </c>
    </row>
    <row r="546" spans="1:14">
      <c r="A546" s="14" t="s">
        <v>575</v>
      </c>
      <c r="B546" s="33">
        <f>COUNTIF(Data!$D$2:$D$6232,A546)</f>
        <v>1</v>
      </c>
      <c r="C546" s="33">
        <f>COUNTIFS(Data!$D$2:$D$6232,A546,Data!$R$2:$R$6232,"RFE FILED")</f>
        <v>1</v>
      </c>
      <c r="D546" s="33">
        <f>COUNTIFS(Data!$D$2:$D$6232,A546,Data!$R$2:$R$6232,"PROVISIONAL FILED")</f>
        <v>0</v>
      </c>
      <c r="E546" s="33">
        <f>COUNTIFS(Data!$D$2:$D$6232,A546,Data!$R$2:$R$6232,"COMPLETE FILED")</f>
        <v>0</v>
      </c>
      <c r="F546" s="33">
        <f>COUNTIFS(Data!$D$2:$D$6232,A546,Data!$R$2:$R$6232,"APPLICATION FILED")</f>
        <v>0</v>
      </c>
      <c r="G546" s="33">
        <f>COUNTIFS(Data!$D$2:$D$6232,A546,Data!$R$2:$R$6232,"UNDER EXAMINATION")</f>
        <v>0</v>
      </c>
      <c r="H546" s="33">
        <f>COUNTIFS(Data!$D$2:$D$6232,A546,Data!$R$2:$R$6232,"GRANTED")</f>
        <v>0</v>
      </c>
      <c r="I546" s="33">
        <f>SUMPRODUCT((Data!$D$2:$D$6232=A546)*((Data!$R$2:$R$6232="ABANDONED")+(Data!$R$2:$R$6232="CLOSED")+(Data!$R$2:$R$6232="MERGED")))</f>
        <v>0</v>
      </c>
      <c r="J546" s="13">
        <f>COUNTIFS('Pending RQ Deadlines'!$C$2:$C$1271,A546,'Pending RQ Deadlines'!$K$2:$K$1271,"Yes")</f>
        <v>0</v>
      </c>
      <c r="K546" s="13">
        <f>COUNTIFS('Pending RQ Deadlines'!$C$2:$C$1271,A546,'Pending RQ Deadlines'!$J$2:$J$1271,"OVERDUE")</f>
        <v>0</v>
      </c>
      <c r="L546" s="13">
        <f ca="1">SUMPRODUCT(('Pending RQ Deadlines'!$C$2:$C$1271=A546)*('Pending RQ Deadlines'!$J$2:$J$1271&lt;&gt;"UPCOMING")*('Pending RQ Deadlines'!$K$2:$K$1271="Yes"))</f>
        <v>0</v>
      </c>
      <c r="M546" s="15" t="str">
        <f ca="1">IFERROR(_xludf.minifs('Pending RQ Deadlines'!$G$2:$G$1271,'Pending RQ Deadlines'!$C$2:$C$1271,A546),"")</f>
        <v/>
      </c>
      <c r="N546" s="13">
        <f t="shared" ca="1" si="8"/>
        <v>546</v>
      </c>
    </row>
    <row r="547" spans="1:14">
      <c r="A547" s="14" t="s">
        <v>576</v>
      </c>
      <c r="B547" s="33">
        <f>COUNTIF(Data!$D$2:$D$6232,A547)</f>
        <v>1</v>
      </c>
      <c r="C547" s="33">
        <f>COUNTIFS(Data!$D$2:$D$6232,A547,Data!$R$2:$R$6232,"RFE FILED")</f>
        <v>1</v>
      </c>
      <c r="D547" s="33">
        <f>COUNTIFS(Data!$D$2:$D$6232,A547,Data!$R$2:$R$6232,"PROVISIONAL FILED")</f>
        <v>0</v>
      </c>
      <c r="E547" s="33">
        <f>COUNTIFS(Data!$D$2:$D$6232,A547,Data!$R$2:$R$6232,"COMPLETE FILED")</f>
        <v>0</v>
      </c>
      <c r="F547" s="33">
        <f>COUNTIFS(Data!$D$2:$D$6232,A547,Data!$R$2:$R$6232,"APPLICATION FILED")</f>
        <v>0</v>
      </c>
      <c r="G547" s="33">
        <f>COUNTIFS(Data!$D$2:$D$6232,A547,Data!$R$2:$R$6232,"UNDER EXAMINATION")</f>
        <v>0</v>
      </c>
      <c r="H547" s="33">
        <f>COUNTIFS(Data!$D$2:$D$6232,A547,Data!$R$2:$R$6232,"GRANTED")</f>
        <v>0</v>
      </c>
      <c r="I547" s="33">
        <f>SUMPRODUCT((Data!$D$2:$D$6232=A547)*((Data!$R$2:$R$6232="ABANDONED")+(Data!$R$2:$R$6232="CLOSED")+(Data!$R$2:$R$6232="MERGED")))</f>
        <v>0</v>
      </c>
      <c r="J547" s="13">
        <f>COUNTIFS('Pending RQ Deadlines'!$C$2:$C$1271,A547,'Pending RQ Deadlines'!$K$2:$K$1271,"Yes")</f>
        <v>0</v>
      </c>
      <c r="K547" s="13">
        <f>COUNTIFS('Pending RQ Deadlines'!$C$2:$C$1271,A547,'Pending RQ Deadlines'!$J$2:$J$1271,"OVERDUE")</f>
        <v>0</v>
      </c>
      <c r="L547" s="13">
        <f ca="1">SUMPRODUCT(('Pending RQ Deadlines'!$C$2:$C$1271=A547)*('Pending RQ Deadlines'!$J$2:$J$1271&lt;&gt;"UPCOMING")*('Pending RQ Deadlines'!$K$2:$K$1271="Yes"))</f>
        <v>0</v>
      </c>
      <c r="M547" s="15" t="str">
        <f ca="1">IFERROR(_xludf.minifs('Pending RQ Deadlines'!$G$2:$G$1271,'Pending RQ Deadlines'!$C$2:$C$1271,A547),"")</f>
        <v/>
      </c>
      <c r="N547" s="13">
        <f t="shared" ca="1" si="8"/>
        <v>547</v>
      </c>
    </row>
    <row r="548" spans="1:14">
      <c r="A548" s="14" t="s">
        <v>577</v>
      </c>
      <c r="B548" s="33">
        <f>COUNTIF(Data!$D$2:$D$6232,A548)</f>
        <v>1</v>
      </c>
      <c r="C548" s="33">
        <f>COUNTIFS(Data!$D$2:$D$6232,A548,Data!$R$2:$R$6232,"RFE FILED")</f>
        <v>1</v>
      </c>
      <c r="D548" s="33">
        <f>COUNTIFS(Data!$D$2:$D$6232,A548,Data!$R$2:$R$6232,"PROVISIONAL FILED")</f>
        <v>0</v>
      </c>
      <c r="E548" s="33">
        <f>COUNTIFS(Data!$D$2:$D$6232,A548,Data!$R$2:$R$6232,"COMPLETE FILED")</f>
        <v>0</v>
      </c>
      <c r="F548" s="33">
        <f>COUNTIFS(Data!$D$2:$D$6232,A548,Data!$R$2:$R$6232,"APPLICATION FILED")</f>
        <v>0</v>
      </c>
      <c r="G548" s="33">
        <f>COUNTIFS(Data!$D$2:$D$6232,A548,Data!$R$2:$R$6232,"UNDER EXAMINATION")</f>
        <v>0</v>
      </c>
      <c r="H548" s="33">
        <f>COUNTIFS(Data!$D$2:$D$6232,A548,Data!$R$2:$R$6232,"GRANTED")</f>
        <v>0</v>
      </c>
      <c r="I548" s="33">
        <f>SUMPRODUCT((Data!$D$2:$D$6232=A548)*((Data!$R$2:$R$6232="ABANDONED")+(Data!$R$2:$R$6232="CLOSED")+(Data!$R$2:$R$6232="MERGED")))</f>
        <v>0</v>
      </c>
      <c r="J548" s="13">
        <f>COUNTIFS('Pending RQ Deadlines'!$C$2:$C$1271,A548,'Pending RQ Deadlines'!$K$2:$K$1271,"Yes")</f>
        <v>0</v>
      </c>
      <c r="K548" s="13">
        <f>COUNTIFS('Pending RQ Deadlines'!$C$2:$C$1271,A548,'Pending RQ Deadlines'!$J$2:$J$1271,"OVERDUE")</f>
        <v>0</v>
      </c>
      <c r="L548" s="13">
        <f ca="1">SUMPRODUCT(('Pending RQ Deadlines'!$C$2:$C$1271=A548)*('Pending RQ Deadlines'!$J$2:$J$1271&lt;&gt;"UPCOMING")*('Pending RQ Deadlines'!$K$2:$K$1271="Yes"))</f>
        <v>0</v>
      </c>
      <c r="M548" s="15" t="str">
        <f ca="1">IFERROR(_xludf.minifs('Pending RQ Deadlines'!$G$2:$G$1271,'Pending RQ Deadlines'!$C$2:$C$1271,A548),"")</f>
        <v/>
      </c>
      <c r="N548" s="13">
        <f t="shared" ca="1" si="8"/>
        <v>548</v>
      </c>
    </row>
    <row r="549" spans="1:14">
      <c r="A549" s="14" t="s">
        <v>578</v>
      </c>
      <c r="B549" s="33">
        <f>COUNTIF(Data!$D$2:$D$6232,A549)</f>
        <v>1</v>
      </c>
      <c r="C549" s="33">
        <f>COUNTIFS(Data!$D$2:$D$6232,A549,Data!$R$2:$R$6232,"RFE FILED")</f>
        <v>1</v>
      </c>
      <c r="D549" s="33">
        <f>COUNTIFS(Data!$D$2:$D$6232,A549,Data!$R$2:$R$6232,"PROVISIONAL FILED")</f>
        <v>0</v>
      </c>
      <c r="E549" s="33">
        <f>COUNTIFS(Data!$D$2:$D$6232,A549,Data!$R$2:$R$6232,"COMPLETE FILED")</f>
        <v>0</v>
      </c>
      <c r="F549" s="33">
        <f>COUNTIFS(Data!$D$2:$D$6232,A549,Data!$R$2:$R$6232,"APPLICATION FILED")</f>
        <v>0</v>
      </c>
      <c r="G549" s="33">
        <f>COUNTIFS(Data!$D$2:$D$6232,A549,Data!$R$2:$R$6232,"UNDER EXAMINATION")</f>
        <v>0</v>
      </c>
      <c r="H549" s="33">
        <f>COUNTIFS(Data!$D$2:$D$6232,A549,Data!$R$2:$R$6232,"GRANTED")</f>
        <v>0</v>
      </c>
      <c r="I549" s="33">
        <f>SUMPRODUCT((Data!$D$2:$D$6232=A549)*((Data!$R$2:$R$6232="ABANDONED")+(Data!$R$2:$R$6232="CLOSED")+(Data!$R$2:$R$6232="MERGED")))</f>
        <v>0</v>
      </c>
      <c r="J549" s="13">
        <f>COUNTIFS('Pending RQ Deadlines'!$C$2:$C$1271,A549,'Pending RQ Deadlines'!$K$2:$K$1271,"Yes")</f>
        <v>0</v>
      </c>
      <c r="K549" s="13">
        <f>COUNTIFS('Pending RQ Deadlines'!$C$2:$C$1271,A549,'Pending RQ Deadlines'!$J$2:$J$1271,"OVERDUE")</f>
        <v>0</v>
      </c>
      <c r="L549" s="13">
        <f ca="1">SUMPRODUCT(('Pending RQ Deadlines'!$C$2:$C$1271=A549)*('Pending RQ Deadlines'!$J$2:$J$1271&lt;&gt;"UPCOMING")*('Pending RQ Deadlines'!$K$2:$K$1271="Yes"))</f>
        <v>0</v>
      </c>
      <c r="M549" s="15" t="str">
        <f ca="1">IFERROR(_xludf.minifs('Pending RQ Deadlines'!$G$2:$G$1271,'Pending RQ Deadlines'!$C$2:$C$1271,A549),"")</f>
        <v/>
      </c>
      <c r="N549" s="13">
        <f t="shared" ca="1" si="8"/>
        <v>549</v>
      </c>
    </row>
    <row r="550" spans="1:14">
      <c r="A550" s="14" t="s">
        <v>579</v>
      </c>
      <c r="B550" s="33">
        <f>COUNTIF(Data!$D$2:$D$6232,A550)</f>
        <v>1</v>
      </c>
      <c r="C550" s="33">
        <f>COUNTIFS(Data!$D$2:$D$6232,A550,Data!$R$2:$R$6232,"RFE FILED")</f>
        <v>0</v>
      </c>
      <c r="D550" s="33">
        <f>COUNTIFS(Data!$D$2:$D$6232,A550,Data!$R$2:$R$6232,"PROVISIONAL FILED")</f>
        <v>1</v>
      </c>
      <c r="E550" s="33">
        <f>COUNTIFS(Data!$D$2:$D$6232,A550,Data!$R$2:$R$6232,"COMPLETE FILED")</f>
        <v>0</v>
      </c>
      <c r="F550" s="33">
        <f>COUNTIFS(Data!$D$2:$D$6232,A550,Data!$R$2:$R$6232,"APPLICATION FILED")</f>
        <v>0</v>
      </c>
      <c r="G550" s="33">
        <f>COUNTIFS(Data!$D$2:$D$6232,A550,Data!$R$2:$R$6232,"UNDER EXAMINATION")</f>
        <v>0</v>
      </c>
      <c r="H550" s="33">
        <f>COUNTIFS(Data!$D$2:$D$6232,A550,Data!$R$2:$R$6232,"GRANTED")</f>
        <v>0</v>
      </c>
      <c r="I550" s="33">
        <f>SUMPRODUCT((Data!$D$2:$D$6232=A550)*((Data!$R$2:$R$6232="ABANDONED")+(Data!$R$2:$R$6232="CLOSED")+(Data!$R$2:$R$6232="MERGED")))</f>
        <v>0</v>
      </c>
      <c r="J550" s="13">
        <f>COUNTIFS('Pending RQ Deadlines'!$C$2:$C$1271,A550,'Pending RQ Deadlines'!$K$2:$K$1271,"Yes")</f>
        <v>1</v>
      </c>
      <c r="K550" s="13">
        <f ca="1">COUNTIFS('Pending RQ Deadlines'!$C$2:$C$1271,A550,'Pending RQ Deadlines'!$J$2:$J$1271,"OVERDUE")</f>
        <v>1</v>
      </c>
      <c r="L550" s="13">
        <f ca="1">SUMPRODUCT(('Pending RQ Deadlines'!$C$2:$C$1271=A550)*('Pending RQ Deadlines'!$J$2:$J$1271&lt;&gt;"UPCOMING")*('Pending RQ Deadlines'!$K$2:$K$1271="Yes"))</f>
        <v>1</v>
      </c>
      <c r="M550" s="15" t="str">
        <f ca="1">IFERROR(_xludf.minifs('Pending RQ Deadlines'!$G$2:$G$1271,'Pending RQ Deadlines'!$C$2:$C$1271,A550),"")</f>
        <v/>
      </c>
      <c r="N550" s="13">
        <f t="shared" ca="1" si="8"/>
        <v>549.01</v>
      </c>
    </row>
    <row r="551" spans="1:14">
      <c r="A551" s="14" t="s">
        <v>580</v>
      </c>
      <c r="B551" s="33">
        <f>COUNTIF(Data!$D$2:$D$6232,A551)</f>
        <v>1</v>
      </c>
      <c r="C551" s="33">
        <f>COUNTIFS(Data!$D$2:$D$6232,A551,Data!$R$2:$R$6232,"RFE FILED")</f>
        <v>1</v>
      </c>
      <c r="D551" s="33">
        <f>COUNTIFS(Data!$D$2:$D$6232,A551,Data!$R$2:$R$6232,"PROVISIONAL FILED")</f>
        <v>0</v>
      </c>
      <c r="E551" s="33">
        <f>COUNTIFS(Data!$D$2:$D$6232,A551,Data!$R$2:$R$6232,"COMPLETE FILED")</f>
        <v>0</v>
      </c>
      <c r="F551" s="33">
        <f>COUNTIFS(Data!$D$2:$D$6232,A551,Data!$R$2:$R$6232,"APPLICATION FILED")</f>
        <v>0</v>
      </c>
      <c r="G551" s="33">
        <f>COUNTIFS(Data!$D$2:$D$6232,A551,Data!$R$2:$R$6232,"UNDER EXAMINATION")</f>
        <v>0</v>
      </c>
      <c r="H551" s="33">
        <f>COUNTIFS(Data!$D$2:$D$6232,A551,Data!$R$2:$R$6232,"GRANTED")</f>
        <v>0</v>
      </c>
      <c r="I551" s="33">
        <f>SUMPRODUCT((Data!$D$2:$D$6232=A551)*((Data!$R$2:$R$6232="ABANDONED")+(Data!$R$2:$R$6232="CLOSED")+(Data!$R$2:$R$6232="MERGED")))</f>
        <v>0</v>
      </c>
      <c r="J551" s="13">
        <f>COUNTIFS('Pending RQ Deadlines'!$C$2:$C$1271,A551,'Pending RQ Deadlines'!$K$2:$K$1271,"Yes")</f>
        <v>0</v>
      </c>
      <c r="K551" s="13">
        <f>COUNTIFS('Pending RQ Deadlines'!$C$2:$C$1271,A551,'Pending RQ Deadlines'!$J$2:$J$1271,"OVERDUE")</f>
        <v>0</v>
      </c>
      <c r="L551" s="13">
        <f ca="1">SUMPRODUCT(('Pending RQ Deadlines'!$C$2:$C$1271=A551)*('Pending RQ Deadlines'!$J$2:$J$1271&lt;&gt;"UPCOMING")*('Pending RQ Deadlines'!$K$2:$K$1271="Yes"))</f>
        <v>0</v>
      </c>
      <c r="M551" s="15" t="str">
        <f ca="1">IFERROR(_xludf.minifs('Pending RQ Deadlines'!$G$2:$G$1271,'Pending RQ Deadlines'!$C$2:$C$1271,A551),"")</f>
        <v/>
      </c>
      <c r="N551" s="13">
        <f t="shared" ca="1" si="8"/>
        <v>551</v>
      </c>
    </row>
    <row r="552" spans="1:14">
      <c r="A552" s="14" t="s">
        <v>581</v>
      </c>
      <c r="B552" s="33">
        <f>COUNTIF(Data!$D$2:$D$6232,A552)</f>
        <v>1</v>
      </c>
      <c r="C552" s="33">
        <f>COUNTIFS(Data!$D$2:$D$6232,A552,Data!$R$2:$R$6232,"RFE FILED")</f>
        <v>1</v>
      </c>
      <c r="D552" s="33">
        <f>COUNTIFS(Data!$D$2:$D$6232,A552,Data!$R$2:$R$6232,"PROVISIONAL FILED")</f>
        <v>0</v>
      </c>
      <c r="E552" s="33">
        <f>COUNTIFS(Data!$D$2:$D$6232,A552,Data!$R$2:$R$6232,"COMPLETE FILED")</f>
        <v>0</v>
      </c>
      <c r="F552" s="33">
        <f>COUNTIFS(Data!$D$2:$D$6232,A552,Data!$R$2:$R$6232,"APPLICATION FILED")</f>
        <v>0</v>
      </c>
      <c r="G552" s="33">
        <f>COUNTIFS(Data!$D$2:$D$6232,A552,Data!$R$2:$R$6232,"UNDER EXAMINATION")</f>
        <v>0</v>
      </c>
      <c r="H552" s="33">
        <f>COUNTIFS(Data!$D$2:$D$6232,A552,Data!$R$2:$R$6232,"GRANTED")</f>
        <v>0</v>
      </c>
      <c r="I552" s="33">
        <f>SUMPRODUCT((Data!$D$2:$D$6232=A552)*((Data!$R$2:$R$6232="ABANDONED")+(Data!$R$2:$R$6232="CLOSED")+(Data!$R$2:$R$6232="MERGED")))</f>
        <v>0</v>
      </c>
      <c r="J552" s="13">
        <f>COUNTIFS('Pending RQ Deadlines'!$C$2:$C$1271,A552,'Pending RQ Deadlines'!$K$2:$K$1271,"Yes")</f>
        <v>0</v>
      </c>
      <c r="K552" s="13">
        <f>COUNTIFS('Pending RQ Deadlines'!$C$2:$C$1271,A552,'Pending RQ Deadlines'!$J$2:$J$1271,"OVERDUE")</f>
        <v>0</v>
      </c>
      <c r="L552" s="13">
        <f ca="1">SUMPRODUCT(('Pending RQ Deadlines'!$C$2:$C$1271=A552)*('Pending RQ Deadlines'!$J$2:$J$1271&lt;&gt;"UPCOMING")*('Pending RQ Deadlines'!$K$2:$K$1271="Yes"))</f>
        <v>0</v>
      </c>
      <c r="M552" s="15" t="str">
        <f ca="1">IFERROR(_xludf.minifs('Pending RQ Deadlines'!$G$2:$G$1271,'Pending RQ Deadlines'!$C$2:$C$1271,A552),"")</f>
        <v/>
      </c>
      <c r="N552" s="13">
        <f t="shared" ca="1" si="8"/>
        <v>552</v>
      </c>
    </row>
    <row r="553" spans="1:14">
      <c r="A553" s="14" t="s">
        <v>582</v>
      </c>
      <c r="B553" s="33">
        <f>COUNTIF(Data!$D$2:$D$6232,A553)</f>
        <v>1</v>
      </c>
      <c r="C553" s="33">
        <f>COUNTIFS(Data!$D$2:$D$6232,A553,Data!$R$2:$R$6232,"RFE FILED")</f>
        <v>1</v>
      </c>
      <c r="D553" s="33">
        <f>COUNTIFS(Data!$D$2:$D$6232,A553,Data!$R$2:$R$6232,"PROVISIONAL FILED")</f>
        <v>0</v>
      </c>
      <c r="E553" s="33">
        <f>COUNTIFS(Data!$D$2:$D$6232,A553,Data!$R$2:$R$6232,"COMPLETE FILED")</f>
        <v>0</v>
      </c>
      <c r="F553" s="33">
        <f>COUNTIFS(Data!$D$2:$D$6232,A553,Data!$R$2:$R$6232,"APPLICATION FILED")</f>
        <v>0</v>
      </c>
      <c r="G553" s="33">
        <f>COUNTIFS(Data!$D$2:$D$6232,A553,Data!$R$2:$R$6232,"UNDER EXAMINATION")</f>
        <v>0</v>
      </c>
      <c r="H553" s="33">
        <f>COUNTIFS(Data!$D$2:$D$6232,A553,Data!$R$2:$R$6232,"GRANTED")</f>
        <v>0</v>
      </c>
      <c r="I553" s="33">
        <f>SUMPRODUCT((Data!$D$2:$D$6232=A553)*((Data!$R$2:$R$6232="ABANDONED")+(Data!$R$2:$R$6232="CLOSED")+(Data!$R$2:$R$6232="MERGED")))</f>
        <v>0</v>
      </c>
      <c r="J553" s="13">
        <f>COUNTIFS('Pending RQ Deadlines'!$C$2:$C$1271,A553,'Pending RQ Deadlines'!$K$2:$K$1271,"Yes")</f>
        <v>0</v>
      </c>
      <c r="K553" s="13">
        <f>COUNTIFS('Pending RQ Deadlines'!$C$2:$C$1271,A553,'Pending RQ Deadlines'!$J$2:$J$1271,"OVERDUE")</f>
        <v>0</v>
      </c>
      <c r="L553" s="13">
        <f ca="1">SUMPRODUCT(('Pending RQ Deadlines'!$C$2:$C$1271=A553)*('Pending RQ Deadlines'!$J$2:$J$1271&lt;&gt;"UPCOMING")*('Pending RQ Deadlines'!$K$2:$K$1271="Yes"))</f>
        <v>0</v>
      </c>
      <c r="M553" s="15" t="str">
        <f ca="1">IFERROR(_xludf.minifs('Pending RQ Deadlines'!$G$2:$G$1271,'Pending RQ Deadlines'!$C$2:$C$1271,A553),"")</f>
        <v/>
      </c>
      <c r="N553" s="13">
        <f t="shared" ca="1" si="8"/>
        <v>553</v>
      </c>
    </row>
    <row r="554" spans="1:14">
      <c r="A554" s="14" t="s">
        <v>583</v>
      </c>
      <c r="B554" s="33">
        <f>COUNTIF(Data!$D$2:$D$6232,A554)</f>
        <v>1</v>
      </c>
      <c r="C554" s="33">
        <f>COUNTIFS(Data!$D$2:$D$6232,A554,Data!$R$2:$R$6232,"RFE FILED")</f>
        <v>0</v>
      </c>
      <c r="D554" s="33">
        <f>COUNTIFS(Data!$D$2:$D$6232,A554,Data!$R$2:$R$6232,"PROVISIONAL FILED")</f>
        <v>0</v>
      </c>
      <c r="E554" s="33">
        <f>COUNTIFS(Data!$D$2:$D$6232,A554,Data!$R$2:$R$6232,"COMPLETE FILED")</f>
        <v>0</v>
      </c>
      <c r="F554" s="33">
        <f>COUNTIFS(Data!$D$2:$D$6232,A554,Data!$R$2:$R$6232,"APPLICATION FILED")</f>
        <v>0</v>
      </c>
      <c r="G554" s="33">
        <f>COUNTIFS(Data!$D$2:$D$6232,A554,Data!$R$2:$R$6232,"UNDER EXAMINATION")</f>
        <v>0</v>
      </c>
      <c r="H554" s="33">
        <f>COUNTIFS(Data!$D$2:$D$6232,A554,Data!$R$2:$R$6232,"GRANTED")</f>
        <v>0</v>
      </c>
      <c r="I554" s="33">
        <f>SUMPRODUCT((Data!$D$2:$D$6232=A554)*((Data!$R$2:$R$6232="ABANDONED")+(Data!$R$2:$R$6232="CLOSED")+(Data!$R$2:$R$6232="MERGED")))</f>
        <v>0</v>
      </c>
      <c r="J554" s="13">
        <f>COUNTIFS('Pending RQ Deadlines'!$C$2:$C$1271,A554,'Pending RQ Deadlines'!$K$2:$K$1271,"Yes")</f>
        <v>0</v>
      </c>
      <c r="K554" s="13">
        <f>COUNTIFS('Pending RQ Deadlines'!$C$2:$C$1271,A554,'Pending RQ Deadlines'!$J$2:$J$1271,"OVERDUE")</f>
        <v>0</v>
      </c>
      <c r="L554" s="13">
        <f ca="1">SUMPRODUCT(('Pending RQ Deadlines'!$C$2:$C$1271=A554)*('Pending RQ Deadlines'!$J$2:$J$1271&lt;&gt;"UPCOMING")*('Pending RQ Deadlines'!$K$2:$K$1271="Yes"))</f>
        <v>0</v>
      </c>
      <c r="M554" s="15" t="str">
        <f ca="1">IFERROR(_xludf.minifs('Pending RQ Deadlines'!$G$2:$G$1271,'Pending RQ Deadlines'!$C$2:$C$1271,A554),"")</f>
        <v/>
      </c>
      <c r="N554" s="13">
        <f t="shared" ca="1" si="8"/>
        <v>554</v>
      </c>
    </row>
    <row r="555" spans="1:14">
      <c r="A555" s="14" t="s">
        <v>584</v>
      </c>
      <c r="B555" s="33">
        <f>COUNTIF(Data!$D$2:$D$6232,A555)</f>
        <v>1</v>
      </c>
      <c r="C555" s="33">
        <f>COUNTIFS(Data!$D$2:$D$6232,A555,Data!$R$2:$R$6232,"RFE FILED")</f>
        <v>1</v>
      </c>
      <c r="D555" s="33">
        <f>COUNTIFS(Data!$D$2:$D$6232,A555,Data!$R$2:$R$6232,"PROVISIONAL FILED")</f>
        <v>0</v>
      </c>
      <c r="E555" s="33">
        <f>COUNTIFS(Data!$D$2:$D$6232,A555,Data!$R$2:$R$6232,"COMPLETE FILED")</f>
        <v>0</v>
      </c>
      <c r="F555" s="33">
        <f>COUNTIFS(Data!$D$2:$D$6232,A555,Data!$R$2:$R$6232,"APPLICATION FILED")</f>
        <v>0</v>
      </c>
      <c r="G555" s="33">
        <f>COUNTIFS(Data!$D$2:$D$6232,A555,Data!$R$2:$R$6232,"UNDER EXAMINATION")</f>
        <v>0</v>
      </c>
      <c r="H555" s="33">
        <f>COUNTIFS(Data!$D$2:$D$6232,A555,Data!$R$2:$R$6232,"GRANTED")</f>
        <v>0</v>
      </c>
      <c r="I555" s="33">
        <f>SUMPRODUCT((Data!$D$2:$D$6232=A555)*((Data!$R$2:$R$6232="ABANDONED")+(Data!$R$2:$R$6232="CLOSED")+(Data!$R$2:$R$6232="MERGED")))</f>
        <v>0</v>
      </c>
      <c r="J555" s="13">
        <f>COUNTIFS('Pending RQ Deadlines'!$C$2:$C$1271,A555,'Pending RQ Deadlines'!$K$2:$K$1271,"Yes")</f>
        <v>0</v>
      </c>
      <c r="K555" s="13">
        <f>COUNTIFS('Pending RQ Deadlines'!$C$2:$C$1271,A555,'Pending RQ Deadlines'!$J$2:$J$1271,"OVERDUE")</f>
        <v>0</v>
      </c>
      <c r="L555" s="13">
        <f ca="1">SUMPRODUCT(('Pending RQ Deadlines'!$C$2:$C$1271=A555)*('Pending RQ Deadlines'!$J$2:$J$1271&lt;&gt;"UPCOMING")*('Pending RQ Deadlines'!$K$2:$K$1271="Yes"))</f>
        <v>0</v>
      </c>
      <c r="M555" s="15" t="str">
        <f ca="1">IFERROR(_xludf.minifs('Pending RQ Deadlines'!$G$2:$G$1271,'Pending RQ Deadlines'!$C$2:$C$1271,A555),"")</f>
        <v/>
      </c>
      <c r="N555" s="13">
        <f t="shared" ca="1" si="8"/>
        <v>555</v>
      </c>
    </row>
    <row r="556" spans="1:14">
      <c r="A556" s="14" t="s">
        <v>585</v>
      </c>
      <c r="B556" s="33">
        <f>COUNTIF(Data!$D$2:$D$6232,A556)</f>
        <v>1</v>
      </c>
      <c r="C556" s="33">
        <f>COUNTIFS(Data!$D$2:$D$6232,A556,Data!$R$2:$R$6232,"RFE FILED")</f>
        <v>0</v>
      </c>
      <c r="D556" s="33">
        <f>COUNTIFS(Data!$D$2:$D$6232,A556,Data!$R$2:$R$6232,"PROVISIONAL FILED")</f>
        <v>0</v>
      </c>
      <c r="E556" s="33">
        <f>COUNTIFS(Data!$D$2:$D$6232,A556,Data!$R$2:$R$6232,"COMPLETE FILED")</f>
        <v>1</v>
      </c>
      <c r="F556" s="33">
        <f>COUNTIFS(Data!$D$2:$D$6232,A556,Data!$R$2:$R$6232,"APPLICATION FILED")</f>
        <v>0</v>
      </c>
      <c r="G556" s="33">
        <f>COUNTIFS(Data!$D$2:$D$6232,A556,Data!$R$2:$R$6232,"UNDER EXAMINATION")</f>
        <v>0</v>
      </c>
      <c r="H556" s="33">
        <f>COUNTIFS(Data!$D$2:$D$6232,A556,Data!$R$2:$R$6232,"GRANTED")</f>
        <v>0</v>
      </c>
      <c r="I556" s="33">
        <f>SUMPRODUCT((Data!$D$2:$D$6232=A556)*((Data!$R$2:$R$6232="ABANDONED")+(Data!$R$2:$R$6232="CLOSED")+(Data!$R$2:$R$6232="MERGED")))</f>
        <v>0</v>
      </c>
      <c r="J556" s="13">
        <f>COUNTIFS('Pending RQ Deadlines'!$C$2:$C$1271,A556,'Pending RQ Deadlines'!$K$2:$K$1271,"Yes")</f>
        <v>1</v>
      </c>
      <c r="K556" s="13">
        <f ca="1">COUNTIFS('Pending RQ Deadlines'!$C$2:$C$1271,A556,'Pending RQ Deadlines'!$J$2:$J$1271,"OVERDUE")</f>
        <v>1</v>
      </c>
      <c r="L556" s="13">
        <f ca="1">SUMPRODUCT(('Pending RQ Deadlines'!$C$2:$C$1271=A556)*('Pending RQ Deadlines'!$J$2:$J$1271&lt;&gt;"UPCOMING")*('Pending RQ Deadlines'!$K$2:$K$1271="Yes"))</f>
        <v>1</v>
      </c>
      <c r="M556" s="15" t="str">
        <f ca="1">IFERROR(_xludf.minifs('Pending RQ Deadlines'!$G$2:$G$1271,'Pending RQ Deadlines'!$C$2:$C$1271,A556),"")</f>
        <v/>
      </c>
      <c r="N556" s="13">
        <f t="shared" ca="1" si="8"/>
        <v>555.01</v>
      </c>
    </row>
    <row r="557" spans="1:14">
      <c r="A557" s="14" t="s">
        <v>586</v>
      </c>
      <c r="B557" s="33">
        <f>COUNTIF(Data!$D$2:$D$6232,A557)</f>
        <v>1</v>
      </c>
      <c r="C557" s="33">
        <f>COUNTIFS(Data!$D$2:$D$6232,A557,Data!$R$2:$R$6232,"RFE FILED")</f>
        <v>1</v>
      </c>
      <c r="D557" s="33">
        <f>COUNTIFS(Data!$D$2:$D$6232,A557,Data!$R$2:$R$6232,"PROVISIONAL FILED")</f>
        <v>0</v>
      </c>
      <c r="E557" s="33">
        <f>COUNTIFS(Data!$D$2:$D$6232,A557,Data!$R$2:$R$6232,"COMPLETE FILED")</f>
        <v>0</v>
      </c>
      <c r="F557" s="33">
        <f>COUNTIFS(Data!$D$2:$D$6232,A557,Data!$R$2:$R$6232,"APPLICATION FILED")</f>
        <v>0</v>
      </c>
      <c r="G557" s="33">
        <f>COUNTIFS(Data!$D$2:$D$6232,A557,Data!$R$2:$R$6232,"UNDER EXAMINATION")</f>
        <v>0</v>
      </c>
      <c r="H557" s="33">
        <f>COUNTIFS(Data!$D$2:$D$6232,A557,Data!$R$2:$R$6232,"GRANTED")</f>
        <v>0</v>
      </c>
      <c r="I557" s="33">
        <f>SUMPRODUCT((Data!$D$2:$D$6232=A557)*((Data!$R$2:$R$6232="ABANDONED")+(Data!$R$2:$R$6232="CLOSED")+(Data!$R$2:$R$6232="MERGED")))</f>
        <v>0</v>
      </c>
      <c r="J557" s="13">
        <f>COUNTIFS('Pending RQ Deadlines'!$C$2:$C$1271,A557,'Pending RQ Deadlines'!$K$2:$K$1271,"Yes")</f>
        <v>0</v>
      </c>
      <c r="K557" s="13">
        <f>COUNTIFS('Pending RQ Deadlines'!$C$2:$C$1271,A557,'Pending RQ Deadlines'!$J$2:$J$1271,"OVERDUE")</f>
        <v>0</v>
      </c>
      <c r="L557" s="13">
        <f ca="1">SUMPRODUCT(('Pending RQ Deadlines'!$C$2:$C$1271=A557)*('Pending RQ Deadlines'!$J$2:$J$1271&lt;&gt;"UPCOMING")*('Pending RQ Deadlines'!$K$2:$K$1271="Yes"))</f>
        <v>0</v>
      </c>
      <c r="M557" s="15" t="str">
        <f ca="1">IFERROR(_xludf.minifs('Pending RQ Deadlines'!$G$2:$G$1271,'Pending RQ Deadlines'!$C$2:$C$1271,A557),"")</f>
        <v/>
      </c>
      <c r="N557" s="13">
        <f t="shared" ca="1" si="8"/>
        <v>557</v>
      </c>
    </row>
    <row r="558" spans="1:14">
      <c r="A558" s="14" t="s">
        <v>587</v>
      </c>
      <c r="B558" s="33">
        <f>COUNTIF(Data!$D$2:$D$6232,A558)</f>
        <v>1</v>
      </c>
      <c r="C558" s="33">
        <f>COUNTIFS(Data!$D$2:$D$6232,A558,Data!$R$2:$R$6232,"RFE FILED")</f>
        <v>0</v>
      </c>
      <c r="D558" s="33">
        <f>COUNTIFS(Data!$D$2:$D$6232,A558,Data!$R$2:$R$6232,"PROVISIONAL FILED")</f>
        <v>1</v>
      </c>
      <c r="E558" s="33">
        <f>COUNTIFS(Data!$D$2:$D$6232,A558,Data!$R$2:$R$6232,"COMPLETE FILED")</f>
        <v>0</v>
      </c>
      <c r="F558" s="33">
        <f>COUNTIFS(Data!$D$2:$D$6232,A558,Data!$R$2:$R$6232,"APPLICATION FILED")</f>
        <v>0</v>
      </c>
      <c r="G558" s="33">
        <f>COUNTIFS(Data!$D$2:$D$6232,A558,Data!$R$2:$R$6232,"UNDER EXAMINATION")</f>
        <v>0</v>
      </c>
      <c r="H558" s="33">
        <f>COUNTIFS(Data!$D$2:$D$6232,A558,Data!$R$2:$R$6232,"GRANTED")</f>
        <v>0</v>
      </c>
      <c r="I558" s="33">
        <f>SUMPRODUCT((Data!$D$2:$D$6232=A558)*((Data!$R$2:$R$6232="ABANDONED")+(Data!$R$2:$R$6232="CLOSED")+(Data!$R$2:$R$6232="MERGED")))</f>
        <v>0</v>
      </c>
      <c r="J558" s="13">
        <f>COUNTIFS('Pending RQ Deadlines'!$C$2:$C$1271,A558,'Pending RQ Deadlines'!$K$2:$K$1271,"Yes")</f>
        <v>1</v>
      </c>
      <c r="K558" s="13">
        <f ca="1">COUNTIFS('Pending RQ Deadlines'!$C$2:$C$1271,A558,'Pending RQ Deadlines'!$J$2:$J$1271,"OVERDUE")</f>
        <v>0</v>
      </c>
      <c r="L558" s="13">
        <f ca="1">SUMPRODUCT(('Pending RQ Deadlines'!$C$2:$C$1271=A558)*('Pending RQ Deadlines'!$J$2:$J$1271&lt;&gt;"UPCOMING")*('Pending RQ Deadlines'!$K$2:$K$1271="Yes"))</f>
        <v>0</v>
      </c>
      <c r="M558" s="15" t="str">
        <f ca="1">IFERROR(_xludf.minifs('Pending RQ Deadlines'!$G$2:$G$1271,'Pending RQ Deadlines'!$C$2:$C$1271,A558),"")</f>
        <v/>
      </c>
      <c r="N558" s="13">
        <f t="shared" ca="1" si="8"/>
        <v>558</v>
      </c>
    </row>
    <row r="559" spans="1:14">
      <c r="A559" s="14" t="s">
        <v>588</v>
      </c>
      <c r="B559" s="33">
        <f>COUNTIF(Data!$D$2:$D$6232,A559)</f>
        <v>1</v>
      </c>
      <c r="C559" s="33">
        <f>COUNTIFS(Data!$D$2:$D$6232,A559,Data!$R$2:$R$6232,"RFE FILED")</f>
        <v>0</v>
      </c>
      <c r="D559" s="33">
        <f>COUNTIFS(Data!$D$2:$D$6232,A559,Data!$R$2:$R$6232,"PROVISIONAL FILED")</f>
        <v>0</v>
      </c>
      <c r="E559" s="33">
        <f>COUNTIFS(Data!$D$2:$D$6232,A559,Data!$R$2:$R$6232,"COMPLETE FILED")</f>
        <v>0</v>
      </c>
      <c r="F559" s="33">
        <f>COUNTIFS(Data!$D$2:$D$6232,A559,Data!$R$2:$R$6232,"APPLICATION FILED")</f>
        <v>0</v>
      </c>
      <c r="G559" s="33">
        <f>COUNTIFS(Data!$D$2:$D$6232,A559,Data!$R$2:$R$6232,"UNDER EXAMINATION")</f>
        <v>0</v>
      </c>
      <c r="H559" s="33">
        <f>COUNTIFS(Data!$D$2:$D$6232,A559,Data!$R$2:$R$6232,"GRANTED")</f>
        <v>0</v>
      </c>
      <c r="I559" s="33">
        <f>SUMPRODUCT((Data!$D$2:$D$6232=A559)*((Data!$R$2:$R$6232="ABANDONED")+(Data!$R$2:$R$6232="CLOSED")+(Data!$R$2:$R$6232="MERGED")))</f>
        <v>0</v>
      </c>
      <c r="J559" s="13">
        <f>COUNTIFS('Pending RQ Deadlines'!$C$2:$C$1271,A559,'Pending RQ Deadlines'!$K$2:$K$1271,"Yes")</f>
        <v>0</v>
      </c>
      <c r="K559" s="13">
        <f>COUNTIFS('Pending RQ Deadlines'!$C$2:$C$1271,A559,'Pending RQ Deadlines'!$J$2:$J$1271,"OVERDUE")</f>
        <v>0</v>
      </c>
      <c r="L559" s="13">
        <f ca="1">SUMPRODUCT(('Pending RQ Deadlines'!$C$2:$C$1271=A559)*('Pending RQ Deadlines'!$J$2:$J$1271&lt;&gt;"UPCOMING")*('Pending RQ Deadlines'!$K$2:$K$1271="Yes"))</f>
        <v>0</v>
      </c>
      <c r="M559" s="15" t="str">
        <f ca="1">IFERROR(_xludf.minifs('Pending RQ Deadlines'!$G$2:$G$1271,'Pending RQ Deadlines'!$C$2:$C$1271,A559),"")</f>
        <v/>
      </c>
      <c r="N559" s="13">
        <f t="shared" ca="1" si="8"/>
        <v>559</v>
      </c>
    </row>
    <row r="560" spans="1:14">
      <c r="A560" s="14" t="s">
        <v>589</v>
      </c>
      <c r="B560" s="33">
        <f>COUNTIF(Data!$D$2:$D$6232,A560)</f>
        <v>1</v>
      </c>
      <c r="C560" s="33">
        <f>COUNTIFS(Data!$D$2:$D$6232,A560,Data!$R$2:$R$6232,"RFE FILED")</f>
        <v>0</v>
      </c>
      <c r="D560" s="33">
        <f>COUNTIFS(Data!$D$2:$D$6232,A560,Data!$R$2:$R$6232,"PROVISIONAL FILED")</f>
        <v>0</v>
      </c>
      <c r="E560" s="33">
        <f>COUNTIFS(Data!$D$2:$D$6232,A560,Data!$R$2:$R$6232,"COMPLETE FILED")</f>
        <v>0</v>
      </c>
      <c r="F560" s="33">
        <f>COUNTIFS(Data!$D$2:$D$6232,A560,Data!$R$2:$R$6232,"APPLICATION FILED")</f>
        <v>1</v>
      </c>
      <c r="G560" s="33">
        <f>COUNTIFS(Data!$D$2:$D$6232,A560,Data!$R$2:$R$6232,"UNDER EXAMINATION")</f>
        <v>0</v>
      </c>
      <c r="H560" s="33">
        <f>COUNTIFS(Data!$D$2:$D$6232,A560,Data!$R$2:$R$6232,"GRANTED")</f>
        <v>0</v>
      </c>
      <c r="I560" s="33">
        <f>SUMPRODUCT((Data!$D$2:$D$6232=A560)*((Data!$R$2:$R$6232="ABANDONED")+(Data!$R$2:$R$6232="CLOSED")+(Data!$R$2:$R$6232="MERGED")))</f>
        <v>0</v>
      </c>
      <c r="J560" s="13">
        <f>COUNTIFS('Pending RQ Deadlines'!$C$2:$C$1271,A560,'Pending RQ Deadlines'!$K$2:$K$1271,"Yes")</f>
        <v>1</v>
      </c>
      <c r="K560" s="13">
        <f ca="1">COUNTIFS('Pending RQ Deadlines'!$C$2:$C$1271,A560,'Pending RQ Deadlines'!$J$2:$J$1271,"OVERDUE")</f>
        <v>1</v>
      </c>
      <c r="L560" s="13">
        <f ca="1">SUMPRODUCT(('Pending RQ Deadlines'!$C$2:$C$1271=A560)*('Pending RQ Deadlines'!$J$2:$J$1271&lt;&gt;"UPCOMING")*('Pending RQ Deadlines'!$K$2:$K$1271="Yes"))</f>
        <v>1</v>
      </c>
      <c r="M560" s="15" t="str">
        <f ca="1">IFERROR(_xludf.minifs('Pending RQ Deadlines'!$G$2:$G$1271,'Pending RQ Deadlines'!$C$2:$C$1271,A560),"")</f>
        <v/>
      </c>
      <c r="N560" s="13">
        <f t="shared" ca="1" si="8"/>
        <v>559.01</v>
      </c>
    </row>
    <row r="561" spans="1:14">
      <c r="A561" s="14" t="s">
        <v>590</v>
      </c>
      <c r="B561" s="33">
        <f>COUNTIF(Data!$D$2:$D$6232,A561)</f>
        <v>1</v>
      </c>
      <c r="C561" s="33">
        <f>COUNTIFS(Data!$D$2:$D$6232,A561,Data!$R$2:$R$6232,"RFE FILED")</f>
        <v>1</v>
      </c>
      <c r="D561" s="33">
        <f>COUNTIFS(Data!$D$2:$D$6232,A561,Data!$R$2:$R$6232,"PROVISIONAL FILED")</f>
        <v>0</v>
      </c>
      <c r="E561" s="33">
        <f>COUNTIFS(Data!$D$2:$D$6232,A561,Data!$R$2:$R$6232,"COMPLETE FILED")</f>
        <v>0</v>
      </c>
      <c r="F561" s="33">
        <f>COUNTIFS(Data!$D$2:$D$6232,A561,Data!$R$2:$R$6232,"APPLICATION FILED")</f>
        <v>0</v>
      </c>
      <c r="G561" s="33">
        <f>COUNTIFS(Data!$D$2:$D$6232,A561,Data!$R$2:$R$6232,"UNDER EXAMINATION")</f>
        <v>0</v>
      </c>
      <c r="H561" s="33">
        <f>COUNTIFS(Data!$D$2:$D$6232,A561,Data!$R$2:$R$6232,"GRANTED")</f>
        <v>0</v>
      </c>
      <c r="I561" s="33">
        <f>SUMPRODUCT((Data!$D$2:$D$6232=A561)*((Data!$R$2:$R$6232="ABANDONED")+(Data!$R$2:$R$6232="CLOSED")+(Data!$R$2:$R$6232="MERGED")))</f>
        <v>0</v>
      </c>
      <c r="J561" s="13">
        <f>COUNTIFS('Pending RQ Deadlines'!$C$2:$C$1271,A561,'Pending RQ Deadlines'!$K$2:$K$1271,"Yes")</f>
        <v>0</v>
      </c>
      <c r="K561" s="13">
        <f>COUNTIFS('Pending RQ Deadlines'!$C$2:$C$1271,A561,'Pending RQ Deadlines'!$J$2:$J$1271,"OVERDUE")</f>
        <v>0</v>
      </c>
      <c r="L561" s="13">
        <f ca="1">SUMPRODUCT(('Pending RQ Deadlines'!$C$2:$C$1271=A561)*('Pending RQ Deadlines'!$J$2:$J$1271&lt;&gt;"UPCOMING")*('Pending RQ Deadlines'!$K$2:$K$1271="Yes"))</f>
        <v>0</v>
      </c>
      <c r="M561" s="15" t="str">
        <f ca="1">IFERROR(_xludf.minifs('Pending RQ Deadlines'!$G$2:$G$1271,'Pending RQ Deadlines'!$C$2:$C$1271,A561),"")</f>
        <v/>
      </c>
      <c r="N561" s="13">
        <f t="shared" ca="1" si="8"/>
        <v>561</v>
      </c>
    </row>
    <row r="562" spans="1:14">
      <c r="A562" s="14" t="s">
        <v>591</v>
      </c>
      <c r="B562" s="33">
        <f>COUNTIF(Data!$D$2:$D$6232,A562)</f>
        <v>1</v>
      </c>
      <c r="C562" s="33">
        <f>COUNTIFS(Data!$D$2:$D$6232,A562,Data!$R$2:$R$6232,"RFE FILED")</f>
        <v>1</v>
      </c>
      <c r="D562" s="33">
        <f>COUNTIFS(Data!$D$2:$D$6232,A562,Data!$R$2:$R$6232,"PROVISIONAL FILED")</f>
        <v>0</v>
      </c>
      <c r="E562" s="33">
        <f>COUNTIFS(Data!$D$2:$D$6232,A562,Data!$R$2:$R$6232,"COMPLETE FILED")</f>
        <v>0</v>
      </c>
      <c r="F562" s="33">
        <f>COUNTIFS(Data!$D$2:$D$6232,A562,Data!$R$2:$R$6232,"APPLICATION FILED")</f>
        <v>0</v>
      </c>
      <c r="G562" s="33">
        <f>COUNTIFS(Data!$D$2:$D$6232,A562,Data!$R$2:$R$6232,"UNDER EXAMINATION")</f>
        <v>0</v>
      </c>
      <c r="H562" s="33">
        <f>COUNTIFS(Data!$D$2:$D$6232,A562,Data!$R$2:$R$6232,"GRANTED")</f>
        <v>0</v>
      </c>
      <c r="I562" s="33">
        <f>SUMPRODUCT((Data!$D$2:$D$6232=A562)*((Data!$R$2:$R$6232="ABANDONED")+(Data!$R$2:$R$6232="CLOSED")+(Data!$R$2:$R$6232="MERGED")))</f>
        <v>0</v>
      </c>
      <c r="J562" s="13">
        <f>COUNTIFS('Pending RQ Deadlines'!$C$2:$C$1271,A562,'Pending RQ Deadlines'!$K$2:$K$1271,"Yes")</f>
        <v>0</v>
      </c>
      <c r="K562" s="13">
        <f>COUNTIFS('Pending RQ Deadlines'!$C$2:$C$1271,A562,'Pending RQ Deadlines'!$J$2:$J$1271,"OVERDUE")</f>
        <v>0</v>
      </c>
      <c r="L562" s="13">
        <f ca="1">SUMPRODUCT(('Pending RQ Deadlines'!$C$2:$C$1271=A562)*('Pending RQ Deadlines'!$J$2:$J$1271&lt;&gt;"UPCOMING")*('Pending RQ Deadlines'!$K$2:$K$1271="Yes"))</f>
        <v>0</v>
      </c>
      <c r="M562" s="15" t="str">
        <f ca="1">IFERROR(_xludf.minifs('Pending RQ Deadlines'!$G$2:$G$1271,'Pending RQ Deadlines'!$C$2:$C$1271,A562),"")</f>
        <v/>
      </c>
      <c r="N562" s="13">
        <f t="shared" ca="1" si="8"/>
        <v>562</v>
      </c>
    </row>
    <row r="563" spans="1:14">
      <c r="A563" s="14" t="s">
        <v>592</v>
      </c>
      <c r="B563" s="33">
        <f>COUNTIF(Data!$D$2:$D$6232,A563)</f>
        <v>1</v>
      </c>
      <c r="C563" s="33">
        <f>COUNTIFS(Data!$D$2:$D$6232,A563,Data!$R$2:$R$6232,"RFE FILED")</f>
        <v>1</v>
      </c>
      <c r="D563" s="33">
        <f>COUNTIFS(Data!$D$2:$D$6232,A563,Data!$R$2:$R$6232,"PROVISIONAL FILED")</f>
        <v>0</v>
      </c>
      <c r="E563" s="33">
        <f>COUNTIFS(Data!$D$2:$D$6232,A563,Data!$R$2:$R$6232,"COMPLETE FILED")</f>
        <v>0</v>
      </c>
      <c r="F563" s="33">
        <f>COUNTIFS(Data!$D$2:$D$6232,A563,Data!$R$2:$R$6232,"APPLICATION FILED")</f>
        <v>0</v>
      </c>
      <c r="G563" s="33">
        <f>COUNTIFS(Data!$D$2:$D$6232,A563,Data!$R$2:$R$6232,"UNDER EXAMINATION")</f>
        <v>0</v>
      </c>
      <c r="H563" s="33">
        <f>COUNTIFS(Data!$D$2:$D$6232,A563,Data!$R$2:$R$6232,"GRANTED")</f>
        <v>0</v>
      </c>
      <c r="I563" s="33">
        <f>SUMPRODUCT((Data!$D$2:$D$6232=A563)*((Data!$R$2:$R$6232="ABANDONED")+(Data!$R$2:$R$6232="CLOSED")+(Data!$R$2:$R$6232="MERGED")))</f>
        <v>0</v>
      </c>
      <c r="J563" s="13">
        <f>COUNTIFS('Pending RQ Deadlines'!$C$2:$C$1271,A563,'Pending RQ Deadlines'!$K$2:$K$1271,"Yes")</f>
        <v>0</v>
      </c>
      <c r="K563" s="13">
        <f>COUNTIFS('Pending RQ Deadlines'!$C$2:$C$1271,A563,'Pending RQ Deadlines'!$J$2:$J$1271,"OVERDUE")</f>
        <v>0</v>
      </c>
      <c r="L563" s="13">
        <f ca="1">SUMPRODUCT(('Pending RQ Deadlines'!$C$2:$C$1271=A563)*('Pending RQ Deadlines'!$J$2:$J$1271&lt;&gt;"UPCOMING")*('Pending RQ Deadlines'!$K$2:$K$1271="Yes"))</f>
        <v>0</v>
      </c>
      <c r="M563" s="15" t="str">
        <f ca="1">IFERROR(_xludf.minifs('Pending RQ Deadlines'!$G$2:$G$1271,'Pending RQ Deadlines'!$C$2:$C$1271,A563),"")</f>
        <v/>
      </c>
      <c r="N563" s="13">
        <f t="shared" ca="1" si="8"/>
        <v>563</v>
      </c>
    </row>
    <row r="564" spans="1:14">
      <c r="A564" s="14" t="s">
        <v>593</v>
      </c>
      <c r="B564" s="33">
        <f>COUNTIF(Data!$D$2:$D$6232,A564)</f>
        <v>1</v>
      </c>
      <c r="C564" s="33">
        <f>COUNTIFS(Data!$D$2:$D$6232,A564,Data!$R$2:$R$6232,"RFE FILED")</f>
        <v>0</v>
      </c>
      <c r="D564" s="33">
        <f>COUNTIFS(Data!$D$2:$D$6232,A564,Data!$R$2:$R$6232,"PROVISIONAL FILED")</f>
        <v>0</v>
      </c>
      <c r="E564" s="33">
        <f>COUNTIFS(Data!$D$2:$D$6232,A564,Data!$R$2:$R$6232,"COMPLETE FILED")</f>
        <v>1</v>
      </c>
      <c r="F564" s="33">
        <f>COUNTIFS(Data!$D$2:$D$6232,A564,Data!$R$2:$R$6232,"APPLICATION FILED")</f>
        <v>0</v>
      </c>
      <c r="G564" s="33">
        <f>COUNTIFS(Data!$D$2:$D$6232,A564,Data!$R$2:$R$6232,"UNDER EXAMINATION")</f>
        <v>0</v>
      </c>
      <c r="H564" s="33">
        <f>COUNTIFS(Data!$D$2:$D$6232,A564,Data!$R$2:$R$6232,"GRANTED")</f>
        <v>0</v>
      </c>
      <c r="I564" s="33">
        <f>SUMPRODUCT((Data!$D$2:$D$6232=A564)*((Data!$R$2:$R$6232="ABANDONED")+(Data!$R$2:$R$6232="CLOSED")+(Data!$R$2:$R$6232="MERGED")))</f>
        <v>0</v>
      </c>
      <c r="J564" s="13">
        <f>COUNTIFS('Pending RQ Deadlines'!$C$2:$C$1271,A564,'Pending RQ Deadlines'!$K$2:$K$1271,"Yes")</f>
        <v>1</v>
      </c>
      <c r="K564" s="13">
        <f ca="1">COUNTIFS('Pending RQ Deadlines'!$C$2:$C$1271,A564,'Pending RQ Deadlines'!$J$2:$J$1271,"OVERDUE")</f>
        <v>0</v>
      </c>
      <c r="L564" s="13">
        <f ca="1">SUMPRODUCT(('Pending RQ Deadlines'!$C$2:$C$1271=A564)*('Pending RQ Deadlines'!$J$2:$J$1271&lt;&gt;"UPCOMING")*('Pending RQ Deadlines'!$K$2:$K$1271="Yes"))</f>
        <v>0</v>
      </c>
      <c r="M564" s="15" t="str">
        <f ca="1">IFERROR(_xludf.minifs('Pending RQ Deadlines'!$G$2:$G$1271,'Pending RQ Deadlines'!$C$2:$C$1271,A564),"")</f>
        <v/>
      </c>
      <c r="N564" s="13">
        <f t="shared" ca="1" si="8"/>
        <v>564</v>
      </c>
    </row>
    <row r="565" spans="1:14">
      <c r="A565" s="14" t="s">
        <v>594</v>
      </c>
      <c r="B565" s="33">
        <f>COUNTIF(Data!$D$2:$D$6232,A565)</f>
        <v>1</v>
      </c>
      <c r="C565" s="33">
        <f>COUNTIFS(Data!$D$2:$D$6232,A565,Data!$R$2:$R$6232,"RFE FILED")</f>
        <v>0</v>
      </c>
      <c r="D565" s="33">
        <f>COUNTIFS(Data!$D$2:$D$6232,A565,Data!$R$2:$R$6232,"PROVISIONAL FILED")</f>
        <v>1</v>
      </c>
      <c r="E565" s="33">
        <f>COUNTIFS(Data!$D$2:$D$6232,A565,Data!$R$2:$R$6232,"COMPLETE FILED")</f>
        <v>0</v>
      </c>
      <c r="F565" s="33">
        <f>COUNTIFS(Data!$D$2:$D$6232,A565,Data!$R$2:$R$6232,"APPLICATION FILED")</f>
        <v>0</v>
      </c>
      <c r="G565" s="33">
        <f>COUNTIFS(Data!$D$2:$D$6232,A565,Data!$R$2:$R$6232,"UNDER EXAMINATION")</f>
        <v>0</v>
      </c>
      <c r="H565" s="33">
        <f>COUNTIFS(Data!$D$2:$D$6232,A565,Data!$R$2:$R$6232,"GRANTED")</f>
        <v>0</v>
      </c>
      <c r="I565" s="33">
        <f>SUMPRODUCT((Data!$D$2:$D$6232=A565)*((Data!$R$2:$R$6232="ABANDONED")+(Data!$R$2:$R$6232="CLOSED")+(Data!$R$2:$R$6232="MERGED")))</f>
        <v>0</v>
      </c>
      <c r="J565" s="13">
        <f>COUNTIFS('Pending RQ Deadlines'!$C$2:$C$1271,A565,'Pending RQ Deadlines'!$K$2:$K$1271,"Yes")</f>
        <v>1</v>
      </c>
      <c r="K565" s="13">
        <f ca="1">COUNTIFS('Pending RQ Deadlines'!$C$2:$C$1271,A565,'Pending RQ Deadlines'!$J$2:$J$1271,"OVERDUE")</f>
        <v>1</v>
      </c>
      <c r="L565" s="13">
        <f ca="1">SUMPRODUCT(('Pending RQ Deadlines'!$C$2:$C$1271=A565)*('Pending RQ Deadlines'!$J$2:$J$1271&lt;&gt;"UPCOMING")*('Pending RQ Deadlines'!$K$2:$K$1271="Yes"))</f>
        <v>1</v>
      </c>
      <c r="M565" s="15" t="str">
        <f ca="1">IFERROR(_xludf.minifs('Pending RQ Deadlines'!$G$2:$G$1271,'Pending RQ Deadlines'!$C$2:$C$1271,A565),"")</f>
        <v/>
      </c>
      <c r="N565" s="13">
        <f t="shared" ca="1" si="8"/>
        <v>564.01</v>
      </c>
    </row>
    <row r="566" spans="1:14">
      <c r="A566" s="14" t="s">
        <v>595</v>
      </c>
      <c r="B566" s="33">
        <f>COUNTIF(Data!$D$2:$D$6232,A566)</f>
        <v>1</v>
      </c>
      <c r="C566" s="33">
        <f>COUNTIFS(Data!$D$2:$D$6232,A566,Data!$R$2:$R$6232,"RFE FILED")</f>
        <v>0</v>
      </c>
      <c r="D566" s="33">
        <f>COUNTIFS(Data!$D$2:$D$6232,A566,Data!$R$2:$R$6232,"PROVISIONAL FILED")</f>
        <v>1</v>
      </c>
      <c r="E566" s="33">
        <f>COUNTIFS(Data!$D$2:$D$6232,A566,Data!$R$2:$R$6232,"COMPLETE FILED")</f>
        <v>0</v>
      </c>
      <c r="F566" s="33">
        <f>COUNTIFS(Data!$D$2:$D$6232,A566,Data!$R$2:$R$6232,"APPLICATION FILED")</f>
        <v>0</v>
      </c>
      <c r="G566" s="33">
        <f>COUNTIFS(Data!$D$2:$D$6232,A566,Data!$R$2:$R$6232,"UNDER EXAMINATION")</f>
        <v>0</v>
      </c>
      <c r="H566" s="33">
        <f>COUNTIFS(Data!$D$2:$D$6232,A566,Data!$R$2:$R$6232,"GRANTED")</f>
        <v>0</v>
      </c>
      <c r="I566" s="33">
        <f>SUMPRODUCT((Data!$D$2:$D$6232=A566)*((Data!$R$2:$R$6232="ABANDONED")+(Data!$R$2:$R$6232="CLOSED")+(Data!$R$2:$R$6232="MERGED")))</f>
        <v>0</v>
      </c>
      <c r="J566" s="13">
        <f>COUNTIFS('Pending RQ Deadlines'!$C$2:$C$1271,A566,'Pending RQ Deadlines'!$K$2:$K$1271,"Yes")</f>
        <v>1</v>
      </c>
      <c r="K566" s="13">
        <f ca="1">COUNTIFS('Pending RQ Deadlines'!$C$2:$C$1271,A566,'Pending RQ Deadlines'!$J$2:$J$1271,"OVERDUE")</f>
        <v>1</v>
      </c>
      <c r="L566" s="13">
        <f ca="1">SUMPRODUCT(('Pending RQ Deadlines'!$C$2:$C$1271=A566)*('Pending RQ Deadlines'!$J$2:$J$1271&lt;&gt;"UPCOMING")*('Pending RQ Deadlines'!$K$2:$K$1271="Yes"))</f>
        <v>1</v>
      </c>
      <c r="M566" s="15" t="str">
        <f ca="1">IFERROR(_xludf.minifs('Pending RQ Deadlines'!$G$2:$G$1271,'Pending RQ Deadlines'!$C$2:$C$1271,A566),"")</f>
        <v/>
      </c>
      <c r="N566" s="13">
        <f t="shared" ca="1" si="8"/>
        <v>565.01</v>
      </c>
    </row>
    <row r="567" spans="1:14">
      <c r="A567" s="14" t="s">
        <v>596</v>
      </c>
      <c r="B567" s="33">
        <f>COUNTIF(Data!$D$2:$D$6232,A567)</f>
        <v>1</v>
      </c>
      <c r="C567" s="33">
        <f>COUNTIFS(Data!$D$2:$D$6232,A567,Data!$R$2:$R$6232,"RFE FILED")</f>
        <v>0</v>
      </c>
      <c r="D567" s="33">
        <f>COUNTIFS(Data!$D$2:$D$6232,A567,Data!$R$2:$R$6232,"PROVISIONAL FILED")</f>
        <v>0</v>
      </c>
      <c r="E567" s="33">
        <f>COUNTIFS(Data!$D$2:$D$6232,A567,Data!$R$2:$R$6232,"COMPLETE FILED")</f>
        <v>0</v>
      </c>
      <c r="F567" s="33">
        <f>COUNTIFS(Data!$D$2:$D$6232,A567,Data!$R$2:$R$6232,"APPLICATION FILED")</f>
        <v>1</v>
      </c>
      <c r="G567" s="33">
        <f>COUNTIFS(Data!$D$2:$D$6232,A567,Data!$R$2:$R$6232,"UNDER EXAMINATION")</f>
        <v>0</v>
      </c>
      <c r="H567" s="33">
        <f>COUNTIFS(Data!$D$2:$D$6232,A567,Data!$R$2:$R$6232,"GRANTED")</f>
        <v>0</v>
      </c>
      <c r="I567" s="33">
        <f>SUMPRODUCT((Data!$D$2:$D$6232=A567)*((Data!$R$2:$R$6232="ABANDONED")+(Data!$R$2:$R$6232="CLOSED")+(Data!$R$2:$R$6232="MERGED")))</f>
        <v>0</v>
      </c>
      <c r="J567" s="13">
        <f>COUNTIFS('Pending RQ Deadlines'!$C$2:$C$1271,A567,'Pending RQ Deadlines'!$K$2:$K$1271,"Yes")</f>
        <v>1</v>
      </c>
      <c r="K567" s="13">
        <f ca="1">COUNTIFS('Pending RQ Deadlines'!$C$2:$C$1271,A567,'Pending RQ Deadlines'!$J$2:$J$1271,"OVERDUE")</f>
        <v>0</v>
      </c>
      <c r="L567" s="13">
        <f ca="1">SUMPRODUCT(('Pending RQ Deadlines'!$C$2:$C$1271=A567)*('Pending RQ Deadlines'!$J$2:$J$1271&lt;&gt;"UPCOMING")*('Pending RQ Deadlines'!$K$2:$K$1271="Yes"))</f>
        <v>0</v>
      </c>
      <c r="M567" s="15" t="str">
        <f ca="1">IFERROR(_xludf.minifs('Pending RQ Deadlines'!$G$2:$G$1271,'Pending RQ Deadlines'!$C$2:$C$1271,A567),"")</f>
        <v/>
      </c>
      <c r="N567" s="13">
        <f t="shared" ca="1" si="8"/>
        <v>567</v>
      </c>
    </row>
    <row r="568" spans="1:14">
      <c r="A568" s="14" t="s">
        <v>597</v>
      </c>
      <c r="B568" s="33">
        <f>COUNTIF(Data!$D$2:$D$6232,A568)</f>
        <v>1</v>
      </c>
      <c r="C568" s="33">
        <f>COUNTIFS(Data!$D$2:$D$6232,A568,Data!$R$2:$R$6232,"RFE FILED")</f>
        <v>0</v>
      </c>
      <c r="D568" s="33">
        <f>COUNTIFS(Data!$D$2:$D$6232,A568,Data!$R$2:$R$6232,"PROVISIONAL FILED")</f>
        <v>0</v>
      </c>
      <c r="E568" s="33">
        <f>COUNTIFS(Data!$D$2:$D$6232,A568,Data!$R$2:$R$6232,"COMPLETE FILED")</f>
        <v>0</v>
      </c>
      <c r="F568" s="33">
        <f>COUNTIFS(Data!$D$2:$D$6232,A568,Data!$R$2:$R$6232,"APPLICATION FILED")</f>
        <v>0</v>
      </c>
      <c r="G568" s="33">
        <f>COUNTIFS(Data!$D$2:$D$6232,A568,Data!$R$2:$R$6232,"UNDER EXAMINATION")</f>
        <v>0</v>
      </c>
      <c r="H568" s="33">
        <f>COUNTIFS(Data!$D$2:$D$6232,A568,Data!$R$2:$R$6232,"GRANTED")</f>
        <v>0</v>
      </c>
      <c r="I568" s="33">
        <f>SUMPRODUCT((Data!$D$2:$D$6232=A568)*((Data!$R$2:$R$6232="ABANDONED")+(Data!$R$2:$R$6232="CLOSED")+(Data!$R$2:$R$6232="MERGED")))</f>
        <v>1</v>
      </c>
      <c r="J568" s="13">
        <f>COUNTIFS('Pending RQ Deadlines'!$C$2:$C$1271,A568,'Pending RQ Deadlines'!$K$2:$K$1271,"Yes")</f>
        <v>0</v>
      </c>
      <c r="K568" s="13">
        <f>COUNTIFS('Pending RQ Deadlines'!$C$2:$C$1271,A568,'Pending RQ Deadlines'!$J$2:$J$1271,"OVERDUE")</f>
        <v>0</v>
      </c>
      <c r="L568" s="13">
        <f ca="1">SUMPRODUCT(('Pending RQ Deadlines'!$C$2:$C$1271=A568)*('Pending RQ Deadlines'!$J$2:$J$1271&lt;&gt;"UPCOMING")*('Pending RQ Deadlines'!$K$2:$K$1271="Yes"))</f>
        <v>0</v>
      </c>
      <c r="M568" s="15" t="str">
        <f ca="1">IFERROR(_xludf.minifs('Pending RQ Deadlines'!$G$2:$G$1271,'Pending RQ Deadlines'!$C$2:$C$1271,A568),"")</f>
        <v/>
      </c>
      <c r="N568" s="13">
        <f t="shared" ca="1" si="8"/>
        <v>568</v>
      </c>
    </row>
    <row r="569" spans="1:14">
      <c r="A569" s="14" t="s">
        <v>598</v>
      </c>
      <c r="B569" s="33">
        <f>COUNTIF(Data!$D$2:$D$6232,A569)</f>
        <v>1</v>
      </c>
      <c r="C569" s="33">
        <f>COUNTIFS(Data!$D$2:$D$6232,A569,Data!$R$2:$R$6232,"RFE FILED")</f>
        <v>1</v>
      </c>
      <c r="D569" s="33">
        <f>COUNTIFS(Data!$D$2:$D$6232,A569,Data!$R$2:$R$6232,"PROVISIONAL FILED")</f>
        <v>0</v>
      </c>
      <c r="E569" s="33">
        <f>COUNTIFS(Data!$D$2:$D$6232,A569,Data!$R$2:$R$6232,"COMPLETE FILED")</f>
        <v>0</v>
      </c>
      <c r="F569" s="33">
        <f>COUNTIFS(Data!$D$2:$D$6232,A569,Data!$R$2:$R$6232,"APPLICATION FILED")</f>
        <v>0</v>
      </c>
      <c r="G569" s="33">
        <f>COUNTIFS(Data!$D$2:$D$6232,A569,Data!$R$2:$R$6232,"UNDER EXAMINATION")</f>
        <v>0</v>
      </c>
      <c r="H569" s="33">
        <f>COUNTIFS(Data!$D$2:$D$6232,A569,Data!$R$2:$R$6232,"GRANTED")</f>
        <v>0</v>
      </c>
      <c r="I569" s="33">
        <f>SUMPRODUCT((Data!$D$2:$D$6232=A569)*((Data!$R$2:$R$6232="ABANDONED")+(Data!$R$2:$R$6232="CLOSED")+(Data!$R$2:$R$6232="MERGED")))</f>
        <v>0</v>
      </c>
      <c r="J569" s="13">
        <f>COUNTIFS('Pending RQ Deadlines'!$C$2:$C$1271,A569,'Pending RQ Deadlines'!$K$2:$K$1271,"Yes")</f>
        <v>0</v>
      </c>
      <c r="K569" s="13">
        <f>COUNTIFS('Pending RQ Deadlines'!$C$2:$C$1271,A569,'Pending RQ Deadlines'!$J$2:$J$1271,"OVERDUE")</f>
        <v>0</v>
      </c>
      <c r="L569" s="13">
        <f ca="1">SUMPRODUCT(('Pending RQ Deadlines'!$C$2:$C$1271=A569)*('Pending RQ Deadlines'!$J$2:$J$1271&lt;&gt;"UPCOMING")*('Pending RQ Deadlines'!$K$2:$K$1271="Yes"))</f>
        <v>0</v>
      </c>
      <c r="M569" s="15" t="str">
        <f ca="1">IFERROR(_xludf.minifs('Pending RQ Deadlines'!$G$2:$G$1271,'Pending RQ Deadlines'!$C$2:$C$1271,A569),"")</f>
        <v/>
      </c>
      <c r="N569" s="13">
        <f t="shared" ca="1" si="8"/>
        <v>569</v>
      </c>
    </row>
    <row r="570" spans="1:14">
      <c r="A570" s="14" t="s">
        <v>599</v>
      </c>
      <c r="B570" s="33">
        <f>COUNTIF(Data!$D$2:$D$6232,A570)</f>
        <v>1</v>
      </c>
      <c r="C570" s="33">
        <f>COUNTIFS(Data!$D$2:$D$6232,A570,Data!$R$2:$R$6232,"RFE FILED")</f>
        <v>0</v>
      </c>
      <c r="D570" s="33">
        <f>COUNTIFS(Data!$D$2:$D$6232,A570,Data!$R$2:$R$6232,"PROVISIONAL FILED")</f>
        <v>0</v>
      </c>
      <c r="E570" s="33">
        <f>COUNTIFS(Data!$D$2:$D$6232,A570,Data!$R$2:$R$6232,"COMPLETE FILED")</f>
        <v>1</v>
      </c>
      <c r="F570" s="33">
        <f>COUNTIFS(Data!$D$2:$D$6232,A570,Data!$R$2:$R$6232,"APPLICATION FILED")</f>
        <v>0</v>
      </c>
      <c r="G570" s="33">
        <f>COUNTIFS(Data!$D$2:$D$6232,A570,Data!$R$2:$R$6232,"UNDER EXAMINATION")</f>
        <v>0</v>
      </c>
      <c r="H570" s="33">
        <f>COUNTIFS(Data!$D$2:$D$6232,A570,Data!$R$2:$R$6232,"GRANTED")</f>
        <v>0</v>
      </c>
      <c r="I570" s="33">
        <f>SUMPRODUCT((Data!$D$2:$D$6232=A570)*((Data!$R$2:$R$6232="ABANDONED")+(Data!$R$2:$R$6232="CLOSED")+(Data!$R$2:$R$6232="MERGED")))</f>
        <v>0</v>
      </c>
      <c r="J570" s="13">
        <f>COUNTIFS('Pending RQ Deadlines'!$C$2:$C$1271,A570,'Pending RQ Deadlines'!$K$2:$K$1271,"Yes")</f>
        <v>1</v>
      </c>
      <c r="K570" s="13">
        <f ca="1">COUNTIFS('Pending RQ Deadlines'!$C$2:$C$1271,A570,'Pending RQ Deadlines'!$J$2:$J$1271,"OVERDUE")</f>
        <v>1</v>
      </c>
      <c r="L570" s="13">
        <f ca="1">SUMPRODUCT(('Pending RQ Deadlines'!$C$2:$C$1271=A570)*('Pending RQ Deadlines'!$J$2:$J$1271&lt;&gt;"UPCOMING")*('Pending RQ Deadlines'!$K$2:$K$1271="Yes"))</f>
        <v>1</v>
      </c>
      <c r="M570" s="15" t="str">
        <f ca="1">IFERROR(_xludf.minifs('Pending RQ Deadlines'!$G$2:$G$1271,'Pending RQ Deadlines'!$C$2:$C$1271,A570),"")</f>
        <v/>
      </c>
      <c r="N570" s="13">
        <f t="shared" ca="1" si="8"/>
        <v>569.01</v>
      </c>
    </row>
    <row r="571" spans="1:14">
      <c r="A571" s="14" t="s">
        <v>600</v>
      </c>
      <c r="B571" s="33">
        <f>COUNTIF(Data!$D$2:$D$6232,A571)</f>
        <v>1</v>
      </c>
      <c r="C571" s="33">
        <f>COUNTIFS(Data!$D$2:$D$6232,A571,Data!$R$2:$R$6232,"RFE FILED")</f>
        <v>1</v>
      </c>
      <c r="D571" s="33">
        <f>COUNTIFS(Data!$D$2:$D$6232,A571,Data!$R$2:$R$6232,"PROVISIONAL FILED")</f>
        <v>0</v>
      </c>
      <c r="E571" s="33">
        <f>COUNTIFS(Data!$D$2:$D$6232,A571,Data!$R$2:$R$6232,"COMPLETE FILED")</f>
        <v>0</v>
      </c>
      <c r="F571" s="33">
        <f>COUNTIFS(Data!$D$2:$D$6232,A571,Data!$R$2:$R$6232,"APPLICATION FILED")</f>
        <v>0</v>
      </c>
      <c r="G571" s="33">
        <f>COUNTIFS(Data!$D$2:$D$6232,A571,Data!$R$2:$R$6232,"UNDER EXAMINATION")</f>
        <v>0</v>
      </c>
      <c r="H571" s="33">
        <f>COUNTIFS(Data!$D$2:$D$6232,A571,Data!$R$2:$R$6232,"GRANTED")</f>
        <v>0</v>
      </c>
      <c r="I571" s="33">
        <f>SUMPRODUCT((Data!$D$2:$D$6232=A571)*((Data!$R$2:$R$6232="ABANDONED")+(Data!$R$2:$R$6232="CLOSED")+(Data!$R$2:$R$6232="MERGED")))</f>
        <v>0</v>
      </c>
      <c r="J571" s="13">
        <f>COUNTIFS('Pending RQ Deadlines'!$C$2:$C$1271,A571,'Pending RQ Deadlines'!$K$2:$K$1271,"Yes")</f>
        <v>0</v>
      </c>
      <c r="K571" s="13">
        <f>COUNTIFS('Pending RQ Deadlines'!$C$2:$C$1271,A571,'Pending RQ Deadlines'!$J$2:$J$1271,"OVERDUE")</f>
        <v>0</v>
      </c>
      <c r="L571" s="13">
        <f ca="1">SUMPRODUCT(('Pending RQ Deadlines'!$C$2:$C$1271=A571)*('Pending RQ Deadlines'!$J$2:$J$1271&lt;&gt;"UPCOMING")*('Pending RQ Deadlines'!$K$2:$K$1271="Yes"))</f>
        <v>0</v>
      </c>
      <c r="M571" s="15" t="str">
        <f ca="1">IFERROR(_xludf.minifs('Pending RQ Deadlines'!$G$2:$G$1271,'Pending RQ Deadlines'!$C$2:$C$1271,A571),"")</f>
        <v/>
      </c>
      <c r="N571" s="13">
        <f t="shared" ca="1" si="8"/>
        <v>571</v>
      </c>
    </row>
    <row r="572" spans="1:14">
      <c r="A572" s="14" t="s">
        <v>601</v>
      </c>
      <c r="B572" s="33">
        <f>COUNTIF(Data!$D$2:$D$6232,A572)</f>
        <v>1</v>
      </c>
      <c r="C572" s="33">
        <f>COUNTIFS(Data!$D$2:$D$6232,A572,Data!$R$2:$R$6232,"RFE FILED")</f>
        <v>1</v>
      </c>
      <c r="D572" s="33">
        <f>COUNTIFS(Data!$D$2:$D$6232,A572,Data!$R$2:$R$6232,"PROVISIONAL FILED")</f>
        <v>0</v>
      </c>
      <c r="E572" s="33">
        <f>COUNTIFS(Data!$D$2:$D$6232,A572,Data!$R$2:$R$6232,"COMPLETE FILED")</f>
        <v>0</v>
      </c>
      <c r="F572" s="33">
        <f>COUNTIFS(Data!$D$2:$D$6232,A572,Data!$R$2:$R$6232,"APPLICATION FILED")</f>
        <v>0</v>
      </c>
      <c r="G572" s="33">
        <f>COUNTIFS(Data!$D$2:$D$6232,A572,Data!$R$2:$R$6232,"UNDER EXAMINATION")</f>
        <v>0</v>
      </c>
      <c r="H572" s="33">
        <f>COUNTIFS(Data!$D$2:$D$6232,A572,Data!$R$2:$R$6232,"GRANTED")</f>
        <v>0</v>
      </c>
      <c r="I572" s="33">
        <f>SUMPRODUCT((Data!$D$2:$D$6232=A572)*((Data!$R$2:$R$6232="ABANDONED")+(Data!$R$2:$R$6232="CLOSED")+(Data!$R$2:$R$6232="MERGED")))</f>
        <v>0</v>
      </c>
      <c r="J572" s="13">
        <f>COUNTIFS('Pending RQ Deadlines'!$C$2:$C$1271,A572,'Pending RQ Deadlines'!$K$2:$K$1271,"Yes")</f>
        <v>0</v>
      </c>
      <c r="K572" s="13">
        <f>COUNTIFS('Pending RQ Deadlines'!$C$2:$C$1271,A572,'Pending RQ Deadlines'!$J$2:$J$1271,"OVERDUE")</f>
        <v>0</v>
      </c>
      <c r="L572" s="13">
        <f ca="1">SUMPRODUCT(('Pending RQ Deadlines'!$C$2:$C$1271=A572)*('Pending RQ Deadlines'!$J$2:$J$1271&lt;&gt;"UPCOMING")*('Pending RQ Deadlines'!$K$2:$K$1271="Yes"))</f>
        <v>0</v>
      </c>
      <c r="M572" s="15" t="str">
        <f ca="1">IFERROR(_xludf.minifs('Pending RQ Deadlines'!$G$2:$G$1271,'Pending RQ Deadlines'!$C$2:$C$1271,A572),"")</f>
        <v/>
      </c>
      <c r="N572" s="13">
        <f t="shared" ca="1" si="8"/>
        <v>572</v>
      </c>
    </row>
    <row r="573" spans="1:14">
      <c r="A573" s="14" t="s">
        <v>602</v>
      </c>
      <c r="B573" s="33">
        <f>COUNTIF(Data!$D$2:$D$6232,A573)</f>
        <v>1</v>
      </c>
      <c r="C573" s="33">
        <f>COUNTIFS(Data!$D$2:$D$6232,A573,Data!$R$2:$R$6232,"RFE FILED")</f>
        <v>1</v>
      </c>
      <c r="D573" s="33">
        <f>COUNTIFS(Data!$D$2:$D$6232,A573,Data!$R$2:$R$6232,"PROVISIONAL FILED")</f>
        <v>0</v>
      </c>
      <c r="E573" s="33">
        <f>COUNTIFS(Data!$D$2:$D$6232,A573,Data!$R$2:$R$6232,"COMPLETE FILED")</f>
        <v>0</v>
      </c>
      <c r="F573" s="33">
        <f>COUNTIFS(Data!$D$2:$D$6232,A573,Data!$R$2:$R$6232,"APPLICATION FILED")</f>
        <v>0</v>
      </c>
      <c r="G573" s="33">
        <f>COUNTIFS(Data!$D$2:$D$6232,A573,Data!$R$2:$R$6232,"UNDER EXAMINATION")</f>
        <v>0</v>
      </c>
      <c r="H573" s="33">
        <f>COUNTIFS(Data!$D$2:$D$6232,A573,Data!$R$2:$R$6232,"GRANTED")</f>
        <v>0</v>
      </c>
      <c r="I573" s="33">
        <f>SUMPRODUCT((Data!$D$2:$D$6232=A573)*((Data!$R$2:$R$6232="ABANDONED")+(Data!$R$2:$R$6232="CLOSED")+(Data!$R$2:$R$6232="MERGED")))</f>
        <v>0</v>
      </c>
      <c r="J573" s="13">
        <f>COUNTIFS('Pending RQ Deadlines'!$C$2:$C$1271,A573,'Pending RQ Deadlines'!$K$2:$K$1271,"Yes")</f>
        <v>0</v>
      </c>
      <c r="K573" s="13">
        <f>COUNTIFS('Pending RQ Deadlines'!$C$2:$C$1271,A573,'Pending RQ Deadlines'!$J$2:$J$1271,"OVERDUE")</f>
        <v>0</v>
      </c>
      <c r="L573" s="13">
        <f ca="1">SUMPRODUCT(('Pending RQ Deadlines'!$C$2:$C$1271=A573)*('Pending RQ Deadlines'!$J$2:$J$1271&lt;&gt;"UPCOMING")*('Pending RQ Deadlines'!$K$2:$K$1271="Yes"))</f>
        <v>0</v>
      </c>
      <c r="M573" s="15" t="str">
        <f ca="1">IFERROR(_xludf.minifs('Pending RQ Deadlines'!$G$2:$G$1271,'Pending RQ Deadlines'!$C$2:$C$1271,A573),"")</f>
        <v/>
      </c>
      <c r="N573" s="13">
        <f t="shared" ca="1" si="8"/>
        <v>573</v>
      </c>
    </row>
    <row r="574" spans="1:14">
      <c r="A574" s="14" t="s">
        <v>603</v>
      </c>
      <c r="B574" s="33">
        <f>COUNTIF(Data!$D$2:$D$6232,A574)</f>
        <v>1</v>
      </c>
      <c r="C574" s="33">
        <f>COUNTIFS(Data!$D$2:$D$6232,A574,Data!$R$2:$R$6232,"RFE FILED")</f>
        <v>1</v>
      </c>
      <c r="D574" s="33">
        <f>COUNTIFS(Data!$D$2:$D$6232,A574,Data!$R$2:$R$6232,"PROVISIONAL FILED")</f>
        <v>0</v>
      </c>
      <c r="E574" s="33">
        <f>COUNTIFS(Data!$D$2:$D$6232,A574,Data!$R$2:$R$6232,"COMPLETE FILED")</f>
        <v>0</v>
      </c>
      <c r="F574" s="33">
        <f>COUNTIFS(Data!$D$2:$D$6232,A574,Data!$R$2:$R$6232,"APPLICATION FILED")</f>
        <v>0</v>
      </c>
      <c r="G574" s="33">
        <f>COUNTIFS(Data!$D$2:$D$6232,A574,Data!$R$2:$R$6232,"UNDER EXAMINATION")</f>
        <v>0</v>
      </c>
      <c r="H574" s="33">
        <f>COUNTIFS(Data!$D$2:$D$6232,A574,Data!$R$2:$R$6232,"GRANTED")</f>
        <v>0</v>
      </c>
      <c r="I574" s="33">
        <f>SUMPRODUCT((Data!$D$2:$D$6232=A574)*((Data!$R$2:$R$6232="ABANDONED")+(Data!$R$2:$R$6232="CLOSED")+(Data!$R$2:$R$6232="MERGED")))</f>
        <v>0</v>
      </c>
      <c r="J574" s="13">
        <f>COUNTIFS('Pending RQ Deadlines'!$C$2:$C$1271,A574,'Pending RQ Deadlines'!$K$2:$K$1271,"Yes")</f>
        <v>0</v>
      </c>
      <c r="K574" s="13">
        <f>COUNTIFS('Pending RQ Deadlines'!$C$2:$C$1271,A574,'Pending RQ Deadlines'!$J$2:$J$1271,"OVERDUE")</f>
        <v>0</v>
      </c>
      <c r="L574" s="13">
        <f ca="1">SUMPRODUCT(('Pending RQ Deadlines'!$C$2:$C$1271=A574)*('Pending RQ Deadlines'!$J$2:$J$1271&lt;&gt;"UPCOMING")*('Pending RQ Deadlines'!$K$2:$K$1271="Yes"))</f>
        <v>0</v>
      </c>
      <c r="M574" s="15" t="str">
        <f ca="1">IFERROR(_xludf.minifs('Pending RQ Deadlines'!$G$2:$G$1271,'Pending RQ Deadlines'!$C$2:$C$1271,A574),"")</f>
        <v/>
      </c>
      <c r="N574" s="13">
        <f t="shared" ca="1" si="8"/>
        <v>574</v>
      </c>
    </row>
    <row r="575" spans="1:14">
      <c r="A575" s="14" t="s">
        <v>604</v>
      </c>
      <c r="B575" s="33">
        <f>COUNTIF(Data!$D$2:$D$6232,A575)</f>
        <v>1</v>
      </c>
      <c r="C575" s="33">
        <f>COUNTIFS(Data!$D$2:$D$6232,A575,Data!$R$2:$R$6232,"RFE FILED")</f>
        <v>1</v>
      </c>
      <c r="D575" s="33">
        <f>COUNTIFS(Data!$D$2:$D$6232,A575,Data!$R$2:$R$6232,"PROVISIONAL FILED")</f>
        <v>0</v>
      </c>
      <c r="E575" s="33">
        <f>COUNTIFS(Data!$D$2:$D$6232,A575,Data!$R$2:$R$6232,"COMPLETE FILED")</f>
        <v>0</v>
      </c>
      <c r="F575" s="33">
        <f>COUNTIFS(Data!$D$2:$D$6232,A575,Data!$R$2:$R$6232,"APPLICATION FILED")</f>
        <v>0</v>
      </c>
      <c r="G575" s="33">
        <f>COUNTIFS(Data!$D$2:$D$6232,A575,Data!$R$2:$R$6232,"UNDER EXAMINATION")</f>
        <v>0</v>
      </c>
      <c r="H575" s="33">
        <f>COUNTIFS(Data!$D$2:$D$6232,A575,Data!$R$2:$R$6232,"GRANTED")</f>
        <v>0</v>
      </c>
      <c r="I575" s="33">
        <f>SUMPRODUCT((Data!$D$2:$D$6232=A575)*((Data!$R$2:$R$6232="ABANDONED")+(Data!$R$2:$R$6232="CLOSED")+(Data!$R$2:$R$6232="MERGED")))</f>
        <v>0</v>
      </c>
      <c r="J575" s="13">
        <f>COUNTIFS('Pending RQ Deadlines'!$C$2:$C$1271,A575,'Pending RQ Deadlines'!$K$2:$K$1271,"Yes")</f>
        <v>0</v>
      </c>
      <c r="K575" s="13">
        <f>COUNTIFS('Pending RQ Deadlines'!$C$2:$C$1271,A575,'Pending RQ Deadlines'!$J$2:$J$1271,"OVERDUE")</f>
        <v>0</v>
      </c>
      <c r="L575" s="13">
        <f ca="1">SUMPRODUCT(('Pending RQ Deadlines'!$C$2:$C$1271=A575)*('Pending RQ Deadlines'!$J$2:$J$1271&lt;&gt;"UPCOMING")*('Pending RQ Deadlines'!$K$2:$K$1271="Yes"))</f>
        <v>0</v>
      </c>
      <c r="M575" s="15" t="str">
        <f ca="1">IFERROR(_xludf.minifs('Pending RQ Deadlines'!$G$2:$G$1271,'Pending RQ Deadlines'!$C$2:$C$1271,A575),"")</f>
        <v/>
      </c>
      <c r="N575" s="13">
        <f t="shared" ca="1" si="8"/>
        <v>575</v>
      </c>
    </row>
    <row r="576" spans="1:14">
      <c r="A576" s="14" t="s">
        <v>605</v>
      </c>
      <c r="B576" s="33">
        <f>COUNTIF(Data!$D$2:$D$6232,A576)</f>
        <v>1</v>
      </c>
      <c r="C576" s="33">
        <f>COUNTIFS(Data!$D$2:$D$6232,A576,Data!$R$2:$R$6232,"RFE FILED")</f>
        <v>1</v>
      </c>
      <c r="D576" s="33">
        <f>COUNTIFS(Data!$D$2:$D$6232,A576,Data!$R$2:$R$6232,"PROVISIONAL FILED")</f>
        <v>0</v>
      </c>
      <c r="E576" s="33">
        <f>COUNTIFS(Data!$D$2:$D$6232,A576,Data!$R$2:$R$6232,"COMPLETE FILED")</f>
        <v>0</v>
      </c>
      <c r="F576" s="33">
        <f>COUNTIFS(Data!$D$2:$D$6232,A576,Data!$R$2:$R$6232,"APPLICATION FILED")</f>
        <v>0</v>
      </c>
      <c r="G576" s="33">
        <f>COUNTIFS(Data!$D$2:$D$6232,A576,Data!$R$2:$R$6232,"UNDER EXAMINATION")</f>
        <v>0</v>
      </c>
      <c r="H576" s="33">
        <f>COUNTIFS(Data!$D$2:$D$6232,A576,Data!$R$2:$R$6232,"GRANTED")</f>
        <v>0</v>
      </c>
      <c r="I576" s="33">
        <f>SUMPRODUCT((Data!$D$2:$D$6232=A576)*((Data!$R$2:$R$6232="ABANDONED")+(Data!$R$2:$R$6232="CLOSED")+(Data!$R$2:$R$6232="MERGED")))</f>
        <v>0</v>
      </c>
      <c r="J576" s="13">
        <f>COUNTIFS('Pending RQ Deadlines'!$C$2:$C$1271,A576,'Pending RQ Deadlines'!$K$2:$K$1271,"Yes")</f>
        <v>0</v>
      </c>
      <c r="K576" s="13">
        <f>COUNTIFS('Pending RQ Deadlines'!$C$2:$C$1271,A576,'Pending RQ Deadlines'!$J$2:$J$1271,"OVERDUE")</f>
        <v>0</v>
      </c>
      <c r="L576" s="13">
        <f ca="1">SUMPRODUCT(('Pending RQ Deadlines'!$C$2:$C$1271=A576)*('Pending RQ Deadlines'!$J$2:$J$1271&lt;&gt;"UPCOMING")*('Pending RQ Deadlines'!$K$2:$K$1271="Yes"))</f>
        <v>0</v>
      </c>
      <c r="M576" s="15" t="str">
        <f ca="1">IFERROR(_xludf.minifs('Pending RQ Deadlines'!$G$2:$G$1271,'Pending RQ Deadlines'!$C$2:$C$1271,A576),"")</f>
        <v/>
      </c>
      <c r="N576" s="13">
        <f t="shared" ca="1" si="8"/>
        <v>576</v>
      </c>
    </row>
    <row r="577" spans="1:14">
      <c r="A577" s="14" t="s">
        <v>606</v>
      </c>
      <c r="B577" s="33">
        <f>COUNTIF(Data!$D$2:$D$6232,A577)</f>
        <v>1</v>
      </c>
      <c r="C577" s="33">
        <f>COUNTIFS(Data!$D$2:$D$6232,A577,Data!$R$2:$R$6232,"RFE FILED")</f>
        <v>1</v>
      </c>
      <c r="D577" s="33">
        <f>COUNTIFS(Data!$D$2:$D$6232,A577,Data!$R$2:$R$6232,"PROVISIONAL FILED")</f>
        <v>0</v>
      </c>
      <c r="E577" s="33">
        <f>COUNTIFS(Data!$D$2:$D$6232,A577,Data!$R$2:$R$6232,"COMPLETE FILED")</f>
        <v>0</v>
      </c>
      <c r="F577" s="33">
        <f>COUNTIFS(Data!$D$2:$D$6232,A577,Data!$R$2:$R$6232,"APPLICATION FILED")</f>
        <v>0</v>
      </c>
      <c r="G577" s="33">
        <f>COUNTIFS(Data!$D$2:$D$6232,A577,Data!$R$2:$R$6232,"UNDER EXAMINATION")</f>
        <v>0</v>
      </c>
      <c r="H577" s="33">
        <f>COUNTIFS(Data!$D$2:$D$6232,A577,Data!$R$2:$R$6232,"GRANTED")</f>
        <v>0</v>
      </c>
      <c r="I577" s="33">
        <f>SUMPRODUCT((Data!$D$2:$D$6232=A577)*((Data!$R$2:$R$6232="ABANDONED")+(Data!$R$2:$R$6232="CLOSED")+(Data!$R$2:$R$6232="MERGED")))</f>
        <v>0</v>
      </c>
      <c r="J577" s="13">
        <f>COUNTIFS('Pending RQ Deadlines'!$C$2:$C$1271,A577,'Pending RQ Deadlines'!$K$2:$K$1271,"Yes")</f>
        <v>0</v>
      </c>
      <c r="K577" s="13">
        <f>COUNTIFS('Pending RQ Deadlines'!$C$2:$C$1271,A577,'Pending RQ Deadlines'!$J$2:$J$1271,"OVERDUE")</f>
        <v>0</v>
      </c>
      <c r="L577" s="13">
        <f ca="1">SUMPRODUCT(('Pending RQ Deadlines'!$C$2:$C$1271=A577)*('Pending RQ Deadlines'!$J$2:$J$1271&lt;&gt;"UPCOMING")*('Pending RQ Deadlines'!$K$2:$K$1271="Yes"))</f>
        <v>0</v>
      </c>
      <c r="M577" s="15" t="str">
        <f ca="1">IFERROR(_xludf.minifs('Pending RQ Deadlines'!$G$2:$G$1271,'Pending RQ Deadlines'!$C$2:$C$1271,A577),"")</f>
        <v/>
      </c>
      <c r="N577" s="13">
        <f t="shared" ca="1" si="8"/>
        <v>577</v>
      </c>
    </row>
    <row r="578" spans="1:14">
      <c r="A578" s="14" t="s">
        <v>607</v>
      </c>
      <c r="B578" s="33">
        <f>COUNTIF(Data!$D$2:$D$6232,A578)</f>
        <v>1</v>
      </c>
      <c r="C578" s="33">
        <f>COUNTIFS(Data!$D$2:$D$6232,A578,Data!$R$2:$R$6232,"RFE FILED")</f>
        <v>0</v>
      </c>
      <c r="D578" s="33">
        <f>COUNTIFS(Data!$D$2:$D$6232,A578,Data!$R$2:$R$6232,"PROVISIONAL FILED")</f>
        <v>1</v>
      </c>
      <c r="E578" s="33">
        <f>COUNTIFS(Data!$D$2:$D$6232,A578,Data!$R$2:$R$6232,"COMPLETE FILED")</f>
        <v>0</v>
      </c>
      <c r="F578" s="33">
        <f>COUNTIFS(Data!$D$2:$D$6232,A578,Data!$R$2:$R$6232,"APPLICATION FILED")</f>
        <v>0</v>
      </c>
      <c r="G578" s="33">
        <f>COUNTIFS(Data!$D$2:$D$6232,A578,Data!$R$2:$R$6232,"UNDER EXAMINATION")</f>
        <v>0</v>
      </c>
      <c r="H578" s="33">
        <f>COUNTIFS(Data!$D$2:$D$6232,A578,Data!$R$2:$R$6232,"GRANTED")</f>
        <v>0</v>
      </c>
      <c r="I578" s="33">
        <f>SUMPRODUCT((Data!$D$2:$D$6232=A578)*((Data!$R$2:$R$6232="ABANDONED")+(Data!$R$2:$R$6232="CLOSED")+(Data!$R$2:$R$6232="MERGED")))</f>
        <v>0</v>
      </c>
      <c r="J578" s="13">
        <f>COUNTIFS('Pending RQ Deadlines'!$C$2:$C$1271,A578,'Pending RQ Deadlines'!$K$2:$K$1271,"Yes")</f>
        <v>1</v>
      </c>
      <c r="K578" s="13">
        <f ca="1">COUNTIFS('Pending RQ Deadlines'!$C$2:$C$1271,A578,'Pending RQ Deadlines'!$J$2:$J$1271,"OVERDUE")</f>
        <v>0</v>
      </c>
      <c r="L578" s="13">
        <f ca="1">SUMPRODUCT(('Pending RQ Deadlines'!$C$2:$C$1271=A578)*('Pending RQ Deadlines'!$J$2:$J$1271&lt;&gt;"UPCOMING")*('Pending RQ Deadlines'!$K$2:$K$1271="Yes"))</f>
        <v>0</v>
      </c>
      <c r="M578" s="15" t="str">
        <f ca="1">IFERROR(_xludf.minifs('Pending RQ Deadlines'!$G$2:$G$1271,'Pending RQ Deadlines'!$C$2:$C$1271,A578),"")</f>
        <v/>
      </c>
      <c r="N578" s="13">
        <f t="shared" ca="1" si="8"/>
        <v>578</v>
      </c>
    </row>
    <row r="579" spans="1:14">
      <c r="A579" s="14" t="s">
        <v>608</v>
      </c>
      <c r="B579" s="33">
        <f>COUNTIF(Data!$D$2:$D$6232,A579)</f>
        <v>1</v>
      </c>
      <c r="C579" s="33">
        <f>COUNTIFS(Data!$D$2:$D$6232,A579,Data!$R$2:$R$6232,"RFE FILED")</f>
        <v>0</v>
      </c>
      <c r="D579" s="33">
        <f>COUNTIFS(Data!$D$2:$D$6232,A579,Data!$R$2:$R$6232,"PROVISIONAL FILED")</f>
        <v>1</v>
      </c>
      <c r="E579" s="33">
        <f>COUNTIFS(Data!$D$2:$D$6232,A579,Data!$R$2:$R$6232,"COMPLETE FILED")</f>
        <v>0</v>
      </c>
      <c r="F579" s="33">
        <f>COUNTIFS(Data!$D$2:$D$6232,A579,Data!$R$2:$R$6232,"APPLICATION FILED")</f>
        <v>0</v>
      </c>
      <c r="G579" s="33">
        <f>COUNTIFS(Data!$D$2:$D$6232,A579,Data!$R$2:$R$6232,"UNDER EXAMINATION")</f>
        <v>0</v>
      </c>
      <c r="H579" s="33">
        <f>COUNTIFS(Data!$D$2:$D$6232,A579,Data!$R$2:$R$6232,"GRANTED")</f>
        <v>0</v>
      </c>
      <c r="I579" s="33">
        <f>SUMPRODUCT((Data!$D$2:$D$6232=A579)*((Data!$R$2:$R$6232="ABANDONED")+(Data!$R$2:$R$6232="CLOSED")+(Data!$R$2:$R$6232="MERGED")))</f>
        <v>0</v>
      </c>
      <c r="J579" s="13">
        <f>COUNTIFS('Pending RQ Deadlines'!$C$2:$C$1271,A579,'Pending RQ Deadlines'!$K$2:$K$1271,"Yes")</f>
        <v>1</v>
      </c>
      <c r="K579" s="13">
        <f ca="1">COUNTIFS('Pending RQ Deadlines'!$C$2:$C$1271,A579,'Pending RQ Deadlines'!$J$2:$J$1271,"OVERDUE")</f>
        <v>1</v>
      </c>
      <c r="L579" s="13">
        <f ca="1">SUMPRODUCT(('Pending RQ Deadlines'!$C$2:$C$1271=A579)*('Pending RQ Deadlines'!$J$2:$J$1271&lt;&gt;"UPCOMING")*('Pending RQ Deadlines'!$K$2:$K$1271="Yes"))</f>
        <v>1</v>
      </c>
      <c r="M579" s="15" t="str">
        <f ca="1">IFERROR(_xludf.minifs('Pending RQ Deadlines'!$G$2:$G$1271,'Pending RQ Deadlines'!$C$2:$C$1271,A579),"")</f>
        <v/>
      </c>
      <c r="N579" s="13">
        <f t="shared" ref="N579:N607" ca="1" si="9">ROW()-L579+K579/100</f>
        <v>578.01</v>
      </c>
    </row>
    <row r="580" spans="1:14">
      <c r="A580" s="14" t="s">
        <v>609</v>
      </c>
      <c r="B580" s="33">
        <f>COUNTIF(Data!$D$2:$D$6232,A580)</f>
        <v>1</v>
      </c>
      <c r="C580" s="33">
        <f>COUNTIFS(Data!$D$2:$D$6232,A580,Data!$R$2:$R$6232,"RFE FILED")</f>
        <v>0</v>
      </c>
      <c r="D580" s="33">
        <f>COUNTIFS(Data!$D$2:$D$6232,A580,Data!$R$2:$R$6232,"PROVISIONAL FILED")</f>
        <v>1</v>
      </c>
      <c r="E580" s="33">
        <f>COUNTIFS(Data!$D$2:$D$6232,A580,Data!$R$2:$R$6232,"COMPLETE FILED")</f>
        <v>0</v>
      </c>
      <c r="F580" s="33">
        <f>COUNTIFS(Data!$D$2:$D$6232,A580,Data!$R$2:$R$6232,"APPLICATION FILED")</f>
        <v>0</v>
      </c>
      <c r="G580" s="33">
        <f>COUNTIFS(Data!$D$2:$D$6232,A580,Data!$R$2:$R$6232,"UNDER EXAMINATION")</f>
        <v>0</v>
      </c>
      <c r="H580" s="33">
        <f>COUNTIFS(Data!$D$2:$D$6232,A580,Data!$R$2:$R$6232,"GRANTED")</f>
        <v>0</v>
      </c>
      <c r="I580" s="33">
        <f>SUMPRODUCT((Data!$D$2:$D$6232=A580)*((Data!$R$2:$R$6232="ABANDONED")+(Data!$R$2:$R$6232="CLOSED")+(Data!$R$2:$R$6232="MERGED")))</f>
        <v>0</v>
      </c>
      <c r="J580" s="13">
        <f>COUNTIFS('Pending RQ Deadlines'!$C$2:$C$1271,A580,'Pending RQ Deadlines'!$K$2:$K$1271,"Yes")</f>
        <v>1</v>
      </c>
      <c r="K580" s="13">
        <f ca="1">COUNTIFS('Pending RQ Deadlines'!$C$2:$C$1271,A580,'Pending RQ Deadlines'!$J$2:$J$1271,"OVERDUE")</f>
        <v>0</v>
      </c>
      <c r="L580" s="13">
        <f ca="1">SUMPRODUCT(('Pending RQ Deadlines'!$C$2:$C$1271=A580)*('Pending RQ Deadlines'!$J$2:$J$1271&lt;&gt;"UPCOMING")*('Pending RQ Deadlines'!$K$2:$K$1271="Yes"))</f>
        <v>0</v>
      </c>
      <c r="M580" s="15" t="str">
        <f ca="1">IFERROR(_xludf.minifs('Pending RQ Deadlines'!$G$2:$G$1271,'Pending RQ Deadlines'!$C$2:$C$1271,A580),"")</f>
        <v/>
      </c>
      <c r="N580" s="13">
        <f t="shared" ca="1" si="9"/>
        <v>580</v>
      </c>
    </row>
    <row r="581" spans="1:14">
      <c r="A581" s="14" t="s">
        <v>610</v>
      </c>
      <c r="B581" s="33">
        <f>COUNTIF(Data!$D$2:$D$6232,A581)</f>
        <v>1</v>
      </c>
      <c r="C581" s="33">
        <f>COUNTIFS(Data!$D$2:$D$6232,A581,Data!$R$2:$R$6232,"RFE FILED")</f>
        <v>1</v>
      </c>
      <c r="D581" s="33">
        <f>COUNTIFS(Data!$D$2:$D$6232,A581,Data!$R$2:$R$6232,"PROVISIONAL FILED")</f>
        <v>0</v>
      </c>
      <c r="E581" s="33">
        <f>COUNTIFS(Data!$D$2:$D$6232,A581,Data!$R$2:$R$6232,"COMPLETE FILED")</f>
        <v>0</v>
      </c>
      <c r="F581" s="33">
        <f>COUNTIFS(Data!$D$2:$D$6232,A581,Data!$R$2:$R$6232,"APPLICATION FILED")</f>
        <v>0</v>
      </c>
      <c r="G581" s="33">
        <f>COUNTIFS(Data!$D$2:$D$6232,A581,Data!$R$2:$R$6232,"UNDER EXAMINATION")</f>
        <v>0</v>
      </c>
      <c r="H581" s="33">
        <f>COUNTIFS(Data!$D$2:$D$6232,A581,Data!$R$2:$R$6232,"GRANTED")</f>
        <v>0</v>
      </c>
      <c r="I581" s="33">
        <f>SUMPRODUCT((Data!$D$2:$D$6232=A581)*((Data!$R$2:$R$6232="ABANDONED")+(Data!$R$2:$R$6232="CLOSED")+(Data!$R$2:$R$6232="MERGED")))</f>
        <v>0</v>
      </c>
      <c r="J581" s="13">
        <f>COUNTIFS('Pending RQ Deadlines'!$C$2:$C$1271,A581,'Pending RQ Deadlines'!$K$2:$K$1271,"Yes")</f>
        <v>0</v>
      </c>
      <c r="K581" s="13">
        <f>COUNTIFS('Pending RQ Deadlines'!$C$2:$C$1271,A581,'Pending RQ Deadlines'!$J$2:$J$1271,"OVERDUE")</f>
        <v>0</v>
      </c>
      <c r="L581" s="13">
        <f ca="1">SUMPRODUCT(('Pending RQ Deadlines'!$C$2:$C$1271=A581)*('Pending RQ Deadlines'!$J$2:$J$1271&lt;&gt;"UPCOMING")*('Pending RQ Deadlines'!$K$2:$K$1271="Yes"))</f>
        <v>0</v>
      </c>
      <c r="M581" s="15" t="str">
        <f ca="1">IFERROR(_xludf.minifs('Pending RQ Deadlines'!$G$2:$G$1271,'Pending RQ Deadlines'!$C$2:$C$1271,A581),"")</f>
        <v/>
      </c>
      <c r="N581" s="13">
        <f t="shared" ca="1" si="9"/>
        <v>581</v>
      </c>
    </row>
    <row r="582" spans="1:14">
      <c r="A582" s="14" t="s">
        <v>611</v>
      </c>
      <c r="B582" s="33">
        <f>COUNTIF(Data!$D$2:$D$6232,A582)</f>
        <v>1</v>
      </c>
      <c r="C582" s="33">
        <f>COUNTIFS(Data!$D$2:$D$6232,A582,Data!$R$2:$R$6232,"RFE FILED")</f>
        <v>1</v>
      </c>
      <c r="D582" s="33">
        <f>COUNTIFS(Data!$D$2:$D$6232,A582,Data!$R$2:$R$6232,"PROVISIONAL FILED")</f>
        <v>0</v>
      </c>
      <c r="E582" s="33">
        <f>COUNTIFS(Data!$D$2:$D$6232,A582,Data!$R$2:$R$6232,"COMPLETE FILED")</f>
        <v>0</v>
      </c>
      <c r="F582" s="33">
        <f>COUNTIFS(Data!$D$2:$D$6232,A582,Data!$R$2:$R$6232,"APPLICATION FILED")</f>
        <v>0</v>
      </c>
      <c r="G582" s="33">
        <f>COUNTIFS(Data!$D$2:$D$6232,A582,Data!$R$2:$R$6232,"UNDER EXAMINATION")</f>
        <v>0</v>
      </c>
      <c r="H582" s="33">
        <f>COUNTIFS(Data!$D$2:$D$6232,A582,Data!$R$2:$R$6232,"GRANTED")</f>
        <v>0</v>
      </c>
      <c r="I582" s="33">
        <f>SUMPRODUCT((Data!$D$2:$D$6232=A582)*((Data!$R$2:$R$6232="ABANDONED")+(Data!$R$2:$R$6232="CLOSED")+(Data!$R$2:$R$6232="MERGED")))</f>
        <v>0</v>
      </c>
      <c r="J582" s="13">
        <f>COUNTIFS('Pending RQ Deadlines'!$C$2:$C$1271,A582,'Pending RQ Deadlines'!$K$2:$K$1271,"Yes")</f>
        <v>0</v>
      </c>
      <c r="K582" s="13">
        <f>COUNTIFS('Pending RQ Deadlines'!$C$2:$C$1271,A582,'Pending RQ Deadlines'!$J$2:$J$1271,"OVERDUE")</f>
        <v>0</v>
      </c>
      <c r="L582" s="13">
        <f ca="1">SUMPRODUCT(('Pending RQ Deadlines'!$C$2:$C$1271=A582)*('Pending RQ Deadlines'!$J$2:$J$1271&lt;&gt;"UPCOMING")*('Pending RQ Deadlines'!$K$2:$K$1271="Yes"))</f>
        <v>0</v>
      </c>
      <c r="M582" s="15" t="str">
        <f ca="1">IFERROR(_xludf.minifs('Pending RQ Deadlines'!$G$2:$G$1271,'Pending RQ Deadlines'!$C$2:$C$1271,A582),"")</f>
        <v/>
      </c>
      <c r="N582" s="13">
        <f t="shared" ca="1" si="9"/>
        <v>582</v>
      </c>
    </row>
    <row r="583" spans="1:14">
      <c r="A583" s="14" t="s">
        <v>612</v>
      </c>
      <c r="B583" s="33">
        <f>COUNTIF(Data!$D$2:$D$6232,A583)</f>
        <v>1</v>
      </c>
      <c r="C583" s="33">
        <f>COUNTIFS(Data!$D$2:$D$6232,A583,Data!$R$2:$R$6232,"RFE FILED")</f>
        <v>1</v>
      </c>
      <c r="D583" s="33">
        <f>COUNTIFS(Data!$D$2:$D$6232,A583,Data!$R$2:$R$6232,"PROVISIONAL FILED")</f>
        <v>0</v>
      </c>
      <c r="E583" s="33">
        <f>COUNTIFS(Data!$D$2:$D$6232,A583,Data!$R$2:$R$6232,"COMPLETE FILED")</f>
        <v>0</v>
      </c>
      <c r="F583" s="33">
        <f>COUNTIFS(Data!$D$2:$D$6232,A583,Data!$R$2:$R$6232,"APPLICATION FILED")</f>
        <v>0</v>
      </c>
      <c r="G583" s="33">
        <f>COUNTIFS(Data!$D$2:$D$6232,A583,Data!$R$2:$R$6232,"UNDER EXAMINATION")</f>
        <v>0</v>
      </c>
      <c r="H583" s="33">
        <f>COUNTIFS(Data!$D$2:$D$6232,A583,Data!$R$2:$R$6232,"GRANTED")</f>
        <v>0</v>
      </c>
      <c r="I583" s="33">
        <f>SUMPRODUCT((Data!$D$2:$D$6232=A583)*((Data!$R$2:$R$6232="ABANDONED")+(Data!$R$2:$R$6232="CLOSED")+(Data!$R$2:$R$6232="MERGED")))</f>
        <v>0</v>
      </c>
      <c r="J583" s="13">
        <f>COUNTIFS('Pending RQ Deadlines'!$C$2:$C$1271,A583,'Pending RQ Deadlines'!$K$2:$K$1271,"Yes")</f>
        <v>0</v>
      </c>
      <c r="K583" s="13">
        <f>COUNTIFS('Pending RQ Deadlines'!$C$2:$C$1271,A583,'Pending RQ Deadlines'!$J$2:$J$1271,"OVERDUE")</f>
        <v>0</v>
      </c>
      <c r="L583" s="13">
        <f ca="1">SUMPRODUCT(('Pending RQ Deadlines'!$C$2:$C$1271=A583)*('Pending RQ Deadlines'!$J$2:$J$1271&lt;&gt;"UPCOMING")*('Pending RQ Deadlines'!$K$2:$K$1271="Yes"))</f>
        <v>0</v>
      </c>
      <c r="M583" s="15" t="str">
        <f ca="1">IFERROR(_xludf.minifs('Pending RQ Deadlines'!$G$2:$G$1271,'Pending RQ Deadlines'!$C$2:$C$1271,A583),"")</f>
        <v/>
      </c>
      <c r="N583" s="13">
        <f t="shared" ca="1" si="9"/>
        <v>583</v>
      </c>
    </row>
    <row r="584" spans="1:14">
      <c r="A584" s="14" t="s">
        <v>613</v>
      </c>
      <c r="B584" s="33">
        <f>COUNTIF(Data!$D$2:$D$6232,A584)</f>
        <v>1</v>
      </c>
      <c r="C584" s="33">
        <f>COUNTIFS(Data!$D$2:$D$6232,A584,Data!$R$2:$R$6232,"RFE FILED")</f>
        <v>1</v>
      </c>
      <c r="D584" s="33">
        <f>COUNTIFS(Data!$D$2:$D$6232,A584,Data!$R$2:$R$6232,"PROVISIONAL FILED")</f>
        <v>0</v>
      </c>
      <c r="E584" s="33">
        <f>COUNTIFS(Data!$D$2:$D$6232,A584,Data!$R$2:$R$6232,"COMPLETE FILED")</f>
        <v>0</v>
      </c>
      <c r="F584" s="33">
        <f>COUNTIFS(Data!$D$2:$D$6232,A584,Data!$R$2:$R$6232,"APPLICATION FILED")</f>
        <v>0</v>
      </c>
      <c r="G584" s="33">
        <f>COUNTIFS(Data!$D$2:$D$6232,A584,Data!$R$2:$R$6232,"UNDER EXAMINATION")</f>
        <v>0</v>
      </c>
      <c r="H584" s="33">
        <f>COUNTIFS(Data!$D$2:$D$6232,A584,Data!$R$2:$R$6232,"GRANTED")</f>
        <v>0</v>
      </c>
      <c r="I584" s="33">
        <f>SUMPRODUCT((Data!$D$2:$D$6232=A584)*((Data!$R$2:$R$6232="ABANDONED")+(Data!$R$2:$R$6232="CLOSED")+(Data!$R$2:$R$6232="MERGED")))</f>
        <v>0</v>
      </c>
      <c r="J584" s="13">
        <f>COUNTIFS('Pending RQ Deadlines'!$C$2:$C$1271,A584,'Pending RQ Deadlines'!$K$2:$K$1271,"Yes")</f>
        <v>0</v>
      </c>
      <c r="K584" s="13">
        <f>COUNTIFS('Pending RQ Deadlines'!$C$2:$C$1271,A584,'Pending RQ Deadlines'!$J$2:$J$1271,"OVERDUE")</f>
        <v>0</v>
      </c>
      <c r="L584" s="13">
        <f ca="1">SUMPRODUCT(('Pending RQ Deadlines'!$C$2:$C$1271=A584)*('Pending RQ Deadlines'!$J$2:$J$1271&lt;&gt;"UPCOMING")*('Pending RQ Deadlines'!$K$2:$K$1271="Yes"))</f>
        <v>0</v>
      </c>
      <c r="M584" s="15" t="str">
        <f ca="1">IFERROR(_xludf.minifs('Pending RQ Deadlines'!$G$2:$G$1271,'Pending RQ Deadlines'!$C$2:$C$1271,A584),"")</f>
        <v/>
      </c>
      <c r="N584" s="13">
        <f t="shared" ca="1" si="9"/>
        <v>584</v>
      </c>
    </row>
    <row r="585" spans="1:14">
      <c r="A585" s="14" t="s">
        <v>614</v>
      </c>
      <c r="B585" s="33">
        <f>COUNTIF(Data!$D$2:$D$6232,A585)</f>
        <v>1</v>
      </c>
      <c r="C585" s="33">
        <f>COUNTIFS(Data!$D$2:$D$6232,A585,Data!$R$2:$R$6232,"RFE FILED")</f>
        <v>1</v>
      </c>
      <c r="D585" s="33">
        <f>COUNTIFS(Data!$D$2:$D$6232,A585,Data!$R$2:$R$6232,"PROVISIONAL FILED")</f>
        <v>0</v>
      </c>
      <c r="E585" s="33">
        <f>COUNTIFS(Data!$D$2:$D$6232,A585,Data!$R$2:$R$6232,"COMPLETE FILED")</f>
        <v>0</v>
      </c>
      <c r="F585" s="33">
        <f>COUNTIFS(Data!$D$2:$D$6232,A585,Data!$R$2:$R$6232,"APPLICATION FILED")</f>
        <v>0</v>
      </c>
      <c r="G585" s="33">
        <f>COUNTIFS(Data!$D$2:$D$6232,A585,Data!$R$2:$R$6232,"UNDER EXAMINATION")</f>
        <v>0</v>
      </c>
      <c r="H585" s="33">
        <f>COUNTIFS(Data!$D$2:$D$6232,A585,Data!$R$2:$R$6232,"GRANTED")</f>
        <v>0</v>
      </c>
      <c r="I585" s="33">
        <f>SUMPRODUCT((Data!$D$2:$D$6232=A585)*((Data!$R$2:$R$6232="ABANDONED")+(Data!$R$2:$R$6232="CLOSED")+(Data!$R$2:$R$6232="MERGED")))</f>
        <v>0</v>
      </c>
      <c r="J585" s="13">
        <f>COUNTIFS('Pending RQ Deadlines'!$C$2:$C$1271,A585,'Pending RQ Deadlines'!$K$2:$K$1271,"Yes")</f>
        <v>0</v>
      </c>
      <c r="K585" s="13">
        <f>COUNTIFS('Pending RQ Deadlines'!$C$2:$C$1271,A585,'Pending RQ Deadlines'!$J$2:$J$1271,"OVERDUE")</f>
        <v>0</v>
      </c>
      <c r="L585" s="13">
        <f ca="1">SUMPRODUCT(('Pending RQ Deadlines'!$C$2:$C$1271=A585)*('Pending RQ Deadlines'!$J$2:$J$1271&lt;&gt;"UPCOMING")*('Pending RQ Deadlines'!$K$2:$K$1271="Yes"))</f>
        <v>0</v>
      </c>
      <c r="M585" s="15" t="str">
        <f ca="1">IFERROR(_xludf.minifs('Pending RQ Deadlines'!$G$2:$G$1271,'Pending RQ Deadlines'!$C$2:$C$1271,A585),"")</f>
        <v/>
      </c>
      <c r="N585" s="13">
        <f t="shared" ca="1" si="9"/>
        <v>585</v>
      </c>
    </row>
    <row r="586" spans="1:14">
      <c r="A586" s="14" t="s">
        <v>615</v>
      </c>
      <c r="B586" s="33">
        <f>COUNTIF(Data!$D$2:$D$6232,A586)</f>
        <v>1</v>
      </c>
      <c r="C586" s="33">
        <f>COUNTIFS(Data!$D$2:$D$6232,A586,Data!$R$2:$R$6232,"RFE FILED")</f>
        <v>1</v>
      </c>
      <c r="D586" s="33">
        <f>COUNTIFS(Data!$D$2:$D$6232,A586,Data!$R$2:$R$6232,"PROVISIONAL FILED")</f>
        <v>0</v>
      </c>
      <c r="E586" s="33">
        <f>COUNTIFS(Data!$D$2:$D$6232,A586,Data!$R$2:$R$6232,"COMPLETE FILED")</f>
        <v>0</v>
      </c>
      <c r="F586" s="33">
        <f>COUNTIFS(Data!$D$2:$D$6232,A586,Data!$R$2:$R$6232,"APPLICATION FILED")</f>
        <v>0</v>
      </c>
      <c r="G586" s="33">
        <f>COUNTIFS(Data!$D$2:$D$6232,A586,Data!$R$2:$R$6232,"UNDER EXAMINATION")</f>
        <v>0</v>
      </c>
      <c r="H586" s="33">
        <f>COUNTIFS(Data!$D$2:$D$6232,A586,Data!$R$2:$R$6232,"GRANTED")</f>
        <v>0</v>
      </c>
      <c r="I586" s="33">
        <f>SUMPRODUCT((Data!$D$2:$D$6232=A586)*((Data!$R$2:$R$6232="ABANDONED")+(Data!$R$2:$R$6232="CLOSED")+(Data!$R$2:$R$6232="MERGED")))</f>
        <v>0</v>
      </c>
      <c r="J586" s="13">
        <f>COUNTIFS('Pending RQ Deadlines'!$C$2:$C$1271,A586,'Pending RQ Deadlines'!$K$2:$K$1271,"Yes")</f>
        <v>0</v>
      </c>
      <c r="K586" s="13">
        <f>COUNTIFS('Pending RQ Deadlines'!$C$2:$C$1271,A586,'Pending RQ Deadlines'!$J$2:$J$1271,"OVERDUE")</f>
        <v>0</v>
      </c>
      <c r="L586" s="13">
        <f ca="1">SUMPRODUCT(('Pending RQ Deadlines'!$C$2:$C$1271=A586)*('Pending RQ Deadlines'!$J$2:$J$1271&lt;&gt;"UPCOMING")*('Pending RQ Deadlines'!$K$2:$K$1271="Yes"))</f>
        <v>0</v>
      </c>
      <c r="M586" s="15" t="str">
        <f ca="1">IFERROR(_xludf.minifs('Pending RQ Deadlines'!$G$2:$G$1271,'Pending RQ Deadlines'!$C$2:$C$1271,A586),"")</f>
        <v/>
      </c>
      <c r="N586" s="13">
        <f t="shared" ca="1" si="9"/>
        <v>586</v>
      </c>
    </row>
    <row r="587" spans="1:14">
      <c r="A587" s="14" t="s">
        <v>616</v>
      </c>
      <c r="B587" s="33">
        <f>COUNTIF(Data!$D$2:$D$6232,A587)</f>
        <v>1</v>
      </c>
      <c r="C587" s="33">
        <f>COUNTIFS(Data!$D$2:$D$6232,A587,Data!$R$2:$R$6232,"RFE FILED")</f>
        <v>1</v>
      </c>
      <c r="D587" s="33">
        <f>COUNTIFS(Data!$D$2:$D$6232,A587,Data!$R$2:$R$6232,"PROVISIONAL FILED")</f>
        <v>0</v>
      </c>
      <c r="E587" s="33">
        <f>COUNTIFS(Data!$D$2:$D$6232,A587,Data!$R$2:$R$6232,"COMPLETE FILED")</f>
        <v>0</v>
      </c>
      <c r="F587" s="33">
        <f>COUNTIFS(Data!$D$2:$D$6232,A587,Data!$R$2:$R$6232,"APPLICATION FILED")</f>
        <v>0</v>
      </c>
      <c r="G587" s="33">
        <f>COUNTIFS(Data!$D$2:$D$6232,A587,Data!$R$2:$R$6232,"UNDER EXAMINATION")</f>
        <v>0</v>
      </c>
      <c r="H587" s="33">
        <f>COUNTIFS(Data!$D$2:$D$6232,A587,Data!$R$2:$R$6232,"GRANTED")</f>
        <v>0</v>
      </c>
      <c r="I587" s="33">
        <f>SUMPRODUCT((Data!$D$2:$D$6232=A587)*((Data!$R$2:$R$6232="ABANDONED")+(Data!$R$2:$R$6232="CLOSED")+(Data!$R$2:$R$6232="MERGED")))</f>
        <v>0</v>
      </c>
      <c r="J587" s="13">
        <f>COUNTIFS('Pending RQ Deadlines'!$C$2:$C$1271,A587,'Pending RQ Deadlines'!$K$2:$K$1271,"Yes")</f>
        <v>0</v>
      </c>
      <c r="K587" s="13">
        <f>COUNTIFS('Pending RQ Deadlines'!$C$2:$C$1271,A587,'Pending RQ Deadlines'!$J$2:$J$1271,"OVERDUE")</f>
        <v>0</v>
      </c>
      <c r="L587" s="13">
        <f ca="1">SUMPRODUCT(('Pending RQ Deadlines'!$C$2:$C$1271=A587)*('Pending RQ Deadlines'!$J$2:$J$1271&lt;&gt;"UPCOMING")*('Pending RQ Deadlines'!$K$2:$K$1271="Yes"))</f>
        <v>0</v>
      </c>
      <c r="M587" s="15" t="str">
        <f ca="1">IFERROR(_xludf.minifs('Pending RQ Deadlines'!$G$2:$G$1271,'Pending RQ Deadlines'!$C$2:$C$1271,A587),"")</f>
        <v/>
      </c>
      <c r="N587" s="13">
        <f t="shared" ca="1" si="9"/>
        <v>587</v>
      </c>
    </row>
    <row r="588" spans="1:14">
      <c r="A588" s="14" t="s">
        <v>617</v>
      </c>
      <c r="B588" s="33">
        <f>COUNTIF(Data!$D$2:$D$6232,A588)</f>
        <v>1</v>
      </c>
      <c r="C588" s="33">
        <f>COUNTIFS(Data!$D$2:$D$6232,A588,Data!$R$2:$R$6232,"RFE FILED")</f>
        <v>0</v>
      </c>
      <c r="D588" s="33">
        <f>COUNTIFS(Data!$D$2:$D$6232,A588,Data!$R$2:$R$6232,"PROVISIONAL FILED")</f>
        <v>1</v>
      </c>
      <c r="E588" s="33">
        <f>COUNTIFS(Data!$D$2:$D$6232,A588,Data!$R$2:$R$6232,"COMPLETE FILED")</f>
        <v>0</v>
      </c>
      <c r="F588" s="33">
        <f>COUNTIFS(Data!$D$2:$D$6232,A588,Data!$R$2:$R$6232,"APPLICATION FILED")</f>
        <v>0</v>
      </c>
      <c r="G588" s="33">
        <f>COUNTIFS(Data!$D$2:$D$6232,A588,Data!$R$2:$R$6232,"UNDER EXAMINATION")</f>
        <v>0</v>
      </c>
      <c r="H588" s="33">
        <f>COUNTIFS(Data!$D$2:$D$6232,A588,Data!$R$2:$R$6232,"GRANTED")</f>
        <v>0</v>
      </c>
      <c r="I588" s="33">
        <f>SUMPRODUCT((Data!$D$2:$D$6232=A588)*((Data!$R$2:$R$6232="ABANDONED")+(Data!$R$2:$R$6232="CLOSED")+(Data!$R$2:$R$6232="MERGED")))</f>
        <v>0</v>
      </c>
      <c r="J588" s="13">
        <f>COUNTIFS('Pending RQ Deadlines'!$C$2:$C$1271,A588,'Pending RQ Deadlines'!$K$2:$K$1271,"Yes")</f>
        <v>1</v>
      </c>
      <c r="K588" s="13">
        <f ca="1">COUNTIFS('Pending RQ Deadlines'!$C$2:$C$1271,A588,'Pending RQ Deadlines'!$J$2:$J$1271,"OVERDUE")</f>
        <v>1</v>
      </c>
      <c r="L588" s="13">
        <f ca="1">SUMPRODUCT(('Pending RQ Deadlines'!$C$2:$C$1271=A588)*('Pending RQ Deadlines'!$J$2:$J$1271&lt;&gt;"UPCOMING")*('Pending RQ Deadlines'!$K$2:$K$1271="Yes"))</f>
        <v>1</v>
      </c>
      <c r="M588" s="15" t="str">
        <f ca="1">IFERROR(_xludf.minifs('Pending RQ Deadlines'!$G$2:$G$1271,'Pending RQ Deadlines'!$C$2:$C$1271,A588),"")</f>
        <v/>
      </c>
      <c r="N588" s="13">
        <f t="shared" ca="1" si="9"/>
        <v>587.01</v>
      </c>
    </row>
    <row r="589" spans="1:14">
      <c r="A589" s="14" t="s">
        <v>618</v>
      </c>
      <c r="B589" s="33">
        <f>COUNTIF(Data!$D$2:$D$6232,A589)</f>
        <v>1</v>
      </c>
      <c r="C589" s="33">
        <f>COUNTIFS(Data!$D$2:$D$6232,A589,Data!$R$2:$R$6232,"RFE FILED")</f>
        <v>0</v>
      </c>
      <c r="D589" s="33">
        <f>COUNTIFS(Data!$D$2:$D$6232,A589,Data!$R$2:$R$6232,"PROVISIONAL FILED")</f>
        <v>0</v>
      </c>
      <c r="E589" s="33">
        <f>COUNTIFS(Data!$D$2:$D$6232,A589,Data!$R$2:$R$6232,"COMPLETE FILED")</f>
        <v>0</v>
      </c>
      <c r="F589" s="33">
        <f>COUNTIFS(Data!$D$2:$D$6232,A589,Data!$R$2:$R$6232,"APPLICATION FILED")</f>
        <v>1</v>
      </c>
      <c r="G589" s="33">
        <f>COUNTIFS(Data!$D$2:$D$6232,A589,Data!$R$2:$R$6232,"UNDER EXAMINATION")</f>
        <v>0</v>
      </c>
      <c r="H589" s="33">
        <f>COUNTIFS(Data!$D$2:$D$6232,A589,Data!$R$2:$R$6232,"GRANTED")</f>
        <v>0</v>
      </c>
      <c r="I589" s="33">
        <f>SUMPRODUCT((Data!$D$2:$D$6232=A589)*((Data!$R$2:$R$6232="ABANDONED")+(Data!$R$2:$R$6232="CLOSED")+(Data!$R$2:$R$6232="MERGED")))</f>
        <v>0</v>
      </c>
      <c r="J589" s="13">
        <f>COUNTIFS('Pending RQ Deadlines'!$C$2:$C$1271,A589,'Pending RQ Deadlines'!$K$2:$K$1271,"Yes")</f>
        <v>1</v>
      </c>
      <c r="K589" s="13">
        <f ca="1">COUNTIFS('Pending RQ Deadlines'!$C$2:$C$1271,A589,'Pending RQ Deadlines'!$J$2:$J$1271,"OVERDUE")</f>
        <v>1</v>
      </c>
      <c r="L589" s="13">
        <f ca="1">SUMPRODUCT(('Pending RQ Deadlines'!$C$2:$C$1271=A589)*('Pending RQ Deadlines'!$J$2:$J$1271&lt;&gt;"UPCOMING")*('Pending RQ Deadlines'!$K$2:$K$1271="Yes"))</f>
        <v>1</v>
      </c>
      <c r="M589" s="15" t="str">
        <f ca="1">IFERROR(_xludf.minifs('Pending RQ Deadlines'!$G$2:$G$1271,'Pending RQ Deadlines'!$C$2:$C$1271,A589),"")</f>
        <v/>
      </c>
      <c r="N589" s="13">
        <f t="shared" ca="1" si="9"/>
        <v>588.01</v>
      </c>
    </row>
    <row r="590" spans="1:14">
      <c r="A590" s="14" t="s">
        <v>619</v>
      </c>
      <c r="B590" s="33">
        <f>COUNTIF(Data!$D$2:$D$6232,A590)</f>
        <v>1</v>
      </c>
      <c r="C590" s="33">
        <f>COUNTIFS(Data!$D$2:$D$6232,A590,Data!$R$2:$R$6232,"RFE FILED")</f>
        <v>0</v>
      </c>
      <c r="D590" s="33">
        <f>COUNTIFS(Data!$D$2:$D$6232,A590,Data!$R$2:$R$6232,"PROVISIONAL FILED")</f>
        <v>1</v>
      </c>
      <c r="E590" s="33">
        <f>COUNTIFS(Data!$D$2:$D$6232,A590,Data!$R$2:$R$6232,"COMPLETE FILED")</f>
        <v>0</v>
      </c>
      <c r="F590" s="33">
        <f>COUNTIFS(Data!$D$2:$D$6232,A590,Data!$R$2:$R$6232,"APPLICATION FILED")</f>
        <v>0</v>
      </c>
      <c r="G590" s="33">
        <f>COUNTIFS(Data!$D$2:$D$6232,A590,Data!$R$2:$R$6232,"UNDER EXAMINATION")</f>
        <v>0</v>
      </c>
      <c r="H590" s="33">
        <f>COUNTIFS(Data!$D$2:$D$6232,A590,Data!$R$2:$R$6232,"GRANTED")</f>
        <v>0</v>
      </c>
      <c r="I590" s="33">
        <f>SUMPRODUCT((Data!$D$2:$D$6232=A590)*((Data!$R$2:$R$6232="ABANDONED")+(Data!$R$2:$R$6232="CLOSED")+(Data!$R$2:$R$6232="MERGED")))</f>
        <v>0</v>
      </c>
      <c r="J590" s="13">
        <f>COUNTIFS('Pending RQ Deadlines'!$C$2:$C$1271,A590,'Pending RQ Deadlines'!$K$2:$K$1271,"Yes")</f>
        <v>1</v>
      </c>
      <c r="K590" s="13">
        <f ca="1">COUNTIFS('Pending RQ Deadlines'!$C$2:$C$1271,A590,'Pending RQ Deadlines'!$J$2:$J$1271,"OVERDUE")</f>
        <v>0</v>
      </c>
      <c r="L590" s="13">
        <f ca="1">SUMPRODUCT(('Pending RQ Deadlines'!$C$2:$C$1271=A590)*('Pending RQ Deadlines'!$J$2:$J$1271&lt;&gt;"UPCOMING")*('Pending RQ Deadlines'!$K$2:$K$1271="Yes"))</f>
        <v>0</v>
      </c>
      <c r="M590" s="15" t="str">
        <f ca="1">IFERROR(_xludf.minifs('Pending RQ Deadlines'!$G$2:$G$1271,'Pending RQ Deadlines'!$C$2:$C$1271,A590),"")</f>
        <v/>
      </c>
      <c r="N590" s="13">
        <f t="shared" ca="1" si="9"/>
        <v>590</v>
      </c>
    </row>
    <row r="591" spans="1:14">
      <c r="A591" s="14" t="s">
        <v>620</v>
      </c>
      <c r="B591" s="33">
        <f>COUNTIF(Data!$D$2:$D$6232,A591)</f>
        <v>1</v>
      </c>
      <c r="C591" s="33">
        <f>COUNTIFS(Data!$D$2:$D$6232,A591,Data!$R$2:$R$6232,"RFE FILED")</f>
        <v>0</v>
      </c>
      <c r="D591" s="33">
        <f>COUNTIFS(Data!$D$2:$D$6232,A591,Data!$R$2:$R$6232,"PROVISIONAL FILED")</f>
        <v>0</v>
      </c>
      <c r="E591" s="33">
        <f>COUNTIFS(Data!$D$2:$D$6232,A591,Data!$R$2:$R$6232,"COMPLETE FILED")</f>
        <v>1</v>
      </c>
      <c r="F591" s="33">
        <f>COUNTIFS(Data!$D$2:$D$6232,A591,Data!$R$2:$R$6232,"APPLICATION FILED")</f>
        <v>0</v>
      </c>
      <c r="G591" s="33">
        <f>COUNTIFS(Data!$D$2:$D$6232,A591,Data!$R$2:$R$6232,"UNDER EXAMINATION")</f>
        <v>0</v>
      </c>
      <c r="H591" s="33">
        <f>COUNTIFS(Data!$D$2:$D$6232,A591,Data!$R$2:$R$6232,"GRANTED")</f>
        <v>0</v>
      </c>
      <c r="I591" s="33">
        <f>SUMPRODUCT((Data!$D$2:$D$6232=A591)*((Data!$R$2:$R$6232="ABANDONED")+(Data!$R$2:$R$6232="CLOSED")+(Data!$R$2:$R$6232="MERGED")))</f>
        <v>0</v>
      </c>
      <c r="J591" s="13">
        <f>COUNTIFS('Pending RQ Deadlines'!$C$2:$C$1271,A591,'Pending RQ Deadlines'!$K$2:$K$1271,"Yes")</f>
        <v>1</v>
      </c>
      <c r="K591" s="13">
        <f ca="1">COUNTIFS('Pending RQ Deadlines'!$C$2:$C$1271,A591,'Pending RQ Deadlines'!$J$2:$J$1271,"OVERDUE")</f>
        <v>0</v>
      </c>
      <c r="L591" s="13">
        <f ca="1">SUMPRODUCT(('Pending RQ Deadlines'!$C$2:$C$1271=A591)*('Pending RQ Deadlines'!$J$2:$J$1271&lt;&gt;"UPCOMING")*('Pending RQ Deadlines'!$K$2:$K$1271="Yes"))</f>
        <v>0</v>
      </c>
      <c r="M591" s="15" t="str">
        <f ca="1">IFERROR(_xludf.minifs('Pending RQ Deadlines'!$G$2:$G$1271,'Pending RQ Deadlines'!$C$2:$C$1271,A591),"")</f>
        <v/>
      </c>
      <c r="N591" s="13">
        <f t="shared" ca="1" si="9"/>
        <v>591</v>
      </c>
    </row>
    <row r="592" spans="1:14">
      <c r="A592" s="14" t="s">
        <v>621</v>
      </c>
      <c r="B592" s="33">
        <f>COUNTIF(Data!$D$2:$D$6232,A592)</f>
        <v>1</v>
      </c>
      <c r="C592" s="33">
        <f>COUNTIFS(Data!$D$2:$D$6232,A592,Data!$R$2:$R$6232,"RFE FILED")</f>
        <v>0</v>
      </c>
      <c r="D592" s="33">
        <f>COUNTIFS(Data!$D$2:$D$6232,A592,Data!$R$2:$R$6232,"PROVISIONAL FILED")</f>
        <v>1</v>
      </c>
      <c r="E592" s="33">
        <f>COUNTIFS(Data!$D$2:$D$6232,A592,Data!$R$2:$R$6232,"COMPLETE FILED")</f>
        <v>0</v>
      </c>
      <c r="F592" s="33">
        <f>COUNTIFS(Data!$D$2:$D$6232,A592,Data!$R$2:$R$6232,"APPLICATION FILED")</f>
        <v>0</v>
      </c>
      <c r="G592" s="33">
        <f>COUNTIFS(Data!$D$2:$D$6232,A592,Data!$R$2:$R$6232,"UNDER EXAMINATION")</f>
        <v>0</v>
      </c>
      <c r="H592" s="33">
        <f>COUNTIFS(Data!$D$2:$D$6232,A592,Data!$R$2:$R$6232,"GRANTED")</f>
        <v>0</v>
      </c>
      <c r="I592" s="33">
        <f>SUMPRODUCT((Data!$D$2:$D$6232=A592)*((Data!$R$2:$R$6232="ABANDONED")+(Data!$R$2:$R$6232="CLOSED")+(Data!$R$2:$R$6232="MERGED")))</f>
        <v>0</v>
      </c>
      <c r="J592" s="13">
        <f>COUNTIFS('Pending RQ Deadlines'!$C$2:$C$1271,A592,'Pending RQ Deadlines'!$K$2:$K$1271,"Yes")</f>
        <v>1</v>
      </c>
      <c r="K592" s="13">
        <f ca="1">COUNTIFS('Pending RQ Deadlines'!$C$2:$C$1271,A592,'Pending RQ Deadlines'!$J$2:$J$1271,"OVERDUE")</f>
        <v>1</v>
      </c>
      <c r="L592" s="13">
        <f ca="1">SUMPRODUCT(('Pending RQ Deadlines'!$C$2:$C$1271=A592)*('Pending RQ Deadlines'!$J$2:$J$1271&lt;&gt;"UPCOMING")*('Pending RQ Deadlines'!$K$2:$K$1271="Yes"))</f>
        <v>1</v>
      </c>
      <c r="M592" s="15" t="str">
        <f ca="1">IFERROR(_xludf.minifs('Pending RQ Deadlines'!$G$2:$G$1271,'Pending RQ Deadlines'!$C$2:$C$1271,A592),"")</f>
        <v/>
      </c>
      <c r="N592" s="13">
        <f t="shared" ca="1" si="9"/>
        <v>591.01</v>
      </c>
    </row>
    <row r="593" spans="1:14">
      <c r="A593" s="14" t="s">
        <v>622</v>
      </c>
      <c r="B593" s="33">
        <f>COUNTIF(Data!$D$2:$D$6232,A593)</f>
        <v>1</v>
      </c>
      <c r="C593" s="33">
        <f>COUNTIFS(Data!$D$2:$D$6232,A593,Data!$R$2:$R$6232,"RFE FILED")</f>
        <v>0</v>
      </c>
      <c r="D593" s="33">
        <f>COUNTIFS(Data!$D$2:$D$6232,A593,Data!$R$2:$R$6232,"PROVISIONAL FILED")</f>
        <v>0</v>
      </c>
      <c r="E593" s="33">
        <f>COUNTIFS(Data!$D$2:$D$6232,A593,Data!$R$2:$R$6232,"COMPLETE FILED")</f>
        <v>0</v>
      </c>
      <c r="F593" s="33">
        <f>COUNTIFS(Data!$D$2:$D$6232,A593,Data!$R$2:$R$6232,"APPLICATION FILED")</f>
        <v>1</v>
      </c>
      <c r="G593" s="33">
        <f>COUNTIFS(Data!$D$2:$D$6232,A593,Data!$R$2:$R$6232,"UNDER EXAMINATION")</f>
        <v>0</v>
      </c>
      <c r="H593" s="33">
        <f>COUNTIFS(Data!$D$2:$D$6232,A593,Data!$R$2:$R$6232,"GRANTED")</f>
        <v>0</v>
      </c>
      <c r="I593" s="33">
        <f>SUMPRODUCT((Data!$D$2:$D$6232=A593)*((Data!$R$2:$R$6232="ABANDONED")+(Data!$R$2:$R$6232="CLOSED")+(Data!$R$2:$R$6232="MERGED")))</f>
        <v>0</v>
      </c>
      <c r="J593" s="13">
        <f>COUNTIFS('Pending RQ Deadlines'!$C$2:$C$1271,A593,'Pending RQ Deadlines'!$K$2:$K$1271,"Yes")</f>
        <v>1</v>
      </c>
      <c r="K593" s="13">
        <f ca="1">COUNTIFS('Pending RQ Deadlines'!$C$2:$C$1271,A593,'Pending RQ Deadlines'!$J$2:$J$1271,"OVERDUE")</f>
        <v>1</v>
      </c>
      <c r="L593" s="13">
        <f ca="1">SUMPRODUCT(('Pending RQ Deadlines'!$C$2:$C$1271=A593)*('Pending RQ Deadlines'!$J$2:$J$1271&lt;&gt;"UPCOMING")*('Pending RQ Deadlines'!$K$2:$K$1271="Yes"))</f>
        <v>1</v>
      </c>
      <c r="M593" s="15" t="str">
        <f ca="1">IFERROR(_xludf.minifs('Pending RQ Deadlines'!$G$2:$G$1271,'Pending RQ Deadlines'!$C$2:$C$1271,A593),"")</f>
        <v/>
      </c>
      <c r="N593" s="13">
        <f t="shared" ca="1" si="9"/>
        <v>592.01</v>
      </c>
    </row>
    <row r="594" spans="1:14">
      <c r="A594" s="14" t="s">
        <v>623</v>
      </c>
      <c r="B594" s="33">
        <f>COUNTIF(Data!$D$2:$D$6232,A594)</f>
        <v>1</v>
      </c>
      <c r="C594" s="33">
        <f>COUNTIFS(Data!$D$2:$D$6232,A594,Data!$R$2:$R$6232,"RFE FILED")</f>
        <v>0</v>
      </c>
      <c r="D594" s="33">
        <f>COUNTIFS(Data!$D$2:$D$6232,A594,Data!$R$2:$R$6232,"PROVISIONAL FILED")</f>
        <v>1</v>
      </c>
      <c r="E594" s="33">
        <f>COUNTIFS(Data!$D$2:$D$6232,A594,Data!$R$2:$R$6232,"COMPLETE FILED")</f>
        <v>0</v>
      </c>
      <c r="F594" s="33">
        <f>COUNTIFS(Data!$D$2:$D$6232,A594,Data!$R$2:$R$6232,"APPLICATION FILED")</f>
        <v>0</v>
      </c>
      <c r="G594" s="33">
        <f>COUNTIFS(Data!$D$2:$D$6232,A594,Data!$R$2:$R$6232,"UNDER EXAMINATION")</f>
        <v>0</v>
      </c>
      <c r="H594" s="33">
        <f>COUNTIFS(Data!$D$2:$D$6232,A594,Data!$R$2:$R$6232,"GRANTED")</f>
        <v>0</v>
      </c>
      <c r="I594" s="33">
        <f>SUMPRODUCT((Data!$D$2:$D$6232=A594)*((Data!$R$2:$R$6232="ABANDONED")+(Data!$R$2:$R$6232="CLOSED")+(Data!$R$2:$R$6232="MERGED")))</f>
        <v>0</v>
      </c>
      <c r="J594" s="13">
        <f>COUNTIFS('Pending RQ Deadlines'!$C$2:$C$1271,A594,'Pending RQ Deadlines'!$K$2:$K$1271,"Yes")</f>
        <v>1</v>
      </c>
      <c r="K594" s="13">
        <f ca="1">COUNTIFS('Pending RQ Deadlines'!$C$2:$C$1271,A594,'Pending RQ Deadlines'!$J$2:$J$1271,"OVERDUE")</f>
        <v>1</v>
      </c>
      <c r="L594" s="13">
        <f ca="1">SUMPRODUCT(('Pending RQ Deadlines'!$C$2:$C$1271=A594)*('Pending RQ Deadlines'!$J$2:$J$1271&lt;&gt;"UPCOMING")*('Pending RQ Deadlines'!$K$2:$K$1271="Yes"))</f>
        <v>1</v>
      </c>
      <c r="M594" s="15" t="str">
        <f ca="1">IFERROR(_xludf.minifs('Pending RQ Deadlines'!$G$2:$G$1271,'Pending RQ Deadlines'!$C$2:$C$1271,A594),"")</f>
        <v/>
      </c>
      <c r="N594" s="13">
        <f t="shared" ca="1" si="9"/>
        <v>593.01</v>
      </c>
    </row>
    <row r="595" spans="1:14">
      <c r="A595" s="14" t="s">
        <v>624</v>
      </c>
      <c r="B595" s="33">
        <f>COUNTIF(Data!$D$2:$D$6232,A595)</f>
        <v>1</v>
      </c>
      <c r="C595" s="33">
        <f>COUNTIFS(Data!$D$2:$D$6232,A595,Data!$R$2:$R$6232,"RFE FILED")</f>
        <v>0</v>
      </c>
      <c r="D595" s="33">
        <f>COUNTIFS(Data!$D$2:$D$6232,A595,Data!$R$2:$R$6232,"PROVISIONAL FILED")</f>
        <v>0</v>
      </c>
      <c r="E595" s="33">
        <f>COUNTIFS(Data!$D$2:$D$6232,A595,Data!$R$2:$R$6232,"COMPLETE FILED")</f>
        <v>0</v>
      </c>
      <c r="F595" s="33">
        <f>COUNTIFS(Data!$D$2:$D$6232,A595,Data!$R$2:$R$6232,"APPLICATION FILED")</f>
        <v>0</v>
      </c>
      <c r="G595" s="33">
        <f>COUNTIFS(Data!$D$2:$D$6232,A595,Data!$R$2:$R$6232,"UNDER EXAMINATION")</f>
        <v>0</v>
      </c>
      <c r="H595" s="33">
        <f>COUNTIFS(Data!$D$2:$D$6232,A595,Data!$R$2:$R$6232,"GRANTED")</f>
        <v>0</v>
      </c>
      <c r="I595" s="33">
        <f>SUMPRODUCT((Data!$D$2:$D$6232=A595)*((Data!$R$2:$R$6232="ABANDONED")+(Data!$R$2:$R$6232="CLOSED")+(Data!$R$2:$R$6232="MERGED")))</f>
        <v>1</v>
      </c>
      <c r="J595" s="13">
        <f>COUNTIFS('Pending RQ Deadlines'!$C$2:$C$1271,A595,'Pending RQ Deadlines'!$K$2:$K$1271,"Yes")</f>
        <v>0</v>
      </c>
      <c r="K595" s="13">
        <f ca="1">COUNTIFS('Pending RQ Deadlines'!$C$2:$C$1271,A595,'Pending RQ Deadlines'!$J$2:$J$1271,"OVERDUE")</f>
        <v>0</v>
      </c>
      <c r="L595" s="13">
        <f ca="1">SUMPRODUCT(('Pending RQ Deadlines'!$C$2:$C$1271=A595)*('Pending RQ Deadlines'!$J$2:$J$1271&lt;&gt;"UPCOMING")*('Pending RQ Deadlines'!$K$2:$K$1271="Yes"))</f>
        <v>0</v>
      </c>
      <c r="M595" s="15" t="str">
        <f ca="1">IFERROR(_xludf.minifs('Pending RQ Deadlines'!$G$2:$G$1271,'Pending RQ Deadlines'!$C$2:$C$1271,A595),"")</f>
        <v/>
      </c>
      <c r="N595" s="13">
        <f t="shared" ca="1" si="9"/>
        <v>595</v>
      </c>
    </row>
    <row r="596" spans="1:14">
      <c r="A596" s="14" t="s">
        <v>625</v>
      </c>
      <c r="B596" s="33">
        <f>COUNTIF(Data!$D$2:$D$6232,A596)</f>
        <v>1</v>
      </c>
      <c r="C596" s="33">
        <f>COUNTIFS(Data!$D$2:$D$6232,A596,Data!$R$2:$R$6232,"RFE FILED")</f>
        <v>1</v>
      </c>
      <c r="D596" s="33">
        <f>COUNTIFS(Data!$D$2:$D$6232,A596,Data!$R$2:$R$6232,"PROVISIONAL FILED")</f>
        <v>0</v>
      </c>
      <c r="E596" s="33">
        <f>COUNTIFS(Data!$D$2:$D$6232,A596,Data!$R$2:$R$6232,"COMPLETE FILED")</f>
        <v>0</v>
      </c>
      <c r="F596" s="33">
        <f>COUNTIFS(Data!$D$2:$D$6232,A596,Data!$R$2:$R$6232,"APPLICATION FILED")</f>
        <v>0</v>
      </c>
      <c r="G596" s="33">
        <f>COUNTIFS(Data!$D$2:$D$6232,A596,Data!$R$2:$R$6232,"UNDER EXAMINATION")</f>
        <v>0</v>
      </c>
      <c r="H596" s="33">
        <f>COUNTIFS(Data!$D$2:$D$6232,A596,Data!$R$2:$R$6232,"GRANTED")</f>
        <v>0</v>
      </c>
      <c r="I596" s="33">
        <f>SUMPRODUCT((Data!$D$2:$D$6232=A596)*((Data!$R$2:$R$6232="ABANDONED")+(Data!$R$2:$R$6232="CLOSED")+(Data!$R$2:$R$6232="MERGED")))</f>
        <v>0</v>
      </c>
      <c r="J596" s="13">
        <f>COUNTIFS('Pending RQ Deadlines'!$C$2:$C$1271,A596,'Pending RQ Deadlines'!$K$2:$K$1271,"Yes")</f>
        <v>0</v>
      </c>
      <c r="K596" s="13">
        <f>COUNTIFS('Pending RQ Deadlines'!$C$2:$C$1271,A596,'Pending RQ Deadlines'!$J$2:$J$1271,"OVERDUE")</f>
        <v>0</v>
      </c>
      <c r="L596" s="13">
        <f ca="1">SUMPRODUCT(('Pending RQ Deadlines'!$C$2:$C$1271=A596)*('Pending RQ Deadlines'!$J$2:$J$1271&lt;&gt;"UPCOMING")*('Pending RQ Deadlines'!$K$2:$K$1271="Yes"))</f>
        <v>0</v>
      </c>
      <c r="M596" s="15" t="str">
        <f ca="1">IFERROR(_xludf.minifs('Pending RQ Deadlines'!$G$2:$G$1271,'Pending RQ Deadlines'!$C$2:$C$1271,A596),"")</f>
        <v/>
      </c>
      <c r="N596" s="13">
        <f t="shared" ca="1" si="9"/>
        <v>596</v>
      </c>
    </row>
    <row r="597" spans="1:14">
      <c r="A597" s="14" t="s">
        <v>626</v>
      </c>
      <c r="B597" s="33">
        <f>COUNTIF(Data!$D$2:$D$6232,A597)</f>
        <v>1</v>
      </c>
      <c r="C597" s="33">
        <f>COUNTIFS(Data!$D$2:$D$6232,A597,Data!$R$2:$R$6232,"RFE FILED")</f>
        <v>0</v>
      </c>
      <c r="D597" s="33">
        <f>COUNTIFS(Data!$D$2:$D$6232,A597,Data!$R$2:$R$6232,"PROVISIONAL FILED")</f>
        <v>1</v>
      </c>
      <c r="E597" s="33">
        <f>COUNTIFS(Data!$D$2:$D$6232,A597,Data!$R$2:$R$6232,"COMPLETE FILED")</f>
        <v>0</v>
      </c>
      <c r="F597" s="33">
        <f>COUNTIFS(Data!$D$2:$D$6232,A597,Data!$R$2:$R$6232,"APPLICATION FILED")</f>
        <v>0</v>
      </c>
      <c r="G597" s="33">
        <f>COUNTIFS(Data!$D$2:$D$6232,A597,Data!$R$2:$R$6232,"UNDER EXAMINATION")</f>
        <v>0</v>
      </c>
      <c r="H597" s="33">
        <f>COUNTIFS(Data!$D$2:$D$6232,A597,Data!$R$2:$R$6232,"GRANTED")</f>
        <v>0</v>
      </c>
      <c r="I597" s="33">
        <f>SUMPRODUCT((Data!$D$2:$D$6232=A597)*((Data!$R$2:$R$6232="ABANDONED")+(Data!$R$2:$R$6232="CLOSED")+(Data!$R$2:$R$6232="MERGED")))</f>
        <v>0</v>
      </c>
      <c r="J597" s="13">
        <f>COUNTIFS('Pending RQ Deadlines'!$C$2:$C$1271,A597,'Pending RQ Deadlines'!$K$2:$K$1271,"Yes")</f>
        <v>1</v>
      </c>
      <c r="K597" s="13">
        <f ca="1">COUNTIFS('Pending RQ Deadlines'!$C$2:$C$1271,A597,'Pending RQ Deadlines'!$J$2:$J$1271,"OVERDUE")</f>
        <v>0</v>
      </c>
      <c r="L597" s="13">
        <f ca="1">SUMPRODUCT(('Pending RQ Deadlines'!$C$2:$C$1271=A597)*('Pending RQ Deadlines'!$J$2:$J$1271&lt;&gt;"UPCOMING")*('Pending RQ Deadlines'!$K$2:$K$1271="Yes"))</f>
        <v>0</v>
      </c>
      <c r="M597" s="15" t="str">
        <f ca="1">IFERROR(_xludf.minifs('Pending RQ Deadlines'!$G$2:$G$1271,'Pending RQ Deadlines'!$C$2:$C$1271,A597),"")</f>
        <v/>
      </c>
      <c r="N597" s="13">
        <f t="shared" ca="1" si="9"/>
        <v>597</v>
      </c>
    </row>
    <row r="598" spans="1:14">
      <c r="A598" s="14" t="s">
        <v>627</v>
      </c>
      <c r="B598" s="33">
        <f>COUNTIF(Data!$D$2:$D$6232,A598)</f>
        <v>1</v>
      </c>
      <c r="C598" s="33">
        <f>COUNTIFS(Data!$D$2:$D$6232,A598,Data!$R$2:$R$6232,"RFE FILED")</f>
        <v>1</v>
      </c>
      <c r="D598" s="33">
        <f>COUNTIFS(Data!$D$2:$D$6232,A598,Data!$R$2:$R$6232,"PROVISIONAL FILED")</f>
        <v>0</v>
      </c>
      <c r="E598" s="33">
        <f>COUNTIFS(Data!$D$2:$D$6232,A598,Data!$R$2:$R$6232,"COMPLETE FILED")</f>
        <v>0</v>
      </c>
      <c r="F598" s="33">
        <f>COUNTIFS(Data!$D$2:$D$6232,A598,Data!$R$2:$R$6232,"APPLICATION FILED")</f>
        <v>0</v>
      </c>
      <c r="G598" s="33">
        <f>COUNTIFS(Data!$D$2:$D$6232,A598,Data!$R$2:$R$6232,"UNDER EXAMINATION")</f>
        <v>0</v>
      </c>
      <c r="H598" s="33">
        <f>COUNTIFS(Data!$D$2:$D$6232,A598,Data!$R$2:$R$6232,"GRANTED")</f>
        <v>0</v>
      </c>
      <c r="I598" s="33">
        <f>SUMPRODUCT((Data!$D$2:$D$6232=A598)*((Data!$R$2:$R$6232="ABANDONED")+(Data!$R$2:$R$6232="CLOSED")+(Data!$R$2:$R$6232="MERGED")))</f>
        <v>0</v>
      </c>
      <c r="J598" s="13">
        <f>COUNTIFS('Pending RQ Deadlines'!$C$2:$C$1271,A598,'Pending RQ Deadlines'!$K$2:$K$1271,"Yes")</f>
        <v>0</v>
      </c>
      <c r="K598" s="13">
        <f>COUNTIFS('Pending RQ Deadlines'!$C$2:$C$1271,A598,'Pending RQ Deadlines'!$J$2:$J$1271,"OVERDUE")</f>
        <v>0</v>
      </c>
      <c r="L598" s="13">
        <f ca="1">SUMPRODUCT(('Pending RQ Deadlines'!$C$2:$C$1271=A598)*('Pending RQ Deadlines'!$J$2:$J$1271&lt;&gt;"UPCOMING")*('Pending RQ Deadlines'!$K$2:$K$1271="Yes"))</f>
        <v>0</v>
      </c>
      <c r="M598" s="15" t="str">
        <f ca="1">IFERROR(_xludf.minifs('Pending RQ Deadlines'!$G$2:$G$1271,'Pending RQ Deadlines'!$C$2:$C$1271,A598),"")</f>
        <v/>
      </c>
      <c r="N598" s="13">
        <f t="shared" ca="1" si="9"/>
        <v>598</v>
      </c>
    </row>
    <row r="599" spans="1:14">
      <c r="A599" s="14" t="s">
        <v>628</v>
      </c>
      <c r="B599" s="33">
        <f>COUNTIF(Data!$D$2:$D$6232,A599)</f>
        <v>1</v>
      </c>
      <c r="C599" s="33">
        <f>COUNTIFS(Data!$D$2:$D$6232,A599,Data!$R$2:$R$6232,"RFE FILED")</f>
        <v>0</v>
      </c>
      <c r="D599" s="33">
        <f>COUNTIFS(Data!$D$2:$D$6232,A599,Data!$R$2:$R$6232,"PROVISIONAL FILED")</f>
        <v>0</v>
      </c>
      <c r="E599" s="33">
        <f>COUNTIFS(Data!$D$2:$D$6232,A599,Data!$R$2:$R$6232,"COMPLETE FILED")</f>
        <v>1</v>
      </c>
      <c r="F599" s="33">
        <f>COUNTIFS(Data!$D$2:$D$6232,A599,Data!$R$2:$R$6232,"APPLICATION FILED")</f>
        <v>0</v>
      </c>
      <c r="G599" s="33">
        <f>COUNTIFS(Data!$D$2:$D$6232,A599,Data!$R$2:$R$6232,"UNDER EXAMINATION")</f>
        <v>0</v>
      </c>
      <c r="H599" s="33">
        <f>COUNTIFS(Data!$D$2:$D$6232,A599,Data!$R$2:$R$6232,"GRANTED")</f>
        <v>0</v>
      </c>
      <c r="I599" s="33">
        <f>SUMPRODUCT((Data!$D$2:$D$6232=A599)*((Data!$R$2:$R$6232="ABANDONED")+(Data!$R$2:$R$6232="CLOSED")+(Data!$R$2:$R$6232="MERGED")))</f>
        <v>0</v>
      </c>
      <c r="J599" s="13">
        <f>COUNTIFS('Pending RQ Deadlines'!$C$2:$C$1271,A599,'Pending RQ Deadlines'!$K$2:$K$1271,"Yes")</f>
        <v>1</v>
      </c>
      <c r="K599" s="13">
        <f ca="1">COUNTIFS('Pending RQ Deadlines'!$C$2:$C$1271,A599,'Pending RQ Deadlines'!$J$2:$J$1271,"OVERDUE")</f>
        <v>1</v>
      </c>
      <c r="L599" s="13">
        <f ca="1">SUMPRODUCT(('Pending RQ Deadlines'!$C$2:$C$1271=A599)*('Pending RQ Deadlines'!$J$2:$J$1271&lt;&gt;"UPCOMING")*('Pending RQ Deadlines'!$K$2:$K$1271="Yes"))</f>
        <v>1</v>
      </c>
      <c r="M599" s="15" t="str">
        <f ca="1">IFERROR(_xludf.minifs('Pending RQ Deadlines'!$G$2:$G$1271,'Pending RQ Deadlines'!$C$2:$C$1271,A599),"")</f>
        <v/>
      </c>
      <c r="N599" s="13">
        <f t="shared" ca="1" si="9"/>
        <v>598.01</v>
      </c>
    </row>
    <row r="600" spans="1:14">
      <c r="A600" s="14" t="s">
        <v>629</v>
      </c>
      <c r="B600" s="33">
        <f>COUNTIF(Data!$D$2:$D$6232,A600)</f>
        <v>1</v>
      </c>
      <c r="C600" s="33">
        <f>COUNTIFS(Data!$D$2:$D$6232,A600,Data!$R$2:$R$6232,"RFE FILED")</f>
        <v>0</v>
      </c>
      <c r="D600" s="33">
        <f>COUNTIFS(Data!$D$2:$D$6232,A600,Data!$R$2:$R$6232,"PROVISIONAL FILED")</f>
        <v>0</v>
      </c>
      <c r="E600" s="33">
        <f>COUNTIFS(Data!$D$2:$D$6232,A600,Data!$R$2:$R$6232,"COMPLETE FILED")</f>
        <v>1</v>
      </c>
      <c r="F600" s="33">
        <f>COUNTIFS(Data!$D$2:$D$6232,A600,Data!$R$2:$R$6232,"APPLICATION FILED")</f>
        <v>0</v>
      </c>
      <c r="G600" s="33">
        <f>COUNTIFS(Data!$D$2:$D$6232,A600,Data!$R$2:$R$6232,"UNDER EXAMINATION")</f>
        <v>0</v>
      </c>
      <c r="H600" s="33">
        <f>COUNTIFS(Data!$D$2:$D$6232,A600,Data!$R$2:$R$6232,"GRANTED")</f>
        <v>0</v>
      </c>
      <c r="I600" s="33">
        <f>SUMPRODUCT((Data!$D$2:$D$6232=A600)*((Data!$R$2:$R$6232="ABANDONED")+(Data!$R$2:$R$6232="CLOSED")+(Data!$R$2:$R$6232="MERGED")))</f>
        <v>0</v>
      </c>
      <c r="J600" s="13">
        <f>COUNTIFS('Pending RQ Deadlines'!$C$2:$C$1271,A600,'Pending RQ Deadlines'!$K$2:$K$1271,"Yes")</f>
        <v>1</v>
      </c>
      <c r="K600" s="13">
        <f ca="1">COUNTIFS('Pending RQ Deadlines'!$C$2:$C$1271,A600,'Pending RQ Deadlines'!$J$2:$J$1271,"OVERDUE")</f>
        <v>1</v>
      </c>
      <c r="L600" s="13">
        <f ca="1">SUMPRODUCT(('Pending RQ Deadlines'!$C$2:$C$1271=A600)*('Pending RQ Deadlines'!$J$2:$J$1271&lt;&gt;"UPCOMING")*('Pending RQ Deadlines'!$K$2:$K$1271="Yes"))</f>
        <v>1</v>
      </c>
      <c r="M600" s="15" t="str">
        <f ca="1">IFERROR(_xludf.minifs('Pending RQ Deadlines'!$G$2:$G$1271,'Pending RQ Deadlines'!$C$2:$C$1271,A600),"")</f>
        <v/>
      </c>
      <c r="N600" s="13">
        <f t="shared" ca="1" si="9"/>
        <v>599.01</v>
      </c>
    </row>
    <row r="601" spans="1:14">
      <c r="A601" s="14" t="s">
        <v>630</v>
      </c>
      <c r="B601" s="33">
        <f>COUNTIF(Data!$D$2:$D$6232,A601)</f>
        <v>1</v>
      </c>
      <c r="C601" s="33">
        <f>COUNTIFS(Data!$D$2:$D$6232,A601,Data!$R$2:$R$6232,"RFE FILED")</f>
        <v>0</v>
      </c>
      <c r="D601" s="33">
        <f>COUNTIFS(Data!$D$2:$D$6232,A601,Data!$R$2:$R$6232,"PROVISIONAL FILED")</f>
        <v>1</v>
      </c>
      <c r="E601" s="33">
        <f>COUNTIFS(Data!$D$2:$D$6232,A601,Data!$R$2:$R$6232,"COMPLETE FILED")</f>
        <v>0</v>
      </c>
      <c r="F601" s="33">
        <f>COUNTIFS(Data!$D$2:$D$6232,A601,Data!$R$2:$R$6232,"APPLICATION FILED")</f>
        <v>0</v>
      </c>
      <c r="G601" s="33">
        <f>COUNTIFS(Data!$D$2:$D$6232,A601,Data!$R$2:$R$6232,"UNDER EXAMINATION")</f>
        <v>0</v>
      </c>
      <c r="H601" s="33">
        <f>COUNTIFS(Data!$D$2:$D$6232,A601,Data!$R$2:$R$6232,"GRANTED")</f>
        <v>0</v>
      </c>
      <c r="I601" s="33">
        <f>SUMPRODUCT((Data!$D$2:$D$6232=A601)*((Data!$R$2:$R$6232="ABANDONED")+(Data!$R$2:$R$6232="CLOSED")+(Data!$R$2:$R$6232="MERGED")))</f>
        <v>0</v>
      </c>
      <c r="J601" s="13">
        <f>COUNTIFS('Pending RQ Deadlines'!$C$2:$C$1271,A601,'Pending RQ Deadlines'!$K$2:$K$1271,"Yes")</f>
        <v>1</v>
      </c>
      <c r="K601" s="13">
        <f ca="1">COUNTIFS('Pending RQ Deadlines'!$C$2:$C$1271,A601,'Pending RQ Deadlines'!$J$2:$J$1271,"OVERDUE")</f>
        <v>1</v>
      </c>
      <c r="L601" s="13">
        <f ca="1">SUMPRODUCT(('Pending RQ Deadlines'!$C$2:$C$1271=A601)*('Pending RQ Deadlines'!$J$2:$J$1271&lt;&gt;"UPCOMING")*('Pending RQ Deadlines'!$K$2:$K$1271="Yes"))</f>
        <v>1</v>
      </c>
      <c r="M601" s="15" t="str">
        <f ca="1">IFERROR(_xludf.minifs('Pending RQ Deadlines'!$G$2:$G$1271,'Pending RQ Deadlines'!$C$2:$C$1271,A601),"")</f>
        <v/>
      </c>
      <c r="N601" s="13">
        <f t="shared" ca="1" si="9"/>
        <v>600.01</v>
      </c>
    </row>
    <row r="602" spans="1:14">
      <c r="A602" s="14" t="s">
        <v>631</v>
      </c>
      <c r="B602" s="33">
        <f>COUNTIF(Data!$D$2:$D$6232,A602)</f>
        <v>1</v>
      </c>
      <c r="C602" s="33">
        <f>COUNTIFS(Data!$D$2:$D$6232,A602,Data!$R$2:$R$6232,"RFE FILED")</f>
        <v>1</v>
      </c>
      <c r="D602" s="33">
        <f>COUNTIFS(Data!$D$2:$D$6232,A602,Data!$R$2:$R$6232,"PROVISIONAL FILED")</f>
        <v>0</v>
      </c>
      <c r="E602" s="33">
        <f>COUNTIFS(Data!$D$2:$D$6232,A602,Data!$R$2:$R$6232,"COMPLETE FILED")</f>
        <v>0</v>
      </c>
      <c r="F602" s="33">
        <f>COUNTIFS(Data!$D$2:$D$6232,A602,Data!$R$2:$R$6232,"APPLICATION FILED")</f>
        <v>0</v>
      </c>
      <c r="G602" s="33">
        <f>COUNTIFS(Data!$D$2:$D$6232,A602,Data!$R$2:$R$6232,"UNDER EXAMINATION")</f>
        <v>0</v>
      </c>
      <c r="H602" s="33">
        <f>COUNTIFS(Data!$D$2:$D$6232,A602,Data!$R$2:$R$6232,"GRANTED")</f>
        <v>0</v>
      </c>
      <c r="I602" s="33">
        <f>SUMPRODUCT((Data!$D$2:$D$6232=A602)*((Data!$R$2:$R$6232="ABANDONED")+(Data!$R$2:$R$6232="CLOSED")+(Data!$R$2:$R$6232="MERGED")))</f>
        <v>0</v>
      </c>
      <c r="J602" s="13">
        <f>COUNTIFS('Pending RQ Deadlines'!$C$2:$C$1271,A602,'Pending RQ Deadlines'!$K$2:$K$1271,"Yes")</f>
        <v>0</v>
      </c>
      <c r="K602" s="13">
        <f>COUNTIFS('Pending RQ Deadlines'!$C$2:$C$1271,A602,'Pending RQ Deadlines'!$J$2:$J$1271,"OVERDUE")</f>
        <v>0</v>
      </c>
      <c r="L602" s="13">
        <f ca="1">SUMPRODUCT(('Pending RQ Deadlines'!$C$2:$C$1271=A602)*('Pending RQ Deadlines'!$J$2:$J$1271&lt;&gt;"UPCOMING")*('Pending RQ Deadlines'!$K$2:$K$1271="Yes"))</f>
        <v>0</v>
      </c>
      <c r="M602" s="15" t="str">
        <f ca="1">IFERROR(_xludf.minifs('Pending RQ Deadlines'!$G$2:$G$1271,'Pending RQ Deadlines'!$C$2:$C$1271,A602),"")</f>
        <v/>
      </c>
      <c r="N602" s="13">
        <f t="shared" ca="1" si="9"/>
        <v>602</v>
      </c>
    </row>
    <row r="603" spans="1:14">
      <c r="A603" s="14" t="s">
        <v>632</v>
      </c>
      <c r="B603" s="33">
        <f>COUNTIF(Data!$D$2:$D$6232,A603)</f>
        <v>1</v>
      </c>
      <c r="C603" s="33">
        <f>COUNTIFS(Data!$D$2:$D$6232,A603,Data!$R$2:$R$6232,"RFE FILED")</f>
        <v>1</v>
      </c>
      <c r="D603" s="33">
        <f>COUNTIFS(Data!$D$2:$D$6232,A603,Data!$R$2:$R$6232,"PROVISIONAL FILED")</f>
        <v>0</v>
      </c>
      <c r="E603" s="33">
        <f>COUNTIFS(Data!$D$2:$D$6232,A603,Data!$R$2:$R$6232,"COMPLETE FILED")</f>
        <v>0</v>
      </c>
      <c r="F603" s="33">
        <f>COUNTIFS(Data!$D$2:$D$6232,A603,Data!$R$2:$R$6232,"APPLICATION FILED")</f>
        <v>0</v>
      </c>
      <c r="G603" s="33">
        <f>COUNTIFS(Data!$D$2:$D$6232,A603,Data!$R$2:$R$6232,"UNDER EXAMINATION")</f>
        <v>0</v>
      </c>
      <c r="H603" s="33">
        <f>COUNTIFS(Data!$D$2:$D$6232,A603,Data!$R$2:$R$6232,"GRANTED")</f>
        <v>0</v>
      </c>
      <c r="I603" s="33">
        <f>SUMPRODUCT((Data!$D$2:$D$6232=A603)*((Data!$R$2:$R$6232="ABANDONED")+(Data!$R$2:$R$6232="CLOSED")+(Data!$R$2:$R$6232="MERGED")))</f>
        <v>0</v>
      </c>
      <c r="J603" s="13">
        <f>COUNTIFS('Pending RQ Deadlines'!$C$2:$C$1271,A603,'Pending RQ Deadlines'!$K$2:$K$1271,"Yes")</f>
        <v>0</v>
      </c>
      <c r="K603" s="13">
        <f>COUNTIFS('Pending RQ Deadlines'!$C$2:$C$1271,A603,'Pending RQ Deadlines'!$J$2:$J$1271,"OVERDUE")</f>
        <v>0</v>
      </c>
      <c r="L603" s="13">
        <f ca="1">SUMPRODUCT(('Pending RQ Deadlines'!$C$2:$C$1271=A603)*('Pending RQ Deadlines'!$J$2:$J$1271&lt;&gt;"UPCOMING")*('Pending RQ Deadlines'!$K$2:$K$1271="Yes"))</f>
        <v>0</v>
      </c>
      <c r="M603" s="15" t="str">
        <f ca="1">IFERROR(_xludf.minifs('Pending RQ Deadlines'!$G$2:$G$1271,'Pending RQ Deadlines'!$C$2:$C$1271,A603),"")</f>
        <v/>
      </c>
      <c r="N603" s="13">
        <f t="shared" ca="1" si="9"/>
        <v>603</v>
      </c>
    </row>
    <row r="604" spans="1:14">
      <c r="A604" s="14" t="s">
        <v>633</v>
      </c>
      <c r="B604" s="33">
        <f>COUNTIF(Data!$D$2:$D$6232,A604)</f>
        <v>1</v>
      </c>
      <c r="C604" s="33">
        <f>COUNTIFS(Data!$D$2:$D$6232,A604,Data!$R$2:$R$6232,"RFE FILED")</f>
        <v>1</v>
      </c>
      <c r="D604" s="33">
        <f>COUNTIFS(Data!$D$2:$D$6232,A604,Data!$R$2:$R$6232,"PROVISIONAL FILED")</f>
        <v>0</v>
      </c>
      <c r="E604" s="33">
        <f>COUNTIFS(Data!$D$2:$D$6232,A604,Data!$R$2:$R$6232,"COMPLETE FILED")</f>
        <v>0</v>
      </c>
      <c r="F604" s="33">
        <f>COUNTIFS(Data!$D$2:$D$6232,A604,Data!$R$2:$R$6232,"APPLICATION FILED")</f>
        <v>0</v>
      </c>
      <c r="G604" s="33">
        <f>COUNTIFS(Data!$D$2:$D$6232,A604,Data!$R$2:$R$6232,"UNDER EXAMINATION")</f>
        <v>0</v>
      </c>
      <c r="H604" s="33">
        <f>COUNTIFS(Data!$D$2:$D$6232,A604,Data!$R$2:$R$6232,"GRANTED")</f>
        <v>0</v>
      </c>
      <c r="I604" s="33">
        <f>SUMPRODUCT((Data!$D$2:$D$6232=A604)*((Data!$R$2:$R$6232="ABANDONED")+(Data!$R$2:$R$6232="CLOSED")+(Data!$R$2:$R$6232="MERGED")))</f>
        <v>0</v>
      </c>
      <c r="J604" s="13">
        <f>COUNTIFS('Pending RQ Deadlines'!$C$2:$C$1271,A604,'Pending RQ Deadlines'!$K$2:$K$1271,"Yes")</f>
        <v>0</v>
      </c>
      <c r="K604" s="13">
        <f>COUNTIFS('Pending RQ Deadlines'!$C$2:$C$1271,A604,'Pending RQ Deadlines'!$J$2:$J$1271,"OVERDUE")</f>
        <v>0</v>
      </c>
      <c r="L604" s="13">
        <f ca="1">SUMPRODUCT(('Pending RQ Deadlines'!$C$2:$C$1271=A604)*('Pending RQ Deadlines'!$J$2:$J$1271&lt;&gt;"UPCOMING")*('Pending RQ Deadlines'!$K$2:$K$1271="Yes"))</f>
        <v>0</v>
      </c>
      <c r="M604" s="15" t="str">
        <f ca="1">IFERROR(_xludf.minifs('Pending RQ Deadlines'!$G$2:$G$1271,'Pending RQ Deadlines'!$C$2:$C$1271,A604),"")</f>
        <v/>
      </c>
      <c r="N604" s="13">
        <f t="shared" ca="1" si="9"/>
        <v>604</v>
      </c>
    </row>
    <row r="605" spans="1:14">
      <c r="A605" s="14" t="s">
        <v>634</v>
      </c>
      <c r="B605" s="33">
        <f>COUNTIF(Data!$D$2:$D$6232,A605)</f>
        <v>1</v>
      </c>
      <c r="C605" s="33">
        <f>COUNTIFS(Data!$D$2:$D$6232,A605,Data!$R$2:$R$6232,"RFE FILED")</f>
        <v>1</v>
      </c>
      <c r="D605" s="33">
        <f>COUNTIFS(Data!$D$2:$D$6232,A605,Data!$R$2:$R$6232,"PROVISIONAL FILED")</f>
        <v>0</v>
      </c>
      <c r="E605" s="33">
        <f>COUNTIFS(Data!$D$2:$D$6232,A605,Data!$R$2:$R$6232,"COMPLETE FILED")</f>
        <v>0</v>
      </c>
      <c r="F605" s="33">
        <f>COUNTIFS(Data!$D$2:$D$6232,A605,Data!$R$2:$R$6232,"APPLICATION FILED")</f>
        <v>0</v>
      </c>
      <c r="G605" s="33">
        <f>COUNTIFS(Data!$D$2:$D$6232,A605,Data!$R$2:$R$6232,"UNDER EXAMINATION")</f>
        <v>0</v>
      </c>
      <c r="H605" s="33">
        <f>COUNTIFS(Data!$D$2:$D$6232,A605,Data!$R$2:$R$6232,"GRANTED")</f>
        <v>0</v>
      </c>
      <c r="I605" s="33">
        <f>SUMPRODUCT((Data!$D$2:$D$6232=A605)*((Data!$R$2:$R$6232="ABANDONED")+(Data!$R$2:$R$6232="CLOSED")+(Data!$R$2:$R$6232="MERGED")))</f>
        <v>0</v>
      </c>
      <c r="J605" s="13">
        <f>COUNTIFS('Pending RQ Deadlines'!$C$2:$C$1271,A605,'Pending RQ Deadlines'!$K$2:$K$1271,"Yes")</f>
        <v>0</v>
      </c>
      <c r="K605" s="13">
        <f>COUNTIFS('Pending RQ Deadlines'!$C$2:$C$1271,A605,'Pending RQ Deadlines'!$J$2:$J$1271,"OVERDUE")</f>
        <v>0</v>
      </c>
      <c r="L605" s="13">
        <f ca="1">SUMPRODUCT(('Pending RQ Deadlines'!$C$2:$C$1271=A605)*('Pending RQ Deadlines'!$J$2:$J$1271&lt;&gt;"UPCOMING")*('Pending RQ Deadlines'!$K$2:$K$1271="Yes"))</f>
        <v>0</v>
      </c>
      <c r="M605" s="15" t="str">
        <f ca="1">IFERROR(_xludf.minifs('Pending RQ Deadlines'!$G$2:$G$1271,'Pending RQ Deadlines'!$C$2:$C$1271,A605),"")</f>
        <v/>
      </c>
      <c r="N605" s="13">
        <f t="shared" ca="1" si="9"/>
        <v>605</v>
      </c>
    </row>
    <row r="606" spans="1:14">
      <c r="A606" s="14" t="s">
        <v>635</v>
      </c>
      <c r="B606" s="33">
        <f>COUNTIF(Data!$D$2:$D$6232,A606)</f>
        <v>1</v>
      </c>
      <c r="C606" s="33">
        <f>COUNTIFS(Data!$D$2:$D$6232,A606,Data!$R$2:$R$6232,"RFE FILED")</f>
        <v>1</v>
      </c>
      <c r="D606" s="33">
        <f>COUNTIFS(Data!$D$2:$D$6232,A606,Data!$R$2:$R$6232,"PROVISIONAL FILED")</f>
        <v>0</v>
      </c>
      <c r="E606" s="33">
        <f>COUNTIFS(Data!$D$2:$D$6232,A606,Data!$R$2:$R$6232,"COMPLETE FILED")</f>
        <v>0</v>
      </c>
      <c r="F606" s="33">
        <f>COUNTIFS(Data!$D$2:$D$6232,A606,Data!$R$2:$R$6232,"APPLICATION FILED")</f>
        <v>0</v>
      </c>
      <c r="G606" s="33">
        <f>COUNTIFS(Data!$D$2:$D$6232,A606,Data!$R$2:$R$6232,"UNDER EXAMINATION")</f>
        <v>0</v>
      </c>
      <c r="H606" s="33">
        <f>COUNTIFS(Data!$D$2:$D$6232,A606,Data!$R$2:$R$6232,"GRANTED")</f>
        <v>0</v>
      </c>
      <c r="I606" s="33">
        <f>SUMPRODUCT((Data!$D$2:$D$6232=A606)*((Data!$R$2:$R$6232="ABANDONED")+(Data!$R$2:$R$6232="CLOSED")+(Data!$R$2:$R$6232="MERGED")))</f>
        <v>0</v>
      </c>
      <c r="J606" s="13">
        <f>COUNTIFS('Pending RQ Deadlines'!$C$2:$C$1271,A606,'Pending RQ Deadlines'!$K$2:$K$1271,"Yes")</f>
        <v>0</v>
      </c>
      <c r="K606" s="13">
        <f>COUNTIFS('Pending RQ Deadlines'!$C$2:$C$1271,A606,'Pending RQ Deadlines'!$J$2:$J$1271,"OVERDUE")</f>
        <v>0</v>
      </c>
      <c r="L606" s="13">
        <f ca="1">SUMPRODUCT(('Pending RQ Deadlines'!$C$2:$C$1271=A606)*('Pending RQ Deadlines'!$J$2:$J$1271&lt;&gt;"UPCOMING")*('Pending RQ Deadlines'!$K$2:$K$1271="Yes"))</f>
        <v>0</v>
      </c>
      <c r="M606" s="15" t="str">
        <f ca="1">IFERROR(_xludf.minifs('Pending RQ Deadlines'!$G$2:$G$1271,'Pending RQ Deadlines'!$C$2:$C$1271,A606),"")</f>
        <v/>
      </c>
      <c r="N606" s="13">
        <f t="shared" ca="1" si="9"/>
        <v>606</v>
      </c>
    </row>
    <row r="607" spans="1:14">
      <c r="A607" s="14" t="s">
        <v>636</v>
      </c>
      <c r="B607" s="33">
        <f>COUNTIF(Data!$D$2:$D$6232,A607)</f>
        <v>1</v>
      </c>
      <c r="C607" s="33">
        <f>COUNTIFS(Data!$D$2:$D$6232,A607,Data!$R$2:$R$6232,"RFE FILED")</f>
        <v>0</v>
      </c>
      <c r="D607" s="33">
        <f>COUNTIFS(Data!$D$2:$D$6232,A607,Data!$R$2:$R$6232,"PROVISIONAL FILED")</f>
        <v>1</v>
      </c>
      <c r="E607" s="33">
        <f>COUNTIFS(Data!$D$2:$D$6232,A607,Data!$R$2:$R$6232,"COMPLETE FILED")</f>
        <v>0</v>
      </c>
      <c r="F607" s="33">
        <f>COUNTIFS(Data!$D$2:$D$6232,A607,Data!$R$2:$R$6232,"APPLICATION FILED")</f>
        <v>0</v>
      </c>
      <c r="G607" s="33">
        <f>COUNTIFS(Data!$D$2:$D$6232,A607,Data!$R$2:$R$6232,"UNDER EXAMINATION")</f>
        <v>0</v>
      </c>
      <c r="H607" s="33">
        <f>COUNTIFS(Data!$D$2:$D$6232,A607,Data!$R$2:$R$6232,"GRANTED")</f>
        <v>0</v>
      </c>
      <c r="I607" s="33">
        <f>SUMPRODUCT((Data!$D$2:$D$6232=A607)*((Data!$R$2:$R$6232="ABANDONED")+(Data!$R$2:$R$6232="CLOSED")+(Data!$R$2:$R$6232="MERGED")))</f>
        <v>0</v>
      </c>
      <c r="J607" s="13">
        <f>COUNTIFS('Pending RQ Deadlines'!$C$2:$C$1271,A607,'Pending RQ Deadlines'!$K$2:$K$1271,"Yes")</f>
        <v>1</v>
      </c>
      <c r="K607" s="13">
        <f ca="1">COUNTIFS('Pending RQ Deadlines'!$C$2:$C$1271,A607,'Pending RQ Deadlines'!$J$2:$J$1271,"OVERDUE")</f>
        <v>1</v>
      </c>
      <c r="L607" s="13">
        <f ca="1">SUMPRODUCT(('Pending RQ Deadlines'!$C$2:$C$1271=A607)*('Pending RQ Deadlines'!$J$2:$J$1271&lt;&gt;"UPCOMING")*('Pending RQ Deadlines'!$K$2:$K$1271="Yes"))</f>
        <v>1</v>
      </c>
      <c r="M607" s="15" t="str">
        <f ca="1">IFERROR(_xludf.minifs('Pending RQ Deadlines'!$G$2:$G$1271,'Pending RQ Deadlines'!$C$2:$C$1271,A607),"")</f>
        <v/>
      </c>
      <c r="N607" s="13">
        <f t="shared" ca="1" si="9"/>
        <v>606.01</v>
      </c>
    </row>
  </sheetData>
  <conditionalFormatting sqref="K2:K607">
    <cfRule type="expression" dxfId="6" priority="2">
      <formula>K2&gt;0</formula>
    </cfRule>
  </conditionalFormatting>
  <conditionalFormatting sqref="L2:L607">
    <cfRule type="expression" dxfId="5" priority="3">
      <formula>L2&gt;0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71"/>
  <sheetViews>
    <sheetView zoomScaleNormal="100" workbookViewId="0">
      <pane ySplit="1" topLeftCell="A164" activePane="bottomLeft" state="frozen"/>
      <selection pane="bottomLeft" activeCell="E8" sqref="E8"/>
    </sheetView>
  </sheetViews>
  <sheetFormatPr defaultColWidth="8.6640625" defaultRowHeight="14.4"/>
  <cols>
    <col min="1" max="1" width="12" customWidth="1"/>
    <col min="2" max="2" width="18.21875" bestFit="1" customWidth="1"/>
    <col min="3" max="3" width="32" customWidth="1"/>
    <col min="4" max="4" width="16" customWidth="1"/>
    <col min="5" max="5" width="18" customWidth="1"/>
    <col min="6" max="7" width="14" customWidth="1"/>
    <col min="8" max="9" width="15" customWidth="1"/>
    <col min="10" max="10" width="16" customWidth="1"/>
    <col min="11" max="11" width="18" customWidth="1"/>
  </cols>
  <sheetData>
    <row r="1" spans="1:13" ht="26.4">
      <c r="A1" s="21" t="s">
        <v>637</v>
      </c>
      <c r="B1" s="27" t="s">
        <v>638</v>
      </c>
      <c r="C1" s="21" t="s">
        <v>10</v>
      </c>
      <c r="D1" s="21" t="s">
        <v>639</v>
      </c>
      <c r="E1" s="21" t="s">
        <v>640</v>
      </c>
      <c r="F1" s="21" t="s">
        <v>641</v>
      </c>
      <c r="G1" s="21" t="s">
        <v>642</v>
      </c>
      <c r="H1" s="21" t="s">
        <v>643</v>
      </c>
      <c r="I1" s="21" t="s">
        <v>19571</v>
      </c>
      <c r="J1" s="21" t="s">
        <v>8</v>
      </c>
      <c r="K1" s="21" t="s">
        <v>644</v>
      </c>
      <c r="L1" t="s">
        <v>19570</v>
      </c>
      <c r="M1" t="s">
        <v>19572</v>
      </c>
    </row>
    <row r="2" spans="1:13">
      <c r="A2" s="14" t="s">
        <v>645</v>
      </c>
      <c r="B2" s="28">
        <v>202517111826</v>
      </c>
      <c r="C2" s="14" t="s">
        <v>624</v>
      </c>
      <c r="D2" s="14" t="s">
        <v>646</v>
      </c>
      <c r="E2" s="14" t="s">
        <v>647</v>
      </c>
      <c r="F2" s="15">
        <v>45976</v>
      </c>
      <c r="G2" s="15">
        <f>EDATE(DataTable[[#This Row],[Priority Date]],31)</f>
        <v>46784</v>
      </c>
      <c r="H2" s="28">
        <f t="shared" ref="H2:H65" ca="1" si="0">G2-TODAY()</f>
        <v>527</v>
      </c>
      <c r="I2" s="28">
        <f ca="1">PendingRQTable[[#This Row],[Days Remaining]]/(365/12)</f>
        <v>17.326027397260273</v>
      </c>
      <c r="J2" s="13" t="str">
        <f t="shared" ref="J2:J65" ca="1" si="1">IF(H2&lt;0,"OVERDUE",IF(H2&lt;=30,"DUE &lt;=30 DAYS",IF(H2&lt;=90,"DUE &lt;=90 DAYS","UPCOMING")))</f>
        <v>UPCOMING</v>
      </c>
      <c r="K2" s="14" t="str">
        <f>IF(E2="ABANDONED","No - Case Inactive","Yes")</f>
        <v>No - Case Inactive</v>
      </c>
    </row>
    <row r="3" spans="1:13">
      <c r="A3" s="14" t="s">
        <v>648</v>
      </c>
      <c r="B3" s="28">
        <v>202617071212</v>
      </c>
      <c r="C3" s="14" t="s">
        <v>282</v>
      </c>
      <c r="D3" s="14" t="s">
        <v>649</v>
      </c>
      <c r="E3" s="14" t="s">
        <v>650</v>
      </c>
      <c r="F3" s="15">
        <v>46181</v>
      </c>
      <c r="G3" s="15">
        <f>EDATE(DataTable[[#This Row],[Priority Date]],31)</f>
        <v>46784</v>
      </c>
      <c r="H3" s="28">
        <f t="shared" ca="1" si="0"/>
        <v>527</v>
      </c>
      <c r="I3" s="28">
        <f ca="1">PendingRQTable[[#This Row],[Days Remaining]]/(365/12)</f>
        <v>17.326027397260273</v>
      </c>
      <c r="J3" s="13" t="str">
        <f t="shared" ca="1" si="1"/>
        <v>UPCOMING</v>
      </c>
      <c r="K3" s="14" t="str">
        <f t="shared" ref="K3:K34" si="2">IF(E3="APPLICATION FILED","Yes","Yes")</f>
        <v>Yes</v>
      </c>
    </row>
    <row r="4" spans="1:13">
      <c r="A4" s="14" t="s">
        <v>651</v>
      </c>
      <c r="B4" s="28">
        <v>202618014544</v>
      </c>
      <c r="C4" s="14" t="s">
        <v>241</v>
      </c>
      <c r="D4" s="14" t="s">
        <v>649</v>
      </c>
      <c r="E4" s="14" t="s">
        <v>650</v>
      </c>
      <c r="F4" s="15">
        <v>46063</v>
      </c>
      <c r="G4" s="15">
        <f>EDATE(DataTable[[#This Row],[Priority Date]],31)</f>
        <v>46430</v>
      </c>
      <c r="H4" s="28">
        <f t="shared" ca="1" si="0"/>
        <v>173</v>
      </c>
      <c r="I4" s="28">
        <f ca="1">PendingRQTable[[#This Row],[Days Remaining]]/(365/12)</f>
        <v>5.6876712328767125</v>
      </c>
      <c r="J4" s="13" t="str">
        <f t="shared" ca="1" si="1"/>
        <v>UPCOMING</v>
      </c>
      <c r="K4" s="14" t="str">
        <f t="shared" si="2"/>
        <v>Yes</v>
      </c>
    </row>
    <row r="5" spans="1:13">
      <c r="A5" s="14" t="s">
        <v>652</v>
      </c>
      <c r="B5" s="28">
        <v>202517096982</v>
      </c>
      <c r="C5" s="14" t="s">
        <v>116</v>
      </c>
      <c r="D5" s="14" t="s">
        <v>653</v>
      </c>
      <c r="E5" s="14" t="s">
        <v>650</v>
      </c>
      <c r="F5" s="15">
        <v>45938</v>
      </c>
      <c r="G5" s="15">
        <f>EDATE(DataTable[[#This Row],[Priority Date]],31)</f>
        <v>46221</v>
      </c>
      <c r="H5" s="28">
        <f t="shared" ca="1" si="0"/>
        <v>-36</v>
      </c>
      <c r="I5" s="28">
        <f ca="1">PendingRQTable[[#This Row],[Days Remaining]]/(365/12)</f>
        <v>-1.1835616438356165</v>
      </c>
      <c r="J5" s="13" t="str">
        <f t="shared" ca="1" si="1"/>
        <v>OVERDUE</v>
      </c>
      <c r="K5" s="14" t="str">
        <f t="shared" si="2"/>
        <v>Yes</v>
      </c>
    </row>
    <row r="6" spans="1:13">
      <c r="A6" s="14" t="s">
        <v>654</v>
      </c>
      <c r="B6" s="28">
        <v>202648032709</v>
      </c>
      <c r="C6" s="14" t="s">
        <v>92</v>
      </c>
      <c r="D6" s="14" t="s">
        <v>655</v>
      </c>
      <c r="E6" s="14" t="s">
        <v>650</v>
      </c>
      <c r="F6" s="15">
        <v>46099</v>
      </c>
      <c r="G6" s="15">
        <f>EDATE(DataTable[[#This Row],[Priority Date]],31)</f>
        <v>45859</v>
      </c>
      <c r="H6" s="28">
        <f t="shared" ca="1" si="0"/>
        <v>-398</v>
      </c>
      <c r="I6" s="28">
        <f ca="1">PendingRQTable[[#This Row],[Days Remaining]]/(365/12)</f>
        <v>-13.084931506849314</v>
      </c>
      <c r="J6" s="13" t="str">
        <f t="shared" ca="1" si="1"/>
        <v>OVERDUE</v>
      </c>
      <c r="K6" s="14" t="str">
        <f t="shared" si="2"/>
        <v>Yes</v>
      </c>
    </row>
    <row r="7" spans="1:13">
      <c r="A7" s="14" t="s">
        <v>656</v>
      </c>
      <c r="B7" s="28">
        <v>202618032821</v>
      </c>
      <c r="C7" s="14" t="s">
        <v>159</v>
      </c>
      <c r="D7" s="14" t="s">
        <v>657</v>
      </c>
      <c r="E7" s="14" t="s">
        <v>650</v>
      </c>
      <c r="F7" s="15">
        <v>46099</v>
      </c>
      <c r="G7" s="15">
        <f>EDATE(DataTable[[#This Row],[Priority Date]],31)</f>
        <v>46419</v>
      </c>
      <c r="H7" s="28">
        <f t="shared" ca="1" si="0"/>
        <v>162</v>
      </c>
      <c r="I7" s="28">
        <f ca="1">PendingRQTable[[#This Row],[Days Remaining]]/(365/12)</f>
        <v>5.3260273972602734</v>
      </c>
      <c r="J7" s="13" t="str">
        <f t="shared" ca="1" si="1"/>
        <v>UPCOMING</v>
      </c>
      <c r="K7" s="14" t="str">
        <f t="shared" si="2"/>
        <v>Yes</v>
      </c>
    </row>
    <row r="8" spans="1:13">
      <c r="A8" s="14" t="s">
        <v>658</v>
      </c>
      <c r="B8" s="28">
        <v>202547100848</v>
      </c>
      <c r="C8" s="14" t="s">
        <v>116</v>
      </c>
      <c r="D8" s="14" t="s">
        <v>659</v>
      </c>
      <c r="E8" s="14" t="s">
        <v>650</v>
      </c>
      <c r="F8" s="15">
        <v>45947</v>
      </c>
      <c r="G8" s="15">
        <f>EDATE(DataTable[[#This Row],[Priority Date]],31)</f>
        <v>46784</v>
      </c>
      <c r="H8" s="28">
        <f t="shared" ca="1" si="0"/>
        <v>527</v>
      </c>
      <c r="I8" s="28">
        <f ca="1">PendingRQTable[[#This Row],[Days Remaining]]/(365/12)</f>
        <v>17.326027397260273</v>
      </c>
      <c r="J8" s="13" t="str">
        <f t="shared" ca="1" si="1"/>
        <v>UPCOMING</v>
      </c>
      <c r="K8" s="14" t="str">
        <f t="shared" si="2"/>
        <v>Yes</v>
      </c>
    </row>
    <row r="9" spans="1:13">
      <c r="A9" s="14" t="s">
        <v>660</v>
      </c>
      <c r="B9" s="28">
        <v>202517105776</v>
      </c>
      <c r="C9" s="14" t="s">
        <v>78</v>
      </c>
      <c r="D9" s="14" t="s">
        <v>661</v>
      </c>
      <c r="E9" s="14" t="s">
        <v>650</v>
      </c>
      <c r="F9" s="15">
        <v>45962</v>
      </c>
      <c r="G9" s="15">
        <f>EDATE(DataTable[[#This Row],[Priority Date]],31)</f>
        <v>46784</v>
      </c>
      <c r="H9" s="28">
        <f t="shared" ca="1" si="0"/>
        <v>527</v>
      </c>
      <c r="I9" s="28">
        <f ca="1">PendingRQTable[[#This Row],[Days Remaining]]/(365/12)</f>
        <v>17.326027397260273</v>
      </c>
      <c r="J9" s="13" t="str">
        <f t="shared" ca="1" si="1"/>
        <v>UPCOMING</v>
      </c>
      <c r="K9" s="14" t="str">
        <f t="shared" si="2"/>
        <v>Yes</v>
      </c>
    </row>
    <row r="10" spans="1:13">
      <c r="A10" s="14" t="s">
        <v>662</v>
      </c>
      <c r="B10" s="28">
        <v>202618059571</v>
      </c>
      <c r="C10" s="14" t="s">
        <v>47</v>
      </c>
      <c r="D10" s="14" t="s">
        <v>663</v>
      </c>
      <c r="E10" s="14" t="s">
        <v>650</v>
      </c>
      <c r="F10" s="15">
        <v>46153</v>
      </c>
      <c r="G10" s="15">
        <f>EDATE(DataTable[[#This Row],[Priority Date]],31)</f>
        <v>45908</v>
      </c>
      <c r="H10" s="28">
        <f t="shared" ca="1" si="0"/>
        <v>-349</v>
      </c>
      <c r="I10" s="28">
        <f ca="1">PendingRQTable[[#This Row],[Days Remaining]]/(365/12)</f>
        <v>-11.473972602739726</v>
      </c>
      <c r="J10" s="13" t="str">
        <f t="shared" ca="1" si="1"/>
        <v>OVERDUE</v>
      </c>
      <c r="K10" s="14" t="str">
        <f t="shared" si="2"/>
        <v>Yes</v>
      </c>
    </row>
    <row r="11" spans="1:13">
      <c r="A11" s="14" t="s">
        <v>664</v>
      </c>
      <c r="B11" s="28">
        <v>202648064836</v>
      </c>
      <c r="C11" s="14" t="s">
        <v>282</v>
      </c>
      <c r="D11" s="14" t="s">
        <v>665</v>
      </c>
      <c r="E11" s="14" t="s">
        <v>650</v>
      </c>
      <c r="F11" s="15">
        <v>46164</v>
      </c>
      <c r="G11" s="15">
        <f>EDATE(DataTable[[#This Row],[Priority Date]],31)</f>
        <v>46784</v>
      </c>
      <c r="H11" s="28">
        <f t="shared" ca="1" si="0"/>
        <v>527</v>
      </c>
      <c r="I11" s="28">
        <f ca="1">PendingRQTable[[#This Row],[Days Remaining]]/(365/12)</f>
        <v>17.326027397260273</v>
      </c>
      <c r="J11" s="13" t="str">
        <f t="shared" ca="1" si="1"/>
        <v>UPCOMING</v>
      </c>
      <c r="K11" s="14" t="str">
        <f t="shared" si="2"/>
        <v>Yes</v>
      </c>
    </row>
    <row r="12" spans="1:13">
      <c r="A12" s="14" t="s">
        <v>666</v>
      </c>
      <c r="B12" s="28">
        <v>202517099711</v>
      </c>
      <c r="C12" s="14" t="s">
        <v>119</v>
      </c>
      <c r="D12" s="14" t="s">
        <v>667</v>
      </c>
      <c r="E12" s="14" t="s">
        <v>650</v>
      </c>
      <c r="F12" s="15">
        <v>45945</v>
      </c>
      <c r="G12" s="15">
        <f>EDATE(DataTable[[#This Row],[Priority Date]],31)</f>
        <v>45910</v>
      </c>
      <c r="H12" s="28">
        <f t="shared" ca="1" si="0"/>
        <v>-347</v>
      </c>
      <c r="I12" s="28">
        <f ca="1">PendingRQTable[[#This Row],[Days Remaining]]/(365/12)</f>
        <v>-11.408219178082192</v>
      </c>
      <c r="J12" s="13" t="str">
        <f t="shared" ca="1" si="1"/>
        <v>OVERDUE</v>
      </c>
      <c r="K12" s="14" t="str">
        <f t="shared" si="2"/>
        <v>Yes</v>
      </c>
    </row>
    <row r="13" spans="1:13">
      <c r="A13" s="14" t="s">
        <v>668</v>
      </c>
      <c r="B13" s="28">
        <v>202647014479</v>
      </c>
      <c r="C13" s="14" t="s">
        <v>116</v>
      </c>
      <c r="D13" s="14" t="s">
        <v>669</v>
      </c>
      <c r="E13" s="14" t="s">
        <v>650</v>
      </c>
      <c r="F13" s="15">
        <v>46063</v>
      </c>
      <c r="G13" s="15">
        <f>EDATE(DataTable[[#This Row],[Priority Date]],31)</f>
        <v>45840</v>
      </c>
      <c r="H13" s="28">
        <f t="shared" ca="1" si="0"/>
        <v>-417</v>
      </c>
      <c r="I13" s="28">
        <f ca="1">PendingRQTable[[#This Row],[Days Remaining]]/(365/12)</f>
        <v>-13.70958904109589</v>
      </c>
      <c r="J13" s="13" t="str">
        <f t="shared" ca="1" si="1"/>
        <v>OVERDUE</v>
      </c>
      <c r="K13" s="14" t="str">
        <f t="shared" si="2"/>
        <v>Yes</v>
      </c>
    </row>
    <row r="14" spans="1:13">
      <c r="A14" s="14" t="s">
        <v>670</v>
      </c>
      <c r="B14" s="28">
        <v>202544062757</v>
      </c>
      <c r="C14" s="14" t="s">
        <v>110</v>
      </c>
      <c r="D14" s="14" t="s">
        <v>671</v>
      </c>
      <c r="E14" s="14" t="s">
        <v>650</v>
      </c>
      <c r="F14" s="15">
        <v>45839</v>
      </c>
      <c r="G14" s="15">
        <f>EDATE(DataTable[[#This Row],[Priority Date]],31)</f>
        <v>46784</v>
      </c>
      <c r="H14" s="28">
        <f t="shared" ca="1" si="0"/>
        <v>527</v>
      </c>
      <c r="I14" s="28">
        <f ca="1">PendingRQTable[[#This Row],[Days Remaining]]/(365/12)</f>
        <v>17.326027397260273</v>
      </c>
      <c r="J14" s="13" t="str">
        <f t="shared" ca="1" si="1"/>
        <v>UPCOMING</v>
      </c>
      <c r="K14" s="14" t="str">
        <f t="shared" si="2"/>
        <v>Yes</v>
      </c>
    </row>
    <row r="15" spans="1:13">
      <c r="A15" s="14" t="s">
        <v>672</v>
      </c>
      <c r="B15" s="28">
        <v>202514063111</v>
      </c>
      <c r="C15" s="14" t="s">
        <v>78</v>
      </c>
      <c r="D15" s="14" t="s">
        <v>673</v>
      </c>
      <c r="E15" s="14" t="s">
        <v>650</v>
      </c>
      <c r="F15" s="15">
        <v>45840</v>
      </c>
      <c r="G15" s="15">
        <f>EDATE(DataTable[[#This Row],[Priority Date]],31)</f>
        <v>45840</v>
      </c>
      <c r="H15" s="28">
        <f t="shared" ca="1" si="0"/>
        <v>-417</v>
      </c>
      <c r="I15" s="28">
        <f ca="1">PendingRQTable[[#This Row],[Days Remaining]]/(365/12)</f>
        <v>-13.70958904109589</v>
      </c>
      <c r="J15" s="13" t="str">
        <f t="shared" ca="1" si="1"/>
        <v>OVERDUE</v>
      </c>
      <c r="K15" s="14" t="str">
        <f t="shared" si="2"/>
        <v>Yes</v>
      </c>
    </row>
    <row r="16" spans="1:13">
      <c r="A16" s="14" t="s">
        <v>674</v>
      </c>
      <c r="B16" s="28">
        <v>202514063311</v>
      </c>
      <c r="C16" s="14" t="s">
        <v>78</v>
      </c>
      <c r="D16" s="14" t="s">
        <v>675</v>
      </c>
      <c r="E16" s="14" t="s">
        <v>650</v>
      </c>
      <c r="F16" s="15">
        <v>45841</v>
      </c>
      <c r="G16" s="15">
        <f>EDATE(DataTable[[#This Row],[Priority Date]],31)</f>
        <v>45861</v>
      </c>
      <c r="H16" s="28">
        <f t="shared" ca="1" si="0"/>
        <v>-396</v>
      </c>
      <c r="I16" s="28">
        <f ca="1">PendingRQTable[[#This Row],[Days Remaining]]/(365/12)</f>
        <v>-13.019178082191781</v>
      </c>
      <c r="J16" s="13" t="str">
        <f t="shared" ca="1" si="1"/>
        <v>OVERDUE</v>
      </c>
      <c r="K16" s="14" t="str">
        <f t="shared" si="2"/>
        <v>Yes</v>
      </c>
    </row>
    <row r="17" spans="1:11">
      <c r="A17" s="14" t="s">
        <v>676</v>
      </c>
      <c r="B17" s="28">
        <v>202514065013</v>
      </c>
      <c r="C17" s="14" t="s">
        <v>58</v>
      </c>
      <c r="D17" s="14" t="s">
        <v>677</v>
      </c>
      <c r="E17" s="14" t="s">
        <v>650</v>
      </c>
      <c r="F17" s="15">
        <v>45846</v>
      </c>
      <c r="G17" s="15">
        <f>EDATE(DataTable[[#This Row],[Priority Date]],31)</f>
        <v>45839</v>
      </c>
      <c r="H17" s="28">
        <f t="shared" ca="1" si="0"/>
        <v>-418</v>
      </c>
      <c r="I17" s="28">
        <f ca="1">PendingRQTable[[#This Row],[Days Remaining]]/(365/12)</f>
        <v>-13.742465753424657</v>
      </c>
      <c r="J17" s="13" t="str">
        <f t="shared" ca="1" si="1"/>
        <v>OVERDUE</v>
      </c>
      <c r="K17" s="14" t="str">
        <f t="shared" si="2"/>
        <v>Yes</v>
      </c>
    </row>
    <row r="18" spans="1:11">
      <c r="A18" s="14" t="s">
        <v>678</v>
      </c>
      <c r="B18" s="28">
        <v>202544065465</v>
      </c>
      <c r="C18" s="14" t="s">
        <v>78</v>
      </c>
      <c r="D18" s="14" t="s">
        <v>679</v>
      </c>
      <c r="E18" s="14" t="s">
        <v>650</v>
      </c>
      <c r="F18" s="15">
        <v>45847</v>
      </c>
      <c r="G18" s="15">
        <f>EDATE(DataTable[[#This Row],[Priority Date]],31)</f>
        <v>46049</v>
      </c>
      <c r="H18" s="28">
        <f t="shared" ca="1" si="0"/>
        <v>-208</v>
      </c>
      <c r="I18" s="28">
        <f ca="1">PendingRQTable[[#This Row],[Days Remaining]]/(365/12)</f>
        <v>-6.8383561643835611</v>
      </c>
      <c r="J18" s="13" t="str">
        <f t="shared" ca="1" si="1"/>
        <v>OVERDUE</v>
      </c>
      <c r="K18" s="14" t="str">
        <f t="shared" si="2"/>
        <v>Yes</v>
      </c>
    </row>
    <row r="19" spans="1:11">
      <c r="A19" s="14" t="s">
        <v>680</v>
      </c>
      <c r="B19" s="28">
        <v>202514066284</v>
      </c>
      <c r="C19" s="14" t="s">
        <v>48</v>
      </c>
      <c r="D19" s="14" t="s">
        <v>681</v>
      </c>
      <c r="E19" s="14" t="s">
        <v>650</v>
      </c>
      <c r="F19" s="15">
        <v>45849</v>
      </c>
      <c r="G19" s="15">
        <f>EDATE(DataTable[[#This Row],[Priority Date]],31)</f>
        <v>45840</v>
      </c>
      <c r="H19" s="28">
        <f t="shared" ca="1" si="0"/>
        <v>-417</v>
      </c>
      <c r="I19" s="28">
        <f ca="1">PendingRQTable[[#This Row],[Days Remaining]]/(365/12)</f>
        <v>-13.70958904109589</v>
      </c>
      <c r="J19" s="13" t="str">
        <f t="shared" ca="1" si="1"/>
        <v>OVERDUE</v>
      </c>
      <c r="K19" s="14" t="str">
        <f t="shared" si="2"/>
        <v>Yes</v>
      </c>
    </row>
    <row r="20" spans="1:11">
      <c r="A20" s="14" t="s">
        <v>682</v>
      </c>
      <c r="B20" s="28">
        <v>202514068756</v>
      </c>
      <c r="C20" s="14" t="s">
        <v>78</v>
      </c>
      <c r="D20" s="14" t="s">
        <v>683</v>
      </c>
      <c r="E20" s="14" t="s">
        <v>650</v>
      </c>
      <c r="F20" s="15">
        <v>45856</v>
      </c>
      <c r="G20" s="15">
        <f>EDATE(DataTable[[#This Row],[Priority Date]],31)</f>
        <v>45846</v>
      </c>
      <c r="H20" s="28">
        <f t="shared" ca="1" si="0"/>
        <v>-411</v>
      </c>
      <c r="I20" s="28">
        <f ca="1">PendingRQTable[[#This Row],[Days Remaining]]/(365/12)</f>
        <v>-13.512328767123288</v>
      </c>
      <c r="J20" s="13" t="str">
        <f t="shared" ca="1" si="1"/>
        <v>OVERDUE</v>
      </c>
      <c r="K20" s="14" t="str">
        <f t="shared" si="2"/>
        <v>Yes</v>
      </c>
    </row>
    <row r="21" spans="1:11">
      <c r="A21" s="14" t="s">
        <v>684</v>
      </c>
      <c r="B21" s="28">
        <v>202514069517</v>
      </c>
      <c r="C21" s="14" t="s">
        <v>121</v>
      </c>
      <c r="D21" s="14" t="s">
        <v>685</v>
      </c>
      <c r="E21" s="14" t="s">
        <v>650</v>
      </c>
      <c r="F21" s="15">
        <v>45859</v>
      </c>
      <c r="G21" s="15">
        <f>EDATE(DataTable[[#This Row],[Priority Date]],31)</f>
        <v>45864</v>
      </c>
      <c r="H21" s="28">
        <f t="shared" ca="1" si="0"/>
        <v>-393</v>
      </c>
      <c r="I21" s="28">
        <f ca="1">PendingRQTable[[#This Row],[Days Remaining]]/(365/12)</f>
        <v>-12.920547945205479</v>
      </c>
      <c r="J21" s="13" t="str">
        <f t="shared" ca="1" si="1"/>
        <v>OVERDUE</v>
      </c>
      <c r="K21" s="14" t="str">
        <f t="shared" si="2"/>
        <v>Yes</v>
      </c>
    </row>
    <row r="22" spans="1:11">
      <c r="A22" s="14" t="s">
        <v>686</v>
      </c>
      <c r="B22" s="28">
        <v>202544068329</v>
      </c>
      <c r="C22" s="14" t="s">
        <v>121</v>
      </c>
      <c r="D22" s="14" t="s">
        <v>687</v>
      </c>
      <c r="E22" s="14" t="s">
        <v>650</v>
      </c>
      <c r="F22" s="15">
        <v>45855</v>
      </c>
      <c r="G22" s="15">
        <f>EDATE(DataTable[[#This Row],[Priority Date]],31)</f>
        <v>46784</v>
      </c>
      <c r="H22" s="28">
        <f t="shared" ca="1" si="0"/>
        <v>527</v>
      </c>
      <c r="I22" s="28">
        <f ca="1">PendingRQTable[[#This Row],[Days Remaining]]/(365/12)</f>
        <v>17.326027397260273</v>
      </c>
      <c r="J22" s="13" t="str">
        <f t="shared" ca="1" si="1"/>
        <v>UPCOMING</v>
      </c>
      <c r="K22" s="14" t="str">
        <f t="shared" si="2"/>
        <v>Yes</v>
      </c>
    </row>
    <row r="23" spans="1:11">
      <c r="A23" s="14" t="s">
        <v>688</v>
      </c>
      <c r="B23" s="28">
        <v>202514070341</v>
      </c>
      <c r="C23" s="14" t="s">
        <v>121</v>
      </c>
      <c r="D23" s="14" t="s">
        <v>689</v>
      </c>
      <c r="E23" s="14" t="s">
        <v>650</v>
      </c>
      <c r="F23" s="15">
        <v>45862</v>
      </c>
      <c r="G23" s="15">
        <f>EDATE(DataTable[[#This Row],[Priority Date]],31)</f>
        <v>45840</v>
      </c>
      <c r="H23" s="28">
        <f t="shared" ca="1" si="0"/>
        <v>-417</v>
      </c>
      <c r="I23" s="28">
        <f ca="1">PendingRQTable[[#This Row],[Days Remaining]]/(365/12)</f>
        <v>-13.70958904109589</v>
      </c>
      <c r="J23" s="13" t="str">
        <f t="shared" ca="1" si="1"/>
        <v>OVERDUE</v>
      </c>
      <c r="K23" s="14" t="str">
        <f t="shared" si="2"/>
        <v>Yes</v>
      </c>
    </row>
    <row r="24" spans="1:11">
      <c r="A24" s="14" t="s">
        <v>690</v>
      </c>
      <c r="B24" s="28">
        <v>202514072070</v>
      </c>
      <c r="C24" s="14" t="s">
        <v>121</v>
      </c>
      <c r="D24" s="14" t="s">
        <v>691</v>
      </c>
      <c r="E24" s="14" t="s">
        <v>650</v>
      </c>
      <c r="F24" s="15">
        <v>45867</v>
      </c>
      <c r="G24" s="15">
        <f>EDATE(DataTable[[#This Row],[Priority Date]],31)</f>
        <v>46785</v>
      </c>
      <c r="H24" s="28">
        <f t="shared" ca="1" si="0"/>
        <v>528</v>
      </c>
      <c r="I24" s="28">
        <f ca="1">PendingRQTable[[#This Row],[Days Remaining]]/(365/12)</f>
        <v>17.358904109589041</v>
      </c>
      <c r="J24" s="13" t="str">
        <f t="shared" ca="1" si="1"/>
        <v>UPCOMING</v>
      </c>
      <c r="K24" s="14" t="str">
        <f t="shared" si="2"/>
        <v>Yes</v>
      </c>
    </row>
    <row r="25" spans="1:11">
      <c r="A25" s="14" t="s">
        <v>692</v>
      </c>
      <c r="B25" s="28">
        <v>202514071497</v>
      </c>
      <c r="C25" s="14" t="s">
        <v>121</v>
      </c>
      <c r="D25" s="14" t="s">
        <v>693</v>
      </c>
      <c r="E25" s="14" t="s">
        <v>650</v>
      </c>
      <c r="F25" s="15">
        <v>45866</v>
      </c>
      <c r="G25" s="15">
        <f>EDATE(DataTable[[#This Row],[Priority Date]],31)</f>
        <v>46785</v>
      </c>
      <c r="H25" s="28">
        <f t="shared" ca="1" si="0"/>
        <v>528</v>
      </c>
      <c r="I25" s="28">
        <f ca="1">PendingRQTable[[#This Row],[Days Remaining]]/(365/12)</f>
        <v>17.358904109589041</v>
      </c>
      <c r="J25" s="13" t="str">
        <f t="shared" ca="1" si="1"/>
        <v>UPCOMING</v>
      </c>
      <c r="K25" s="14" t="str">
        <f t="shared" si="2"/>
        <v>Yes</v>
      </c>
    </row>
    <row r="26" spans="1:11">
      <c r="A26" s="14" t="s">
        <v>694</v>
      </c>
      <c r="B26" s="28">
        <v>202514071457</v>
      </c>
      <c r="C26" s="14" t="s">
        <v>48</v>
      </c>
      <c r="D26" s="14" t="s">
        <v>695</v>
      </c>
      <c r="E26" s="14" t="s">
        <v>650</v>
      </c>
      <c r="F26" s="15">
        <v>45866</v>
      </c>
      <c r="G26" s="15">
        <f>EDATE(DataTable[[#This Row],[Priority Date]],31)</f>
        <v>45851</v>
      </c>
      <c r="H26" s="28">
        <f t="shared" ca="1" si="0"/>
        <v>-406</v>
      </c>
      <c r="I26" s="28">
        <f ca="1">PendingRQTable[[#This Row],[Days Remaining]]/(365/12)</f>
        <v>-13.347945205479451</v>
      </c>
      <c r="J26" s="13" t="str">
        <f t="shared" ca="1" si="1"/>
        <v>OVERDUE</v>
      </c>
      <c r="K26" s="14" t="str">
        <f t="shared" si="2"/>
        <v>Yes</v>
      </c>
    </row>
    <row r="27" spans="1:11">
      <c r="A27" s="14" t="s">
        <v>696</v>
      </c>
      <c r="B27" s="28">
        <v>202544068700</v>
      </c>
      <c r="C27" s="14" t="s">
        <v>40</v>
      </c>
      <c r="D27" s="14" t="s">
        <v>697</v>
      </c>
      <c r="E27" s="14" t="s">
        <v>650</v>
      </c>
      <c r="F27" s="15">
        <v>45856</v>
      </c>
      <c r="G27" s="15">
        <f>EDATE(DataTable[[#This Row],[Priority Date]],31)</f>
        <v>45840</v>
      </c>
      <c r="H27" s="28">
        <f t="shared" ca="1" si="0"/>
        <v>-417</v>
      </c>
      <c r="I27" s="28">
        <f ca="1">PendingRQTable[[#This Row],[Days Remaining]]/(365/12)</f>
        <v>-13.70958904109589</v>
      </c>
      <c r="J27" s="13" t="str">
        <f t="shared" ca="1" si="1"/>
        <v>OVERDUE</v>
      </c>
      <c r="K27" s="14" t="str">
        <f t="shared" si="2"/>
        <v>Yes</v>
      </c>
    </row>
    <row r="28" spans="1:11">
      <c r="A28" s="14" t="s">
        <v>698</v>
      </c>
      <c r="B28" s="28">
        <v>202544067504</v>
      </c>
      <c r="C28" s="14" t="s">
        <v>194</v>
      </c>
      <c r="D28" s="14" t="s">
        <v>699</v>
      </c>
      <c r="E28" s="14" t="s">
        <v>650</v>
      </c>
      <c r="F28" s="15">
        <v>45853</v>
      </c>
      <c r="G28" s="15">
        <f>EDATE(DataTable[[#This Row],[Priority Date]],31)</f>
        <v>46785</v>
      </c>
      <c r="H28" s="28">
        <f t="shared" ca="1" si="0"/>
        <v>528</v>
      </c>
      <c r="I28" s="28">
        <f ca="1">PendingRQTable[[#This Row],[Days Remaining]]/(365/12)</f>
        <v>17.358904109589041</v>
      </c>
      <c r="J28" s="13" t="str">
        <f t="shared" ca="1" si="1"/>
        <v>UPCOMING</v>
      </c>
      <c r="K28" s="14" t="str">
        <f t="shared" si="2"/>
        <v>Yes</v>
      </c>
    </row>
    <row r="29" spans="1:11">
      <c r="A29" s="14" t="s">
        <v>700</v>
      </c>
      <c r="B29" s="28">
        <v>202617016778</v>
      </c>
      <c r="C29" s="14" t="s">
        <v>188</v>
      </c>
      <c r="D29" s="14" t="s">
        <v>701</v>
      </c>
      <c r="E29" s="14" t="s">
        <v>650</v>
      </c>
      <c r="F29" s="15">
        <v>46069</v>
      </c>
      <c r="G29" s="15">
        <f>EDATE(DataTable[[#This Row],[Priority Date]],31)</f>
        <v>45915</v>
      </c>
      <c r="H29" s="28">
        <f t="shared" ca="1" si="0"/>
        <v>-342</v>
      </c>
      <c r="I29" s="28">
        <f ca="1">PendingRQTable[[#This Row],[Days Remaining]]/(365/12)</f>
        <v>-11.243835616438355</v>
      </c>
      <c r="J29" s="13" t="str">
        <f t="shared" ca="1" si="1"/>
        <v>OVERDUE</v>
      </c>
      <c r="K29" s="14" t="str">
        <f t="shared" si="2"/>
        <v>Yes</v>
      </c>
    </row>
    <row r="30" spans="1:11">
      <c r="A30" s="14" t="s">
        <v>702</v>
      </c>
      <c r="B30" s="28">
        <v>202514075055</v>
      </c>
      <c r="C30" s="14" t="s">
        <v>144</v>
      </c>
      <c r="D30" s="14" t="s">
        <v>703</v>
      </c>
      <c r="E30" s="14" t="s">
        <v>650</v>
      </c>
      <c r="F30" s="15">
        <v>45876</v>
      </c>
      <c r="G30" s="15">
        <f>EDATE(DataTable[[#This Row],[Priority Date]],31)</f>
        <v>45914</v>
      </c>
      <c r="H30" s="28">
        <f t="shared" ca="1" si="0"/>
        <v>-343</v>
      </c>
      <c r="I30" s="28">
        <f ca="1">PendingRQTable[[#This Row],[Days Remaining]]/(365/12)</f>
        <v>-11.276712328767124</v>
      </c>
      <c r="J30" s="13" t="str">
        <f t="shared" ca="1" si="1"/>
        <v>OVERDUE</v>
      </c>
      <c r="K30" s="14" t="str">
        <f t="shared" si="2"/>
        <v>Yes</v>
      </c>
    </row>
    <row r="31" spans="1:11">
      <c r="A31" s="14" t="s">
        <v>704</v>
      </c>
      <c r="B31" s="28">
        <v>202514063967</v>
      </c>
      <c r="C31" s="14" t="s">
        <v>188</v>
      </c>
      <c r="D31" s="14" t="s">
        <v>705</v>
      </c>
      <c r="E31" s="14" t="s">
        <v>650</v>
      </c>
      <c r="F31" s="15">
        <v>45842</v>
      </c>
      <c r="G31" s="15">
        <f>EDATE(DataTable[[#This Row],[Priority Date]],31)</f>
        <v>45928</v>
      </c>
      <c r="H31" s="28">
        <f t="shared" ca="1" si="0"/>
        <v>-329</v>
      </c>
      <c r="I31" s="28">
        <f ca="1">PendingRQTable[[#This Row],[Days Remaining]]/(365/12)</f>
        <v>-10.816438356164383</v>
      </c>
      <c r="J31" s="13" t="str">
        <f t="shared" ca="1" si="1"/>
        <v>OVERDUE</v>
      </c>
      <c r="K31" s="14" t="str">
        <f t="shared" si="2"/>
        <v>Yes</v>
      </c>
    </row>
    <row r="32" spans="1:11">
      <c r="A32" s="14" t="s">
        <v>706</v>
      </c>
      <c r="B32" s="28">
        <v>202544075343</v>
      </c>
      <c r="C32" s="14" t="s">
        <v>334</v>
      </c>
      <c r="D32" s="14" t="s">
        <v>707</v>
      </c>
      <c r="E32" s="14" t="s">
        <v>650</v>
      </c>
      <c r="F32" s="15">
        <v>45876</v>
      </c>
      <c r="G32" s="15">
        <f>EDATE(DataTable[[#This Row],[Priority Date]],31)</f>
        <v>46785</v>
      </c>
      <c r="H32" s="28">
        <f t="shared" ca="1" si="0"/>
        <v>528</v>
      </c>
      <c r="I32" s="28">
        <f ca="1">PendingRQTable[[#This Row],[Days Remaining]]/(365/12)</f>
        <v>17.358904109589041</v>
      </c>
      <c r="J32" s="13" t="str">
        <f t="shared" ca="1" si="1"/>
        <v>UPCOMING</v>
      </c>
      <c r="K32" s="14" t="str">
        <f t="shared" si="2"/>
        <v>Yes</v>
      </c>
    </row>
    <row r="33" spans="1:11">
      <c r="A33" s="14" t="s">
        <v>708</v>
      </c>
      <c r="B33" s="28">
        <v>202514075085</v>
      </c>
      <c r="C33" s="14" t="s">
        <v>144</v>
      </c>
      <c r="D33" s="14" t="s">
        <v>709</v>
      </c>
      <c r="E33" s="14" t="s">
        <v>650</v>
      </c>
      <c r="F33" s="15">
        <v>45876</v>
      </c>
      <c r="G33" s="15">
        <f>EDATE(DataTable[[#This Row],[Priority Date]],31)</f>
        <v>45845</v>
      </c>
      <c r="H33" s="28">
        <f t="shared" ca="1" si="0"/>
        <v>-412</v>
      </c>
      <c r="I33" s="28">
        <f ca="1">PendingRQTable[[#This Row],[Days Remaining]]/(365/12)</f>
        <v>-13.545205479452054</v>
      </c>
      <c r="J33" s="13" t="str">
        <f t="shared" ca="1" si="1"/>
        <v>OVERDUE</v>
      </c>
      <c r="K33" s="14" t="str">
        <f t="shared" si="2"/>
        <v>Yes</v>
      </c>
    </row>
    <row r="34" spans="1:11">
      <c r="A34" s="14" t="s">
        <v>710</v>
      </c>
      <c r="B34" s="28">
        <v>202514074097</v>
      </c>
      <c r="C34" s="14" t="s">
        <v>284</v>
      </c>
      <c r="D34" s="14" t="s">
        <v>711</v>
      </c>
      <c r="E34" s="14" t="s">
        <v>650</v>
      </c>
      <c r="F34" s="15">
        <v>45873</v>
      </c>
      <c r="G34" s="15">
        <f>EDATE(DataTable[[#This Row],[Priority Date]],31)</f>
        <v>46195</v>
      </c>
      <c r="H34" s="28">
        <f t="shared" ca="1" si="0"/>
        <v>-62</v>
      </c>
      <c r="I34" s="28">
        <f ca="1">PendingRQTable[[#This Row],[Days Remaining]]/(365/12)</f>
        <v>-2.0383561643835617</v>
      </c>
      <c r="J34" s="13" t="str">
        <f t="shared" ca="1" si="1"/>
        <v>OVERDUE</v>
      </c>
      <c r="K34" s="14" t="str">
        <f t="shared" si="2"/>
        <v>Yes</v>
      </c>
    </row>
    <row r="35" spans="1:11">
      <c r="A35" s="14" t="s">
        <v>712</v>
      </c>
      <c r="B35" s="28">
        <v>202514077470</v>
      </c>
      <c r="C35" s="14" t="s">
        <v>86</v>
      </c>
      <c r="D35" s="14" t="s">
        <v>649</v>
      </c>
      <c r="E35" s="14" t="s">
        <v>650</v>
      </c>
      <c r="F35" s="15">
        <v>45883</v>
      </c>
      <c r="G35" s="15">
        <f>EDATE(DataTable[[#This Row],[Priority Date]],31)</f>
        <v>45865</v>
      </c>
      <c r="H35" s="28">
        <f t="shared" ca="1" si="0"/>
        <v>-392</v>
      </c>
      <c r="I35" s="28">
        <f ca="1">PendingRQTable[[#This Row],[Days Remaining]]/(365/12)</f>
        <v>-12.887671232876713</v>
      </c>
      <c r="J35" s="13" t="str">
        <f t="shared" ca="1" si="1"/>
        <v>OVERDUE</v>
      </c>
      <c r="K35" s="14" t="str">
        <f t="shared" ref="K35:K66" si="3">IF(E35="APPLICATION FILED","Yes","Yes")</f>
        <v>Yes</v>
      </c>
    </row>
    <row r="36" spans="1:11">
      <c r="A36" s="14" t="s">
        <v>713</v>
      </c>
      <c r="B36" s="28">
        <v>202544077594</v>
      </c>
      <c r="C36" s="14" t="s">
        <v>363</v>
      </c>
      <c r="D36" s="14" t="s">
        <v>714</v>
      </c>
      <c r="E36" s="14" t="s">
        <v>650</v>
      </c>
      <c r="F36" s="15">
        <v>45883</v>
      </c>
      <c r="G36" s="15">
        <f>EDATE(DataTable[[#This Row],[Priority Date]],31)</f>
        <v>45845</v>
      </c>
      <c r="H36" s="28">
        <f t="shared" ca="1" si="0"/>
        <v>-412</v>
      </c>
      <c r="I36" s="28">
        <f ca="1">PendingRQTable[[#This Row],[Days Remaining]]/(365/12)</f>
        <v>-13.545205479452054</v>
      </c>
      <c r="J36" s="13" t="str">
        <f t="shared" ca="1" si="1"/>
        <v>OVERDUE</v>
      </c>
      <c r="K36" s="14" t="str">
        <f t="shared" si="3"/>
        <v>Yes</v>
      </c>
    </row>
    <row r="37" spans="1:11">
      <c r="A37" s="14" t="s">
        <v>715</v>
      </c>
      <c r="B37" s="28">
        <v>202514078111</v>
      </c>
      <c r="C37" s="14" t="s">
        <v>363</v>
      </c>
      <c r="D37" s="14" t="s">
        <v>716</v>
      </c>
      <c r="E37" s="14" t="s">
        <v>650</v>
      </c>
      <c r="F37" s="15">
        <v>45887</v>
      </c>
      <c r="G37" s="15">
        <f>EDATE(DataTable[[#This Row],[Priority Date]],31)</f>
        <v>45914</v>
      </c>
      <c r="H37" s="28">
        <f t="shared" ca="1" si="0"/>
        <v>-343</v>
      </c>
      <c r="I37" s="28">
        <f ca="1">PendingRQTable[[#This Row],[Days Remaining]]/(365/12)</f>
        <v>-11.276712328767124</v>
      </c>
      <c r="J37" s="13" t="str">
        <f t="shared" ca="1" si="1"/>
        <v>OVERDUE</v>
      </c>
      <c r="K37" s="14" t="str">
        <f t="shared" si="3"/>
        <v>Yes</v>
      </c>
    </row>
    <row r="38" spans="1:11">
      <c r="A38" s="14" t="s">
        <v>717</v>
      </c>
      <c r="B38" s="28">
        <v>202544077366</v>
      </c>
      <c r="C38" s="14" t="s">
        <v>55</v>
      </c>
      <c r="D38" s="14" t="s">
        <v>718</v>
      </c>
      <c r="E38" s="14" t="s">
        <v>650</v>
      </c>
      <c r="F38" s="15">
        <v>45882</v>
      </c>
      <c r="G38" s="15">
        <f>EDATE(DataTable[[#This Row],[Priority Date]],31)</f>
        <v>46785</v>
      </c>
      <c r="H38" s="28">
        <f t="shared" ca="1" si="0"/>
        <v>528</v>
      </c>
      <c r="I38" s="28">
        <f ca="1">PendingRQTable[[#This Row],[Days Remaining]]/(365/12)</f>
        <v>17.358904109589041</v>
      </c>
      <c r="J38" s="13" t="str">
        <f t="shared" ca="1" si="1"/>
        <v>UPCOMING</v>
      </c>
      <c r="K38" s="14" t="str">
        <f t="shared" si="3"/>
        <v>Yes</v>
      </c>
    </row>
    <row r="39" spans="1:11">
      <c r="A39" s="14" t="s">
        <v>719</v>
      </c>
      <c r="B39" s="28">
        <v>202544081216</v>
      </c>
      <c r="C39" s="14" t="s">
        <v>266</v>
      </c>
      <c r="D39" s="14" t="s">
        <v>720</v>
      </c>
      <c r="E39" s="14" t="s">
        <v>650</v>
      </c>
      <c r="F39" s="15">
        <v>45896</v>
      </c>
      <c r="G39" s="15">
        <f>EDATE(DataTable[[#This Row],[Priority Date]],31)</f>
        <v>46785</v>
      </c>
      <c r="H39" s="28">
        <f t="shared" ca="1" si="0"/>
        <v>528</v>
      </c>
      <c r="I39" s="28">
        <f ca="1">PendingRQTable[[#This Row],[Days Remaining]]/(365/12)</f>
        <v>17.358904109589041</v>
      </c>
      <c r="J39" s="13" t="str">
        <f t="shared" ca="1" si="1"/>
        <v>UPCOMING</v>
      </c>
      <c r="K39" s="14" t="str">
        <f t="shared" si="3"/>
        <v>Yes</v>
      </c>
    </row>
    <row r="40" spans="1:11">
      <c r="A40" s="14" t="s">
        <v>721</v>
      </c>
      <c r="B40" s="28">
        <v>202514083183</v>
      </c>
      <c r="C40" s="14" t="s">
        <v>284</v>
      </c>
      <c r="D40" s="14" t="s">
        <v>722</v>
      </c>
      <c r="E40" s="14" t="s">
        <v>650</v>
      </c>
      <c r="F40" s="15">
        <v>45902</v>
      </c>
      <c r="G40" s="15">
        <f>EDATE(DataTable[[#This Row],[Priority Date]],31)</f>
        <v>46138</v>
      </c>
      <c r="H40" s="28">
        <f t="shared" ca="1" si="0"/>
        <v>-119</v>
      </c>
      <c r="I40" s="28">
        <f ca="1">PendingRQTable[[#This Row],[Days Remaining]]/(365/12)</f>
        <v>-3.9123287671232876</v>
      </c>
      <c r="J40" s="13" t="str">
        <f t="shared" ca="1" si="1"/>
        <v>OVERDUE</v>
      </c>
      <c r="K40" s="14" t="str">
        <f t="shared" si="3"/>
        <v>Yes</v>
      </c>
    </row>
    <row r="41" spans="1:11">
      <c r="A41" s="14" t="s">
        <v>723</v>
      </c>
      <c r="B41" s="28">
        <v>202544079921</v>
      </c>
      <c r="C41" s="14" t="s">
        <v>58</v>
      </c>
      <c r="D41" s="14" t="s">
        <v>724</v>
      </c>
      <c r="E41" s="14" t="s">
        <v>650</v>
      </c>
      <c r="F41" s="15">
        <v>45891</v>
      </c>
      <c r="G41" s="15">
        <f>EDATE(DataTable[[#This Row],[Priority Date]],31)</f>
        <v>46422</v>
      </c>
      <c r="H41" s="28">
        <f t="shared" ca="1" si="0"/>
        <v>165</v>
      </c>
      <c r="I41" s="28">
        <f ca="1">PendingRQTable[[#This Row],[Days Remaining]]/(365/12)</f>
        <v>5.4246575342465748</v>
      </c>
      <c r="J41" s="13" t="str">
        <f t="shared" ca="1" si="1"/>
        <v>UPCOMING</v>
      </c>
      <c r="K41" s="14" t="str">
        <f t="shared" si="3"/>
        <v>Yes</v>
      </c>
    </row>
    <row r="42" spans="1:11">
      <c r="A42" s="14" t="s">
        <v>725</v>
      </c>
      <c r="B42" s="28">
        <v>202514083859</v>
      </c>
      <c r="C42" s="14" t="s">
        <v>48</v>
      </c>
      <c r="D42" s="14" t="s">
        <v>726</v>
      </c>
      <c r="E42" s="14" t="s">
        <v>650</v>
      </c>
      <c r="F42" s="15">
        <v>45903</v>
      </c>
      <c r="G42" s="15">
        <f>EDATE(DataTable[[#This Row],[Priority Date]],31)</f>
        <v>46134</v>
      </c>
      <c r="H42" s="28">
        <f t="shared" ca="1" si="0"/>
        <v>-123</v>
      </c>
      <c r="I42" s="28">
        <f ca="1">PendingRQTable[[#This Row],[Days Remaining]]/(365/12)</f>
        <v>-4.043835616438356</v>
      </c>
      <c r="J42" s="13" t="str">
        <f t="shared" ca="1" si="1"/>
        <v>OVERDUE</v>
      </c>
      <c r="K42" s="14" t="str">
        <f t="shared" si="3"/>
        <v>Yes</v>
      </c>
    </row>
    <row r="43" spans="1:11">
      <c r="A43" s="14" t="s">
        <v>727</v>
      </c>
      <c r="B43" s="28">
        <v>202514085915</v>
      </c>
      <c r="C43" s="14" t="s">
        <v>261</v>
      </c>
      <c r="D43" s="14" t="s">
        <v>728</v>
      </c>
      <c r="E43" s="14" t="s">
        <v>650</v>
      </c>
      <c r="F43" s="15">
        <v>45910</v>
      </c>
      <c r="G43" s="15">
        <f>EDATE(DataTable[[#This Row],[Priority Date]],31)</f>
        <v>45843</v>
      </c>
      <c r="H43" s="28">
        <f t="shared" ca="1" si="0"/>
        <v>-414</v>
      </c>
      <c r="I43" s="28">
        <f ca="1">PendingRQTable[[#This Row],[Days Remaining]]/(365/12)</f>
        <v>-13.610958904109589</v>
      </c>
      <c r="J43" s="13" t="str">
        <f t="shared" ca="1" si="1"/>
        <v>OVERDUE</v>
      </c>
      <c r="K43" s="14" t="str">
        <f t="shared" si="3"/>
        <v>Yes</v>
      </c>
    </row>
    <row r="44" spans="1:11">
      <c r="A44" s="14" t="s">
        <v>729</v>
      </c>
      <c r="B44" s="28">
        <v>202544075732</v>
      </c>
      <c r="C44" s="14" t="s">
        <v>181</v>
      </c>
      <c r="D44" s="14" t="s">
        <v>730</v>
      </c>
      <c r="E44" s="14" t="s">
        <v>650</v>
      </c>
      <c r="F44" s="15">
        <v>45877</v>
      </c>
      <c r="G44" s="15">
        <f>EDATE(DataTable[[#This Row],[Priority Date]],31)</f>
        <v>45840</v>
      </c>
      <c r="H44" s="28">
        <f t="shared" ca="1" si="0"/>
        <v>-417</v>
      </c>
      <c r="I44" s="28">
        <f ca="1">PendingRQTable[[#This Row],[Days Remaining]]/(365/12)</f>
        <v>-13.70958904109589</v>
      </c>
      <c r="J44" s="13" t="str">
        <f t="shared" ca="1" si="1"/>
        <v>OVERDUE</v>
      </c>
      <c r="K44" s="14" t="str">
        <f t="shared" si="3"/>
        <v>Yes</v>
      </c>
    </row>
    <row r="45" spans="1:11">
      <c r="A45" s="14" t="s">
        <v>731</v>
      </c>
      <c r="B45" s="28">
        <v>202544085937</v>
      </c>
      <c r="C45" s="14" t="s">
        <v>506</v>
      </c>
      <c r="D45" s="14" t="s">
        <v>732</v>
      </c>
      <c r="E45" s="14" t="s">
        <v>650</v>
      </c>
      <c r="F45" s="15">
        <v>45910</v>
      </c>
      <c r="G45" s="15">
        <f>EDATE(DataTable[[#This Row],[Priority Date]],31)</f>
        <v>45875</v>
      </c>
      <c r="H45" s="28">
        <f t="shared" ca="1" si="0"/>
        <v>-382</v>
      </c>
      <c r="I45" s="28">
        <f ca="1">PendingRQTable[[#This Row],[Days Remaining]]/(365/12)</f>
        <v>-12.55890410958904</v>
      </c>
      <c r="J45" s="13" t="str">
        <f t="shared" ca="1" si="1"/>
        <v>OVERDUE</v>
      </c>
      <c r="K45" s="14" t="str">
        <f t="shared" si="3"/>
        <v>Yes</v>
      </c>
    </row>
    <row r="46" spans="1:11">
      <c r="A46" s="14" t="s">
        <v>733</v>
      </c>
      <c r="B46" s="28">
        <v>202514079329</v>
      </c>
      <c r="C46" s="14" t="s">
        <v>55</v>
      </c>
      <c r="D46" s="14" t="s">
        <v>734</v>
      </c>
      <c r="E46" s="14" t="s">
        <v>650</v>
      </c>
      <c r="F46" s="15">
        <v>45890</v>
      </c>
      <c r="G46" s="15">
        <f>EDATE(DataTable[[#This Row],[Priority Date]],31)</f>
        <v>46786</v>
      </c>
      <c r="H46" s="28">
        <f t="shared" ca="1" si="0"/>
        <v>529</v>
      </c>
      <c r="I46" s="28">
        <f ca="1">PendingRQTable[[#This Row],[Days Remaining]]/(365/12)</f>
        <v>17.391780821917809</v>
      </c>
      <c r="J46" s="13" t="str">
        <f t="shared" ca="1" si="1"/>
        <v>UPCOMING</v>
      </c>
      <c r="K46" s="14" t="str">
        <f t="shared" si="3"/>
        <v>Yes</v>
      </c>
    </row>
    <row r="47" spans="1:11">
      <c r="A47" s="14" t="s">
        <v>735</v>
      </c>
      <c r="B47" s="28">
        <v>202514089049</v>
      </c>
      <c r="C47" s="14" t="s">
        <v>58</v>
      </c>
      <c r="D47" s="14" t="s">
        <v>736</v>
      </c>
      <c r="E47" s="14" t="s">
        <v>650</v>
      </c>
      <c r="F47" s="15">
        <v>45918</v>
      </c>
      <c r="G47" s="15">
        <f>EDATE(DataTable[[#This Row],[Priority Date]],31)</f>
        <v>46786</v>
      </c>
      <c r="H47" s="28">
        <f t="shared" ca="1" si="0"/>
        <v>529</v>
      </c>
      <c r="I47" s="28">
        <f ca="1">PendingRQTable[[#This Row],[Days Remaining]]/(365/12)</f>
        <v>17.391780821917809</v>
      </c>
      <c r="J47" s="13" t="str">
        <f t="shared" ca="1" si="1"/>
        <v>UPCOMING</v>
      </c>
      <c r="K47" s="14" t="str">
        <f t="shared" si="3"/>
        <v>Yes</v>
      </c>
    </row>
    <row r="48" spans="1:11">
      <c r="A48" s="14" t="s">
        <v>737</v>
      </c>
      <c r="B48" s="28">
        <v>202514077688</v>
      </c>
      <c r="C48" s="14" t="s">
        <v>55</v>
      </c>
      <c r="D48" s="14" t="s">
        <v>738</v>
      </c>
      <c r="E48" s="14" t="s">
        <v>650</v>
      </c>
      <c r="F48" s="15">
        <v>45883</v>
      </c>
      <c r="G48" s="15">
        <f>EDATE(DataTable[[#This Row],[Priority Date]],31)</f>
        <v>46786</v>
      </c>
      <c r="H48" s="28">
        <f t="shared" ca="1" si="0"/>
        <v>529</v>
      </c>
      <c r="I48" s="28">
        <f ca="1">PendingRQTable[[#This Row],[Days Remaining]]/(365/12)</f>
        <v>17.391780821917809</v>
      </c>
      <c r="J48" s="13" t="str">
        <f t="shared" ca="1" si="1"/>
        <v>UPCOMING</v>
      </c>
      <c r="K48" s="14" t="str">
        <f t="shared" si="3"/>
        <v>Yes</v>
      </c>
    </row>
    <row r="49" spans="1:11">
      <c r="A49" s="14" t="s">
        <v>739</v>
      </c>
      <c r="B49" s="28">
        <v>202514091853</v>
      </c>
      <c r="C49" s="14" t="s">
        <v>86</v>
      </c>
      <c r="D49" s="14" t="s">
        <v>740</v>
      </c>
      <c r="E49" s="14" t="s">
        <v>650</v>
      </c>
      <c r="F49" s="15">
        <v>45925</v>
      </c>
      <c r="G49" s="15">
        <f>EDATE(DataTable[[#This Row],[Priority Date]],31)</f>
        <v>46786</v>
      </c>
      <c r="H49" s="28">
        <f t="shared" ca="1" si="0"/>
        <v>529</v>
      </c>
      <c r="I49" s="28">
        <f ca="1">PendingRQTable[[#This Row],[Days Remaining]]/(365/12)</f>
        <v>17.391780821917809</v>
      </c>
      <c r="J49" s="13" t="str">
        <f t="shared" ca="1" si="1"/>
        <v>UPCOMING</v>
      </c>
      <c r="K49" s="14" t="str">
        <f t="shared" si="3"/>
        <v>Yes</v>
      </c>
    </row>
    <row r="50" spans="1:11">
      <c r="A50" s="14" t="s">
        <v>741</v>
      </c>
      <c r="B50" s="28">
        <v>202617065768</v>
      </c>
      <c r="C50" s="14" t="s">
        <v>116</v>
      </c>
      <c r="D50" s="14" t="s">
        <v>742</v>
      </c>
      <c r="E50" s="14" t="s">
        <v>650</v>
      </c>
      <c r="F50" s="15">
        <v>46167</v>
      </c>
      <c r="G50" s="15">
        <f>EDATE(DataTable[[#This Row],[Priority Date]],31)</f>
        <v>46786</v>
      </c>
      <c r="H50" s="28">
        <f t="shared" ca="1" si="0"/>
        <v>529</v>
      </c>
      <c r="I50" s="28">
        <f ca="1">PendingRQTable[[#This Row],[Days Remaining]]/(365/12)</f>
        <v>17.391780821917809</v>
      </c>
      <c r="J50" s="13" t="str">
        <f t="shared" ca="1" si="1"/>
        <v>UPCOMING</v>
      </c>
      <c r="K50" s="14" t="str">
        <f t="shared" si="3"/>
        <v>Yes</v>
      </c>
    </row>
    <row r="51" spans="1:11">
      <c r="A51" s="14" t="s">
        <v>743</v>
      </c>
      <c r="B51" s="28">
        <v>202514084642</v>
      </c>
      <c r="C51" s="14" t="s">
        <v>55</v>
      </c>
      <c r="D51" s="14" t="s">
        <v>744</v>
      </c>
      <c r="E51" s="14" t="s">
        <v>650</v>
      </c>
      <c r="F51" s="15">
        <v>45905</v>
      </c>
      <c r="G51" s="15">
        <f>EDATE(DataTable[[#This Row],[Priority Date]],31)</f>
        <v>45924</v>
      </c>
      <c r="H51" s="28">
        <f t="shared" ca="1" si="0"/>
        <v>-333</v>
      </c>
      <c r="I51" s="28">
        <f ca="1">PendingRQTable[[#This Row],[Days Remaining]]/(365/12)</f>
        <v>-10.947945205479451</v>
      </c>
      <c r="J51" s="13" t="str">
        <f t="shared" ca="1" si="1"/>
        <v>OVERDUE</v>
      </c>
      <c r="K51" s="14" t="str">
        <f t="shared" si="3"/>
        <v>Yes</v>
      </c>
    </row>
    <row r="52" spans="1:11">
      <c r="A52" s="14" t="s">
        <v>745</v>
      </c>
      <c r="B52" s="28">
        <v>202514083277</v>
      </c>
      <c r="C52" s="14" t="s">
        <v>110</v>
      </c>
      <c r="D52" s="14" t="s">
        <v>746</v>
      </c>
      <c r="E52" s="14" t="s">
        <v>650</v>
      </c>
      <c r="F52" s="15">
        <v>45902</v>
      </c>
      <c r="G52" s="15">
        <f>EDATE(DataTable[[#This Row],[Priority Date]],31)</f>
        <v>45867</v>
      </c>
      <c r="H52" s="28">
        <f t="shared" ca="1" si="0"/>
        <v>-390</v>
      </c>
      <c r="I52" s="28">
        <f ca="1">PendingRQTable[[#This Row],[Days Remaining]]/(365/12)</f>
        <v>-12.821917808219178</v>
      </c>
      <c r="J52" s="13" t="str">
        <f t="shared" ca="1" si="1"/>
        <v>OVERDUE</v>
      </c>
      <c r="K52" s="14" t="str">
        <f t="shared" si="3"/>
        <v>Yes</v>
      </c>
    </row>
    <row r="53" spans="1:11">
      <c r="A53" s="14" t="s">
        <v>747</v>
      </c>
      <c r="B53" s="28">
        <v>202514085476</v>
      </c>
      <c r="C53" s="14" t="s">
        <v>55</v>
      </c>
      <c r="D53" s="14" t="s">
        <v>748</v>
      </c>
      <c r="E53" s="14" t="s">
        <v>650</v>
      </c>
      <c r="F53" s="15">
        <v>45909</v>
      </c>
      <c r="G53" s="15">
        <f>EDATE(DataTable[[#This Row],[Priority Date]],31)</f>
        <v>45867</v>
      </c>
      <c r="H53" s="28">
        <f t="shared" ca="1" si="0"/>
        <v>-390</v>
      </c>
      <c r="I53" s="28">
        <f ca="1">PendingRQTable[[#This Row],[Days Remaining]]/(365/12)</f>
        <v>-12.821917808219178</v>
      </c>
      <c r="J53" s="13" t="str">
        <f t="shared" ca="1" si="1"/>
        <v>OVERDUE</v>
      </c>
      <c r="K53" s="14" t="str">
        <f t="shared" si="3"/>
        <v>Yes</v>
      </c>
    </row>
    <row r="54" spans="1:11">
      <c r="A54" s="14" t="s">
        <v>749</v>
      </c>
      <c r="B54" s="28">
        <v>202544093427</v>
      </c>
      <c r="C54" s="14" t="s">
        <v>95</v>
      </c>
      <c r="D54" s="14" t="s">
        <v>750</v>
      </c>
      <c r="E54" s="14" t="s">
        <v>650</v>
      </c>
      <c r="F54" s="15">
        <v>45929</v>
      </c>
      <c r="G54" s="15">
        <f>EDATE(DataTable[[#This Row],[Priority Date]],31)</f>
        <v>46423</v>
      </c>
      <c r="H54" s="28">
        <f t="shared" ca="1" si="0"/>
        <v>166</v>
      </c>
      <c r="I54" s="28">
        <f ca="1">PendingRQTable[[#This Row],[Days Remaining]]/(365/12)</f>
        <v>5.4575342465753423</v>
      </c>
      <c r="J54" s="13" t="str">
        <f t="shared" ca="1" si="1"/>
        <v>UPCOMING</v>
      </c>
      <c r="K54" s="14" t="str">
        <f t="shared" si="3"/>
        <v>Yes</v>
      </c>
    </row>
    <row r="55" spans="1:11">
      <c r="A55" s="14" t="s">
        <v>751</v>
      </c>
      <c r="B55" s="28">
        <v>202514093978</v>
      </c>
      <c r="C55" s="14" t="s">
        <v>86</v>
      </c>
      <c r="D55" s="14" t="s">
        <v>752</v>
      </c>
      <c r="E55" s="14" t="s">
        <v>650</v>
      </c>
      <c r="F55" s="15">
        <v>45930</v>
      </c>
      <c r="G55" s="15">
        <f>EDATE(DataTable[[#This Row],[Priority Date]],31)</f>
        <v>45843</v>
      </c>
      <c r="H55" s="28">
        <f t="shared" ca="1" si="0"/>
        <v>-414</v>
      </c>
      <c r="I55" s="28">
        <f ca="1">PendingRQTable[[#This Row],[Days Remaining]]/(365/12)</f>
        <v>-13.610958904109589</v>
      </c>
      <c r="J55" s="13" t="str">
        <f t="shared" ca="1" si="1"/>
        <v>OVERDUE</v>
      </c>
      <c r="K55" s="14" t="str">
        <f t="shared" si="3"/>
        <v>Yes</v>
      </c>
    </row>
    <row r="56" spans="1:11">
      <c r="A56" s="14" t="s">
        <v>753</v>
      </c>
      <c r="B56" s="28">
        <v>202514091428</v>
      </c>
      <c r="C56" s="14" t="s">
        <v>55</v>
      </c>
      <c r="D56" s="14" t="s">
        <v>754</v>
      </c>
      <c r="E56" s="14" t="s">
        <v>650</v>
      </c>
      <c r="F56" s="15">
        <v>45924</v>
      </c>
      <c r="G56" s="15">
        <f>EDATE(DataTable[[#This Row],[Priority Date]],31)</f>
        <v>45889</v>
      </c>
      <c r="H56" s="28">
        <f t="shared" ca="1" si="0"/>
        <v>-368</v>
      </c>
      <c r="I56" s="28">
        <f ca="1">PendingRQTable[[#This Row],[Days Remaining]]/(365/12)</f>
        <v>-12.098630136986301</v>
      </c>
      <c r="J56" s="13" t="str">
        <f t="shared" ca="1" si="1"/>
        <v>OVERDUE</v>
      </c>
      <c r="K56" s="14" t="str">
        <f t="shared" si="3"/>
        <v>Yes</v>
      </c>
    </row>
    <row r="57" spans="1:11">
      <c r="A57" s="14" t="s">
        <v>755</v>
      </c>
      <c r="B57" s="28">
        <v>202544082221</v>
      </c>
      <c r="C57" s="14" t="s">
        <v>181</v>
      </c>
      <c r="D57" s="14" t="s">
        <v>756</v>
      </c>
      <c r="E57" s="14" t="s">
        <v>650</v>
      </c>
      <c r="F57" s="15">
        <v>45898</v>
      </c>
      <c r="G57" s="15">
        <f>EDATE(DataTable[[#This Row],[Priority Date]],31)</f>
        <v>45852</v>
      </c>
      <c r="H57" s="28">
        <f t="shared" ca="1" si="0"/>
        <v>-405</v>
      </c>
      <c r="I57" s="28">
        <f ca="1">PendingRQTable[[#This Row],[Days Remaining]]/(365/12)</f>
        <v>-13.315068493150685</v>
      </c>
      <c r="J57" s="13" t="str">
        <f t="shared" ca="1" si="1"/>
        <v>OVERDUE</v>
      </c>
      <c r="K57" s="14" t="str">
        <f t="shared" si="3"/>
        <v>Yes</v>
      </c>
    </row>
    <row r="58" spans="1:11">
      <c r="A58" s="14" t="s">
        <v>757</v>
      </c>
      <c r="B58" s="28">
        <v>202544094372</v>
      </c>
      <c r="C58" s="14" t="s">
        <v>443</v>
      </c>
      <c r="D58" s="14" t="s">
        <v>758</v>
      </c>
      <c r="E58" s="14" t="s">
        <v>650</v>
      </c>
      <c r="F58" s="15">
        <v>45931</v>
      </c>
      <c r="G58" s="15">
        <f>EDATE(DataTable[[#This Row],[Priority Date]],31)</f>
        <v>45921</v>
      </c>
      <c r="H58" s="28">
        <f t="shared" ca="1" si="0"/>
        <v>-336</v>
      </c>
      <c r="I58" s="28">
        <f ca="1">PendingRQTable[[#This Row],[Days Remaining]]/(365/12)</f>
        <v>-11.046575342465752</v>
      </c>
      <c r="J58" s="13" t="str">
        <f t="shared" ca="1" si="1"/>
        <v>OVERDUE</v>
      </c>
      <c r="K58" s="14" t="str">
        <f t="shared" si="3"/>
        <v>Yes</v>
      </c>
    </row>
    <row r="59" spans="1:11">
      <c r="A59" s="14" t="s">
        <v>759</v>
      </c>
      <c r="B59" s="28">
        <v>202544093373</v>
      </c>
      <c r="C59" s="14" t="s">
        <v>82</v>
      </c>
      <c r="D59" s="14" t="s">
        <v>760</v>
      </c>
      <c r="E59" s="14" t="s">
        <v>650</v>
      </c>
      <c r="F59" s="15">
        <v>45929</v>
      </c>
      <c r="G59" s="15">
        <f>EDATE(DataTable[[#This Row],[Priority Date]],31)</f>
        <v>45844</v>
      </c>
      <c r="H59" s="28">
        <f t="shared" ca="1" si="0"/>
        <v>-413</v>
      </c>
      <c r="I59" s="28">
        <f ca="1">PendingRQTable[[#This Row],[Days Remaining]]/(365/12)</f>
        <v>-13.578082191780821</v>
      </c>
      <c r="J59" s="13" t="str">
        <f t="shared" ca="1" si="1"/>
        <v>OVERDUE</v>
      </c>
      <c r="K59" s="14" t="str">
        <f t="shared" si="3"/>
        <v>Yes</v>
      </c>
    </row>
    <row r="60" spans="1:11">
      <c r="A60" s="14" t="s">
        <v>761</v>
      </c>
      <c r="B60" s="28">
        <v>202544095233</v>
      </c>
      <c r="C60" s="14" t="s">
        <v>618</v>
      </c>
      <c r="D60" s="14" t="s">
        <v>762</v>
      </c>
      <c r="E60" s="14" t="s">
        <v>650</v>
      </c>
      <c r="F60" s="15">
        <v>45933</v>
      </c>
      <c r="G60" s="15">
        <f>EDATE(DataTable[[#This Row],[Priority Date]],31)</f>
        <v>45854</v>
      </c>
      <c r="H60" s="28">
        <f t="shared" ca="1" si="0"/>
        <v>-403</v>
      </c>
      <c r="I60" s="28">
        <f ca="1">PendingRQTable[[#This Row],[Days Remaining]]/(365/12)</f>
        <v>-13.24931506849315</v>
      </c>
      <c r="J60" s="13" t="str">
        <f t="shared" ca="1" si="1"/>
        <v>OVERDUE</v>
      </c>
      <c r="K60" s="14" t="str">
        <f t="shared" si="3"/>
        <v>Yes</v>
      </c>
    </row>
    <row r="61" spans="1:11">
      <c r="A61" s="14" t="s">
        <v>763</v>
      </c>
      <c r="B61" s="28">
        <v>202514092791</v>
      </c>
      <c r="C61" s="14" t="s">
        <v>55</v>
      </c>
      <c r="D61" s="14" t="s">
        <v>764</v>
      </c>
      <c r="E61" s="14" t="s">
        <v>650</v>
      </c>
      <c r="F61" s="15">
        <v>45926</v>
      </c>
      <c r="G61" s="15">
        <f>EDATE(DataTable[[#This Row],[Priority Date]],31)</f>
        <v>46787</v>
      </c>
      <c r="H61" s="28">
        <f t="shared" ca="1" si="0"/>
        <v>530</v>
      </c>
      <c r="I61" s="28">
        <f ca="1">PendingRQTable[[#This Row],[Days Remaining]]/(365/12)</f>
        <v>17.424657534246574</v>
      </c>
      <c r="J61" s="13" t="str">
        <f t="shared" ca="1" si="1"/>
        <v>UPCOMING</v>
      </c>
      <c r="K61" s="14" t="str">
        <f t="shared" si="3"/>
        <v>Yes</v>
      </c>
    </row>
    <row r="62" spans="1:11">
      <c r="A62" s="14" t="s">
        <v>765</v>
      </c>
      <c r="B62" s="28">
        <v>202514095795</v>
      </c>
      <c r="C62" s="14" t="s">
        <v>304</v>
      </c>
      <c r="D62" s="14" t="s">
        <v>649</v>
      </c>
      <c r="E62" s="14" t="s">
        <v>650</v>
      </c>
      <c r="F62" s="15">
        <v>45936</v>
      </c>
      <c r="G62" s="15">
        <f>EDATE(DataTable[[#This Row],[Priority Date]],31)</f>
        <v>46787</v>
      </c>
      <c r="H62" s="28">
        <f t="shared" ca="1" si="0"/>
        <v>530</v>
      </c>
      <c r="I62" s="28">
        <f ca="1">PendingRQTable[[#This Row],[Days Remaining]]/(365/12)</f>
        <v>17.424657534246574</v>
      </c>
      <c r="J62" s="13" t="str">
        <f t="shared" ca="1" si="1"/>
        <v>UPCOMING</v>
      </c>
      <c r="K62" s="14" t="str">
        <f t="shared" si="3"/>
        <v>Yes</v>
      </c>
    </row>
    <row r="63" spans="1:11">
      <c r="A63" s="14" t="s">
        <v>766</v>
      </c>
      <c r="B63" s="28">
        <v>202544097398</v>
      </c>
      <c r="C63" s="14" t="s">
        <v>82</v>
      </c>
      <c r="D63" s="14" t="s">
        <v>767</v>
      </c>
      <c r="E63" s="14" t="s">
        <v>650</v>
      </c>
      <c r="F63" s="15">
        <v>45939</v>
      </c>
      <c r="G63" s="15">
        <f>EDATE(DataTable[[#This Row],[Priority Date]],31)</f>
        <v>46454</v>
      </c>
      <c r="H63" s="28">
        <f t="shared" ca="1" si="0"/>
        <v>197</v>
      </c>
      <c r="I63" s="28">
        <f ca="1">PendingRQTable[[#This Row],[Days Remaining]]/(365/12)</f>
        <v>6.4767123287671229</v>
      </c>
      <c r="J63" s="13" t="str">
        <f t="shared" ca="1" si="1"/>
        <v>UPCOMING</v>
      </c>
      <c r="K63" s="14" t="str">
        <f t="shared" si="3"/>
        <v>Yes</v>
      </c>
    </row>
    <row r="64" spans="1:11">
      <c r="A64" s="14" t="s">
        <v>768</v>
      </c>
      <c r="B64" s="28">
        <v>202544094257</v>
      </c>
      <c r="C64" s="14" t="s">
        <v>110</v>
      </c>
      <c r="D64" s="14" t="s">
        <v>769</v>
      </c>
      <c r="E64" s="14" t="s">
        <v>650</v>
      </c>
      <c r="F64" s="15">
        <v>45930</v>
      </c>
      <c r="G64" s="15">
        <f>EDATE(DataTable[[#This Row],[Priority Date]],31)</f>
        <v>46787</v>
      </c>
      <c r="H64" s="28">
        <f t="shared" ca="1" si="0"/>
        <v>530</v>
      </c>
      <c r="I64" s="28">
        <f ca="1">PendingRQTable[[#This Row],[Days Remaining]]/(365/12)</f>
        <v>17.424657534246574</v>
      </c>
      <c r="J64" s="13" t="str">
        <f t="shared" ca="1" si="1"/>
        <v>UPCOMING</v>
      </c>
      <c r="K64" s="14" t="str">
        <f t="shared" si="3"/>
        <v>Yes</v>
      </c>
    </row>
    <row r="65" spans="1:11">
      <c r="A65" s="14" t="s">
        <v>770</v>
      </c>
      <c r="B65" s="28">
        <v>202514099461</v>
      </c>
      <c r="C65" s="14" t="s">
        <v>194</v>
      </c>
      <c r="D65" s="14" t="s">
        <v>771</v>
      </c>
      <c r="E65" s="14" t="s">
        <v>650</v>
      </c>
      <c r="F65" s="15">
        <v>45945</v>
      </c>
      <c r="G65" s="15">
        <f>EDATE(DataTable[[#This Row],[Priority Date]],31)</f>
        <v>46787</v>
      </c>
      <c r="H65" s="28">
        <f t="shared" ca="1" si="0"/>
        <v>530</v>
      </c>
      <c r="I65" s="28">
        <f ca="1">PendingRQTable[[#This Row],[Days Remaining]]/(365/12)</f>
        <v>17.424657534246574</v>
      </c>
      <c r="J65" s="13" t="str">
        <f t="shared" ca="1" si="1"/>
        <v>UPCOMING</v>
      </c>
      <c r="K65" s="14" t="str">
        <f t="shared" si="3"/>
        <v>Yes</v>
      </c>
    </row>
    <row r="66" spans="1:11">
      <c r="A66" s="14" t="s">
        <v>772</v>
      </c>
      <c r="B66" s="28">
        <v>202544084298</v>
      </c>
      <c r="C66" s="14" t="s">
        <v>181</v>
      </c>
      <c r="D66" s="14" t="s">
        <v>773</v>
      </c>
      <c r="E66" s="14" t="s">
        <v>650</v>
      </c>
      <c r="F66" s="15">
        <v>45904</v>
      </c>
      <c r="G66" s="15">
        <f>EDATE(DataTable[[#This Row],[Priority Date]],31)</f>
        <v>45880</v>
      </c>
      <c r="H66" s="28">
        <f t="shared" ref="H66:H129" ca="1" si="4">G66-TODAY()</f>
        <v>-377</v>
      </c>
      <c r="I66" s="28">
        <f ca="1">PendingRQTable[[#This Row],[Days Remaining]]/(365/12)</f>
        <v>-12.394520547945206</v>
      </c>
      <c r="J66" s="13" t="str">
        <f t="shared" ref="J66:J129" ca="1" si="5">IF(H66&lt;0,"OVERDUE",IF(H66&lt;=30,"DUE &lt;=30 DAYS",IF(H66&lt;=90,"DUE &lt;=90 DAYS","UPCOMING")))</f>
        <v>OVERDUE</v>
      </c>
      <c r="K66" s="14" t="str">
        <f t="shared" si="3"/>
        <v>Yes</v>
      </c>
    </row>
    <row r="67" spans="1:11">
      <c r="A67" s="14" t="s">
        <v>774</v>
      </c>
      <c r="B67" s="28">
        <v>202514103229</v>
      </c>
      <c r="C67" s="14" t="s">
        <v>188</v>
      </c>
      <c r="D67" s="14" t="s">
        <v>775</v>
      </c>
      <c r="E67" s="14" t="s">
        <v>650</v>
      </c>
      <c r="F67" s="15">
        <v>45957</v>
      </c>
      <c r="G67" s="15">
        <f>EDATE(DataTable[[#This Row],[Priority Date]],31)</f>
        <v>45850</v>
      </c>
      <c r="H67" s="28">
        <f t="shared" ca="1" si="4"/>
        <v>-407</v>
      </c>
      <c r="I67" s="28">
        <f ca="1">PendingRQTable[[#This Row],[Days Remaining]]/(365/12)</f>
        <v>-13.380821917808218</v>
      </c>
      <c r="J67" s="13" t="str">
        <f t="shared" ca="1" si="5"/>
        <v>OVERDUE</v>
      </c>
      <c r="K67" s="14" t="str">
        <f t="shared" ref="K67:K98" si="6">IF(E67="APPLICATION FILED","Yes","Yes")</f>
        <v>Yes</v>
      </c>
    </row>
    <row r="68" spans="1:11">
      <c r="A68" s="14" t="s">
        <v>776</v>
      </c>
      <c r="B68" s="28">
        <v>202514104776</v>
      </c>
      <c r="C68" s="14" t="s">
        <v>48</v>
      </c>
      <c r="D68" s="14" t="s">
        <v>777</v>
      </c>
      <c r="E68" s="14" t="s">
        <v>650</v>
      </c>
      <c r="F68" s="15">
        <v>45960</v>
      </c>
      <c r="G68" s="15">
        <f>EDATE(DataTable[[#This Row],[Priority Date]],31)</f>
        <v>46787</v>
      </c>
      <c r="H68" s="28">
        <f t="shared" ca="1" si="4"/>
        <v>530</v>
      </c>
      <c r="I68" s="28">
        <f ca="1">PendingRQTable[[#This Row],[Days Remaining]]/(365/12)</f>
        <v>17.424657534246574</v>
      </c>
      <c r="J68" s="13" t="str">
        <f t="shared" ca="1" si="5"/>
        <v>UPCOMING</v>
      </c>
      <c r="K68" s="14" t="str">
        <f t="shared" si="6"/>
        <v>Yes</v>
      </c>
    </row>
    <row r="69" spans="1:11">
      <c r="A69" s="14" t="s">
        <v>778</v>
      </c>
      <c r="B69" s="28">
        <v>202514102070</v>
      </c>
      <c r="C69" s="14" t="s">
        <v>48</v>
      </c>
      <c r="D69" s="14" t="s">
        <v>779</v>
      </c>
      <c r="E69" s="14" t="s">
        <v>650</v>
      </c>
      <c r="F69" s="15">
        <v>45953</v>
      </c>
      <c r="G69" s="15">
        <f>EDATE(DataTable[[#This Row],[Priority Date]],31)</f>
        <v>45914</v>
      </c>
      <c r="H69" s="28">
        <f t="shared" ca="1" si="4"/>
        <v>-343</v>
      </c>
      <c r="I69" s="28">
        <f ca="1">PendingRQTable[[#This Row],[Days Remaining]]/(365/12)</f>
        <v>-11.276712328767124</v>
      </c>
      <c r="J69" s="13" t="str">
        <f t="shared" ca="1" si="5"/>
        <v>OVERDUE</v>
      </c>
      <c r="K69" s="14" t="str">
        <f t="shared" si="6"/>
        <v>Yes</v>
      </c>
    </row>
    <row r="70" spans="1:11">
      <c r="A70" s="14" t="s">
        <v>780</v>
      </c>
      <c r="B70" s="28">
        <v>202544109663</v>
      </c>
      <c r="C70" s="14" t="s">
        <v>266</v>
      </c>
      <c r="D70" s="14" t="s">
        <v>781</v>
      </c>
      <c r="E70" s="14" t="s">
        <v>650</v>
      </c>
      <c r="F70" s="15">
        <v>45972</v>
      </c>
      <c r="G70" s="15">
        <f>EDATE(DataTable[[#This Row],[Priority Date]],31)</f>
        <v>45924</v>
      </c>
      <c r="H70" s="28">
        <f t="shared" ca="1" si="4"/>
        <v>-333</v>
      </c>
      <c r="I70" s="28">
        <f ca="1">PendingRQTable[[#This Row],[Days Remaining]]/(365/12)</f>
        <v>-10.947945205479451</v>
      </c>
      <c r="J70" s="13" t="str">
        <f t="shared" ca="1" si="5"/>
        <v>OVERDUE</v>
      </c>
      <c r="K70" s="14" t="str">
        <f t="shared" si="6"/>
        <v>Yes</v>
      </c>
    </row>
    <row r="71" spans="1:11">
      <c r="A71" s="14" t="s">
        <v>782</v>
      </c>
      <c r="B71" s="28">
        <v>202514102452</v>
      </c>
      <c r="C71" s="14" t="s">
        <v>144</v>
      </c>
      <c r="D71" s="14" t="s">
        <v>783</v>
      </c>
      <c r="E71" s="14" t="s">
        <v>650</v>
      </c>
      <c r="F71" s="15">
        <v>45954</v>
      </c>
      <c r="G71" s="15">
        <f>EDATE(DataTable[[#This Row],[Priority Date]],31)</f>
        <v>46787</v>
      </c>
      <c r="H71" s="28">
        <f t="shared" ca="1" si="4"/>
        <v>530</v>
      </c>
      <c r="I71" s="28">
        <f ca="1">PendingRQTable[[#This Row],[Days Remaining]]/(365/12)</f>
        <v>17.424657534246574</v>
      </c>
      <c r="J71" s="13" t="str">
        <f t="shared" ca="1" si="5"/>
        <v>UPCOMING</v>
      </c>
      <c r="K71" s="14" t="str">
        <f t="shared" si="6"/>
        <v>Yes</v>
      </c>
    </row>
    <row r="72" spans="1:11">
      <c r="A72" s="14" t="s">
        <v>784</v>
      </c>
      <c r="B72" s="28">
        <v>202544114877</v>
      </c>
      <c r="C72" s="14" t="s">
        <v>58</v>
      </c>
      <c r="D72" s="14" t="s">
        <v>785</v>
      </c>
      <c r="E72" s="14" t="s">
        <v>650</v>
      </c>
      <c r="F72" s="15">
        <v>45982</v>
      </c>
      <c r="G72" s="15">
        <f>EDATE(DataTable[[#This Row],[Priority Date]],31)</f>
        <v>45917</v>
      </c>
      <c r="H72" s="28">
        <f t="shared" ca="1" si="4"/>
        <v>-340</v>
      </c>
      <c r="I72" s="28">
        <f ca="1">PendingRQTable[[#This Row],[Days Remaining]]/(365/12)</f>
        <v>-11.178082191780822</v>
      </c>
      <c r="J72" s="13" t="str">
        <f t="shared" ca="1" si="5"/>
        <v>OVERDUE</v>
      </c>
      <c r="K72" s="14" t="str">
        <f t="shared" si="6"/>
        <v>Yes</v>
      </c>
    </row>
    <row r="73" spans="1:11">
      <c r="A73" s="14" t="s">
        <v>786</v>
      </c>
      <c r="B73" s="28">
        <v>202544115411</v>
      </c>
      <c r="C73" s="14" t="s">
        <v>357</v>
      </c>
      <c r="D73" s="14" t="s">
        <v>787</v>
      </c>
      <c r="E73" s="14" t="s">
        <v>650</v>
      </c>
      <c r="F73" s="15">
        <v>45982</v>
      </c>
      <c r="G73" s="15">
        <f>EDATE(DataTable[[#This Row],[Priority Date]],31)</f>
        <v>45906</v>
      </c>
      <c r="H73" s="28">
        <f t="shared" ca="1" si="4"/>
        <v>-351</v>
      </c>
      <c r="I73" s="28">
        <f ca="1">PendingRQTable[[#This Row],[Days Remaining]]/(365/12)</f>
        <v>-11.53972602739726</v>
      </c>
      <c r="J73" s="13" t="str">
        <f t="shared" ca="1" si="5"/>
        <v>OVERDUE</v>
      </c>
      <c r="K73" s="14" t="str">
        <f t="shared" si="6"/>
        <v>Yes</v>
      </c>
    </row>
    <row r="74" spans="1:11">
      <c r="A74" s="14" t="s">
        <v>788</v>
      </c>
      <c r="B74" s="28">
        <v>202544115297</v>
      </c>
      <c r="C74" s="14" t="s">
        <v>269</v>
      </c>
      <c r="D74" s="14" t="s">
        <v>789</v>
      </c>
      <c r="E74" s="14" t="s">
        <v>650</v>
      </c>
      <c r="F74" s="15">
        <v>45982</v>
      </c>
      <c r="G74" s="15">
        <f>EDATE(DataTable[[#This Row],[Priority Date]],31)</f>
        <v>46787</v>
      </c>
      <c r="H74" s="28">
        <f t="shared" ca="1" si="4"/>
        <v>530</v>
      </c>
      <c r="I74" s="28">
        <f ca="1">PendingRQTable[[#This Row],[Days Remaining]]/(365/12)</f>
        <v>17.424657534246574</v>
      </c>
      <c r="J74" s="13" t="str">
        <f t="shared" ca="1" si="5"/>
        <v>UPCOMING</v>
      </c>
      <c r="K74" s="14" t="str">
        <f t="shared" si="6"/>
        <v>Yes</v>
      </c>
    </row>
    <row r="75" spans="1:11">
      <c r="A75" s="14" t="s">
        <v>790</v>
      </c>
      <c r="B75" s="28">
        <v>202544113012</v>
      </c>
      <c r="C75" s="14" t="s">
        <v>95</v>
      </c>
      <c r="D75" s="14" t="s">
        <v>791</v>
      </c>
      <c r="E75" s="14" t="s">
        <v>650</v>
      </c>
      <c r="F75" s="15">
        <v>45979</v>
      </c>
      <c r="G75" s="15">
        <f>EDATE(DataTable[[#This Row],[Priority Date]],31)</f>
        <v>46787</v>
      </c>
      <c r="H75" s="28">
        <f t="shared" ca="1" si="4"/>
        <v>530</v>
      </c>
      <c r="I75" s="28">
        <f ca="1">PendingRQTable[[#This Row],[Days Remaining]]/(365/12)</f>
        <v>17.424657534246574</v>
      </c>
      <c r="J75" s="13" t="str">
        <f t="shared" ca="1" si="5"/>
        <v>UPCOMING</v>
      </c>
      <c r="K75" s="14" t="str">
        <f t="shared" si="6"/>
        <v>Yes</v>
      </c>
    </row>
    <row r="76" spans="1:11">
      <c r="A76" s="14" t="s">
        <v>792</v>
      </c>
      <c r="B76" s="28">
        <v>202544104413</v>
      </c>
      <c r="C76" s="14" t="s">
        <v>95</v>
      </c>
      <c r="D76" s="14" t="s">
        <v>793</v>
      </c>
      <c r="E76" s="14" t="s">
        <v>650</v>
      </c>
      <c r="F76" s="15">
        <v>45959</v>
      </c>
      <c r="G76" s="15">
        <f>EDATE(DataTable[[#This Row],[Priority Date]],31)</f>
        <v>46787</v>
      </c>
      <c r="H76" s="28">
        <f t="shared" ca="1" si="4"/>
        <v>530</v>
      </c>
      <c r="I76" s="28">
        <f ca="1">PendingRQTable[[#This Row],[Days Remaining]]/(365/12)</f>
        <v>17.424657534246574</v>
      </c>
      <c r="J76" s="13" t="str">
        <f t="shared" ca="1" si="5"/>
        <v>UPCOMING</v>
      </c>
      <c r="K76" s="14" t="str">
        <f t="shared" si="6"/>
        <v>Yes</v>
      </c>
    </row>
    <row r="77" spans="1:11">
      <c r="A77" s="14" t="s">
        <v>794</v>
      </c>
      <c r="B77" s="28">
        <v>202514105277</v>
      </c>
      <c r="C77" s="14" t="s">
        <v>55</v>
      </c>
      <c r="D77" s="14" t="s">
        <v>795</v>
      </c>
      <c r="E77" s="14" t="s">
        <v>650</v>
      </c>
      <c r="F77" s="15">
        <v>45961</v>
      </c>
      <c r="G77" s="15">
        <f>EDATE(DataTable[[#This Row],[Priority Date]],31)</f>
        <v>46787</v>
      </c>
      <c r="H77" s="28">
        <f t="shared" ca="1" si="4"/>
        <v>530</v>
      </c>
      <c r="I77" s="28">
        <f ca="1">PendingRQTable[[#This Row],[Days Remaining]]/(365/12)</f>
        <v>17.424657534246574</v>
      </c>
      <c r="J77" s="13" t="str">
        <f t="shared" ca="1" si="5"/>
        <v>UPCOMING</v>
      </c>
      <c r="K77" s="14" t="str">
        <f t="shared" si="6"/>
        <v>Yes</v>
      </c>
    </row>
    <row r="78" spans="1:11">
      <c r="A78" s="14" t="s">
        <v>796</v>
      </c>
      <c r="B78" s="28">
        <v>202514113252</v>
      </c>
      <c r="C78" s="14" t="s">
        <v>87</v>
      </c>
      <c r="D78" s="14" t="s">
        <v>797</v>
      </c>
      <c r="E78" s="14" t="s">
        <v>650</v>
      </c>
      <c r="F78" s="15">
        <v>45979</v>
      </c>
      <c r="G78" s="15">
        <f>EDATE(DataTable[[#This Row],[Priority Date]],31)</f>
        <v>45843</v>
      </c>
      <c r="H78" s="28">
        <f t="shared" ca="1" si="4"/>
        <v>-414</v>
      </c>
      <c r="I78" s="28">
        <f ca="1">PendingRQTable[[#This Row],[Days Remaining]]/(365/12)</f>
        <v>-13.610958904109589</v>
      </c>
      <c r="J78" s="13" t="str">
        <f t="shared" ca="1" si="5"/>
        <v>OVERDUE</v>
      </c>
      <c r="K78" s="14" t="str">
        <f t="shared" si="6"/>
        <v>Yes</v>
      </c>
    </row>
    <row r="79" spans="1:11">
      <c r="A79" s="14" t="s">
        <v>798</v>
      </c>
      <c r="B79" s="28">
        <v>202514099820</v>
      </c>
      <c r="C79" s="14" t="s">
        <v>48</v>
      </c>
      <c r="D79" s="14" t="s">
        <v>799</v>
      </c>
      <c r="E79" s="14" t="s">
        <v>650</v>
      </c>
      <c r="F79" s="15">
        <v>45945</v>
      </c>
      <c r="G79" s="15">
        <f>EDATE(DataTable[[#This Row],[Priority Date]],31)</f>
        <v>46787</v>
      </c>
      <c r="H79" s="28">
        <f t="shared" ca="1" si="4"/>
        <v>530</v>
      </c>
      <c r="I79" s="28">
        <f ca="1">PendingRQTable[[#This Row],[Days Remaining]]/(365/12)</f>
        <v>17.424657534246574</v>
      </c>
      <c r="J79" s="13" t="str">
        <f t="shared" ca="1" si="5"/>
        <v>UPCOMING</v>
      </c>
      <c r="K79" s="14" t="str">
        <f t="shared" si="6"/>
        <v>Yes</v>
      </c>
    </row>
    <row r="80" spans="1:11">
      <c r="A80" s="14" t="s">
        <v>800</v>
      </c>
      <c r="B80" s="28">
        <v>202514114390</v>
      </c>
      <c r="C80" s="14" t="s">
        <v>286</v>
      </c>
      <c r="D80" s="14" t="s">
        <v>801</v>
      </c>
      <c r="E80" s="14" t="s">
        <v>650</v>
      </c>
      <c r="F80" s="15">
        <v>45981</v>
      </c>
      <c r="G80" s="15">
        <f>EDATE(DataTable[[#This Row],[Priority Date]],31)</f>
        <v>45844</v>
      </c>
      <c r="H80" s="28">
        <f t="shared" ca="1" si="4"/>
        <v>-413</v>
      </c>
      <c r="I80" s="28">
        <f ca="1">PendingRQTable[[#This Row],[Days Remaining]]/(365/12)</f>
        <v>-13.578082191780821</v>
      </c>
      <c r="J80" s="13" t="str">
        <f t="shared" ca="1" si="5"/>
        <v>OVERDUE</v>
      </c>
      <c r="K80" s="14" t="str">
        <f t="shared" si="6"/>
        <v>Yes</v>
      </c>
    </row>
    <row r="81" spans="1:11">
      <c r="A81" s="14" t="s">
        <v>802</v>
      </c>
      <c r="B81" s="28">
        <v>202544113767</v>
      </c>
      <c r="C81" s="14" t="s">
        <v>401</v>
      </c>
      <c r="D81" s="14" t="s">
        <v>803</v>
      </c>
      <c r="E81" s="14" t="s">
        <v>650</v>
      </c>
      <c r="F81" s="15">
        <v>45980</v>
      </c>
      <c r="G81" s="15">
        <f>EDATE(DataTable[[#This Row],[Priority Date]],31)</f>
        <v>45868</v>
      </c>
      <c r="H81" s="28">
        <f t="shared" ca="1" si="4"/>
        <v>-389</v>
      </c>
      <c r="I81" s="28">
        <f ca="1">PendingRQTable[[#This Row],[Days Remaining]]/(365/12)</f>
        <v>-12.789041095890411</v>
      </c>
      <c r="J81" s="13" t="str">
        <f t="shared" ca="1" si="5"/>
        <v>OVERDUE</v>
      </c>
      <c r="K81" s="14" t="str">
        <f t="shared" si="6"/>
        <v>Yes</v>
      </c>
    </row>
    <row r="82" spans="1:11">
      <c r="A82" s="14" t="s">
        <v>804</v>
      </c>
      <c r="B82" s="28">
        <v>202544120682</v>
      </c>
      <c r="C82" s="14" t="s">
        <v>64</v>
      </c>
      <c r="D82" s="14" t="s">
        <v>805</v>
      </c>
      <c r="E82" s="14" t="s">
        <v>650</v>
      </c>
      <c r="F82" s="15">
        <v>45993</v>
      </c>
      <c r="G82" s="15">
        <f>EDATE(DataTable[[#This Row],[Priority Date]],31)</f>
        <v>46454</v>
      </c>
      <c r="H82" s="28">
        <f t="shared" ca="1" si="4"/>
        <v>197</v>
      </c>
      <c r="I82" s="28">
        <f ca="1">PendingRQTable[[#This Row],[Days Remaining]]/(365/12)</f>
        <v>6.4767123287671229</v>
      </c>
      <c r="J82" s="13" t="str">
        <f t="shared" ca="1" si="5"/>
        <v>UPCOMING</v>
      </c>
      <c r="K82" s="14" t="str">
        <f t="shared" si="6"/>
        <v>Yes</v>
      </c>
    </row>
    <row r="83" spans="1:11">
      <c r="A83" s="14" t="s">
        <v>806</v>
      </c>
      <c r="B83" s="28">
        <v>202514121987</v>
      </c>
      <c r="C83" s="14" t="s">
        <v>58</v>
      </c>
      <c r="D83" s="14" t="s">
        <v>807</v>
      </c>
      <c r="E83" s="14" t="s">
        <v>650</v>
      </c>
      <c r="F83" s="15">
        <v>45995</v>
      </c>
      <c r="G83" s="15">
        <f>EDATE(DataTable[[#This Row],[Priority Date]],31)</f>
        <v>46787</v>
      </c>
      <c r="H83" s="28">
        <f t="shared" ca="1" si="4"/>
        <v>530</v>
      </c>
      <c r="I83" s="28">
        <f ca="1">PendingRQTable[[#This Row],[Days Remaining]]/(365/12)</f>
        <v>17.424657534246574</v>
      </c>
      <c r="J83" s="13" t="str">
        <f t="shared" ca="1" si="5"/>
        <v>UPCOMING</v>
      </c>
      <c r="K83" s="14" t="str">
        <f t="shared" si="6"/>
        <v>Yes</v>
      </c>
    </row>
    <row r="84" spans="1:11">
      <c r="A84" s="14" t="s">
        <v>808</v>
      </c>
      <c r="B84" s="28">
        <v>202514121728</v>
      </c>
      <c r="C84" s="14" t="s">
        <v>110</v>
      </c>
      <c r="D84" s="14" t="s">
        <v>809</v>
      </c>
      <c r="E84" s="14" t="s">
        <v>650</v>
      </c>
      <c r="F84" s="15">
        <v>45995</v>
      </c>
      <c r="G84" s="15">
        <f>EDATE(DataTable[[#This Row],[Priority Date]],31)</f>
        <v>46787</v>
      </c>
      <c r="H84" s="28">
        <f t="shared" ca="1" si="4"/>
        <v>530</v>
      </c>
      <c r="I84" s="28">
        <f ca="1">PendingRQTable[[#This Row],[Days Remaining]]/(365/12)</f>
        <v>17.424657534246574</v>
      </c>
      <c r="J84" s="13" t="str">
        <f t="shared" ca="1" si="5"/>
        <v>UPCOMING</v>
      </c>
      <c r="K84" s="14" t="str">
        <f t="shared" si="6"/>
        <v>Yes</v>
      </c>
    </row>
    <row r="85" spans="1:11">
      <c r="A85" s="14" t="s">
        <v>810</v>
      </c>
      <c r="B85" s="28">
        <v>202544118037</v>
      </c>
      <c r="C85" s="14" t="s">
        <v>95</v>
      </c>
      <c r="D85" s="14" t="s">
        <v>811</v>
      </c>
      <c r="E85" s="14" t="s">
        <v>650</v>
      </c>
      <c r="F85" s="15">
        <v>45988</v>
      </c>
      <c r="G85" s="15">
        <f>EDATE(DataTable[[#This Row],[Priority Date]],31)</f>
        <v>46787</v>
      </c>
      <c r="H85" s="28">
        <f t="shared" ca="1" si="4"/>
        <v>530</v>
      </c>
      <c r="I85" s="28">
        <f ca="1">PendingRQTable[[#This Row],[Days Remaining]]/(365/12)</f>
        <v>17.424657534246574</v>
      </c>
      <c r="J85" s="13" t="str">
        <f t="shared" ca="1" si="5"/>
        <v>UPCOMING</v>
      </c>
      <c r="K85" s="14" t="str">
        <f t="shared" si="6"/>
        <v>Yes</v>
      </c>
    </row>
    <row r="86" spans="1:11">
      <c r="A86" s="14" t="s">
        <v>812</v>
      </c>
      <c r="B86" s="28">
        <v>202514117454</v>
      </c>
      <c r="C86" s="14" t="s">
        <v>58</v>
      </c>
      <c r="D86" s="14" t="s">
        <v>813</v>
      </c>
      <c r="E86" s="14" t="s">
        <v>650</v>
      </c>
      <c r="F86" s="15">
        <v>45987</v>
      </c>
      <c r="G86" s="15">
        <f>EDATE(DataTable[[#This Row],[Priority Date]],31)</f>
        <v>46787</v>
      </c>
      <c r="H86" s="28">
        <f t="shared" ca="1" si="4"/>
        <v>530</v>
      </c>
      <c r="I86" s="28">
        <f ca="1">PendingRQTable[[#This Row],[Days Remaining]]/(365/12)</f>
        <v>17.424657534246574</v>
      </c>
      <c r="J86" s="13" t="str">
        <f t="shared" ca="1" si="5"/>
        <v>UPCOMING</v>
      </c>
      <c r="K86" s="14" t="str">
        <f t="shared" si="6"/>
        <v>Yes</v>
      </c>
    </row>
    <row r="87" spans="1:11">
      <c r="A87" s="14" t="s">
        <v>814</v>
      </c>
      <c r="B87" s="28">
        <v>202544125914</v>
      </c>
      <c r="C87" s="14" t="s">
        <v>58</v>
      </c>
      <c r="D87" s="14" t="s">
        <v>815</v>
      </c>
      <c r="E87" s="14" t="s">
        <v>650</v>
      </c>
      <c r="F87" s="15">
        <v>46003</v>
      </c>
      <c r="G87" s="15">
        <f>EDATE(DataTable[[#This Row],[Priority Date]],31)</f>
        <v>46787</v>
      </c>
      <c r="H87" s="28">
        <f t="shared" ca="1" si="4"/>
        <v>530</v>
      </c>
      <c r="I87" s="28">
        <f ca="1">PendingRQTable[[#This Row],[Days Remaining]]/(365/12)</f>
        <v>17.424657534246574</v>
      </c>
      <c r="J87" s="13" t="str">
        <f t="shared" ca="1" si="5"/>
        <v>UPCOMING</v>
      </c>
      <c r="K87" s="14" t="str">
        <f t="shared" si="6"/>
        <v>Yes</v>
      </c>
    </row>
    <row r="88" spans="1:11">
      <c r="A88" s="14" t="s">
        <v>816</v>
      </c>
      <c r="B88" s="28">
        <v>202514123459</v>
      </c>
      <c r="C88" s="14" t="s">
        <v>110</v>
      </c>
      <c r="D88" s="14" t="s">
        <v>817</v>
      </c>
      <c r="E88" s="14" t="s">
        <v>650</v>
      </c>
      <c r="F88" s="15">
        <v>45999</v>
      </c>
      <c r="G88" s="15">
        <f>EDATE(DataTable[[#This Row],[Priority Date]],31)</f>
        <v>46787</v>
      </c>
      <c r="H88" s="28">
        <f t="shared" ca="1" si="4"/>
        <v>530</v>
      </c>
      <c r="I88" s="28">
        <f ca="1">PendingRQTable[[#This Row],[Days Remaining]]/(365/12)</f>
        <v>17.424657534246574</v>
      </c>
      <c r="J88" s="13" t="str">
        <f t="shared" ca="1" si="5"/>
        <v>UPCOMING</v>
      </c>
      <c r="K88" s="14" t="str">
        <f t="shared" si="6"/>
        <v>Yes</v>
      </c>
    </row>
    <row r="89" spans="1:11">
      <c r="A89" s="14" t="s">
        <v>818</v>
      </c>
      <c r="B89" s="28">
        <v>202514118772</v>
      </c>
      <c r="C89" s="14" t="s">
        <v>110</v>
      </c>
      <c r="D89" s="14" t="s">
        <v>819</v>
      </c>
      <c r="E89" s="14" t="s">
        <v>650</v>
      </c>
      <c r="F89" s="15">
        <v>45989</v>
      </c>
      <c r="G89" s="15">
        <f>EDATE(DataTable[[#This Row],[Priority Date]],31)</f>
        <v>46787</v>
      </c>
      <c r="H89" s="28">
        <f t="shared" ca="1" si="4"/>
        <v>530</v>
      </c>
      <c r="I89" s="28">
        <f ca="1">PendingRQTable[[#This Row],[Days Remaining]]/(365/12)</f>
        <v>17.424657534246574</v>
      </c>
      <c r="J89" s="13" t="str">
        <f t="shared" ca="1" si="5"/>
        <v>UPCOMING</v>
      </c>
      <c r="K89" s="14" t="str">
        <f t="shared" si="6"/>
        <v>Yes</v>
      </c>
    </row>
    <row r="90" spans="1:11">
      <c r="A90" s="14" t="s">
        <v>820</v>
      </c>
      <c r="B90" s="28">
        <v>202514120731</v>
      </c>
      <c r="C90" s="14" t="s">
        <v>194</v>
      </c>
      <c r="D90" s="14" t="s">
        <v>821</v>
      </c>
      <c r="E90" s="14" t="s">
        <v>650</v>
      </c>
      <c r="F90" s="15">
        <v>45993</v>
      </c>
      <c r="G90" s="15">
        <f>EDATE(DataTable[[#This Row],[Priority Date]],31)</f>
        <v>46787</v>
      </c>
      <c r="H90" s="28">
        <f t="shared" ca="1" si="4"/>
        <v>530</v>
      </c>
      <c r="I90" s="28">
        <f ca="1">PendingRQTable[[#This Row],[Days Remaining]]/(365/12)</f>
        <v>17.424657534246574</v>
      </c>
      <c r="J90" s="13" t="str">
        <f t="shared" ca="1" si="5"/>
        <v>UPCOMING</v>
      </c>
      <c r="K90" s="14" t="str">
        <f t="shared" si="6"/>
        <v>Yes</v>
      </c>
    </row>
    <row r="91" spans="1:11">
      <c r="A91" s="14" t="s">
        <v>822</v>
      </c>
      <c r="B91" s="28">
        <v>202514125081</v>
      </c>
      <c r="C91" s="14" t="s">
        <v>48</v>
      </c>
      <c r="D91" s="14" t="s">
        <v>823</v>
      </c>
      <c r="E91" s="14" t="s">
        <v>650</v>
      </c>
      <c r="F91" s="15">
        <v>46002</v>
      </c>
      <c r="G91" s="15">
        <f>EDATE(DataTable[[#This Row],[Priority Date]],31)</f>
        <v>45844</v>
      </c>
      <c r="H91" s="28">
        <f t="shared" ca="1" si="4"/>
        <v>-413</v>
      </c>
      <c r="I91" s="28">
        <f ca="1">PendingRQTable[[#This Row],[Days Remaining]]/(365/12)</f>
        <v>-13.578082191780821</v>
      </c>
      <c r="J91" s="13" t="str">
        <f t="shared" ca="1" si="5"/>
        <v>OVERDUE</v>
      </c>
      <c r="K91" s="14" t="str">
        <f t="shared" si="6"/>
        <v>Yes</v>
      </c>
    </row>
    <row r="92" spans="1:11">
      <c r="A92" s="14" t="s">
        <v>824</v>
      </c>
      <c r="B92" s="28">
        <v>202514123937</v>
      </c>
      <c r="C92" s="14" t="s">
        <v>181</v>
      </c>
      <c r="D92" s="14" t="s">
        <v>825</v>
      </c>
      <c r="E92" s="14" t="s">
        <v>650</v>
      </c>
      <c r="F92" s="15">
        <v>46000</v>
      </c>
      <c r="G92" s="15">
        <f>EDATE(DataTable[[#This Row],[Priority Date]],31)</f>
        <v>45853</v>
      </c>
      <c r="H92" s="28">
        <f t="shared" ca="1" si="4"/>
        <v>-404</v>
      </c>
      <c r="I92" s="28">
        <f ca="1">PendingRQTable[[#This Row],[Days Remaining]]/(365/12)</f>
        <v>-13.282191780821917</v>
      </c>
      <c r="J92" s="13" t="str">
        <f t="shared" ca="1" si="5"/>
        <v>OVERDUE</v>
      </c>
      <c r="K92" s="14" t="str">
        <f t="shared" si="6"/>
        <v>Yes</v>
      </c>
    </row>
    <row r="93" spans="1:11">
      <c r="A93" s="14" t="s">
        <v>826</v>
      </c>
      <c r="B93" s="28">
        <v>202514130098</v>
      </c>
      <c r="C93" s="14" t="s">
        <v>110</v>
      </c>
      <c r="D93" s="14" t="s">
        <v>827</v>
      </c>
      <c r="E93" s="14" t="s">
        <v>650</v>
      </c>
      <c r="F93" s="15">
        <v>46013</v>
      </c>
      <c r="G93" s="15">
        <f>EDATE(DataTable[[#This Row],[Priority Date]],31)</f>
        <v>45845</v>
      </c>
      <c r="H93" s="28">
        <f t="shared" ca="1" si="4"/>
        <v>-412</v>
      </c>
      <c r="I93" s="28">
        <f ca="1">PendingRQTable[[#This Row],[Days Remaining]]/(365/12)</f>
        <v>-13.545205479452054</v>
      </c>
      <c r="J93" s="13" t="str">
        <f t="shared" ca="1" si="5"/>
        <v>OVERDUE</v>
      </c>
      <c r="K93" s="14" t="str">
        <f t="shared" si="6"/>
        <v>Yes</v>
      </c>
    </row>
    <row r="94" spans="1:11">
      <c r="A94" s="14" t="s">
        <v>828</v>
      </c>
      <c r="B94" s="28">
        <v>202514131607</v>
      </c>
      <c r="C94" s="14" t="s">
        <v>536</v>
      </c>
      <c r="D94" s="14" t="s">
        <v>829</v>
      </c>
      <c r="E94" s="14" t="s">
        <v>650</v>
      </c>
      <c r="F94" s="15">
        <v>46015</v>
      </c>
      <c r="G94" s="15">
        <f>EDATE(DataTable[[#This Row],[Priority Date]],31)</f>
        <v>45858</v>
      </c>
      <c r="H94" s="28">
        <f t="shared" ca="1" si="4"/>
        <v>-399</v>
      </c>
      <c r="I94" s="28">
        <f ca="1">PendingRQTable[[#This Row],[Days Remaining]]/(365/12)</f>
        <v>-13.117808219178082</v>
      </c>
      <c r="J94" s="13" t="str">
        <f t="shared" ca="1" si="5"/>
        <v>OVERDUE</v>
      </c>
      <c r="K94" s="14" t="str">
        <f t="shared" si="6"/>
        <v>Yes</v>
      </c>
    </row>
    <row r="95" spans="1:11">
      <c r="A95" s="14" t="s">
        <v>830</v>
      </c>
      <c r="B95" s="28">
        <v>202614000779</v>
      </c>
      <c r="C95" s="14" t="s">
        <v>58</v>
      </c>
      <c r="D95" s="14" t="s">
        <v>831</v>
      </c>
      <c r="E95" s="14" t="s">
        <v>650</v>
      </c>
      <c r="F95" s="15">
        <v>46027</v>
      </c>
      <c r="G95" s="15">
        <f>EDATE(DataTable[[#This Row],[Priority Date]],31)</f>
        <v>45859</v>
      </c>
      <c r="H95" s="28">
        <f t="shared" ca="1" si="4"/>
        <v>-398</v>
      </c>
      <c r="I95" s="28">
        <f ca="1">PendingRQTable[[#This Row],[Days Remaining]]/(365/12)</f>
        <v>-13.084931506849314</v>
      </c>
      <c r="J95" s="13" t="str">
        <f t="shared" ca="1" si="5"/>
        <v>OVERDUE</v>
      </c>
      <c r="K95" s="14" t="str">
        <f t="shared" si="6"/>
        <v>Yes</v>
      </c>
    </row>
    <row r="96" spans="1:11">
      <c r="A96" s="14" t="s">
        <v>832</v>
      </c>
      <c r="B96" s="28">
        <v>202514109462</v>
      </c>
      <c r="C96" s="14" t="s">
        <v>596</v>
      </c>
      <c r="D96" s="14" t="s">
        <v>833</v>
      </c>
      <c r="E96" s="14" t="s">
        <v>650</v>
      </c>
      <c r="F96" s="15">
        <v>45972</v>
      </c>
      <c r="G96" s="15">
        <f>EDATE(DataTable[[#This Row],[Priority Date]],31)</f>
        <v>46787</v>
      </c>
      <c r="H96" s="28">
        <f t="shared" ca="1" si="4"/>
        <v>530</v>
      </c>
      <c r="I96" s="28">
        <f ca="1">PendingRQTable[[#This Row],[Days Remaining]]/(365/12)</f>
        <v>17.424657534246574</v>
      </c>
      <c r="J96" s="13" t="str">
        <f t="shared" ca="1" si="5"/>
        <v>UPCOMING</v>
      </c>
      <c r="K96" s="14" t="str">
        <f t="shared" si="6"/>
        <v>Yes</v>
      </c>
    </row>
    <row r="97" spans="1:11">
      <c r="A97" s="14" t="s">
        <v>834</v>
      </c>
      <c r="B97" s="28">
        <v>202514106937</v>
      </c>
      <c r="C97" s="14" t="s">
        <v>78</v>
      </c>
      <c r="D97" s="14" t="s">
        <v>835</v>
      </c>
      <c r="E97" s="14" t="s">
        <v>650</v>
      </c>
      <c r="F97" s="15">
        <v>45965</v>
      </c>
      <c r="G97" s="15">
        <f>EDATE(DataTable[[#This Row],[Priority Date]],31)</f>
        <v>46441</v>
      </c>
      <c r="H97" s="28">
        <f t="shared" ca="1" si="4"/>
        <v>184</v>
      </c>
      <c r="I97" s="28">
        <f ca="1">PendingRQTable[[#This Row],[Days Remaining]]/(365/12)</f>
        <v>6.0493150684931507</v>
      </c>
      <c r="J97" s="13" t="str">
        <f t="shared" ca="1" si="5"/>
        <v>UPCOMING</v>
      </c>
      <c r="K97" s="14" t="str">
        <f t="shared" si="6"/>
        <v>Yes</v>
      </c>
    </row>
    <row r="98" spans="1:11">
      <c r="A98" s="14" t="s">
        <v>836</v>
      </c>
      <c r="B98" s="28">
        <v>202644006614</v>
      </c>
      <c r="C98" s="14" t="s">
        <v>48</v>
      </c>
      <c r="D98" s="14" t="s">
        <v>837</v>
      </c>
      <c r="E98" s="14" t="s">
        <v>650</v>
      </c>
      <c r="F98" s="15">
        <v>46044</v>
      </c>
      <c r="G98" s="15">
        <f>EDATE(DataTable[[#This Row],[Priority Date]],31)</f>
        <v>45859</v>
      </c>
      <c r="H98" s="28">
        <f t="shared" ca="1" si="4"/>
        <v>-398</v>
      </c>
      <c r="I98" s="28">
        <f ca="1">PendingRQTable[[#This Row],[Days Remaining]]/(365/12)</f>
        <v>-13.084931506849314</v>
      </c>
      <c r="J98" s="13" t="str">
        <f t="shared" ca="1" si="5"/>
        <v>OVERDUE</v>
      </c>
      <c r="K98" s="14" t="str">
        <f t="shared" si="6"/>
        <v>Yes</v>
      </c>
    </row>
    <row r="99" spans="1:11">
      <c r="A99" s="14" t="s">
        <v>838</v>
      </c>
      <c r="B99" s="28">
        <v>202614001912</v>
      </c>
      <c r="C99" s="14" t="s">
        <v>322</v>
      </c>
      <c r="D99" s="14" t="s">
        <v>839</v>
      </c>
      <c r="E99" s="14" t="s">
        <v>650</v>
      </c>
      <c r="F99" s="15">
        <v>46029</v>
      </c>
      <c r="G99" s="15">
        <f>EDATE(DataTable[[#This Row],[Priority Date]],31)</f>
        <v>46788</v>
      </c>
      <c r="H99" s="28">
        <f t="shared" ca="1" si="4"/>
        <v>531</v>
      </c>
      <c r="I99" s="28">
        <f ca="1">PendingRQTable[[#This Row],[Days Remaining]]/(365/12)</f>
        <v>17.457534246575342</v>
      </c>
      <c r="J99" s="13" t="str">
        <f t="shared" ca="1" si="5"/>
        <v>UPCOMING</v>
      </c>
      <c r="K99" s="14" t="str">
        <f t="shared" ref="K99:K110" si="7">IF(E99="APPLICATION FILED","Yes","Yes")</f>
        <v>Yes</v>
      </c>
    </row>
    <row r="100" spans="1:11">
      <c r="A100" s="14" t="s">
        <v>840</v>
      </c>
      <c r="B100" s="28">
        <v>202614011578</v>
      </c>
      <c r="C100" s="14" t="s">
        <v>454</v>
      </c>
      <c r="D100" s="14" t="s">
        <v>649</v>
      </c>
      <c r="E100" s="14" t="s">
        <v>650</v>
      </c>
      <c r="F100" s="15">
        <v>46056</v>
      </c>
      <c r="G100" s="15">
        <f>EDATE(DataTable[[#This Row],[Priority Date]],31)</f>
        <v>46788</v>
      </c>
      <c r="H100" s="28">
        <f t="shared" ca="1" si="4"/>
        <v>531</v>
      </c>
      <c r="I100" s="28">
        <f ca="1">PendingRQTable[[#This Row],[Days Remaining]]/(365/12)</f>
        <v>17.457534246575342</v>
      </c>
      <c r="J100" s="13" t="str">
        <f t="shared" ca="1" si="5"/>
        <v>UPCOMING</v>
      </c>
      <c r="K100" s="14" t="str">
        <f t="shared" si="7"/>
        <v>Yes</v>
      </c>
    </row>
    <row r="101" spans="1:11">
      <c r="A101" s="14" t="s">
        <v>841</v>
      </c>
      <c r="B101" s="28">
        <v>202614012991</v>
      </c>
      <c r="C101" s="14" t="s">
        <v>110</v>
      </c>
      <c r="D101" s="14" t="s">
        <v>842</v>
      </c>
      <c r="E101" s="14" t="s">
        <v>650</v>
      </c>
      <c r="F101" s="15">
        <v>46059</v>
      </c>
      <c r="G101" s="15">
        <f>EDATE(DataTable[[#This Row],[Priority Date]],31)</f>
        <v>45875</v>
      </c>
      <c r="H101" s="28">
        <f t="shared" ca="1" si="4"/>
        <v>-382</v>
      </c>
      <c r="I101" s="28">
        <f ca="1">PendingRQTable[[#This Row],[Days Remaining]]/(365/12)</f>
        <v>-12.55890410958904</v>
      </c>
      <c r="J101" s="13" t="str">
        <f t="shared" ca="1" si="5"/>
        <v>OVERDUE</v>
      </c>
      <c r="K101" s="14" t="str">
        <f t="shared" si="7"/>
        <v>Yes</v>
      </c>
    </row>
    <row r="102" spans="1:11">
      <c r="A102" s="14" t="s">
        <v>843</v>
      </c>
      <c r="B102" s="28">
        <v>202644001853</v>
      </c>
      <c r="C102" s="14" t="s">
        <v>58</v>
      </c>
      <c r="D102" s="14" t="s">
        <v>844</v>
      </c>
      <c r="E102" s="14" t="s">
        <v>650</v>
      </c>
      <c r="F102" s="15">
        <v>46029</v>
      </c>
      <c r="G102" s="15">
        <f>EDATE(DataTable[[#This Row],[Priority Date]],31)</f>
        <v>45844</v>
      </c>
      <c r="H102" s="28">
        <f t="shared" ca="1" si="4"/>
        <v>-413</v>
      </c>
      <c r="I102" s="28">
        <f ca="1">PendingRQTable[[#This Row],[Days Remaining]]/(365/12)</f>
        <v>-13.578082191780821</v>
      </c>
      <c r="J102" s="13" t="str">
        <f t="shared" ca="1" si="5"/>
        <v>OVERDUE</v>
      </c>
      <c r="K102" s="14" t="str">
        <f t="shared" si="7"/>
        <v>Yes</v>
      </c>
    </row>
    <row r="103" spans="1:11">
      <c r="A103" s="14" t="s">
        <v>845</v>
      </c>
      <c r="B103" s="28">
        <v>202514127769</v>
      </c>
      <c r="C103" s="14" t="s">
        <v>58</v>
      </c>
      <c r="D103" s="14" t="s">
        <v>846</v>
      </c>
      <c r="E103" s="14" t="s">
        <v>650</v>
      </c>
      <c r="F103" s="15">
        <v>46007</v>
      </c>
      <c r="G103" s="15">
        <f>EDATE(DataTable[[#This Row],[Priority Date]],31)</f>
        <v>46788</v>
      </c>
      <c r="H103" s="28">
        <f t="shared" ca="1" si="4"/>
        <v>531</v>
      </c>
      <c r="I103" s="28">
        <f ca="1">PendingRQTable[[#This Row],[Days Remaining]]/(365/12)</f>
        <v>17.457534246575342</v>
      </c>
      <c r="J103" s="13" t="str">
        <f t="shared" ca="1" si="5"/>
        <v>UPCOMING</v>
      </c>
      <c r="K103" s="14" t="str">
        <f t="shared" si="7"/>
        <v>Yes</v>
      </c>
    </row>
    <row r="104" spans="1:11">
      <c r="A104" s="14" t="s">
        <v>847</v>
      </c>
      <c r="B104" s="28">
        <v>202614012124</v>
      </c>
      <c r="C104" s="14" t="s">
        <v>226</v>
      </c>
      <c r="D104" s="14" t="s">
        <v>848</v>
      </c>
      <c r="E104" s="14" t="s">
        <v>650</v>
      </c>
      <c r="F104" s="15">
        <v>46057</v>
      </c>
      <c r="G104" s="15">
        <f>EDATE(DataTable[[#This Row],[Priority Date]],31)</f>
        <v>46789</v>
      </c>
      <c r="H104" s="28">
        <f t="shared" ca="1" si="4"/>
        <v>532</v>
      </c>
      <c r="I104" s="28">
        <f ca="1">PendingRQTable[[#This Row],[Days Remaining]]/(365/12)</f>
        <v>17.490410958904111</v>
      </c>
      <c r="J104" s="13" t="str">
        <f t="shared" ca="1" si="5"/>
        <v>UPCOMING</v>
      </c>
      <c r="K104" s="14" t="str">
        <f t="shared" si="7"/>
        <v>Yes</v>
      </c>
    </row>
    <row r="105" spans="1:11">
      <c r="A105" s="14" t="s">
        <v>849</v>
      </c>
      <c r="B105" s="28">
        <v>202614009816</v>
      </c>
      <c r="C105" s="14" t="s">
        <v>121</v>
      </c>
      <c r="D105" s="14" t="s">
        <v>850</v>
      </c>
      <c r="E105" s="14" t="s">
        <v>650</v>
      </c>
      <c r="F105" s="15">
        <v>46052</v>
      </c>
      <c r="G105" s="15">
        <f>EDATE(DataTable[[#This Row],[Priority Date]],31)</f>
        <v>45853</v>
      </c>
      <c r="H105" s="28">
        <f t="shared" ca="1" si="4"/>
        <v>-404</v>
      </c>
      <c r="I105" s="28">
        <f ca="1">PendingRQTable[[#This Row],[Days Remaining]]/(365/12)</f>
        <v>-13.282191780821917</v>
      </c>
      <c r="J105" s="13" t="str">
        <f t="shared" ca="1" si="5"/>
        <v>OVERDUE</v>
      </c>
      <c r="K105" s="14" t="str">
        <f t="shared" si="7"/>
        <v>Yes</v>
      </c>
    </row>
    <row r="106" spans="1:11">
      <c r="A106" s="14" t="s">
        <v>851</v>
      </c>
      <c r="B106" s="28">
        <v>202614014439</v>
      </c>
      <c r="C106" s="14" t="s">
        <v>48</v>
      </c>
      <c r="D106" s="14" t="s">
        <v>852</v>
      </c>
      <c r="E106" s="14" t="s">
        <v>650</v>
      </c>
      <c r="F106" s="15">
        <v>46063</v>
      </c>
      <c r="G106" s="15">
        <f>EDATE(DataTable[[#This Row],[Priority Date]],31)</f>
        <v>45859</v>
      </c>
      <c r="H106" s="28">
        <f t="shared" ca="1" si="4"/>
        <v>-398</v>
      </c>
      <c r="I106" s="28">
        <f ca="1">PendingRQTable[[#This Row],[Days Remaining]]/(365/12)</f>
        <v>-13.084931506849314</v>
      </c>
      <c r="J106" s="13" t="str">
        <f t="shared" ca="1" si="5"/>
        <v>OVERDUE</v>
      </c>
      <c r="K106" s="14" t="str">
        <f t="shared" si="7"/>
        <v>Yes</v>
      </c>
    </row>
    <row r="107" spans="1:11">
      <c r="A107" s="14" t="s">
        <v>853</v>
      </c>
      <c r="B107" s="28">
        <v>202614017406</v>
      </c>
      <c r="C107" s="14" t="s">
        <v>194</v>
      </c>
      <c r="D107" s="14" t="s">
        <v>854</v>
      </c>
      <c r="E107" s="14" t="s">
        <v>650</v>
      </c>
      <c r="F107" s="15">
        <v>46070</v>
      </c>
      <c r="G107" s="15">
        <f>EDATE(DataTable[[#This Row],[Priority Date]],31)</f>
        <v>45851</v>
      </c>
      <c r="H107" s="28">
        <f t="shared" ca="1" si="4"/>
        <v>-406</v>
      </c>
      <c r="I107" s="28">
        <f ca="1">PendingRQTable[[#This Row],[Days Remaining]]/(365/12)</f>
        <v>-13.347945205479451</v>
      </c>
      <c r="J107" s="13" t="str">
        <f t="shared" ca="1" si="5"/>
        <v>OVERDUE</v>
      </c>
      <c r="K107" s="14" t="str">
        <f t="shared" si="7"/>
        <v>Yes</v>
      </c>
    </row>
    <row r="108" spans="1:11">
      <c r="A108" s="14" t="s">
        <v>855</v>
      </c>
      <c r="B108" s="28">
        <v>202614011139</v>
      </c>
      <c r="C108" s="14" t="s">
        <v>55</v>
      </c>
      <c r="D108" s="14" t="s">
        <v>856</v>
      </c>
      <c r="E108" s="14" t="s">
        <v>650</v>
      </c>
      <c r="F108" s="15">
        <v>46056</v>
      </c>
      <c r="G108" s="15">
        <f>EDATE(DataTable[[#This Row],[Priority Date]],31)</f>
        <v>45851</v>
      </c>
      <c r="H108" s="28">
        <f t="shared" ca="1" si="4"/>
        <v>-406</v>
      </c>
      <c r="I108" s="28">
        <f ca="1">PendingRQTable[[#This Row],[Days Remaining]]/(365/12)</f>
        <v>-13.347945205479451</v>
      </c>
      <c r="J108" s="13" t="str">
        <f t="shared" ca="1" si="5"/>
        <v>OVERDUE</v>
      </c>
      <c r="K108" s="14" t="str">
        <f t="shared" si="7"/>
        <v>Yes</v>
      </c>
    </row>
    <row r="109" spans="1:11">
      <c r="A109" s="14" t="s">
        <v>857</v>
      </c>
      <c r="B109" s="28">
        <v>202614011177</v>
      </c>
      <c r="C109" s="14" t="s">
        <v>55</v>
      </c>
      <c r="D109" s="14" t="s">
        <v>858</v>
      </c>
      <c r="E109" s="14" t="s">
        <v>650</v>
      </c>
      <c r="F109" s="15">
        <v>46056</v>
      </c>
      <c r="G109" s="15">
        <f>EDATE(DataTable[[#This Row],[Priority Date]],31)</f>
        <v>46790</v>
      </c>
      <c r="H109" s="28">
        <f t="shared" ca="1" si="4"/>
        <v>533</v>
      </c>
      <c r="I109" s="28">
        <f ca="1">PendingRQTable[[#This Row],[Days Remaining]]/(365/12)</f>
        <v>17.523287671232875</v>
      </c>
      <c r="J109" s="13" t="str">
        <f t="shared" ca="1" si="5"/>
        <v>UPCOMING</v>
      </c>
      <c r="K109" s="14" t="str">
        <f t="shared" si="7"/>
        <v>Yes</v>
      </c>
    </row>
    <row r="110" spans="1:11">
      <c r="A110" s="14" t="s">
        <v>859</v>
      </c>
      <c r="B110" s="28">
        <v>202644023642</v>
      </c>
      <c r="C110" s="14" t="s">
        <v>78</v>
      </c>
      <c r="D110" s="14" t="s">
        <v>860</v>
      </c>
      <c r="E110" s="14" t="s">
        <v>650</v>
      </c>
      <c r="F110" s="15">
        <v>46080</v>
      </c>
      <c r="G110" s="15">
        <f>EDATE(DataTable[[#This Row],[Priority Date]],31)</f>
        <v>46790</v>
      </c>
      <c r="H110" s="28">
        <f t="shared" ca="1" si="4"/>
        <v>533</v>
      </c>
      <c r="I110" s="28">
        <f ca="1">PendingRQTable[[#This Row],[Days Remaining]]/(365/12)</f>
        <v>17.523287671232875</v>
      </c>
      <c r="J110" s="13" t="str">
        <f t="shared" ca="1" si="5"/>
        <v>UPCOMING</v>
      </c>
      <c r="K110" s="14" t="str">
        <f t="shared" si="7"/>
        <v>Yes</v>
      </c>
    </row>
    <row r="111" spans="1:11">
      <c r="A111" s="14" t="s">
        <v>861</v>
      </c>
      <c r="B111" s="28">
        <v>202614021569</v>
      </c>
      <c r="C111" s="14" t="s">
        <v>89</v>
      </c>
      <c r="D111" s="14" t="s">
        <v>862</v>
      </c>
      <c r="E111" s="14" t="s">
        <v>863</v>
      </c>
      <c r="F111" s="15">
        <v>46077</v>
      </c>
      <c r="G111" s="15">
        <f>EDATE(DataTable[[#This Row],[Priority Date]],31)</f>
        <v>46790</v>
      </c>
      <c r="H111" s="28">
        <f t="shared" ca="1" si="4"/>
        <v>533</v>
      </c>
      <c r="I111" s="28">
        <f ca="1">PendingRQTable[[#This Row],[Days Remaining]]/(365/12)</f>
        <v>17.523287671232875</v>
      </c>
      <c r="J111" s="13" t="str">
        <f t="shared" ca="1" si="5"/>
        <v>UPCOMING</v>
      </c>
      <c r="K111" s="14" t="str">
        <f>IF(E111="CLOSED","No - Case Inactive","Yes")</f>
        <v>No - Case Inactive</v>
      </c>
    </row>
    <row r="112" spans="1:11">
      <c r="A112" s="14" t="s">
        <v>864</v>
      </c>
      <c r="B112" s="28">
        <v>202614021223</v>
      </c>
      <c r="C112" s="14" t="s">
        <v>78</v>
      </c>
      <c r="D112" s="14" t="s">
        <v>865</v>
      </c>
      <c r="E112" s="14" t="s">
        <v>650</v>
      </c>
      <c r="F112" s="15">
        <v>46076</v>
      </c>
      <c r="G112" s="15">
        <f>EDATE(DataTable[[#This Row],[Priority Date]],31)</f>
        <v>45915</v>
      </c>
      <c r="H112" s="28">
        <f t="shared" ca="1" si="4"/>
        <v>-342</v>
      </c>
      <c r="I112" s="28">
        <f ca="1">PendingRQTable[[#This Row],[Days Remaining]]/(365/12)</f>
        <v>-11.243835616438355</v>
      </c>
      <c r="J112" s="13" t="str">
        <f t="shared" ca="1" si="5"/>
        <v>OVERDUE</v>
      </c>
      <c r="K112" s="14" t="str">
        <f t="shared" ref="K112:K143" si="8">IF(E112="APPLICATION FILED","Yes","Yes")</f>
        <v>Yes</v>
      </c>
    </row>
    <row r="113" spans="1:11">
      <c r="A113" s="14" t="s">
        <v>866</v>
      </c>
      <c r="B113" s="28">
        <v>202644025590</v>
      </c>
      <c r="C113" s="14" t="s">
        <v>110</v>
      </c>
      <c r="D113" s="14" t="s">
        <v>867</v>
      </c>
      <c r="E113" s="14" t="s">
        <v>650</v>
      </c>
      <c r="F113" s="15">
        <v>46085</v>
      </c>
      <c r="G113" s="15">
        <f>EDATE(DataTable[[#This Row],[Priority Date]],31)</f>
        <v>46790</v>
      </c>
      <c r="H113" s="28">
        <f t="shared" ca="1" si="4"/>
        <v>533</v>
      </c>
      <c r="I113" s="28">
        <f ca="1">PendingRQTable[[#This Row],[Days Remaining]]/(365/12)</f>
        <v>17.523287671232875</v>
      </c>
      <c r="J113" s="13" t="str">
        <f t="shared" ca="1" si="5"/>
        <v>UPCOMING</v>
      </c>
      <c r="K113" s="14" t="str">
        <f t="shared" si="8"/>
        <v>Yes</v>
      </c>
    </row>
    <row r="114" spans="1:11">
      <c r="A114" s="14" t="s">
        <v>868</v>
      </c>
      <c r="B114" s="28">
        <v>202644013103</v>
      </c>
      <c r="C114" s="14" t="s">
        <v>40</v>
      </c>
      <c r="D114" s="14" t="s">
        <v>869</v>
      </c>
      <c r="E114" s="14" t="s">
        <v>650</v>
      </c>
      <c r="F114" s="15">
        <v>46059</v>
      </c>
      <c r="G114" s="15">
        <f>EDATE(DataTable[[#This Row],[Priority Date]],31)</f>
        <v>45866</v>
      </c>
      <c r="H114" s="28">
        <f t="shared" ca="1" si="4"/>
        <v>-391</v>
      </c>
      <c r="I114" s="28">
        <f ca="1">PendingRQTable[[#This Row],[Days Remaining]]/(365/12)</f>
        <v>-12.854794520547944</v>
      </c>
      <c r="J114" s="13" t="str">
        <f t="shared" ca="1" si="5"/>
        <v>OVERDUE</v>
      </c>
      <c r="K114" s="14" t="str">
        <f t="shared" si="8"/>
        <v>Yes</v>
      </c>
    </row>
    <row r="115" spans="1:11">
      <c r="A115" s="14" t="s">
        <v>870</v>
      </c>
      <c r="B115" s="28">
        <v>202614011184</v>
      </c>
      <c r="C115" s="14" t="s">
        <v>110</v>
      </c>
      <c r="D115" s="14" t="s">
        <v>871</v>
      </c>
      <c r="E115" s="14" t="s">
        <v>650</v>
      </c>
      <c r="F115" s="15">
        <v>46056</v>
      </c>
      <c r="G115" s="15">
        <f>EDATE(DataTable[[#This Row],[Priority Date]],31)</f>
        <v>46137</v>
      </c>
      <c r="H115" s="28">
        <f t="shared" ca="1" si="4"/>
        <v>-120</v>
      </c>
      <c r="I115" s="28">
        <f ca="1">PendingRQTable[[#This Row],[Days Remaining]]/(365/12)</f>
        <v>-3.9452054794520546</v>
      </c>
      <c r="J115" s="13" t="str">
        <f t="shared" ca="1" si="5"/>
        <v>OVERDUE</v>
      </c>
      <c r="K115" s="14" t="str">
        <f t="shared" si="8"/>
        <v>Yes</v>
      </c>
    </row>
    <row r="116" spans="1:11">
      <c r="A116" s="14" t="s">
        <v>872</v>
      </c>
      <c r="B116" s="28">
        <v>202644028715</v>
      </c>
      <c r="C116" s="14" t="s">
        <v>121</v>
      </c>
      <c r="D116" s="14" t="s">
        <v>873</v>
      </c>
      <c r="E116" s="14" t="s">
        <v>650</v>
      </c>
      <c r="F116" s="15">
        <v>46092</v>
      </c>
      <c r="G116" s="15">
        <f>EDATE(DataTable[[#This Row],[Priority Date]],31)</f>
        <v>46790</v>
      </c>
      <c r="H116" s="28">
        <f t="shared" ca="1" si="4"/>
        <v>533</v>
      </c>
      <c r="I116" s="28">
        <f ca="1">PendingRQTable[[#This Row],[Days Remaining]]/(365/12)</f>
        <v>17.523287671232875</v>
      </c>
      <c r="J116" s="13" t="str">
        <f t="shared" ca="1" si="5"/>
        <v>UPCOMING</v>
      </c>
      <c r="K116" s="14" t="str">
        <f t="shared" si="8"/>
        <v>Yes</v>
      </c>
    </row>
    <row r="117" spans="1:11">
      <c r="A117" s="14" t="s">
        <v>874</v>
      </c>
      <c r="B117" s="28">
        <v>202614016094</v>
      </c>
      <c r="C117" s="14" t="s">
        <v>78</v>
      </c>
      <c r="D117" s="14" t="s">
        <v>875</v>
      </c>
      <c r="E117" s="14" t="s">
        <v>650</v>
      </c>
      <c r="F117" s="15">
        <v>46066</v>
      </c>
      <c r="G117" s="15">
        <f>EDATE(DataTable[[#This Row],[Priority Date]],31)</f>
        <v>46790</v>
      </c>
      <c r="H117" s="28">
        <f t="shared" ca="1" si="4"/>
        <v>533</v>
      </c>
      <c r="I117" s="28">
        <f ca="1">PendingRQTable[[#This Row],[Days Remaining]]/(365/12)</f>
        <v>17.523287671232875</v>
      </c>
      <c r="J117" s="13" t="str">
        <f t="shared" ca="1" si="5"/>
        <v>UPCOMING</v>
      </c>
      <c r="K117" s="14" t="str">
        <f t="shared" si="8"/>
        <v>Yes</v>
      </c>
    </row>
    <row r="118" spans="1:11">
      <c r="A118" s="14" t="s">
        <v>876</v>
      </c>
      <c r="B118" s="28">
        <v>202644029356</v>
      </c>
      <c r="C118" s="14" t="s">
        <v>55</v>
      </c>
      <c r="D118" s="14" t="s">
        <v>877</v>
      </c>
      <c r="E118" s="14" t="s">
        <v>650</v>
      </c>
      <c r="F118" s="15">
        <v>46093</v>
      </c>
      <c r="G118" s="15">
        <f>EDATE(DataTable[[#This Row],[Priority Date]],31)</f>
        <v>45848</v>
      </c>
      <c r="H118" s="28">
        <f t="shared" ca="1" si="4"/>
        <v>-409</v>
      </c>
      <c r="I118" s="28">
        <f ca="1">PendingRQTable[[#This Row],[Days Remaining]]/(365/12)</f>
        <v>-13.446575342465753</v>
      </c>
      <c r="J118" s="13" t="str">
        <f t="shared" ca="1" si="5"/>
        <v>OVERDUE</v>
      </c>
      <c r="K118" s="14" t="str">
        <f t="shared" si="8"/>
        <v>Yes</v>
      </c>
    </row>
    <row r="119" spans="1:11">
      <c r="A119" s="14" t="s">
        <v>878</v>
      </c>
      <c r="B119" s="28">
        <v>202644029409</v>
      </c>
      <c r="C119" s="14" t="s">
        <v>221</v>
      </c>
      <c r="D119" s="14" t="s">
        <v>879</v>
      </c>
      <c r="E119" s="14" t="s">
        <v>650</v>
      </c>
      <c r="F119" s="15">
        <v>46093</v>
      </c>
      <c r="G119" s="15">
        <f>EDATE(DataTable[[#This Row],[Priority Date]],31)</f>
        <v>45846</v>
      </c>
      <c r="H119" s="28">
        <f t="shared" ca="1" si="4"/>
        <v>-411</v>
      </c>
      <c r="I119" s="28">
        <f ca="1">PendingRQTable[[#This Row],[Days Remaining]]/(365/12)</f>
        <v>-13.512328767123288</v>
      </c>
      <c r="J119" s="13" t="str">
        <f t="shared" ca="1" si="5"/>
        <v>OVERDUE</v>
      </c>
      <c r="K119" s="14" t="str">
        <f t="shared" si="8"/>
        <v>Yes</v>
      </c>
    </row>
    <row r="120" spans="1:11">
      <c r="A120" s="14" t="s">
        <v>880</v>
      </c>
      <c r="B120" s="28">
        <v>202614025077</v>
      </c>
      <c r="C120" s="14" t="s">
        <v>556</v>
      </c>
      <c r="D120" s="14" t="s">
        <v>881</v>
      </c>
      <c r="E120" s="14" t="s">
        <v>650</v>
      </c>
      <c r="F120" s="15">
        <v>46084</v>
      </c>
      <c r="G120" s="15">
        <f>EDATE(DataTable[[#This Row],[Priority Date]],31)</f>
        <v>45858</v>
      </c>
      <c r="H120" s="28">
        <f t="shared" ca="1" si="4"/>
        <v>-399</v>
      </c>
      <c r="I120" s="28">
        <f ca="1">PendingRQTable[[#This Row],[Days Remaining]]/(365/12)</f>
        <v>-13.117808219178082</v>
      </c>
      <c r="J120" s="13" t="str">
        <f t="shared" ca="1" si="5"/>
        <v>OVERDUE</v>
      </c>
      <c r="K120" s="14" t="str">
        <f t="shared" si="8"/>
        <v>Yes</v>
      </c>
    </row>
    <row r="121" spans="1:11">
      <c r="A121" s="14" t="s">
        <v>882</v>
      </c>
      <c r="B121" s="28">
        <v>202644024995</v>
      </c>
      <c r="C121" s="14" t="s">
        <v>95</v>
      </c>
      <c r="D121" s="14" t="s">
        <v>883</v>
      </c>
      <c r="E121" s="14" t="s">
        <v>650</v>
      </c>
      <c r="F121" s="15">
        <v>46084</v>
      </c>
      <c r="G121" s="15">
        <f>EDATE(DataTable[[#This Row],[Priority Date]],31)</f>
        <v>45857</v>
      </c>
      <c r="H121" s="28">
        <f t="shared" ca="1" si="4"/>
        <v>-400</v>
      </c>
      <c r="I121" s="28">
        <f ca="1">PendingRQTable[[#This Row],[Days Remaining]]/(365/12)</f>
        <v>-13.150684931506849</v>
      </c>
      <c r="J121" s="13" t="str">
        <f t="shared" ca="1" si="5"/>
        <v>OVERDUE</v>
      </c>
      <c r="K121" s="14" t="str">
        <f t="shared" si="8"/>
        <v>Yes</v>
      </c>
    </row>
    <row r="122" spans="1:11">
      <c r="A122" s="14" t="s">
        <v>884</v>
      </c>
      <c r="B122" s="28">
        <v>202614032773</v>
      </c>
      <c r="C122" s="14" t="s">
        <v>48</v>
      </c>
      <c r="D122" s="14" t="s">
        <v>885</v>
      </c>
      <c r="E122" s="14" t="s">
        <v>650</v>
      </c>
      <c r="F122" s="15">
        <v>46099</v>
      </c>
      <c r="G122" s="15">
        <f>EDATE(DataTable[[#This Row],[Priority Date]],31)</f>
        <v>46790</v>
      </c>
      <c r="H122" s="28">
        <f t="shared" ca="1" si="4"/>
        <v>533</v>
      </c>
      <c r="I122" s="28">
        <f ca="1">PendingRQTable[[#This Row],[Days Remaining]]/(365/12)</f>
        <v>17.523287671232875</v>
      </c>
      <c r="J122" s="13" t="str">
        <f t="shared" ca="1" si="5"/>
        <v>UPCOMING</v>
      </c>
      <c r="K122" s="14" t="str">
        <f t="shared" si="8"/>
        <v>Yes</v>
      </c>
    </row>
    <row r="123" spans="1:11">
      <c r="A123" s="14" t="s">
        <v>886</v>
      </c>
      <c r="B123" s="28">
        <v>202614033675</v>
      </c>
      <c r="C123" s="14" t="s">
        <v>78</v>
      </c>
      <c r="D123" s="14" t="s">
        <v>887</v>
      </c>
      <c r="E123" s="14" t="s">
        <v>650</v>
      </c>
      <c r="F123" s="15">
        <v>46101</v>
      </c>
      <c r="G123" s="15">
        <f>EDATE(DataTable[[#This Row],[Priority Date]],31)</f>
        <v>45845</v>
      </c>
      <c r="H123" s="28">
        <f t="shared" ca="1" si="4"/>
        <v>-412</v>
      </c>
      <c r="I123" s="28">
        <f ca="1">PendingRQTable[[#This Row],[Days Remaining]]/(365/12)</f>
        <v>-13.545205479452054</v>
      </c>
      <c r="J123" s="13" t="str">
        <f t="shared" ca="1" si="5"/>
        <v>OVERDUE</v>
      </c>
      <c r="K123" s="14" t="str">
        <f t="shared" si="8"/>
        <v>Yes</v>
      </c>
    </row>
    <row r="124" spans="1:11">
      <c r="A124" s="14" t="s">
        <v>888</v>
      </c>
      <c r="B124" s="28">
        <v>202644032770</v>
      </c>
      <c r="C124" s="14" t="s">
        <v>121</v>
      </c>
      <c r="D124" s="14" t="s">
        <v>889</v>
      </c>
      <c r="E124" s="14" t="s">
        <v>650</v>
      </c>
      <c r="F124" s="15">
        <v>46099</v>
      </c>
      <c r="G124" s="15">
        <f>EDATE(DataTable[[#This Row],[Priority Date]],31)</f>
        <v>45850</v>
      </c>
      <c r="H124" s="28">
        <f t="shared" ca="1" si="4"/>
        <v>-407</v>
      </c>
      <c r="I124" s="28">
        <f ca="1">PendingRQTable[[#This Row],[Days Remaining]]/(365/12)</f>
        <v>-13.380821917808218</v>
      </c>
      <c r="J124" s="13" t="str">
        <f t="shared" ca="1" si="5"/>
        <v>OVERDUE</v>
      </c>
      <c r="K124" s="14" t="str">
        <f t="shared" si="8"/>
        <v>Yes</v>
      </c>
    </row>
    <row r="125" spans="1:11">
      <c r="A125" s="14" t="s">
        <v>890</v>
      </c>
      <c r="B125" s="28">
        <v>202644024646</v>
      </c>
      <c r="C125" s="14" t="s">
        <v>58</v>
      </c>
      <c r="D125" s="14" t="s">
        <v>891</v>
      </c>
      <c r="E125" s="14" t="s">
        <v>650</v>
      </c>
      <c r="F125" s="15">
        <v>46083</v>
      </c>
      <c r="G125" s="15">
        <f>EDATE(DataTable[[#This Row],[Priority Date]],31)</f>
        <v>45846</v>
      </c>
      <c r="H125" s="28">
        <f t="shared" ca="1" si="4"/>
        <v>-411</v>
      </c>
      <c r="I125" s="28">
        <f ca="1">PendingRQTable[[#This Row],[Days Remaining]]/(365/12)</f>
        <v>-13.512328767123288</v>
      </c>
      <c r="J125" s="13" t="str">
        <f t="shared" ca="1" si="5"/>
        <v>OVERDUE</v>
      </c>
      <c r="K125" s="14" t="str">
        <f t="shared" si="8"/>
        <v>Yes</v>
      </c>
    </row>
    <row r="126" spans="1:11">
      <c r="A126" s="14" t="s">
        <v>892</v>
      </c>
      <c r="B126" s="28">
        <v>202644035902</v>
      </c>
      <c r="C126" s="14" t="s">
        <v>82</v>
      </c>
      <c r="D126" s="14" t="s">
        <v>649</v>
      </c>
      <c r="E126" s="14" t="s">
        <v>650</v>
      </c>
      <c r="F126" s="15">
        <v>46105</v>
      </c>
      <c r="G126" s="15">
        <f>EDATE(DataTable[[#This Row],[Priority Date]],31)</f>
        <v>45846</v>
      </c>
      <c r="H126" s="28">
        <f t="shared" ca="1" si="4"/>
        <v>-411</v>
      </c>
      <c r="I126" s="28">
        <f ca="1">PendingRQTable[[#This Row],[Days Remaining]]/(365/12)</f>
        <v>-13.512328767123288</v>
      </c>
      <c r="J126" s="13" t="str">
        <f t="shared" ca="1" si="5"/>
        <v>OVERDUE</v>
      </c>
      <c r="K126" s="14" t="str">
        <f t="shared" si="8"/>
        <v>Yes</v>
      </c>
    </row>
    <row r="127" spans="1:11">
      <c r="A127" s="14" t="s">
        <v>893</v>
      </c>
      <c r="B127" s="28">
        <v>202644031565</v>
      </c>
      <c r="C127" s="14" t="s">
        <v>194</v>
      </c>
      <c r="D127" s="14" t="s">
        <v>894</v>
      </c>
      <c r="E127" s="14" t="s">
        <v>650</v>
      </c>
      <c r="F127" s="15">
        <v>46097</v>
      </c>
      <c r="G127" s="15">
        <f>EDATE(DataTable[[#This Row],[Priority Date]],31)</f>
        <v>45846</v>
      </c>
      <c r="H127" s="28">
        <f t="shared" ca="1" si="4"/>
        <v>-411</v>
      </c>
      <c r="I127" s="28">
        <f ca="1">PendingRQTable[[#This Row],[Days Remaining]]/(365/12)</f>
        <v>-13.512328767123288</v>
      </c>
      <c r="J127" s="13" t="str">
        <f t="shared" ca="1" si="5"/>
        <v>OVERDUE</v>
      </c>
      <c r="K127" s="14" t="str">
        <f t="shared" si="8"/>
        <v>Yes</v>
      </c>
    </row>
    <row r="128" spans="1:11">
      <c r="A128" s="14" t="s">
        <v>895</v>
      </c>
      <c r="B128" s="28">
        <v>202614036866</v>
      </c>
      <c r="C128" s="14" t="s">
        <v>304</v>
      </c>
      <c r="D128" s="14" t="s">
        <v>896</v>
      </c>
      <c r="E128" s="14" t="s">
        <v>650</v>
      </c>
      <c r="F128" s="15">
        <v>46107</v>
      </c>
      <c r="G128" s="15">
        <f>EDATE(DataTable[[#This Row],[Priority Date]],31)</f>
        <v>45846</v>
      </c>
      <c r="H128" s="28">
        <f t="shared" ca="1" si="4"/>
        <v>-411</v>
      </c>
      <c r="I128" s="28">
        <f ca="1">PendingRQTable[[#This Row],[Days Remaining]]/(365/12)</f>
        <v>-13.512328767123288</v>
      </c>
      <c r="J128" s="13" t="str">
        <f t="shared" ca="1" si="5"/>
        <v>OVERDUE</v>
      </c>
      <c r="K128" s="14" t="str">
        <f t="shared" si="8"/>
        <v>Yes</v>
      </c>
    </row>
    <row r="129" spans="1:11">
      <c r="A129" s="14" t="s">
        <v>897</v>
      </c>
      <c r="B129" s="28">
        <v>202644032129</v>
      </c>
      <c r="C129" s="14" t="s">
        <v>58</v>
      </c>
      <c r="D129" s="14" t="s">
        <v>898</v>
      </c>
      <c r="E129" s="14" t="s">
        <v>650</v>
      </c>
      <c r="F129" s="15">
        <v>46098</v>
      </c>
      <c r="G129" s="15">
        <f>EDATE(DataTable[[#This Row],[Priority Date]],31)</f>
        <v>45845</v>
      </c>
      <c r="H129" s="28">
        <f t="shared" ca="1" si="4"/>
        <v>-412</v>
      </c>
      <c r="I129" s="28">
        <f ca="1">PendingRQTable[[#This Row],[Days Remaining]]/(365/12)</f>
        <v>-13.545205479452054</v>
      </c>
      <c r="J129" s="13" t="str">
        <f t="shared" ca="1" si="5"/>
        <v>OVERDUE</v>
      </c>
      <c r="K129" s="14" t="str">
        <f t="shared" si="8"/>
        <v>Yes</v>
      </c>
    </row>
    <row r="130" spans="1:11">
      <c r="A130" s="14" t="s">
        <v>899</v>
      </c>
      <c r="B130" s="28">
        <v>202644036888</v>
      </c>
      <c r="C130" s="14" t="s">
        <v>82</v>
      </c>
      <c r="D130" s="14" t="s">
        <v>900</v>
      </c>
      <c r="E130" s="14" t="s">
        <v>650</v>
      </c>
      <c r="F130" s="15">
        <v>46107</v>
      </c>
      <c r="G130" s="15">
        <f>EDATE(DataTable[[#This Row],[Priority Date]],31)</f>
        <v>46791</v>
      </c>
      <c r="H130" s="28">
        <f t="shared" ref="H130:H193" ca="1" si="9">G130-TODAY()</f>
        <v>534</v>
      </c>
      <c r="I130" s="28">
        <f ca="1">PendingRQTable[[#This Row],[Days Remaining]]/(365/12)</f>
        <v>17.556164383561644</v>
      </c>
      <c r="J130" s="13" t="str">
        <f t="shared" ref="J130:J193" ca="1" si="10">IF(H130&lt;0,"OVERDUE",IF(H130&lt;=30,"DUE &lt;=30 DAYS",IF(H130&lt;=90,"DUE &lt;=90 DAYS","UPCOMING")))</f>
        <v>UPCOMING</v>
      </c>
      <c r="K130" s="14" t="str">
        <f t="shared" si="8"/>
        <v>Yes</v>
      </c>
    </row>
    <row r="131" spans="1:11">
      <c r="A131" s="14" t="s">
        <v>901</v>
      </c>
      <c r="B131" s="28">
        <v>202644036185</v>
      </c>
      <c r="C131" s="14" t="s">
        <v>82</v>
      </c>
      <c r="D131" s="14" t="s">
        <v>902</v>
      </c>
      <c r="E131" s="14" t="s">
        <v>650</v>
      </c>
      <c r="F131" s="15">
        <v>46106</v>
      </c>
      <c r="G131" s="15">
        <f>EDATE(DataTable[[#This Row],[Priority Date]],31)</f>
        <v>46791</v>
      </c>
      <c r="H131" s="28">
        <f t="shared" ca="1" si="9"/>
        <v>534</v>
      </c>
      <c r="I131" s="28">
        <f ca="1">PendingRQTable[[#This Row],[Days Remaining]]/(365/12)</f>
        <v>17.556164383561644</v>
      </c>
      <c r="J131" s="13" t="str">
        <f t="shared" ca="1" si="10"/>
        <v>UPCOMING</v>
      </c>
      <c r="K131" s="14" t="str">
        <f t="shared" si="8"/>
        <v>Yes</v>
      </c>
    </row>
    <row r="132" spans="1:11">
      <c r="A132" s="14" t="s">
        <v>903</v>
      </c>
      <c r="B132" s="28">
        <v>202514092784</v>
      </c>
      <c r="C132" s="14" t="s">
        <v>64</v>
      </c>
      <c r="D132" s="14" t="s">
        <v>904</v>
      </c>
      <c r="E132" s="14" t="s">
        <v>650</v>
      </c>
      <c r="F132" s="15">
        <v>45926</v>
      </c>
      <c r="G132" s="15">
        <f>EDATE(DataTable[[#This Row],[Priority Date]],31)</f>
        <v>46791</v>
      </c>
      <c r="H132" s="28">
        <f t="shared" ca="1" si="9"/>
        <v>534</v>
      </c>
      <c r="I132" s="28">
        <f ca="1">PendingRQTable[[#This Row],[Days Remaining]]/(365/12)</f>
        <v>17.556164383561644</v>
      </c>
      <c r="J132" s="13" t="str">
        <f t="shared" ca="1" si="10"/>
        <v>UPCOMING</v>
      </c>
      <c r="K132" s="14" t="str">
        <f t="shared" si="8"/>
        <v>Yes</v>
      </c>
    </row>
    <row r="133" spans="1:11">
      <c r="A133" s="14" t="s">
        <v>905</v>
      </c>
      <c r="B133" s="28">
        <v>202644034703</v>
      </c>
      <c r="C133" s="14" t="s">
        <v>78</v>
      </c>
      <c r="D133" s="14" t="s">
        <v>906</v>
      </c>
      <c r="E133" s="14" t="s">
        <v>650</v>
      </c>
      <c r="F133" s="15">
        <v>46104</v>
      </c>
      <c r="G133" s="15">
        <f>EDATE(DataTable[[#This Row],[Priority Date]],31)</f>
        <v>46791</v>
      </c>
      <c r="H133" s="28">
        <f t="shared" ca="1" si="9"/>
        <v>534</v>
      </c>
      <c r="I133" s="28">
        <f ca="1">PendingRQTable[[#This Row],[Days Remaining]]/(365/12)</f>
        <v>17.556164383561644</v>
      </c>
      <c r="J133" s="13" t="str">
        <f t="shared" ca="1" si="10"/>
        <v>UPCOMING</v>
      </c>
      <c r="K133" s="14" t="str">
        <f t="shared" si="8"/>
        <v>Yes</v>
      </c>
    </row>
    <row r="134" spans="1:11">
      <c r="A134" s="14" t="s">
        <v>907</v>
      </c>
      <c r="B134" s="28">
        <v>202514130047</v>
      </c>
      <c r="C134" s="14" t="s">
        <v>64</v>
      </c>
      <c r="D134" s="14" t="s">
        <v>908</v>
      </c>
      <c r="E134" s="14" t="s">
        <v>650</v>
      </c>
      <c r="F134" s="15">
        <v>46013</v>
      </c>
      <c r="G134" s="15">
        <f>EDATE(DataTable[[#This Row],[Priority Date]],31)</f>
        <v>46791</v>
      </c>
      <c r="H134" s="28">
        <f t="shared" ca="1" si="9"/>
        <v>534</v>
      </c>
      <c r="I134" s="28">
        <f ca="1">PendingRQTable[[#This Row],[Days Remaining]]/(365/12)</f>
        <v>17.556164383561644</v>
      </c>
      <c r="J134" s="13" t="str">
        <f t="shared" ca="1" si="10"/>
        <v>UPCOMING</v>
      </c>
      <c r="K134" s="14" t="str">
        <f t="shared" si="8"/>
        <v>Yes</v>
      </c>
    </row>
    <row r="135" spans="1:11">
      <c r="A135" s="14" t="s">
        <v>909</v>
      </c>
      <c r="B135" s="28">
        <v>202614037524</v>
      </c>
      <c r="C135" s="14" t="s">
        <v>64</v>
      </c>
      <c r="D135" s="14" t="s">
        <v>910</v>
      </c>
      <c r="E135" s="14" t="s">
        <v>650</v>
      </c>
      <c r="F135" s="15">
        <v>46108</v>
      </c>
      <c r="G135" s="15">
        <f>EDATE(DataTable[[#This Row],[Priority Date]],31)</f>
        <v>46119</v>
      </c>
      <c r="H135" s="28">
        <f t="shared" ca="1" si="9"/>
        <v>-138</v>
      </c>
      <c r="I135" s="28">
        <f ca="1">PendingRQTable[[#This Row],[Days Remaining]]/(365/12)</f>
        <v>-4.536986301369863</v>
      </c>
      <c r="J135" s="13" t="str">
        <f t="shared" ca="1" si="10"/>
        <v>OVERDUE</v>
      </c>
      <c r="K135" s="14" t="str">
        <f t="shared" si="8"/>
        <v>Yes</v>
      </c>
    </row>
    <row r="136" spans="1:11">
      <c r="A136" s="14" t="s">
        <v>911</v>
      </c>
      <c r="B136" s="28">
        <v>202614008953</v>
      </c>
      <c r="C136" s="14" t="s">
        <v>173</v>
      </c>
      <c r="D136" s="14" t="s">
        <v>912</v>
      </c>
      <c r="E136" s="14" t="s">
        <v>650</v>
      </c>
      <c r="F136" s="15">
        <v>46051</v>
      </c>
      <c r="G136" s="15">
        <f>EDATE(DataTable[[#This Row],[Priority Date]],31)</f>
        <v>46791</v>
      </c>
      <c r="H136" s="28">
        <f t="shared" ca="1" si="9"/>
        <v>534</v>
      </c>
      <c r="I136" s="28">
        <f ca="1">PendingRQTable[[#This Row],[Days Remaining]]/(365/12)</f>
        <v>17.556164383561644</v>
      </c>
      <c r="J136" s="13" t="str">
        <f t="shared" ca="1" si="10"/>
        <v>UPCOMING</v>
      </c>
      <c r="K136" s="14" t="str">
        <f t="shared" si="8"/>
        <v>Yes</v>
      </c>
    </row>
    <row r="137" spans="1:11">
      <c r="A137" s="14" t="s">
        <v>913</v>
      </c>
      <c r="B137" s="28">
        <v>202614045164</v>
      </c>
      <c r="C137" s="14" t="s">
        <v>58</v>
      </c>
      <c r="D137" s="14" t="s">
        <v>914</v>
      </c>
      <c r="E137" s="14" t="s">
        <v>650</v>
      </c>
      <c r="F137" s="15">
        <v>46120</v>
      </c>
      <c r="G137" s="15">
        <f>EDATE(DataTable[[#This Row],[Priority Date]],31)</f>
        <v>46791</v>
      </c>
      <c r="H137" s="28">
        <f t="shared" ca="1" si="9"/>
        <v>534</v>
      </c>
      <c r="I137" s="28">
        <f ca="1">PendingRQTable[[#This Row],[Days Remaining]]/(365/12)</f>
        <v>17.556164383561644</v>
      </c>
      <c r="J137" s="13" t="str">
        <f t="shared" ca="1" si="10"/>
        <v>UPCOMING</v>
      </c>
      <c r="K137" s="14" t="str">
        <f t="shared" si="8"/>
        <v>Yes</v>
      </c>
    </row>
    <row r="138" spans="1:11">
      <c r="A138" s="14" t="s">
        <v>915</v>
      </c>
      <c r="B138" s="28">
        <v>202614031296</v>
      </c>
      <c r="C138" s="14" t="s">
        <v>78</v>
      </c>
      <c r="D138" s="14" t="s">
        <v>916</v>
      </c>
      <c r="E138" s="14" t="s">
        <v>650</v>
      </c>
      <c r="F138" s="15">
        <v>46097</v>
      </c>
      <c r="G138" s="15">
        <f>EDATE(DataTable[[#This Row],[Priority Date]],31)</f>
        <v>46791</v>
      </c>
      <c r="H138" s="28">
        <f t="shared" ca="1" si="9"/>
        <v>534</v>
      </c>
      <c r="I138" s="28">
        <f ca="1">PendingRQTable[[#This Row],[Days Remaining]]/(365/12)</f>
        <v>17.556164383561644</v>
      </c>
      <c r="J138" s="13" t="str">
        <f t="shared" ca="1" si="10"/>
        <v>UPCOMING</v>
      </c>
      <c r="K138" s="14" t="str">
        <f t="shared" si="8"/>
        <v>Yes</v>
      </c>
    </row>
    <row r="139" spans="1:11">
      <c r="A139" s="14" t="s">
        <v>917</v>
      </c>
      <c r="B139" s="28">
        <v>202614043760</v>
      </c>
      <c r="C139" s="14" t="s">
        <v>55</v>
      </c>
      <c r="D139" s="14" t="s">
        <v>918</v>
      </c>
      <c r="E139" s="14" t="s">
        <v>650</v>
      </c>
      <c r="F139" s="15">
        <v>46118</v>
      </c>
      <c r="G139" s="15">
        <f>EDATE(DataTable[[#This Row],[Priority Date]],31)</f>
        <v>46791</v>
      </c>
      <c r="H139" s="28">
        <f t="shared" ca="1" si="9"/>
        <v>534</v>
      </c>
      <c r="I139" s="28">
        <f ca="1">PendingRQTable[[#This Row],[Days Remaining]]/(365/12)</f>
        <v>17.556164383561644</v>
      </c>
      <c r="J139" s="13" t="str">
        <f t="shared" ca="1" si="10"/>
        <v>UPCOMING</v>
      </c>
      <c r="K139" s="14" t="str">
        <f t="shared" si="8"/>
        <v>Yes</v>
      </c>
    </row>
    <row r="140" spans="1:11">
      <c r="A140" s="14" t="s">
        <v>919</v>
      </c>
      <c r="B140" s="28">
        <v>202644032717</v>
      </c>
      <c r="C140" s="14" t="s">
        <v>322</v>
      </c>
      <c r="D140" s="14" t="s">
        <v>920</v>
      </c>
      <c r="E140" s="14" t="s">
        <v>650</v>
      </c>
      <c r="F140" s="15">
        <v>46099</v>
      </c>
      <c r="G140" s="15">
        <f>EDATE(DataTable[[#This Row],[Priority Date]],31)</f>
        <v>46426</v>
      </c>
      <c r="H140" s="28">
        <f t="shared" ca="1" si="9"/>
        <v>169</v>
      </c>
      <c r="I140" s="28">
        <f ca="1">PendingRQTable[[#This Row],[Days Remaining]]/(365/12)</f>
        <v>5.5561643835616437</v>
      </c>
      <c r="J140" s="13" t="str">
        <f t="shared" ca="1" si="10"/>
        <v>UPCOMING</v>
      </c>
      <c r="K140" s="14" t="str">
        <f t="shared" si="8"/>
        <v>Yes</v>
      </c>
    </row>
    <row r="141" spans="1:11">
      <c r="A141" s="14" t="s">
        <v>921</v>
      </c>
      <c r="B141" s="28">
        <v>202614052211</v>
      </c>
      <c r="C141" s="14" t="s">
        <v>78</v>
      </c>
      <c r="D141" s="14" t="s">
        <v>922</v>
      </c>
      <c r="E141" s="14" t="s">
        <v>650</v>
      </c>
      <c r="F141" s="15">
        <v>46136</v>
      </c>
      <c r="G141" s="15">
        <f>EDATE(DataTable[[#This Row],[Priority Date]],31)</f>
        <v>45851</v>
      </c>
      <c r="H141" s="28">
        <f t="shared" ca="1" si="9"/>
        <v>-406</v>
      </c>
      <c r="I141" s="28">
        <f ca="1">PendingRQTable[[#This Row],[Days Remaining]]/(365/12)</f>
        <v>-13.347945205479451</v>
      </c>
      <c r="J141" s="13" t="str">
        <f t="shared" ca="1" si="10"/>
        <v>OVERDUE</v>
      </c>
      <c r="K141" s="14" t="str">
        <f t="shared" si="8"/>
        <v>Yes</v>
      </c>
    </row>
    <row r="142" spans="1:11">
      <c r="A142" s="14" t="s">
        <v>923</v>
      </c>
      <c r="B142" s="28">
        <v>202614015045</v>
      </c>
      <c r="C142" s="14" t="s">
        <v>78</v>
      </c>
      <c r="D142" s="14" t="s">
        <v>924</v>
      </c>
      <c r="E142" s="14" t="s">
        <v>650</v>
      </c>
      <c r="F142" s="15">
        <v>46064</v>
      </c>
      <c r="G142" s="15">
        <f>EDATE(DataTable[[#This Row],[Priority Date]],31)</f>
        <v>46791</v>
      </c>
      <c r="H142" s="28">
        <f t="shared" ca="1" si="9"/>
        <v>534</v>
      </c>
      <c r="I142" s="28">
        <f ca="1">PendingRQTable[[#This Row],[Days Remaining]]/(365/12)</f>
        <v>17.556164383561644</v>
      </c>
      <c r="J142" s="13" t="str">
        <f t="shared" ca="1" si="10"/>
        <v>UPCOMING</v>
      </c>
      <c r="K142" s="14" t="str">
        <f t="shared" si="8"/>
        <v>Yes</v>
      </c>
    </row>
    <row r="143" spans="1:11">
      <c r="A143" s="14" t="s">
        <v>925</v>
      </c>
      <c r="B143" s="28">
        <v>202644047309</v>
      </c>
      <c r="C143" s="14" t="s">
        <v>169</v>
      </c>
      <c r="D143" s="14" t="s">
        <v>926</v>
      </c>
      <c r="E143" s="14" t="s">
        <v>650</v>
      </c>
      <c r="F143" s="15">
        <v>46125</v>
      </c>
      <c r="G143" s="15">
        <f>EDATE(DataTable[[#This Row],[Priority Date]],31)</f>
        <v>45860</v>
      </c>
      <c r="H143" s="28">
        <f t="shared" ca="1" si="9"/>
        <v>-397</v>
      </c>
      <c r="I143" s="28">
        <f ca="1">PendingRQTable[[#This Row],[Days Remaining]]/(365/12)</f>
        <v>-13.052054794520547</v>
      </c>
      <c r="J143" s="13" t="str">
        <f t="shared" ca="1" si="10"/>
        <v>OVERDUE</v>
      </c>
      <c r="K143" s="14" t="str">
        <f t="shared" si="8"/>
        <v>Yes</v>
      </c>
    </row>
    <row r="144" spans="1:11">
      <c r="A144" s="14" t="s">
        <v>927</v>
      </c>
      <c r="B144" s="28">
        <v>202644048914</v>
      </c>
      <c r="C144" s="14" t="s">
        <v>269</v>
      </c>
      <c r="D144" s="14" t="s">
        <v>928</v>
      </c>
      <c r="E144" s="14" t="s">
        <v>650</v>
      </c>
      <c r="F144" s="15">
        <v>46129</v>
      </c>
      <c r="G144" s="15">
        <f>EDATE(DataTable[[#This Row],[Priority Date]],31)</f>
        <v>45864</v>
      </c>
      <c r="H144" s="28">
        <f t="shared" ca="1" si="9"/>
        <v>-393</v>
      </c>
      <c r="I144" s="28">
        <f ca="1">PendingRQTable[[#This Row],[Days Remaining]]/(365/12)</f>
        <v>-12.920547945205479</v>
      </c>
      <c r="J144" s="13" t="str">
        <f t="shared" ca="1" si="10"/>
        <v>OVERDUE</v>
      </c>
      <c r="K144" s="14" t="str">
        <f t="shared" ref="K144:K163" si="11">IF(E144="APPLICATION FILED","Yes","Yes")</f>
        <v>Yes</v>
      </c>
    </row>
    <row r="145" spans="1:11">
      <c r="A145" s="14" t="s">
        <v>929</v>
      </c>
      <c r="B145" s="28">
        <v>202614055281</v>
      </c>
      <c r="C145" s="14" t="s">
        <v>74</v>
      </c>
      <c r="D145" s="14" t="s">
        <v>930</v>
      </c>
      <c r="E145" s="14" t="s">
        <v>650</v>
      </c>
      <c r="F145" s="15">
        <v>46142</v>
      </c>
      <c r="G145" s="15">
        <f>EDATE(DataTable[[#This Row],[Priority Date]],31)</f>
        <v>45847</v>
      </c>
      <c r="H145" s="28">
        <f t="shared" ca="1" si="9"/>
        <v>-410</v>
      </c>
      <c r="I145" s="28">
        <f ca="1">PendingRQTable[[#This Row],[Days Remaining]]/(365/12)</f>
        <v>-13.479452054794519</v>
      </c>
      <c r="J145" s="13" t="str">
        <f t="shared" ca="1" si="10"/>
        <v>OVERDUE</v>
      </c>
      <c r="K145" s="14" t="str">
        <f t="shared" si="11"/>
        <v>Yes</v>
      </c>
    </row>
    <row r="146" spans="1:11">
      <c r="A146" s="14" t="s">
        <v>931</v>
      </c>
      <c r="B146" s="28">
        <v>202644051679</v>
      </c>
      <c r="C146" s="14" t="s">
        <v>58</v>
      </c>
      <c r="D146" s="14" t="s">
        <v>932</v>
      </c>
      <c r="E146" s="14" t="s">
        <v>650</v>
      </c>
      <c r="F146" s="15">
        <v>46135</v>
      </c>
      <c r="G146" s="15">
        <f>EDATE(DataTable[[#This Row],[Priority Date]],31)</f>
        <v>45847</v>
      </c>
      <c r="H146" s="28">
        <f t="shared" ca="1" si="9"/>
        <v>-410</v>
      </c>
      <c r="I146" s="28">
        <f ca="1">PendingRQTable[[#This Row],[Days Remaining]]/(365/12)</f>
        <v>-13.479452054794519</v>
      </c>
      <c r="J146" s="13" t="str">
        <f t="shared" ca="1" si="10"/>
        <v>OVERDUE</v>
      </c>
      <c r="K146" s="14" t="str">
        <f t="shared" si="11"/>
        <v>Yes</v>
      </c>
    </row>
    <row r="147" spans="1:11">
      <c r="A147" s="14" t="s">
        <v>933</v>
      </c>
      <c r="B147" s="28">
        <v>202614056434</v>
      </c>
      <c r="C147" s="14" t="s">
        <v>55</v>
      </c>
      <c r="D147" s="14" t="s">
        <v>934</v>
      </c>
      <c r="E147" s="14" t="s">
        <v>650</v>
      </c>
      <c r="F147" s="15">
        <v>46146</v>
      </c>
      <c r="G147" s="15">
        <f>EDATE(DataTable[[#This Row],[Priority Date]],31)</f>
        <v>45861</v>
      </c>
      <c r="H147" s="28">
        <f t="shared" ca="1" si="9"/>
        <v>-396</v>
      </c>
      <c r="I147" s="28">
        <f ca="1">PendingRQTable[[#This Row],[Days Remaining]]/(365/12)</f>
        <v>-13.019178082191781</v>
      </c>
      <c r="J147" s="13" t="str">
        <f t="shared" ca="1" si="10"/>
        <v>OVERDUE</v>
      </c>
      <c r="K147" s="14" t="str">
        <f t="shared" si="11"/>
        <v>Yes</v>
      </c>
    </row>
    <row r="148" spans="1:11">
      <c r="A148" s="14" t="s">
        <v>935</v>
      </c>
      <c r="B148" s="28">
        <v>202614058792</v>
      </c>
      <c r="C148" s="14" t="s">
        <v>55</v>
      </c>
      <c r="D148" s="14" t="s">
        <v>936</v>
      </c>
      <c r="E148" s="14" t="s">
        <v>650</v>
      </c>
      <c r="F148" s="15">
        <v>46150</v>
      </c>
      <c r="G148" s="15">
        <f>EDATE(DataTable[[#This Row],[Priority Date]],31)</f>
        <v>45853</v>
      </c>
      <c r="H148" s="28">
        <f t="shared" ca="1" si="9"/>
        <v>-404</v>
      </c>
      <c r="I148" s="28">
        <f ca="1">PendingRQTable[[#This Row],[Days Remaining]]/(365/12)</f>
        <v>-13.282191780821917</v>
      </c>
      <c r="J148" s="13" t="str">
        <f t="shared" ca="1" si="10"/>
        <v>OVERDUE</v>
      </c>
      <c r="K148" s="14" t="str">
        <f t="shared" si="11"/>
        <v>Yes</v>
      </c>
    </row>
    <row r="149" spans="1:11">
      <c r="A149" s="14" t="s">
        <v>937</v>
      </c>
      <c r="B149" s="28">
        <v>202614059506</v>
      </c>
      <c r="C149" s="14" t="s">
        <v>55</v>
      </c>
      <c r="D149" s="14" t="s">
        <v>938</v>
      </c>
      <c r="E149" s="14" t="s">
        <v>650</v>
      </c>
      <c r="F149" s="15">
        <v>46153</v>
      </c>
      <c r="G149" s="15">
        <f>EDATE(DataTable[[#This Row],[Priority Date]],31)</f>
        <v>45847</v>
      </c>
      <c r="H149" s="28">
        <f t="shared" ca="1" si="9"/>
        <v>-410</v>
      </c>
      <c r="I149" s="28">
        <f ca="1">PendingRQTable[[#This Row],[Days Remaining]]/(365/12)</f>
        <v>-13.479452054794519</v>
      </c>
      <c r="J149" s="13" t="str">
        <f t="shared" ca="1" si="10"/>
        <v>OVERDUE</v>
      </c>
      <c r="K149" s="14" t="str">
        <f t="shared" si="11"/>
        <v>Yes</v>
      </c>
    </row>
    <row r="150" spans="1:11">
      <c r="A150" s="14" t="s">
        <v>939</v>
      </c>
      <c r="B150" s="28">
        <v>202644058102</v>
      </c>
      <c r="C150" s="14" t="s">
        <v>60</v>
      </c>
      <c r="D150" s="14" t="s">
        <v>940</v>
      </c>
      <c r="E150" s="14" t="s">
        <v>650</v>
      </c>
      <c r="F150" s="15">
        <v>46149</v>
      </c>
      <c r="G150" s="15">
        <f>EDATE(DataTable[[#This Row],[Priority Date]],31)</f>
        <v>46139</v>
      </c>
      <c r="H150" s="28">
        <f t="shared" ca="1" si="9"/>
        <v>-118</v>
      </c>
      <c r="I150" s="28">
        <f ca="1">PendingRQTable[[#This Row],[Days Remaining]]/(365/12)</f>
        <v>-3.8794520547945206</v>
      </c>
      <c r="J150" s="13" t="str">
        <f t="shared" ca="1" si="10"/>
        <v>OVERDUE</v>
      </c>
      <c r="K150" s="14" t="str">
        <f t="shared" si="11"/>
        <v>Yes</v>
      </c>
    </row>
    <row r="151" spans="1:11">
      <c r="A151" s="14" t="s">
        <v>941</v>
      </c>
      <c r="B151" s="28">
        <v>202614058029</v>
      </c>
      <c r="C151" s="14" t="s">
        <v>78</v>
      </c>
      <c r="D151" s="14" t="s">
        <v>942</v>
      </c>
      <c r="E151" s="14" t="s">
        <v>650</v>
      </c>
      <c r="F151" s="15">
        <v>46149</v>
      </c>
      <c r="G151" s="15">
        <f>EDATE(DataTable[[#This Row],[Priority Date]],31)</f>
        <v>46792</v>
      </c>
      <c r="H151" s="28">
        <f t="shared" ca="1" si="9"/>
        <v>535</v>
      </c>
      <c r="I151" s="28">
        <f ca="1">PendingRQTable[[#This Row],[Days Remaining]]/(365/12)</f>
        <v>17.589041095890412</v>
      </c>
      <c r="J151" s="13" t="str">
        <f t="shared" ca="1" si="10"/>
        <v>UPCOMING</v>
      </c>
      <c r="K151" s="14" t="str">
        <f t="shared" si="11"/>
        <v>Yes</v>
      </c>
    </row>
    <row r="152" spans="1:11">
      <c r="A152" s="14" t="s">
        <v>943</v>
      </c>
      <c r="B152" s="28">
        <v>202644061291</v>
      </c>
      <c r="C152" s="14" t="s">
        <v>589</v>
      </c>
      <c r="D152" s="14" t="s">
        <v>944</v>
      </c>
      <c r="E152" s="14" t="s">
        <v>650</v>
      </c>
      <c r="F152" s="15">
        <v>46156</v>
      </c>
      <c r="G152" s="15">
        <f>EDATE(DataTable[[#This Row],[Priority Date]],31)</f>
        <v>45851</v>
      </c>
      <c r="H152" s="28">
        <f t="shared" ca="1" si="9"/>
        <v>-406</v>
      </c>
      <c r="I152" s="28">
        <f ca="1">PendingRQTable[[#This Row],[Days Remaining]]/(365/12)</f>
        <v>-13.347945205479451</v>
      </c>
      <c r="J152" s="13" t="str">
        <f t="shared" ca="1" si="10"/>
        <v>OVERDUE</v>
      </c>
      <c r="K152" s="14" t="str">
        <f t="shared" si="11"/>
        <v>Yes</v>
      </c>
    </row>
    <row r="153" spans="1:11">
      <c r="A153" s="14" t="s">
        <v>945</v>
      </c>
      <c r="B153" s="28">
        <v>202644055778</v>
      </c>
      <c r="C153" s="14" t="s">
        <v>60</v>
      </c>
      <c r="D153" s="14" t="s">
        <v>946</v>
      </c>
      <c r="E153" s="14" t="s">
        <v>650</v>
      </c>
      <c r="F153" s="15">
        <v>46143</v>
      </c>
      <c r="G153" s="15">
        <f>EDATE(DataTable[[#This Row],[Priority Date]],31)</f>
        <v>45861</v>
      </c>
      <c r="H153" s="28">
        <f t="shared" ca="1" si="9"/>
        <v>-396</v>
      </c>
      <c r="I153" s="28">
        <f ca="1">PendingRQTable[[#This Row],[Days Remaining]]/(365/12)</f>
        <v>-13.019178082191781</v>
      </c>
      <c r="J153" s="13" t="str">
        <f t="shared" ca="1" si="10"/>
        <v>OVERDUE</v>
      </c>
      <c r="K153" s="14" t="str">
        <f t="shared" si="11"/>
        <v>Yes</v>
      </c>
    </row>
    <row r="154" spans="1:11">
      <c r="A154" s="14" t="s">
        <v>947</v>
      </c>
      <c r="B154" s="28">
        <v>202614060814</v>
      </c>
      <c r="C154" s="14" t="s">
        <v>55</v>
      </c>
      <c r="D154" s="14" t="s">
        <v>948</v>
      </c>
      <c r="E154" s="14" t="s">
        <v>650</v>
      </c>
      <c r="F154" s="15">
        <v>46155</v>
      </c>
      <c r="G154" s="15">
        <f>EDATE(DataTable[[#This Row],[Priority Date]],31)</f>
        <v>45847</v>
      </c>
      <c r="H154" s="28">
        <f t="shared" ca="1" si="9"/>
        <v>-410</v>
      </c>
      <c r="I154" s="28">
        <f ca="1">PendingRQTable[[#This Row],[Days Remaining]]/(365/12)</f>
        <v>-13.479452054794519</v>
      </c>
      <c r="J154" s="13" t="str">
        <f t="shared" ca="1" si="10"/>
        <v>OVERDUE</v>
      </c>
      <c r="K154" s="14" t="str">
        <f t="shared" si="11"/>
        <v>Yes</v>
      </c>
    </row>
    <row r="155" spans="1:11">
      <c r="A155" s="14" t="s">
        <v>949</v>
      </c>
      <c r="B155" s="28">
        <v>202644065010</v>
      </c>
      <c r="C155" s="14" t="s">
        <v>221</v>
      </c>
      <c r="D155" s="14" t="s">
        <v>950</v>
      </c>
      <c r="E155" s="14" t="s">
        <v>650</v>
      </c>
      <c r="F155" s="15">
        <v>46164</v>
      </c>
      <c r="G155" s="15">
        <f>EDATE(DataTable[[#This Row],[Priority Date]],31)</f>
        <v>46792</v>
      </c>
      <c r="H155" s="28">
        <f t="shared" ca="1" si="9"/>
        <v>535</v>
      </c>
      <c r="I155" s="28">
        <f ca="1">PendingRQTable[[#This Row],[Days Remaining]]/(365/12)</f>
        <v>17.589041095890412</v>
      </c>
      <c r="J155" s="13" t="str">
        <f t="shared" ca="1" si="10"/>
        <v>UPCOMING</v>
      </c>
      <c r="K155" s="14" t="str">
        <f t="shared" si="11"/>
        <v>Yes</v>
      </c>
    </row>
    <row r="156" spans="1:11">
      <c r="A156" s="14" t="s">
        <v>951</v>
      </c>
      <c r="B156" s="28">
        <v>202614063724</v>
      </c>
      <c r="C156" s="14" t="s">
        <v>194</v>
      </c>
      <c r="D156" s="14" t="s">
        <v>952</v>
      </c>
      <c r="E156" s="14" t="s">
        <v>650</v>
      </c>
      <c r="F156" s="15">
        <v>46162</v>
      </c>
      <c r="G156" s="15">
        <f>EDATE(DataTable[[#This Row],[Priority Date]],31)</f>
        <v>45936</v>
      </c>
      <c r="H156" s="28">
        <f t="shared" ca="1" si="9"/>
        <v>-321</v>
      </c>
      <c r="I156" s="28">
        <f ca="1">PendingRQTable[[#This Row],[Days Remaining]]/(365/12)</f>
        <v>-10.553424657534245</v>
      </c>
      <c r="J156" s="13" t="str">
        <f t="shared" ca="1" si="10"/>
        <v>OVERDUE</v>
      </c>
      <c r="K156" s="14" t="str">
        <f t="shared" si="11"/>
        <v>Yes</v>
      </c>
    </row>
    <row r="157" spans="1:11">
      <c r="A157" s="14" t="s">
        <v>953</v>
      </c>
      <c r="B157" s="28">
        <v>202614064642</v>
      </c>
      <c r="C157" s="14" t="s">
        <v>48</v>
      </c>
      <c r="D157" s="14" t="s">
        <v>954</v>
      </c>
      <c r="E157" s="14" t="s">
        <v>650</v>
      </c>
      <c r="F157" s="15">
        <v>46164</v>
      </c>
      <c r="G157" s="15">
        <f>EDATE(DataTable[[#This Row],[Priority Date]],31)</f>
        <v>46792</v>
      </c>
      <c r="H157" s="28">
        <f t="shared" ca="1" si="9"/>
        <v>535</v>
      </c>
      <c r="I157" s="28">
        <f ca="1">PendingRQTable[[#This Row],[Days Remaining]]/(365/12)</f>
        <v>17.589041095890412</v>
      </c>
      <c r="J157" s="13" t="str">
        <f t="shared" ca="1" si="10"/>
        <v>UPCOMING</v>
      </c>
      <c r="K157" s="14" t="str">
        <f t="shared" si="11"/>
        <v>Yes</v>
      </c>
    </row>
    <row r="158" spans="1:11">
      <c r="A158" s="14" t="s">
        <v>955</v>
      </c>
      <c r="B158" s="28">
        <v>202614065734</v>
      </c>
      <c r="C158" s="14" t="s">
        <v>55</v>
      </c>
      <c r="D158" s="14" t="s">
        <v>956</v>
      </c>
      <c r="E158" s="14" t="s">
        <v>650</v>
      </c>
      <c r="F158" s="15">
        <v>46167</v>
      </c>
      <c r="G158" s="15">
        <f>EDATE(DataTable[[#This Row],[Priority Date]],31)</f>
        <v>45853</v>
      </c>
      <c r="H158" s="28">
        <f t="shared" ca="1" si="9"/>
        <v>-404</v>
      </c>
      <c r="I158" s="28">
        <f ca="1">PendingRQTable[[#This Row],[Days Remaining]]/(365/12)</f>
        <v>-13.282191780821917</v>
      </c>
      <c r="J158" s="13" t="str">
        <f t="shared" ca="1" si="10"/>
        <v>OVERDUE</v>
      </c>
      <c r="K158" s="14" t="str">
        <f t="shared" si="11"/>
        <v>Yes</v>
      </c>
    </row>
    <row r="159" spans="1:11">
      <c r="A159" s="14" t="s">
        <v>957</v>
      </c>
      <c r="B159" s="28">
        <v>202614065692</v>
      </c>
      <c r="C159" s="14" t="s">
        <v>55</v>
      </c>
      <c r="D159" s="14" t="s">
        <v>958</v>
      </c>
      <c r="E159" s="14" t="s">
        <v>650</v>
      </c>
      <c r="F159" s="15">
        <v>46167</v>
      </c>
      <c r="G159" s="15">
        <f>EDATE(DataTable[[#This Row],[Priority Date]],31)</f>
        <v>45853</v>
      </c>
      <c r="H159" s="28">
        <f t="shared" ca="1" si="9"/>
        <v>-404</v>
      </c>
      <c r="I159" s="28">
        <f ca="1">PendingRQTable[[#This Row],[Days Remaining]]/(365/12)</f>
        <v>-13.282191780821917</v>
      </c>
      <c r="J159" s="13" t="str">
        <f t="shared" ca="1" si="10"/>
        <v>OVERDUE</v>
      </c>
      <c r="K159" s="14" t="str">
        <f t="shared" si="11"/>
        <v>Yes</v>
      </c>
    </row>
    <row r="160" spans="1:11">
      <c r="A160" s="14" t="s">
        <v>959</v>
      </c>
      <c r="B160" s="28">
        <v>202614066007</v>
      </c>
      <c r="C160" s="14" t="s">
        <v>382</v>
      </c>
      <c r="D160" s="14" t="s">
        <v>960</v>
      </c>
      <c r="E160" s="14" t="s">
        <v>650</v>
      </c>
      <c r="F160" s="15">
        <v>46167</v>
      </c>
      <c r="G160" s="15">
        <f>EDATE(DataTable[[#This Row],[Priority Date]],31)</f>
        <v>46430</v>
      </c>
      <c r="H160" s="28">
        <f t="shared" ca="1" si="9"/>
        <v>173</v>
      </c>
      <c r="I160" s="28">
        <f ca="1">PendingRQTable[[#This Row],[Days Remaining]]/(365/12)</f>
        <v>5.6876712328767125</v>
      </c>
      <c r="J160" s="13" t="str">
        <f t="shared" ca="1" si="10"/>
        <v>UPCOMING</v>
      </c>
      <c r="K160" s="14" t="str">
        <f t="shared" si="11"/>
        <v>Yes</v>
      </c>
    </row>
    <row r="161" spans="1:11">
      <c r="A161" s="14" t="s">
        <v>961</v>
      </c>
      <c r="B161" s="28">
        <v>202644063743</v>
      </c>
      <c r="C161" s="14" t="s">
        <v>322</v>
      </c>
      <c r="D161" s="14" t="s">
        <v>962</v>
      </c>
      <c r="E161" s="14" t="s">
        <v>650</v>
      </c>
      <c r="F161" s="15">
        <v>46162</v>
      </c>
      <c r="G161" s="15">
        <f>EDATE(DataTable[[#This Row],[Priority Date]],31)</f>
        <v>45864</v>
      </c>
      <c r="H161" s="28">
        <f t="shared" ca="1" si="9"/>
        <v>-393</v>
      </c>
      <c r="I161" s="28">
        <f ca="1">PendingRQTable[[#This Row],[Days Remaining]]/(365/12)</f>
        <v>-12.920547945205479</v>
      </c>
      <c r="J161" s="13" t="str">
        <f t="shared" ca="1" si="10"/>
        <v>OVERDUE</v>
      </c>
      <c r="K161" s="14" t="str">
        <f t="shared" si="11"/>
        <v>Yes</v>
      </c>
    </row>
    <row r="162" spans="1:11">
      <c r="A162" s="14" t="s">
        <v>963</v>
      </c>
      <c r="B162" s="28">
        <v>202614051917</v>
      </c>
      <c r="C162" s="14" t="s">
        <v>181</v>
      </c>
      <c r="D162" s="14" t="s">
        <v>964</v>
      </c>
      <c r="E162" s="14" t="s">
        <v>650</v>
      </c>
      <c r="F162" s="15">
        <v>46135</v>
      </c>
      <c r="G162" s="15">
        <f>EDATE(DataTable[[#This Row],[Priority Date]],31)</f>
        <v>45860</v>
      </c>
      <c r="H162" s="28">
        <f t="shared" ca="1" si="9"/>
        <v>-397</v>
      </c>
      <c r="I162" s="28">
        <f ca="1">PendingRQTable[[#This Row],[Days Remaining]]/(365/12)</f>
        <v>-13.052054794520547</v>
      </c>
      <c r="J162" s="13" t="str">
        <f t="shared" ca="1" si="10"/>
        <v>OVERDUE</v>
      </c>
      <c r="K162" s="14" t="str">
        <f t="shared" si="11"/>
        <v>Yes</v>
      </c>
    </row>
    <row r="163" spans="1:11">
      <c r="A163" s="14" t="s">
        <v>965</v>
      </c>
      <c r="B163" s="28">
        <v>202614073180</v>
      </c>
      <c r="C163" s="14" t="s">
        <v>169</v>
      </c>
      <c r="D163" s="14" t="s">
        <v>966</v>
      </c>
      <c r="E163" s="14" t="s">
        <v>650</v>
      </c>
      <c r="F163" s="15">
        <v>46185</v>
      </c>
      <c r="G163" s="15">
        <f>EDATE(DataTable[[#This Row],[Priority Date]],31)</f>
        <v>46097</v>
      </c>
      <c r="H163" s="28">
        <f t="shared" ca="1" si="9"/>
        <v>-160</v>
      </c>
      <c r="I163" s="28">
        <f ca="1">PendingRQTable[[#This Row],[Days Remaining]]/(365/12)</f>
        <v>-5.2602739726027394</v>
      </c>
      <c r="J163" s="13" t="str">
        <f t="shared" ca="1" si="10"/>
        <v>OVERDUE</v>
      </c>
      <c r="K163" s="14" t="str">
        <f t="shared" si="11"/>
        <v>Yes</v>
      </c>
    </row>
    <row r="164" spans="1:11">
      <c r="A164" s="14" t="s">
        <v>967</v>
      </c>
      <c r="B164" s="28">
        <v>202541062777</v>
      </c>
      <c r="C164" s="14" t="s">
        <v>250</v>
      </c>
      <c r="D164" s="14" t="s">
        <v>649</v>
      </c>
      <c r="E164" s="14" t="s">
        <v>968</v>
      </c>
      <c r="F164" s="15">
        <v>45839</v>
      </c>
      <c r="G164" s="15">
        <f>EDATE(DataTable[[#This Row],[Priority Date]],31)</f>
        <v>45858</v>
      </c>
      <c r="H164" s="28">
        <f t="shared" ca="1" si="9"/>
        <v>-399</v>
      </c>
      <c r="I164" s="28">
        <f ca="1">PendingRQTable[[#This Row],[Days Remaining]]/(365/12)</f>
        <v>-13.117808219178082</v>
      </c>
      <c r="J164" s="13" t="str">
        <f t="shared" ca="1" si="10"/>
        <v>OVERDUE</v>
      </c>
      <c r="K164" s="14" t="str">
        <f>IF(E164="PROVISIONAL FILED","Yes","Yes")</f>
        <v>Yes</v>
      </c>
    </row>
    <row r="165" spans="1:11">
      <c r="A165" s="14" t="s">
        <v>969</v>
      </c>
      <c r="B165" s="28">
        <v>202511063152</v>
      </c>
      <c r="C165" s="14" t="s">
        <v>540</v>
      </c>
      <c r="D165" s="14" t="s">
        <v>649</v>
      </c>
      <c r="E165" s="14" t="s">
        <v>968</v>
      </c>
      <c r="F165" s="15">
        <v>45840</v>
      </c>
      <c r="G165" s="15">
        <f>EDATE(DataTable[[#This Row],[Priority Date]],31)</f>
        <v>45868</v>
      </c>
      <c r="H165" s="28">
        <f t="shared" ca="1" si="9"/>
        <v>-389</v>
      </c>
      <c r="I165" s="28">
        <f ca="1">PendingRQTable[[#This Row],[Days Remaining]]/(365/12)</f>
        <v>-12.789041095890411</v>
      </c>
      <c r="J165" s="13" t="str">
        <f t="shared" ca="1" si="10"/>
        <v>OVERDUE</v>
      </c>
      <c r="K165" s="14" t="str">
        <f>IF(E165="PROVISIONAL FILED","Yes","Yes")</f>
        <v>Yes</v>
      </c>
    </row>
    <row r="166" spans="1:11">
      <c r="A166" s="14" t="s">
        <v>970</v>
      </c>
      <c r="B166" s="28">
        <v>202541064158</v>
      </c>
      <c r="C166" s="14" t="s">
        <v>273</v>
      </c>
      <c r="D166" s="14" t="s">
        <v>971</v>
      </c>
      <c r="E166" s="14" t="s">
        <v>647</v>
      </c>
      <c r="F166" s="15">
        <v>45842</v>
      </c>
      <c r="G166" s="15">
        <f>EDATE(DataTable[[#This Row],[Priority Date]],31)</f>
        <v>45879</v>
      </c>
      <c r="H166" s="28">
        <f t="shared" ca="1" si="9"/>
        <v>-378</v>
      </c>
      <c r="I166" s="28">
        <f ca="1">PendingRQTable[[#This Row],[Days Remaining]]/(365/12)</f>
        <v>-12.427397260273972</v>
      </c>
      <c r="J166" s="13" t="str">
        <f t="shared" ca="1" si="10"/>
        <v>OVERDUE</v>
      </c>
      <c r="K166" s="14" t="str">
        <f>IF(E166="ABANDONED","No - Case Inactive","Yes")</f>
        <v>No - Case Inactive</v>
      </c>
    </row>
    <row r="167" spans="1:11">
      <c r="A167" s="14" t="s">
        <v>972</v>
      </c>
      <c r="B167" s="28">
        <v>202541064215</v>
      </c>
      <c r="C167" s="14" t="s">
        <v>37</v>
      </c>
      <c r="D167" s="14" t="s">
        <v>973</v>
      </c>
      <c r="E167" s="14" t="s">
        <v>974</v>
      </c>
      <c r="F167" s="15">
        <v>45842</v>
      </c>
      <c r="G167" s="15">
        <f>EDATE(DataTable[[#This Row],[Priority Date]],31)</f>
        <v>46793</v>
      </c>
      <c r="H167" s="28">
        <f t="shared" ca="1" si="9"/>
        <v>536</v>
      </c>
      <c r="I167" s="28">
        <f ca="1">PendingRQTable[[#This Row],[Days Remaining]]/(365/12)</f>
        <v>17.621917808219177</v>
      </c>
      <c r="J167" s="13" t="str">
        <f t="shared" ca="1" si="10"/>
        <v>UPCOMING</v>
      </c>
      <c r="K167" s="14" t="str">
        <f>IF(E167="COMPLETE FILED","Yes","Yes")</f>
        <v>Yes</v>
      </c>
    </row>
    <row r="168" spans="1:11">
      <c r="A168" s="14" t="s">
        <v>975</v>
      </c>
      <c r="B168" s="28">
        <v>202541063903</v>
      </c>
      <c r="C168" s="14" t="s">
        <v>152</v>
      </c>
      <c r="D168" s="14" t="s">
        <v>976</v>
      </c>
      <c r="E168" s="14" t="s">
        <v>968</v>
      </c>
      <c r="F168" s="15">
        <v>45842</v>
      </c>
      <c r="G168" s="15">
        <f>EDATE(DataTable[[#This Row],[Priority Date]],31)</f>
        <v>46793</v>
      </c>
      <c r="H168" s="28">
        <f t="shared" ca="1" si="9"/>
        <v>536</v>
      </c>
      <c r="I168" s="28">
        <f ca="1">PendingRQTable[[#This Row],[Days Remaining]]/(365/12)</f>
        <v>17.621917808219177</v>
      </c>
      <c r="J168" s="13" t="str">
        <f t="shared" ca="1" si="10"/>
        <v>UPCOMING</v>
      </c>
      <c r="K168" s="14" t="str">
        <f>IF(E168="PROVISIONAL FILED","Yes","Yes")</f>
        <v>Yes</v>
      </c>
    </row>
    <row r="169" spans="1:11">
      <c r="A169" s="14" t="s">
        <v>977</v>
      </c>
      <c r="B169" s="28">
        <v>202541064082</v>
      </c>
      <c r="C169" s="14" t="s">
        <v>165</v>
      </c>
      <c r="D169" s="14" t="s">
        <v>649</v>
      </c>
      <c r="E169" s="14" t="s">
        <v>968</v>
      </c>
      <c r="F169" s="15">
        <v>45842</v>
      </c>
      <c r="G169" s="15">
        <f>EDATE(DataTable[[#This Row],[Priority Date]],31)</f>
        <v>46793</v>
      </c>
      <c r="H169" s="28">
        <f t="shared" ca="1" si="9"/>
        <v>536</v>
      </c>
      <c r="I169" s="28">
        <f ca="1">PendingRQTable[[#This Row],[Days Remaining]]/(365/12)</f>
        <v>17.621917808219177</v>
      </c>
      <c r="J169" s="13" t="str">
        <f t="shared" ca="1" si="10"/>
        <v>UPCOMING</v>
      </c>
      <c r="K169" s="14" t="str">
        <f>IF(E169="PROVISIONAL FILED","Yes","Yes")</f>
        <v>Yes</v>
      </c>
    </row>
    <row r="170" spans="1:11">
      <c r="A170" s="14" t="s">
        <v>978</v>
      </c>
      <c r="B170" s="28">
        <v>202541064056</v>
      </c>
      <c r="C170" s="14" t="s">
        <v>119</v>
      </c>
      <c r="D170" s="14" t="s">
        <v>979</v>
      </c>
      <c r="E170" s="14" t="s">
        <v>647</v>
      </c>
      <c r="F170" s="15">
        <v>45842</v>
      </c>
      <c r="G170" s="15">
        <f>EDATE(DataTable[[#This Row],[Priority Date]],31)</f>
        <v>46793</v>
      </c>
      <c r="H170" s="28">
        <f t="shared" ca="1" si="9"/>
        <v>536</v>
      </c>
      <c r="I170" s="28">
        <f ca="1">PendingRQTable[[#This Row],[Days Remaining]]/(365/12)</f>
        <v>17.621917808219177</v>
      </c>
      <c r="J170" s="13" t="str">
        <f t="shared" ca="1" si="10"/>
        <v>UPCOMING</v>
      </c>
      <c r="K170" s="14" t="str">
        <f>IF(E170="ABANDONED","No - Case Inactive","Yes")</f>
        <v>No - Case Inactive</v>
      </c>
    </row>
    <row r="171" spans="1:11">
      <c r="A171" s="14" t="s">
        <v>980</v>
      </c>
      <c r="B171" s="28">
        <v>202541063856</v>
      </c>
      <c r="C171" s="14" t="s">
        <v>42</v>
      </c>
      <c r="D171" s="14" t="s">
        <v>981</v>
      </c>
      <c r="E171" s="14" t="s">
        <v>968</v>
      </c>
      <c r="F171" s="15">
        <v>45842</v>
      </c>
      <c r="G171" s="15">
        <f>EDATE(DataTable[[#This Row],[Priority Date]],31)</f>
        <v>46428</v>
      </c>
      <c r="H171" s="28">
        <f t="shared" ca="1" si="9"/>
        <v>171</v>
      </c>
      <c r="I171" s="28">
        <f ca="1">PendingRQTable[[#This Row],[Days Remaining]]/(365/12)</f>
        <v>5.6219178082191776</v>
      </c>
      <c r="J171" s="13" t="str">
        <f t="shared" ca="1" si="10"/>
        <v>UPCOMING</v>
      </c>
      <c r="K171" s="14" t="str">
        <f>IF(E171="PROVISIONAL FILED","Yes","Yes")</f>
        <v>Yes</v>
      </c>
    </row>
    <row r="172" spans="1:11">
      <c r="A172" s="14" t="s">
        <v>982</v>
      </c>
      <c r="B172" s="28">
        <v>202541042715</v>
      </c>
      <c r="C172" s="14" t="s">
        <v>377</v>
      </c>
      <c r="D172" s="14" t="s">
        <v>983</v>
      </c>
      <c r="E172" s="14" t="s">
        <v>968</v>
      </c>
      <c r="F172" s="15">
        <v>45843</v>
      </c>
      <c r="G172" s="15">
        <f>EDATE(DataTable[[#This Row],[Priority Date]],31)</f>
        <v>45853</v>
      </c>
      <c r="H172" s="28">
        <f t="shared" ca="1" si="9"/>
        <v>-404</v>
      </c>
      <c r="I172" s="28">
        <f ca="1">PendingRQTable[[#This Row],[Days Remaining]]/(365/12)</f>
        <v>-13.282191780821917</v>
      </c>
      <c r="J172" s="13" t="str">
        <f t="shared" ca="1" si="10"/>
        <v>OVERDUE</v>
      </c>
      <c r="K172" s="14" t="str">
        <f>IF(E172="PROVISIONAL FILED","Yes","Yes")</f>
        <v>Yes</v>
      </c>
    </row>
    <row r="173" spans="1:11">
      <c r="A173" s="14" t="s">
        <v>984</v>
      </c>
      <c r="B173" s="28">
        <v>202541043951</v>
      </c>
      <c r="C173" s="14" t="s">
        <v>377</v>
      </c>
      <c r="D173" s="14" t="s">
        <v>985</v>
      </c>
      <c r="E173" s="14" t="s">
        <v>968</v>
      </c>
      <c r="F173" s="15">
        <v>45844</v>
      </c>
      <c r="G173" s="15">
        <f>EDATE(DataTable[[#This Row],[Priority Date]],31)</f>
        <v>46793</v>
      </c>
      <c r="H173" s="28">
        <f t="shared" ca="1" si="9"/>
        <v>536</v>
      </c>
      <c r="I173" s="28">
        <f ca="1">PendingRQTable[[#This Row],[Days Remaining]]/(365/12)</f>
        <v>17.621917808219177</v>
      </c>
      <c r="J173" s="13" t="str">
        <f t="shared" ca="1" si="10"/>
        <v>UPCOMING</v>
      </c>
      <c r="K173" s="14" t="str">
        <f>IF(E173="PROVISIONAL FILED","Yes","Yes")</f>
        <v>Yes</v>
      </c>
    </row>
    <row r="174" spans="1:11">
      <c r="A174" s="14" t="s">
        <v>986</v>
      </c>
      <c r="B174" s="28">
        <v>202511064704</v>
      </c>
      <c r="C174" s="14" t="s">
        <v>220</v>
      </c>
      <c r="D174" s="14" t="s">
        <v>987</v>
      </c>
      <c r="E174" s="14" t="s">
        <v>988</v>
      </c>
      <c r="F174" s="15">
        <v>45845</v>
      </c>
      <c r="G174" s="15">
        <f>EDATE(DataTable[[#This Row],[Priority Date]],31)</f>
        <v>46793</v>
      </c>
      <c r="H174" s="28">
        <f t="shared" ca="1" si="9"/>
        <v>536</v>
      </c>
      <c r="I174" s="28">
        <f ca="1">PendingRQTable[[#This Row],[Days Remaining]]/(365/12)</f>
        <v>17.621917808219177</v>
      </c>
      <c r="J174" s="13" t="str">
        <f t="shared" ca="1" si="10"/>
        <v>UPCOMING</v>
      </c>
      <c r="K174" s="14" t="str">
        <f>IF(E174="RFE FILED","Yes","Yes")</f>
        <v>Yes</v>
      </c>
    </row>
    <row r="175" spans="1:11">
      <c r="A175" s="14" t="s">
        <v>989</v>
      </c>
      <c r="B175" s="28">
        <v>202541064479</v>
      </c>
      <c r="C175" s="14" t="s">
        <v>68</v>
      </c>
      <c r="D175" s="14" t="s">
        <v>990</v>
      </c>
      <c r="E175" s="14" t="s">
        <v>974</v>
      </c>
      <c r="F175" s="15">
        <v>45845</v>
      </c>
      <c r="G175" s="15">
        <f>EDATE(DataTable[[#This Row],[Priority Date]],31)</f>
        <v>45853</v>
      </c>
      <c r="H175" s="28">
        <f t="shared" ca="1" si="9"/>
        <v>-404</v>
      </c>
      <c r="I175" s="28">
        <f ca="1">PendingRQTable[[#This Row],[Days Remaining]]/(365/12)</f>
        <v>-13.282191780821917</v>
      </c>
      <c r="J175" s="13" t="str">
        <f t="shared" ca="1" si="10"/>
        <v>OVERDUE</v>
      </c>
      <c r="K175" s="14" t="str">
        <f>IF(E175="COMPLETE FILED","Yes","Yes")</f>
        <v>Yes</v>
      </c>
    </row>
    <row r="176" spans="1:11">
      <c r="A176" s="14" t="s">
        <v>991</v>
      </c>
      <c r="B176" s="28">
        <v>202541065126</v>
      </c>
      <c r="C176" s="14" t="s">
        <v>42</v>
      </c>
      <c r="D176" s="14" t="s">
        <v>992</v>
      </c>
      <c r="E176" s="14" t="s">
        <v>968</v>
      </c>
      <c r="F176" s="15">
        <v>45846</v>
      </c>
      <c r="G176" s="15">
        <f>EDATE(DataTable[[#This Row],[Priority Date]],31)</f>
        <v>45867</v>
      </c>
      <c r="H176" s="28">
        <f t="shared" ca="1" si="9"/>
        <v>-390</v>
      </c>
      <c r="I176" s="28">
        <f ca="1">PendingRQTable[[#This Row],[Days Remaining]]/(365/12)</f>
        <v>-12.821917808219178</v>
      </c>
      <c r="J176" s="13" t="str">
        <f t="shared" ca="1" si="10"/>
        <v>OVERDUE</v>
      </c>
      <c r="K176" s="14" t="str">
        <f>IF(E176="PROVISIONAL FILED","Yes","Yes")</f>
        <v>Yes</v>
      </c>
    </row>
    <row r="177" spans="1:11">
      <c r="A177" s="14" t="s">
        <v>993</v>
      </c>
      <c r="B177" s="28">
        <v>202541065035</v>
      </c>
      <c r="C177" s="14" t="s">
        <v>42</v>
      </c>
      <c r="D177" s="14" t="s">
        <v>994</v>
      </c>
      <c r="E177" s="14" t="s">
        <v>974</v>
      </c>
      <c r="F177" s="15">
        <v>45846</v>
      </c>
      <c r="G177" s="15">
        <f>EDATE(DataTable[[#This Row],[Priority Date]],31)</f>
        <v>45850</v>
      </c>
      <c r="H177" s="28">
        <f t="shared" ca="1" si="9"/>
        <v>-407</v>
      </c>
      <c r="I177" s="28">
        <f ca="1">PendingRQTable[[#This Row],[Days Remaining]]/(365/12)</f>
        <v>-13.380821917808218</v>
      </c>
      <c r="J177" s="13" t="str">
        <f t="shared" ca="1" si="10"/>
        <v>OVERDUE</v>
      </c>
      <c r="K177" s="14" t="str">
        <f>IF(E177="COMPLETE FILED","Yes","Yes")</f>
        <v>Yes</v>
      </c>
    </row>
    <row r="178" spans="1:11">
      <c r="A178" s="14" t="s">
        <v>995</v>
      </c>
      <c r="B178" s="28">
        <v>202541065129</v>
      </c>
      <c r="C178" s="14" t="s">
        <v>68</v>
      </c>
      <c r="D178" s="14" t="s">
        <v>996</v>
      </c>
      <c r="E178" s="14" t="s">
        <v>974</v>
      </c>
      <c r="F178" s="15">
        <v>45846</v>
      </c>
      <c r="G178" s="15">
        <f>EDATE(DataTable[[#This Row],[Priority Date]],31)</f>
        <v>45865</v>
      </c>
      <c r="H178" s="28">
        <f t="shared" ca="1" si="9"/>
        <v>-392</v>
      </c>
      <c r="I178" s="28">
        <f ca="1">PendingRQTable[[#This Row],[Days Remaining]]/(365/12)</f>
        <v>-12.887671232876713</v>
      </c>
      <c r="J178" s="13" t="str">
        <f t="shared" ca="1" si="10"/>
        <v>OVERDUE</v>
      </c>
      <c r="K178" s="14" t="str">
        <f>IF(E178="COMPLETE FILED","Yes","Yes")</f>
        <v>Yes</v>
      </c>
    </row>
    <row r="179" spans="1:11">
      <c r="A179" s="14" t="s">
        <v>997</v>
      </c>
      <c r="B179" s="28">
        <v>202541064810</v>
      </c>
      <c r="C179" s="14" t="s">
        <v>42</v>
      </c>
      <c r="D179" s="14" t="s">
        <v>998</v>
      </c>
      <c r="E179" s="14" t="s">
        <v>974</v>
      </c>
      <c r="F179" s="15">
        <v>45846</v>
      </c>
      <c r="G179" s="15">
        <f>EDATE(DataTable[[#This Row],[Priority Date]],31)</f>
        <v>45854</v>
      </c>
      <c r="H179" s="28">
        <f t="shared" ca="1" si="9"/>
        <v>-403</v>
      </c>
      <c r="I179" s="28">
        <f ca="1">PendingRQTable[[#This Row],[Days Remaining]]/(365/12)</f>
        <v>-13.24931506849315</v>
      </c>
      <c r="J179" s="13" t="str">
        <f t="shared" ca="1" si="10"/>
        <v>OVERDUE</v>
      </c>
      <c r="K179" s="14" t="str">
        <f>IF(E179="COMPLETE FILED","Yes","Yes")</f>
        <v>Yes</v>
      </c>
    </row>
    <row r="180" spans="1:11">
      <c r="A180" s="14" t="s">
        <v>999</v>
      </c>
      <c r="B180" s="28">
        <v>202541064986</v>
      </c>
      <c r="C180" s="14" t="s">
        <v>33</v>
      </c>
      <c r="D180" s="14" t="s">
        <v>1000</v>
      </c>
      <c r="E180" s="14" t="s">
        <v>968</v>
      </c>
      <c r="F180" s="15">
        <v>45846</v>
      </c>
      <c r="G180" s="15">
        <f>EDATE(DataTable[[#This Row],[Priority Date]],31)</f>
        <v>46794</v>
      </c>
      <c r="H180" s="28">
        <f t="shared" ca="1" si="9"/>
        <v>537</v>
      </c>
      <c r="I180" s="28">
        <f ca="1">PendingRQTable[[#This Row],[Days Remaining]]/(365/12)</f>
        <v>17.654794520547945</v>
      </c>
      <c r="J180" s="13" t="str">
        <f t="shared" ca="1" si="10"/>
        <v>UPCOMING</v>
      </c>
      <c r="K180" s="14" t="str">
        <f>IF(E180="PROVISIONAL FILED","Yes","Yes")</f>
        <v>Yes</v>
      </c>
    </row>
    <row r="181" spans="1:11">
      <c r="A181" s="14" t="s">
        <v>1001</v>
      </c>
      <c r="B181" s="28">
        <v>202541065031</v>
      </c>
      <c r="C181" s="14" t="s">
        <v>593</v>
      </c>
      <c r="D181" s="14" t="s">
        <v>649</v>
      </c>
      <c r="E181" s="14" t="s">
        <v>974</v>
      </c>
      <c r="F181" s="15">
        <v>45846</v>
      </c>
      <c r="G181" s="15">
        <f>EDATE(DataTable[[#This Row],[Priority Date]],31)</f>
        <v>46794</v>
      </c>
      <c r="H181" s="28">
        <f t="shared" ca="1" si="9"/>
        <v>537</v>
      </c>
      <c r="I181" s="28">
        <f ca="1">PendingRQTable[[#This Row],[Days Remaining]]/(365/12)</f>
        <v>17.654794520547945</v>
      </c>
      <c r="J181" s="13" t="str">
        <f t="shared" ca="1" si="10"/>
        <v>UPCOMING</v>
      </c>
      <c r="K181" s="14" t="str">
        <f>IF(E181="COMPLETE FILED","Yes","Yes")</f>
        <v>Yes</v>
      </c>
    </row>
    <row r="182" spans="1:11">
      <c r="A182" s="14" t="s">
        <v>1002</v>
      </c>
      <c r="B182" s="28">
        <v>202511065658</v>
      </c>
      <c r="C182" s="14" t="s">
        <v>33</v>
      </c>
      <c r="D182" s="14" t="s">
        <v>1003</v>
      </c>
      <c r="E182" s="14" t="s">
        <v>647</v>
      </c>
      <c r="F182" s="15">
        <v>45847</v>
      </c>
      <c r="G182" s="15">
        <f>EDATE(DataTable[[#This Row],[Priority Date]],31)</f>
        <v>46110</v>
      </c>
      <c r="H182" s="28">
        <f t="shared" ca="1" si="9"/>
        <v>-147</v>
      </c>
      <c r="I182" s="28">
        <f ca="1">PendingRQTable[[#This Row],[Days Remaining]]/(365/12)</f>
        <v>-4.8328767123287673</v>
      </c>
      <c r="J182" s="13" t="str">
        <f t="shared" ca="1" si="10"/>
        <v>OVERDUE</v>
      </c>
      <c r="K182" s="14" t="str">
        <f>IF(E182="ABANDONED","No - Case Inactive","Yes")</f>
        <v>No - Case Inactive</v>
      </c>
    </row>
    <row r="183" spans="1:11">
      <c r="A183" s="14" t="s">
        <v>1004</v>
      </c>
      <c r="B183" s="28">
        <v>202541065535</v>
      </c>
      <c r="C183" s="14" t="s">
        <v>31</v>
      </c>
      <c r="D183" s="14" t="s">
        <v>1005</v>
      </c>
      <c r="E183" s="14" t="s">
        <v>968</v>
      </c>
      <c r="F183" s="15">
        <v>45847</v>
      </c>
      <c r="G183" s="15">
        <f>EDATE(DataTable[[#This Row],[Priority Date]],31)</f>
        <v>45965</v>
      </c>
      <c r="H183" s="28">
        <f t="shared" ca="1" si="9"/>
        <v>-292</v>
      </c>
      <c r="I183" s="28">
        <f ca="1">PendingRQTable[[#This Row],[Days Remaining]]/(365/12)</f>
        <v>-9.6</v>
      </c>
      <c r="J183" s="13" t="str">
        <f t="shared" ca="1" si="10"/>
        <v>OVERDUE</v>
      </c>
      <c r="K183" s="14" t="str">
        <f>IF(E183="PROVISIONAL FILED","Yes","Yes")</f>
        <v>Yes</v>
      </c>
    </row>
    <row r="184" spans="1:11">
      <c r="A184" s="14" t="s">
        <v>1006</v>
      </c>
      <c r="B184" s="28">
        <v>202511066073</v>
      </c>
      <c r="C184" s="14" t="s">
        <v>33</v>
      </c>
      <c r="D184" s="14" t="s">
        <v>1007</v>
      </c>
      <c r="E184" s="14" t="s">
        <v>968</v>
      </c>
      <c r="F184" s="15">
        <v>45848</v>
      </c>
      <c r="G184" s="15">
        <f>EDATE(DataTable[[#This Row],[Priority Date]],31)</f>
        <v>46794</v>
      </c>
      <c r="H184" s="28">
        <f t="shared" ca="1" si="9"/>
        <v>537</v>
      </c>
      <c r="I184" s="28">
        <f ca="1">PendingRQTable[[#This Row],[Days Remaining]]/(365/12)</f>
        <v>17.654794520547945</v>
      </c>
      <c r="J184" s="13" t="str">
        <f t="shared" ca="1" si="10"/>
        <v>UPCOMING</v>
      </c>
      <c r="K184" s="14" t="str">
        <f>IF(E184="PROVISIONAL FILED","Yes","Yes")</f>
        <v>Yes</v>
      </c>
    </row>
    <row r="185" spans="1:11">
      <c r="A185" s="14" t="s">
        <v>1008</v>
      </c>
      <c r="B185" s="28">
        <v>202541065761</v>
      </c>
      <c r="C185" s="14" t="s">
        <v>42</v>
      </c>
      <c r="D185" s="14" t="s">
        <v>1009</v>
      </c>
      <c r="E185" s="14" t="s">
        <v>968</v>
      </c>
      <c r="F185" s="15">
        <v>45848</v>
      </c>
      <c r="G185" s="15">
        <f>EDATE(DataTable[[#This Row],[Priority Date]],31)</f>
        <v>46794</v>
      </c>
      <c r="H185" s="28">
        <f t="shared" ca="1" si="9"/>
        <v>537</v>
      </c>
      <c r="I185" s="28">
        <f ca="1">PendingRQTable[[#This Row],[Days Remaining]]/(365/12)</f>
        <v>17.654794520547945</v>
      </c>
      <c r="J185" s="13" t="str">
        <f t="shared" ca="1" si="10"/>
        <v>UPCOMING</v>
      </c>
      <c r="K185" s="14" t="str">
        <f>IF(E185="PROVISIONAL FILED","Yes","Yes")</f>
        <v>Yes</v>
      </c>
    </row>
    <row r="186" spans="1:11">
      <c r="A186" s="14" t="s">
        <v>1010</v>
      </c>
      <c r="B186" s="28">
        <v>202541066317</v>
      </c>
      <c r="C186" s="14" t="s">
        <v>31</v>
      </c>
      <c r="D186" s="14" t="s">
        <v>1011</v>
      </c>
      <c r="E186" s="14" t="s">
        <v>968</v>
      </c>
      <c r="F186" s="15">
        <v>45849</v>
      </c>
      <c r="G186" s="15">
        <f>EDATE(DataTable[[#This Row],[Priority Date]],31)</f>
        <v>46022</v>
      </c>
      <c r="H186" s="28">
        <f t="shared" ca="1" si="9"/>
        <v>-235</v>
      </c>
      <c r="I186" s="28">
        <f ca="1">PendingRQTable[[#This Row],[Days Remaining]]/(365/12)</f>
        <v>-7.7260273972602738</v>
      </c>
      <c r="J186" s="13" t="str">
        <f t="shared" ca="1" si="10"/>
        <v>OVERDUE</v>
      </c>
      <c r="K186" s="14" t="str">
        <f>IF(E186="PROVISIONAL FILED","Yes","Yes")</f>
        <v>Yes</v>
      </c>
    </row>
    <row r="187" spans="1:11">
      <c r="A187" s="14" t="s">
        <v>1012</v>
      </c>
      <c r="B187" s="28">
        <v>202541066562</v>
      </c>
      <c r="C187" s="14" t="s">
        <v>33</v>
      </c>
      <c r="D187" s="14" t="s">
        <v>1013</v>
      </c>
      <c r="E187" s="14" t="s">
        <v>968</v>
      </c>
      <c r="F187" s="15">
        <v>45849</v>
      </c>
      <c r="G187" s="15">
        <f>EDATE(DataTable[[#This Row],[Priority Date]],31)</f>
        <v>46794</v>
      </c>
      <c r="H187" s="28">
        <f t="shared" ca="1" si="9"/>
        <v>537</v>
      </c>
      <c r="I187" s="28">
        <f ca="1">PendingRQTable[[#This Row],[Days Remaining]]/(365/12)</f>
        <v>17.654794520547945</v>
      </c>
      <c r="J187" s="13" t="str">
        <f t="shared" ca="1" si="10"/>
        <v>UPCOMING</v>
      </c>
      <c r="K187" s="14" t="str">
        <f>IF(E187="PROVISIONAL FILED","Yes","Yes")</f>
        <v>Yes</v>
      </c>
    </row>
    <row r="188" spans="1:11">
      <c r="A188" s="14" t="s">
        <v>1014</v>
      </c>
      <c r="B188" s="28">
        <v>202541066281</v>
      </c>
      <c r="C188" s="14" t="s">
        <v>68</v>
      </c>
      <c r="D188" s="14" t="s">
        <v>1015</v>
      </c>
      <c r="E188" s="14" t="s">
        <v>974</v>
      </c>
      <c r="F188" s="15">
        <v>45849</v>
      </c>
      <c r="G188" s="15">
        <f>EDATE(DataTable[[#This Row],[Priority Date]],31)</f>
        <v>45882</v>
      </c>
      <c r="H188" s="28">
        <f t="shared" ca="1" si="9"/>
        <v>-375</v>
      </c>
      <c r="I188" s="28">
        <f ca="1">PendingRQTable[[#This Row],[Days Remaining]]/(365/12)</f>
        <v>-12.328767123287671</v>
      </c>
      <c r="J188" s="13" t="str">
        <f t="shared" ca="1" si="10"/>
        <v>OVERDUE</v>
      </c>
      <c r="K188" s="14" t="str">
        <f>IF(E188="COMPLETE FILED","Yes","Yes")</f>
        <v>Yes</v>
      </c>
    </row>
    <row r="189" spans="1:11">
      <c r="A189" s="14" t="s">
        <v>1016</v>
      </c>
      <c r="B189" s="28">
        <v>202511066370</v>
      </c>
      <c r="C189" s="14" t="s">
        <v>33</v>
      </c>
      <c r="D189" s="14" t="s">
        <v>1017</v>
      </c>
      <c r="E189" s="14" t="s">
        <v>968</v>
      </c>
      <c r="F189" s="15">
        <v>45849</v>
      </c>
      <c r="G189" s="15">
        <f>EDATE(DataTable[[#This Row],[Priority Date]],31)</f>
        <v>46794</v>
      </c>
      <c r="H189" s="28">
        <f t="shared" ca="1" si="9"/>
        <v>537</v>
      </c>
      <c r="I189" s="28">
        <f ca="1">PendingRQTable[[#This Row],[Days Remaining]]/(365/12)</f>
        <v>17.654794520547945</v>
      </c>
      <c r="J189" s="13" t="str">
        <f t="shared" ca="1" si="10"/>
        <v>UPCOMING</v>
      </c>
      <c r="K189" s="14" t="str">
        <f>IF(E189="PROVISIONAL FILED","Yes","Yes")</f>
        <v>Yes</v>
      </c>
    </row>
    <row r="190" spans="1:11">
      <c r="A190" s="14" t="s">
        <v>1018</v>
      </c>
      <c r="B190" s="28">
        <v>202541066442</v>
      </c>
      <c r="C190" s="14" t="s">
        <v>167</v>
      </c>
      <c r="D190" s="14" t="s">
        <v>1019</v>
      </c>
      <c r="E190" s="14" t="s">
        <v>974</v>
      </c>
      <c r="F190" s="15">
        <v>45849</v>
      </c>
      <c r="G190" s="15">
        <f>EDATE(DataTable[[#This Row],[Priority Date]],31)</f>
        <v>46794</v>
      </c>
      <c r="H190" s="28">
        <f t="shared" ca="1" si="9"/>
        <v>537</v>
      </c>
      <c r="I190" s="28">
        <f ca="1">PendingRQTable[[#This Row],[Days Remaining]]/(365/12)</f>
        <v>17.654794520547945</v>
      </c>
      <c r="J190" s="13" t="str">
        <f t="shared" ca="1" si="10"/>
        <v>UPCOMING</v>
      </c>
      <c r="K190" s="14" t="str">
        <f>IF(E190="COMPLETE FILED","Yes","Yes")</f>
        <v>Yes</v>
      </c>
    </row>
    <row r="191" spans="1:11">
      <c r="A191" s="14" t="s">
        <v>1020</v>
      </c>
      <c r="B191" s="28">
        <v>202541067380</v>
      </c>
      <c r="C191" s="14" t="s">
        <v>42</v>
      </c>
      <c r="D191" s="14" t="s">
        <v>1021</v>
      </c>
      <c r="E191" s="14" t="s">
        <v>1022</v>
      </c>
      <c r="F191" s="15">
        <v>45853</v>
      </c>
      <c r="G191" s="15">
        <f>EDATE(DataTable[[#This Row],[Priority Date]],31)</f>
        <v>45903</v>
      </c>
      <c r="H191" s="28">
        <f t="shared" ca="1" si="9"/>
        <v>-354</v>
      </c>
      <c r="I191" s="28">
        <f ca="1">PendingRQTable[[#This Row],[Days Remaining]]/(365/12)</f>
        <v>-11.638356164383561</v>
      </c>
      <c r="J191" s="13" t="str">
        <f t="shared" ca="1" si="10"/>
        <v>OVERDUE</v>
      </c>
      <c r="K191" s="14" t="str">
        <f>IF(E191="MERGED","No - Case Inactive","Yes")</f>
        <v>No - Case Inactive</v>
      </c>
    </row>
    <row r="192" spans="1:11">
      <c r="A192" s="14" t="s">
        <v>1023</v>
      </c>
      <c r="B192" s="28">
        <v>202541067637</v>
      </c>
      <c r="C192" s="14" t="s">
        <v>33</v>
      </c>
      <c r="D192" s="14" t="s">
        <v>1024</v>
      </c>
      <c r="E192" s="14" t="s">
        <v>968</v>
      </c>
      <c r="F192" s="15">
        <v>45853</v>
      </c>
      <c r="G192" s="15">
        <f>EDATE(DataTable[[#This Row],[Priority Date]],31)</f>
        <v>46434</v>
      </c>
      <c r="H192" s="28">
        <f t="shared" ca="1" si="9"/>
        <v>177</v>
      </c>
      <c r="I192" s="28">
        <f ca="1">PendingRQTable[[#This Row],[Days Remaining]]/(365/12)</f>
        <v>5.8191780821917805</v>
      </c>
      <c r="J192" s="13" t="str">
        <f t="shared" ca="1" si="10"/>
        <v>UPCOMING</v>
      </c>
      <c r="K192" s="14" t="str">
        <f>IF(E192="PROVISIONAL FILED","Yes","Yes")</f>
        <v>Yes</v>
      </c>
    </row>
    <row r="193" spans="1:11">
      <c r="A193" s="14" t="s">
        <v>1025</v>
      </c>
      <c r="B193" s="28">
        <v>202541067558</v>
      </c>
      <c r="C193" s="14" t="s">
        <v>569</v>
      </c>
      <c r="D193" s="14" t="s">
        <v>649</v>
      </c>
      <c r="E193" s="14" t="s">
        <v>968</v>
      </c>
      <c r="F193" s="15">
        <v>45853</v>
      </c>
      <c r="G193" s="15">
        <f>EDATE(DataTable[[#This Row],[Priority Date]],31)</f>
        <v>45851</v>
      </c>
      <c r="H193" s="28">
        <f t="shared" ca="1" si="9"/>
        <v>-406</v>
      </c>
      <c r="I193" s="28">
        <f ca="1">PendingRQTable[[#This Row],[Days Remaining]]/(365/12)</f>
        <v>-13.347945205479451</v>
      </c>
      <c r="J193" s="13" t="str">
        <f t="shared" ca="1" si="10"/>
        <v>OVERDUE</v>
      </c>
      <c r="K193" s="14" t="str">
        <f>IF(E193="PROVISIONAL FILED","Yes","Yes")</f>
        <v>Yes</v>
      </c>
    </row>
    <row r="194" spans="1:11">
      <c r="A194" s="14" t="s">
        <v>1026</v>
      </c>
      <c r="B194" s="28">
        <v>202614051332</v>
      </c>
      <c r="C194" s="14" t="s">
        <v>121</v>
      </c>
      <c r="D194" s="14" t="s">
        <v>1027</v>
      </c>
      <c r="E194" s="14" t="s">
        <v>650</v>
      </c>
      <c r="F194" s="15">
        <v>46134</v>
      </c>
      <c r="G194" s="15">
        <f>EDATE(DataTable[[#This Row],[Priority Date]],31)</f>
        <v>45857</v>
      </c>
      <c r="H194" s="28">
        <f t="shared" ref="H194:H257" ca="1" si="12">G194-TODAY()</f>
        <v>-400</v>
      </c>
      <c r="I194" s="28">
        <f ca="1">PendingRQTable[[#This Row],[Days Remaining]]/(365/12)</f>
        <v>-13.150684931506849</v>
      </c>
      <c r="J194" s="13" t="str">
        <f t="shared" ref="J194:J257" ca="1" si="13">IF(H194&lt;0,"OVERDUE",IF(H194&lt;=30,"DUE &lt;=30 DAYS",IF(H194&lt;=90,"DUE &lt;=90 DAYS","UPCOMING")))</f>
        <v>OVERDUE</v>
      </c>
      <c r="K194" s="14" t="str">
        <f>IF(E194="APPLICATION FILED","Yes","Yes")</f>
        <v>Yes</v>
      </c>
    </row>
    <row r="195" spans="1:11">
      <c r="A195" s="14" t="s">
        <v>1028</v>
      </c>
      <c r="B195" s="28">
        <v>202541067815</v>
      </c>
      <c r="C195" s="14" t="s">
        <v>33</v>
      </c>
      <c r="D195" s="14" t="s">
        <v>1029</v>
      </c>
      <c r="E195" s="14" t="s">
        <v>968</v>
      </c>
      <c r="F195" s="15">
        <v>45854</v>
      </c>
      <c r="G195" s="15">
        <f>EDATE(DataTable[[#This Row],[Priority Date]],31)</f>
        <v>45850</v>
      </c>
      <c r="H195" s="28">
        <f t="shared" ca="1" si="12"/>
        <v>-407</v>
      </c>
      <c r="I195" s="28">
        <f ca="1">PendingRQTable[[#This Row],[Days Remaining]]/(365/12)</f>
        <v>-13.380821917808218</v>
      </c>
      <c r="J195" s="13" t="str">
        <f t="shared" ca="1" si="13"/>
        <v>OVERDUE</v>
      </c>
      <c r="K195" s="14" t="str">
        <f>IF(E195="PROVISIONAL FILED","Yes","Yes")</f>
        <v>Yes</v>
      </c>
    </row>
    <row r="196" spans="1:11">
      <c r="A196" s="14" t="s">
        <v>1030</v>
      </c>
      <c r="B196" s="28">
        <v>202511067742</v>
      </c>
      <c r="C196" s="14" t="s">
        <v>405</v>
      </c>
      <c r="D196" s="14" t="s">
        <v>649</v>
      </c>
      <c r="E196" s="14" t="s">
        <v>968</v>
      </c>
      <c r="F196" s="15">
        <v>45854</v>
      </c>
      <c r="G196" s="15">
        <f>EDATE(DataTable[[#This Row],[Priority Date]],31)</f>
        <v>46794</v>
      </c>
      <c r="H196" s="28">
        <f t="shared" ca="1" si="12"/>
        <v>537</v>
      </c>
      <c r="I196" s="28">
        <f ca="1">PendingRQTable[[#This Row],[Days Remaining]]/(365/12)</f>
        <v>17.654794520547945</v>
      </c>
      <c r="J196" s="13" t="str">
        <f t="shared" ca="1" si="13"/>
        <v>UPCOMING</v>
      </c>
      <c r="K196" s="14" t="str">
        <f>IF(E196="PROVISIONAL FILED","Yes","Yes")</f>
        <v>Yes</v>
      </c>
    </row>
    <row r="197" spans="1:11">
      <c r="A197" s="14" t="s">
        <v>1031</v>
      </c>
      <c r="B197" s="28">
        <v>202541068434</v>
      </c>
      <c r="C197" s="14" t="s">
        <v>33</v>
      </c>
      <c r="D197" s="14" t="s">
        <v>1032</v>
      </c>
      <c r="E197" s="14" t="s">
        <v>968</v>
      </c>
      <c r="F197" s="15">
        <v>45855</v>
      </c>
      <c r="G197" s="15">
        <f>EDATE(DataTable[[#This Row],[Priority Date]],31)</f>
        <v>45860</v>
      </c>
      <c r="H197" s="28">
        <f t="shared" ca="1" si="12"/>
        <v>-397</v>
      </c>
      <c r="I197" s="28">
        <f ca="1">PendingRQTable[[#This Row],[Days Remaining]]/(365/12)</f>
        <v>-13.052054794520547</v>
      </c>
      <c r="J197" s="13" t="str">
        <f t="shared" ca="1" si="13"/>
        <v>OVERDUE</v>
      </c>
      <c r="K197" s="14" t="str">
        <f>IF(E197="PROVISIONAL FILED","Yes","Yes")</f>
        <v>Yes</v>
      </c>
    </row>
    <row r="198" spans="1:11">
      <c r="A198" s="14" t="s">
        <v>1033</v>
      </c>
      <c r="B198" s="28">
        <v>202541068124</v>
      </c>
      <c r="C198" s="14" t="s">
        <v>37</v>
      </c>
      <c r="D198" s="14" t="s">
        <v>1034</v>
      </c>
      <c r="E198" s="14" t="s">
        <v>974</v>
      </c>
      <c r="F198" s="15">
        <v>45855</v>
      </c>
      <c r="G198" s="15">
        <f>EDATE(DataTable[[#This Row],[Priority Date]],31)</f>
        <v>45861</v>
      </c>
      <c r="H198" s="28">
        <f t="shared" ca="1" si="12"/>
        <v>-396</v>
      </c>
      <c r="I198" s="28">
        <f ca="1">PendingRQTable[[#This Row],[Days Remaining]]/(365/12)</f>
        <v>-13.019178082191781</v>
      </c>
      <c r="J198" s="13" t="str">
        <f t="shared" ca="1" si="13"/>
        <v>OVERDUE</v>
      </c>
      <c r="K198" s="14" t="str">
        <f>IF(E198="COMPLETE FILED","Yes","Yes")</f>
        <v>Yes</v>
      </c>
    </row>
    <row r="199" spans="1:11">
      <c r="A199" s="14" t="s">
        <v>1035</v>
      </c>
      <c r="B199" s="28">
        <v>202541068399</v>
      </c>
      <c r="C199" s="14" t="s">
        <v>35</v>
      </c>
      <c r="D199" s="14" t="s">
        <v>1036</v>
      </c>
      <c r="E199" s="14" t="s">
        <v>647</v>
      </c>
      <c r="F199" s="15">
        <v>45855</v>
      </c>
      <c r="G199" s="15">
        <f>EDATE(DataTable[[#This Row],[Priority Date]],31)</f>
        <v>45861</v>
      </c>
      <c r="H199" s="28">
        <f t="shared" ca="1" si="12"/>
        <v>-396</v>
      </c>
      <c r="I199" s="28">
        <f ca="1">PendingRQTable[[#This Row],[Days Remaining]]/(365/12)</f>
        <v>-13.019178082191781</v>
      </c>
      <c r="J199" s="13" t="str">
        <f t="shared" ca="1" si="13"/>
        <v>OVERDUE</v>
      </c>
      <c r="K199" s="14" t="str">
        <f>IF(E199="ABANDONED","No - Case Inactive","Yes")</f>
        <v>No - Case Inactive</v>
      </c>
    </row>
    <row r="200" spans="1:11">
      <c r="A200" s="14" t="s">
        <v>1037</v>
      </c>
      <c r="B200" s="28">
        <v>202541068817</v>
      </c>
      <c r="C200" s="14" t="s">
        <v>341</v>
      </c>
      <c r="D200" s="14" t="s">
        <v>649</v>
      </c>
      <c r="E200" s="14" t="s">
        <v>968</v>
      </c>
      <c r="F200" s="15">
        <v>45856</v>
      </c>
      <c r="G200" s="15">
        <f>EDATE(DataTable[[#This Row],[Priority Date]],31)</f>
        <v>45850</v>
      </c>
      <c r="H200" s="28">
        <f t="shared" ca="1" si="12"/>
        <v>-407</v>
      </c>
      <c r="I200" s="28">
        <f ca="1">PendingRQTable[[#This Row],[Days Remaining]]/(365/12)</f>
        <v>-13.380821917808218</v>
      </c>
      <c r="J200" s="13" t="str">
        <f t="shared" ca="1" si="13"/>
        <v>OVERDUE</v>
      </c>
      <c r="K200" s="14" t="str">
        <f>IF(E200="PROVISIONAL FILED","Yes","Yes")</f>
        <v>Yes</v>
      </c>
    </row>
    <row r="201" spans="1:11">
      <c r="A201" s="14" t="s">
        <v>1038</v>
      </c>
      <c r="B201" s="28">
        <v>202541068665</v>
      </c>
      <c r="C201" s="14" t="s">
        <v>35</v>
      </c>
      <c r="D201" s="14" t="s">
        <v>1039</v>
      </c>
      <c r="E201" s="14" t="s">
        <v>647</v>
      </c>
      <c r="F201" s="15">
        <v>45856</v>
      </c>
      <c r="G201" s="15">
        <f>EDATE(DataTable[[#This Row],[Priority Date]],31)</f>
        <v>46794</v>
      </c>
      <c r="H201" s="28">
        <f t="shared" ca="1" si="12"/>
        <v>537</v>
      </c>
      <c r="I201" s="28">
        <f ca="1">PendingRQTable[[#This Row],[Days Remaining]]/(365/12)</f>
        <v>17.654794520547945</v>
      </c>
      <c r="J201" s="13" t="str">
        <f t="shared" ca="1" si="13"/>
        <v>UPCOMING</v>
      </c>
      <c r="K201" s="14" t="str">
        <f>IF(E201="ABANDONED","No - Case Inactive","Yes")</f>
        <v>No - Case Inactive</v>
      </c>
    </row>
    <row r="202" spans="1:11">
      <c r="A202" s="14" t="s">
        <v>1040</v>
      </c>
      <c r="B202" s="28">
        <v>202521068686</v>
      </c>
      <c r="C202" s="14" t="s">
        <v>80</v>
      </c>
      <c r="D202" s="14" t="s">
        <v>1041</v>
      </c>
      <c r="E202" s="14" t="s">
        <v>968</v>
      </c>
      <c r="F202" s="15">
        <v>45856</v>
      </c>
      <c r="G202" s="15">
        <f>EDATE(DataTable[[#This Row],[Priority Date]],31)</f>
        <v>45850</v>
      </c>
      <c r="H202" s="28">
        <f t="shared" ca="1" si="12"/>
        <v>-407</v>
      </c>
      <c r="I202" s="28">
        <f ca="1">PendingRQTable[[#This Row],[Days Remaining]]/(365/12)</f>
        <v>-13.380821917808218</v>
      </c>
      <c r="J202" s="13" t="str">
        <f t="shared" ca="1" si="13"/>
        <v>OVERDUE</v>
      </c>
      <c r="K202" s="14" t="str">
        <f t="shared" ref="K202:K208" si="14">IF(E202="PROVISIONAL FILED","Yes","Yes")</f>
        <v>Yes</v>
      </c>
    </row>
    <row r="203" spans="1:11">
      <c r="A203" s="14" t="s">
        <v>1042</v>
      </c>
      <c r="B203" s="28">
        <v>202521068640</v>
      </c>
      <c r="C203" s="14" t="s">
        <v>125</v>
      </c>
      <c r="D203" s="14" t="s">
        <v>1043</v>
      </c>
      <c r="E203" s="14" t="s">
        <v>968</v>
      </c>
      <c r="F203" s="15">
        <v>45856</v>
      </c>
      <c r="G203" s="15">
        <f>EDATE(DataTable[[#This Row],[Priority Date]],31)</f>
        <v>45858</v>
      </c>
      <c r="H203" s="28">
        <f t="shared" ca="1" si="12"/>
        <v>-399</v>
      </c>
      <c r="I203" s="28">
        <f ca="1">PendingRQTable[[#This Row],[Days Remaining]]/(365/12)</f>
        <v>-13.117808219178082</v>
      </c>
      <c r="J203" s="13" t="str">
        <f t="shared" ca="1" si="13"/>
        <v>OVERDUE</v>
      </c>
      <c r="K203" s="14" t="str">
        <f t="shared" si="14"/>
        <v>Yes</v>
      </c>
    </row>
    <row r="204" spans="1:11">
      <c r="A204" s="14" t="s">
        <v>1044</v>
      </c>
      <c r="B204" s="28">
        <v>202541068772</v>
      </c>
      <c r="C204" s="14" t="s">
        <v>33</v>
      </c>
      <c r="D204" s="14" t="s">
        <v>1045</v>
      </c>
      <c r="E204" s="14" t="s">
        <v>968</v>
      </c>
      <c r="F204" s="15">
        <v>45856</v>
      </c>
      <c r="G204" s="15">
        <f>EDATE(DataTable[[#This Row],[Priority Date]],31)</f>
        <v>46466</v>
      </c>
      <c r="H204" s="28">
        <f t="shared" ca="1" si="12"/>
        <v>209</v>
      </c>
      <c r="I204" s="28">
        <f ca="1">PendingRQTable[[#This Row],[Days Remaining]]/(365/12)</f>
        <v>6.8712328767123285</v>
      </c>
      <c r="J204" s="13" t="str">
        <f t="shared" ca="1" si="13"/>
        <v>UPCOMING</v>
      </c>
      <c r="K204" s="14" t="str">
        <f t="shared" si="14"/>
        <v>Yes</v>
      </c>
    </row>
    <row r="205" spans="1:11">
      <c r="A205" s="14" t="s">
        <v>1046</v>
      </c>
      <c r="B205" s="28">
        <v>202541069525</v>
      </c>
      <c r="C205" s="14" t="s">
        <v>33</v>
      </c>
      <c r="D205" s="14" t="s">
        <v>1047</v>
      </c>
      <c r="E205" s="14" t="s">
        <v>968</v>
      </c>
      <c r="F205" s="15">
        <v>45859</v>
      </c>
      <c r="G205" s="15">
        <f>EDATE(DataTable[[#This Row],[Priority Date]],31)</f>
        <v>46467</v>
      </c>
      <c r="H205" s="28">
        <f t="shared" ca="1" si="12"/>
        <v>210</v>
      </c>
      <c r="I205" s="28">
        <f ca="1">PendingRQTable[[#This Row],[Days Remaining]]/(365/12)</f>
        <v>6.904109589041096</v>
      </c>
      <c r="J205" s="13" t="str">
        <f t="shared" ca="1" si="13"/>
        <v>UPCOMING</v>
      </c>
      <c r="K205" s="14" t="str">
        <f t="shared" si="14"/>
        <v>Yes</v>
      </c>
    </row>
    <row r="206" spans="1:11">
      <c r="A206" s="14" t="s">
        <v>1048</v>
      </c>
      <c r="B206" s="28">
        <v>202541069375</v>
      </c>
      <c r="C206" s="14" t="s">
        <v>488</v>
      </c>
      <c r="D206" s="14" t="s">
        <v>1049</v>
      </c>
      <c r="E206" s="14" t="s">
        <v>968</v>
      </c>
      <c r="F206" s="15">
        <v>45859</v>
      </c>
      <c r="G206" s="15">
        <f>EDATE(DataTable[[#This Row],[Priority Date]],31)</f>
        <v>45854</v>
      </c>
      <c r="H206" s="28">
        <f t="shared" ca="1" si="12"/>
        <v>-403</v>
      </c>
      <c r="I206" s="28">
        <f ca="1">PendingRQTable[[#This Row],[Days Remaining]]/(365/12)</f>
        <v>-13.24931506849315</v>
      </c>
      <c r="J206" s="13" t="str">
        <f t="shared" ca="1" si="13"/>
        <v>OVERDUE</v>
      </c>
      <c r="K206" s="14" t="str">
        <f t="shared" si="14"/>
        <v>Yes</v>
      </c>
    </row>
    <row r="207" spans="1:11">
      <c r="A207" s="14" t="s">
        <v>1050</v>
      </c>
      <c r="B207" s="28">
        <v>202541038273</v>
      </c>
      <c r="C207" s="14" t="s">
        <v>69</v>
      </c>
      <c r="D207" s="14" t="s">
        <v>1051</v>
      </c>
      <c r="E207" s="14" t="s">
        <v>968</v>
      </c>
      <c r="F207" s="15">
        <v>45859</v>
      </c>
      <c r="G207" s="15">
        <f>EDATE(DataTable[[#This Row],[Priority Date]],31)</f>
        <v>45857</v>
      </c>
      <c r="H207" s="28">
        <f t="shared" ca="1" si="12"/>
        <v>-400</v>
      </c>
      <c r="I207" s="28">
        <f ca="1">PendingRQTable[[#This Row],[Days Remaining]]/(365/12)</f>
        <v>-13.150684931506849</v>
      </c>
      <c r="J207" s="13" t="str">
        <f t="shared" ca="1" si="13"/>
        <v>OVERDUE</v>
      </c>
      <c r="K207" s="14" t="str">
        <f t="shared" si="14"/>
        <v>Yes</v>
      </c>
    </row>
    <row r="208" spans="1:11">
      <c r="A208" s="14" t="s">
        <v>1052</v>
      </c>
      <c r="B208" s="28">
        <v>202541070047</v>
      </c>
      <c r="C208" s="14" t="s">
        <v>31</v>
      </c>
      <c r="D208" s="14" t="s">
        <v>1053</v>
      </c>
      <c r="E208" s="14" t="s">
        <v>968</v>
      </c>
      <c r="F208" s="15">
        <v>45861</v>
      </c>
      <c r="G208" s="15">
        <f>EDATE(DataTable[[#This Row],[Priority Date]],31)</f>
        <v>45906</v>
      </c>
      <c r="H208" s="28">
        <f t="shared" ca="1" si="12"/>
        <v>-351</v>
      </c>
      <c r="I208" s="28">
        <f ca="1">PendingRQTable[[#This Row],[Days Remaining]]/(365/12)</f>
        <v>-11.53972602739726</v>
      </c>
      <c r="J208" s="13" t="str">
        <f t="shared" ca="1" si="13"/>
        <v>OVERDUE</v>
      </c>
      <c r="K208" s="14" t="str">
        <f t="shared" si="14"/>
        <v>Yes</v>
      </c>
    </row>
    <row r="209" spans="1:11">
      <c r="A209" s="14" t="s">
        <v>1054</v>
      </c>
      <c r="B209" s="28">
        <v>202541069976</v>
      </c>
      <c r="C209" s="14" t="s">
        <v>42</v>
      </c>
      <c r="D209" s="14" t="s">
        <v>1055</v>
      </c>
      <c r="E209" s="14" t="s">
        <v>1022</v>
      </c>
      <c r="F209" s="15">
        <v>45861</v>
      </c>
      <c r="G209" s="15">
        <f>EDATE(DataTable[[#This Row],[Priority Date]],31)</f>
        <v>46072</v>
      </c>
      <c r="H209" s="28">
        <f t="shared" ca="1" si="12"/>
        <v>-185</v>
      </c>
      <c r="I209" s="28">
        <f ca="1">PendingRQTable[[#This Row],[Days Remaining]]/(365/12)</f>
        <v>-6.0821917808219172</v>
      </c>
      <c r="J209" s="13" t="str">
        <f t="shared" ca="1" si="13"/>
        <v>OVERDUE</v>
      </c>
      <c r="K209" s="14" t="str">
        <f>IF(E209="MERGED","No - Case Inactive","Yes")</f>
        <v>No - Case Inactive</v>
      </c>
    </row>
    <row r="210" spans="1:11">
      <c r="A210" s="14" t="s">
        <v>1056</v>
      </c>
      <c r="B210" s="28">
        <v>202521070277</v>
      </c>
      <c r="C210" s="14" t="s">
        <v>125</v>
      </c>
      <c r="D210" s="14" t="s">
        <v>1057</v>
      </c>
      <c r="E210" s="14" t="s">
        <v>968</v>
      </c>
      <c r="F210" s="15">
        <v>45861</v>
      </c>
      <c r="G210" s="15">
        <f>EDATE(DataTable[[#This Row],[Priority Date]],31)</f>
        <v>45858</v>
      </c>
      <c r="H210" s="28">
        <f t="shared" ca="1" si="12"/>
        <v>-399</v>
      </c>
      <c r="I210" s="28">
        <f ca="1">PendingRQTable[[#This Row],[Days Remaining]]/(365/12)</f>
        <v>-13.117808219178082</v>
      </c>
      <c r="J210" s="13" t="str">
        <f t="shared" ca="1" si="13"/>
        <v>OVERDUE</v>
      </c>
      <c r="K210" s="14" t="str">
        <f>IF(E210="PROVISIONAL FILED","Yes","Yes")</f>
        <v>Yes</v>
      </c>
    </row>
    <row r="211" spans="1:11">
      <c r="A211" s="14" t="s">
        <v>1058</v>
      </c>
      <c r="B211" s="28">
        <v>202541070310</v>
      </c>
      <c r="C211" s="14" t="s">
        <v>56</v>
      </c>
      <c r="D211" s="14" t="s">
        <v>1059</v>
      </c>
      <c r="E211" s="14" t="s">
        <v>647</v>
      </c>
      <c r="F211" s="15">
        <v>45861</v>
      </c>
      <c r="G211" s="15">
        <f>EDATE(DataTable[[#This Row],[Priority Date]],31)</f>
        <v>46797</v>
      </c>
      <c r="H211" s="28">
        <f t="shared" ca="1" si="12"/>
        <v>540</v>
      </c>
      <c r="I211" s="28">
        <f ca="1">PendingRQTable[[#This Row],[Days Remaining]]/(365/12)</f>
        <v>17.753424657534246</v>
      </c>
      <c r="J211" s="13" t="str">
        <f t="shared" ca="1" si="13"/>
        <v>UPCOMING</v>
      </c>
      <c r="K211" s="14" t="str">
        <f>IF(E211="ABANDONED","No - Case Inactive","Yes")</f>
        <v>No - Case Inactive</v>
      </c>
    </row>
    <row r="212" spans="1:11">
      <c r="A212" s="14" t="s">
        <v>1060</v>
      </c>
      <c r="B212" s="28">
        <v>202521070092</v>
      </c>
      <c r="C212" s="14" t="s">
        <v>289</v>
      </c>
      <c r="D212" s="14" t="s">
        <v>649</v>
      </c>
      <c r="E212" s="14" t="s">
        <v>968</v>
      </c>
      <c r="F212" s="15">
        <v>45861</v>
      </c>
      <c r="G212" s="15">
        <f>EDATE(DataTable[[#This Row],[Priority Date]],31)</f>
        <v>45854</v>
      </c>
      <c r="H212" s="28">
        <f t="shared" ca="1" si="12"/>
        <v>-403</v>
      </c>
      <c r="I212" s="28">
        <f ca="1">PendingRQTable[[#This Row],[Days Remaining]]/(365/12)</f>
        <v>-13.24931506849315</v>
      </c>
      <c r="J212" s="13" t="str">
        <f t="shared" ca="1" si="13"/>
        <v>OVERDUE</v>
      </c>
      <c r="K212" s="14" t="str">
        <f>IF(E212="PROVISIONAL FILED","Yes","Yes")</f>
        <v>Yes</v>
      </c>
    </row>
    <row r="213" spans="1:11">
      <c r="A213" s="14" t="s">
        <v>1061</v>
      </c>
      <c r="B213" s="28">
        <v>202511070038</v>
      </c>
      <c r="C213" s="14" t="s">
        <v>33</v>
      </c>
      <c r="D213" s="14" t="s">
        <v>1062</v>
      </c>
      <c r="E213" s="14" t="s">
        <v>1022</v>
      </c>
      <c r="F213" s="15">
        <v>45861</v>
      </c>
      <c r="G213" s="15">
        <f>EDATE(DataTable[[#This Row],[Priority Date]],31)</f>
        <v>45859</v>
      </c>
      <c r="H213" s="28">
        <f t="shared" ca="1" si="12"/>
        <v>-398</v>
      </c>
      <c r="I213" s="28">
        <f ca="1">PendingRQTable[[#This Row],[Days Remaining]]/(365/12)</f>
        <v>-13.084931506849314</v>
      </c>
      <c r="J213" s="13" t="str">
        <f t="shared" ca="1" si="13"/>
        <v>OVERDUE</v>
      </c>
      <c r="K213" s="14" t="str">
        <f>IF(E213="MERGED","No - Case Inactive","Yes")</f>
        <v>No - Case Inactive</v>
      </c>
    </row>
    <row r="214" spans="1:11">
      <c r="A214" s="14" t="s">
        <v>1063</v>
      </c>
      <c r="B214" s="28">
        <v>202541070477</v>
      </c>
      <c r="C214" s="14" t="s">
        <v>40</v>
      </c>
      <c r="D214" s="14" t="s">
        <v>1064</v>
      </c>
      <c r="E214" s="14" t="s">
        <v>974</v>
      </c>
      <c r="F214" s="15">
        <v>45862</v>
      </c>
      <c r="G214" s="15">
        <f>EDATE(DataTable[[#This Row],[Priority Date]],31)</f>
        <v>45857</v>
      </c>
      <c r="H214" s="28">
        <f t="shared" ca="1" si="12"/>
        <v>-400</v>
      </c>
      <c r="I214" s="28">
        <f ca="1">PendingRQTable[[#This Row],[Days Remaining]]/(365/12)</f>
        <v>-13.150684931506849</v>
      </c>
      <c r="J214" s="13" t="str">
        <f t="shared" ca="1" si="13"/>
        <v>OVERDUE</v>
      </c>
      <c r="K214" s="14" t="str">
        <f>IF(E214="COMPLETE FILED","Yes","Yes")</f>
        <v>Yes</v>
      </c>
    </row>
    <row r="215" spans="1:11">
      <c r="A215" s="14" t="s">
        <v>1065</v>
      </c>
      <c r="B215" s="28">
        <v>202541070578</v>
      </c>
      <c r="C215" s="14" t="s">
        <v>31</v>
      </c>
      <c r="D215" s="14" t="s">
        <v>1066</v>
      </c>
      <c r="E215" s="14" t="s">
        <v>968</v>
      </c>
      <c r="F215" s="15">
        <v>45862</v>
      </c>
      <c r="G215" s="15">
        <f>EDATE(DataTable[[#This Row],[Priority Date]],31)</f>
        <v>45928</v>
      </c>
      <c r="H215" s="28">
        <f t="shared" ca="1" si="12"/>
        <v>-329</v>
      </c>
      <c r="I215" s="28">
        <f ca="1">PendingRQTable[[#This Row],[Days Remaining]]/(365/12)</f>
        <v>-10.816438356164383</v>
      </c>
      <c r="J215" s="13" t="str">
        <f t="shared" ca="1" si="13"/>
        <v>OVERDUE</v>
      </c>
      <c r="K215" s="14" t="str">
        <f t="shared" ref="K215:K231" si="15">IF(E215="PROVISIONAL FILED","Yes","Yes")</f>
        <v>Yes</v>
      </c>
    </row>
    <row r="216" spans="1:11">
      <c r="A216" s="14" t="s">
        <v>1067</v>
      </c>
      <c r="B216" s="28">
        <v>202541070503</v>
      </c>
      <c r="C216" s="14" t="s">
        <v>44</v>
      </c>
      <c r="D216" s="14" t="s">
        <v>1068</v>
      </c>
      <c r="E216" s="14" t="s">
        <v>968</v>
      </c>
      <c r="F216" s="15">
        <v>45862</v>
      </c>
      <c r="G216" s="15">
        <f>EDATE(DataTable[[#This Row],[Priority Date]],31)</f>
        <v>46797</v>
      </c>
      <c r="H216" s="28">
        <f t="shared" ca="1" si="12"/>
        <v>540</v>
      </c>
      <c r="I216" s="28">
        <f ca="1">PendingRQTable[[#This Row],[Days Remaining]]/(365/12)</f>
        <v>17.753424657534246</v>
      </c>
      <c r="J216" s="13" t="str">
        <f t="shared" ca="1" si="13"/>
        <v>UPCOMING</v>
      </c>
      <c r="K216" s="14" t="str">
        <f t="shared" si="15"/>
        <v>Yes</v>
      </c>
    </row>
    <row r="217" spans="1:11">
      <c r="A217" s="14" t="s">
        <v>1069</v>
      </c>
      <c r="B217" s="28">
        <v>202541070855</v>
      </c>
      <c r="C217" s="14" t="s">
        <v>46</v>
      </c>
      <c r="D217" s="14" t="s">
        <v>1070</v>
      </c>
      <c r="E217" s="14" t="s">
        <v>968</v>
      </c>
      <c r="F217" s="15">
        <v>45863</v>
      </c>
      <c r="G217" s="15">
        <f>EDATE(DataTable[[#This Row],[Priority Date]],31)</f>
        <v>46133</v>
      </c>
      <c r="H217" s="28">
        <f t="shared" ca="1" si="12"/>
        <v>-124</v>
      </c>
      <c r="I217" s="28">
        <f ca="1">PendingRQTable[[#This Row],[Days Remaining]]/(365/12)</f>
        <v>-4.0767123287671234</v>
      </c>
      <c r="J217" s="13" t="str">
        <f t="shared" ca="1" si="13"/>
        <v>OVERDUE</v>
      </c>
      <c r="K217" s="14" t="str">
        <f t="shared" si="15"/>
        <v>Yes</v>
      </c>
    </row>
    <row r="218" spans="1:11">
      <c r="A218" s="14" t="s">
        <v>1071</v>
      </c>
      <c r="B218" s="28">
        <v>202541071101</v>
      </c>
      <c r="C218" s="14" t="s">
        <v>165</v>
      </c>
      <c r="D218" s="14" t="s">
        <v>649</v>
      </c>
      <c r="E218" s="14" t="s">
        <v>968</v>
      </c>
      <c r="F218" s="15">
        <v>45863</v>
      </c>
      <c r="G218" s="15">
        <f>EDATE(DataTable[[#This Row],[Priority Date]],31)</f>
        <v>46797</v>
      </c>
      <c r="H218" s="28">
        <f t="shared" ca="1" si="12"/>
        <v>540</v>
      </c>
      <c r="I218" s="28">
        <f ca="1">PendingRQTable[[#This Row],[Days Remaining]]/(365/12)</f>
        <v>17.753424657534246</v>
      </c>
      <c r="J218" s="13" t="str">
        <f t="shared" ca="1" si="13"/>
        <v>UPCOMING</v>
      </c>
      <c r="K218" s="14" t="str">
        <f t="shared" si="15"/>
        <v>Yes</v>
      </c>
    </row>
    <row r="219" spans="1:11">
      <c r="A219" s="14" t="s">
        <v>1072</v>
      </c>
      <c r="B219" s="28">
        <v>202541071124</v>
      </c>
      <c r="C219" s="14" t="s">
        <v>33</v>
      </c>
      <c r="D219" s="14" t="s">
        <v>1073</v>
      </c>
      <c r="E219" s="14" t="s">
        <v>968</v>
      </c>
      <c r="F219" s="15">
        <v>45863</v>
      </c>
      <c r="G219" s="15">
        <f>EDATE(DataTable[[#This Row],[Priority Date]],31)</f>
        <v>45859</v>
      </c>
      <c r="H219" s="28">
        <f t="shared" ca="1" si="12"/>
        <v>-398</v>
      </c>
      <c r="I219" s="28">
        <f ca="1">PendingRQTable[[#This Row],[Days Remaining]]/(365/12)</f>
        <v>-13.084931506849314</v>
      </c>
      <c r="J219" s="13" t="str">
        <f t="shared" ca="1" si="13"/>
        <v>OVERDUE</v>
      </c>
      <c r="K219" s="14" t="str">
        <f t="shared" si="15"/>
        <v>Yes</v>
      </c>
    </row>
    <row r="220" spans="1:11">
      <c r="A220" s="14" t="s">
        <v>1074</v>
      </c>
      <c r="B220" s="28">
        <v>202511040481</v>
      </c>
      <c r="C220" s="14" t="s">
        <v>476</v>
      </c>
      <c r="D220" s="14" t="s">
        <v>649</v>
      </c>
      <c r="E220" s="14" t="s">
        <v>968</v>
      </c>
      <c r="F220" s="15">
        <v>45864</v>
      </c>
      <c r="G220" s="15">
        <f>EDATE(DataTable[[#This Row],[Priority Date]],31)</f>
        <v>45975</v>
      </c>
      <c r="H220" s="28">
        <f t="shared" ca="1" si="12"/>
        <v>-282</v>
      </c>
      <c r="I220" s="28">
        <f ca="1">PendingRQTable[[#This Row],[Days Remaining]]/(365/12)</f>
        <v>-9.2712328767123289</v>
      </c>
      <c r="J220" s="13" t="str">
        <f t="shared" ca="1" si="13"/>
        <v>OVERDUE</v>
      </c>
      <c r="K220" s="14" t="str">
        <f t="shared" si="15"/>
        <v>Yes</v>
      </c>
    </row>
    <row r="221" spans="1:11">
      <c r="A221" s="14" t="s">
        <v>1075</v>
      </c>
      <c r="B221" s="28">
        <v>202541071428</v>
      </c>
      <c r="C221" s="14" t="s">
        <v>165</v>
      </c>
      <c r="D221" s="14" t="s">
        <v>649</v>
      </c>
      <c r="E221" s="14" t="s">
        <v>968</v>
      </c>
      <c r="F221" s="15">
        <v>45866</v>
      </c>
      <c r="G221" s="15">
        <f>EDATE(DataTable[[#This Row],[Priority Date]],31)</f>
        <v>45859</v>
      </c>
      <c r="H221" s="28">
        <f t="shared" ca="1" si="12"/>
        <v>-398</v>
      </c>
      <c r="I221" s="28">
        <f ca="1">PendingRQTable[[#This Row],[Days Remaining]]/(365/12)</f>
        <v>-13.084931506849314</v>
      </c>
      <c r="J221" s="13" t="str">
        <f t="shared" ca="1" si="13"/>
        <v>OVERDUE</v>
      </c>
      <c r="K221" s="14" t="str">
        <f t="shared" si="15"/>
        <v>Yes</v>
      </c>
    </row>
    <row r="222" spans="1:11">
      <c r="A222" s="14" t="s">
        <v>1076</v>
      </c>
      <c r="B222" s="28">
        <v>202541071693</v>
      </c>
      <c r="C222" s="14" t="s">
        <v>33</v>
      </c>
      <c r="D222" s="14" t="s">
        <v>1077</v>
      </c>
      <c r="E222" s="14" t="s">
        <v>968</v>
      </c>
      <c r="F222" s="15">
        <v>45866</v>
      </c>
      <c r="G222" s="15">
        <f>EDATE(DataTable[[#This Row],[Priority Date]],31)</f>
        <v>46798</v>
      </c>
      <c r="H222" s="28">
        <f t="shared" ca="1" si="12"/>
        <v>541</v>
      </c>
      <c r="I222" s="28">
        <f ca="1">PendingRQTable[[#This Row],[Days Remaining]]/(365/12)</f>
        <v>17.786301369863011</v>
      </c>
      <c r="J222" s="13" t="str">
        <f t="shared" ca="1" si="13"/>
        <v>UPCOMING</v>
      </c>
      <c r="K222" s="14" t="str">
        <f t="shared" si="15"/>
        <v>Yes</v>
      </c>
    </row>
    <row r="223" spans="1:11">
      <c r="A223" s="14" t="s">
        <v>1078</v>
      </c>
      <c r="B223" s="28">
        <v>202541071448</v>
      </c>
      <c r="C223" s="14" t="s">
        <v>33</v>
      </c>
      <c r="D223" s="14" t="s">
        <v>1079</v>
      </c>
      <c r="E223" s="14" t="s">
        <v>968</v>
      </c>
      <c r="F223" s="15">
        <v>45866</v>
      </c>
      <c r="G223" s="15">
        <f>EDATE(DataTable[[#This Row],[Priority Date]],31)</f>
        <v>45860</v>
      </c>
      <c r="H223" s="28">
        <f t="shared" ca="1" si="12"/>
        <v>-397</v>
      </c>
      <c r="I223" s="28">
        <f ca="1">PendingRQTable[[#This Row],[Days Remaining]]/(365/12)</f>
        <v>-13.052054794520547</v>
      </c>
      <c r="J223" s="13" t="str">
        <f t="shared" ca="1" si="13"/>
        <v>OVERDUE</v>
      </c>
      <c r="K223" s="14" t="str">
        <f t="shared" si="15"/>
        <v>Yes</v>
      </c>
    </row>
    <row r="224" spans="1:11">
      <c r="A224" s="14" t="s">
        <v>1080</v>
      </c>
      <c r="B224" s="28">
        <v>202521071543</v>
      </c>
      <c r="C224" s="14" t="s">
        <v>45</v>
      </c>
      <c r="D224" s="14" t="s">
        <v>1081</v>
      </c>
      <c r="E224" s="14" t="s">
        <v>968</v>
      </c>
      <c r="F224" s="15">
        <v>45866</v>
      </c>
      <c r="G224" s="15">
        <f>EDATE(DataTable[[#This Row],[Priority Date]],31)</f>
        <v>46798</v>
      </c>
      <c r="H224" s="28">
        <f t="shared" ca="1" si="12"/>
        <v>541</v>
      </c>
      <c r="I224" s="28">
        <f ca="1">PendingRQTable[[#This Row],[Days Remaining]]/(365/12)</f>
        <v>17.786301369863011</v>
      </c>
      <c r="J224" s="13" t="str">
        <f t="shared" ca="1" si="13"/>
        <v>UPCOMING</v>
      </c>
      <c r="K224" s="14" t="str">
        <f t="shared" si="15"/>
        <v>Yes</v>
      </c>
    </row>
    <row r="225" spans="1:11">
      <c r="A225" s="14" t="s">
        <v>1082</v>
      </c>
      <c r="B225" s="28">
        <v>202511071443</v>
      </c>
      <c r="C225" s="14" t="s">
        <v>437</v>
      </c>
      <c r="D225" s="14" t="s">
        <v>649</v>
      </c>
      <c r="E225" s="14" t="s">
        <v>968</v>
      </c>
      <c r="F225" s="15">
        <v>45866</v>
      </c>
      <c r="G225" s="15">
        <f>EDATE(DataTable[[#This Row],[Priority Date]],31)</f>
        <v>46798</v>
      </c>
      <c r="H225" s="28">
        <f t="shared" ca="1" si="12"/>
        <v>541</v>
      </c>
      <c r="I225" s="28">
        <f ca="1">PendingRQTable[[#This Row],[Days Remaining]]/(365/12)</f>
        <v>17.786301369863011</v>
      </c>
      <c r="J225" s="13" t="str">
        <f t="shared" ca="1" si="13"/>
        <v>UPCOMING</v>
      </c>
      <c r="K225" s="14" t="str">
        <f t="shared" si="15"/>
        <v>Yes</v>
      </c>
    </row>
    <row r="226" spans="1:11">
      <c r="A226" s="14" t="s">
        <v>1083</v>
      </c>
      <c r="B226" s="28">
        <v>202541071630</v>
      </c>
      <c r="C226" s="14" t="s">
        <v>165</v>
      </c>
      <c r="D226" s="14" t="s">
        <v>649</v>
      </c>
      <c r="E226" s="14" t="s">
        <v>968</v>
      </c>
      <c r="F226" s="15">
        <v>45866</v>
      </c>
      <c r="G226" s="15">
        <f>EDATE(DataTable[[#This Row],[Priority Date]],31)</f>
        <v>46798</v>
      </c>
      <c r="H226" s="28">
        <f t="shared" ca="1" si="12"/>
        <v>541</v>
      </c>
      <c r="I226" s="28">
        <f ca="1">PendingRQTable[[#This Row],[Days Remaining]]/(365/12)</f>
        <v>17.786301369863011</v>
      </c>
      <c r="J226" s="13" t="str">
        <f t="shared" ca="1" si="13"/>
        <v>UPCOMING</v>
      </c>
      <c r="K226" s="14" t="str">
        <f t="shared" si="15"/>
        <v>Yes</v>
      </c>
    </row>
    <row r="227" spans="1:11">
      <c r="A227" s="14" t="s">
        <v>1084</v>
      </c>
      <c r="B227" s="28">
        <v>202541072870</v>
      </c>
      <c r="C227" s="14" t="s">
        <v>31</v>
      </c>
      <c r="D227" s="14" t="s">
        <v>1085</v>
      </c>
      <c r="E227" s="14" t="s">
        <v>968</v>
      </c>
      <c r="F227" s="15">
        <v>45869</v>
      </c>
      <c r="G227" s="15">
        <f>EDATE(DataTable[[#This Row],[Priority Date]],31)</f>
        <v>46798</v>
      </c>
      <c r="H227" s="28">
        <f t="shared" ca="1" si="12"/>
        <v>541</v>
      </c>
      <c r="I227" s="28">
        <f ca="1">PendingRQTable[[#This Row],[Days Remaining]]/(365/12)</f>
        <v>17.786301369863011</v>
      </c>
      <c r="J227" s="13" t="str">
        <f t="shared" ca="1" si="13"/>
        <v>UPCOMING</v>
      </c>
      <c r="K227" s="14" t="str">
        <f t="shared" si="15"/>
        <v>Yes</v>
      </c>
    </row>
    <row r="228" spans="1:11">
      <c r="A228" s="14" t="s">
        <v>1086</v>
      </c>
      <c r="B228" s="28">
        <v>202541072908</v>
      </c>
      <c r="C228" s="14" t="s">
        <v>31</v>
      </c>
      <c r="D228" s="14" t="s">
        <v>1087</v>
      </c>
      <c r="E228" s="14" t="s">
        <v>968</v>
      </c>
      <c r="F228" s="15">
        <v>45869</v>
      </c>
      <c r="G228" s="15">
        <f>EDATE(DataTable[[#This Row],[Priority Date]],31)</f>
        <v>46138</v>
      </c>
      <c r="H228" s="28">
        <f t="shared" ca="1" si="12"/>
        <v>-119</v>
      </c>
      <c r="I228" s="28">
        <f ca="1">PendingRQTable[[#This Row],[Days Remaining]]/(365/12)</f>
        <v>-3.9123287671232876</v>
      </c>
      <c r="J228" s="13" t="str">
        <f t="shared" ca="1" si="13"/>
        <v>OVERDUE</v>
      </c>
      <c r="K228" s="14" t="str">
        <f t="shared" si="15"/>
        <v>Yes</v>
      </c>
    </row>
    <row r="229" spans="1:11">
      <c r="A229" s="14" t="s">
        <v>1088</v>
      </c>
      <c r="B229" s="28">
        <v>202511072988</v>
      </c>
      <c r="C229" s="14" t="s">
        <v>35</v>
      </c>
      <c r="D229" s="14" t="s">
        <v>1089</v>
      </c>
      <c r="E229" s="14" t="s">
        <v>968</v>
      </c>
      <c r="F229" s="15">
        <v>45869</v>
      </c>
      <c r="G229" s="15">
        <f>EDATE(DataTable[[#This Row],[Priority Date]],31)</f>
        <v>45861</v>
      </c>
      <c r="H229" s="28">
        <f t="shared" ca="1" si="12"/>
        <v>-396</v>
      </c>
      <c r="I229" s="28">
        <f ca="1">PendingRQTable[[#This Row],[Days Remaining]]/(365/12)</f>
        <v>-13.019178082191781</v>
      </c>
      <c r="J229" s="13" t="str">
        <f t="shared" ca="1" si="13"/>
        <v>OVERDUE</v>
      </c>
      <c r="K229" s="14" t="str">
        <f t="shared" si="15"/>
        <v>Yes</v>
      </c>
    </row>
    <row r="230" spans="1:11">
      <c r="A230" s="14" t="s">
        <v>1090</v>
      </c>
      <c r="B230" s="28">
        <v>202541072714</v>
      </c>
      <c r="C230" s="14" t="s">
        <v>165</v>
      </c>
      <c r="D230" s="14" t="s">
        <v>649</v>
      </c>
      <c r="E230" s="14" t="s">
        <v>968</v>
      </c>
      <c r="F230" s="15">
        <v>45869</v>
      </c>
      <c r="G230" s="15">
        <f>EDATE(DataTable[[#This Row],[Priority Date]],31)</f>
        <v>46434</v>
      </c>
      <c r="H230" s="28">
        <f t="shared" ca="1" si="12"/>
        <v>177</v>
      </c>
      <c r="I230" s="28">
        <f ca="1">PendingRQTable[[#This Row],[Days Remaining]]/(365/12)</f>
        <v>5.8191780821917805</v>
      </c>
      <c r="J230" s="13" t="str">
        <f t="shared" ca="1" si="13"/>
        <v>UPCOMING</v>
      </c>
      <c r="K230" s="14" t="str">
        <f t="shared" si="15"/>
        <v>Yes</v>
      </c>
    </row>
    <row r="231" spans="1:11">
      <c r="A231" s="14" t="s">
        <v>1091</v>
      </c>
      <c r="B231" s="28">
        <v>202511072173</v>
      </c>
      <c r="C231" s="14" t="s">
        <v>174</v>
      </c>
      <c r="D231" s="14" t="s">
        <v>649</v>
      </c>
      <c r="E231" s="14" t="s">
        <v>968</v>
      </c>
      <c r="F231" s="15">
        <v>45867</v>
      </c>
      <c r="G231" s="15">
        <f>EDATE(DataTable[[#This Row],[Priority Date]],31)</f>
        <v>46798</v>
      </c>
      <c r="H231" s="28">
        <f t="shared" ca="1" si="12"/>
        <v>541</v>
      </c>
      <c r="I231" s="28">
        <f ca="1">PendingRQTable[[#This Row],[Days Remaining]]/(365/12)</f>
        <v>17.786301369863011</v>
      </c>
      <c r="J231" s="13" t="str">
        <f t="shared" ca="1" si="13"/>
        <v>UPCOMING</v>
      </c>
      <c r="K231" s="14" t="str">
        <f t="shared" si="15"/>
        <v>Yes</v>
      </c>
    </row>
    <row r="232" spans="1:11">
      <c r="A232" s="14" t="s">
        <v>1092</v>
      </c>
      <c r="B232" s="28">
        <v>202541072192</v>
      </c>
      <c r="C232" s="14" t="s">
        <v>42</v>
      </c>
      <c r="D232" s="14" t="s">
        <v>1093</v>
      </c>
      <c r="E232" s="14" t="s">
        <v>974</v>
      </c>
      <c r="F232" s="15">
        <v>45867</v>
      </c>
      <c r="G232" s="15">
        <f>EDATE(DataTable[[#This Row],[Priority Date]],31)</f>
        <v>45947</v>
      </c>
      <c r="H232" s="28">
        <f t="shared" ca="1" si="12"/>
        <v>-310</v>
      </c>
      <c r="I232" s="28">
        <f ca="1">PendingRQTable[[#This Row],[Days Remaining]]/(365/12)</f>
        <v>-10.191780821917808</v>
      </c>
      <c r="J232" s="13" t="str">
        <f t="shared" ca="1" si="13"/>
        <v>OVERDUE</v>
      </c>
      <c r="K232" s="14" t="str">
        <f>IF(E232="COMPLETE FILED","Yes","Yes")</f>
        <v>Yes</v>
      </c>
    </row>
    <row r="233" spans="1:11">
      <c r="A233" s="14" t="s">
        <v>1094</v>
      </c>
      <c r="B233" s="28">
        <v>202511071957</v>
      </c>
      <c r="C233" s="14" t="s">
        <v>33</v>
      </c>
      <c r="D233" s="14" t="s">
        <v>1095</v>
      </c>
      <c r="E233" s="14" t="s">
        <v>968</v>
      </c>
      <c r="F233" s="15">
        <v>45867</v>
      </c>
      <c r="G233" s="15">
        <f>EDATE(DataTable[[#This Row],[Priority Date]],31)</f>
        <v>46434</v>
      </c>
      <c r="H233" s="28">
        <f t="shared" ca="1" si="12"/>
        <v>177</v>
      </c>
      <c r="I233" s="28">
        <f ca="1">PendingRQTable[[#This Row],[Days Remaining]]/(365/12)</f>
        <v>5.8191780821917805</v>
      </c>
      <c r="J233" s="13" t="str">
        <f t="shared" ca="1" si="13"/>
        <v>UPCOMING</v>
      </c>
      <c r="K233" s="14" t="str">
        <f>IF(E233="PROVISIONAL FILED","Yes","Yes")</f>
        <v>Yes</v>
      </c>
    </row>
    <row r="234" spans="1:11">
      <c r="A234" s="14" t="s">
        <v>1096</v>
      </c>
      <c r="B234" s="28">
        <v>202541072578</v>
      </c>
      <c r="C234" s="14" t="s">
        <v>35</v>
      </c>
      <c r="D234" s="14" t="s">
        <v>1097</v>
      </c>
      <c r="E234" s="14" t="s">
        <v>968</v>
      </c>
      <c r="F234" s="15">
        <v>45868</v>
      </c>
      <c r="G234" s="15">
        <f>EDATE(DataTable[[#This Row],[Priority Date]],31)</f>
        <v>45858</v>
      </c>
      <c r="H234" s="28">
        <f t="shared" ca="1" si="12"/>
        <v>-399</v>
      </c>
      <c r="I234" s="28">
        <f ca="1">PendingRQTable[[#This Row],[Days Remaining]]/(365/12)</f>
        <v>-13.117808219178082</v>
      </c>
      <c r="J234" s="13" t="str">
        <f t="shared" ca="1" si="13"/>
        <v>OVERDUE</v>
      </c>
      <c r="K234" s="14" t="str">
        <f>IF(E234="PROVISIONAL FILED","Yes","Yes")</f>
        <v>Yes</v>
      </c>
    </row>
    <row r="235" spans="1:11">
      <c r="A235" s="14" t="s">
        <v>1098</v>
      </c>
      <c r="B235" s="28">
        <v>202511072067</v>
      </c>
      <c r="C235" s="14" t="s">
        <v>33</v>
      </c>
      <c r="D235" s="14" t="s">
        <v>1099</v>
      </c>
      <c r="E235" s="14" t="s">
        <v>1022</v>
      </c>
      <c r="F235" s="15">
        <v>45867</v>
      </c>
      <c r="G235" s="15">
        <f>EDATE(DataTable[[#This Row],[Priority Date]],31)</f>
        <v>46798</v>
      </c>
      <c r="H235" s="28">
        <f t="shared" ca="1" si="12"/>
        <v>541</v>
      </c>
      <c r="I235" s="28">
        <f ca="1">PendingRQTable[[#This Row],[Days Remaining]]/(365/12)</f>
        <v>17.786301369863011</v>
      </c>
      <c r="J235" s="13" t="str">
        <f t="shared" ca="1" si="13"/>
        <v>UPCOMING</v>
      </c>
      <c r="K235" s="14" t="str">
        <f>IF(E235="MERGED","No - Case Inactive","Yes")</f>
        <v>No - Case Inactive</v>
      </c>
    </row>
    <row r="236" spans="1:11">
      <c r="A236" s="14" t="s">
        <v>1100</v>
      </c>
      <c r="B236" s="28">
        <v>202541072516</v>
      </c>
      <c r="C236" s="14" t="s">
        <v>31</v>
      </c>
      <c r="D236" s="14" t="s">
        <v>1101</v>
      </c>
      <c r="E236" s="14" t="s">
        <v>968</v>
      </c>
      <c r="F236" s="15">
        <v>45868</v>
      </c>
      <c r="G236" s="15">
        <f>EDATE(DataTable[[#This Row],[Priority Date]],31)</f>
        <v>45857</v>
      </c>
      <c r="H236" s="28">
        <f t="shared" ca="1" si="12"/>
        <v>-400</v>
      </c>
      <c r="I236" s="28">
        <f ca="1">PendingRQTable[[#This Row],[Days Remaining]]/(365/12)</f>
        <v>-13.150684931506849</v>
      </c>
      <c r="J236" s="13" t="str">
        <f t="shared" ca="1" si="13"/>
        <v>OVERDUE</v>
      </c>
      <c r="K236" s="14" t="str">
        <f>IF(E236="PROVISIONAL FILED","Yes","Yes")</f>
        <v>Yes</v>
      </c>
    </row>
    <row r="237" spans="1:11">
      <c r="A237" s="14" t="s">
        <v>1102</v>
      </c>
      <c r="B237" s="28">
        <v>202541072006</v>
      </c>
      <c r="C237" s="14" t="s">
        <v>42</v>
      </c>
      <c r="D237" s="14" t="s">
        <v>1103</v>
      </c>
      <c r="E237" s="14" t="s">
        <v>974</v>
      </c>
      <c r="F237" s="15">
        <v>45867</v>
      </c>
      <c r="G237" s="15">
        <f>EDATE(DataTable[[#This Row],[Priority Date]],31)</f>
        <v>45864</v>
      </c>
      <c r="H237" s="28">
        <f t="shared" ca="1" si="12"/>
        <v>-393</v>
      </c>
      <c r="I237" s="28">
        <f ca="1">PendingRQTable[[#This Row],[Days Remaining]]/(365/12)</f>
        <v>-12.920547945205479</v>
      </c>
      <c r="J237" s="13" t="str">
        <f t="shared" ca="1" si="13"/>
        <v>OVERDUE</v>
      </c>
      <c r="K237" s="14" t="str">
        <f>IF(E237="COMPLETE FILED","Yes","Yes")</f>
        <v>Yes</v>
      </c>
    </row>
    <row r="238" spans="1:11">
      <c r="A238" s="14" t="s">
        <v>1104</v>
      </c>
      <c r="B238" s="28">
        <v>202521073463</v>
      </c>
      <c r="C238" s="14" t="s">
        <v>599</v>
      </c>
      <c r="D238" s="14" t="s">
        <v>649</v>
      </c>
      <c r="E238" s="14" t="s">
        <v>974</v>
      </c>
      <c r="F238" s="15">
        <v>45870</v>
      </c>
      <c r="G238" s="15">
        <f>EDATE(DataTable[[#This Row],[Priority Date]],31)</f>
        <v>45860</v>
      </c>
      <c r="H238" s="28">
        <f t="shared" ca="1" si="12"/>
        <v>-397</v>
      </c>
      <c r="I238" s="28">
        <f ca="1">PendingRQTable[[#This Row],[Days Remaining]]/(365/12)</f>
        <v>-13.052054794520547</v>
      </c>
      <c r="J238" s="13" t="str">
        <f t="shared" ca="1" si="13"/>
        <v>OVERDUE</v>
      </c>
      <c r="K238" s="14" t="str">
        <f>IF(E238="COMPLETE FILED","Yes","Yes")</f>
        <v>Yes</v>
      </c>
    </row>
    <row r="239" spans="1:11">
      <c r="A239" s="14" t="s">
        <v>1105</v>
      </c>
      <c r="B239" s="28">
        <v>202541073503</v>
      </c>
      <c r="C239" s="14" t="s">
        <v>219</v>
      </c>
      <c r="D239" s="14" t="s">
        <v>1106</v>
      </c>
      <c r="E239" s="14" t="s">
        <v>647</v>
      </c>
      <c r="F239" s="15">
        <v>45870</v>
      </c>
      <c r="G239" s="15">
        <f>EDATE(DataTable[[#This Row],[Priority Date]],31)</f>
        <v>45854</v>
      </c>
      <c r="H239" s="28">
        <f t="shared" ca="1" si="12"/>
        <v>-403</v>
      </c>
      <c r="I239" s="28">
        <f ca="1">PendingRQTable[[#This Row],[Days Remaining]]/(365/12)</f>
        <v>-13.24931506849315</v>
      </c>
      <c r="J239" s="13" t="str">
        <f t="shared" ca="1" si="13"/>
        <v>OVERDUE</v>
      </c>
      <c r="K239" s="14" t="str">
        <f>IF(E239="ABANDONED","No - Case Inactive","Yes")</f>
        <v>No - Case Inactive</v>
      </c>
    </row>
    <row r="240" spans="1:11">
      <c r="A240" s="14" t="s">
        <v>1107</v>
      </c>
      <c r="B240" s="28">
        <v>202511073504</v>
      </c>
      <c r="C240" s="14" t="s">
        <v>35</v>
      </c>
      <c r="D240" s="14" t="s">
        <v>1108</v>
      </c>
      <c r="E240" s="14" t="s">
        <v>968</v>
      </c>
      <c r="F240" s="15">
        <v>45870</v>
      </c>
      <c r="G240" s="15">
        <f>EDATE(DataTable[[#This Row],[Priority Date]],31)</f>
        <v>45858</v>
      </c>
      <c r="H240" s="28">
        <f t="shared" ca="1" si="12"/>
        <v>-399</v>
      </c>
      <c r="I240" s="28">
        <f ca="1">PendingRQTable[[#This Row],[Days Remaining]]/(365/12)</f>
        <v>-13.117808219178082</v>
      </c>
      <c r="J240" s="13" t="str">
        <f t="shared" ca="1" si="13"/>
        <v>OVERDUE</v>
      </c>
      <c r="K240" s="14" t="str">
        <f>IF(E240="PROVISIONAL FILED","Yes","Yes")</f>
        <v>Yes</v>
      </c>
    </row>
    <row r="241" spans="1:11">
      <c r="A241" s="14" t="s">
        <v>1109</v>
      </c>
      <c r="B241" s="28">
        <v>202541074118</v>
      </c>
      <c r="C241" s="14" t="s">
        <v>470</v>
      </c>
      <c r="D241" s="14" t="s">
        <v>649</v>
      </c>
      <c r="E241" s="14" t="s">
        <v>968</v>
      </c>
      <c r="F241" s="15">
        <v>45873</v>
      </c>
      <c r="G241" s="15">
        <f>EDATE(DataTable[[#This Row],[Priority Date]],31)</f>
        <v>46448</v>
      </c>
      <c r="H241" s="28">
        <f t="shared" ca="1" si="12"/>
        <v>191</v>
      </c>
      <c r="I241" s="28">
        <f ca="1">PendingRQTable[[#This Row],[Days Remaining]]/(365/12)</f>
        <v>6.2794520547945201</v>
      </c>
      <c r="J241" s="13" t="str">
        <f t="shared" ca="1" si="13"/>
        <v>UPCOMING</v>
      </c>
      <c r="K241" s="14" t="str">
        <f>IF(E241="PROVISIONAL FILED","Yes","Yes")</f>
        <v>Yes</v>
      </c>
    </row>
    <row r="242" spans="1:11">
      <c r="A242" s="14" t="s">
        <v>1110</v>
      </c>
      <c r="B242" s="28">
        <v>202541073989</v>
      </c>
      <c r="C242" s="14" t="s">
        <v>165</v>
      </c>
      <c r="D242" s="14" t="s">
        <v>649</v>
      </c>
      <c r="E242" s="14" t="s">
        <v>968</v>
      </c>
      <c r="F242" s="15">
        <v>45873</v>
      </c>
      <c r="G242" s="15">
        <f>EDATE(DataTable[[#This Row],[Priority Date]],31)</f>
        <v>46798</v>
      </c>
      <c r="H242" s="28">
        <f t="shared" ca="1" si="12"/>
        <v>541</v>
      </c>
      <c r="I242" s="28">
        <f ca="1">PendingRQTable[[#This Row],[Days Remaining]]/(365/12)</f>
        <v>17.786301369863011</v>
      </c>
      <c r="J242" s="13" t="str">
        <f t="shared" ca="1" si="13"/>
        <v>UPCOMING</v>
      </c>
      <c r="K242" s="14" t="str">
        <f>IF(E242="PROVISIONAL FILED","Yes","Yes")</f>
        <v>Yes</v>
      </c>
    </row>
    <row r="243" spans="1:11">
      <c r="A243" s="14" t="s">
        <v>1111</v>
      </c>
      <c r="B243" s="28">
        <v>202541074419</v>
      </c>
      <c r="C243" s="14" t="s">
        <v>167</v>
      </c>
      <c r="D243" s="14" t="s">
        <v>1112</v>
      </c>
      <c r="E243" s="14" t="s">
        <v>974</v>
      </c>
      <c r="F243" s="15">
        <v>45874</v>
      </c>
      <c r="G243" s="15">
        <f>EDATE(DataTable[[#This Row],[Priority Date]],31)</f>
        <v>46799</v>
      </c>
      <c r="H243" s="28">
        <f t="shared" ca="1" si="12"/>
        <v>542</v>
      </c>
      <c r="I243" s="28">
        <f ca="1">PendingRQTable[[#This Row],[Days Remaining]]/(365/12)</f>
        <v>17.81917808219178</v>
      </c>
      <c r="J243" s="13" t="str">
        <f t="shared" ca="1" si="13"/>
        <v>UPCOMING</v>
      </c>
      <c r="K243" s="14" t="str">
        <f>IF(E243="COMPLETE FILED","Yes","Yes")</f>
        <v>Yes</v>
      </c>
    </row>
    <row r="244" spans="1:11">
      <c r="A244" s="14" t="s">
        <v>1113</v>
      </c>
      <c r="B244" s="28">
        <v>202521074403</v>
      </c>
      <c r="C244" s="14" t="s">
        <v>45</v>
      </c>
      <c r="D244" s="14" t="s">
        <v>1114</v>
      </c>
      <c r="E244" s="14" t="s">
        <v>968</v>
      </c>
      <c r="F244" s="15">
        <v>45874</v>
      </c>
      <c r="G244" s="15">
        <f>EDATE(DataTable[[#This Row],[Priority Date]],31)</f>
        <v>46799</v>
      </c>
      <c r="H244" s="28">
        <f t="shared" ca="1" si="12"/>
        <v>542</v>
      </c>
      <c r="I244" s="28">
        <f ca="1">PendingRQTable[[#This Row],[Days Remaining]]/(365/12)</f>
        <v>17.81917808219178</v>
      </c>
      <c r="J244" s="13" t="str">
        <f t="shared" ca="1" si="13"/>
        <v>UPCOMING</v>
      </c>
      <c r="K244" s="14" t="str">
        <f>IF(E244="PROVISIONAL FILED","Yes","Yes")</f>
        <v>Yes</v>
      </c>
    </row>
    <row r="245" spans="1:11">
      <c r="A245" s="14" t="s">
        <v>1115</v>
      </c>
      <c r="B245" s="28">
        <v>202541074473</v>
      </c>
      <c r="C245" s="14" t="s">
        <v>37</v>
      </c>
      <c r="D245" s="14" t="s">
        <v>1116</v>
      </c>
      <c r="E245" s="14" t="s">
        <v>974</v>
      </c>
      <c r="F245" s="15">
        <v>45874</v>
      </c>
      <c r="G245" s="15">
        <f>EDATE(DataTable[[#This Row],[Priority Date]],31)</f>
        <v>45944</v>
      </c>
      <c r="H245" s="28">
        <f t="shared" ca="1" si="12"/>
        <v>-313</v>
      </c>
      <c r="I245" s="28">
        <f ca="1">PendingRQTable[[#This Row],[Days Remaining]]/(365/12)</f>
        <v>-10.29041095890411</v>
      </c>
      <c r="J245" s="13" t="str">
        <f t="shared" ca="1" si="13"/>
        <v>OVERDUE</v>
      </c>
      <c r="K245" s="14" t="str">
        <f>IF(E245="COMPLETE FILED","Yes","Yes")</f>
        <v>Yes</v>
      </c>
    </row>
    <row r="246" spans="1:11">
      <c r="A246" s="14" t="s">
        <v>1117</v>
      </c>
      <c r="B246" s="28">
        <v>202511074842</v>
      </c>
      <c r="C246" s="14" t="s">
        <v>174</v>
      </c>
      <c r="D246" s="14" t="s">
        <v>649</v>
      </c>
      <c r="E246" s="14" t="s">
        <v>968</v>
      </c>
      <c r="F246" s="15">
        <v>45875</v>
      </c>
      <c r="G246" s="15">
        <f>EDATE(DataTable[[#This Row],[Priority Date]],31)</f>
        <v>46799</v>
      </c>
      <c r="H246" s="28">
        <f t="shared" ca="1" si="12"/>
        <v>542</v>
      </c>
      <c r="I246" s="28">
        <f ca="1">PendingRQTable[[#This Row],[Days Remaining]]/(365/12)</f>
        <v>17.81917808219178</v>
      </c>
      <c r="J246" s="13" t="str">
        <f t="shared" ca="1" si="13"/>
        <v>UPCOMING</v>
      </c>
      <c r="K246" s="14" t="str">
        <f>IF(E246="PROVISIONAL FILED","Yes","Yes")</f>
        <v>Yes</v>
      </c>
    </row>
    <row r="247" spans="1:11">
      <c r="A247" s="14" t="s">
        <v>1118</v>
      </c>
      <c r="B247" s="28">
        <v>202541074699</v>
      </c>
      <c r="C247" s="14" t="s">
        <v>42</v>
      </c>
      <c r="D247" s="14" t="s">
        <v>1119</v>
      </c>
      <c r="E247" s="14" t="s">
        <v>968</v>
      </c>
      <c r="F247" s="15">
        <v>45875</v>
      </c>
      <c r="G247" s="15">
        <f>EDATE(DataTable[[#This Row],[Priority Date]],31)</f>
        <v>45914</v>
      </c>
      <c r="H247" s="28">
        <f t="shared" ca="1" si="12"/>
        <v>-343</v>
      </c>
      <c r="I247" s="28">
        <f ca="1">PendingRQTable[[#This Row],[Days Remaining]]/(365/12)</f>
        <v>-11.276712328767124</v>
      </c>
      <c r="J247" s="13" t="str">
        <f t="shared" ca="1" si="13"/>
        <v>OVERDUE</v>
      </c>
      <c r="K247" s="14" t="str">
        <f>IF(E247="PROVISIONAL FILED","Yes","Yes")</f>
        <v>Yes</v>
      </c>
    </row>
    <row r="248" spans="1:11">
      <c r="A248" s="14" t="s">
        <v>1120</v>
      </c>
      <c r="B248" s="28">
        <v>202521075432</v>
      </c>
      <c r="C248" s="14" t="s">
        <v>383</v>
      </c>
      <c r="D248" s="14" t="s">
        <v>1121</v>
      </c>
      <c r="E248" s="14" t="s">
        <v>968</v>
      </c>
      <c r="F248" s="15">
        <v>45876</v>
      </c>
      <c r="G248" s="15">
        <f>EDATE(DataTable[[#This Row],[Priority Date]],31)</f>
        <v>45968</v>
      </c>
      <c r="H248" s="28">
        <f t="shared" ca="1" si="12"/>
        <v>-289</v>
      </c>
      <c r="I248" s="28">
        <f ca="1">PendingRQTable[[#This Row],[Days Remaining]]/(365/12)</f>
        <v>-9.5013698630136982</v>
      </c>
      <c r="J248" s="13" t="str">
        <f t="shared" ca="1" si="13"/>
        <v>OVERDUE</v>
      </c>
      <c r="K248" s="14" t="str">
        <f>IF(E248="PROVISIONAL FILED","Yes","Yes")</f>
        <v>Yes</v>
      </c>
    </row>
    <row r="249" spans="1:11">
      <c r="A249" s="14" t="s">
        <v>1122</v>
      </c>
      <c r="B249" s="28">
        <v>202541010457</v>
      </c>
      <c r="C249" s="14" t="s">
        <v>278</v>
      </c>
      <c r="D249" s="14" t="s">
        <v>649</v>
      </c>
      <c r="E249" s="14" t="s">
        <v>968</v>
      </c>
      <c r="F249" s="15">
        <v>45876</v>
      </c>
      <c r="G249" s="15">
        <f>EDATE(DataTable[[#This Row],[Priority Date]],31)</f>
        <v>45857</v>
      </c>
      <c r="H249" s="28">
        <f t="shared" ca="1" si="12"/>
        <v>-400</v>
      </c>
      <c r="I249" s="28">
        <f ca="1">PendingRQTable[[#This Row],[Days Remaining]]/(365/12)</f>
        <v>-13.150684931506849</v>
      </c>
      <c r="J249" s="13" t="str">
        <f t="shared" ca="1" si="13"/>
        <v>OVERDUE</v>
      </c>
      <c r="K249" s="14" t="str">
        <f>IF(E249="PROVISIONAL FILED","Yes","Yes")</f>
        <v>Yes</v>
      </c>
    </row>
    <row r="250" spans="1:11">
      <c r="A250" s="14" t="s">
        <v>1123</v>
      </c>
      <c r="B250" s="28">
        <v>202541075290</v>
      </c>
      <c r="C250" s="14" t="s">
        <v>250</v>
      </c>
      <c r="D250" s="14" t="s">
        <v>649</v>
      </c>
      <c r="E250" s="14" t="s">
        <v>647</v>
      </c>
      <c r="F250" s="15">
        <v>45876</v>
      </c>
      <c r="G250" s="15">
        <f>EDATE(DataTable[[#This Row],[Priority Date]],31)</f>
        <v>45854</v>
      </c>
      <c r="H250" s="28">
        <f t="shared" ca="1" si="12"/>
        <v>-403</v>
      </c>
      <c r="I250" s="28">
        <f ca="1">PendingRQTable[[#This Row],[Days Remaining]]/(365/12)</f>
        <v>-13.24931506849315</v>
      </c>
      <c r="J250" s="13" t="str">
        <f t="shared" ca="1" si="13"/>
        <v>OVERDUE</v>
      </c>
      <c r="K250" s="14" t="str">
        <f>IF(E250="ABANDONED","No - Case Inactive","Yes")</f>
        <v>No - Case Inactive</v>
      </c>
    </row>
    <row r="251" spans="1:11">
      <c r="A251" s="14" t="s">
        <v>1124</v>
      </c>
      <c r="B251" s="28">
        <v>202511075821</v>
      </c>
      <c r="C251" s="14" t="s">
        <v>537</v>
      </c>
      <c r="D251" s="14" t="s">
        <v>649</v>
      </c>
      <c r="E251" s="14" t="s">
        <v>968</v>
      </c>
      <c r="F251" s="15">
        <v>45877</v>
      </c>
      <c r="G251" s="15">
        <f>EDATE(DataTable[[#This Row],[Priority Date]],31)</f>
        <v>45860</v>
      </c>
      <c r="H251" s="28">
        <f t="shared" ca="1" si="12"/>
        <v>-397</v>
      </c>
      <c r="I251" s="28">
        <f ca="1">PendingRQTable[[#This Row],[Days Remaining]]/(365/12)</f>
        <v>-13.052054794520547</v>
      </c>
      <c r="J251" s="13" t="str">
        <f t="shared" ca="1" si="13"/>
        <v>OVERDUE</v>
      </c>
      <c r="K251" s="14" t="str">
        <f>IF(E251="PROVISIONAL FILED","Yes","Yes")</f>
        <v>Yes</v>
      </c>
    </row>
    <row r="252" spans="1:11">
      <c r="A252" s="14" t="s">
        <v>1125</v>
      </c>
      <c r="B252" s="28">
        <v>202541075514</v>
      </c>
      <c r="C252" s="14" t="s">
        <v>31</v>
      </c>
      <c r="D252" s="14" t="s">
        <v>1126</v>
      </c>
      <c r="E252" s="14" t="s">
        <v>968</v>
      </c>
      <c r="F252" s="15">
        <v>45877</v>
      </c>
      <c r="G252" s="15">
        <f>EDATE(DataTable[[#This Row],[Priority Date]],31)</f>
        <v>45914</v>
      </c>
      <c r="H252" s="28">
        <f t="shared" ca="1" si="12"/>
        <v>-343</v>
      </c>
      <c r="I252" s="28">
        <f ca="1">PendingRQTable[[#This Row],[Days Remaining]]/(365/12)</f>
        <v>-11.276712328767124</v>
      </c>
      <c r="J252" s="13" t="str">
        <f t="shared" ca="1" si="13"/>
        <v>OVERDUE</v>
      </c>
      <c r="K252" s="14" t="str">
        <f>IF(E252="PROVISIONAL FILED","Yes","Yes")</f>
        <v>Yes</v>
      </c>
    </row>
    <row r="253" spans="1:11">
      <c r="A253" s="14" t="s">
        <v>1127</v>
      </c>
      <c r="B253" s="28">
        <v>202521075716</v>
      </c>
      <c r="C253" s="14" t="s">
        <v>295</v>
      </c>
      <c r="D253" s="14" t="s">
        <v>1128</v>
      </c>
      <c r="E253" s="14" t="s">
        <v>968</v>
      </c>
      <c r="F253" s="15">
        <v>45877</v>
      </c>
      <c r="G253" s="15">
        <f>EDATE(DataTable[[#This Row],[Priority Date]],31)</f>
        <v>45868</v>
      </c>
      <c r="H253" s="28">
        <f t="shared" ca="1" si="12"/>
        <v>-389</v>
      </c>
      <c r="I253" s="28">
        <f ca="1">PendingRQTable[[#This Row],[Days Remaining]]/(365/12)</f>
        <v>-12.789041095890411</v>
      </c>
      <c r="J253" s="13" t="str">
        <f t="shared" ca="1" si="13"/>
        <v>OVERDUE</v>
      </c>
      <c r="K253" s="14" t="str">
        <f>IF(E253="PROVISIONAL FILED","Yes","Yes")</f>
        <v>Yes</v>
      </c>
    </row>
    <row r="254" spans="1:11">
      <c r="A254" s="14" t="s">
        <v>1129</v>
      </c>
      <c r="B254" s="28">
        <v>202541075690</v>
      </c>
      <c r="C254" s="14" t="s">
        <v>83</v>
      </c>
      <c r="D254" s="14" t="s">
        <v>1130</v>
      </c>
      <c r="E254" s="14" t="s">
        <v>647</v>
      </c>
      <c r="F254" s="15">
        <v>45877</v>
      </c>
      <c r="G254" s="15">
        <f>EDATE(DataTable[[#This Row],[Priority Date]],31)</f>
        <v>45881</v>
      </c>
      <c r="H254" s="28">
        <f t="shared" ca="1" si="12"/>
        <v>-376</v>
      </c>
      <c r="I254" s="28">
        <f ca="1">PendingRQTable[[#This Row],[Days Remaining]]/(365/12)</f>
        <v>-12.361643835616437</v>
      </c>
      <c r="J254" s="13" t="str">
        <f t="shared" ca="1" si="13"/>
        <v>OVERDUE</v>
      </c>
      <c r="K254" s="14" t="str">
        <f>IF(E254="ABANDONED","No - Case Inactive","Yes")</f>
        <v>No - Case Inactive</v>
      </c>
    </row>
    <row r="255" spans="1:11">
      <c r="A255" s="14" t="s">
        <v>1131</v>
      </c>
      <c r="B255" s="28">
        <v>202541076329</v>
      </c>
      <c r="C255" s="14" t="s">
        <v>250</v>
      </c>
      <c r="D255" s="14" t="s">
        <v>649</v>
      </c>
      <c r="E255" s="14" t="s">
        <v>968</v>
      </c>
      <c r="F255" s="15">
        <v>45880</v>
      </c>
      <c r="G255" s="15">
        <f>EDATE(DataTable[[#This Row],[Priority Date]],31)</f>
        <v>45881</v>
      </c>
      <c r="H255" s="28">
        <f t="shared" ca="1" si="12"/>
        <v>-376</v>
      </c>
      <c r="I255" s="28">
        <f ca="1">PendingRQTable[[#This Row],[Days Remaining]]/(365/12)</f>
        <v>-12.361643835616437</v>
      </c>
      <c r="J255" s="13" t="str">
        <f t="shared" ca="1" si="13"/>
        <v>OVERDUE</v>
      </c>
      <c r="K255" s="14" t="str">
        <f>IF(E255="PROVISIONAL FILED","Yes","Yes")</f>
        <v>Yes</v>
      </c>
    </row>
    <row r="256" spans="1:11">
      <c r="A256" s="14" t="s">
        <v>1132</v>
      </c>
      <c r="B256" s="28">
        <v>202541076911</v>
      </c>
      <c r="C256" s="14" t="s">
        <v>33</v>
      </c>
      <c r="D256" s="14" t="s">
        <v>1133</v>
      </c>
      <c r="E256" s="14" t="s">
        <v>968</v>
      </c>
      <c r="F256" s="15">
        <v>45881</v>
      </c>
      <c r="G256" s="15">
        <f>EDATE(DataTable[[#This Row],[Priority Date]],31)</f>
        <v>45857</v>
      </c>
      <c r="H256" s="28">
        <f t="shared" ca="1" si="12"/>
        <v>-400</v>
      </c>
      <c r="I256" s="28">
        <f ca="1">PendingRQTable[[#This Row],[Days Remaining]]/(365/12)</f>
        <v>-13.150684931506849</v>
      </c>
      <c r="J256" s="13" t="str">
        <f t="shared" ca="1" si="13"/>
        <v>OVERDUE</v>
      </c>
      <c r="K256" s="14" t="str">
        <f>IF(E256="PROVISIONAL FILED","Yes","Yes")</f>
        <v>Yes</v>
      </c>
    </row>
    <row r="257" spans="1:11">
      <c r="A257" s="14" t="s">
        <v>1134</v>
      </c>
      <c r="B257" s="28">
        <v>202541076700</v>
      </c>
      <c r="C257" s="14" t="s">
        <v>33</v>
      </c>
      <c r="D257" s="14" t="s">
        <v>1135</v>
      </c>
      <c r="E257" s="14" t="s">
        <v>968</v>
      </c>
      <c r="F257" s="15">
        <v>45881</v>
      </c>
      <c r="G257" s="15">
        <f>EDATE(DataTable[[#This Row],[Priority Date]],31)</f>
        <v>45858</v>
      </c>
      <c r="H257" s="28">
        <f t="shared" ca="1" si="12"/>
        <v>-399</v>
      </c>
      <c r="I257" s="28">
        <f ca="1">PendingRQTable[[#This Row],[Days Remaining]]/(365/12)</f>
        <v>-13.117808219178082</v>
      </c>
      <c r="J257" s="13" t="str">
        <f t="shared" ca="1" si="13"/>
        <v>OVERDUE</v>
      </c>
      <c r="K257" s="14" t="str">
        <f>IF(E257="PROVISIONAL FILED","Yes","Yes")</f>
        <v>Yes</v>
      </c>
    </row>
    <row r="258" spans="1:11">
      <c r="A258" s="14" t="s">
        <v>1136</v>
      </c>
      <c r="B258" s="28">
        <v>202541076907</v>
      </c>
      <c r="C258" s="14" t="s">
        <v>42</v>
      </c>
      <c r="D258" s="14" t="s">
        <v>1137</v>
      </c>
      <c r="E258" s="14" t="s">
        <v>974</v>
      </c>
      <c r="F258" s="15">
        <v>45881</v>
      </c>
      <c r="G258" s="15">
        <f>EDATE(DataTable[[#This Row],[Priority Date]],31)</f>
        <v>45928</v>
      </c>
      <c r="H258" s="28">
        <f t="shared" ref="H258:H321" ca="1" si="16">G258-TODAY()</f>
        <v>-329</v>
      </c>
      <c r="I258" s="28">
        <f ca="1">PendingRQTable[[#This Row],[Days Remaining]]/(365/12)</f>
        <v>-10.816438356164383</v>
      </c>
      <c r="J258" s="13" t="str">
        <f t="shared" ref="J258:J321" ca="1" si="17">IF(H258&lt;0,"OVERDUE",IF(H258&lt;=30,"DUE &lt;=30 DAYS",IF(H258&lt;=90,"DUE &lt;=90 DAYS","UPCOMING")))</f>
        <v>OVERDUE</v>
      </c>
      <c r="K258" s="14" t="str">
        <f>IF(E258="COMPLETE FILED","Yes","Yes")</f>
        <v>Yes</v>
      </c>
    </row>
    <row r="259" spans="1:11">
      <c r="A259" s="14" t="s">
        <v>1138</v>
      </c>
      <c r="B259" s="28">
        <v>202541076893</v>
      </c>
      <c r="C259" s="14" t="s">
        <v>99</v>
      </c>
      <c r="D259" s="14" t="s">
        <v>1139</v>
      </c>
      <c r="E259" s="14" t="s">
        <v>968</v>
      </c>
      <c r="F259" s="15">
        <v>45881</v>
      </c>
      <c r="G259" s="15">
        <f>EDATE(DataTable[[#This Row],[Priority Date]],31)</f>
        <v>45867</v>
      </c>
      <c r="H259" s="28">
        <f t="shared" ca="1" si="16"/>
        <v>-390</v>
      </c>
      <c r="I259" s="28">
        <f ca="1">PendingRQTable[[#This Row],[Days Remaining]]/(365/12)</f>
        <v>-12.821917808219178</v>
      </c>
      <c r="J259" s="13" t="str">
        <f t="shared" ca="1" si="17"/>
        <v>OVERDUE</v>
      </c>
      <c r="K259" s="14" t="str">
        <f>IF(E259="PROVISIONAL FILED","Yes","Yes")</f>
        <v>Yes</v>
      </c>
    </row>
    <row r="260" spans="1:11">
      <c r="A260" s="14" t="s">
        <v>1140</v>
      </c>
      <c r="B260" s="28">
        <v>202511076906</v>
      </c>
      <c r="C260" s="14" t="s">
        <v>62</v>
      </c>
      <c r="D260" s="14" t="s">
        <v>1141</v>
      </c>
      <c r="E260" s="14" t="s">
        <v>968</v>
      </c>
      <c r="F260" s="15">
        <v>45881</v>
      </c>
      <c r="G260" s="15">
        <f>EDATE(DataTable[[#This Row],[Priority Date]],31)</f>
        <v>45861</v>
      </c>
      <c r="H260" s="28">
        <f t="shared" ca="1" si="16"/>
        <v>-396</v>
      </c>
      <c r="I260" s="28">
        <f ca="1">PendingRQTable[[#This Row],[Days Remaining]]/(365/12)</f>
        <v>-13.019178082191781</v>
      </c>
      <c r="J260" s="13" t="str">
        <f t="shared" ca="1" si="17"/>
        <v>OVERDUE</v>
      </c>
      <c r="K260" s="14" t="str">
        <f>IF(E260="PROVISIONAL FILED","Yes","Yes")</f>
        <v>Yes</v>
      </c>
    </row>
    <row r="261" spans="1:11">
      <c r="A261" s="14" t="s">
        <v>1142</v>
      </c>
      <c r="B261" s="28">
        <v>202511076722</v>
      </c>
      <c r="C261" s="14" t="s">
        <v>62</v>
      </c>
      <c r="D261" s="14" t="s">
        <v>1143</v>
      </c>
      <c r="E261" s="14" t="s">
        <v>968</v>
      </c>
      <c r="F261" s="15">
        <v>45881</v>
      </c>
      <c r="G261" s="15">
        <f>EDATE(DataTable[[#This Row],[Priority Date]],31)</f>
        <v>46148</v>
      </c>
      <c r="H261" s="28">
        <f t="shared" ca="1" si="16"/>
        <v>-109</v>
      </c>
      <c r="I261" s="28">
        <f ca="1">PendingRQTable[[#This Row],[Days Remaining]]/(365/12)</f>
        <v>-3.5835616438356164</v>
      </c>
      <c r="J261" s="13" t="str">
        <f t="shared" ca="1" si="17"/>
        <v>OVERDUE</v>
      </c>
      <c r="K261" s="14" t="str">
        <f>IF(E261="PROVISIONAL FILED","Yes","Yes")</f>
        <v>Yes</v>
      </c>
    </row>
    <row r="262" spans="1:11">
      <c r="A262" s="14" t="s">
        <v>1144</v>
      </c>
      <c r="B262" s="28">
        <v>202541077316</v>
      </c>
      <c r="C262" s="14" t="s">
        <v>99</v>
      </c>
      <c r="D262" s="14" t="s">
        <v>1145</v>
      </c>
      <c r="E262" s="14" t="s">
        <v>968</v>
      </c>
      <c r="F262" s="15">
        <v>45882</v>
      </c>
      <c r="G262" s="15">
        <f>EDATE(DataTable[[#This Row],[Priority Date]],31)</f>
        <v>46799</v>
      </c>
      <c r="H262" s="28">
        <f t="shared" ca="1" si="16"/>
        <v>542</v>
      </c>
      <c r="I262" s="28">
        <f ca="1">PendingRQTable[[#This Row],[Days Remaining]]/(365/12)</f>
        <v>17.81917808219178</v>
      </c>
      <c r="J262" s="13" t="str">
        <f t="shared" ca="1" si="17"/>
        <v>UPCOMING</v>
      </c>
      <c r="K262" s="14" t="str">
        <f>IF(E262="PROVISIONAL FILED","Yes","Yes")</f>
        <v>Yes</v>
      </c>
    </row>
    <row r="263" spans="1:11">
      <c r="A263" s="14" t="s">
        <v>1146</v>
      </c>
      <c r="B263" s="28">
        <v>202511076990</v>
      </c>
      <c r="C263" s="14" t="s">
        <v>33</v>
      </c>
      <c r="D263" s="14" t="s">
        <v>1147</v>
      </c>
      <c r="E263" s="14" t="s">
        <v>968</v>
      </c>
      <c r="F263" s="15">
        <v>45882</v>
      </c>
      <c r="G263" s="15">
        <f>EDATE(DataTable[[#This Row],[Priority Date]],31)</f>
        <v>45868</v>
      </c>
      <c r="H263" s="28">
        <f t="shared" ca="1" si="16"/>
        <v>-389</v>
      </c>
      <c r="I263" s="28">
        <f ca="1">PendingRQTable[[#This Row],[Days Remaining]]/(365/12)</f>
        <v>-12.789041095890411</v>
      </c>
      <c r="J263" s="13" t="str">
        <f t="shared" ca="1" si="17"/>
        <v>OVERDUE</v>
      </c>
      <c r="K263" s="14" t="str">
        <f>IF(E263="PROVISIONAL FILED","Yes","Yes")</f>
        <v>Yes</v>
      </c>
    </row>
    <row r="264" spans="1:11">
      <c r="A264" s="14" t="s">
        <v>1148</v>
      </c>
      <c r="B264" s="28">
        <v>202541077101</v>
      </c>
      <c r="C264" s="14" t="s">
        <v>109</v>
      </c>
      <c r="D264" s="14" t="s">
        <v>1149</v>
      </c>
      <c r="E264" s="14" t="s">
        <v>647</v>
      </c>
      <c r="F264" s="15">
        <v>45882</v>
      </c>
      <c r="G264" s="15">
        <f>EDATE(DataTable[[#This Row],[Priority Date]],31)</f>
        <v>46800</v>
      </c>
      <c r="H264" s="28">
        <f t="shared" ca="1" si="16"/>
        <v>543</v>
      </c>
      <c r="I264" s="28">
        <f ca="1">PendingRQTable[[#This Row],[Days Remaining]]/(365/12)</f>
        <v>17.852054794520548</v>
      </c>
      <c r="J264" s="13" t="str">
        <f t="shared" ca="1" si="17"/>
        <v>UPCOMING</v>
      </c>
      <c r="K264" s="14" t="str">
        <f>IF(E264="ABANDONED","No - Case Inactive","Yes")</f>
        <v>No - Case Inactive</v>
      </c>
    </row>
    <row r="265" spans="1:11">
      <c r="A265" s="14" t="s">
        <v>1150</v>
      </c>
      <c r="B265" s="28">
        <v>202511077225</v>
      </c>
      <c r="C265" s="14" t="s">
        <v>191</v>
      </c>
      <c r="D265" s="14" t="s">
        <v>1151</v>
      </c>
      <c r="E265" s="14" t="s">
        <v>968</v>
      </c>
      <c r="F265" s="15">
        <v>45882</v>
      </c>
      <c r="G265" s="15">
        <f>EDATE(DataTable[[#This Row],[Priority Date]],31)</f>
        <v>46446</v>
      </c>
      <c r="H265" s="28">
        <f t="shared" ca="1" si="16"/>
        <v>189</v>
      </c>
      <c r="I265" s="28">
        <f ca="1">PendingRQTable[[#This Row],[Days Remaining]]/(365/12)</f>
        <v>6.2136986301369861</v>
      </c>
      <c r="J265" s="13" t="str">
        <f t="shared" ca="1" si="17"/>
        <v>UPCOMING</v>
      </c>
      <c r="K265" s="14" t="str">
        <f>IF(E265="PROVISIONAL FILED","Yes","Yes")</f>
        <v>Yes</v>
      </c>
    </row>
    <row r="266" spans="1:11">
      <c r="A266" s="14" t="s">
        <v>1152</v>
      </c>
      <c r="B266" s="28">
        <v>202541077174</v>
      </c>
      <c r="C266" s="14" t="s">
        <v>42</v>
      </c>
      <c r="D266" s="14" t="s">
        <v>1153</v>
      </c>
      <c r="E266" s="14" t="s">
        <v>974</v>
      </c>
      <c r="F266" s="15">
        <v>45882</v>
      </c>
      <c r="G266" s="15">
        <f>EDATE(DataTable[[#This Row],[Priority Date]],31)</f>
        <v>46800</v>
      </c>
      <c r="H266" s="28">
        <f t="shared" ca="1" si="16"/>
        <v>543</v>
      </c>
      <c r="I266" s="28">
        <f ca="1">PendingRQTable[[#This Row],[Days Remaining]]/(365/12)</f>
        <v>17.852054794520548</v>
      </c>
      <c r="J266" s="13" t="str">
        <f t="shared" ca="1" si="17"/>
        <v>UPCOMING</v>
      </c>
      <c r="K266" s="14" t="str">
        <f>IF(E266="COMPLETE FILED","Yes","Yes")</f>
        <v>Yes</v>
      </c>
    </row>
    <row r="267" spans="1:11">
      <c r="A267" s="14" t="s">
        <v>1154</v>
      </c>
      <c r="B267" s="28">
        <v>202541077914</v>
      </c>
      <c r="C267" s="14" t="s">
        <v>109</v>
      </c>
      <c r="D267" s="14" t="s">
        <v>1155</v>
      </c>
      <c r="E267" s="14" t="s">
        <v>968</v>
      </c>
      <c r="F267" s="15">
        <v>45884</v>
      </c>
      <c r="G267" s="15">
        <f>EDATE(DataTable[[#This Row],[Priority Date]],31)</f>
        <v>45865</v>
      </c>
      <c r="H267" s="28">
        <f t="shared" ca="1" si="16"/>
        <v>-392</v>
      </c>
      <c r="I267" s="28">
        <f ca="1">PendingRQTable[[#This Row],[Days Remaining]]/(365/12)</f>
        <v>-12.887671232876713</v>
      </c>
      <c r="J267" s="13" t="str">
        <f t="shared" ca="1" si="17"/>
        <v>OVERDUE</v>
      </c>
      <c r="K267" s="14" t="str">
        <f>IF(E267="PROVISIONAL FILED","Yes","Yes")</f>
        <v>Yes</v>
      </c>
    </row>
    <row r="268" spans="1:11">
      <c r="A268" s="14" t="s">
        <v>1156</v>
      </c>
      <c r="B268" s="28">
        <v>202541077904</v>
      </c>
      <c r="C268" s="14" t="s">
        <v>109</v>
      </c>
      <c r="D268" s="14" t="s">
        <v>1157</v>
      </c>
      <c r="E268" s="14" t="s">
        <v>968</v>
      </c>
      <c r="F268" s="15">
        <v>45884</v>
      </c>
      <c r="G268" s="15">
        <f>EDATE(DataTable[[#This Row],[Priority Date]],31)</f>
        <v>45860</v>
      </c>
      <c r="H268" s="28">
        <f t="shared" ca="1" si="16"/>
        <v>-397</v>
      </c>
      <c r="I268" s="28">
        <f ca="1">PendingRQTable[[#This Row],[Days Remaining]]/(365/12)</f>
        <v>-13.052054794520547</v>
      </c>
      <c r="J268" s="13" t="str">
        <f t="shared" ca="1" si="17"/>
        <v>OVERDUE</v>
      </c>
      <c r="K268" s="14" t="str">
        <f>IF(E268="PROVISIONAL FILED","Yes","Yes")</f>
        <v>Yes</v>
      </c>
    </row>
    <row r="269" spans="1:11">
      <c r="A269" s="14" t="s">
        <v>1158</v>
      </c>
      <c r="B269" s="28">
        <v>202541077993</v>
      </c>
      <c r="C269" s="14" t="s">
        <v>608</v>
      </c>
      <c r="D269" s="14" t="s">
        <v>649</v>
      </c>
      <c r="E269" s="14" t="s">
        <v>968</v>
      </c>
      <c r="F269" s="15">
        <v>45885</v>
      </c>
      <c r="G269" s="15">
        <f>EDATE(DataTable[[#This Row],[Priority Date]],31)</f>
        <v>45952</v>
      </c>
      <c r="H269" s="28">
        <f t="shared" ca="1" si="16"/>
        <v>-305</v>
      </c>
      <c r="I269" s="28">
        <f ca="1">PendingRQTable[[#This Row],[Days Remaining]]/(365/12)</f>
        <v>-10.027397260273972</v>
      </c>
      <c r="J269" s="13" t="str">
        <f t="shared" ca="1" si="17"/>
        <v>OVERDUE</v>
      </c>
      <c r="K269" s="14" t="str">
        <f>IF(E269="PROVISIONAL FILED","Yes","Yes")</f>
        <v>Yes</v>
      </c>
    </row>
    <row r="270" spans="1:11">
      <c r="A270" s="14" t="s">
        <v>1159</v>
      </c>
      <c r="B270" s="28">
        <v>202541077990</v>
      </c>
      <c r="C270" s="14" t="s">
        <v>31</v>
      </c>
      <c r="D270" s="14" t="s">
        <v>1160</v>
      </c>
      <c r="E270" s="14" t="s">
        <v>968</v>
      </c>
      <c r="F270" s="15">
        <v>45885</v>
      </c>
      <c r="G270" s="15">
        <f>EDATE(DataTable[[#This Row],[Priority Date]],31)</f>
        <v>45952</v>
      </c>
      <c r="H270" s="28">
        <f t="shared" ca="1" si="16"/>
        <v>-305</v>
      </c>
      <c r="I270" s="28">
        <f ca="1">PendingRQTable[[#This Row],[Days Remaining]]/(365/12)</f>
        <v>-10.027397260273972</v>
      </c>
      <c r="J270" s="13" t="str">
        <f t="shared" ca="1" si="17"/>
        <v>OVERDUE</v>
      </c>
      <c r="K270" s="14" t="str">
        <f>IF(E270="PROVISIONAL FILED","Yes","Yes")</f>
        <v>Yes</v>
      </c>
    </row>
    <row r="271" spans="1:11">
      <c r="A271" s="14" t="s">
        <v>1161</v>
      </c>
      <c r="B271" s="28">
        <v>202541078009</v>
      </c>
      <c r="C271" s="14" t="s">
        <v>183</v>
      </c>
      <c r="D271" s="14" t="s">
        <v>1162</v>
      </c>
      <c r="E271" s="14" t="s">
        <v>647</v>
      </c>
      <c r="F271" s="15">
        <v>45885</v>
      </c>
      <c r="G271" s="15">
        <f>EDATE(DataTable[[#This Row],[Priority Date]],31)</f>
        <v>45947</v>
      </c>
      <c r="H271" s="28">
        <f t="shared" ca="1" si="16"/>
        <v>-310</v>
      </c>
      <c r="I271" s="28">
        <f ca="1">PendingRQTable[[#This Row],[Days Remaining]]/(365/12)</f>
        <v>-10.191780821917808</v>
      </c>
      <c r="J271" s="13" t="str">
        <f t="shared" ca="1" si="17"/>
        <v>OVERDUE</v>
      </c>
      <c r="K271" s="14" t="str">
        <f>IF(E271="ABANDONED","No - Case Inactive","Yes")</f>
        <v>No - Case Inactive</v>
      </c>
    </row>
    <row r="272" spans="1:11">
      <c r="A272" s="14" t="s">
        <v>1163</v>
      </c>
      <c r="B272" s="28">
        <v>202541013609</v>
      </c>
      <c r="C272" s="14" t="s">
        <v>504</v>
      </c>
      <c r="D272" s="14" t="s">
        <v>649</v>
      </c>
      <c r="E272" s="14" t="s">
        <v>968</v>
      </c>
      <c r="F272" s="15">
        <v>45886</v>
      </c>
      <c r="G272" s="15">
        <f>EDATE(DataTable[[#This Row],[Priority Date]],31)</f>
        <v>45954</v>
      </c>
      <c r="H272" s="28">
        <f t="shared" ca="1" si="16"/>
        <v>-303</v>
      </c>
      <c r="I272" s="28">
        <f ca="1">PendingRQTable[[#This Row],[Days Remaining]]/(365/12)</f>
        <v>-9.9616438356164387</v>
      </c>
      <c r="J272" s="13" t="str">
        <f t="shared" ca="1" si="17"/>
        <v>OVERDUE</v>
      </c>
      <c r="K272" s="14" t="str">
        <f>IF(E272="PROVISIONAL FILED","Yes","Yes")</f>
        <v>Yes</v>
      </c>
    </row>
    <row r="273" spans="1:11">
      <c r="A273" s="14" t="s">
        <v>1164</v>
      </c>
      <c r="B273" s="28">
        <v>202521078189</v>
      </c>
      <c r="C273" s="14" t="s">
        <v>289</v>
      </c>
      <c r="D273" s="14" t="s">
        <v>649</v>
      </c>
      <c r="E273" s="14" t="s">
        <v>647</v>
      </c>
      <c r="F273" s="15">
        <v>45887</v>
      </c>
      <c r="G273" s="15">
        <f>EDATE(DataTable[[#This Row],[Priority Date]],31)</f>
        <v>45959</v>
      </c>
      <c r="H273" s="28">
        <f t="shared" ca="1" si="16"/>
        <v>-298</v>
      </c>
      <c r="I273" s="28">
        <f ca="1">PendingRQTable[[#This Row],[Days Remaining]]/(365/12)</f>
        <v>-9.7972602739726025</v>
      </c>
      <c r="J273" s="13" t="str">
        <f t="shared" ca="1" si="17"/>
        <v>OVERDUE</v>
      </c>
      <c r="K273" s="14" t="str">
        <f>IF(E273="ABANDONED","No - Case Inactive","Yes")</f>
        <v>No - Case Inactive</v>
      </c>
    </row>
    <row r="274" spans="1:11">
      <c r="A274" s="14" t="s">
        <v>1165</v>
      </c>
      <c r="B274" s="28">
        <v>202541078303</v>
      </c>
      <c r="C274" s="14" t="s">
        <v>183</v>
      </c>
      <c r="D274" s="14" t="s">
        <v>1166</v>
      </c>
      <c r="E274" s="14" t="s">
        <v>968</v>
      </c>
      <c r="F274" s="15">
        <v>45887</v>
      </c>
      <c r="G274" s="15">
        <f>EDATE(DataTable[[#This Row],[Priority Date]],31)</f>
        <v>45950</v>
      </c>
      <c r="H274" s="28">
        <f t="shared" ca="1" si="16"/>
        <v>-307</v>
      </c>
      <c r="I274" s="28">
        <f ca="1">PendingRQTable[[#This Row],[Days Remaining]]/(365/12)</f>
        <v>-10.093150684931507</v>
      </c>
      <c r="J274" s="13" t="str">
        <f t="shared" ca="1" si="17"/>
        <v>OVERDUE</v>
      </c>
      <c r="K274" s="14" t="str">
        <f>IF(E274="PROVISIONAL FILED","Yes","Yes")</f>
        <v>Yes</v>
      </c>
    </row>
    <row r="275" spans="1:11">
      <c r="A275" s="14" t="s">
        <v>1167</v>
      </c>
      <c r="B275" s="28">
        <v>202541078723</v>
      </c>
      <c r="C275" s="14" t="s">
        <v>33</v>
      </c>
      <c r="D275" s="14" t="s">
        <v>1168</v>
      </c>
      <c r="E275" s="14" t="s">
        <v>968</v>
      </c>
      <c r="F275" s="15">
        <v>45888</v>
      </c>
      <c r="G275" s="15">
        <f>EDATE(DataTable[[#This Row],[Priority Date]],31)</f>
        <v>45953</v>
      </c>
      <c r="H275" s="28">
        <f t="shared" ca="1" si="16"/>
        <v>-304</v>
      </c>
      <c r="I275" s="28">
        <f ca="1">PendingRQTable[[#This Row],[Days Remaining]]/(365/12)</f>
        <v>-9.9945205479452053</v>
      </c>
      <c r="J275" s="13" t="str">
        <f t="shared" ca="1" si="17"/>
        <v>OVERDUE</v>
      </c>
      <c r="K275" s="14" t="str">
        <f>IF(E275="PROVISIONAL FILED","Yes","Yes")</f>
        <v>Yes</v>
      </c>
    </row>
    <row r="276" spans="1:11">
      <c r="A276" s="14" t="s">
        <v>1169</v>
      </c>
      <c r="B276" s="28">
        <v>202541078959</v>
      </c>
      <c r="C276" s="14" t="s">
        <v>178</v>
      </c>
      <c r="D276" s="14" t="s">
        <v>1170</v>
      </c>
      <c r="E276" s="14" t="s">
        <v>974</v>
      </c>
      <c r="F276" s="15">
        <v>45889</v>
      </c>
      <c r="G276" s="15">
        <f>EDATE(DataTable[[#This Row],[Priority Date]],31)</f>
        <v>45953</v>
      </c>
      <c r="H276" s="28">
        <f t="shared" ca="1" si="16"/>
        <v>-304</v>
      </c>
      <c r="I276" s="28">
        <f ca="1">PendingRQTable[[#This Row],[Days Remaining]]/(365/12)</f>
        <v>-9.9945205479452053</v>
      </c>
      <c r="J276" s="13" t="str">
        <f t="shared" ca="1" si="17"/>
        <v>OVERDUE</v>
      </c>
      <c r="K276" s="14" t="str">
        <f>IF(E276="COMPLETE FILED","Yes","Yes")</f>
        <v>Yes</v>
      </c>
    </row>
    <row r="277" spans="1:11">
      <c r="A277" s="14" t="s">
        <v>1171</v>
      </c>
      <c r="B277" s="28">
        <v>202511079111</v>
      </c>
      <c r="C277" s="14" t="s">
        <v>320</v>
      </c>
      <c r="D277" s="14" t="s">
        <v>649</v>
      </c>
      <c r="E277" s="14" t="s">
        <v>968</v>
      </c>
      <c r="F277" s="15">
        <v>45889</v>
      </c>
      <c r="G277" s="15">
        <f>EDATE(DataTable[[#This Row],[Priority Date]],31)</f>
        <v>45861</v>
      </c>
      <c r="H277" s="28">
        <f t="shared" ca="1" si="16"/>
        <v>-396</v>
      </c>
      <c r="I277" s="28">
        <f ca="1">PendingRQTable[[#This Row],[Days Remaining]]/(365/12)</f>
        <v>-13.019178082191781</v>
      </c>
      <c r="J277" s="13" t="str">
        <f t="shared" ca="1" si="17"/>
        <v>OVERDUE</v>
      </c>
      <c r="K277" s="14" t="str">
        <f>IF(E277="PROVISIONAL FILED","Yes","Yes")</f>
        <v>Yes</v>
      </c>
    </row>
    <row r="278" spans="1:11">
      <c r="A278" s="14" t="s">
        <v>1172</v>
      </c>
      <c r="B278" s="28">
        <v>202511079485</v>
      </c>
      <c r="C278" s="14" t="s">
        <v>220</v>
      </c>
      <c r="D278" s="14" t="s">
        <v>1173</v>
      </c>
      <c r="E278" s="14" t="s">
        <v>974</v>
      </c>
      <c r="F278" s="15">
        <v>45890</v>
      </c>
      <c r="G278" s="15">
        <f>EDATE(DataTable[[#This Row],[Priority Date]],31)</f>
        <v>46800</v>
      </c>
      <c r="H278" s="28">
        <f t="shared" ca="1" si="16"/>
        <v>543</v>
      </c>
      <c r="I278" s="28">
        <f ca="1">PendingRQTable[[#This Row],[Days Remaining]]/(365/12)</f>
        <v>17.852054794520548</v>
      </c>
      <c r="J278" s="13" t="str">
        <f t="shared" ca="1" si="17"/>
        <v>UPCOMING</v>
      </c>
      <c r="K278" s="14" t="str">
        <f>IF(E278="COMPLETE FILED","Yes","Yes")</f>
        <v>Yes</v>
      </c>
    </row>
    <row r="279" spans="1:11">
      <c r="A279" s="14" t="s">
        <v>1174</v>
      </c>
      <c r="B279" s="28">
        <v>202521079381</v>
      </c>
      <c r="C279" s="14" t="s">
        <v>174</v>
      </c>
      <c r="D279" s="14" t="s">
        <v>649</v>
      </c>
      <c r="E279" s="14" t="s">
        <v>968</v>
      </c>
      <c r="F279" s="15">
        <v>45890</v>
      </c>
      <c r="G279" s="15">
        <f>EDATE(DataTable[[#This Row],[Priority Date]],31)</f>
        <v>45961</v>
      </c>
      <c r="H279" s="28">
        <f t="shared" ca="1" si="16"/>
        <v>-296</v>
      </c>
      <c r="I279" s="28">
        <f ca="1">PendingRQTable[[#This Row],[Days Remaining]]/(365/12)</f>
        <v>-9.7315068493150676</v>
      </c>
      <c r="J279" s="13" t="str">
        <f t="shared" ca="1" si="17"/>
        <v>OVERDUE</v>
      </c>
      <c r="K279" s="14" t="str">
        <f>IF(E279="PROVISIONAL FILED","Yes","Yes")</f>
        <v>Yes</v>
      </c>
    </row>
    <row r="280" spans="1:11">
      <c r="A280" s="14" t="s">
        <v>1175</v>
      </c>
      <c r="B280" s="28">
        <v>202541079758</v>
      </c>
      <c r="C280" s="14" t="s">
        <v>37</v>
      </c>
      <c r="D280" s="14" t="s">
        <v>1176</v>
      </c>
      <c r="E280" s="14" t="s">
        <v>974</v>
      </c>
      <c r="F280" s="15">
        <v>45891</v>
      </c>
      <c r="G280" s="15">
        <f>EDATE(DataTable[[#This Row],[Priority Date]],31)</f>
        <v>45946</v>
      </c>
      <c r="H280" s="28">
        <f t="shared" ca="1" si="16"/>
        <v>-311</v>
      </c>
      <c r="I280" s="28">
        <f ca="1">PendingRQTable[[#This Row],[Days Remaining]]/(365/12)</f>
        <v>-10.224657534246575</v>
      </c>
      <c r="J280" s="13" t="str">
        <f t="shared" ca="1" si="17"/>
        <v>OVERDUE</v>
      </c>
      <c r="K280" s="14" t="str">
        <f>IF(E280="COMPLETE FILED","Yes","Yes")</f>
        <v>Yes</v>
      </c>
    </row>
    <row r="281" spans="1:11">
      <c r="A281" s="14" t="s">
        <v>1177</v>
      </c>
      <c r="B281" s="28">
        <v>202541079818</v>
      </c>
      <c r="C281" s="14" t="s">
        <v>35</v>
      </c>
      <c r="D281" s="14" t="s">
        <v>1178</v>
      </c>
      <c r="E281" s="14" t="s">
        <v>968</v>
      </c>
      <c r="F281" s="15">
        <v>45891</v>
      </c>
      <c r="G281" s="15">
        <f>EDATE(DataTable[[#This Row],[Priority Date]],31)</f>
        <v>46800</v>
      </c>
      <c r="H281" s="28">
        <f t="shared" ca="1" si="16"/>
        <v>543</v>
      </c>
      <c r="I281" s="28">
        <f ca="1">PendingRQTable[[#This Row],[Days Remaining]]/(365/12)</f>
        <v>17.852054794520548</v>
      </c>
      <c r="J281" s="13" t="str">
        <f t="shared" ca="1" si="17"/>
        <v>UPCOMING</v>
      </c>
      <c r="K281" s="14" t="str">
        <f>IF(E281="PROVISIONAL FILED","Yes","Yes")</f>
        <v>Yes</v>
      </c>
    </row>
    <row r="282" spans="1:11">
      <c r="A282" s="14" t="s">
        <v>1179</v>
      </c>
      <c r="B282" s="28">
        <v>202541079631</v>
      </c>
      <c r="C282" s="14" t="s">
        <v>42</v>
      </c>
      <c r="D282" s="14" t="s">
        <v>1180</v>
      </c>
      <c r="E282" s="14" t="s">
        <v>968</v>
      </c>
      <c r="F282" s="15">
        <v>45891</v>
      </c>
      <c r="G282" s="15">
        <f>EDATE(DataTable[[#This Row],[Priority Date]],31)</f>
        <v>46443</v>
      </c>
      <c r="H282" s="28">
        <f t="shared" ca="1" si="16"/>
        <v>186</v>
      </c>
      <c r="I282" s="28">
        <f ca="1">PendingRQTable[[#This Row],[Days Remaining]]/(365/12)</f>
        <v>6.1150684931506847</v>
      </c>
      <c r="J282" s="13" t="str">
        <f t="shared" ca="1" si="17"/>
        <v>UPCOMING</v>
      </c>
      <c r="K282" s="14" t="str">
        <f>IF(E282="PROVISIONAL FILED","Yes","Yes")</f>
        <v>Yes</v>
      </c>
    </row>
    <row r="283" spans="1:11">
      <c r="A283" s="14" t="s">
        <v>1181</v>
      </c>
      <c r="B283" s="28">
        <v>202541079629</v>
      </c>
      <c r="C283" s="14" t="s">
        <v>42</v>
      </c>
      <c r="D283" s="14" t="s">
        <v>1182</v>
      </c>
      <c r="E283" s="14" t="s">
        <v>968</v>
      </c>
      <c r="F283" s="15">
        <v>45891</v>
      </c>
      <c r="G283" s="15">
        <f>EDATE(DataTable[[#This Row],[Priority Date]],31)</f>
        <v>46800</v>
      </c>
      <c r="H283" s="28">
        <f t="shared" ca="1" si="16"/>
        <v>543</v>
      </c>
      <c r="I283" s="28">
        <f ca="1">PendingRQTable[[#This Row],[Days Remaining]]/(365/12)</f>
        <v>17.852054794520548</v>
      </c>
      <c r="J283" s="13" t="str">
        <f t="shared" ca="1" si="17"/>
        <v>UPCOMING</v>
      </c>
      <c r="K283" s="14" t="str">
        <f>IF(E283="PROVISIONAL FILED","Yes","Yes")</f>
        <v>Yes</v>
      </c>
    </row>
    <row r="284" spans="1:11">
      <c r="A284" s="14" t="s">
        <v>1183</v>
      </c>
      <c r="B284" s="28">
        <v>202541079985</v>
      </c>
      <c r="C284" s="14" t="s">
        <v>101</v>
      </c>
      <c r="D284" s="14" t="s">
        <v>1184</v>
      </c>
      <c r="E284" s="14" t="s">
        <v>647</v>
      </c>
      <c r="F284" s="15">
        <v>45891</v>
      </c>
      <c r="G284" s="15">
        <f>EDATE(DataTable[[#This Row],[Priority Date]],31)</f>
        <v>45858</v>
      </c>
      <c r="H284" s="28">
        <f t="shared" ca="1" si="16"/>
        <v>-399</v>
      </c>
      <c r="I284" s="28">
        <f ca="1">PendingRQTable[[#This Row],[Days Remaining]]/(365/12)</f>
        <v>-13.117808219178082</v>
      </c>
      <c r="J284" s="13" t="str">
        <f t="shared" ca="1" si="17"/>
        <v>OVERDUE</v>
      </c>
      <c r="K284" s="14" t="str">
        <f>IF(E284="ABANDONED","No - Case Inactive","Yes")</f>
        <v>No - Case Inactive</v>
      </c>
    </row>
    <row r="285" spans="1:11">
      <c r="A285" s="14" t="s">
        <v>1185</v>
      </c>
      <c r="B285" s="28">
        <v>202511080580</v>
      </c>
      <c r="C285" s="14" t="s">
        <v>63</v>
      </c>
      <c r="D285" s="14" t="s">
        <v>1186</v>
      </c>
      <c r="E285" s="14" t="s">
        <v>968</v>
      </c>
      <c r="F285" s="15">
        <v>45894</v>
      </c>
      <c r="G285" s="15">
        <f>EDATE(DataTable[[#This Row],[Priority Date]],31)</f>
        <v>45859</v>
      </c>
      <c r="H285" s="28">
        <f t="shared" ca="1" si="16"/>
        <v>-398</v>
      </c>
      <c r="I285" s="28">
        <f ca="1">PendingRQTable[[#This Row],[Days Remaining]]/(365/12)</f>
        <v>-13.084931506849314</v>
      </c>
      <c r="J285" s="13" t="str">
        <f t="shared" ca="1" si="17"/>
        <v>OVERDUE</v>
      </c>
      <c r="K285" s="14" t="str">
        <f>IF(E285="PROVISIONAL FILED","Yes","Yes")</f>
        <v>Yes</v>
      </c>
    </row>
    <row r="286" spans="1:11">
      <c r="A286" s="14" t="s">
        <v>1187</v>
      </c>
      <c r="B286" s="28">
        <v>202541080253</v>
      </c>
      <c r="C286" s="14" t="s">
        <v>35</v>
      </c>
      <c r="D286" s="14" t="s">
        <v>1188</v>
      </c>
      <c r="E286" s="14" t="s">
        <v>968</v>
      </c>
      <c r="F286" s="15">
        <v>45894</v>
      </c>
      <c r="G286" s="15">
        <f>EDATE(DataTable[[#This Row],[Priority Date]],31)</f>
        <v>45857</v>
      </c>
      <c r="H286" s="28">
        <f t="shared" ca="1" si="16"/>
        <v>-400</v>
      </c>
      <c r="I286" s="28">
        <f ca="1">PendingRQTable[[#This Row],[Days Remaining]]/(365/12)</f>
        <v>-13.150684931506849</v>
      </c>
      <c r="J286" s="13" t="str">
        <f t="shared" ca="1" si="17"/>
        <v>OVERDUE</v>
      </c>
      <c r="K286" s="14" t="str">
        <f>IF(E286="PROVISIONAL FILED","Yes","Yes")</f>
        <v>Yes</v>
      </c>
    </row>
    <row r="287" spans="1:11">
      <c r="A287" s="14" t="s">
        <v>1189</v>
      </c>
      <c r="B287" s="28">
        <v>202541080389</v>
      </c>
      <c r="C287" s="14" t="s">
        <v>35</v>
      </c>
      <c r="D287" s="14" t="s">
        <v>1190</v>
      </c>
      <c r="E287" s="14" t="s">
        <v>968</v>
      </c>
      <c r="F287" s="15">
        <v>45894</v>
      </c>
      <c r="G287" s="15">
        <f>EDATE(DataTable[[#This Row],[Priority Date]],31)</f>
        <v>45914</v>
      </c>
      <c r="H287" s="28">
        <f t="shared" ca="1" si="16"/>
        <v>-343</v>
      </c>
      <c r="I287" s="28">
        <f ca="1">PendingRQTable[[#This Row],[Days Remaining]]/(365/12)</f>
        <v>-11.276712328767124</v>
      </c>
      <c r="J287" s="13" t="str">
        <f t="shared" ca="1" si="17"/>
        <v>OVERDUE</v>
      </c>
      <c r="K287" s="14" t="str">
        <f>IF(E287="PROVISIONAL FILED","Yes","Yes")</f>
        <v>Yes</v>
      </c>
    </row>
    <row r="288" spans="1:11">
      <c r="A288" s="14" t="s">
        <v>1191</v>
      </c>
      <c r="B288" s="28">
        <v>202521080563</v>
      </c>
      <c r="C288" s="14" t="s">
        <v>311</v>
      </c>
      <c r="D288" s="14" t="s">
        <v>1192</v>
      </c>
      <c r="E288" s="14" t="s">
        <v>968</v>
      </c>
      <c r="F288" s="15">
        <v>45894</v>
      </c>
      <c r="G288" s="15">
        <f>EDATE(DataTable[[#This Row],[Priority Date]],31)</f>
        <v>45872</v>
      </c>
      <c r="H288" s="28">
        <f t="shared" ca="1" si="16"/>
        <v>-385</v>
      </c>
      <c r="I288" s="28">
        <f ca="1">PendingRQTable[[#This Row],[Days Remaining]]/(365/12)</f>
        <v>-12.657534246575342</v>
      </c>
      <c r="J288" s="13" t="str">
        <f t="shared" ca="1" si="17"/>
        <v>OVERDUE</v>
      </c>
      <c r="K288" s="14" t="str">
        <f>IF(E288="PROVISIONAL FILED","Yes","Yes")</f>
        <v>Yes</v>
      </c>
    </row>
    <row r="289" spans="1:11">
      <c r="A289" s="14" t="s">
        <v>1193</v>
      </c>
      <c r="B289" s="28">
        <v>202541080571</v>
      </c>
      <c r="C289" s="14" t="s">
        <v>88</v>
      </c>
      <c r="D289" s="14" t="s">
        <v>1194</v>
      </c>
      <c r="E289" s="14" t="s">
        <v>974</v>
      </c>
      <c r="F289" s="15">
        <v>45894</v>
      </c>
      <c r="G289" s="15">
        <f>EDATE(DataTable[[#This Row],[Priority Date]],31)</f>
        <v>45861</v>
      </c>
      <c r="H289" s="28">
        <f t="shared" ca="1" si="16"/>
        <v>-396</v>
      </c>
      <c r="I289" s="28">
        <f ca="1">PendingRQTable[[#This Row],[Days Remaining]]/(365/12)</f>
        <v>-13.019178082191781</v>
      </c>
      <c r="J289" s="13" t="str">
        <f t="shared" ca="1" si="17"/>
        <v>OVERDUE</v>
      </c>
      <c r="K289" s="14" t="str">
        <f>IF(E289="COMPLETE FILED","Yes","Yes")</f>
        <v>Yes</v>
      </c>
    </row>
    <row r="290" spans="1:11">
      <c r="A290" s="14" t="s">
        <v>1195</v>
      </c>
      <c r="B290" s="28">
        <v>202511080421</v>
      </c>
      <c r="C290" s="14" t="s">
        <v>63</v>
      </c>
      <c r="D290" s="14" t="s">
        <v>1196</v>
      </c>
      <c r="E290" s="14" t="s">
        <v>968</v>
      </c>
      <c r="F290" s="15">
        <v>45894</v>
      </c>
      <c r="G290" s="15">
        <f>EDATE(DataTable[[#This Row],[Priority Date]],31)</f>
        <v>46801</v>
      </c>
      <c r="H290" s="28">
        <f t="shared" ca="1" si="16"/>
        <v>544</v>
      </c>
      <c r="I290" s="28">
        <f ca="1">PendingRQTable[[#This Row],[Days Remaining]]/(365/12)</f>
        <v>17.884931506849313</v>
      </c>
      <c r="J290" s="13" t="str">
        <f t="shared" ca="1" si="17"/>
        <v>UPCOMING</v>
      </c>
      <c r="K290" s="14" t="str">
        <f>IF(E290="PROVISIONAL FILED","Yes","Yes")</f>
        <v>Yes</v>
      </c>
    </row>
    <row r="291" spans="1:11">
      <c r="A291" s="14" t="s">
        <v>1197</v>
      </c>
      <c r="B291" s="28">
        <v>202511080539</v>
      </c>
      <c r="C291" s="14" t="s">
        <v>63</v>
      </c>
      <c r="D291" s="14" t="s">
        <v>1198</v>
      </c>
      <c r="E291" s="14" t="s">
        <v>968</v>
      </c>
      <c r="F291" s="15">
        <v>45894</v>
      </c>
      <c r="G291" s="15">
        <f>EDATE(DataTable[[#This Row],[Priority Date]],31)</f>
        <v>45900</v>
      </c>
      <c r="H291" s="28">
        <f t="shared" ca="1" si="16"/>
        <v>-357</v>
      </c>
      <c r="I291" s="28">
        <f ca="1">PendingRQTable[[#This Row],[Days Remaining]]/(365/12)</f>
        <v>-11.736986301369862</v>
      </c>
      <c r="J291" s="13" t="str">
        <f t="shared" ca="1" si="17"/>
        <v>OVERDUE</v>
      </c>
      <c r="K291" s="14" t="str">
        <f>IF(E291="PROVISIONAL FILED","Yes","Yes")</f>
        <v>Yes</v>
      </c>
    </row>
    <row r="292" spans="1:11">
      <c r="A292" s="14" t="s">
        <v>1199</v>
      </c>
      <c r="B292" s="28">
        <v>202541080550</v>
      </c>
      <c r="C292" s="14" t="s">
        <v>42</v>
      </c>
      <c r="D292" s="14" t="s">
        <v>1200</v>
      </c>
      <c r="E292" s="14" t="s">
        <v>974</v>
      </c>
      <c r="F292" s="15">
        <v>45894</v>
      </c>
      <c r="G292" s="15">
        <f>EDATE(DataTable[[#This Row],[Priority Date]],31)</f>
        <v>46801</v>
      </c>
      <c r="H292" s="28">
        <f t="shared" ca="1" si="16"/>
        <v>544</v>
      </c>
      <c r="I292" s="28">
        <f ca="1">PendingRQTable[[#This Row],[Days Remaining]]/(365/12)</f>
        <v>17.884931506849313</v>
      </c>
      <c r="J292" s="13" t="str">
        <f t="shared" ca="1" si="17"/>
        <v>UPCOMING</v>
      </c>
      <c r="K292" s="14" t="str">
        <f>IF(E292="COMPLETE FILED","Yes","Yes")</f>
        <v>Yes</v>
      </c>
    </row>
    <row r="293" spans="1:11">
      <c r="A293" s="14" t="s">
        <v>1201</v>
      </c>
      <c r="B293" s="28">
        <v>202541080939</v>
      </c>
      <c r="C293" s="14" t="s">
        <v>31</v>
      </c>
      <c r="D293" s="14" t="s">
        <v>1202</v>
      </c>
      <c r="E293" s="14" t="s">
        <v>968</v>
      </c>
      <c r="F293" s="15">
        <v>45895</v>
      </c>
      <c r="G293" s="15">
        <f>EDATE(DataTable[[#This Row],[Priority Date]],31)</f>
        <v>45861</v>
      </c>
      <c r="H293" s="28">
        <f t="shared" ca="1" si="16"/>
        <v>-396</v>
      </c>
      <c r="I293" s="28">
        <f ca="1">PendingRQTable[[#This Row],[Days Remaining]]/(365/12)</f>
        <v>-13.019178082191781</v>
      </c>
      <c r="J293" s="13" t="str">
        <f t="shared" ca="1" si="17"/>
        <v>OVERDUE</v>
      </c>
      <c r="K293" s="14" t="str">
        <f t="shared" ref="K293:K301" si="18">IF(E293="PROVISIONAL FILED","Yes","Yes")</f>
        <v>Yes</v>
      </c>
    </row>
    <row r="294" spans="1:11">
      <c r="A294" s="14" t="s">
        <v>1203</v>
      </c>
      <c r="B294" s="28">
        <v>202541080814</v>
      </c>
      <c r="C294" s="14" t="s">
        <v>35</v>
      </c>
      <c r="D294" s="14" t="s">
        <v>1204</v>
      </c>
      <c r="E294" s="14" t="s">
        <v>968</v>
      </c>
      <c r="F294" s="15">
        <v>45895</v>
      </c>
      <c r="G294" s="15">
        <f>EDATE(DataTable[[#This Row],[Priority Date]],31)</f>
        <v>45861</v>
      </c>
      <c r="H294" s="28">
        <f t="shared" ca="1" si="16"/>
        <v>-396</v>
      </c>
      <c r="I294" s="28">
        <f ca="1">PendingRQTable[[#This Row],[Days Remaining]]/(365/12)</f>
        <v>-13.019178082191781</v>
      </c>
      <c r="J294" s="13" t="str">
        <f t="shared" ca="1" si="17"/>
        <v>OVERDUE</v>
      </c>
      <c r="K294" s="14" t="str">
        <f t="shared" si="18"/>
        <v>Yes</v>
      </c>
    </row>
    <row r="295" spans="1:11">
      <c r="A295" s="14" t="s">
        <v>1205</v>
      </c>
      <c r="B295" s="28">
        <v>202541080740</v>
      </c>
      <c r="C295" s="14" t="s">
        <v>31</v>
      </c>
      <c r="D295" s="14" t="s">
        <v>1206</v>
      </c>
      <c r="E295" s="14" t="s">
        <v>968</v>
      </c>
      <c r="F295" s="15">
        <v>45895</v>
      </c>
      <c r="G295" s="15">
        <f>EDATE(DataTable[[#This Row],[Priority Date]],31)</f>
        <v>45861</v>
      </c>
      <c r="H295" s="28">
        <f t="shared" ca="1" si="16"/>
        <v>-396</v>
      </c>
      <c r="I295" s="28">
        <f ca="1">PendingRQTable[[#This Row],[Days Remaining]]/(365/12)</f>
        <v>-13.019178082191781</v>
      </c>
      <c r="J295" s="13" t="str">
        <f t="shared" ca="1" si="17"/>
        <v>OVERDUE</v>
      </c>
      <c r="K295" s="14" t="str">
        <f t="shared" si="18"/>
        <v>Yes</v>
      </c>
    </row>
    <row r="296" spans="1:11">
      <c r="A296" s="14" t="s">
        <v>1207</v>
      </c>
      <c r="B296" s="28">
        <v>202541080736</v>
      </c>
      <c r="C296" s="14" t="s">
        <v>35</v>
      </c>
      <c r="D296" s="14" t="s">
        <v>1208</v>
      </c>
      <c r="E296" s="14" t="s">
        <v>968</v>
      </c>
      <c r="F296" s="15">
        <v>45895</v>
      </c>
      <c r="G296" s="15">
        <f>EDATE(DataTable[[#This Row],[Priority Date]],31)</f>
        <v>46801</v>
      </c>
      <c r="H296" s="28">
        <f t="shared" ca="1" si="16"/>
        <v>544</v>
      </c>
      <c r="I296" s="28">
        <f ca="1">PendingRQTable[[#This Row],[Days Remaining]]/(365/12)</f>
        <v>17.884931506849313</v>
      </c>
      <c r="J296" s="13" t="str">
        <f t="shared" ca="1" si="17"/>
        <v>UPCOMING</v>
      </c>
      <c r="K296" s="14" t="str">
        <f t="shared" si="18"/>
        <v>Yes</v>
      </c>
    </row>
    <row r="297" spans="1:11">
      <c r="A297" s="14" t="s">
        <v>1209</v>
      </c>
      <c r="B297" s="28">
        <v>202511081112</v>
      </c>
      <c r="C297" s="14" t="s">
        <v>490</v>
      </c>
      <c r="D297" s="14" t="s">
        <v>649</v>
      </c>
      <c r="E297" s="14" t="s">
        <v>968</v>
      </c>
      <c r="F297" s="15">
        <v>45896</v>
      </c>
      <c r="G297" s="15">
        <f>EDATE(DataTable[[#This Row],[Priority Date]],31)</f>
        <v>45954</v>
      </c>
      <c r="H297" s="28">
        <f t="shared" ca="1" si="16"/>
        <v>-303</v>
      </c>
      <c r="I297" s="28">
        <f ca="1">PendingRQTable[[#This Row],[Days Remaining]]/(365/12)</f>
        <v>-9.9616438356164387</v>
      </c>
      <c r="J297" s="13" t="str">
        <f t="shared" ca="1" si="17"/>
        <v>OVERDUE</v>
      </c>
      <c r="K297" s="14" t="str">
        <f t="shared" si="18"/>
        <v>Yes</v>
      </c>
    </row>
    <row r="298" spans="1:11">
      <c r="A298" s="14" t="s">
        <v>1210</v>
      </c>
      <c r="B298" s="28">
        <v>202541081326</v>
      </c>
      <c r="C298" s="14" t="s">
        <v>31</v>
      </c>
      <c r="D298" s="14" t="s">
        <v>1211</v>
      </c>
      <c r="E298" s="14" t="s">
        <v>968</v>
      </c>
      <c r="F298" s="15">
        <v>45896</v>
      </c>
      <c r="G298" s="15">
        <f>EDATE(DataTable[[#This Row],[Priority Date]],31)</f>
        <v>45960</v>
      </c>
      <c r="H298" s="28">
        <f t="shared" ca="1" si="16"/>
        <v>-297</v>
      </c>
      <c r="I298" s="28">
        <f ca="1">PendingRQTable[[#This Row],[Days Remaining]]/(365/12)</f>
        <v>-9.7643835616438359</v>
      </c>
      <c r="J298" s="13" t="str">
        <f t="shared" ca="1" si="17"/>
        <v>OVERDUE</v>
      </c>
      <c r="K298" s="14" t="str">
        <f t="shared" si="18"/>
        <v>Yes</v>
      </c>
    </row>
    <row r="299" spans="1:11">
      <c r="A299" s="14" t="s">
        <v>1212</v>
      </c>
      <c r="B299" s="28">
        <v>202521017347</v>
      </c>
      <c r="C299" s="14" t="s">
        <v>160</v>
      </c>
      <c r="D299" s="14" t="s">
        <v>1213</v>
      </c>
      <c r="E299" s="14" t="s">
        <v>968</v>
      </c>
      <c r="F299" s="15">
        <v>45896</v>
      </c>
      <c r="G299" s="15">
        <f>EDATE(DataTable[[#This Row],[Priority Date]],31)</f>
        <v>45967</v>
      </c>
      <c r="H299" s="28">
        <f t="shared" ca="1" si="16"/>
        <v>-290</v>
      </c>
      <c r="I299" s="28">
        <f ca="1">PendingRQTable[[#This Row],[Days Remaining]]/(365/12)</f>
        <v>-9.5342465753424648</v>
      </c>
      <c r="J299" s="13" t="str">
        <f t="shared" ca="1" si="17"/>
        <v>OVERDUE</v>
      </c>
      <c r="K299" s="14" t="str">
        <f t="shared" si="18"/>
        <v>Yes</v>
      </c>
    </row>
    <row r="300" spans="1:11">
      <c r="A300" s="14" t="s">
        <v>1214</v>
      </c>
      <c r="B300" s="28">
        <v>202521017354</v>
      </c>
      <c r="C300" s="14" t="s">
        <v>160</v>
      </c>
      <c r="D300" s="14" t="s">
        <v>1215</v>
      </c>
      <c r="E300" s="14" t="s">
        <v>968</v>
      </c>
      <c r="F300" s="15">
        <v>45896</v>
      </c>
      <c r="G300" s="15">
        <f>EDATE(DataTable[[#This Row],[Priority Date]],31)</f>
        <v>46801</v>
      </c>
      <c r="H300" s="28">
        <f t="shared" ca="1" si="16"/>
        <v>544</v>
      </c>
      <c r="I300" s="28">
        <f ca="1">PendingRQTable[[#This Row],[Days Remaining]]/(365/12)</f>
        <v>17.884931506849313</v>
      </c>
      <c r="J300" s="13" t="str">
        <f t="shared" ca="1" si="17"/>
        <v>UPCOMING</v>
      </c>
      <c r="K300" s="14" t="str">
        <f t="shared" si="18"/>
        <v>Yes</v>
      </c>
    </row>
    <row r="301" spans="1:11">
      <c r="A301" s="14" t="s">
        <v>1216</v>
      </c>
      <c r="B301" s="28">
        <v>202541081492</v>
      </c>
      <c r="C301" s="14" t="s">
        <v>31</v>
      </c>
      <c r="D301" s="14" t="s">
        <v>1217</v>
      </c>
      <c r="E301" s="14" t="s">
        <v>968</v>
      </c>
      <c r="F301" s="15">
        <v>45897</v>
      </c>
      <c r="G301" s="15">
        <f>EDATE(DataTable[[#This Row],[Priority Date]],31)</f>
        <v>45864</v>
      </c>
      <c r="H301" s="28">
        <f t="shared" ca="1" si="16"/>
        <v>-393</v>
      </c>
      <c r="I301" s="28">
        <f ca="1">PendingRQTable[[#This Row],[Days Remaining]]/(365/12)</f>
        <v>-12.920547945205479</v>
      </c>
      <c r="J301" s="13" t="str">
        <f t="shared" ca="1" si="17"/>
        <v>OVERDUE</v>
      </c>
      <c r="K301" s="14" t="str">
        <f t="shared" si="18"/>
        <v>Yes</v>
      </c>
    </row>
    <row r="302" spans="1:11">
      <c r="A302" s="14" t="s">
        <v>1218</v>
      </c>
      <c r="B302" s="28">
        <v>202521081778</v>
      </c>
      <c r="C302" s="14" t="s">
        <v>289</v>
      </c>
      <c r="D302" s="14" t="s">
        <v>649</v>
      </c>
      <c r="E302" s="14" t="s">
        <v>647</v>
      </c>
      <c r="F302" s="15">
        <v>45897</v>
      </c>
      <c r="G302" s="15">
        <f>EDATE(DataTable[[#This Row],[Priority Date]],31)</f>
        <v>45879</v>
      </c>
      <c r="H302" s="28">
        <f t="shared" ca="1" si="16"/>
        <v>-378</v>
      </c>
      <c r="I302" s="28">
        <f ca="1">PendingRQTable[[#This Row],[Days Remaining]]/(365/12)</f>
        <v>-12.427397260273972</v>
      </c>
      <c r="J302" s="13" t="str">
        <f t="shared" ca="1" si="17"/>
        <v>OVERDUE</v>
      </c>
      <c r="K302" s="14" t="str">
        <f>IF(E302="ABANDONED","No - Case Inactive","Yes")</f>
        <v>No - Case Inactive</v>
      </c>
    </row>
    <row r="303" spans="1:11">
      <c r="A303" s="14" t="s">
        <v>1219</v>
      </c>
      <c r="B303" s="28">
        <v>202541081759</v>
      </c>
      <c r="C303" s="14" t="s">
        <v>312</v>
      </c>
      <c r="D303" s="14" t="s">
        <v>1220</v>
      </c>
      <c r="E303" s="14" t="s">
        <v>968</v>
      </c>
      <c r="F303" s="15">
        <v>45897</v>
      </c>
      <c r="G303" s="15">
        <f>EDATE(DataTable[[#This Row],[Priority Date]],31)</f>
        <v>45859</v>
      </c>
      <c r="H303" s="28">
        <f t="shared" ca="1" si="16"/>
        <v>-398</v>
      </c>
      <c r="I303" s="28">
        <f ca="1">PendingRQTable[[#This Row],[Days Remaining]]/(365/12)</f>
        <v>-13.084931506849314</v>
      </c>
      <c r="J303" s="13" t="str">
        <f t="shared" ca="1" si="17"/>
        <v>OVERDUE</v>
      </c>
      <c r="K303" s="14" t="str">
        <f>IF(E303="PROVISIONAL FILED","Yes","Yes")</f>
        <v>Yes</v>
      </c>
    </row>
    <row r="304" spans="1:11">
      <c r="A304" s="14" t="s">
        <v>1221</v>
      </c>
      <c r="B304" s="28">
        <v>202541081774</v>
      </c>
      <c r="C304" s="14" t="s">
        <v>331</v>
      </c>
      <c r="D304" s="14" t="s">
        <v>649</v>
      </c>
      <c r="E304" s="14" t="s">
        <v>968</v>
      </c>
      <c r="F304" s="15">
        <v>45897</v>
      </c>
      <c r="G304" s="15">
        <f>EDATE(DataTable[[#This Row],[Priority Date]],31)</f>
        <v>45865</v>
      </c>
      <c r="H304" s="28">
        <f t="shared" ca="1" si="16"/>
        <v>-392</v>
      </c>
      <c r="I304" s="28">
        <f ca="1">PendingRQTable[[#This Row],[Days Remaining]]/(365/12)</f>
        <v>-12.887671232876713</v>
      </c>
      <c r="J304" s="13" t="str">
        <f t="shared" ca="1" si="17"/>
        <v>OVERDUE</v>
      </c>
      <c r="K304" s="14" t="str">
        <f>IF(E304="PROVISIONAL FILED","Yes","Yes")</f>
        <v>Yes</v>
      </c>
    </row>
    <row r="305" spans="1:11">
      <c r="A305" s="14" t="s">
        <v>1222</v>
      </c>
      <c r="B305" s="28">
        <v>202514086899</v>
      </c>
      <c r="C305" s="14" t="s">
        <v>40</v>
      </c>
      <c r="D305" s="14" t="s">
        <v>1223</v>
      </c>
      <c r="E305" s="14" t="s">
        <v>650</v>
      </c>
      <c r="F305" s="15">
        <v>45912</v>
      </c>
      <c r="G305" s="15">
        <f>EDATE(DataTable[[#This Row],[Priority Date]],31)</f>
        <v>45895</v>
      </c>
      <c r="H305" s="28">
        <f t="shared" ca="1" si="16"/>
        <v>-362</v>
      </c>
      <c r="I305" s="28">
        <f ca="1">PendingRQTable[[#This Row],[Days Remaining]]/(365/12)</f>
        <v>-11.901369863013699</v>
      </c>
      <c r="J305" s="13" t="str">
        <f t="shared" ca="1" si="17"/>
        <v>OVERDUE</v>
      </c>
      <c r="K305" s="14" t="str">
        <f>IF(E305="APPLICATION FILED","Yes","Yes")</f>
        <v>Yes</v>
      </c>
    </row>
    <row r="306" spans="1:11">
      <c r="A306" s="14" t="s">
        <v>1224</v>
      </c>
      <c r="B306" s="28">
        <v>202541081862</v>
      </c>
      <c r="C306" s="14" t="s">
        <v>33</v>
      </c>
      <c r="D306" s="14" t="s">
        <v>1225</v>
      </c>
      <c r="E306" s="14" t="s">
        <v>968</v>
      </c>
      <c r="F306" s="15">
        <v>45897</v>
      </c>
      <c r="G306" s="15">
        <f>EDATE(DataTable[[#This Row],[Priority Date]],31)</f>
        <v>45859</v>
      </c>
      <c r="H306" s="28">
        <f t="shared" ca="1" si="16"/>
        <v>-398</v>
      </c>
      <c r="I306" s="28">
        <f ca="1">PendingRQTable[[#This Row],[Days Remaining]]/(365/12)</f>
        <v>-13.084931506849314</v>
      </c>
      <c r="J306" s="13" t="str">
        <f t="shared" ca="1" si="17"/>
        <v>OVERDUE</v>
      </c>
      <c r="K306" s="14" t="str">
        <f>IF(E306="PROVISIONAL FILED","Yes","Yes")</f>
        <v>Yes</v>
      </c>
    </row>
    <row r="307" spans="1:11">
      <c r="A307" s="14" t="s">
        <v>1226</v>
      </c>
      <c r="B307" s="28">
        <v>202541081724</v>
      </c>
      <c r="C307" s="14" t="s">
        <v>312</v>
      </c>
      <c r="D307" s="14" t="s">
        <v>1227</v>
      </c>
      <c r="E307" s="14" t="s">
        <v>647</v>
      </c>
      <c r="F307" s="15">
        <v>45897</v>
      </c>
      <c r="G307" s="15">
        <f>EDATE(DataTable[[#This Row],[Priority Date]],31)</f>
        <v>45860</v>
      </c>
      <c r="H307" s="28">
        <f t="shared" ca="1" si="16"/>
        <v>-397</v>
      </c>
      <c r="I307" s="28">
        <f ca="1">PendingRQTable[[#This Row],[Days Remaining]]/(365/12)</f>
        <v>-13.052054794520547</v>
      </c>
      <c r="J307" s="13" t="str">
        <f t="shared" ca="1" si="17"/>
        <v>OVERDUE</v>
      </c>
      <c r="K307" s="14" t="str">
        <f>IF(E307="ABANDONED","No - Case Inactive","Yes")</f>
        <v>No - Case Inactive</v>
      </c>
    </row>
    <row r="308" spans="1:11">
      <c r="A308" s="14" t="s">
        <v>1228</v>
      </c>
      <c r="B308" s="28">
        <v>202541082060</v>
      </c>
      <c r="C308" s="14" t="s">
        <v>42</v>
      </c>
      <c r="D308" s="14" t="s">
        <v>1229</v>
      </c>
      <c r="E308" s="14" t="s">
        <v>974</v>
      </c>
      <c r="F308" s="15">
        <v>45898</v>
      </c>
      <c r="G308" s="15">
        <f>EDATE(DataTable[[#This Row],[Priority Date]],31)</f>
        <v>46446</v>
      </c>
      <c r="H308" s="28">
        <f t="shared" ca="1" si="16"/>
        <v>189</v>
      </c>
      <c r="I308" s="28">
        <f ca="1">PendingRQTable[[#This Row],[Days Remaining]]/(365/12)</f>
        <v>6.2136986301369861</v>
      </c>
      <c r="J308" s="13" t="str">
        <f t="shared" ca="1" si="17"/>
        <v>UPCOMING</v>
      </c>
      <c r="K308" s="14" t="str">
        <f>IF(E308="COMPLETE FILED","Yes","Yes")</f>
        <v>Yes</v>
      </c>
    </row>
    <row r="309" spans="1:11">
      <c r="A309" s="14" t="s">
        <v>1230</v>
      </c>
      <c r="B309" s="28">
        <v>202521082016</v>
      </c>
      <c r="C309" s="14" t="s">
        <v>160</v>
      </c>
      <c r="D309" s="14" t="s">
        <v>1231</v>
      </c>
      <c r="E309" s="14" t="s">
        <v>968</v>
      </c>
      <c r="F309" s="15">
        <v>45898</v>
      </c>
      <c r="G309" s="15">
        <f>EDATE(DataTable[[#This Row],[Priority Date]],31)</f>
        <v>46448</v>
      </c>
      <c r="H309" s="28">
        <f t="shared" ca="1" si="16"/>
        <v>191</v>
      </c>
      <c r="I309" s="28">
        <f ca="1">PendingRQTable[[#This Row],[Days Remaining]]/(365/12)</f>
        <v>6.2794520547945201</v>
      </c>
      <c r="J309" s="13" t="str">
        <f t="shared" ca="1" si="17"/>
        <v>UPCOMING</v>
      </c>
      <c r="K309" s="14" t="str">
        <f>IF(E309="PROVISIONAL FILED","Yes","Yes")</f>
        <v>Yes</v>
      </c>
    </row>
    <row r="310" spans="1:11">
      <c r="A310" s="14" t="s">
        <v>1232</v>
      </c>
      <c r="B310" s="28">
        <v>202541082134</v>
      </c>
      <c r="C310" s="14" t="s">
        <v>60</v>
      </c>
      <c r="D310" s="14" t="s">
        <v>1233</v>
      </c>
      <c r="E310" s="14" t="s">
        <v>974</v>
      </c>
      <c r="F310" s="15">
        <v>45898</v>
      </c>
      <c r="G310" s="15">
        <f>EDATE(DataTable[[#This Row],[Priority Date]],31)</f>
        <v>46801</v>
      </c>
      <c r="H310" s="28">
        <f t="shared" ca="1" si="16"/>
        <v>544</v>
      </c>
      <c r="I310" s="28">
        <f ca="1">PendingRQTable[[#This Row],[Days Remaining]]/(365/12)</f>
        <v>17.884931506849313</v>
      </c>
      <c r="J310" s="13" t="str">
        <f t="shared" ca="1" si="17"/>
        <v>UPCOMING</v>
      </c>
      <c r="K310" s="14" t="str">
        <f>IF(E310="COMPLETE FILED","Yes","Yes")</f>
        <v>Yes</v>
      </c>
    </row>
    <row r="311" spans="1:11">
      <c r="A311" s="14" t="s">
        <v>1234</v>
      </c>
      <c r="B311" s="28">
        <v>202541082426</v>
      </c>
      <c r="C311" s="14" t="s">
        <v>46</v>
      </c>
      <c r="D311" s="14" t="s">
        <v>1235</v>
      </c>
      <c r="E311" s="14" t="s">
        <v>968</v>
      </c>
      <c r="F311" s="15">
        <v>45898</v>
      </c>
      <c r="G311" s="15">
        <f>EDATE(DataTable[[#This Row],[Priority Date]],31)</f>
        <v>45887</v>
      </c>
      <c r="H311" s="28">
        <f t="shared" ca="1" si="16"/>
        <v>-370</v>
      </c>
      <c r="I311" s="28">
        <f ca="1">PendingRQTable[[#This Row],[Days Remaining]]/(365/12)</f>
        <v>-12.164383561643834</v>
      </c>
      <c r="J311" s="13" t="str">
        <f t="shared" ca="1" si="17"/>
        <v>OVERDUE</v>
      </c>
      <c r="K311" s="14" t="str">
        <f>IF(E311="PROVISIONAL FILED","Yes","Yes")</f>
        <v>Yes</v>
      </c>
    </row>
    <row r="312" spans="1:11">
      <c r="A312" s="14" t="s">
        <v>1236</v>
      </c>
      <c r="B312" s="28">
        <v>202541082337</v>
      </c>
      <c r="C312" s="14" t="s">
        <v>42</v>
      </c>
      <c r="D312" s="14" t="s">
        <v>1237</v>
      </c>
      <c r="E312" s="14" t="s">
        <v>974</v>
      </c>
      <c r="F312" s="15">
        <v>45898</v>
      </c>
      <c r="G312" s="15">
        <f>EDATE(DataTable[[#This Row],[Priority Date]],31)</f>
        <v>45857</v>
      </c>
      <c r="H312" s="28">
        <f t="shared" ca="1" si="16"/>
        <v>-400</v>
      </c>
      <c r="I312" s="28">
        <f ca="1">PendingRQTable[[#This Row],[Days Remaining]]/(365/12)</f>
        <v>-13.150684931506849</v>
      </c>
      <c r="J312" s="13" t="str">
        <f t="shared" ca="1" si="17"/>
        <v>OVERDUE</v>
      </c>
      <c r="K312" s="14" t="str">
        <f>IF(E312="COMPLETE FILED","Yes","Yes")</f>
        <v>Yes</v>
      </c>
    </row>
    <row r="313" spans="1:11">
      <c r="A313" s="14" t="s">
        <v>1238</v>
      </c>
      <c r="B313" s="28">
        <v>202541082830</v>
      </c>
      <c r="C313" s="14" t="s">
        <v>31</v>
      </c>
      <c r="D313" s="14" t="s">
        <v>1239</v>
      </c>
      <c r="E313" s="14" t="s">
        <v>968</v>
      </c>
      <c r="F313" s="15">
        <v>45901</v>
      </c>
      <c r="G313" s="15">
        <f>EDATE(DataTable[[#This Row],[Priority Date]],31)</f>
        <v>46801</v>
      </c>
      <c r="H313" s="28">
        <f t="shared" ca="1" si="16"/>
        <v>544</v>
      </c>
      <c r="I313" s="28">
        <f ca="1">PendingRQTable[[#This Row],[Days Remaining]]/(365/12)</f>
        <v>17.884931506849313</v>
      </c>
      <c r="J313" s="13" t="str">
        <f t="shared" ca="1" si="17"/>
        <v>UPCOMING</v>
      </c>
      <c r="K313" s="14" t="str">
        <f>IF(E313="PROVISIONAL FILED","Yes","Yes")</f>
        <v>Yes</v>
      </c>
    </row>
    <row r="314" spans="1:11">
      <c r="A314" s="14" t="s">
        <v>1240</v>
      </c>
      <c r="B314" s="28">
        <v>202541082903</v>
      </c>
      <c r="C314" s="14" t="s">
        <v>56</v>
      </c>
      <c r="D314" s="14" t="s">
        <v>1241</v>
      </c>
      <c r="E314" s="14" t="s">
        <v>647</v>
      </c>
      <c r="F314" s="15">
        <v>45901</v>
      </c>
      <c r="G314" s="15">
        <f>EDATE(DataTable[[#This Row],[Priority Date]],31)</f>
        <v>45857</v>
      </c>
      <c r="H314" s="28">
        <f t="shared" ca="1" si="16"/>
        <v>-400</v>
      </c>
      <c r="I314" s="28">
        <f ca="1">PendingRQTable[[#This Row],[Days Remaining]]/(365/12)</f>
        <v>-13.150684931506849</v>
      </c>
      <c r="J314" s="13" t="str">
        <f t="shared" ca="1" si="17"/>
        <v>OVERDUE</v>
      </c>
      <c r="K314" s="14" t="str">
        <f>IF(E314="ABANDONED","No - Case Inactive","Yes")</f>
        <v>No - Case Inactive</v>
      </c>
    </row>
    <row r="315" spans="1:11">
      <c r="A315" s="14" t="s">
        <v>1242</v>
      </c>
      <c r="B315" s="28">
        <v>202511083527</v>
      </c>
      <c r="C315" s="14" t="s">
        <v>80</v>
      </c>
      <c r="D315" s="14" t="s">
        <v>1243</v>
      </c>
      <c r="E315" s="14" t="s">
        <v>968</v>
      </c>
      <c r="F315" s="15">
        <v>45902</v>
      </c>
      <c r="G315" s="15">
        <f>EDATE(DataTable[[#This Row],[Priority Date]],31)</f>
        <v>45857</v>
      </c>
      <c r="H315" s="28">
        <f t="shared" ca="1" si="16"/>
        <v>-400</v>
      </c>
      <c r="I315" s="28">
        <f ca="1">PendingRQTable[[#This Row],[Days Remaining]]/(365/12)</f>
        <v>-13.150684931506849</v>
      </c>
      <c r="J315" s="13" t="str">
        <f t="shared" ca="1" si="17"/>
        <v>OVERDUE</v>
      </c>
      <c r="K315" s="14" t="str">
        <f>IF(E315="PROVISIONAL FILED","Yes","Yes")</f>
        <v>Yes</v>
      </c>
    </row>
    <row r="316" spans="1:11">
      <c r="A316" s="14" t="s">
        <v>1244</v>
      </c>
      <c r="B316" s="28">
        <v>202541083251</v>
      </c>
      <c r="C316" s="14" t="s">
        <v>44</v>
      </c>
      <c r="D316" s="14" t="s">
        <v>1245</v>
      </c>
      <c r="E316" s="14" t="s">
        <v>968</v>
      </c>
      <c r="F316" s="15">
        <v>45902</v>
      </c>
      <c r="G316" s="15">
        <f>EDATE(DataTable[[#This Row],[Priority Date]],31)</f>
        <v>45857</v>
      </c>
      <c r="H316" s="28">
        <f t="shared" ca="1" si="16"/>
        <v>-400</v>
      </c>
      <c r="I316" s="28">
        <f ca="1">PendingRQTable[[#This Row],[Days Remaining]]/(365/12)</f>
        <v>-13.150684931506849</v>
      </c>
      <c r="J316" s="13" t="str">
        <f t="shared" ca="1" si="17"/>
        <v>OVERDUE</v>
      </c>
      <c r="K316" s="14" t="str">
        <f>IF(E316="PROVISIONAL FILED","Yes","Yes")</f>
        <v>Yes</v>
      </c>
    </row>
    <row r="317" spans="1:11">
      <c r="A317" s="14" t="s">
        <v>1246</v>
      </c>
      <c r="B317" s="28">
        <v>202541084232</v>
      </c>
      <c r="C317" s="14" t="s">
        <v>42</v>
      </c>
      <c r="D317" s="14" t="s">
        <v>1247</v>
      </c>
      <c r="E317" s="14" t="s">
        <v>974</v>
      </c>
      <c r="F317" s="15">
        <v>45904</v>
      </c>
      <c r="G317" s="15">
        <f>EDATE(DataTable[[#This Row],[Priority Date]],31)</f>
        <v>46437</v>
      </c>
      <c r="H317" s="28">
        <f t="shared" ca="1" si="16"/>
        <v>180</v>
      </c>
      <c r="I317" s="28">
        <f ca="1">PendingRQTable[[#This Row],[Days Remaining]]/(365/12)</f>
        <v>5.9178082191780819</v>
      </c>
      <c r="J317" s="13" t="str">
        <f t="shared" ca="1" si="17"/>
        <v>UPCOMING</v>
      </c>
      <c r="K317" s="14" t="str">
        <f>IF(E317="COMPLETE FILED","Yes","Yes")</f>
        <v>Yes</v>
      </c>
    </row>
    <row r="318" spans="1:11">
      <c r="A318" s="14" t="s">
        <v>1248</v>
      </c>
      <c r="B318" s="28">
        <v>202521084311</v>
      </c>
      <c r="C318" s="14" t="s">
        <v>246</v>
      </c>
      <c r="D318" s="14" t="s">
        <v>649</v>
      </c>
      <c r="E318" s="14" t="s">
        <v>968</v>
      </c>
      <c r="F318" s="15">
        <v>45904</v>
      </c>
      <c r="G318" s="15">
        <f>EDATE(DataTable[[#This Row],[Priority Date]],31)</f>
        <v>45858</v>
      </c>
      <c r="H318" s="28">
        <f t="shared" ca="1" si="16"/>
        <v>-399</v>
      </c>
      <c r="I318" s="28">
        <f ca="1">PendingRQTable[[#This Row],[Days Remaining]]/(365/12)</f>
        <v>-13.117808219178082</v>
      </c>
      <c r="J318" s="13" t="str">
        <f t="shared" ca="1" si="17"/>
        <v>OVERDUE</v>
      </c>
      <c r="K318" s="14" t="str">
        <f>IF(E318="PROVISIONAL FILED","Yes","Yes")</f>
        <v>Yes</v>
      </c>
    </row>
    <row r="319" spans="1:11">
      <c r="A319" s="14" t="s">
        <v>1249</v>
      </c>
      <c r="B319" s="28">
        <v>202511084660</v>
      </c>
      <c r="C319" s="14" t="s">
        <v>56</v>
      </c>
      <c r="D319" s="14" t="s">
        <v>1250</v>
      </c>
      <c r="E319" s="14" t="s">
        <v>968</v>
      </c>
      <c r="F319" s="15">
        <v>45905</v>
      </c>
      <c r="G319" s="15">
        <f>EDATE(DataTable[[#This Row],[Priority Date]],31)</f>
        <v>45858</v>
      </c>
      <c r="H319" s="28">
        <f t="shared" ca="1" si="16"/>
        <v>-399</v>
      </c>
      <c r="I319" s="28">
        <f ca="1">PendingRQTable[[#This Row],[Days Remaining]]/(365/12)</f>
        <v>-13.117808219178082</v>
      </c>
      <c r="J319" s="13" t="str">
        <f t="shared" ca="1" si="17"/>
        <v>OVERDUE</v>
      </c>
      <c r="K319" s="14" t="str">
        <f>IF(E319="PROVISIONAL FILED","Yes","Yes")</f>
        <v>Yes</v>
      </c>
    </row>
    <row r="320" spans="1:11">
      <c r="A320" s="14" t="s">
        <v>1251</v>
      </c>
      <c r="B320" s="28">
        <v>202541084395</v>
      </c>
      <c r="C320" s="14" t="s">
        <v>42</v>
      </c>
      <c r="D320" s="14" t="s">
        <v>1252</v>
      </c>
      <c r="E320" s="14" t="s">
        <v>968</v>
      </c>
      <c r="F320" s="15">
        <v>45905</v>
      </c>
      <c r="G320" s="15">
        <f>EDATE(DataTable[[#This Row],[Priority Date]],31)</f>
        <v>45867</v>
      </c>
      <c r="H320" s="28">
        <f t="shared" ca="1" si="16"/>
        <v>-390</v>
      </c>
      <c r="I320" s="28">
        <f ca="1">PendingRQTable[[#This Row],[Days Remaining]]/(365/12)</f>
        <v>-12.821917808219178</v>
      </c>
      <c r="J320" s="13" t="str">
        <f t="shared" ca="1" si="17"/>
        <v>OVERDUE</v>
      </c>
      <c r="K320" s="14" t="str">
        <f>IF(E320="PROVISIONAL FILED","Yes","Yes")</f>
        <v>Yes</v>
      </c>
    </row>
    <row r="321" spans="1:11">
      <c r="A321" s="14" t="s">
        <v>1253</v>
      </c>
      <c r="B321" s="28">
        <v>202521084656</v>
      </c>
      <c r="C321" s="14" t="s">
        <v>119</v>
      </c>
      <c r="D321" s="14" t="s">
        <v>1254</v>
      </c>
      <c r="E321" s="14" t="s">
        <v>647</v>
      </c>
      <c r="F321" s="15">
        <v>45905</v>
      </c>
      <c r="G321" s="15">
        <f>EDATE(DataTable[[#This Row],[Priority Date]],31)</f>
        <v>45860</v>
      </c>
      <c r="H321" s="28">
        <f t="shared" ca="1" si="16"/>
        <v>-397</v>
      </c>
      <c r="I321" s="28">
        <f ca="1">PendingRQTable[[#This Row],[Days Remaining]]/(365/12)</f>
        <v>-13.052054794520547</v>
      </c>
      <c r="J321" s="13" t="str">
        <f t="shared" ca="1" si="17"/>
        <v>OVERDUE</v>
      </c>
      <c r="K321" s="14" t="str">
        <f>IF(E321="ABANDONED","No - Case Inactive","Yes")</f>
        <v>No - Case Inactive</v>
      </c>
    </row>
    <row r="322" spans="1:11">
      <c r="A322" s="14" t="s">
        <v>1255</v>
      </c>
      <c r="B322" s="28">
        <v>202511084598</v>
      </c>
      <c r="C322" s="14" t="s">
        <v>63</v>
      </c>
      <c r="D322" s="14" t="s">
        <v>1256</v>
      </c>
      <c r="E322" s="14" t="s">
        <v>968</v>
      </c>
      <c r="F322" s="15">
        <v>45905</v>
      </c>
      <c r="G322" s="15">
        <f>EDATE(DataTable[[#This Row],[Priority Date]],31)</f>
        <v>45865</v>
      </c>
      <c r="H322" s="28">
        <f t="shared" ref="H322:H385" ca="1" si="19">G322-TODAY()</f>
        <v>-392</v>
      </c>
      <c r="I322" s="28">
        <f ca="1">PendingRQTable[[#This Row],[Days Remaining]]/(365/12)</f>
        <v>-12.887671232876713</v>
      </c>
      <c r="J322" s="13" t="str">
        <f t="shared" ref="J322:J385" ca="1" si="20">IF(H322&lt;0,"OVERDUE",IF(H322&lt;=30,"DUE &lt;=30 DAYS",IF(H322&lt;=90,"DUE &lt;=90 DAYS","UPCOMING")))</f>
        <v>OVERDUE</v>
      </c>
      <c r="K322" s="14" t="str">
        <f>IF(E322="PROVISIONAL FILED","Yes","Yes")</f>
        <v>Yes</v>
      </c>
    </row>
    <row r="323" spans="1:11">
      <c r="A323" s="14" t="s">
        <v>1257</v>
      </c>
      <c r="B323" s="28">
        <v>202521084558</v>
      </c>
      <c r="C323" s="14" t="s">
        <v>311</v>
      </c>
      <c r="D323" s="14" t="s">
        <v>649</v>
      </c>
      <c r="E323" s="14" t="s">
        <v>968</v>
      </c>
      <c r="F323" s="15">
        <v>45905</v>
      </c>
      <c r="G323" s="15">
        <f>EDATE(DataTable[[#This Row],[Priority Date]],31)</f>
        <v>46801</v>
      </c>
      <c r="H323" s="28">
        <f t="shared" ca="1" si="19"/>
        <v>544</v>
      </c>
      <c r="I323" s="28">
        <f ca="1">PendingRQTable[[#This Row],[Days Remaining]]/(365/12)</f>
        <v>17.884931506849313</v>
      </c>
      <c r="J323" s="13" t="str">
        <f t="shared" ca="1" si="20"/>
        <v>UPCOMING</v>
      </c>
      <c r="K323" s="14" t="str">
        <f>IF(E323="PROVISIONAL FILED","Yes","Yes")</f>
        <v>Yes</v>
      </c>
    </row>
    <row r="324" spans="1:11">
      <c r="A324" s="14" t="s">
        <v>1258</v>
      </c>
      <c r="B324" s="28">
        <v>202521085079</v>
      </c>
      <c r="C324" s="14" t="s">
        <v>174</v>
      </c>
      <c r="D324" s="14" t="s">
        <v>649</v>
      </c>
      <c r="E324" s="14" t="s">
        <v>968</v>
      </c>
      <c r="F324" s="15">
        <v>45908</v>
      </c>
      <c r="G324" s="15">
        <f>EDATE(DataTable[[#This Row],[Priority Date]],31)</f>
        <v>46801</v>
      </c>
      <c r="H324" s="28">
        <f t="shared" ca="1" si="19"/>
        <v>544</v>
      </c>
      <c r="I324" s="28">
        <f ca="1">PendingRQTable[[#This Row],[Days Remaining]]/(365/12)</f>
        <v>17.884931506849313</v>
      </c>
      <c r="J324" s="13" t="str">
        <f t="shared" ca="1" si="20"/>
        <v>UPCOMING</v>
      </c>
      <c r="K324" s="14" t="str">
        <f>IF(E324="PROVISIONAL FILED","Yes","Yes")</f>
        <v>Yes</v>
      </c>
    </row>
    <row r="325" spans="1:11">
      <c r="A325" s="14" t="s">
        <v>1259</v>
      </c>
      <c r="B325" s="28">
        <v>202541085039</v>
      </c>
      <c r="C325" s="14" t="s">
        <v>40</v>
      </c>
      <c r="D325" s="14" t="s">
        <v>1260</v>
      </c>
      <c r="E325" s="14" t="s">
        <v>968</v>
      </c>
      <c r="F325" s="15">
        <v>45908</v>
      </c>
      <c r="G325" s="15">
        <f>EDATE(DataTable[[#This Row],[Priority Date]],31)</f>
        <v>46801</v>
      </c>
      <c r="H325" s="28">
        <f t="shared" ca="1" si="19"/>
        <v>544</v>
      </c>
      <c r="I325" s="28">
        <f ca="1">PendingRQTable[[#This Row],[Days Remaining]]/(365/12)</f>
        <v>17.884931506849313</v>
      </c>
      <c r="J325" s="13" t="str">
        <f t="shared" ca="1" si="20"/>
        <v>UPCOMING</v>
      </c>
      <c r="K325" s="14" t="str">
        <f>IF(E325="PROVISIONAL FILED","Yes","Yes")</f>
        <v>Yes</v>
      </c>
    </row>
    <row r="326" spans="1:11">
      <c r="A326" s="14" t="s">
        <v>1261</v>
      </c>
      <c r="B326" s="28">
        <v>202541084944</v>
      </c>
      <c r="C326" s="14" t="s">
        <v>166</v>
      </c>
      <c r="D326" s="14" t="s">
        <v>1262</v>
      </c>
      <c r="E326" s="14" t="s">
        <v>968</v>
      </c>
      <c r="F326" s="15">
        <v>45908</v>
      </c>
      <c r="G326" s="15">
        <f>EDATE(DataTable[[#This Row],[Priority Date]],31)</f>
        <v>45861</v>
      </c>
      <c r="H326" s="28">
        <f t="shared" ca="1" si="19"/>
        <v>-396</v>
      </c>
      <c r="I326" s="28">
        <f ca="1">PendingRQTable[[#This Row],[Days Remaining]]/(365/12)</f>
        <v>-13.019178082191781</v>
      </c>
      <c r="J326" s="13" t="str">
        <f t="shared" ca="1" si="20"/>
        <v>OVERDUE</v>
      </c>
      <c r="K326" s="14" t="str">
        <f>IF(E326="PROVISIONAL FILED","Yes","Yes")</f>
        <v>Yes</v>
      </c>
    </row>
    <row r="327" spans="1:11">
      <c r="A327" s="14" t="s">
        <v>1263</v>
      </c>
      <c r="B327" s="28">
        <v>202541085120</v>
      </c>
      <c r="C327" s="14" t="s">
        <v>42</v>
      </c>
      <c r="D327" s="14" t="s">
        <v>1264</v>
      </c>
      <c r="E327" s="14" t="s">
        <v>974</v>
      </c>
      <c r="F327" s="15">
        <v>45908</v>
      </c>
      <c r="G327" s="15">
        <f>EDATE(DataTable[[#This Row],[Priority Date]],31)</f>
        <v>45861</v>
      </c>
      <c r="H327" s="28">
        <f t="shared" ca="1" si="19"/>
        <v>-396</v>
      </c>
      <c r="I327" s="28">
        <f ca="1">PendingRQTable[[#This Row],[Days Remaining]]/(365/12)</f>
        <v>-13.019178082191781</v>
      </c>
      <c r="J327" s="13" t="str">
        <f t="shared" ca="1" si="20"/>
        <v>OVERDUE</v>
      </c>
      <c r="K327" s="14" t="str">
        <f>IF(E327="COMPLETE FILED","Yes","Yes")</f>
        <v>Yes</v>
      </c>
    </row>
    <row r="328" spans="1:11">
      <c r="A328" s="14" t="s">
        <v>1265</v>
      </c>
      <c r="B328" s="28">
        <v>202511085210</v>
      </c>
      <c r="C328" s="14" t="s">
        <v>33</v>
      </c>
      <c r="D328" s="14" t="s">
        <v>1266</v>
      </c>
      <c r="E328" s="14" t="s">
        <v>968</v>
      </c>
      <c r="F328" s="15">
        <v>45908</v>
      </c>
      <c r="G328" s="15">
        <f>EDATE(DataTable[[#This Row],[Priority Date]],31)</f>
        <v>45861</v>
      </c>
      <c r="H328" s="28">
        <f t="shared" ca="1" si="19"/>
        <v>-396</v>
      </c>
      <c r="I328" s="28">
        <f ca="1">PendingRQTable[[#This Row],[Days Remaining]]/(365/12)</f>
        <v>-13.019178082191781</v>
      </c>
      <c r="J328" s="13" t="str">
        <f t="shared" ca="1" si="20"/>
        <v>OVERDUE</v>
      </c>
      <c r="K328" s="14" t="str">
        <f>IF(E328="PROVISIONAL FILED","Yes","Yes")</f>
        <v>Yes</v>
      </c>
    </row>
    <row r="329" spans="1:11">
      <c r="A329" s="14" t="s">
        <v>1267</v>
      </c>
      <c r="B329" s="28">
        <v>202541085043</v>
      </c>
      <c r="C329" s="14" t="s">
        <v>40</v>
      </c>
      <c r="D329" s="14" t="s">
        <v>1268</v>
      </c>
      <c r="E329" s="14" t="s">
        <v>968</v>
      </c>
      <c r="F329" s="15">
        <v>45908</v>
      </c>
      <c r="G329" s="15">
        <f>EDATE(DataTable[[#This Row],[Priority Date]],31)</f>
        <v>45945</v>
      </c>
      <c r="H329" s="28">
        <f t="shared" ca="1" si="19"/>
        <v>-312</v>
      </c>
      <c r="I329" s="28">
        <f ca="1">PendingRQTable[[#This Row],[Days Remaining]]/(365/12)</f>
        <v>-10.257534246575341</v>
      </c>
      <c r="J329" s="13" t="str">
        <f t="shared" ca="1" si="20"/>
        <v>OVERDUE</v>
      </c>
      <c r="K329" s="14" t="str">
        <f>IF(E329="PROVISIONAL FILED","Yes","Yes")</f>
        <v>Yes</v>
      </c>
    </row>
    <row r="330" spans="1:11">
      <c r="A330" s="14" t="s">
        <v>1269</v>
      </c>
      <c r="B330" s="28">
        <v>202541085718</v>
      </c>
      <c r="C330" s="14" t="s">
        <v>33</v>
      </c>
      <c r="D330" s="14" t="s">
        <v>1270</v>
      </c>
      <c r="E330" s="14" t="s">
        <v>968</v>
      </c>
      <c r="F330" s="15">
        <v>45909</v>
      </c>
      <c r="G330" s="15">
        <f>EDATE(DataTable[[#This Row],[Priority Date]],31)</f>
        <v>46804</v>
      </c>
      <c r="H330" s="28">
        <f t="shared" ca="1" si="19"/>
        <v>547</v>
      </c>
      <c r="I330" s="28">
        <f ca="1">PendingRQTable[[#This Row],[Days Remaining]]/(365/12)</f>
        <v>17.983561643835614</v>
      </c>
      <c r="J330" s="13" t="str">
        <f t="shared" ca="1" si="20"/>
        <v>UPCOMING</v>
      </c>
      <c r="K330" s="14" t="str">
        <f>IF(E330="PROVISIONAL FILED","Yes","Yes")</f>
        <v>Yes</v>
      </c>
    </row>
    <row r="331" spans="1:11">
      <c r="A331" s="14" t="s">
        <v>1271</v>
      </c>
      <c r="B331" s="28">
        <v>202541085580</v>
      </c>
      <c r="C331" s="14" t="s">
        <v>37</v>
      </c>
      <c r="D331" s="14" t="s">
        <v>1272</v>
      </c>
      <c r="E331" s="14" t="s">
        <v>974</v>
      </c>
      <c r="F331" s="15">
        <v>45909</v>
      </c>
      <c r="G331" s="15">
        <f>EDATE(DataTable[[#This Row],[Priority Date]],31)</f>
        <v>46804</v>
      </c>
      <c r="H331" s="28">
        <f t="shared" ca="1" si="19"/>
        <v>547</v>
      </c>
      <c r="I331" s="28">
        <f ca="1">PendingRQTable[[#This Row],[Days Remaining]]/(365/12)</f>
        <v>17.983561643835614</v>
      </c>
      <c r="J331" s="13" t="str">
        <f t="shared" ca="1" si="20"/>
        <v>UPCOMING</v>
      </c>
      <c r="K331" s="14" t="str">
        <f>IF(E331="COMPLETE FILED","Yes","Yes")</f>
        <v>Yes</v>
      </c>
    </row>
    <row r="332" spans="1:11">
      <c r="A332" s="14" t="s">
        <v>1273</v>
      </c>
      <c r="B332" s="28">
        <v>202614009925</v>
      </c>
      <c r="C332" s="14" t="s">
        <v>622</v>
      </c>
      <c r="D332" s="14" t="s">
        <v>1274</v>
      </c>
      <c r="E332" s="14" t="s">
        <v>650</v>
      </c>
      <c r="F332" s="15">
        <v>46052</v>
      </c>
      <c r="G332" s="15">
        <f>EDATE(DataTable[[#This Row],[Priority Date]],31)</f>
        <v>45861</v>
      </c>
      <c r="H332" s="28">
        <f t="shared" ca="1" si="19"/>
        <v>-396</v>
      </c>
      <c r="I332" s="28">
        <f ca="1">PendingRQTable[[#This Row],[Days Remaining]]/(365/12)</f>
        <v>-13.019178082191781</v>
      </c>
      <c r="J332" s="13" t="str">
        <f t="shared" ca="1" si="20"/>
        <v>OVERDUE</v>
      </c>
      <c r="K332" s="14" t="str">
        <f>IF(E332="APPLICATION FILED","Yes","Yes")</f>
        <v>Yes</v>
      </c>
    </row>
    <row r="333" spans="1:11">
      <c r="A333" s="14" t="s">
        <v>1275</v>
      </c>
      <c r="B333" s="28">
        <v>202541086323</v>
      </c>
      <c r="C333" s="14" t="s">
        <v>37</v>
      </c>
      <c r="D333" s="14" t="s">
        <v>1276</v>
      </c>
      <c r="E333" s="14" t="s">
        <v>974</v>
      </c>
      <c r="F333" s="15">
        <v>45911</v>
      </c>
      <c r="G333" s="15">
        <f>EDATE(DataTable[[#This Row],[Priority Date]],31)</f>
        <v>46804</v>
      </c>
      <c r="H333" s="28">
        <f t="shared" ca="1" si="19"/>
        <v>547</v>
      </c>
      <c r="I333" s="28">
        <f ca="1">PendingRQTable[[#This Row],[Days Remaining]]/(365/12)</f>
        <v>17.983561643835614</v>
      </c>
      <c r="J333" s="13" t="str">
        <f t="shared" ca="1" si="20"/>
        <v>UPCOMING</v>
      </c>
      <c r="K333" s="14" t="str">
        <f>IF(E333="COMPLETE FILED","Yes","Yes")</f>
        <v>Yes</v>
      </c>
    </row>
    <row r="334" spans="1:11">
      <c r="A334" s="14" t="s">
        <v>1277</v>
      </c>
      <c r="B334" s="28">
        <v>202541022258</v>
      </c>
      <c r="C334" s="14" t="s">
        <v>69</v>
      </c>
      <c r="D334" s="14" t="s">
        <v>649</v>
      </c>
      <c r="E334" s="14" t="s">
        <v>968</v>
      </c>
      <c r="F334" s="15">
        <v>45912</v>
      </c>
      <c r="G334" s="15">
        <f>EDATE(DataTable[[#This Row],[Priority Date]],31)</f>
        <v>45860</v>
      </c>
      <c r="H334" s="28">
        <f t="shared" ca="1" si="19"/>
        <v>-397</v>
      </c>
      <c r="I334" s="28">
        <f ca="1">PendingRQTable[[#This Row],[Days Remaining]]/(365/12)</f>
        <v>-13.052054794520547</v>
      </c>
      <c r="J334" s="13" t="str">
        <f t="shared" ca="1" si="20"/>
        <v>OVERDUE</v>
      </c>
      <c r="K334" s="14" t="str">
        <f>IF(E334="PROVISIONAL FILED","Yes","Yes")</f>
        <v>Yes</v>
      </c>
    </row>
    <row r="335" spans="1:11">
      <c r="A335" s="14" t="s">
        <v>1278</v>
      </c>
      <c r="B335" s="28">
        <v>202541086734</v>
      </c>
      <c r="C335" s="14" t="s">
        <v>273</v>
      </c>
      <c r="D335" s="14" t="s">
        <v>1279</v>
      </c>
      <c r="E335" s="14" t="s">
        <v>968</v>
      </c>
      <c r="F335" s="15">
        <v>45912</v>
      </c>
      <c r="G335" s="15">
        <f>EDATE(DataTable[[#This Row],[Priority Date]],31)</f>
        <v>45868</v>
      </c>
      <c r="H335" s="28">
        <f t="shared" ca="1" si="19"/>
        <v>-389</v>
      </c>
      <c r="I335" s="28">
        <f ca="1">PendingRQTable[[#This Row],[Days Remaining]]/(365/12)</f>
        <v>-12.789041095890411</v>
      </c>
      <c r="J335" s="13" t="str">
        <f t="shared" ca="1" si="20"/>
        <v>OVERDUE</v>
      </c>
      <c r="K335" s="14" t="str">
        <f>IF(E335="PROVISIONAL FILED","Yes","Yes")</f>
        <v>Yes</v>
      </c>
    </row>
    <row r="336" spans="1:11">
      <c r="A336" s="14" t="s">
        <v>1280</v>
      </c>
      <c r="B336" s="28">
        <v>202541086719</v>
      </c>
      <c r="C336" s="14" t="s">
        <v>31</v>
      </c>
      <c r="D336" s="14" t="s">
        <v>1281</v>
      </c>
      <c r="E336" s="14" t="s">
        <v>968</v>
      </c>
      <c r="F336" s="15">
        <v>45912</v>
      </c>
      <c r="G336" s="15">
        <f>EDATE(DataTable[[#This Row],[Priority Date]],31)</f>
        <v>45866</v>
      </c>
      <c r="H336" s="28">
        <f t="shared" ca="1" si="19"/>
        <v>-391</v>
      </c>
      <c r="I336" s="28">
        <f ca="1">PendingRQTable[[#This Row],[Days Remaining]]/(365/12)</f>
        <v>-12.854794520547944</v>
      </c>
      <c r="J336" s="13" t="str">
        <f t="shared" ca="1" si="20"/>
        <v>OVERDUE</v>
      </c>
      <c r="K336" s="14" t="str">
        <f>IF(E336="PROVISIONAL FILED","Yes","Yes")</f>
        <v>Yes</v>
      </c>
    </row>
    <row r="337" spans="1:11">
      <c r="A337" s="14" t="s">
        <v>1282</v>
      </c>
      <c r="B337" s="28">
        <v>202541086749</v>
      </c>
      <c r="C337" s="14" t="s">
        <v>37</v>
      </c>
      <c r="D337" s="14" t="s">
        <v>1283</v>
      </c>
      <c r="E337" s="14" t="s">
        <v>974</v>
      </c>
      <c r="F337" s="15">
        <v>45912</v>
      </c>
      <c r="G337" s="15">
        <f>EDATE(DataTable[[#This Row],[Priority Date]],31)</f>
        <v>45928</v>
      </c>
      <c r="H337" s="28">
        <f t="shared" ca="1" si="19"/>
        <v>-329</v>
      </c>
      <c r="I337" s="28">
        <f ca="1">PendingRQTable[[#This Row],[Days Remaining]]/(365/12)</f>
        <v>-10.816438356164383</v>
      </c>
      <c r="J337" s="13" t="str">
        <f t="shared" ca="1" si="20"/>
        <v>OVERDUE</v>
      </c>
      <c r="K337" s="14" t="str">
        <f>IF(E337="COMPLETE FILED","Yes","Yes")</f>
        <v>Yes</v>
      </c>
    </row>
    <row r="338" spans="1:11">
      <c r="A338" s="14" t="s">
        <v>1284</v>
      </c>
      <c r="B338" s="28">
        <v>202541086825</v>
      </c>
      <c r="C338" s="14" t="s">
        <v>35</v>
      </c>
      <c r="D338" s="14" t="s">
        <v>1285</v>
      </c>
      <c r="E338" s="14" t="s">
        <v>647</v>
      </c>
      <c r="F338" s="15">
        <v>45912</v>
      </c>
      <c r="G338" s="15">
        <f>EDATE(DataTable[[#This Row],[Priority Date]],31)</f>
        <v>46804</v>
      </c>
      <c r="H338" s="28">
        <f t="shared" ca="1" si="19"/>
        <v>547</v>
      </c>
      <c r="I338" s="28">
        <f ca="1">PendingRQTable[[#This Row],[Days Remaining]]/(365/12)</f>
        <v>17.983561643835614</v>
      </c>
      <c r="J338" s="13" t="str">
        <f t="shared" ca="1" si="20"/>
        <v>UPCOMING</v>
      </c>
      <c r="K338" s="14" t="str">
        <f>IF(E338="ABANDONED","No - Case Inactive","Yes")</f>
        <v>No - Case Inactive</v>
      </c>
    </row>
    <row r="339" spans="1:11">
      <c r="A339" s="14" t="s">
        <v>1286</v>
      </c>
      <c r="B339" s="28">
        <v>202541087660</v>
      </c>
      <c r="C339" s="14" t="s">
        <v>37</v>
      </c>
      <c r="D339" s="14" t="s">
        <v>1287</v>
      </c>
      <c r="E339" s="14" t="s">
        <v>974</v>
      </c>
      <c r="F339" s="15">
        <v>45915</v>
      </c>
      <c r="G339" s="15">
        <f>EDATE(DataTable[[#This Row],[Priority Date]],31)</f>
        <v>45952</v>
      </c>
      <c r="H339" s="28">
        <f t="shared" ca="1" si="19"/>
        <v>-305</v>
      </c>
      <c r="I339" s="28">
        <f ca="1">PendingRQTable[[#This Row],[Days Remaining]]/(365/12)</f>
        <v>-10.027397260273972</v>
      </c>
      <c r="J339" s="13" t="str">
        <f t="shared" ca="1" si="20"/>
        <v>OVERDUE</v>
      </c>
      <c r="K339" s="14" t="str">
        <f>IF(E339="COMPLETE FILED","Yes","Yes")</f>
        <v>Yes</v>
      </c>
    </row>
    <row r="340" spans="1:11">
      <c r="A340" s="14" t="s">
        <v>1288</v>
      </c>
      <c r="B340" s="28">
        <v>202541087494</v>
      </c>
      <c r="C340" s="14" t="s">
        <v>40</v>
      </c>
      <c r="D340" s="14" t="s">
        <v>1289</v>
      </c>
      <c r="E340" s="14" t="s">
        <v>968</v>
      </c>
      <c r="F340" s="15">
        <v>45915</v>
      </c>
      <c r="G340" s="15">
        <f>EDATE(DataTable[[#This Row],[Priority Date]],31)</f>
        <v>45965</v>
      </c>
      <c r="H340" s="28">
        <f t="shared" ca="1" si="19"/>
        <v>-292</v>
      </c>
      <c r="I340" s="28">
        <f ca="1">PendingRQTable[[#This Row],[Days Remaining]]/(365/12)</f>
        <v>-9.6</v>
      </c>
      <c r="J340" s="13" t="str">
        <f t="shared" ca="1" si="20"/>
        <v>OVERDUE</v>
      </c>
      <c r="K340" s="14" t="str">
        <f t="shared" ref="K340:K345" si="21">IF(E340="PROVISIONAL FILED","Yes","Yes")</f>
        <v>Yes</v>
      </c>
    </row>
    <row r="341" spans="1:11">
      <c r="A341" s="14" t="s">
        <v>1290</v>
      </c>
      <c r="B341" s="28">
        <v>202541087821</v>
      </c>
      <c r="C341" s="14" t="s">
        <v>69</v>
      </c>
      <c r="D341" s="14" t="s">
        <v>649</v>
      </c>
      <c r="E341" s="14" t="s">
        <v>968</v>
      </c>
      <c r="F341" s="15">
        <v>45915</v>
      </c>
      <c r="G341" s="15">
        <f>EDATE(DataTable[[#This Row],[Priority Date]],31)</f>
        <v>45966</v>
      </c>
      <c r="H341" s="28">
        <f t="shared" ca="1" si="19"/>
        <v>-291</v>
      </c>
      <c r="I341" s="28">
        <f ca="1">PendingRQTable[[#This Row],[Days Remaining]]/(365/12)</f>
        <v>-9.5671232876712331</v>
      </c>
      <c r="J341" s="13" t="str">
        <f t="shared" ca="1" si="20"/>
        <v>OVERDUE</v>
      </c>
      <c r="K341" s="14" t="str">
        <f t="shared" si="21"/>
        <v>Yes</v>
      </c>
    </row>
    <row r="342" spans="1:11">
      <c r="A342" s="14" t="s">
        <v>1291</v>
      </c>
      <c r="B342" s="28">
        <v>202541087788</v>
      </c>
      <c r="C342" s="14" t="s">
        <v>533</v>
      </c>
      <c r="D342" s="14" t="s">
        <v>649</v>
      </c>
      <c r="E342" s="14" t="s">
        <v>968</v>
      </c>
      <c r="F342" s="15">
        <v>45915</v>
      </c>
      <c r="G342" s="15">
        <f>EDATE(DataTable[[#This Row],[Priority Date]],31)</f>
        <v>45965</v>
      </c>
      <c r="H342" s="28">
        <f t="shared" ca="1" si="19"/>
        <v>-292</v>
      </c>
      <c r="I342" s="28">
        <f ca="1">PendingRQTable[[#This Row],[Days Remaining]]/(365/12)</f>
        <v>-9.6</v>
      </c>
      <c r="J342" s="13" t="str">
        <f t="shared" ca="1" si="20"/>
        <v>OVERDUE</v>
      </c>
      <c r="K342" s="14" t="str">
        <f t="shared" si="21"/>
        <v>Yes</v>
      </c>
    </row>
    <row r="343" spans="1:11">
      <c r="A343" s="14" t="s">
        <v>1292</v>
      </c>
      <c r="B343" s="28">
        <v>202541087832</v>
      </c>
      <c r="C343" s="14" t="s">
        <v>31</v>
      </c>
      <c r="D343" s="14" t="s">
        <v>1293</v>
      </c>
      <c r="E343" s="14" t="s">
        <v>968</v>
      </c>
      <c r="F343" s="15">
        <v>45915</v>
      </c>
      <c r="G343" s="15">
        <f>EDATE(DataTable[[#This Row],[Priority Date]],31)</f>
        <v>45961</v>
      </c>
      <c r="H343" s="28">
        <f t="shared" ca="1" si="19"/>
        <v>-296</v>
      </c>
      <c r="I343" s="28">
        <f ca="1">PendingRQTable[[#This Row],[Days Remaining]]/(365/12)</f>
        <v>-9.7315068493150676</v>
      </c>
      <c r="J343" s="13" t="str">
        <f t="shared" ca="1" si="20"/>
        <v>OVERDUE</v>
      </c>
      <c r="K343" s="14" t="str">
        <f t="shared" si="21"/>
        <v>Yes</v>
      </c>
    </row>
    <row r="344" spans="1:11">
      <c r="A344" s="14" t="s">
        <v>1294</v>
      </c>
      <c r="B344" s="28">
        <v>202541087717</v>
      </c>
      <c r="C344" s="14" t="s">
        <v>69</v>
      </c>
      <c r="D344" s="14" t="s">
        <v>649</v>
      </c>
      <c r="E344" s="14" t="s">
        <v>968</v>
      </c>
      <c r="F344" s="15">
        <v>45915</v>
      </c>
      <c r="G344" s="15">
        <f>EDATE(DataTable[[#This Row],[Priority Date]],31)</f>
        <v>46804</v>
      </c>
      <c r="H344" s="28">
        <f t="shared" ca="1" si="19"/>
        <v>547</v>
      </c>
      <c r="I344" s="28">
        <f ca="1">PendingRQTable[[#This Row],[Days Remaining]]/(365/12)</f>
        <v>17.983561643835614</v>
      </c>
      <c r="J344" s="13" t="str">
        <f t="shared" ca="1" si="20"/>
        <v>UPCOMING</v>
      </c>
      <c r="K344" s="14" t="str">
        <f t="shared" si="21"/>
        <v>Yes</v>
      </c>
    </row>
    <row r="345" spans="1:11">
      <c r="A345" s="14" t="s">
        <v>1295</v>
      </c>
      <c r="B345" s="28">
        <v>202541088245</v>
      </c>
      <c r="C345" s="14" t="s">
        <v>44</v>
      </c>
      <c r="D345" s="14" t="s">
        <v>1296</v>
      </c>
      <c r="E345" s="14" t="s">
        <v>968</v>
      </c>
      <c r="F345" s="15">
        <v>45916</v>
      </c>
      <c r="G345" s="15">
        <f>EDATE(DataTable[[#This Row],[Priority Date]],31)</f>
        <v>45867</v>
      </c>
      <c r="H345" s="28">
        <f t="shared" ca="1" si="19"/>
        <v>-390</v>
      </c>
      <c r="I345" s="28">
        <f ca="1">PendingRQTable[[#This Row],[Days Remaining]]/(365/12)</f>
        <v>-12.821917808219178</v>
      </c>
      <c r="J345" s="13" t="str">
        <f t="shared" ca="1" si="20"/>
        <v>OVERDUE</v>
      </c>
      <c r="K345" s="14" t="str">
        <f t="shared" si="21"/>
        <v>Yes</v>
      </c>
    </row>
    <row r="346" spans="1:11">
      <c r="A346" s="14" t="s">
        <v>1297</v>
      </c>
      <c r="B346" s="28">
        <v>202541088399</v>
      </c>
      <c r="C346" s="14" t="s">
        <v>56</v>
      </c>
      <c r="D346" s="14" t="s">
        <v>1298</v>
      </c>
      <c r="E346" s="14" t="s">
        <v>647</v>
      </c>
      <c r="F346" s="15">
        <v>45917</v>
      </c>
      <c r="G346" s="15">
        <f>EDATE(DataTable[[#This Row],[Priority Date]],31)</f>
        <v>46441</v>
      </c>
      <c r="H346" s="28">
        <f t="shared" ca="1" si="19"/>
        <v>184</v>
      </c>
      <c r="I346" s="28">
        <f ca="1">PendingRQTable[[#This Row],[Days Remaining]]/(365/12)</f>
        <v>6.0493150684931507</v>
      </c>
      <c r="J346" s="13" t="str">
        <f t="shared" ca="1" si="20"/>
        <v>UPCOMING</v>
      </c>
      <c r="K346" s="14" t="str">
        <f>IF(E346="ABANDONED","No - Case Inactive","Yes")</f>
        <v>No - Case Inactive</v>
      </c>
    </row>
    <row r="347" spans="1:11">
      <c r="A347" s="14" t="s">
        <v>1299</v>
      </c>
      <c r="B347" s="28">
        <v>202541088358</v>
      </c>
      <c r="C347" s="14" t="s">
        <v>37</v>
      </c>
      <c r="D347" s="14" t="s">
        <v>1300</v>
      </c>
      <c r="E347" s="14" t="s">
        <v>974</v>
      </c>
      <c r="F347" s="15">
        <v>45917</v>
      </c>
      <c r="G347" s="15">
        <f>EDATE(DataTable[[#This Row],[Priority Date]],31)</f>
        <v>46092</v>
      </c>
      <c r="H347" s="28">
        <f t="shared" ca="1" si="19"/>
        <v>-165</v>
      </c>
      <c r="I347" s="28">
        <f ca="1">PendingRQTable[[#This Row],[Days Remaining]]/(365/12)</f>
        <v>-5.4246575342465748</v>
      </c>
      <c r="J347" s="13" t="str">
        <f t="shared" ca="1" si="20"/>
        <v>OVERDUE</v>
      </c>
      <c r="K347" s="14" t="str">
        <f>IF(E347="COMPLETE FILED","Yes","Yes")</f>
        <v>Yes</v>
      </c>
    </row>
    <row r="348" spans="1:11">
      <c r="A348" s="14" t="s">
        <v>1301</v>
      </c>
      <c r="B348" s="28">
        <v>202541089023</v>
      </c>
      <c r="C348" s="14" t="s">
        <v>56</v>
      </c>
      <c r="D348" s="14" t="s">
        <v>1302</v>
      </c>
      <c r="E348" s="14" t="s">
        <v>647</v>
      </c>
      <c r="F348" s="15">
        <v>45918</v>
      </c>
      <c r="G348" s="15">
        <f>EDATE(DataTable[[#This Row],[Priority Date]],31)</f>
        <v>46804</v>
      </c>
      <c r="H348" s="28">
        <f t="shared" ca="1" si="19"/>
        <v>547</v>
      </c>
      <c r="I348" s="28">
        <f ca="1">PendingRQTable[[#This Row],[Days Remaining]]/(365/12)</f>
        <v>17.983561643835614</v>
      </c>
      <c r="J348" s="13" t="str">
        <f t="shared" ca="1" si="20"/>
        <v>UPCOMING</v>
      </c>
      <c r="K348" s="14" t="str">
        <f>IF(E348="ABANDONED","No - Case Inactive","Yes")</f>
        <v>No - Case Inactive</v>
      </c>
    </row>
    <row r="349" spans="1:11">
      <c r="A349" s="14" t="s">
        <v>1303</v>
      </c>
      <c r="B349" s="28">
        <v>202541088995</v>
      </c>
      <c r="C349" s="14" t="s">
        <v>44</v>
      </c>
      <c r="D349" s="14" t="s">
        <v>1304</v>
      </c>
      <c r="E349" s="14" t="s">
        <v>968</v>
      </c>
      <c r="F349" s="15">
        <v>45918</v>
      </c>
      <c r="G349" s="15">
        <f>EDATE(DataTable[[#This Row],[Priority Date]],31)</f>
        <v>45860</v>
      </c>
      <c r="H349" s="28">
        <f t="shared" ca="1" si="19"/>
        <v>-397</v>
      </c>
      <c r="I349" s="28">
        <f ca="1">PendingRQTable[[#This Row],[Days Remaining]]/(365/12)</f>
        <v>-13.052054794520547</v>
      </c>
      <c r="J349" s="13" t="str">
        <f t="shared" ca="1" si="20"/>
        <v>OVERDUE</v>
      </c>
      <c r="K349" s="14" t="str">
        <f>IF(E349="PROVISIONAL FILED","Yes","Yes")</f>
        <v>Yes</v>
      </c>
    </row>
    <row r="350" spans="1:11">
      <c r="A350" s="14" t="s">
        <v>1305</v>
      </c>
      <c r="B350" s="28">
        <v>202541089514</v>
      </c>
      <c r="C350" s="14" t="s">
        <v>35</v>
      </c>
      <c r="D350" s="14" t="s">
        <v>1306</v>
      </c>
      <c r="E350" s="14" t="s">
        <v>968</v>
      </c>
      <c r="F350" s="15">
        <v>45919</v>
      </c>
      <c r="G350" s="15">
        <f>EDATE(DataTable[[#This Row],[Priority Date]],31)</f>
        <v>45861</v>
      </c>
      <c r="H350" s="28">
        <f t="shared" ca="1" si="19"/>
        <v>-396</v>
      </c>
      <c r="I350" s="28">
        <f ca="1">PendingRQTable[[#This Row],[Days Remaining]]/(365/12)</f>
        <v>-13.019178082191781</v>
      </c>
      <c r="J350" s="13" t="str">
        <f t="shared" ca="1" si="20"/>
        <v>OVERDUE</v>
      </c>
      <c r="K350" s="14" t="str">
        <f>IF(E350="PROVISIONAL FILED","Yes","Yes")</f>
        <v>Yes</v>
      </c>
    </row>
    <row r="351" spans="1:11">
      <c r="A351" s="14" t="s">
        <v>1307</v>
      </c>
      <c r="B351" s="28">
        <v>202541089356</v>
      </c>
      <c r="C351" s="14" t="s">
        <v>35</v>
      </c>
      <c r="D351" s="14" t="s">
        <v>1308</v>
      </c>
      <c r="E351" s="14" t="s">
        <v>968</v>
      </c>
      <c r="F351" s="15">
        <v>45919</v>
      </c>
      <c r="G351" s="15">
        <f>EDATE(DataTable[[#This Row],[Priority Date]],31)</f>
        <v>45866</v>
      </c>
      <c r="H351" s="28">
        <f t="shared" ca="1" si="19"/>
        <v>-391</v>
      </c>
      <c r="I351" s="28">
        <f ca="1">PendingRQTable[[#This Row],[Days Remaining]]/(365/12)</f>
        <v>-12.854794520547944</v>
      </c>
      <c r="J351" s="13" t="str">
        <f t="shared" ca="1" si="20"/>
        <v>OVERDUE</v>
      </c>
      <c r="K351" s="14" t="str">
        <f>IF(E351="PROVISIONAL FILED","Yes","Yes")</f>
        <v>Yes</v>
      </c>
    </row>
    <row r="352" spans="1:11">
      <c r="A352" s="14" t="s">
        <v>1309</v>
      </c>
      <c r="B352" s="28">
        <v>202511089546</v>
      </c>
      <c r="C352" s="14" t="s">
        <v>35</v>
      </c>
      <c r="D352" s="14" t="s">
        <v>1310</v>
      </c>
      <c r="E352" s="14" t="s">
        <v>968</v>
      </c>
      <c r="F352" s="15">
        <v>45919</v>
      </c>
      <c r="G352" s="15">
        <f>EDATE(DataTable[[#This Row],[Priority Date]],31)</f>
        <v>46110</v>
      </c>
      <c r="H352" s="28">
        <f t="shared" ca="1" si="19"/>
        <v>-147</v>
      </c>
      <c r="I352" s="28">
        <f ca="1">PendingRQTable[[#This Row],[Days Remaining]]/(365/12)</f>
        <v>-4.8328767123287673</v>
      </c>
      <c r="J352" s="13" t="str">
        <f t="shared" ca="1" si="20"/>
        <v>OVERDUE</v>
      </c>
      <c r="K352" s="14" t="str">
        <f>IF(E352="PROVISIONAL FILED","Yes","Yes")</f>
        <v>Yes</v>
      </c>
    </row>
    <row r="353" spans="1:11">
      <c r="A353" s="14" t="s">
        <v>1311</v>
      </c>
      <c r="B353" s="28">
        <v>202541089513</v>
      </c>
      <c r="C353" s="14" t="s">
        <v>56</v>
      </c>
      <c r="D353" s="14" t="s">
        <v>1312</v>
      </c>
      <c r="E353" s="14" t="s">
        <v>647</v>
      </c>
      <c r="F353" s="15">
        <v>45919</v>
      </c>
      <c r="G353" s="15">
        <f>EDATE(DataTable[[#This Row],[Priority Date]],31)</f>
        <v>45866</v>
      </c>
      <c r="H353" s="28">
        <f t="shared" ca="1" si="19"/>
        <v>-391</v>
      </c>
      <c r="I353" s="28">
        <f ca="1">PendingRQTable[[#This Row],[Days Remaining]]/(365/12)</f>
        <v>-12.854794520547944</v>
      </c>
      <c r="J353" s="13" t="str">
        <f t="shared" ca="1" si="20"/>
        <v>OVERDUE</v>
      </c>
      <c r="K353" s="14" t="str">
        <f>IF(E353="ABANDONED","No - Case Inactive","Yes")</f>
        <v>No - Case Inactive</v>
      </c>
    </row>
    <row r="354" spans="1:11">
      <c r="A354" s="14" t="s">
        <v>1313</v>
      </c>
      <c r="B354" s="28">
        <v>202541089708</v>
      </c>
      <c r="C354" s="14" t="s">
        <v>99</v>
      </c>
      <c r="D354" s="14" t="s">
        <v>1314</v>
      </c>
      <c r="E354" s="14" t="s">
        <v>968</v>
      </c>
      <c r="F354" s="15">
        <v>45919</v>
      </c>
      <c r="G354" s="15">
        <f>EDATE(DataTable[[#This Row],[Priority Date]],31)</f>
        <v>45867</v>
      </c>
      <c r="H354" s="28">
        <f t="shared" ca="1" si="19"/>
        <v>-390</v>
      </c>
      <c r="I354" s="28">
        <f ca="1">PendingRQTable[[#This Row],[Days Remaining]]/(365/12)</f>
        <v>-12.821917808219178</v>
      </c>
      <c r="J354" s="13" t="str">
        <f t="shared" ca="1" si="20"/>
        <v>OVERDUE</v>
      </c>
      <c r="K354" s="14" t="str">
        <f>IF(E354="PROVISIONAL FILED","Yes","Yes")</f>
        <v>Yes</v>
      </c>
    </row>
    <row r="355" spans="1:11">
      <c r="A355" s="14" t="s">
        <v>1315</v>
      </c>
      <c r="B355" s="28">
        <v>202531089538</v>
      </c>
      <c r="C355" s="14" t="s">
        <v>292</v>
      </c>
      <c r="D355" s="14" t="s">
        <v>649</v>
      </c>
      <c r="E355" s="14" t="s">
        <v>968</v>
      </c>
      <c r="F355" s="15">
        <v>45919</v>
      </c>
      <c r="G355" s="15">
        <f>EDATE(DataTable[[#This Row],[Priority Date]],31)</f>
        <v>46805</v>
      </c>
      <c r="H355" s="28">
        <f t="shared" ca="1" si="19"/>
        <v>548</v>
      </c>
      <c r="I355" s="28">
        <f ca="1">PendingRQTable[[#This Row],[Days Remaining]]/(365/12)</f>
        <v>18.016438356164382</v>
      </c>
      <c r="J355" s="13" t="str">
        <f t="shared" ca="1" si="20"/>
        <v>UPCOMING</v>
      </c>
      <c r="K355" s="14" t="str">
        <f>IF(E355="PROVISIONAL FILED","Yes","Yes")</f>
        <v>Yes</v>
      </c>
    </row>
    <row r="356" spans="1:11">
      <c r="A356" s="14" t="s">
        <v>1316</v>
      </c>
      <c r="B356" s="28">
        <v>202531089526</v>
      </c>
      <c r="C356" s="14" t="s">
        <v>432</v>
      </c>
      <c r="D356" s="14" t="s">
        <v>649</v>
      </c>
      <c r="E356" s="14" t="s">
        <v>968</v>
      </c>
      <c r="F356" s="15">
        <v>45919</v>
      </c>
      <c r="G356" s="15">
        <f>EDATE(DataTable[[#This Row],[Priority Date]],31)</f>
        <v>46074</v>
      </c>
      <c r="H356" s="28">
        <f t="shared" ca="1" si="19"/>
        <v>-183</v>
      </c>
      <c r="I356" s="28">
        <f ca="1">PendingRQTable[[#This Row],[Days Remaining]]/(365/12)</f>
        <v>-6.0164383561643833</v>
      </c>
      <c r="J356" s="13" t="str">
        <f t="shared" ca="1" si="20"/>
        <v>OVERDUE</v>
      </c>
      <c r="K356" s="14" t="str">
        <f>IF(E356="PROVISIONAL FILED","Yes","Yes")</f>
        <v>Yes</v>
      </c>
    </row>
    <row r="357" spans="1:11">
      <c r="A357" s="14" t="s">
        <v>1317</v>
      </c>
      <c r="B357" s="28">
        <v>202541090228</v>
      </c>
      <c r="C357" s="14" t="s">
        <v>37</v>
      </c>
      <c r="D357" s="14" t="s">
        <v>1318</v>
      </c>
      <c r="E357" s="14" t="s">
        <v>974</v>
      </c>
      <c r="F357" s="15">
        <v>45922</v>
      </c>
      <c r="G357" s="15">
        <f>EDATE(DataTable[[#This Row],[Priority Date]],31)</f>
        <v>45861</v>
      </c>
      <c r="H357" s="28">
        <f t="shared" ca="1" si="19"/>
        <v>-396</v>
      </c>
      <c r="I357" s="28">
        <f ca="1">PendingRQTable[[#This Row],[Days Remaining]]/(365/12)</f>
        <v>-13.019178082191781</v>
      </c>
      <c r="J357" s="13" t="str">
        <f t="shared" ca="1" si="20"/>
        <v>OVERDUE</v>
      </c>
      <c r="K357" s="14" t="str">
        <f>IF(E357="COMPLETE FILED","Yes","Yes")</f>
        <v>Yes</v>
      </c>
    </row>
    <row r="358" spans="1:11">
      <c r="A358" s="14" t="s">
        <v>1319</v>
      </c>
      <c r="B358" s="28">
        <v>202541090428</v>
      </c>
      <c r="C358" s="14" t="s">
        <v>69</v>
      </c>
      <c r="D358" s="14" t="s">
        <v>649</v>
      </c>
      <c r="E358" s="14" t="s">
        <v>968</v>
      </c>
      <c r="F358" s="15">
        <v>45922</v>
      </c>
      <c r="G358" s="15">
        <f>EDATE(DataTable[[#This Row],[Priority Date]],31)</f>
        <v>45861</v>
      </c>
      <c r="H358" s="28">
        <f t="shared" ca="1" si="19"/>
        <v>-396</v>
      </c>
      <c r="I358" s="28">
        <f ca="1">PendingRQTable[[#This Row],[Days Remaining]]/(365/12)</f>
        <v>-13.019178082191781</v>
      </c>
      <c r="J358" s="13" t="str">
        <f t="shared" ca="1" si="20"/>
        <v>OVERDUE</v>
      </c>
      <c r="K358" s="14" t="str">
        <f>IF(E358="PROVISIONAL FILED","Yes","Yes")</f>
        <v>Yes</v>
      </c>
    </row>
    <row r="359" spans="1:11">
      <c r="A359" s="14" t="s">
        <v>1320</v>
      </c>
      <c r="B359" s="28">
        <v>202541090364</v>
      </c>
      <c r="C359" s="14" t="s">
        <v>99</v>
      </c>
      <c r="D359" s="14" t="s">
        <v>1321</v>
      </c>
      <c r="E359" s="14" t="s">
        <v>968</v>
      </c>
      <c r="F359" s="15">
        <v>45922</v>
      </c>
      <c r="G359" s="15">
        <f>EDATE(DataTable[[#This Row],[Priority Date]],31)</f>
        <v>45861</v>
      </c>
      <c r="H359" s="28">
        <f t="shared" ca="1" si="19"/>
        <v>-396</v>
      </c>
      <c r="I359" s="28">
        <f ca="1">PendingRQTable[[#This Row],[Days Remaining]]/(365/12)</f>
        <v>-13.019178082191781</v>
      </c>
      <c r="J359" s="13" t="str">
        <f t="shared" ca="1" si="20"/>
        <v>OVERDUE</v>
      </c>
      <c r="K359" s="14" t="str">
        <f>IF(E359="PROVISIONAL FILED","Yes","Yes")</f>
        <v>Yes</v>
      </c>
    </row>
    <row r="360" spans="1:11">
      <c r="A360" s="14" t="s">
        <v>1322</v>
      </c>
      <c r="B360" s="28">
        <v>202541090921</v>
      </c>
      <c r="C360" s="14" t="s">
        <v>33</v>
      </c>
      <c r="D360" s="14" t="s">
        <v>1323</v>
      </c>
      <c r="E360" s="14" t="s">
        <v>968</v>
      </c>
      <c r="F360" s="15">
        <v>45923</v>
      </c>
      <c r="G360" s="15">
        <f>EDATE(DataTable[[#This Row],[Priority Date]],31)</f>
        <v>45945</v>
      </c>
      <c r="H360" s="28">
        <f t="shared" ca="1" si="19"/>
        <v>-312</v>
      </c>
      <c r="I360" s="28">
        <f ca="1">PendingRQTable[[#This Row],[Days Remaining]]/(365/12)</f>
        <v>-10.257534246575341</v>
      </c>
      <c r="J360" s="13" t="str">
        <f t="shared" ca="1" si="20"/>
        <v>OVERDUE</v>
      </c>
      <c r="K360" s="14" t="str">
        <f>IF(E360="PROVISIONAL FILED","Yes","Yes")</f>
        <v>Yes</v>
      </c>
    </row>
    <row r="361" spans="1:11">
      <c r="A361" s="14" t="s">
        <v>1324</v>
      </c>
      <c r="B361" s="28">
        <v>202541090719</v>
      </c>
      <c r="C361" s="14" t="s">
        <v>56</v>
      </c>
      <c r="D361" s="14" t="s">
        <v>1325</v>
      </c>
      <c r="E361" s="14" t="s">
        <v>647</v>
      </c>
      <c r="F361" s="15">
        <v>45923</v>
      </c>
      <c r="G361" s="15">
        <f>EDATE(DataTable[[#This Row],[Priority Date]],31)</f>
        <v>45950</v>
      </c>
      <c r="H361" s="28">
        <f t="shared" ca="1" si="19"/>
        <v>-307</v>
      </c>
      <c r="I361" s="28">
        <f ca="1">PendingRQTable[[#This Row],[Days Remaining]]/(365/12)</f>
        <v>-10.093150684931507</v>
      </c>
      <c r="J361" s="13" t="str">
        <f t="shared" ca="1" si="20"/>
        <v>OVERDUE</v>
      </c>
      <c r="K361" s="14" t="str">
        <f>IF(E361="ABANDONED","No - Case Inactive","Yes")</f>
        <v>No - Case Inactive</v>
      </c>
    </row>
    <row r="362" spans="1:11">
      <c r="A362" s="14" t="s">
        <v>1326</v>
      </c>
      <c r="B362" s="28">
        <v>202511090999</v>
      </c>
      <c r="C362" s="14" t="s">
        <v>35</v>
      </c>
      <c r="D362" s="14" t="s">
        <v>1327</v>
      </c>
      <c r="E362" s="14" t="s">
        <v>968</v>
      </c>
      <c r="F362" s="15">
        <v>45923</v>
      </c>
      <c r="G362" s="15">
        <f>EDATE(DataTable[[#This Row],[Priority Date]],31)</f>
        <v>46805</v>
      </c>
      <c r="H362" s="28">
        <f t="shared" ca="1" si="19"/>
        <v>548</v>
      </c>
      <c r="I362" s="28">
        <f ca="1">PendingRQTable[[#This Row],[Days Remaining]]/(365/12)</f>
        <v>18.016438356164382</v>
      </c>
      <c r="J362" s="13" t="str">
        <f t="shared" ca="1" si="20"/>
        <v>UPCOMING</v>
      </c>
      <c r="K362" s="14" t="str">
        <f>IF(E362="PROVISIONAL FILED","Yes","Yes")</f>
        <v>Yes</v>
      </c>
    </row>
    <row r="363" spans="1:11">
      <c r="A363" s="14" t="s">
        <v>1328</v>
      </c>
      <c r="B363" s="28">
        <v>202541090819</v>
      </c>
      <c r="C363" s="14" t="s">
        <v>623</v>
      </c>
      <c r="D363" s="14" t="s">
        <v>649</v>
      </c>
      <c r="E363" s="14" t="s">
        <v>968</v>
      </c>
      <c r="F363" s="15">
        <v>45923</v>
      </c>
      <c r="G363" s="15">
        <f>EDATE(DataTable[[#This Row],[Priority Date]],31)</f>
        <v>45903</v>
      </c>
      <c r="H363" s="28">
        <f t="shared" ca="1" si="19"/>
        <v>-354</v>
      </c>
      <c r="I363" s="28">
        <f ca="1">PendingRQTable[[#This Row],[Days Remaining]]/(365/12)</f>
        <v>-11.638356164383561</v>
      </c>
      <c r="J363" s="13" t="str">
        <f t="shared" ca="1" si="20"/>
        <v>OVERDUE</v>
      </c>
      <c r="K363" s="14" t="str">
        <f>IF(E363="PROVISIONAL FILED","Yes","Yes")</f>
        <v>Yes</v>
      </c>
    </row>
    <row r="364" spans="1:11">
      <c r="A364" s="14" t="s">
        <v>1329</v>
      </c>
      <c r="B364" s="28">
        <v>202511091003</v>
      </c>
      <c r="C364" s="14" t="s">
        <v>56</v>
      </c>
      <c r="D364" s="14" t="s">
        <v>1330</v>
      </c>
      <c r="E364" s="14" t="s">
        <v>647</v>
      </c>
      <c r="F364" s="15">
        <v>45923</v>
      </c>
      <c r="G364" s="15">
        <f>EDATE(DataTable[[#This Row],[Priority Date]],31)</f>
        <v>45872</v>
      </c>
      <c r="H364" s="28">
        <f t="shared" ca="1" si="19"/>
        <v>-385</v>
      </c>
      <c r="I364" s="28">
        <f ca="1">PendingRQTable[[#This Row],[Days Remaining]]/(365/12)</f>
        <v>-12.657534246575342</v>
      </c>
      <c r="J364" s="13" t="str">
        <f t="shared" ca="1" si="20"/>
        <v>OVERDUE</v>
      </c>
      <c r="K364" s="14" t="str">
        <f>IF(E364="ABANDONED","No - Case Inactive","Yes")</f>
        <v>No - Case Inactive</v>
      </c>
    </row>
    <row r="365" spans="1:11">
      <c r="A365" s="14" t="s">
        <v>1331</v>
      </c>
      <c r="B365" s="28">
        <v>202541091416</v>
      </c>
      <c r="C365" s="14" t="s">
        <v>37</v>
      </c>
      <c r="D365" s="14" t="s">
        <v>1332</v>
      </c>
      <c r="E365" s="14" t="s">
        <v>974</v>
      </c>
      <c r="F365" s="15">
        <v>45924</v>
      </c>
      <c r="G365" s="15">
        <f>EDATE(DataTable[[#This Row],[Priority Date]],31)</f>
        <v>45861</v>
      </c>
      <c r="H365" s="28">
        <f t="shared" ca="1" si="19"/>
        <v>-396</v>
      </c>
      <c r="I365" s="28">
        <f ca="1">PendingRQTable[[#This Row],[Days Remaining]]/(365/12)</f>
        <v>-13.019178082191781</v>
      </c>
      <c r="J365" s="13" t="str">
        <f t="shared" ca="1" si="20"/>
        <v>OVERDUE</v>
      </c>
      <c r="K365" s="14" t="str">
        <f>IF(E365="COMPLETE FILED","Yes","Yes")</f>
        <v>Yes</v>
      </c>
    </row>
    <row r="366" spans="1:11">
      <c r="A366" s="14" t="s">
        <v>1333</v>
      </c>
      <c r="B366" s="28">
        <v>202541091685</v>
      </c>
      <c r="C366" s="14" t="s">
        <v>152</v>
      </c>
      <c r="D366" s="14" t="s">
        <v>1334</v>
      </c>
      <c r="E366" s="14" t="s">
        <v>968</v>
      </c>
      <c r="F366" s="15">
        <v>45924</v>
      </c>
      <c r="G366" s="15">
        <f>EDATE(DataTable[[#This Row],[Priority Date]],31)</f>
        <v>45875</v>
      </c>
      <c r="H366" s="28">
        <f t="shared" ca="1" si="19"/>
        <v>-382</v>
      </c>
      <c r="I366" s="28">
        <f ca="1">PendingRQTable[[#This Row],[Days Remaining]]/(365/12)</f>
        <v>-12.55890410958904</v>
      </c>
      <c r="J366" s="13" t="str">
        <f t="shared" ca="1" si="20"/>
        <v>OVERDUE</v>
      </c>
      <c r="K366" s="14" t="str">
        <f>IF(E366="PROVISIONAL FILED","Yes","Yes")</f>
        <v>Yes</v>
      </c>
    </row>
    <row r="367" spans="1:11">
      <c r="A367" s="14" t="s">
        <v>1335</v>
      </c>
      <c r="B367" s="28">
        <v>202541091521</v>
      </c>
      <c r="C367" s="14" t="s">
        <v>152</v>
      </c>
      <c r="D367" s="14" t="s">
        <v>1336</v>
      </c>
      <c r="E367" s="14" t="s">
        <v>968</v>
      </c>
      <c r="F367" s="15">
        <v>45924</v>
      </c>
      <c r="G367" s="15">
        <f>EDATE(DataTable[[#This Row],[Priority Date]],31)</f>
        <v>46092</v>
      </c>
      <c r="H367" s="28">
        <f t="shared" ca="1" si="19"/>
        <v>-165</v>
      </c>
      <c r="I367" s="28">
        <f ca="1">PendingRQTable[[#This Row],[Days Remaining]]/(365/12)</f>
        <v>-5.4246575342465748</v>
      </c>
      <c r="J367" s="13" t="str">
        <f t="shared" ca="1" si="20"/>
        <v>OVERDUE</v>
      </c>
      <c r="K367" s="14" t="str">
        <f>IF(E367="PROVISIONAL FILED","Yes","Yes")</f>
        <v>Yes</v>
      </c>
    </row>
    <row r="368" spans="1:11">
      <c r="A368" s="14" t="s">
        <v>1337</v>
      </c>
      <c r="B368" s="28">
        <v>202541091385</v>
      </c>
      <c r="C368" s="14" t="s">
        <v>109</v>
      </c>
      <c r="D368" s="14" t="s">
        <v>1338</v>
      </c>
      <c r="E368" s="14" t="s">
        <v>968</v>
      </c>
      <c r="F368" s="15">
        <v>45924</v>
      </c>
      <c r="G368" s="15">
        <f>EDATE(DataTable[[#This Row],[Priority Date]],31)</f>
        <v>45887</v>
      </c>
      <c r="H368" s="28">
        <f t="shared" ca="1" si="19"/>
        <v>-370</v>
      </c>
      <c r="I368" s="28">
        <f ca="1">PendingRQTable[[#This Row],[Days Remaining]]/(365/12)</f>
        <v>-12.164383561643834</v>
      </c>
      <c r="J368" s="13" t="str">
        <f t="shared" ca="1" si="20"/>
        <v>OVERDUE</v>
      </c>
      <c r="K368" s="14" t="str">
        <f>IF(E368="PROVISIONAL FILED","Yes","Yes")</f>
        <v>Yes</v>
      </c>
    </row>
    <row r="369" spans="1:11">
      <c r="A369" s="14" t="s">
        <v>1339</v>
      </c>
      <c r="B369" s="28">
        <v>202541091656</v>
      </c>
      <c r="C369" s="14" t="s">
        <v>56</v>
      </c>
      <c r="D369" s="14" t="s">
        <v>1340</v>
      </c>
      <c r="E369" s="14" t="s">
        <v>647</v>
      </c>
      <c r="F369" s="15">
        <v>45924</v>
      </c>
      <c r="G369" s="15">
        <f>EDATE(DataTable[[#This Row],[Priority Date]],31)</f>
        <v>45865</v>
      </c>
      <c r="H369" s="28">
        <f t="shared" ca="1" si="19"/>
        <v>-392</v>
      </c>
      <c r="I369" s="28">
        <f ca="1">PendingRQTable[[#This Row],[Days Remaining]]/(365/12)</f>
        <v>-12.887671232876713</v>
      </c>
      <c r="J369" s="13" t="str">
        <f t="shared" ca="1" si="20"/>
        <v>OVERDUE</v>
      </c>
      <c r="K369" s="14" t="str">
        <f>IF(E369="ABANDONED","No - Case Inactive","Yes")</f>
        <v>No - Case Inactive</v>
      </c>
    </row>
    <row r="370" spans="1:11">
      <c r="A370" s="14" t="s">
        <v>1341</v>
      </c>
      <c r="B370" s="28">
        <v>202541091438</v>
      </c>
      <c r="C370" s="14" t="s">
        <v>69</v>
      </c>
      <c r="D370" s="14" t="s">
        <v>649</v>
      </c>
      <c r="E370" s="14" t="s">
        <v>968</v>
      </c>
      <c r="F370" s="15">
        <v>45924</v>
      </c>
      <c r="G370" s="15">
        <f>EDATE(DataTable[[#This Row],[Priority Date]],31)</f>
        <v>45873</v>
      </c>
      <c r="H370" s="28">
        <f t="shared" ca="1" si="19"/>
        <v>-384</v>
      </c>
      <c r="I370" s="28">
        <f ca="1">PendingRQTable[[#This Row],[Days Remaining]]/(365/12)</f>
        <v>-12.624657534246575</v>
      </c>
      <c r="J370" s="13" t="str">
        <f t="shared" ca="1" si="20"/>
        <v>OVERDUE</v>
      </c>
      <c r="K370" s="14" t="str">
        <f>IF(E370="PROVISIONAL FILED","Yes","Yes")</f>
        <v>Yes</v>
      </c>
    </row>
    <row r="371" spans="1:11">
      <c r="A371" s="14" t="s">
        <v>1342</v>
      </c>
      <c r="B371" s="28">
        <v>202541092263</v>
      </c>
      <c r="C371" s="14" t="s">
        <v>180</v>
      </c>
      <c r="D371" s="14" t="s">
        <v>1343</v>
      </c>
      <c r="E371" s="14" t="s">
        <v>647</v>
      </c>
      <c r="F371" s="15">
        <v>45925</v>
      </c>
      <c r="G371" s="15">
        <f>EDATE(DataTable[[#This Row],[Priority Date]],31)</f>
        <v>45861</v>
      </c>
      <c r="H371" s="28">
        <f t="shared" ca="1" si="19"/>
        <v>-396</v>
      </c>
      <c r="I371" s="28">
        <f ca="1">PendingRQTable[[#This Row],[Days Remaining]]/(365/12)</f>
        <v>-13.019178082191781</v>
      </c>
      <c r="J371" s="13" t="str">
        <f t="shared" ca="1" si="20"/>
        <v>OVERDUE</v>
      </c>
      <c r="K371" s="14" t="str">
        <f>IF(E371="ABANDONED","No - Case Inactive","Yes")</f>
        <v>No - Case Inactive</v>
      </c>
    </row>
    <row r="372" spans="1:11">
      <c r="A372" s="14" t="s">
        <v>1344</v>
      </c>
      <c r="B372" s="28">
        <v>202541091806</v>
      </c>
      <c r="C372" s="14" t="s">
        <v>40</v>
      </c>
      <c r="D372" s="14" t="s">
        <v>1345</v>
      </c>
      <c r="E372" s="14" t="s">
        <v>968</v>
      </c>
      <c r="F372" s="15">
        <v>45925</v>
      </c>
      <c r="G372" s="15">
        <f>EDATE(DataTable[[#This Row],[Priority Date]],31)</f>
        <v>45860</v>
      </c>
      <c r="H372" s="28">
        <f t="shared" ca="1" si="19"/>
        <v>-397</v>
      </c>
      <c r="I372" s="28">
        <f ca="1">PendingRQTable[[#This Row],[Days Remaining]]/(365/12)</f>
        <v>-13.052054794520547</v>
      </c>
      <c r="J372" s="13" t="str">
        <f t="shared" ca="1" si="20"/>
        <v>OVERDUE</v>
      </c>
      <c r="K372" s="14" t="str">
        <f>IF(E372="PROVISIONAL FILED","Yes","Yes")</f>
        <v>Yes</v>
      </c>
    </row>
    <row r="373" spans="1:11">
      <c r="A373" s="14" t="s">
        <v>1346</v>
      </c>
      <c r="B373" s="28">
        <v>202541092293</v>
      </c>
      <c r="C373" s="14" t="s">
        <v>587</v>
      </c>
      <c r="D373" s="14" t="s">
        <v>649</v>
      </c>
      <c r="E373" s="14" t="s">
        <v>968</v>
      </c>
      <c r="F373" s="15">
        <v>45925</v>
      </c>
      <c r="G373" s="15">
        <f>EDATE(DataTable[[#This Row],[Priority Date]],31)</f>
        <v>46805</v>
      </c>
      <c r="H373" s="28">
        <f t="shared" ca="1" si="19"/>
        <v>548</v>
      </c>
      <c r="I373" s="28">
        <f ca="1">PendingRQTable[[#This Row],[Days Remaining]]/(365/12)</f>
        <v>18.016438356164382</v>
      </c>
      <c r="J373" s="13" t="str">
        <f t="shared" ca="1" si="20"/>
        <v>UPCOMING</v>
      </c>
      <c r="K373" s="14" t="str">
        <f>IF(E373="PROVISIONAL FILED","Yes","Yes")</f>
        <v>Yes</v>
      </c>
    </row>
    <row r="374" spans="1:11">
      <c r="A374" s="14" t="s">
        <v>1347</v>
      </c>
      <c r="B374" s="28">
        <v>202511091902</v>
      </c>
      <c r="C374" s="14" t="s">
        <v>35</v>
      </c>
      <c r="D374" s="14" t="s">
        <v>1348</v>
      </c>
      <c r="E374" s="14" t="s">
        <v>968</v>
      </c>
      <c r="F374" s="15">
        <v>45925</v>
      </c>
      <c r="G374" s="15">
        <f>EDATE(DataTable[[#This Row],[Priority Date]],31)</f>
        <v>45861</v>
      </c>
      <c r="H374" s="28">
        <f t="shared" ca="1" si="19"/>
        <v>-396</v>
      </c>
      <c r="I374" s="28">
        <f ca="1">PendingRQTable[[#This Row],[Days Remaining]]/(365/12)</f>
        <v>-13.019178082191781</v>
      </c>
      <c r="J374" s="13" t="str">
        <f t="shared" ca="1" si="20"/>
        <v>OVERDUE</v>
      </c>
      <c r="K374" s="14" t="str">
        <f>IF(E374="PROVISIONAL FILED","Yes","Yes")</f>
        <v>Yes</v>
      </c>
    </row>
    <row r="375" spans="1:11">
      <c r="A375" s="14" t="s">
        <v>1349</v>
      </c>
      <c r="B375" s="28">
        <v>202541091747</v>
      </c>
      <c r="C375" s="14" t="s">
        <v>37</v>
      </c>
      <c r="D375" s="14" t="s">
        <v>1350</v>
      </c>
      <c r="E375" s="14" t="s">
        <v>974</v>
      </c>
      <c r="F375" s="15">
        <v>45925</v>
      </c>
      <c r="G375" s="15">
        <f>EDATE(DataTable[[#This Row],[Priority Date]],31)</f>
        <v>46179</v>
      </c>
      <c r="H375" s="28">
        <f t="shared" ca="1" si="19"/>
        <v>-78</v>
      </c>
      <c r="I375" s="28">
        <f ca="1">PendingRQTable[[#This Row],[Days Remaining]]/(365/12)</f>
        <v>-2.5643835616438353</v>
      </c>
      <c r="J375" s="13" t="str">
        <f t="shared" ca="1" si="20"/>
        <v>OVERDUE</v>
      </c>
      <c r="K375" s="14" t="str">
        <f>IF(E375="COMPLETE FILED","Yes","Yes")</f>
        <v>Yes</v>
      </c>
    </row>
    <row r="376" spans="1:11">
      <c r="A376" s="14" t="s">
        <v>1351</v>
      </c>
      <c r="B376" s="28">
        <v>202511092054</v>
      </c>
      <c r="C376" s="14" t="s">
        <v>405</v>
      </c>
      <c r="D376" s="14" t="s">
        <v>649</v>
      </c>
      <c r="E376" s="14" t="s">
        <v>968</v>
      </c>
      <c r="F376" s="15">
        <v>45925</v>
      </c>
      <c r="G376" s="15">
        <f>EDATE(DataTable[[#This Row],[Priority Date]],31)</f>
        <v>46806</v>
      </c>
      <c r="H376" s="28">
        <f t="shared" ca="1" si="19"/>
        <v>549</v>
      </c>
      <c r="I376" s="28">
        <f ca="1">PendingRQTable[[#This Row],[Days Remaining]]/(365/12)</f>
        <v>18.049315068493151</v>
      </c>
      <c r="J376" s="13" t="str">
        <f t="shared" ca="1" si="20"/>
        <v>UPCOMING</v>
      </c>
      <c r="K376" s="14" t="str">
        <f t="shared" ref="K376:K388" si="22">IF(E376="PROVISIONAL FILED","Yes","Yes")</f>
        <v>Yes</v>
      </c>
    </row>
    <row r="377" spans="1:11">
      <c r="A377" s="14" t="s">
        <v>1352</v>
      </c>
      <c r="B377" s="28">
        <v>202541092260</v>
      </c>
      <c r="C377" s="14" t="s">
        <v>33</v>
      </c>
      <c r="D377" s="14" t="s">
        <v>1353</v>
      </c>
      <c r="E377" s="14" t="s">
        <v>968</v>
      </c>
      <c r="F377" s="15">
        <v>45925</v>
      </c>
      <c r="G377" s="15">
        <f>EDATE(DataTable[[#This Row],[Priority Date]],31)</f>
        <v>46806</v>
      </c>
      <c r="H377" s="28">
        <f t="shared" ca="1" si="19"/>
        <v>549</v>
      </c>
      <c r="I377" s="28">
        <f ca="1">PendingRQTable[[#This Row],[Days Remaining]]/(365/12)</f>
        <v>18.049315068493151</v>
      </c>
      <c r="J377" s="13" t="str">
        <f t="shared" ca="1" si="20"/>
        <v>UPCOMING</v>
      </c>
      <c r="K377" s="14" t="str">
        <f t="shared" si="22"/>
        <v>Yes</v>
      </c>
    </row>
    <row r="378" spans="1:11">
      <c r="A378" s="14" t="s">
        <v>1354</v>
      </c>
      <c r="B378" s="28">
        <v>202541092298</v>
      </c>
      <c r="C378" s="14" t="s">
        <v>33</v>
      </c>
      <c r="D378" s="14" t="s">
        <v>1355</v>
      </c>
      <c r="E378" s="14" t="s">
        <v>968</v>
      </c>
      <c r="F378" s="15">
        <v>45925</v>
      </c>
      <c r="G378" s="15">
        <f>EDATE(DataTable[[#This Row],[Priority Date]],31)</f>
        <v>46806</v>
      </c>
      <c r="H378" s="28">
        <f t="shared" ca="1" si="19"/>
        <v>549</v>
      </c>
      <c r="I378" s="28">
        <f ca="1">PendingRQTable[[#This Row],[Days Remaining]]/(365/12)</f>
        <v>18.049315068493151</v>
      </c>
      <c r="J378" s="13" t="str">
        <f t="shared" ca="1" si="20"/>
        <v>UPCOMING</v>
      </c>
      <c r="K378" s="14" t="str">
        <f t="shared" si="22"/>
        <v>Yes</v>
      </c>
    </row>
    <row r="379" spans="1:11">
      <c r="A379" s="14" t="s">
        <v>1356</v>
      </c>
      <c r="B379" s="28">
        <v>202541092281</v>
      </c>
      <c r="C379" s="14" t="s">
        <v>31</v>
      </c>
      <c r="D379" s="14" t="s">
        <v>1357</v>
      </c>
      <c r="E379" s="14" t="s">
        <v>968</v>
      </c>
      <c r="F379" s="15">
        <v>45925</v>
      </c>
      <c r="G379" s="15">
        <f>EDATE(DataTable[[#This Row],[Priority Date]],31)</f>
        <v>46446</v>
      </c>
      <c r="H379" s="28">
        <f t="shared" ca="1" si="19"/>
        <v>189</v>
      </c>
      <c r="I379" s="28">
        <f ca="1">PendingRQTable[[#This Row],[Days Remaining]]/(365/12)</f>
        <v>6.2136986301369861</v>
      </c>
      <c r="J379" s="13" t="str">
        <f t="shared" ca="1" si="20"/>
        <v>UPCOMING</v>
      </c>
      <c r="K379" s="14" t="str">
        <f t="shared" si="22"/>
        <v>Yes</v>
      </c>
    </row>
    <row r="380" spans="1:11">
      <c r="A380" s="14" t="s">
        <v>1358</v>
      </c>
      <c r="B380" s="28">
        <v>202511092647</v>
      </c>
      <c r="C380" s="14" t="s">
        <v>148</v>
      </c>
      <c r="D380" s="14" t="s">
        <v>1359</v>
      </c>
      <c r="E380" s="14" t="s">
        <v>968</v>
      </c>
      <c r="F380" s="15">
        <v>45926</v>
      </c>
      <c r="G380" s="15">
        <f>EDATE(DataTable[[#This Row],[Priority Date]],31)</f>
        <v>46806</v>
      </c>
      <c r="H380" s="28">
        <f t="shared" ca="1" si="19"/>
        <v>549</v>
      </c>
      <c r="I380" s="28">
        <f ca="1">PendingRQTable[[#This Row],[Days Remaining]]/(365/12)</f>
        <v>18.049315068493151</v>
      </c>
      <c r="J380" s="13" t="str">
        <f t="shared" ca="1" si="20"/>
        <v>UPCOMING</v>
      </c>
      <c r="K380" s="14" t="str">
        <f t="shared" si="22"/>
        <v>Yes</v>
      </c>
    </row>
    <row r="381" spans="1:11">
      <c r="A381" s="14" t="s">
        <v>1360</v>
      </c>
      <c r="B381" s="28">
        <v>202541092670</v>
      </c>
      <c r="C381" s="14" t="s">
        <v>31</v>
      </c>
      <c r="D381" s="14" t="s">
        <v>1361</v>
      </c>
      <c r="E381" s="14" t="s">
        <v>968</v>
      </c>
      <c r="F381" s="15">
        <v>45926</v>
      </c>
      <c r="G381" s="15">
        <f>EDATE(DataTable[[#This Row],[Priority Date]],31)</f>
        <v>45838</v>
      </c>
      <c r="H381" s="28">
        <f t="shared" ca="1" si="19"/>
        <v>-419</v>
      </c>
      <c r="I381" s="28">
        <f ca="1">PendingRQTable[[#This Row],[Days Remaining]]/(365/12)</f>
        <v>-13.775342465753424</v>
      </c>
      <c r="J381" s="13" t="str">
        <f t="shared" ca="1" si="20"/>
        <v>OVERDUE</v>
      </c>
      <c r="K381" s="14" t="str">
        <f t="shared" si="22"/>
        <v>Yes</v>
      </c>
    </row>
    <row r="382" spans="1:11">
      <c r="A382" s="14" t="s">
        <v>1362</v>
      </c>
      <c r="B382" s="28">
        <v>202511092732</v>
      </c>
      <c r="C382" s="14" t="s">
        <v>35</v>
      </c>
      <c r="D382" s="14" t="s">
        <v>1363</v>
      </c>
      <c r="E382" s="14" t="s">
        <v>968</v>
      </c>
      <c r="F382" s="15">
        <v>45926</v>
      </c>
      <c r="G382" s="15">
        <f>EDATE(DataTable[[#This Row],[Priority Date]],31)</f>
        <v>46806</v>
      </c>
      <c r="H382" s="28">
        <f t="shared" ca="1" si="19"/>
        <v>549</v>
      </c>
      <c r="I382" s="28">
        <f ca="1">PendingRQTable[[#This Row],[Days Remaining]]/(365/12)</f>
        <v>18.049315068493151</v>
      </c>
      <c r="J382" s="13" t="str">
        <f t="shared" ca="1" si="20"/>
        <v>UPCOMING</v>
      </c>
      <c r="K382" s="14" t="str">
        <f t="shared" si="22"/>
        <v>Yes</v>
      </c>
    </row>
    <row r="383" spans="1:11">
      <c r="A383" s="14" t="s">
        <v>1364</v>
      </c>
      <c r="B383" s="28">
        <v>202521092774</v>
      </c>
      <c r="C383" s="14" t="s">
        <v>492</v>
      </c>
      <c r="D383" s="14" t="s">
        <v>649</v>
      </c>
      <c r="E383" s="14" t="s">
        <v>968</v>
      </c>
      <c r="F383" s="15">
        <v>45926</v>
      </c>
      <c r="G383" s="15">
        <f>EDATE(DataTable[[#This Row],[Priority Date]],31)</f>
        <v>45866</v>
      </c>
      <c r="H383" s="28">
        <f t="shared" ca="1" si="19"/>
        <v>-391</v>
      </c>
      <c r="I383" s="28">
        <f ca="1">PendingRQTable[[#This Row],[Days Remaining]]/(365/12)</f>
        <v>-12.854794520547944</v>
      </c>
      <c r="J383" s="13" t="str">
        <f t="shared" ca="1" si="20"/>
        <v>OVERDUE</v>
      </c>
      <c r="K383" s="14" t="str">
        <f t="shared" si="22"/>
        <v>Yes</v>
      </c>
    </row>
    <row r="384" spans="1:11">
      <c r="A384" s="14" t="s">
        <v>1365</v>
      </c>
      <c r="B384" s="28">
        <v>202541092578</v>
      </c>
      <c r="C384" s="14" t="s">
        <v>31</v>
      </c>
      <c r="D384" s="14" t="s">
        <v>1366</v>
      </c>
      <c r="E384" s="14" t="s">
        <v>968</v>
      </c>
      <c r="F384" s="15">
        <v>45926</v>
      </c>
      <c r="G384" s="15">
        <f>EDATE(DataTable[[#This Row],[Priority Date]],31)</f>
        <v>45901</v>
      </c>
      <c r="H384" s="28">
        <f t="shared" ca="1" si="19"/>
        <v>-356</v>
      </c>
      <c r="I384" s="28">
        <f ca="1">PendingRQTable[[#This Row],[Days Remaining]]/(365/12)</f>
        <v>-11.704109589041096</v>
      </c>
      <c r="J384" s="13" t="str">
        <f t="shared" ca="1" si="20"/>
        <v>OVERDUE</v>
      </c>
      <c r="K384" s="14" t="str">
        <f t="shared" si="22"/>
        <v>Yes</v>
      </c>
    </row>
    <row r="385" spans="1:11">
      <c r="A385" s="14" t="s">
        <v>1367</v>
      </c>
      <c r="B385" s="28">
        <v>202541093543</v>
      </c>
      <c r="C385" s="14" t="s">
        <v>35</v>
      </c>
      <c r="D385" s="14" t="s">
        <v>1368</v>
      </c>
      <c r="E385" s="14" t="s">
        <v>968</v>
      </c>
      <c r="F385" s="15">
        <v>45929</v>
      </c>
      <c r="G385" s="15">
        <f>EDATE(DataTable[[#This Row],[Priority Date]],31)</f>
        <v>46030</v>
      </c>
      <c r="H385" s="28">
        <f t="shared" ca="1" si="19"/>
        <v>-227</v>
      </c>
      <c r="I385" s="28">
        <f ca="1">PendingRQTable[[#This Row],[Days Remaining]]/(365/12)</f>
        <v>-7.463013698630137</v>
      </c>
      <c r="J385" s="13" t="str">
        <f t="shared" ca="1" si="20"/>
        <v>OVERDUE</v>
      </c>
      <c r="K385" s="14" t="str">
        <f t="shared" si="22"/>
        <v>Yes</v>
      </c>
    </row>
    <row r="386" spans="1:11">
      <c r="A386" s="14" t="s">
        <v>1369</v>
      </c>
      <c r="B386" s="28">
        <v>202511093348</v>
      </c>
      <c r="C386" s="14" t="s">
        <v>35</v>
      </c>
      <c r="D386" s="14" t="s">
        <v>1370</v>
      </c>
      <c r="E386" s="14" t="s">
        <v>968</v>
      </c>
      <c r="F386" s="15">
        <v>45929</v>
      </c>
      <c r="G386" s="15">
        <f>EDATE(DataTable[[#This Row],[Priority Date]],31)</f>
        <v>45954</v>
      </c>
      <c r="H386" s="28">
        <f t="shared" ref="H386:H449" ca="1" si="23">G386-TODAY()</f>
        <v>-303</v>
      </c>
      <c r="I386" s="28">
        <f ca="1">PendingRQTable[[#This Row],[Days Remaining]]/(365/12)</f>
        <v>-9.9616438356164387</v>
      </c>
      <c r="J386" s="13" t="str">
        <f t="shared" ref="J386:J449" ca="1" si="24">IF(H386&lt;0,"OVERDUE",IF(H386&lt;=30,"DUE &lt;=30 DAYS",IF(H386&lt;=90,"DUE &lt;=90 DAYS","UPCOMING")))</f>
        <v>OVERDUE</v>
      </c>
      <c r="K386" s="14" t="str">
        <f t="shared" si="22"/>
        <v>Yes</v>
      </c>
    </row>
    <row r="387" spans="1:11">
      <c r="A387" s="14" t="s">
        <v>1371</v>
      </c>
      <c r="B387" s="28">
        <v>202541093340</v>
      </c>
      <c r="C387" s="14" t="s">
        <v>31</v>
      </c>
      <c r="D387" s="14" t="s">
        <v>1372</v>
      </c>
      <c r="E387" s="14" t="s">
        <v>968</v>
      </c>
      <c r="F387" s="15">
        <v>45929</v>
      </c>
      <c r="G387" s="15">
        <f>EDATE(DataTable[[#This Row],[Priority Date]],31)</f>
        <v>45947</v>
      </c>
      <c r="H387" s="28">
        <f t="shared" ca="1" si="23"/>
        <v>-310</v>
      </c>
      <c r="I387" s="28">
        <f ca="1">PendingRQTable[[#This Row],[Days Remaining]]/(365/12)</f>
        <v>-10.191780821917808</v>
      </c>
      <c r="J387" s="13" t="str">
        <f t="shared" ca="1" si="24"/>
        <v>OVERDUE</v>
      </c>
      <c r="K387" s="14" t="str">
        <f t="shared" si="22"/>
        <v>Yes</v>
      </c>
    </row>
    <row r="388" spans="1:11">
      <c r="A388" s="14" t="s">
        <v>1373</v>
      </c>
      <c r="B388" s="28">
        <v>202541093657</v>
      </c>
      <c r="C388" s="14" t="s">
        <v>99</v>
      </c>
      <c r="D388" s="14" t="s">
        <v>1374</v>
      </c>
      <c r="E388" s="14" t="s">
        <v>968</v>
      </c>
      <c r="F388" s="15">
        <v>45929</v>
      </c>
      <c r="G388" s="15">
        <f>EDATE(DataTable[[#This Row],[Priority Date]],31)</f>
        <v>45964</v>
      </c>
      <c r="H388" s="28">
        <f t="shared" ca="1" si="23"/>
        <v>-293</v>
      </c>
      <c r="I388" s="28">
        <f ca="1">PendingRQTable[[#This Row],[Days Remaining]]/(365/12)</f>
        <v>-9.6328767123287662</v>
      </c>
      <c r="J388" s="13" t="str">
        <f t="shared" ca="1" si="24"/>
        <v>OVERDUE</v>
      </c>
      <c r="K388" s="14" t="str">
        <f t="shared" si="22"/>
        <v>Yes</v>
      </c>
    </row>
    <row r="389" spans="1:11">
      <c r="A389" s="14" t="s">
        <v>1375</v>
      </c>
      <c r="B389" s="28">
        <v>202541093587</v>
      </c>
      <c r="C389" s="14" t="s">
        <v>40</v>
      </c>
      <c r="D389" s="14" t="s">
        <v>1376</v>
      </c>
      <c r="E389" s="14" t="s">
        <v>647</v>
      </c>
      <c r="F389" s="15">
        <v>45929</v>
      </c>
      <c r="G389" s="15">
        <f>EDATE(DataTable[[#This Row],[Priority Date]],31)</f>
        <v>45968</v>
      </c>
      <c r="H389" s="28">
        <f t="shared" ca="1" si="23"/>
        <v>-289</v>
      </c>
      <c r="I389" s="28">
        <f ca="1">PendingRQTable[[#This Row],[Days Remaining]]/(365/12)</f>
        <v>-9.5013698630136982</v>
      </c>
      <c r="J389" s="13" t="str">
        <f t="shared" ca="1" si="24"/>
        <v>OVERDUE</v>
      </c>
      <c r="K389" s="14" t="str">
        <f>IF(E389="ABANDONED","No - Case Inactive","Yes")</f>
        <v>No - Case Inactive</v>
      </c>
    </row>
    <row r="390" spans="1:11">
      <c r="A390" s="14" t="s">
        <v>1377</v>
      </c>
      <c r="B390" s="28">
        <v>202541094168</v>
      </c>
      <c r="C390" s="14" t="s">
        <v>40</v>
      </c>
      <c r="D390" s="14" t="s">
        <v>1378</v>
      </c>
      <c r="E390" s="14" t="s">
        <v>647</v>
      </c>
      <c r="F390" s="15">
        <v>45930</v>
      </c>
      <c r="G390" s="15">
        <f>EDATE(DataTable[[#This Row],[Priority Date]],31)</f>
        <v>46806</v>
      </c>
      <c r="H390" s="28">
        <f t="shared" ca="1" si="23"/>
        <v>549</v>
      </c>
      <c r="I390" s="28">
        <f ca="1">PendingRQTable[[#This Row],[Days Remaining]]/(365/12)</f>
        <v>18.049315068493151</v>
      </c>
      <c r="J390" s="13" t="str">
        <f t="shared" ca="1" si="24"/>
        <v>UPCOMING</v>
      </c>
      <c r="K390" s="14" t="str">
        <f>IF(E390="ABANDONED","No - Case Inactive","Yes")</f>
        <v>No - Case Inactive</v>
      </c>
    </row>
    <row r="391" spans="1:11">
      <c r="A391" s="14" t="s">
        <v>1379</v>
      </c>
      <c r="B391" s="28">
        <v>202521093800</v>
      </c>
      <c r="C391" s="14" t="s">
        <v>160</v>
      </c>
      <c r="D391" s="14" t="s">
        <v>1380</v>
      </c>
      <c r="E391" s="14" t="s">
        <v>968</v>
      </c>
      <c r="F391" s="15">
        <v>45930</v>
      </c>
      <c r="G391" s="15">
        <f>EDATE(DataTable[[#This Row],[Priority Date]],31)</f>
        <v>45887</v>
      </c>
      <c r="H391" s="28">
        <f t="shared" ca="1" si="23"/>
        <v>-370</v>
      </c>
      <c r="I391" s="28">
        <f ca="1">PendingRQTable[[#This Row],[Days Remaining]]/(365/12)</f>
        <v>-12.164383561643834</v>
      </c>
      <c r="J391" s="13" t="str">
        <f t="shared" ca="1" si="24"/>
        <v>OVERDUE</v>
      </c>
      <c r="K391" s="14" t="str">
        <f>IF(E391="PROVISIONAL FILED","Yes","Yes")</f>
        <v>Yes</v>
      </c>
    </row>
    <row r="392" spans="1:11">
      <c r="A392" s="14" t="s">
        <v>1381</v>
      </c>
      <c r="B392" s="28">
        <v>202511093922</v>
      </c>
      <c r="C392" s="14" t="s">
        <v>40</v>
      </c>
      <c r="D392" s="14" t="s">
        <v>1382</v>
      </c>
      <c r="E392" s="14" t="s">
        <v>647</v>
      </c>
      <c r="F392" s="15">
        <v>45930</v>
      </c>
      <c r="G392" s="15">
        <f>EDATE(DataTable[[#This Row],[Priority Date]],31)</f>
        <v>45887</v>
      </c>
      <c r="H392" s="28">
        <f t="shared" ca="1" si="23"/>
        <v>-370</v>
      </c>
      <c r="I392" s="28">
        <f ca="1">PendingRQTable[[#This Row],[Days Remaining]]/(365/12)</f>
        <v>-12.164383561643834</v>
      </c>
      <c r="J392" s="13" t="str">
        <f t="shared" ca="1" si="24"/>
        <v>OVERDUE</v>
      </c>
      <c r="K392" s="14" t="str">
        <f>IF(E392="ABANDONED","No - Case Inactive","Yes")</f>
        <v>No - Case Inactive</v>
      </c>
    </row>
    <row r="393" spans="1:11">
      <c r="A393" s="14" t="s">
        <v>1383</v>
      </c>
      <c r="B393" s="28">
        <v>202541093986</v>
      </c>
      <c r="C393" s="14" t="s">
        <v>119</v>
      </c>
      <c r="D393" s="14" t="s">
        <v>1384</v>
      </c>
      <c r="E393" s="14" t="s">
        <v>647</v>
      </c>
      <c r="F393" s="15">
        <v>45930</v>
      </c>
      <c r="G393" s="15">
        <f>EDATE(DataTable[[#This Row],[Priority Date]],31)</f>
        <v>45892</v>
      </c>
      <c r="H393" s="28">
        <f t="shared" ca="1" si="23"/>
        <v>-365</v>
      </c>
      <c r="I393" s="28">
        <f ca="1">PendingRQTable[[#This Row],[Days Remaining]]/(365/12)</f>
        <v>-12</v>
      </c>
      <c r="J393" s="13" t="str">
        <f t="shared" ca="1" si="24"/>
        <v>OVERDUE</v>
      </c>
      <c r="K393" s="14" t="str">
        <f>IF(E393="ABANDONED","No - Case Inactive","Yes")</f>
        <v>No - Case Inactive</v>
      </c>
    </row>
    <row r="394" spans="1:11">
      <c r="A394" s="14" t="s">
        <v>1385</v>
      </c>
      <c r="B394" s="28">
        <v>202511094284</v>
      </c>
      <c r="C394" s="14" t="s">
        <v>56</v>
      </c>
      <c r="D394" s="14" t="s">
        <v>1386</v>
      </c>
      <c r="E394" s="14" t="s">
        <v>647</v>
      </c>
      <c r="F394" s="15">
        <v>45930</v>
      </c>
      <c r="G394" s="15">
        <f>EDATE(DataTable[[#This Row],[Priority Date]],31)</f>
        <v>46092</v>
      </c>
      <c r="H394" s="28">
        <f t="shared" ca="1" si="23"/>
        <v>-165</v>
      </c>
      <c r="I394" s="28">
        <f ca="1">PendingRQTable[[#This Row],[Days Remaining]]/(365/12)</f>
        <v>-5.4246575342465748</v>
      </c>
      <c r="J394" s="13" t="str">
        <f t="shared" ca="1" si="24"/>
        <v>OVERDUE</v>
      </c>
      <c r="K394" s="14" t="str">
        <f>IF(E394="ABANDONED","No - Case Inactive","Yes")</f>
        <v>No - Case Inactive</v>
      </c>
    </row>
    <row r="395" spans="1:11">
      <c r="A395" s="14" t="s">
        <v>1387</v>
      </c>
      <c r="B395" s="28">
        <v>202541093939</v>
      </c>
      <c r="C395" s="14" t="s">
        <v>99</v>
      </c>
      <c r="D395" s="14" t="s">
        <v>1388</v>
      </c>
      <c r="E395" s="14" t="s">
        <v>968</v>
      </c>
      <c r="F395" s="15">
        <v>45930</v>
      </c>
      <c r="G395" s="15">
        <f>EDATE(DataTable[[#This Row],[Priority Date]],31)</f>
        <v>46806</v>
      </c>
      <c r="H395" s="28">
        <f t="shared" ca="1" si="23"/>
        <v>549</v>
      </c>
      <c r="I395" s="28">
        <f ca="1">PendingRQTable[[#This Row],[Days Remaining]]/(365/12)</f>
        <v>18.049315068493151</v>
      </c>
      <c r="J395" s="13" t="str">
        <f t="shared" ca="1" si="24"/>
        <v>UPCOMING</v>
      </c>
      <c r="K395" s="14" t="str">
        <f>IF(E395="PROVISIONAL FILED","Yes","Yes")</f>
        <v>Yes</v>
      </c>
    </row>
    <row r="396" spans="1:11">
      <c r="A396" s="14" t="s">
        <v>1389</v>
      </c>
      <c r="B396" s="28">
        <v>202541094317</v>
      </c>
      <c r="C396" s="14" t="s">
        <v>250</v>
      </c>
      <c r="D396" s="14" t="s">
        <v>649</v>
      </c>
      <c r="E396" s="14" t="s">
        <v>968</v>
      </c>
      <c r="F396" s="15">
        <v>45930</v>
      </c>
      <c r="G396" s="15">
        <f>EDATE(DataTable[[#This Row],[Priority Date]],31)</f>
        <v>45867</v>
      </c>
      <c r="H396" s="28">
        <f t="shared" ca="1" si="23"/>
        <v>-390</v>
      </c>
      <c r="I396" s="28">
        <f ca="1">PendingRQTable[[#This Row],[Days Remaining]]/(365/12)</f>
        <v>-12.821917808219178</v>
      </c>
      <c r="J396" s="13" t="str">
        <f t="shared" ca="1" si="24"/>
        <v>OVERDUE</v>
      </c>
      <c r="K396" s="14" t="str">
        <f>IF(E396="PROVISIONAL FILED","Yes","Yes")</f>
        <v>Yes</v>
      </c>
    </row>
    <row r="397" spans="1:11">
      <c r="A397" s="14" t="s">
        <v>1390</v>
      </c>
      <c r="B397" s="28">
        <v>202521093805</v>
      </c>
      <c r="C397" s="14" t="s">
        <v>160</v>
      </c>
      <c r="D397" s="14" t="s">
        <v>1391</v>
      </c>
      <c r="E397" s="14" t="s">
        <v>968</v>
      </c>
      <c r="F397" s="15">
        <v>45930</v>
      </c>
      <c r="G397" s="15">
        <f>EDATE(DataTable[[#This Row],[Priority Date]],31)</f>
        <v>46806</v>
      </c>
      <c r="H397" s="28">
        <f t="shared" ca="1" si="23"/>
        <v>549</v>
      </c>
      <c r="I397" s="28">
        <f ca="1">PendingRQTable[[#This Row],[Days Remaining]]/(365/12)</f>
        <v>18.049315068493151</v>
      </c>
      <c r="J397" s="13" t="str">
        <f t="shared" ca="1" si="24"/>
        <v>UPCOMING</v>
      </c>
      <c r="K397" s="14" t="str">
        <f>IF(E397="PROVISIONAL FILED","Yes","Yes")</f>
        <v>Yes</v>
      </c>
    </row>
    <row r="398" spans="1:11">
      <c r="A398" s="14" t="s">
        <v>1392</v>
      </c>
      <c r="B398" s="28">
        <v>202541094281</v>
      </c>
      <c r="C398" s="14" t="s">
        <v>31</v>
      </c>
      <c r="D398" s="14" t="s">
        <v>1393</v>
      </c>
      <c r="E398" s="14" t="s">
        <v>968</v>
      </c>
      <c r="F398" s="15">
        <v>45930</v>
      </c>
      <c r="G398" s="15">
        <f>EDATE(DataTable[[#This Row],[Priority Date]],31)</f>
        <v>45861</v>
      </c>
      <c r="H398" s="28">
        <f t="shared" ca="1" si="23"/>
        <v>-396</v>
      </c>
      <c r="I398" s="28">
        <f ca="1">PendingRQTable[[#This Row],[Days Remaining]]/(365/12)</f>
        <v>-13.019178082191781</v>
      </c>
      <c r="J398" s="13" t="str">
        <f t="shared" ca="1" si="24"/>
        <v>OVERDUE</v>
      </c>
      <c r="K398" s="14" t="str">
        <f>IF(E398="PROVISIONAL FILED","Yes","Yes")</f>
        <v>Yes</v>
      </c>
    </row>
    <row r="399" spans="1:11">
      <c r="A399" s="14" t="s">
        <v>1394</v>
      </c>
      <c r="B399" s="28">
        <v>202541094296</v>
      </c>
      <c r="C399" s="14" t="s">
        <v>42</v>
      </c>
      <c r="D399" s="14" t="s">
        <v>1395</v>
      </c>
      <c r="E399" s="14" t="s">
        <v>974</v>
      </c>
      <c r="F399" s="15">
        <v>45930</v>
      </c>
      <c r="G399" s="15">
        <f>EDATE(DataTable[[#This Row],[Priority Date]],31)</f>
        <v>46090</v>
      </c>
      <c r="H399" s="28">
        <f t="shared" ca="1" si="23"/>
        <v>-167</v>
      </c>
      <c r="I399" s="28">
        <f ca="1">PendingRQTable[[#This Row],[Days Remaining]]/(365/12)</f>
        <v>-5.4904109589041097</v>
      </c>
      <c r="J399" s="13" t="str">
        <f t="shared" ca="1" si="24"/>
        <v>OVERDUE</v>
      </c>
      <c r="K399" s="14" t="str">
        <f>IF(E399="COMPLETE FILED","Yes","Yes")</f>
        <v>Yes</v>
      </c>
    </row>
    <row r="400" spans="1:11">
      <c r="A400" s="14" t="s">
        <v>1396</v>
      </c>
      <c r="B400" s="28">
        <v>202541094153</v>
      </c>
      <c r="C400" s="14" t="s">
        <v>626</v>
      </c>
      <c r="D400" s="14" t="s">
        <v>649</v>
      </c>
      <c r="E400" s="14" t="s">
        <v>968</v>
      </c>
      <c r="F400" s="15">
        <v>45930</v>
      </c>
      <c r="G400" s="15">
        <f>EDATE(DataTable[[#This Row],[Priority Date]],31)</f>
        <v>46806</v>
      </c>
      <c r="H400" s="28">
        <f t="shared" ca="1" si="23"/>
        <v>549</v>
      </c>
      <c r="I400" s="28">
        <f ca="1">PendingRQTable[[#This Row],[Days Remaining]]/(365/12)</f>
        <v>18.049315068493151</v>
      </c>
      <c r="J400" s="13" t="str">
        <f t="shared" ca="1" si="24"/>
        <v>UPCOMING</v>
      </c>
      <c r="K400" s="14" t="str">
        <f>IF(E400="PROVISIONAL FILED","Yes","Yes")</f>
        <v>Yes</v>
      </c>
    </row>
    <row r="401" spans="1:11">
      <c r="A401" s="14" t="s">
        <v>1397</v>
      </c>
      <c r="B401" s="28">
        <v>202541094174</v>
      </c>
      <c r="C401" s="14" t="s">
        <v>42</v>
      </c>
      <c r="D401" s="14" t="s">
        <v>1398</v>
      </c>
      <c r="E401" s="14" t="s">
        <v>974</v>
      </c>
      <c r="F401" s="15">
        <v>45930</v>
      </c>
      <c r="G401" s="15">
        <f>EDATE(DataTable[[#This Row],[Priority Date]],31)</f>
        <v>45959</v>
      </c>
      <c r="H401" s="28">
        <f t="shared" ca="1" si="23"/>
        <v>-298</v>
      </c>
      <c r="I401" s="28">
        <f ca="1">PendingRQTable[[#This Row],[Days Remaining]]/(365/12)</f>
        <v>-9.7972602739726025</v>
      </c>
      <c r="J401" s="13" t="str">
        <f t="shared" ca="1" si="24"/>
        <v>OVERDUE</v>
      </c>
      <c r="K401" s="14" t="str">
        <f>IF(E401="COMPLETE FILED","Yes","Yes")</f>
        <v>Yes</v>
      </c>
    </row>
    <row r="402" spans="1:11">
      <c r="A402" s="14" t="s">
        <v>1399</v>
      </c>
      <c r="B402" s="28">
        <v>202541094268</v>
      </c>
      <c r="C402" s="14" t="s">
        <v>99</v>
      </c>
      <c r="D402" s="14" t="s">
        <v>1400</v>
      </c>
      <c r="E402" s="14" t="s">
        <v>968</v>
      </c>
      <c r="F402" s="15">
        <v>45930</v>
      </c>
      <c r="G402" s="15">
        <f>EDATE(DataTable[[#This Row],[Priority Date]],31)</f>
        <v>46806</v>
      </c>
      <c r="H402" s="28">
        <f t="shared" ca="1" si="23"/>
        <v>549</v>
      </c>
      <c r="I402" s="28">
        <f ca="1">PendingRQTable[[#This Row],[Days Remaining]]/(365/12)</f>
        <v>18.049315068493151</v>
      </c>
      <c r="J402" s="13" t="str">
        <f t="shared" ca="1" si="24"/>
        <v>UPCOMING</v>
      </c>
      <c r="K402" s="14" t="str">
        <f>IF(E402="PROVISIONAL FILED","Yes","Yes")</f>
        <v>Yes</v>
      </c>
    </row>
    <row r="403" spans="1:11">
      <c r="A403" s="14" t="s">
        <v>1401</v>
      </c>
      <c r="B403" s="28">
        <v>202541094108</v>
      </c>
      <c r="C403" s="14" t="s">
        <v>42</v>
      </c>
      <c r="D403" s="14" t="s">
        <v>1402</v>
      </c>
      <c r="E403" s="14" t="s">
        <v>974</v>
      </c>
      <c r="F403" s="15">
        <v>45930</v>
      </c>
      <c r="G403" s="15">
        <f>EDATE(DataTable[[#This Row],[Priority Date]],31)</f>
        <v>45903</v>
      </c>
      <c r="H403" s="28">
        <f t="shared" ca="1" si="23"/>
        <v>-354</v>
      </c>
      <c r="I403" s="28">
        <f ca="1">PendingRQTable[[#This Row],[Days Remaining]]/(365/12)</f>
        <v>-11.638356164383561</v>
      </c>
      <c r="J403" s="13" t="str">
        <f t="shared" ca="1" si="24"/>
        <v>OVERDUE</v>
      </c>
      <c r="K403" s="14" t="str">
        <f>IF(E403="COMPLETE FILED","Yes","Yes")</f>
        <v>Yes</v>
      </c>
    </row>
    <row r="404" spans="1:11">
      <c r="A404" s="14" t="s">
        <v>1403</v>
      </c>
      <c r="B404" s="28">
        <v>202541094286</v>
      </c>
      <c r="C404" s="14" t="s">
        <v>33</v>
      </c>
      <c r="D404" s="14" t="s">
        <v>1404</v>
      </c>
      <c r="E404" s="14" t="s">
        <v>968</v>
      </c>
      <c r="F404" s="15">
        <v>45930</v>
      </c>
      <c r="G404" s="15">
        <f>EDATE(DataTable[[#This Row],[Priority Date]],31)</f>
        <v>45964</v>
      </c>
      <c r="H404" s="28">
        <f t="shared" ca="1" si="23"/>
        <v>-293</v>
      </c>
      <c r="I404" s="28">
        <f ca="1">PendingRQTable[[#This Row],[Days Remaining]]/(365/12)</f>
        <v>-9.6328767123287662</v>
      </c>
      <c r="J404" s="13" t="str">
        <f t="shared" ca="1" si="24"/>
        <v>OVERDUE</v>
      </c>
      <c r="K404" s="14" t="str">
        <f>IF(E404="PROVISIONAL FILED","Yes","Yes")</f>
        <v>Yes</v>
      </c>
    </row>
    <row r="405" spans="1:11">
      <c r="A405" s="14" t="s">
        <v>1405</v>
      </c>
      <c r="B405" s="28">
        <v>202541094743</v>
      </c>
      <c r="C405" s="14" t="s">
        <v>99</v>
      </c>
      <c r="D405" s="14" t="s">
        <v>1406</v>
      </c>
      <c r="E405" s="14" t="s">
        <v>968</v>
      </c>
      <c r="F405" s="15">
        <v>45931</v>
      </c>
      <c r="G405" s="15">
        <f>EDATE(DataTable[[#This Row],[Priority Date]],31)</f>
        <v>45968</v>
      </c>
      <c r="H405" s="28">
        <f t="shared" ca="1" si="23"/>
        <v>-289</v>
      </c>
      <c r="I405" s="28">
        <f ca="1">PendingRQTable[[#This Row],[Days Remaining]]/(365/12)</f>
        <v>-9.5013698630136982</v>
      </c>
      <c r="J405" s="13" t="str">
        <f t="shared" ca="1" si="24"/>
        <v>OVERDUE</v>
      </c>
      <c r="K405" s="14" t="str">
        <f>IF(E405="PROVISIONAL FILED","Yes","Yes")</f>
        <v>Yes</v>
      </c>
    </row>
    <row r="406" spans="1:11">
      <c r="A406" s="14" t="s">
        <v>1407</v>
      </c>
      <c r="B406" s="28">
        <v>202541094522</v>
      </c>
      <c r="C406" s="14" t="s">
        <v>99</v>
      </c>
      <c r="D406" s="14" t="s">
        <v>1408</v>
      </c>
      <c r="E406" s="14" t="s">
        <v>968</v>
      </c>
      <c r="F406" s="15">
        <v>45931</v>
      </c>
      <c r="G406" s="15">
        <f>EDATE(DataTable[[#This Row],[Priority Date]],31)</f>
        <v>45960</v>
      </c>
      <c r="H406" s="28">
        <f t="shared" ca="1" si="23"/>
        <v>-297</v>
      </c>
      <c r="I406" s="28">
        <f ca="1">PendingRQTable[[#This Row],[Days Remaining]]/(365/12)</f>
        <v>-9.7643835616438359</v>
      </c>
      <c r="J406" s="13" t="str">
        <f t="shared" ca="1" si="24"/>
        <v>OVERDUE</v>
      </c>
      <c r="K406" s="14" t="str">
        <f>IF(E406="PROVISIONAL FILED","Yes","Yes")</f>
        <v>Yes</v>
      </c>
    </row>
    <row r="407" spans="1:11">
      <c r="A407" s="14" t="s">
        <v>1409</v>
      </c>
      <c r="B407" s="28">
        <v>202541094374</v>
      </c>
      <c r="C407" s="14" t="s">
        <v>166</v>
      </c>
      <c r="D407" s="14" t="s">
        <v>1410</v>
      </c>
      <c r="E407" s="14" t="s">
        <v>647</v>
      </c>
      <c r="F407" s="15">
        <v>45931</v>
      </c>
      <c r="G407" s="15">
        <f>EDATE(DataTable[[#This Row],[Priority Date]],31)</f>
        <v>46807</v>
      </c>
      <c r="H407" s="28">
        <f t="shared" ca="1" si="23"/>
        <v>550</v>
      </c>
      <c r="I407" s="28">
        <f ca="1">PendingRQTable[[#This Row],[Days Remaining]]/(365/12)</f>
        <v>18.082191780821915</v>
      </c>
      <c r="J407" s="13" t="str">
        <f t="shared" ca="1" si="24"/>
        <v>UPCOMING</v>
      </c>
      <c r="K407" s="14" t="str">
        <f>IF(E407="ABANDONED","No - Case Inactive","Yes")</f>
        <v>No - Case Inactive</v>
      </c>
    </row>
    <row r="408" spans="1:11">
      <c r="A408" s="14" t="s">
        <v>1411</v>
      </c>
      <c r="B408" s="28">
        <v>202541094708</v>
      </c>
      <c r="C408" s="14" t="s">
        <v>31</v>
      </c>
      <c r="D408" s="14" t="s">
        <v>1412</v>
      </c>
      <c r="E408" s="14" t="s">
        <v>968</v>
      </c>
      <c r="F408" s="15">
        <v>45931</v>
      </c>
      <c r="G408" s="15">
        <f>EDATE(DataTable[[#This Row],[Priority Date]],31)</f>
        <v>45951</v>
      </c>
      <c r="H408" s="28">
        <f t="shared" ca="1" si="23"/>
        <v>-306</v>
      </c>
      <c r="I408" s="28">
        <f ca="1">PendingRQTable[[#This Row],[Days Remaining]]/(365/12)</f>
        <v>-10.06027397260274</v>
      </c>
      <c r="J408" s="13" t="str">
        <f t="shared" ca="1" si="24"/>
        <v>OVERDUE</v>
      </c>
      <c r="K408" s="14" t="str">
        <f t="shared" ref="K408:K417" si="25">IF(E408="PROVISIONAL FILED","Yes","Yes")</f>
        <v>Yes</v>
      </c>
    </row>
    <row r="409" spans="1:11">
      <c r="A409" s="14" t="s">
        <v>1413</v>
      </c>
      <c r="B409" s="28">
        <v>202541094488</v>
      </c>
      <c r="C409" s="14" t="s">
        <v>31</v>
      </c>
      <c r="D409" s="14" t="s">
        <v>1414</v>
      </c>
      <c r="E409" s="14" t="s">
        <v>968</v>
      </c>
      <c r="F409" s="15">
        <v>45931</v>
      </c>
      <c r="G409" s="15">
        <f>EDATE(DataTable[[#This Row],[Priority Date]],31)</f>
        <v>45923</v>
      </c>
      <c r="H409" s="28">
        <f t="shared" ca="1" si="23"/>
        <v>-334</v>
      </c>
      <c r="I409" s="28">
        <f ca="1">PendingRQTable[[#This Row],[Days Remaining]]/(365/12)</f>
        <v>-10.980821917808219</v>
      </c>
      <c r="J409" s="13" t="str">
        <f t="shared" ca="1" si="24"/>
        <v>OVERDUE</v>
      </c>
      <c r="K409" s="14" t="str">
        <f t="shared" si="25"/>
        <v>Yes</v>
      </c>
    </row>
    <row r="410" spans="1:11">
      <c r="A410" s="14" t="s">
        <v>1415</v>
      </c>
      <c r="B410" s="28">
        <v>202541094541</v>
      </c>
      <c r="C410" s="14" t="s">
        <v>42</v>
      </c>
      <c r="D410" s="14" t="s">
        <v>1416</v>
      </c>
      <c r="E410" s="14" t="s">
        <v>968</v>
      </c>
      <c r="F410" s="15">
        <v>45931</v>
      </c>
      <c r="G410" s="15">
        <f>EDATE(DataTable[[#This Row],[Priority Date]],31)</f>
        <v>45923</v>
      </c>
      <c r="H410" s="28">
        <f t="shared" ca="1" si="23"/>
        <v>-334</v>
      </c>
      <c r="I410" s="28">
        <f ca="1">PendingRQTable[[#This Row],[Days Remaining]]/(365/12)</f>
        <v>-10.980821917808219</v>
      </c>
      <c r="J410" s="13" t="str">
        <f t="shared" ca="1" si="24"/>
        <v>OVERDUE</v>
      </c>
      <c r="K410" s="14" t="str">
        <f t="shared" si="25"/>
        <v>Yes</v>
      </c>
    </row>
    <row r="411" spans="1:11">
      <c r="A411" s="14" t="s">
        <v>1417</v>
      </c>
      <c r="B411" s="28">
        <v>202511094473</v>
      </c>
      <c r="C411" s="14" t="s">
        <v>434</v>
      </c>
      <c r="D411" s="14" t="s">
        <v>649</v>
      </c>
      <c r="E411" s="14" t="s">
        <v>968</v>
      </c>
      <c r="F411" s="15">
        <v>45931</v>
      </c>
      <c r="G411" s="15">
        <f>EDATE(DataTable[[#This Row],[Priority Date]],31)</f>
        <v>46176</v>
      </c>
      <c r="H411" s="28">
        <f t="shared" ca="1" si="23"/>
        <v>-81</v>
      </c>
      <c r="I411" s="28">
        <f ca="1">PendingRQTable[[#This Row],[Days Remaining]]/(365/12)</f>
        <v>-2.6630136986301367</v>
      </c>
      <c r="J411" s="13" t="str">
        <f t="shared" ca="1" si="24"/>
        <v>OVERDUE</v>
      </c>
      <c r="K411" s="14" t="str">
        <f t="shared" si="25"/>
        <v>Yes</v>
      </c>
    </row>
    <row r="412" spans="1:11">
      <c r="A412" s="14" t="s">
        <v>1418</v>
      </c>
      <c r="B412" s="28">
        <v>202541094556</v>
      </c>
      <c r="C412" s="14" t="s">
        <v>183</v>
      </c>
      <c r="D412" s="14" t="s">
        <v>1419</v>
      </c>
      <c r="E412" s="14" t="s">
        <v>968</v>
      </c>
      <c r="F412" s="15">
        <v>45931</v>
      </c>
      <c r="G412" s="15">
        <f>EDATE(DataTable[[#This Row],[Priority Date]],31)</f>
        <v>45897</v>
      </c>
      <c r="H412" s="28">
        <f t="shared" ca="1" si="23"/>
        <v>-360</v>
      </c>
      <c r="I412" s="28">
        <f ca="1">PendingRQTable[[#This Row],[Days Remaining]]/(365/12)</f>
        <v>-11.835616438356164</v>
      </c>
      <c r="J412" s="13" t="str">
        <f t="shared" ca="1" si="24"/>
        <v>OVERDUE</v>
      </c>
      <c r="K412" s="14" t="str">
        <f t="shared" si="25"/>
        <v>Yes</v>
      </c>
    </row>
    <row r="413" spans="1:11">
      <c r="A413" s="14" t="s">
        <v>1420</v>
      </c>
      <c r="B413" s="28">
        <v>202541095285</v>
      </c>
      <c r="C413" s="14" t="s">
        <v>33</v>
      </c>
      <c r="D413" s="14" t="s">
        <v>1421</v>
      </c>
      <c r="E413" s="14" t="s">
        <v>968</v>
      </c>
      <c r="F413" s="15">
        <v>45933</v>
      </c>
      <c r="G413" s="15">
        <f>EDATE(DataTable[[#This Row],[Priority Date]],31)</f>
        <v>45982</v>
      </c>
      <c r="H413" s="28">
        <f t="shared" ca="1" si="23"/>
        <v>-275</v>
      </c>
      <c r="I413" s="28">
        <f ca="1">PendingRQTable[[#This Row],[Days Remaining]]/(365/12)</f>
        <v>-9.0410958904109577</v>
      </c>
      <c r="J413" s="13" t="str">
        <f t="shared" ca="1" si="24"/>
        <v>OVERDUE</v>
      </c>
      <c r="K413" s="14" t="str">
        <f t="shared" si="25"/>
        <v>Yes</v>
      </c>
    </row>
    <row r="414" spans="1:11">
      <c r="A414" s="14" t="s">
        <v>1422</v>
      </c>
      <c r="B414" s="28">
        <v>202541095030</v>
      </c>
      <c r="C414" s="14" t="s">
        <v>42</v>
      </c>
      <c r="D414" s="14" t="s">
        <v>1423</v>
      </c>
      <c r="E414" s="14" t="s">
        <v>968</v>
      </c>
      <c r="F414" s="15">
        <v>45933</v>
      </c>
      <c r="G414" s="15">
        <f>EDATE(DataTable[[#This Row],[Priority Date]],31)</f>
        <v>45867</v>
      </c>
      <c r="H414" s="28">
        <f t="shared" ca="1" si="23"/>
        <v>-390</v>
      </c>
      <c r="I414" s="28">
        <f ca="1">PendingRQTable[[#This Row],[Days Remaining]]/(365/12)</f>
        <v>-12.821917808219178</v>
      </c>
      <c r="J414" s="13" t="str">
        <f t="shared" ca="1" si="24"/>
        <v>OVERDUE</v>
      </c>
      <c r="K414" s="14" t="str">
        <f t="shared" si="25"/>
        <v>Yes</v>
      </c>
    </row>
    <row r="415" spans="1:11">
      <c r="A415" s="14" t="s">
        <v>1424</v>
      </c>
      <c r="B415" s="28">
        <v>202541095142</v>
      </c>
      <c r="C415" s="14" t="s">
        <v>31</v>
      </c>
      <c r="D415" s="14" t="s">
        <v>1425</v>
      </c>
      <c r="E415" s="14" t="s">
        <v>968</v>
      </c>
      <c r="F415" s="15">
        <v>45933</v>
      </c>
      <c r="G415" s="15">
        <f>EDATE(DataTable[[#This Row],[Priority Date]],31)</f>
        <v>45867</v>
      </c>
      <c r="H415" s="28">
        <f t="shared" ca="1" si="23"/>
        <v>-390</v>
      </c>
      <c r="I415" s="28">
        <f ca="1">PendingRQTable[[#This Row],[Days Remaining]]/(365/12)</f>
        <v>-12.821917808219178</v>
      </c>
      <c r="J415" s="13" t="str">
        <f t="shared" ca="1" si="24"/>
        <v>OVERDUE</v>
      </c>
      <c r="K415" s="14" t="str">
        <f t="shared" si="25"/>
        <v>Yes</v>
      </c>
    </row>
    <row r="416" spans="1:11">
      <c r="A416" s="14" t="s">
        <v>1426</v>
      </c>
      <c r="B416" s="28">
        <v>202541095848</v>
      </c>
      <c r="C416" s="14" t="s">
        <v>31</v>
      </c>
      <c r="D416" s="14" t="s">
        <v>1427</v>
      </c>
      <c r="E416" s="14" t="s">
        <v>968</v>
      </c>
      <c r="F416" s="15">
        <v>45936</v>
      </c>
      <c r="G416" s="15">
        <f>EDATE(DataTable[[#This Row],[Priority Date]],31)</f>
        <v>46807</v>
      </c>
      <c r="H416" s="28">
        <f t="shared" ca="1" si="23"/>
        <v>550</v>
      </c>
      <c r="I416" s="28">
        <f ca="1">PendingRQTable[[#This Row],[Days Remaining]]/(365/12)</f>
        <v>18.082191780821915</v>
      </c>
      <c r="J416" s="13" t="str">
        <f t="shared" ca="1" si="24"/>
        <v>UPCOMING</v>
      </c>
      <c r="K416" s="14" t="str">
        <f t="shared" si="25"/>
        <v>Yes</v>
      </c>
    </row>
    <row r="417" spans="1:11">
      <c r="A417" s="14" t="s">
        <v>1428</v>
      </c>
      <c r="B417" s="28">
        <v>202541096030</v>
      </c>
      <c r="C417" s="14" t="s">
        <v>406</v>
      </c>
      <c r="D417" s="14" t="s">
        <v>1429</v>
      </c>
      <c r="E417" s="14" t="s">
        <v>968</v>
      </c>
      <c r="F417" s="15">
        <v>45936</v>
      </c>
      <c r="G417" s="15">
        <f>EDATE(DataTable[[#This Row],[Priority Date]],31)</f>
        <v>46807</v>
      </c>
      <c r="H417" s="28">
        <f t="shared" ca="1" si="23"/>
        <v>550</v>
      </c>
      <c r="I417" s="28">
        <f ca="1">PendingRQTable[[#This Row],[Days Remaining]]/(365/12)</f>
        <v>18.082191780821915</v>
      </c>
      <c r="J417" s="13" t="str">
        <f t="shared" ca="1" si="24"/>
        <v>UPCOMING</v>
      </c>
      <c r="K417" s="14" t="str">
        <f t="shared" si="25"/>
        <v>Yes</v>
      </c>
    </row>
    <row r="418" spans="1:11">
      <c r="A418" s="14" t="s">
        <v>1430</v>
      </c>
      <c r="B418" s="28">
        <v>202541096194</v>
      </c>
      <c r="C418" s="14" t="s">
        <v>406</v>
      </c>
      <c r="D418" s="14" t="s">
        <v>1431</v>
      </c>
      <c r="E418" s="14" t="s">
        <v>647</v>
      </c>
      <c r="F418" s="15">
        <v>45936</v>
      </c>
      <c r="G418" s="15">
        <f>EDATE(DataTable[[#This Row],[Priority Date]],31)</f>
        <v>46088</v>
      </c>
      <c r="H418" s="28">
        <f t="shared" ca="1" si="23"/>
        <v>-169</v>
      </c>
      <c r="I418" s="28">
        <f ca="1">PendingRQTable[[#This Row],[Days Remaining]]/(365/12)</f>
        <v>-5.5561643835616437</v>
      </c>
      <c r="J418" s="13" t="str">
        <f t="shared" ca="1" si="24"/>
        <v>OVERDUE</v>
      </c>
      <c r="K418" s="14" t="str">
        <f>IF(E418="ABANDONED","No - Case Inactive","Yes")</f>
        <v>No - Case Inactive</v>
      </c>
    </row>
    <row r="419" spans="1:11">
      <c r="A419" s="14" t="s">
        <v>1432</v>
      </c>
      <c r="B419" s="28">
        <v>202541096097</v>
      </c>
      <c r="C419" s="14" t="s">
        <v>56</v>
      </c>
      <c r="D419" s="14" t="s">
        <v>1433</v>
      </c>
      <c r="E419" s="14" t="s">
        <v>647</v>
      </c>
      <c r="F419" s="15">
        <v>45936</v>
      </c>
      <c r="G419" s="15">
        <f>EDATE(DataTable[[#This Row],[Priority Date]],31)</f>
        <v>46443</v>
      </c>
      <c r="H419" s="28">
        <f t="shared" ca="1" si="23"/>
        <v>186</v>
      </c>
      <c r="I419" s="28">
        <f ca="1">PendingRQTable[[#This Row],[Days Remaining]]/(365/12)</f>
        <v>6.1150684931506847</v>
      </c>
      <c r="J419" s="13" t="str">
        <f t="shared" ca="1" si="24"/>
        <v>UPCOMING</v>
      </c>
      <c r="K419" s="14" t="str">
        <f>IF(E419="ABANDONED","No - Case Inactive","Yes")</f>
        <v>No - Case Inactive</v>
      </c>
    </row>
    <row r="420" spans="1:11">
      <c r="A420" s="14" t="s">
        <v>1434</v>
      </c>
      <c r="B420" s="28">
        <v>202541096127</v>
      </c>
      <c r="C420" s="14" t="s">
        <v>56</v>
      </c>
      <c r="D420" s="14" t="s">
        <v>1435</v>
      </c>
      <c r="E420" s="14" t="s">
        <v>647</v>
      </c>
      <c r="F420" s="15">
        <v>45936</v>
      </c>
      <c r="G420" s="15">
        <f>EDATE(DataTable[[#This Row],[Priority Date]],31)</f>
        <v>45866</v>
      </c>
      <c r="H420" s="28">
        <f t="shared" ca="1" si="23"/>
        <v>-391</v>
      </c>
      <c r="I420" s="28">
        <f ca="1">PendingRQTable[[#This Row],[Days Remaining]]/(365/12)</f>
        <v>-12.854794520547944</v>
      </c>
      <c r="J420" s="13" t="str">
        <f t="shared" ca="1" si="24"/>
        <v>OVERDUE</v>
      </c>
      <c r="K420" s="14" t="str">
        <f>IF(E420="ABANDONED","No - Case Inactive","Yes")</f>
        <v>No - Case Inactive</v>
      </c>
    </row>
    <row r="421" spans="1:11">
      <c r="A421" s="14" t="s">
        <v>1436</v>
      </c>
      <c r="B421" s="28">
        <v>202541096132</v>
      </c>
      <c r="C421" s="14" t="s">
        <v>56</v>
      </c>
      <c r="D421" s="14" t="s">
        <v>1437</v>
      </c>
      <c r="E421" s="14" t="s">
        <v>647</v>
      </c>
      <c r="F421" s="15">
        <v>45936</v>
      </c>
      <c r="G421" s="15">
        <f>EDATE(DataTable[[#This Row],[Priority Date]],31)</f>
        <v>46474</v>
      </c>
      <c r="H421" s="28">
        <f t="shared" ca="1" si="23"/>
        <v>217</v>
      </c>
      <c r="I421" s="28">
        <f ca="1">PendingRQTable[[#This Row],[Days Remaining]]/(365/12)</f>
        <v>7.1342465753424653</v>
      </c>
      <c r="J421" s="13" t="str">
        <f t="shared" ca="1" si="24"/>
        <v>UPCOMING</v>
      </c>
      <c r="K421" s="14" t="str">
        <f>IF(E421="ABANDONED","No - Case Inactive","Yes")</f>
        <v>No - Case Inactive</v>
      </c>
    </row>
    <row r="422" spans="1:11">
      <c r="A422" s="14" t="s">
        <v>1438</v>
      </c>
      <c r="B422" s="28">
        <v>202541096254</v>
      </c>
      <c r="C422" s="14" t="s">
        <v>184</v>
      </c>
      <c r="D422" s="14" t="s">
        <v>649</v>
      </c>
      <c r="E422" s="14" t="s">
        <v>968</v>
      </c>
      <c r="F422" s="15">
        <v>45937</v>
      </c>
      <c r="G422" s="15">
        <f>EDATE(DataTable[[#This Row],[Priority Date]],31)</f>
        <v>46193</v>
      </c>
      <c r="H422" s="28">
        <f t="shared" ca="1" si="23"/>
        <v>-64</v>
      </c>
      <c r="I422" s="28">
        <f ca="1">PendingRQTable[[#This Row],[Days Remaining]]/(365/12)</f>
        <v>-2.1041095890410957</v>
      </c>
      <c r="J422" s="13" t="str">
        <f t="shared" ca="1" si="24"/>
        <v>OVERDUE</v>
      </c>
      <c r="K422" s="14" t="str">
        <f t="shared" ref="K422:K428" si="26">IF(E422="PROVISIONAL FILED","Yes","Yes")</f>
        <v>Yes</v>
      </c>
    </row>
    <row r="423" spans="1:11">
      <c r="A423" s="14" t="s">
        <v>1439</v>
      </c>
      <c r="B423" s="28">
        <v>202521096649</v>
      </c>
      <c r="C423" s="14" t="s">
        <v>41</v>
      </c>
      <c r="D423" s="14" t="s">
        <v>1440</v>
      </c>
      <c r="E423" s="14" t="s">
        <v>968</v>
      </c>
      <c r="F423" s="15">
        <v>45937</v>
      </c>
      <c r="G423" s="15">
        <f>EDATE(DataTable[[#This Row],[Priority Date]],31)</f>
        <v>46808</v>
      </c>
      <c r="H423" s="28">
        <f t="shared" ca="1" si="23"/>
        <v>551</v>
      </c>
      <c r="I423" s="28">
        <f ca="1">PendingRQTable[[#This Row],[Days Remaining]]/(365/12)</f>
        <v>18.115068493150684</v>
      </c>
      <c r="J423" s="13" t="str">
        <f t="shared" ca="1" si="24"/>
        <v>UPCOMING</v>
      </c>
      <c r="K423" s="14" t="str">
        <f t="shared" si="26"/>
        <v>Yes</v>
      </c>
    </row>
    <row r="424" spans="1:11">
      <c r="A424" s="14" t="s">
        <v>1441</v>
      </c>
      <c r="B424" s="28">
        <v>202541097016</v>
      </c>
      <c r="C424" s="14" t="s">
        <v>46</v>
      </c>
      <c r="D424" s="14" t="s">
        <v>1442</v>
      </c>
      <c r="E424" s="14" t="s">
        <v>968</v>
      </c>
      <c r="F424" s="15">
        <v>45938</v>
      </c>
      <c r="G424" s="15">
        <f>EDATE(DataTable[[#This Row],[Priority Date]],31)</f>
        <v>45871</v>
      </c>
      <c r="H424" s="28">
        <f t="shared" ca="1" si="23"/>
        <v>-386</v>
      </c>
      <c r="I424" s="28">
        <f ca="1">PendingRQTable[[#This Row],[Days Remaining]]/(365/12)</f>
        <v>-12.69041095890411</v>
      </c>
      <c r="J424" s="13" t="str">
        <f t="shared" ca="1" si="24"/>
        <v>OVERDUE</v>
      </c>
      <c r="K424" s="14" t="str">
        <f t="shared" si="26"/>
        <v>Yes</v>
      </c>
    </row>
    <row r="425" spans="1:11">
      <c r="A425" s="14" t="s">
        <v>1443</v>
      </c>
      <c r="B425" s="28">
        <v>202511096919</v>
      </c>
      <c r="C425" s="14" t="s">
        <v>483</v>
      </c>
      <c r="D425" s="14" t="s">
        <v>649</v>
      </c>
      <c r="E425" s="14" t="s">
        <v>968</v>
      </c>
      <c r="F425" s="15">
        <v>45938</v>
      </c>
      <c r="G425" s="15">
        <f>EDATE(DataTable[[#This Row],[Priority Date]],31)</f>
        <v>45878</v>
      </c>
      <c r="H425" s="28">
        <f t="shared" ca="1" si="23"/>
        <v>-379</v>
      </c>
      <c r="I425" s="28">
        <f ca="1">PendingRQTable[[#This Row],[Days Remaining]]/(365/12)</f>
        <v>-12.460273972602739</v>
      </c>
      <c r="J425" s="13" t="str">
        <f t="shared" ca="1" si="24"/>
        <v>OVERDUE</v>
      </c>
      <c r="K425" s="14" t="str">
        <f t="shared" si="26"/>
        <v>Yes</v>
      </c>
    </row>
    <row r="426" spans="1:11">
      <c r="A426" s="14" t="s">
        <v>1444</v>
      </c>
      <c r="B426" s="28">
        <v>202541097195</v>
      </c>
      <c r="C426" s="14" t="s">
        <v>31</v>
      </c>
      <c r="D426" s="14" t="s">
        <v>1445</v>
      </c>
      <c r="E426" s="14" t="s">
        <v>968</v>
      </c>
      <c r="F426" s="15">
        <v>45938</v>
      </c>
      <c r="G426" s="15">
        <f>EDATE(DataTable[[#This Row],[Priority Date]],31)</f>
        <v>45878</v>
      </c>
      <c r="H426" s="28">
        <f t="shared" ca="1" si="23"/>
        <v>-379</v>
      </c>
      <c r="I426" s="28">
        <f ca="1">PendingRQTable[[#This Row],[Days Remaining]]/(365/12)</f>
        <v>-12.460273972602739</v>
      </c>
      <c r="J426" s="13" t="str">
        <f t="shared" ca="1" si="24"/>
        <v>OVERDUE</v>
      </c>
      <c r="K426" s="14" t="str">
        <f t="shared" si="26"/>
        <v>Yes</v>
      </c>
    </row>
    <row r="427" spans="1:11">
      <c r="A427" s="14" t="s">
        <v>1446</v>
      </c>
      <c r="B427" s="28">
        <v>202521097614</v>
      </c>
      <c r="C427" s="14" t="s">
        <v>535</v>
      </c>
      <c r="D427" s="14" t="s">
        <v>1447</v>
      </c>
      <c r="E427" s="14" t="s">
        <v>968</v>
      </c>
      <c r="F427" s="15">
        <v>45939</v>
      </c>
      <c r="G427" s="15">
        <f>EDATE(DataTable[[#This Row],[Priority Date]],31)</f>
        <v>46467</v>
      </c>
      <c r="H427" s="28">
        <f t="shared" ca="1" si="23"/>
        <v>210</v>
      </c>
      <c r="I427" s="28">
        <f ca="1">PendingRQTable[[#This Row],[Days Remaining]]/(365/12)</f>
        <v>6.904109589041096</v>
      </c>
      <c r="J427" s="13" t="str">
        <f t="shared" ca="1" si="24"/>
        <v>UPCOMING</v>
      </c>
      <c r="K427" s="14" t="str">
        <f t="shared" si="26"/>
        <v>Yes</v>
      </c>
    </row>
    <row r="428" spans="1:11">
      <c r="A428" s="14" t="s">
        <v>1448</v>
      </c>
      <c r="B428" s="28">
        <v>202521097480</v>
      </c>
      <c r="C428" s="14" t="s">
        <v>246</v>
      </c>
      <c r="D428" s="14" t="s">
        <v>649</v>
      </c>
      <c r="E428" s="14" t="s">
        <v>968</v>
      </c>
      <c r="F428" s="15">
        <v>45939</v>
      </c>
      <c r="G428" s="15">
        <f>EDATE(DataTable[[#This Row],[Priority Date]],31)</f>
        <v>45886</v>
      </c>
      <c r="H428" s="28">
        <f t="shared" ca="1" si="23"/>
        <v>-371</v>
      </c>
      <c r="I428" s="28">
        <f ca="1">PendingRQTable[[#This Row],[Days Remaining]]/(365/12)</f>
        <v>-12.197260273972603</v>
      </c>
      <c r="J428" s="13" t="str">
        <f t="shared" ca="1" si="24"/>
        <v>OVERDUE</v>
      </c>
      <c r="K428" s="14" t="str">
        <f t="shared" si="26"/>
        <v>Yes</v>
      </c>
    </row>
    <row r="429" spans="1:11">
      <c r="A429" s="14" t="s">
        <v>1449</v>
      </c>
      <c r="B429" s="28">
        <v>202541097850</v>
      </c>
      <c r="C429" s="14" t="s">
        <v>56</v>
      </c>
      <c r="D429" s="14" t="s">
        <v>1450</v>
      </c>
      <c r="E429" s="14" t="s">
        <v>647</v>
      </c>
      <c r="F429" s="15">
        <v>45940</v>
      </c>
      <c r="G429" s="15">
        <f>EDATE(DataTable[[#This Row],[Priority Date]],31)</f>
        <v>46808</v>
      </c>
      <c r="H429" s="28">
        <f t="shared" ca="1" si="23"/>
        <v>551</v>
      </c>
      <c r="I429" s="28">
        <f ca="1">PendingRQTable[[#This Row],[Days Remaining]]/(365/12)</f>
        <v>18.115068493150684</v>
      </c>
      <c r="J429" s="13" t="str">
        <f t="shared" ca="1" si="24"/>
        <v>UPCOMING</v>
      </c>
      <c r="K429" s="14" t="str">
        <f>IF(E429="ABANDONED","No - Case Inactive","Yes")</f>
        <v>No - Case Inactive</v>
      </c>
    </row>
    <row r="430" spans="1:11">
      <c r="A430" s="14" t="s">
        <v>1451</v>
      </c>
      <c r="B430" s="28">
        <v>202541097808</v>
      </c>
      <c r="C430" s="14" t="s">
        <v>56</v>
      </c>
      <c r="D430" s="14" t="s">
        <v>1452</v>
      </c>
      <c r="E430" s="14" t="s">
        <v>647</v>
      </c>
      <c r="F430" s="15">
        <v>45940</v>
      </c>
      <c r="G430" s="15">
        <f>EDATE(DataTable[[#This Row],[Priority Date]],31)</f>
        <v>46808</v>
      </c>
      <c r="H430" s="28">
        <f t="shared" ca="1" si="23"/>
        <v>551</v>
      </c>
      <c r="I430" s="28">
        <f ca="1">PendingRQTable[[#This Row],[Days Remaining]]/(365/12)</f>
        <v>18.115068493150684</v>
      </c>
      <c r="J430" s="13" t="str">
        <f t="shared" ca="1" si="24"/>
        <v>UPCOMING</v>
      </c>
      <c r="K430" s="14" t="str">
        <f>IF(E430="ABANDONED","No - Case Inactive","Yes")</f>
        <v>No - Case Inactive</v>
      </c>
    </row>
    <row r="431" spans="1:11">
      <c r="A431" s="14" t="s">
        <v>1453</v>
      </c>
      <c r="B431" s="28">
        <v>202541098020</v>
      </c>
      <c r="C431" s="14" t="s">
        <v>56</v>
      </c>
      <c r="D431" s="14" t="s">
        <v>1454</v>
      </c>
      <c r="E431" s="14" t="s">
        <v>968</v>
      </c>
      <c r="F431" s="15">
        <v>45940</v>
      </c>
      <c r="G431" s="15">
        <f>EDATE(DataTable[[#This Row],[Priority Date]],31)</f>
        <v>45947</v>
      </c>
      <c r="H431" s="28">
        <f t="shared" ca="1" si="23"/>
        <v>-310</v>
      </c>
      <c r="I431" s="28">
        <f ca="1">PendingRQTable[[#This Row],[Days Remaining]]/(365/12)</f>
        <v>-10.191780821917808</v>
      </c>
      <c r="J431" s="13" t="str">
        <f t="shared" ca="1" si="24"/>
        <v>OVERDUE</v>
      </c>
      <c r="K431" s="14" t="str">
        <f>IF(E431="PROVISIONAL FILED","Yes","Yes")</f>
        <v>Yes</v>
      </c>
    </row>
    <row r="432" spans="1:11">
      <c r="A432" s="14" t="s">
        <v>1455</v>
      </c>
      <c r="B432" s="28">
        <v>202541097898</v>
      </c>
      <c r="C432" s="14" t="s">
        <v>56</v>
      </c>
      <c r="D432" s="14" t="s">
        <v>1456</v>
      </c>
      <c r="E432" s="14" t="s">
        <v>647</v>
      </c>
      <c r="F432" s="15">
        <v>45940</v>
      </c>
      <c r="G432" s="15">
        <f>EDATE(DataTable[[#This Row],[Priority Date]],31)</f>
        <v>45957</v>
      </c>
      <c r="H432" s="28">
        <f t="shared" ca="1" si="23"/>
        <v>-300</v>
      </c>
      <c r="I432" s="28">
        <f ca="1">PendingRQTable[[#This Row],[Days Remaining]]/(365/12)</f>
        <v>-9.8630136986301373</v>
      </c>
      <c r="J432" s="13" t="str">
        <f t="shared" ca="1" si="24"/>
        <v>OVERDUE</v>
      </c>
      <c r="K432" s="14" t="str">
        <f>IF(E432="ABANDONED","No - Case Inactive","Yes")</f>
        <v>No - Case Inactive</v>
      </c>
    </row>
    <row r="433" spans="1:11">
      <c r="A433" s="14" t="s">
        <v>1457</v>
      </c>
      <c r="B433" s="28">
        <v>202531097856</v>
      </c>
      <c r="C433" s="14" t="s">
        <v>292</v>
      </c>
      <c r="D433" s="14" t="s">
        <v>649</v>
      </c>
      <c r="E433" s="14" t="s">
        <v>968</v>
      </c>
      <c r="F433" s="15">
        <v>45940</v>
      </c>
      <c r="G433" s="15">
        <f>EDATE(DataTable[[#This Row],[Priority Date]],31)</f>
        <v>45951</v>
      </c>
      <c r="H433" s="28">
        <f t="shared" ca="1" si="23"/>
        <v>-306</v>
      </c>
      <c r="I433" s="28">
        <f ca="1">PendingRQTable[[#This Row],[Days Remaining]]/(365/12)</f>
        <v>-10.06027397260274</v>
      </c>
      <c r="J433" s="13" t="str">
        <f t="shared" ca="1" si="24"/>
        <v>OVERDUE</v>
      </c>
      <c r="K433" s="14" t="str">
        <f t="shared" ref="K433:K442" si="27">IF(E433="PROVISIONAL FILED","Yes","Yes")</f>
        <v>Yes</v>
      </c>
    </row>
    <row r="434" spans="1:11">
      <c r="A434" s="14" t="s">
        <v>1458</v>
      </c>
      <c r="B434" s="28">
        <v>202541097849</v>
      </c>
      <c r="C434" s="14" t="s">
        <v>31</v>
      </c>
      <c r="D434" s="14" t="s">
        <v>1459</v>
      </c>
      <c r="E434" s="14" t="s">
        <v>968</v>
      </c>
      <c r="F434" s="15">
        <v>45940</v>
      </c>
      <c r="G434" s="15">
        <f>EDATE(DataTable[[#This Row],[Priority Date]],31)</f>
        <v>45867</v>
      </c>
      <c r="H434" s="28">
        <f t="shared" ca="1" si="23"/>
        <v>-390</v>
      </c>
      <c r="I434" s="28">
        <f ca="1">PendingRQTable[[#This Row],[Days Remaining]]/(365/12)</f>
        <v>-12.821917808219178</v>
      </c>
      <c r="J434" s="13" t="str">
        <f t="shared" ca="1" si="24"/>
        <v>OVERDUE</v>
      </c>
      <c r="K434" s="14" t="str">
        <f t="shared" si="27"/>
        <v>Yes</v>
      </c>
    </row>
    <row r="435" spans="1:11">
      <c r="A435" s="14" t="s">
        <v>1460</v>
      </c>
      <c r="B435" s="28">
        <v>202541097752</v>
      </c>
      <c r="C435" s="14" t="s">
        <v>31</v>
      </c>
      <c r="D435" s="14" t="s">
        <v>1461</v>
      </c>
      <c r="E435" s="14" t="s">
        <v>968</v>
      </c>
      <c r="F435" s="15">
        <v>45940</v>
      </c>
      <c r="G435" s="15">
        <f>EDATE(DataTable[[#This Row],[Priority Date]],31)</f>
        <v>46808</v>
      </c>
      <c r="H435" s="28">
        <f t="shared" ca="1" si="23"/>
        <v>551</v>
      </c>
      <c r="I435" s="28">
        <f ca="1">PendingRQTable[[#This Row],[Days Remaining]]/(365/12)</f>
        <v>18.115068493150684</v>
      </c>
      <c r="J435" s="13" t="str">
        <f t="shared" ca="1" si="24"/>
        <v>UPCOMING</v>
      </c>
      <c r="K435" s="14" t="str">
        <f t="shared" si="27"/>
        <v>Yes</v>
      </c>
    </row>
    <row r="436" spans="1:11">
      <c r="A436" s="14" t="s">
        <v>1462</v>
      </c>
      <c r="B436" s="28">
        <v>202511098621</v>
      </c>
      <c r="C436" s="14" t="s">
        <v>348</v>
      </c>
      <c r="D436" s="14" t="s">
        <v>649</v>
      </c>
      <c r="E436" s="14" t="s">
        <v>968</v>
      </c>
      <c r="F436" s="15">
        <v>45943</v>
      </c>
      <c r="G436" s="15">
        <f>EDATE(DataTable[[#This Row],[Priority Date]],31)</f>
        <v>45865</v>
      </c>
      <c r="H436" s="28">
        <f t="shared" ca="1" si="23"/>
        <v>-392</v>
      </c>
      <c r="I436" s="28">
        <f ca="1">PendingRQTable[[#This Row],[Days Remaining]]/(365/12)</f>
        <v>-12.887671232876713</v>
      </c>
      <c r="J436" s="13" t="str">
        <f t="shared" ca="1" si="24"/>
        <v>OVERDUE</v>
      </c>
      <c r="K436" s="14" t="str">
        <f t="shared" si="27"/>
        <v>Yes</v>
      </c>
    </row>
    <row r="437" spans="1:11">
      <c r="A437" s="14" t="s">
        <v>1463</v>
      </c>
      <c r="B437" s="28">
        <v>202511098790</v>
      </c>
      <c r="C437" s="14" t="s">
        <v>56</v>
      </c>
      <c r="D437" s="14" t="s">
        <v>1464</v>
      </c>
      <c r="E437" s="14" t="s">
        <v>968</v>
      </c>
      <c r="F437" s="15">
        <v>45943</v>
      </c>
      <c r="G437" s="15">
        <f>EDATE(DataTable[[#This Row],[Priority Date]],31)</f>
        <v>45867</v>
      </c>
      <c r="H437" s="28">
        <f t="shared" ca="1" si="23"/>
        <v>-390</v>
      </c>
      <c r="I437" s="28">
        <f ca="1">PendingRQTable[[#This Row],[Days Remaining]]/(365/12)</f>
        <v>-12.821917808219178</v>
      </c>
      <c r="J437" s="13" t="str">
        <f t="shared" ca="1" si="24"/>
        <v>OVERDUE</v>
      </c>
      <c r="K437" s="14" t="str">
        <f t="shared" si="27"/>
        <v>Yes</v>
      </c>
    </row>
    <row r="438" spans="1:11">
      <c r="A438" s="14" t="s">
        <v>1465</v>
      </c>
      <c r="B438" s="28">
        <v>202541098802</v>
      </c>
      <c r="C438" s="14" t="s">
        <v>56</v>
      </c>
      <c r="D438" s="14" t="s">
        <v>1466</v>
      </c>
      <c r="E438" s="14" t="s">
        <v>968</v>
      </c>
      <c r="F438" s="15">
        <v>45943</v>
      </c>
      <c r="G438" s="15">
        <f>EDATE(DataTable[[#This Row],[Priority Date]],31)</f>
        <v>45867</v>
      </c>
      <c r="H438" s="28">
        <f t="shared" ca="1" si="23"/>
        <v>-390</v>
      </c>
      <c r="I438" s="28">
        <f ca="1">PendingRQTable[[#This Row],[Days Remaining]]/(365/12)</f>
        <v>-12.821917808219178</v>
      </c>
      <c r="J438" s="13" t="str">
        <f t="shared" ca="1" si="24"/>
        <v>OVERDUE</v>
      </c>
      <c r="K438" s="14" t="str">
        <f t="shared" si="27"/>
        <v>Yes</v>
      </c>
    </row>
    <row r="439" spans="1:11">
      <c r="A439" s="14" t="s">
        <v>1467</v>
      </c>
      <c r="B439" s="28">
        <v>202511098782</v>
      </c>
      <c r="C439" s="14" t="s">
        <v>56</v>
      </c>
      <c r="D439" s="14" t="s">
        <v>1468</v>
      </c>
      <c r="E439" s="14" t="s">
        <v>968</v>
      </c>
      <c r="F439" s="15">
        <v>45943</v>
      </c>
      <c r="G439" s="15">
        <f>EDATE(DataTable[[#This Row],[Priority Date]],31)</f>
        <v>45895</v>
      </c>
      <c r="H439" s="28">
        <f t="shared" ca="1" si="23"/>
        <v>-362</v>
      </c>
      <c r="I439" s="28">
        <f ca="1">PendingRQTable[[#This Row],[Days Remaining]]/(365/12)</f>
        <v>-11.901369863013699</v>
      </c>
      <c r="J439" s="13" t="str">
        <f t="shared" ca="1" si="24"/>
        <v>OVERDUE</v>
      </c>
      <c r="K439" s="14" t="str">
        <f t="shared" si="27"/>
        <v>Yes</v>
      </c>
    </row>
    <row r="440" spans="1:11">
      <c r="A440" s="14" t="s">
        <v>1469</v>
      </c>
      <c r="B440" s="28">
        <v>202511098740</v>
      </c>
      <c r="C440" s="14" t="s">
        <v>56</v>
      </c>
      <c r="D440" s="14" t="s">
        <v>1470</v>
      </c>
      <c r="E440" s="14" t="s">
        <v>968</v>
      </c>
      <c r="F440" s="15">
        <v>45943</v>
      </c>
      <c r="G440" s="15">
        <f>EDATE(DataTable[[#This Row],[Priority Date]],31)</f>
        <v>45899</v>
      </c>
      <c r="H440" s="28">
        <f t="shared" ca="1" si="23"/>
        <v>-358</v>
      </c>
      <c r="I440" s="28">
        <f ca="1">PendingRQTable[[#This Row],[Days Remaining]]/(365/12)</f>
        <v>-11.769863013698629</v>
      </c>
      <c r="J440" s="13" t="str">
        <f t="shared" ca="1" si="24"/>
        <v>OVERDUE</v>
      </c>
      <c r="K440" s="14" t="str">
        <f t="shared" si="27"/>
        <v>Yes</v>
      </c>
    </row>
    <row r="441" spans="1:11">
      <c r="A441" s="14" t="s">
        <v>1471</v>
      </c>
      <c r="B441" s="28">
        <v>202541098605</v>
      </c>
      <c r="C441" s="14" t="s">
        <v>56</v>
      </c>
      <c r="D441" s="14" t="s">
        <v>1472</v>
      </c>
      <c r="E441" s="14" t="s">
        <v>968</v>
      </c>
      <c r="F441" s="15">
        <v>45943</v>
      </c>
      <c r="G441" s="15">
        <f>EDATE(DataTable[[#This Row],[Priority Date]],31)</f>
        <v>45896</v>
      </c>
      <c r="H441" s="28">
        <f t="shared" ca="1" si="23"/>
        <v>-361</v>
      </c>
      <c r="I441" s="28">
        <f ca="1">PendingRQTable[[#This Row],[Days Remaining]]/(365/12)</f>
        <v>-11.86849315068493</v>
      </c>
      <c r="J441" s="13" t="str">
        <f t="shared" ca="1" si="24"/>
        <v>OVERDUE</v>
      </c>
      <c r="K441" s="14" t="str">
        <f t="shared" si="27"/>
        <v>Yes</v>
      </c>
    </row>
    <row r="442" spans="1:11">
      <c r="A442" s="14" t="s">
        <v>1473</v>
      </c>
      <c r="B442" s="28">
        <v>202511098746</v>
      </c>
      <c r="C442" s="14" t="s">
        <v>56</v>
      </c>
      <c r="D442" s="14" t="s">
        <v>1474</v>
      </c>
      <c r="E442" s="14" t="s">
        <v>968</v>
      </c>
      <c r="F442" s="15">
        <v>45943</v>
      </c>
      <c r="G442" s="15">
        <f>EDATE(DataTable[[#This Row],[Priority Date]],31)</f>
        <v>46466</v>
      </c>
      <c r="H442" s="28">
        <f t="shared" ca="1" si="23"/>
        <v>209</v>
      </c>
      <c r="I442" s="28">
        <f ca="1">PendingRQTable[[#This Row],[Days Remaining]]/(365/12)</f>
        <v>6.8712328767123285</v>
      </c>
      <c r="J442" s="13" t="str">
        <f t="shared" ca="1" si="24"/>
        <v>UPCOMING</v>
      </c>
      <c r="K442" s="14" t="str">
        <f t="shared" si="27"/>
        <v>Yes</v>
      </c>
    </row>
    <row r="443" spans="1:11">
      <c r="A443" s="14" t="s">
        <v>1475</v>
      </c>
      <c r="B443" s="28">
        <v>202541098743</v>
      </c>
      <c r="C443" s="14" t="s">
        <v>219</v>
      </c>
      <c r="D443" s="14" t="s">
        <v>1476</v>
      </c>
      <c r="E443" s="14" t="s">
        <v>647</v>
      </c>
      <c r="F443" s="15">
        <v>45943</v>
      </c>
      <c r="G443" s="15">
        <f>EDATE(DataTable[[#This Row],[Priority Date]],31)</f>
        <v>46809</v>
      </c>
      <c r="H443" s="28">
        <f t="shared" ca="1" si="23"/>
        <v>552</v>
      </c>
      <c r="I443" s="28">
        <f ca="1">PendingRQTable[[#This Row],[Days Remaining]]/(365/12)</f>
        <v>18.147945205479452</v>
      </c>
      <c r="J443" s="13" t="str">
        <f t="shared" ca="1" si="24"/>
        <v>UPCOMING</v>
      </c>
      <c r="K443" s="14" t="str">
        <f>IF(E443="ABANDONED","No - Case Inactive","Yes")</f>
        <v>No - Case Inactive</v>
      </c>
    </row>
    <row r="444" spans="1:11">
      <c r="A444" s="14" t="s">
        <v>1477</v>
      </c>
      <c r="B444" s="28">
        <v>202511098682</v>
      </c>
      <c r="C444" s="14" t="s">
        <v>219</v>
      </c>
      <c r="D444" s="14" t="s">
        <v>1478</v>
      </c>
      <c r="E444" s="14" t="s">
        <v>647</v>
      </c>
      <c r="F444" s="15">
        <v>45943</v>
      </c>
      <c r="G444" s="15">
        <f>EDATE(DataTable[[#This Row],[Priority Date]],31)</f>
        <v>45895</v>
      </c>
      <c r="H444" s="28">
        <f t="shared" ca="1" si="23"/>
        <v>-362</v>
      </c>
      <c r="I444" s="28">
        <f ca="1">PendingRQTable[[#This Row],[Days Remaining]]/(365/12)</f>
        <v>-11.901369863013699</v>
      </c>
      <c r="J444" s="13" t="str">
        <f t="shared" ca="1" si="24"/>
        <v>OVERDUE</v>
      </c>
      <c r="K444" s="14" t="str">
        <f>IF(E444="ABANDONED","No - Case Inactive","Yes")</f>
        <v>No - Case Inactive</v>
      </c>
    </row>
    <row r="445" spans="1:11">
      <c r="A445" s="14" t="s">
        <v>1479</v>
      </c>
      <c r="B445" s="28">
        <v>202541098835</v>
      </c>
      <c r="C445" s="14" t="s">
        <v>219</v>
      </c>
      <c r="D445" s="14" t="s">
        <v>1480</v>
      </c>
      <c r="E445" s="14" t="s">
        <v>968</v>
      </c>
      <c r="F445" s="15">
        <v>45943</v>
      </c>
      <c r="G445" s="15">
        <f>EDATE(DataTable[[#This Row],[Priority Date]],31)</f>
        <v>46074</v>
      </c>
      <c r="H445" s="28">
        <f t="shared" ca="1" si="23"/>
        <v>-183</v>
      </c>
      <c r="I445" s="28">
        <f ca="1">PendingRQTable[[#This Row],[Days Remaining]]/(365/12)</f>
        <v>-6.0164383561643833</v>
      </c>
      <c r="J445" s="13" t="str">
        <f t="shared" ca="1" si="24"/>
        <v>OVERDUE</v>
      </c>
      <c r="K445" s="14" t="str">
        <f>IF(E445="PROVISIONAL FILED","Yes","Yes")</f>
        <v>Yes</v>
      </c>
    </row>
    <row r="446" spans="1:11">
      <c r="A446" s="14" t="s">
        <v>1481</v>
      </c>
      <c r="B446" s="28">
        <v>202541098479</v>
      </c>
      <c r="C446" s="14" t="s">
        <v>40</v>
      </c>
      <c r="D446" s="14" t="s">
        <v>1482</v>
      </c>
      <c r="E446" s="14" t="s">
        <v>968</v>
      </c>
      <c r="F446" s="15">
        <v>45943</v>
      </c>
      <c r="G446" s="15">
        <f>EDATE(DataTable[[#This Row],[Priority Date]],31)</f>
        <v>46074</v>
      </c>
      <c r="H446" s="28">
        <f t="shared" ca="1" si="23"/>
        <v>-183</v>
      </c>
      <c r="I446" s="28">
        <f ca="1">PendingRQTable[[#This Row],[Days Remaining]]/(365/12)</f>
        <v>-6.0164383561643833</v>
      </c>
      <c r="J446" s="13" t="str">
        <f t="shared" ca="1" si="24"/>
        <v>OVERDUE</v>
      </c>
      <c r="K446" s="14" t="str">
        <f>IF(E446="PROVISIONAL FILED","Yes","Yes")</f>
        <v>Yes</v>
      </c>
    </row>
    <row r="447" spans="1:11">
      <c r="A447" s="14" t="s">
        <v>1483</v>
      </c>
      <c r="B447" s="28">
        <v>202511098800</v>
      </c>
      <c r="C447" s="14" t="s">
        <v>83</v>
      </c>
      <c r="D447" s="14" t="s">
        <v>1484</v>
      </c>
      <c r="E447" s="14" t="s">
        <v>968</v>
      </c>
      <c r="F447" s="15">
        <v>45943</v>
      </c>
      <c r="G447" s="15">
        <f>EDATE(DataTable[[#This Row],[Priority Date]],31)</f>
        <v>46811</v>
      </c>
      <c r="H447" s="28">
        <f t="shared" ca="1" si="23"/>
        <v>554</v>
      </c>
      <c r="I447" s="28">
        <f ca="1">PendingRQTable[[#This Row],[Days Remaining]]/(365/12)</f>
        <v>18.213698630136985</v>
      </c>
      <c r="J447" s="13" t="str">
        <f t="shared" ca="1" si="24"/>
        <v>UPCOMING</v>
      </c>
      <c r="K447" s="14" t="str">
        <f>IF(E447="PROVISIONAL FILED","Yes","Yes")</f>
        <v>Yes</v>
      </c>
    </row>
    <row r="448" spans="1:11">
      <c r="A448" s="14" t="s">
        <v>1485</v>
      </c>
      <c r="B448" s="28">
        <v>202541098736</v>
      </c>
      <c r="C448" s="14" t="s">
        <v>33</v>
      </c>
      <c r="D448" s="14" t="s">
        <v>1486</v>
      </c>
      <c r="E448" s="14" t="s">
        <v>968</v>
      </c>
      <c r="F448" s="15">
        <v>45943</v>
      </c>
      <c r="G448" s="15">
        <f>EDATE(DataTable[[#This Row],[Priority Date]],31)</f>
        <v>45868</v>
      </c>
      <c r="H448" s="28">
        <f t="shared" ca="1" si="23"/>
        <v>-389</v>
      </c>
      <c r="I448" s="28">
        <f ca="1">PendingRQTable[[#This Row],[Days Remaining]]/(365/12)</f>
        <v>-12.789041095890411</v>
      </c>
      <c r="J448" s="13" t="str">
        <f t="shared" ca="1" si="24"/>
        <v>OVERDUE</v>
      </c>
      <c r="K448" s="14" t="str">
        <f>IF(E448="PROVISIONAL FILED","Yes","Yes")</f>
        <v>Yes</v>
      </c>
    </row>
    <row r="449" spans="1:11">
      <c r="A449" s="14" t="s">
        <v>1487</v>
      </c>
      <c r="B449" s="28">
        <v>202541098611</v>
      </c>
      <c r="C449" s="14" t="s">
        <v>37</v>
      </c>
      <c r="D449" s="14" t="s">
        <v>1488</v>
      </c>
      <c r="E449" s="14" t="s">
        <v>974</v>
      </c>
      <c r="F449" s="15">
        <v>45943</v>
      </c>
      <c r="G449" s="15">
        <f>EDATE(DataTable[[#This Row],[Priority Date]],31)</f>
        <v>46811</v>
      </c>
      <c r="H449" s="28">
        <f t="shared" ca="1" si="23"/>
        <v>554</v>
      </c>
      <c r="I449" s="28">
        <f ca="1">PendingRQTable[[#This Row],[Days Remaining]]/(365/12)</f>
        <v>18.213698630136985</v>
      </c>
      <c r="J449" s="13" t="str">
        <f t="shared" ca="1" si="24"/>
        <v>UPCOMING</v>
      </c>
      <c r="K449" s="14" t="str">
        <f>IF(E449="COMPLETE FILED","Yes","Yes")</f>
        <v>Yes</v>
      </c>
    </row>
    <row r="450" spans="1:11">
      <c r="A450" s="14" t="s">
        <v>1489</v>
      </c>
      <c r="B450" s="28">
        <v>202541098592</v>
      </c>
      <c r="C450" s="14" t="s">
        <v>37</v>
      </c>
      <c r="D450" s="14" t="s">
        <v>1490</v>
      </c>
      <c r="E450" s="14" t="s">
        <v>974</v>
      </c>
      <c r="F450" s="15">
        <v>45943</v>
      </c>
      <c r="G450" s="15">
        <f>EDATE(DataTable[[#This Row],[Priority Date]],31)</f>
        <v>45964</v>
      </c>
      <c r="H450" s="28">
        <f t="shared" ref="H450:H513" ca="1" si="28">G450-TODAY()</f>
        <v>-293</v>
      </c>
      <c r="I450" s="28">
        <f ca="1">PendingRQTable[[#This Row],[Days Remaining]]/(365/12)</f>
        <v>-9.6328767123287662</v>
      </c>
      <c r="J450" s="13" t="str">
        <f t="shared" ref="J450:J513" ca="1" si="29">IF(H450&lt;0,"OVERDUE",IF(H450&lt;=30,"DUE &lt;=30 DAYS",IF(H450&lt;=90,"DUE &lt;=90 DAYS","UPCOMING")))</f>
        <v>OVERDUE</v>
      </c>
      <c r="K450" s="14" t="str">
        <f>IF(E450="COMPLETE FILED","Yes","Yes")</f>
        <v>Yes</v>
      </c>
    </row>
    <row r="451" spans="1:11">
      <c r="A451" s="14" t="s">
        <v>1491</v>
      </c>
      <c r="B451" s="28">
        <v>202541099181</v>
      </c>
      <c r="C451" s="14" t="s">
        <v>42</v>
      </c>
      <c r="D451" s="14" t="s">
        <v>1492</v>
      </c>
      <c r="E451" s="14" t="s">
        <v>974</v>
      </c>
      <c r="F451" s="15">
        <v>45944</v>
      </c>
      <c r="G451" s="15">
        <f>EDATE(DataTable[[#This Row],[Priority Date]],31)</f>
        <v>45947</v>
      </c>
      <c r="H451" s="28">
        <f t="shared" ca="1" si="28"/>
        <v>-310</v>
      </c>
      <c r="I451" s="28">
        <f ca="1">PendingRQTable[[#This Row],[Days Remaining]]/(365/12)</f>
        <v>-10.191780821917808</v>
      </c>
      <c r="J451" s="13" t="str">
        <f t="shared" ca="1" si="29"/>
        <v>OVERDUE</v>
      </c>
      <c r="K451" s="14" t="str">
        <f>IF(E451="COMPLETE FILED","Yes","Yes")</f>
        <v>Yes</v>
      </c>
    </row>
    <row r="452" spans="1:11">
      <c r="A452" s="14" t="s">
        <v>1493</v>
      </c>
      <c r="B452" s="28">
        <v>202541099333</v>
      </c>
      <c r="C452" s="14" t="s">
        <v>152</v>
      </c>
      <c r="D452" s="14" t="s">
        <v>1494</v>
      </c>
      <c r="E452" s="14" t="s">
        <v>968</v>
      </c>
      <c r="F452" s="15">
        <v>45944</v>
      </c>
      <c r="G452" s="15">
        <f>EDATE(DataTable[[#This Row],[Priority Date]],31)</f>
        <v>46811</v>
      </c>
      <c r="H452" s="28">
        <f t="shared" ca="1" si="28"/>
        <v>554</v>
      </c>
      <c r="I452" s="28">
        <f ca="1">PendingRQTable[[#This Row],[Days Remaining]]/(365/12)</f>
        <v>18.213698630136985</v>
      </c>
      <c r="J452" s="13" t="str">
        <f t="shared" ca="1" si="29"/>
        <v>UPCOMING</v>
      </c>
      <c r="K452" s="14" t="str">
        <f>IF(E452="PROVISIONAL FILED","Yes","Yes")</f>
        <v>Yes</v>
      </c>
    </row>
    <row r="453" spans="1:11">
      <c r="A453" s="14" t="s">
        <v>1495</v>
      </c>
      <c r="B453" s="28">
        <v>202541099527</v>
      </c>
      <c r="C453" s="14" t="s">
        <v>42</v>
      </c>
      <c r="D453" s="14" t="s">
        <v>1496</v>
      </c>
      <c r="E453" s="14" t="s">
        <v>968</v>
      </c>
      <c r="F453" s="15">
        <v>45945</v>
      </c>
      <c r="G453" s="15">
        <f>EDATE(DataTable[[#This Row],[Priority Date]],31)</f>
        <v>45968</v>
      </c>
      <c r="H453" s="28">
        <f t="shared" ca="1" si="28"/>
        <v>-289</v>
      </c>
      <c r="I453" s="28">
        <f ca="1">PendingRQTable[[#This Row],[Days Remaining]]/(365/12)</f>
        <v>-9.5013698630136982</v>
      </c>
      <c r="J453" s="13" t="str">
        <f t="shared" ca="1" si="29"/>
        <v>OVERDUE</v>
      </c>
      <c r="K453" s="14" t="str">
        <f>IF(E453="PROVISIONAL FILED","Yes","Yes")</f>
        <v>Yes</v>
      </c>
    </row>
    <row r="454" spans="1:11">
      <c r="A454" s="14" t="s">
        <v>1497</v>
      </c>
      <c r="B454" s="28">
        <v>202541099454</v>
      </c>
      <c r="C454" s="14" t="s">
        <v>37</v>
      </c>
      <c r="D454" s="14" t="s">
        <v>1498</v>
      </c>
      <c r="E454" s="14" t="s">
        <v>974</v>
      </c>
      <c r="F454" s="15">
        <v>45945</v>
      </c>
      <c r="G454" s="15">
        <f>EDATE(DataTable[[#This Row],[Priority Date]],31)</f>
        <v>45866</v>
      </c>
      <c r="H454" s="28">
        <f t="shared" ca="1" si="28"/>
        <v>-391</v>
      </c>
      <c r="I454" s="28">
        <f ca="1">PendingRQTable[[#This Row],[Days Remaining]]/(365/12)</f>
        <v>-12.854794520547944</v>
      </c>
      <c r="J454" s="13" t="str">
        <f t="shared" ca="1" si="29"/>
        <v>OVERDUE</v>
      </c>
      <c r="K454" s="14" t="str">
        <f>IF(E454="COMPLETE FILED","Yes","Yes")</f>
        <v>Yes</v>
      </c>
    </row>
    <row r="455" spans="1:11">
      <c r="A455" s="14" t="s">
        <v>1499</v>
      </c>
      <c r="B455" s="28">
        <v>202541099817</v>
      </c>
      <c r="C455" s="14" t="s">
        <v>249</v>
      </c>
      <c r="D455" s="14" t="s">
        <v>649</v>
      </c>
      <c r="E455" s="14" t="s">
        <v>968</v>
      </c>
      <c r="F455" s="15">
        <v>45945</v>
      </c>
      <c r="G455" s="15">
        <f>EDATE(DataTable[[#This Row],[Priority Date]],31)</f>
        <v>46446</v>
      </c>
      <c r="H455" s="28">
        <f t="shared" ca="1" si="28"/>
        <v>189</v>
      </c>
      <c r="I455" s="28">
        <f ca="1">PendingRQTable[[#This Row],[Days Remaining]]/(365/12)</f>
        <v>6.2136986301369861</v>
      </c>
      <c r="J455" s="13" t="str">
        <f t="shared" ca="1" si="29"/>
        <v>UPCOMING</v>
      </c>
      <c r="K455" s="14" t="str">
        <f>IF(E455="PROVISIONAL FILED","Yes","Yes")</f>
        <v>Yes</v>
      </c>
    </row>
    <row r="456" spans="1:11">
      <c r="A456" s="14" t="s">
        <v>1500</v>
      </c>
      <c r="B456" s="28">
        <v>202511099633</v>
      </c>
      <c r="C456" s="14" t="s">
        <v>515</v>
      </c>
      <c r="D456" s="14" t="s">
        <v>649</v>
      </c>
      <c r="E456" s="14" t="s">
        <v>974</v>
      </c>
      <c r="F456" s="15">
        <v>45945</v>
      </c>
      <c r="G456" s="15">
        <f>EDATE(DataTable[[#This Row],[Priority Date]],31)</f>
        <v>45875</v>
      </c>
      <c r="H456" s="28">
        <f t="shared" ca="1" si="28"/>
        <v>-382</v>
      </c>
      <c r="I456" s="28">
        <f ca="1">PendingRQTable[[#This Row],[Days Remaining]]/(365/12)</f>
        <v>-12.55890410958904</v>
      </c>
      <c r="J456" s="13" t="str">
        <f t="shared" ca="1" si="29"/>
        <v>OVERDUE</v>
      </c>
      <c r="K456" s="14" t="str">
        <f>IF(E456="COMPLETE FILED","Yes","Yes")</f>
        <v>Yes</v>
      </c>
    </row>
    <row r="457" spans="1:11">
      <c r="A457" s="14" t="s">
        <v>1501</v>
      </c>
      <c r="B457" s="28">
        <v>202541100072</v>
      </c>
      <c r="C457" s="14" t="s">
        <v>37</v>
      </c>
      <c r="D457" s="14" t="s">
        <v>1502</v>
      </c>
      <c r="E457" s="14" t="s">
        <v>974</v>
      </c>
      <c r="F457" s="15">
        <v>45946</v>
      </c>
      <c r="G457" s="15">
        <f>EDATE(DataTable[[#This Row],[Priority Date]],31)</f>
        <v>46811</v>
      </c>
      <c r="H457" s="28">
        <f t="shared" ca="1" si="28"/>
        <v>554</v>
      </c>
      <c r="I457" s="28">
        <f ca="1">PendingRQTable[[#This Row],[Days Remaining]]/(365/12)</f>
        <v>18.213698630136985</v>
      </c>
      <c r="J457" s="13" t="str">
        <f t="shared" ca="1" si="29"/>
        <v>UPCOMING</v>
      </c>
      <c r="K457" s="14" t="str">
        <f>IF(E457="COMPLETE FILED","Yes","Yes")</f>
        <v>Yes</v>
      </c>
    </row>
    <row r="458" spans="1:11">
      <c r="A458" s="14" t="s">
        <v>1503</v>
      </c>
      <c r="B458" s="28">
        <v>202541100321</v>
      </c>
      <c r="C458" s="14" t="s">
        <v>37</v>
      </c>
      <c r="D458" s="14" t="s">
        <v>1504</v>
      </c>
      <c r="E458" s="14" t="s">
        <v>974</v>
      </c>
      <c r="F458" s="15">
        <v>45946</v>
      </c>
      <c r="G458" s="15">
        <f>EDATE(DataTable[[#This Row],[Priority Date]],31)</f>
        <v>46811</v>
      </c>
      <c r="H458" s="28">
        <f t="shared" ca="1" si="28"/>
        <v>554</v>
      </c>
      <c r="I458" s="28">
        <f ca="1">PendingRQTable[[#This Row],[Days Remaining]]/(365/12)</f>
        <v>18.213698630136985</v>
      </c>
      <c r="J458" s="13" t="str">
        <f t="shared" ca="1" si="29"/>
        <v>UPCOMING</v>
      </c>
      <c r="K458" s="14" t="str">
        <f>IF(E458="COMPLETE FILED","Yes","Yes")</f>
        <v>Yes</v>
      </c>
    </row>
    <row r="459" spans="1:11">
      <c r="A459" s="14" t="s">
        <v>1505</v>
      </c>
      <c r="B459" s="28">
        <v>202521037021</v>
      </c>
      <c r="C459" s="14" t="s">
        <v>402</v>
      </c>
      <c r="D459" s="14" t="s">
        <v>1506</v>
      </c>
      <c r="E459" s="14" t="s">
        <v>968</v>
      </c>
      <c r="F459" s="15">
        <v>45946</v>
      </c>
      <c r="G459" s="15">
        <f>EDATE(DataTable[[#This Row],[Priority Date]],31)</f>
        <v>46446</v>
      </c>
      <c r="H459" s="28">
        <f t="shared" ca="1" si="28"/>
        <v>189</v>
      </c>
      <c r="I459" s="28">
        <f ca="1">PendingRQTable[[#This Row],[Days Remaining]]/(365/12)</f>
        <v>6.2136986301369861</v>
      </c>
      <c r="J459" s="13" t="str">
        <f t="shared" ca="1" si="29"/>
        <v>UPCOMING</v>
      </c>
      <c r="K459" s="14" t="str">
        <f>IF(E459="PROVISIONAL FILED","Yes","Yes")</f>
        <v>Yes</v>
      </c>
    </row>
    <row r="460" spans="1:11">
      <c r="A460" s="14" t="s">
        <v>1507</v>
      </c>
      <c r="B460" s="28">
        <v>202541100376</v>
      </c>
      <c r="C460" s="14" t="s">
        <v>31</v>
      </c>
      <c r="D460" s="14" t="s">
        <v>1508</v>
      </c>
      <c r="E460" s="14" t="s">
        <v>968</v>
      </c>
      <c r="F460" s="15">
        <v>45946</v>
      </c>
      <c r="G460" s="15">
        <f>EDATE(DataTable[[#This Row],[Priority Date]],31)</f>
        <v>45873</v>
      </c>
      <c r="H460" s="28">
        <f t="shared" ca="1" si="28"/>
        <v>-384</v>
      </c>
      <c r="I460" s="28">
        <f ca="1">PendingRQTable[[#This Row],[Days Remaining]]/(365/12)</f>
        <v>-12.624657534246575</v>
      </c>
      <c r="J460" s="13" t="str">
        <f t="shared" ca="1" si="29"/>
        <v>OVERDUE</v>
      </c>
      <c r="K460" s="14" t="str">
        <f>IF(E460="PROVISIONAL FILED","Yes","Yes")</f>
        <v>Yes</v>
      </c>
    </row>
    <row r="461" spans="1:11">
      <c r="A461" s="14" t="s">
        <v>1509</v>
      </c>
      <c r="B461" s="28">
        <v>202541100310</v>
      </c>
      <c r="C461" s="14" t="s">
        <v>37</v>
      </c>
      <c r="D461" s="14" t="s">
        <v>1510</v>
      </c>
      <c r="E461" s="14" t="s">
        <v>974</v>
      </c>
      <c r="F461" s="15">
        <v>45946</v>
      </c>
      <c r="G461" s="15">
        <f>EDATE(DataTable[[#This Row],[Priority Date]],31)</f>
        <v>46811</v>
      </c>
      <c r="H461" s="28">
        <f t="shared" ca="1" si="28"/>
        <v>554</v>
      </c>
      <c r="I461" s="28">
        <f ca="1">PendingRQTable[[#This Row],[Days Remaining]]/(365/12)</f>
        <v>18.213698630136985</v>
      </c>
      <c r="J461" s="13" t="str">
        <f t="shared" ca="1" si="29"/>
        <v>UPCOMING</v>
      </c>
      <c r="K461" s="14" t="str">
        <f>IF(E461="COMPLETE FILED","Yes","Yes")</f>
        <v>Yes</v>
      </c>
    </row>
    <row r="462" spans="1:11">
      <c r="A462" s="14" t="s">
        <v>1511</v>
      </c>
      <c r="B462" s="28">
        <v>202541100654</v>
      </c>
      <c r="C462" s="14" t="s">
        <v>42</v>
      </c>
      <c r="D462" s="14" t="s">
        <v>1512</v>
      </c>
      <c r="E462" s="14" t="s">
        <v>974</v>
      </c>
      <c r="F462" s="15">
        <v>45947</v>
      </c>
      <c r="G462" s="15">
        <f>EDATE(DataTable[[#This Row],[Priority Date]],31)</f>
        <v>45888</v>
      </c>
      <c r="H462" s="28">
        <f t="shared" ca="1" si="28"/>
        <v>-369</v>
      </c>
      <c r="I462" s="28">
        <f ca="1">PendingRQTable[[#This Row],[Days Remaining]]/(365/12)</f>
        <v>-12.131506849315068</v>
      </c>
      <c r="J462" s="13" t="str">
        <f t="shared" ca="1" si="29"/>
        <v>OVERDUE</v>
      </c>
      <c r="K462" s="14" t="str">
        <f>IF(E462="COMPLETE FILED","Yes","Yes")</f>
        <v>Yes</v>
      </c>
    </row>
    <row r="463" spans="1:11">
      <c r="A463" s="14" t="s">
        <v>1513</v>
      </c>
      <c r="B463" s="28">
        <v>202541100703</v>
      </c>
      <c r="C463" s="14" t="s">
        <v>541</v>
      </c>
      <c r="D463" s="14" t="s">
        <v>649</v>
      </c>
      <c r="E463" s="14" t="s">
        <v>968</v>
      </c>
      <c r="F463" s="15">
        <v>45947</v>
      </c>
      <c r="G463" s="15">
        <f>EDATE(DataTable[[#This Row],[Priority Date]],31)</f>
        <v>45866</v>
      </c>
      <c r="H463" s="28">
        <f t="shared" ca="1" si="28"/>
        <v>-391</v>
      </c>
      <c r="I463" s="28">
        <f ca="1">PendingRQTable[[#This Row],[Days Remaining]]/(365/12)</f>
        <v>-12.854794520547944</v>
      </c>
      <c r="J463" s="13" t="str">
        <f t="shared" ca="1" si="29"/>
        <v>OVERDUE</v>
      </c>
      <c r="K463" s="14" t="str">
        <f>IF(E463="PROVISIONAL FILED","Yes","Yes")</f>
        <v>Yes</v>
      </c>
    </row>
    <row r="464" spans="1:11">
      <c r="A464" s="14" t="s">
        <v>1514</v>
      </c>
      <c r="B464" s="28">
        <v>202541101455</v>
      </c>
      <c r="C464" s="14" t="s">
        <v>42</v>
      </c>
      <c r="D464" s="14" t="s">
        <v>1515</v>
      </c>
      <c r="E464" s="14" t="s">
        <v>974</v>
      </c>
      <c r="F464" s="15">
        <v>45951</v>
      </c>
      <c r="G464" s="15">
        <f>EDATE(DataTable[[#This Row],[Priority Date]],31)</f>
        <v>45921</v>
      </c>
      <c r="H464" s="28">
        <f t="shared" ca="1" si="28"/>
        <v>-336</v>
      </c>
      <c r="I464" s="28">
        <f ca="1">PendingRQTable[[#This Row],[Days Remaining]]/(365/12)</f>
        <v>-11.046575342465752</v>
      </c>
      <c r="J464" s="13" t="str">
        <f t="shared" ca="1" si="29"/>
        <v>OVERDUE</v>
      </c>
      <c r="K464" s="14" t="str">
        <f>IF(E464="COMPLETE FILED","Yes","Yes")</f>
        <v>Yes</v>
      </c>
    </row>
    <row r="465" spans="1:11">
      <c r="A465" s="14" t="s">
        <v>1516</v>
      </c>
      <c r="B465" s="28">
        <v>202541101441</v>
      </c>
      <c r="C465" s="14" t="s">
        <v>184</v>
      </c>
      <c r="D465" s="14" t="s">
        <v>649</v>
      </c>
      <c r="E465" s="14" t="s">
        <v>968</v>
      </c>
      <c r="F465" s="15">
        <v>45951</v>
      </c>
      <c r="G465" s="15">
        <f>EDATE(DataTable[[#This Row],[Priority Date]],31)</f>
        <v>46448</v>
      </c>
      <c r="H465" s="28">
        <f t="shared" ca="1" si="28"/>
        <v>191</v>
      </c>
      <c r="I465" s="28">
        <f ca="1">PendingRQTable[[#This Row],[Days Remaining]]/(365/12)</f>
        <v>6.2794520547945201</v>
      </c>
      <c r="J465" s="13" t="str">
        <f t="shared" ca="1" si="29"/>
        <v>UPCOMING</v>
      </c>
      <c r="K465" s="14" t="str">
        <f>IF(E465="PROVISIONAL FILED","Yes","Yes")</f>
        <v>Yes</v>
      </c>
    </row>
    <row r="466" spans="1:11">
      <c r="A466" s="14" t="s">
        <v>1517</v>
      </c>
      <c r="B466" s="28">
        <v>202511101724</v>
      </c>
      <c r="C466" s="14" t="s">
        <v>560</v>
      </c>
      <c r="D466" s="14" t="s">
        <v>649</v>
      </c>
      <c r="E466" s="14" t="s">
        <v>974</v>
      </c>
      <c r="F466" s="15">
        <v>45952</v>
      </c>
      <c r="G466" s="15">
        <f>EDATE(DataTable[[#This Row],[Priority Date]],31)</f>
        <v>46811</v>
      </c>
      <c r="H466" s="28">
        <f t="shared" ca="1" si="28"/>
        <v>554</v>
      </c>
      <c r="I466" s="28">
        <f ca="1">PendingRQTable[[#This Row],[Days Remaining]]/(365/12)</f>
        <v>18.213698630136985</v>
      </c>
      <c r="J466" s="13" t="str">
        <f t="shared" ca="1" si="29"/>
        <v>UPCOMING</v>
      </c>
      <c r="K466" s="14" t="str">
        <f>IF(E466="COMPLETE FILED","Yes","Yes")</f>
        <v>Yes</v>
      </c>
    </row>
    <row r="467" spans="1:11">
      <c r="A467" s="14" t="s">
        <v>1518</v>
      </c>
      <c r="B467" s="28">
        <v>202541101676</v>
      </c>
      <c r="C467" s="14" t="s">
        <v>37</v>
      </c>
      <c r="D467" s="14" t="s">
        <v>1519</v>
      </c>
      <c r="E467" s="14" t="s">
        <v>974</v>
      </c>
      <c r="F467" s="15">
        <v>45952</v>
      </c>
      <c r="G467" s="15">
        <f>EDATE(DataTable[[#This Row],[Priority Date]],31)</f>
        <v>45944</v>
      </c>
      <c r="H467" s="28">
        <f t="shared" ca="1" si="28"/>
        <v>-313</v>
      </c>
      <c r="I467" s="28">
        <f ca="1">PendingRQTable[[#This Row],[Days Remaining]]/(365/12)</f>
        <v>-10.29041095890411</v>
      </c>
      <c r="J467" s="13" t="str">
        <f t="shared" ca="1" si="29"/>
        <v>OVERDUE</v>
      </c>
      <c r="K467" s="14" t="str">
        <f>IF(E467="COMPLETE FILED","Yes","Yes")</f>
        <v>Yes</v>
      </c>
    </row>
    <row r="468" spans="1:11">
      <c r="A468" s="14" t="s">
        <v>1520</v>
      </c>
      <c r="B468" s="28">
        <v>202541101865</v>
      </c>
      <c r="C468" s="14" t="s">
        <v>37</v>
      </c>
      <c r="D468" s="14" t="s">
        <v>1521</v>
      </c>
      <c r="E468" s="14" t="s">
        <v>974</v>
      </c>
      <c r="F468" s="15">
        <v>45952</v>
      </c>
      <c r="G468" s="15">
        <f>EDATE(DataTable[[#This Row],[Priority Date]],31)</f>
        <v>46024</v>
      </c>
      <c r="H468" s="28">
        <f t="shared" ca="1" si="28"/>
        <v>-233</v>
      </c>
      <c r="I468" s="28">
        <f ca="1">PendingRQTable[[#This Row],[Days Remaining]]/(365/12)</f>
        <v>-7.6602739726027398</v>
      </c>
      <c r="J468" s="13" t="str">
        <f t="shared" ca="1" si="29"/>
        <v>OVERDUE</v>
      </c>
      <c r="K468" s="14" t="str">
        <f>IF(E468="COMPLETE FILED","Yes","Yes")</f>
        <v>Yes</v>
      </c>
    </row>
    <row r="469" spans="1:11">
      <c r="A469" s="14" t="s">
        <v>1522</v>
      </c>
      <c r="B469" s="28">
        <v>202541101664</v>
      </c>
      <c r="C469" s="14" t="s">
        <v>37</v>
      </c>
      <c r="D469" s="14" t="s">
        <v>1523</v>
      </c>
      <c r="E469" s="14" t="s">
        <v>974</v>
      </c>
      <c r="F469" s="15">
        <v>45952</v>
      </c>
      <c r="G469" s="15">
        <f>EDATE(DataTable[[#This Row],[Priority Date]],31)</f>
        <v>45938</v>
      </c>
      <c r="H469" s="28">
        <f t="shared" ca="1" si="28"/>
        <v>-319</v>
      </c>
      <c r="I469" s="28">
        <f ca="1">PendingRQTable[[#This Row],[Days Remaining]]/(365/12)</f>
        <v>-10.487671232876712</v>
      </c>
      <c r="J469" s="13" t="str">
        <f t="shared" ca="1" si="29"/>
        <v>OVERDUE</v>
      </c>
      <c r="K469" s="14" t="str">
        <f>IF(E469="COMPLETE FILED","Yes","Yes")</f>
        <v>Yes</v>
      </c>
    </row>
    <row r="470" spans="1:11">
      <c r="A470" s="14" t="s">
        <v>1524</v>
      </c>
      <c r="B470" s="28">
        <v>202541101837</v>
      </c>
      <c r="C470" s="14" t="s">
        <v>44</v>
      </c>
      <c r="D470" s="14" t="s">
        <v>1525</v>
      </c>
      <c r="E470" s="14" t="s">
        <v>968</v>
      </c>
      <c r="F470" s="15">
        <v>45952</v>
      </c>
      <c r="G470" s="15">
        <f>EDATE(DataTable[[#This Row],[Priority Date]],31)</f>
        <v>45868</v>
      </c>
      <c r="H470" s="28">
        <f t="shared" ca="1" si="28"/>
        <v>-389</v>
      </c>
      <c r="I470" s="28">
        <f ca="1">PendingRQTable[[#This Row],[Days Remaining]]/(365/12)</f>
        <v>-12.789041095890411</v>
      </c>
      <c r="J470" s="13" t="str">
        <f t="shared" ca="1" si="29"/>
        <v>OVERDUE</v>
      </c>
      <c r="K470" s="14" t="str">
        <f>IF(E470="PROVISIONAL FILED","Yes","Yes")</f>
        <v>Yes</v>
      </c>
    </row>
    <row r="471" spans="1:11">
      <c r="A471" s="14" t="s">
        <v>1526</v>
      </c>
      <c r="B471" s="28">
        <v>202541102384</v>
      </c>
      <c r="C471" s="14" t="s">
        <v>42</v>
      </c>
      <c r="D471" s="14" t="s">
        <v>1527</v>
      </c>
      <c r="E471" s="14" t="s">
        <v>968</v>
      </c>
      <c r="F471" s="15">
        <v>45954</v>
      </c>
      <c r="G471" s="15">
        <f>EDATE(DataTable[[#This Row],[Priority Date]],31)</f>
        <v>46812</v>
      </c>
      <c r="H471" s="28">
        <f t="shared" ca="1" si="28"/>
        <v>555</v>
      </c>
      <c r="I471" s="28">
        <f ca="1">PendingRQTable[[#This Row],[Days Remaining]]/(365/12)</f>
        <v>18.246575342465754</v>
      </c>
      <c r="J471" s="13" t="str">
        <f t="shared" ca="1" si="29"/>
        <v>UPCOMING</v>
      </c>
      <c r="K471" s="14" t="str">
        <f>IF(E471="PROVISIONAL FILED","Yes","Yes")</f>
        <v>Yes</v>
      </c>
    </row>
    <row r="472" spans="1:11">
      <c r="A472" s="14" t="s">
        <v>1528</v>
      </c>
      <c r="B472" s="28">
        <v>202541102564</v>
      </c>
      <c r="C472" s="14" t="s">
        <v>609</v>
      </c>
      <c r="D472" s="14" t="s">
        <v>649</v>
      </c>
      <c r="E472" s="14" t="s">
        <v>968</v>
      </c>
      <c r="F472" s="15">
        <v>45954</v>
      </c>
      <c r="G472" s="15">
        <f>EDATE(DataTable[[#This Row],[Priority Date]],31)</f>
        <v>46812</v>
      </c>
      <c r="H472" s="28">
        <f t="shared" ca="1" si="28"/>
        <v>555</v>
      </c>
      <c r="I472" s="28">
        <f ca="1">PendingRQTable[[#This Row],[Days Remaining]]/(365/12)</f>
        <v>18.246575342465754</v>
      </c>
      <c r="J472" s="13" t="str">
        <f t="shared" ca="1" si="29"/>
        <v>UPCOMING</v>
      </c>
      <c r="K472" s="14" t="str">
        <f>IF(E472="PROVISIONAL FILED","Yes","Yes")</f>
        <v>Yes</v>
      </c>
    </row>
    <row r="473" spans="1:11">
      <c r="A473" s="14" t="s">
        <v>1529</v>
      </c>
      <c r="B473" s="28">
        <v>202511103316</v>
      </c>
      <c r="C473" s="14" t="s">
        <v>60</v>
      </c>
      <c r="D473" s="14" t="s">
        <v>1530</v>
      </c>
      <c r="E473" s="14" t="s">
        <v>974</v>
      </c>
      <c r="F473" s="15">
        <v>45957</v>
      </c>
      <c r="G473" s="15">
        <f>EDATE(DataTable[[#This Row],[Priority Date]],31)</f>
        <v>46812</v>
      </c>
      <c r="H473" s="28">
        <f t="shared" ca="1" si="28"/>
        <v>555</v>
      </c>
      <c r="I473" s="28">
        <f ca="1">PendingRQTable[[#This Row],[Days Remaining]]/(365/12)</f>
        <v>18.246575342465754</v>
      </c>
      <c r="J473" s="13" t="str">
        <f t="shared" ca="1" si="29"/>
        <v>UPCOMING</v>
      </c>
      <c r="K473" s="14" t="str">
        <f>IF(E473="COMPLETE FILED","Yes","Yes")</f>
        <v>Yes</v>
      </c>
    </row>
    <row r="474" spans="1:11">
      <c r="A474" s="14" t="s">
        <v>1531</v>
      </c>
      <c r="B474" s="28">
        <v>202541040820</v>
      </c>
      <c r="C474" s="14" t="s">
        <v>464</v>
      </c>
      <c r="D474" s="14" t="s">
        <v>464</v>
      </c>
      <c r="E474" s="14" t="s">
        <v>968</v>
      </c>
      <c r="F474" s="15">
        <v>45958</v>
      </c>
      <c r="G474" s="15">
        <f>EDATE(DataTable[[#This Row],[Priority Date]],31)</f>
        <v>46812</v>
      </c>
      <c r="H474" s="28">
        <f t="shared" ca="1" si="28"/>
        <v>555</v>
      </c>
      <c r="I474" s="28">
        <f ca="1">PendingRQTable[[#This Row],[Days Remaining]]/(365/12)</f>
        <v>18.246575342465754</v>
      </c>
      <c r="J474" s="13" t="str">
        <f t="shared" ca="1" si="29"/>
        <v>UPCOMING</v>
      </c>
      <c r="K474" s="14" t="str">
        <f>IF(E474="PROVISIONAL FILED","Yes","Yes")</f>
        <v>Yes</v>
      </c>
    </row>
    <row r="475" spans="1:11">
      <c r="A475" s="14" t="s">
        <v>1532</v>
      </c>
      <c r="B475" s="28">
        <v>202541103829</v>
      </c>
      <c r="C475" s="14" t="s">
        <v>31</v>
      </c>
      <c r="D475" s="14" t="s">
        <v>1533</v>
      </c>
      <c r="E475" s="14" t="s">
        <v>968</v>
      </c>
      <c r="F475" s="15">
        <v>45958</v>
      </c>
      <c r="G475" s="15">
        <f>EDATE(DataTable[[#This Row],[Priority Date]],31)</f>
        <v>46812</v>
      </c>
      <c r="H475" s="28">
        <f t="shared" ca="1" si="28"/>
        <v>555</v>
      </c>
      <c r="I475" s="28">
        <f ca="1">PendingRQTable[[#This Row],[Days Remaining]]/(365/12)</f>
        <v>18.246575342465754</v>
      </c>
      <c r="J475" s="13" t="str">
        <f t="shared" ca="1" si="29"/>
        <v>UPCOMING</v>
      </c>
      <c r="K475" s="14" t="str">
        <f>IF(E475="PROVISIONAL FILED","Yes","Yes")</f>
        <v>Yes</v>
      </c>
    </row>
    <row r="476" spans="1:11">
      <c r="A476" s="14" t="s">
        <v>1534</v>
      </c>
      <c r="B476" s="28">
        <v>202541104027</v>
      </c>
      <c r="C476" s="14" t="s">
        <v>37</v>
      </c>
      <c r="D476" s="14" t="s">
        <v>1535</v>
      </c>
      <c r="E476" s="14" t="s">
        <v>974</v>
      </c>
      <c r="F476" s="15">
        <v>45959</v>
      </c>
      <c r="G476" s="15">
        <f>EDATE(DataTable[[#This Row],[Priority Date]],31)</f>
        <v>46446</v>
      </c>
      <c r="H476" s="28">
        <f t="shared" ca="1" si="28"/>
        <v>189</v>
      </c>
      <c r="I476" s="28">
        <f ca="1">PendingRQTable[[#This Row],[Days Remaining]]/(365/12)</f>
        <v>6.2136986301369861</v>
      </c>
      <c r="J476" s="13" t="str">
        <f t="shared" ca="1" si="29"/>
        <v>UPCOMING</v>
      </c>
      <c r="K476" s="14" t="str">
        <f>IF(E476="COMPLETE FILED","Yes","Yes")</f>
        <v>Yes</v>
      </c>
    </row>
    <row r="477" spans="1:11">
      <c r="A477" s="14" t="s">
        <v>1536</v>
      </c>
      <c r="B477" s="28">
        <v>202541104113</v>
      </c>
      <c r="C477" s="14" t="s">
        <v>31</v>
      </c>
      <c r="D477" s="14" t="s">
        <v>1537</v>
      </c>
      <c r="E477" s="14" t="s">
        <v>968</v>
      </c>
      <c r="F477" s="15">
        <v>45959</v>
      </c>
      <c r="G477" s="15">
        <f>EDATE(DataTable[[#This Row],[Priority Date]],31)</f>
        <v>45900</v>
      </c>
      <c r="H477" s="28">
        <f t="shared" ca="1" si="28"/>
        <v>-357</v>
      </c>
      <c r="I477" s="28">
        <f ca="1">PendingRQTable[[#This Row],[Days Remaining]]/(365/12)</f>
        <v>-11.736986301369862</v>
      </c>
      <c r="J477" s="13" t="str">
        <f t="shared" ca="1" si="29"/>
        <v>OVERDUE</v>
      </c>
      <c r="K477" s="14" t="str">
        <f>IF(E477="PROVISIONAL FILED","Yes","Yes")</f>
        <v>Yes</v>
      </c>
    </row>
    <row r="478" spans="1:11">
      <c r="A478" s="14" t="s">
        <v>1538</v>
      </c>
      <c r="B478" s="28">
        <v>202544133296</v>
      </c>
      <c r="C478" s="14" t="s">
        <v>88</v>
      </c>
      <c r="D478" s="14" t="s">
        <v>1539</v>
      </c>
      <c r="E478" s="14" t="s">
        <v>650</v>
      </c>
      <c r="F478" s="15">
        <v>46021</v>
      </c>
      <c r="G478" s="15">
        <f>EDATE(DataTable[[#This Row],[Priority Date]],31)</f>
        <v>45957</v>
      </c>
      <c r="H478" s="28">
        <f t="shared" ca="1" si="28"/>
        <v>-300</v>
      </c>
      <c r="I478" s="28">
        <f ca="1">PendingRQTable[[#This Row],[Days Remaining]]/(365/12)</f>
        <v>-9.8630136986301373</v>
      </c>
      <c r="J478" s="13" t="str">
        <f t="shared" ca="1" si="29"/>
        <v>OVERDUE</v>
      </c>
      <c r="K478" s="14" t="str">
        <f>IF(E478="APPLICATION FILED","Yes","Yes")</f>
        <v>Yes</v>
      </c>
    </row>
    <row r="479" spans="1:11">
      <c r="A479" s="14" t="s">
        <v>1540</v>
      </c>
      <c r="B479" s="28">
        <v>202541104916</v>
      </c>
      <c r="C479" s="14" t="s">
        <v>426</v>
      </c>
      <c r="D479" s="14" t="s">
        <v>1541</v>
      </c>
      <c r="E479" s="14" t="s">
        <v>968</v>
      </c>
      <c r="F479" s="15">
        <v>45960</v>
      </c>
      <c r="G479" s="15">
        <f>EDATE(DataTable[[#This Row],[Priority Date]],31)</f>
        <v>45945</v>
      </c>
      <c r="H479" s="28">
        <f t="shared" ca="1" si="28"/>
        <v>-312</v>
      </c>
      <c r="I479" s="28">
        <f ca="1">PendingRQTable[[#This Row],[Days Remaining]]/(365/12)</f>
        <v>-10.257534246575341</v>
      </c>
      <c r="J479" s="13" t="str">
        <f t="shared" ca="1" si="29"/>
        <v>OVERDUE</v>
      </c>
      <c r="K479" s="14" t="str">
        <f>IF(E479="PROVISIONAL FILED","Yes","Yes")</f>
        <v>Yes</v>
      </c>
    </row>
    <row r="480" spans="1:11">
      <c r="A480" s="14" t="s">
        <v>1542</v>
      </c>
      <c r="B480" s="28">
        <v>202541105617</v>
      </c>
      <c r="C480" s="14" t="s">
        <v>42</v>
      </c>
      <c r="D480" s="14" t="s">
        <v>1543</v>
      </c>
      <c r="E480" s="14" t="s">
        <v>974</v>
      </c>
      <c r="F480" s="15">
        <v>45961</v>
      </c>
      <c r="G480" s="15">
        <f>EDATE(DataTable[[#This Row],[Priority Date]],31)</f>
        <v>45966</v>
      </c>
      <c r="H480" s="28">
        <f t="shared" ca="1" si="28"/>
        <v>-291</v>
      </c>
      <c r="I480" s="28">
        <f ca="1">PendingRQTable[[#This Row],[Days Remaining]]/(365/12)</f>
        <v>-9.5671232876712331</v>
      </c>
      <c r="J480" s="13" t="str">
        <f t="shared" ca="1" si="29"/>
        <v>OVERDUE</v>
      </c>
      <c r="K480" s="14" t="str">
        <f>IF(E480="COMPLETE FILED","Yes","Yes")</f>
        <v>Yes</v>
      </c>
    </row>
    <row r="481" spans="1:11">
      <c r="A481" s="14" t="s">
        <v>1544</v>
      </c>
      <c r="B481" s="28">
        <v>202541105537</v>
      </c>
      <c r="C481" s="14" t="s">
        <v>69</v>
      </c>
      <c r="D481" s="14" t="s">
        <v>649</v>
      </c>
      <c r="E481" s="14" t="s">
        <v>968</v>
      </c>
      <c r="F481" s="15">
        <v>45961</v>
      </c>
      <c r="G481" s="15">
        <f>EDATE(DataTable[[#This Row],[Priority Date]],31)</f>
        <v>45968</v>
      </c>
      <c r="H481" s="28">
        <f t="shared" ca="1" si="28"/>
        <v>-289</v>
      </c>
      <c r="I481" s="28">
        <f ca="1">PendingRQTable[[#This Row],[Days Remaining]]/(365/12)</f>
        <v>-9.5013698630136982</v>
      </c>
      <c r="J481" s="13" t="str">
        <f t="shared" ca="1" si="29"/>
        <v>OVERDUE</v>
      </c>
      <c r="K481" s="14" t="str">
        <f>IF(E481="PROVISIONAL FILED","Yes","Yes")</f>
        <v>Yes</v>
      </c>
    </row>
    <row r="482" spans="1:11">
      <c r="A482" s="14" t="s">
        <v>1545</v>
      </c>
      <c r="B482" s="28">
        <v>202541105424</v>
      </c>
      <c r="C482" s="14" t="s">
        <v>42</v>
      </c>
      <c r="D482" s="14" t="s">
        <v>1546</v>
      </c>
      <c r="E482" s="14" t="s">
        <v>974</v>
      </c>
      <c r="F482" s="15">
        <v>45961</v>
      </c>
      <c r="G482" s="15">
        <f>EDATE(DataTable[[#This Row],[Priority Date]],31)</f>
        <v>45968</v>
      </c>
      <c r="H482" s="28">
        <f t="shared" ca="1" si="28"/>
        <v>-289</v>
      </c>
      <c r="I482" s="28">
        <f ca="1">PendingRQTable[[#This Row],[Days Remaining]]/(365/12)</f>
        <v>-9.5013698630136982</v>
      </c>
      <c r="J482" s="13" t="str">
        <f t="shared" ca="1" si="29"/>
        <v>OVERDUE</v>
      </c>
      <c r="K482" s="14" t="str">
        <f>IF(E482="COMPLETE FILED","Yes","Yes")</f>
        <v>Yes</v>
      </c>
    </row>
    <row r="483" spans="1:11">
      <c r="A483" s="14" t="s">
        <v>1547</v>
      </c>
      <c r="B483" s="28">
        <v>202541105663</v>
      </c>
      <c r="C483" s="14" t="s">
        <v>573</v>
      </c>
      <c r="D483" s="14" t="s">
        <v>1548</v>
      </c>
      <c r="E483" s="14" t="s">
        <v>968</v>
      </c>
      <c r="F483" s="15">
        <v>45961</v>
      </c>
      <c r="G483" s="15">
        <f>EDATE(DataTable[[#This Row],[Priority Date]],31)</f>
        <v>45957</v>
      </c>
      <c r="H483" s="28">
        <f t="shared" ca="1" si="28"/>
        <v>-300</v>
      </c>
      <c r="I483" s="28">
        <f ca="1">PendingRQTable[[#This Row],[Days Remaining]]/(365/12)</f>
        <v>-9.8630136986301373</v>
      </c>
      <c r="J483" s="13" t="str">
        <f t="shared" ca="1" si="29"/>
        <v>OVERDUE</v>
      </c>
      <c r="K483" s="14" t="str">
        <f>IF(E483="PROVISIONAL FILED","Yes","Yes")</f>
        <v>Yes</v>
      </c>
    </row>
    <row r="484" spans="1:11">
      <c r="A484" s="14" t="s">
        <v>1549</v>
      </c>
      <c r="B484" s="28">
        <v>202541105493</v>
      </c>
      <c r="C484" s="14" t="s">
        <v>42</v>
      </c>
      <c r="D484" s="14" t="s">
        <v>1550</v>
      </c>
      <c r="E484" s="14" t="s">
        <v>974</v>
      </c>
      <c r="F484" s="15">
        <v>45961</v>
      </c>
      <c r="G484" s="15">
        <f>EDATE(DataTable[[#This Row],[Priority Date]],31)</f>
        <v>46446</v>
      </c>
      <c r="H484" s="28">
        <f t="shared" ca="1" si="28"/>
        <v>189</v>
      </c>
      <c r="I484" s="28">
        <f ca="1">PendingRQTable[[#This Row],[Days Remaining]]/(365/12)</f>
        <v>6.2136986301369861</v>
      </c>
      <c r="J484" s="13" t="str">
        <f t="shared" ca="1" si="29"/>
        <v>UPCOMING</v>
      </c>
      <c r="K484" s="14" t="str">
        <f>IF(E484="COMPLETE FILED","Yes","Yes")</f>
        <v>Yes</v>
      </c>
    </row>
    <row r="485" spans="1:11">
      <c r="A485" s="14" t="s">
        <v>1551</v>
      </c>
      <c r="B485" s="28">
        <v>202541042403</v>
      </c>
      <c r="C485" s="14" t="s">
        <v>278</v>
      </c>
      <c r="D485" s="14" t="s">
        <v>649</v>
      </c>
      <c r="E485" s="14" t="s">
        <v>968</v>
      </c>
      <c r="F485" s="15">
        <v>45962</v>
      </c>
      <c r="G485" s="15">
        <f>EDATE(DataTable[[#This Row],[Priority Date]],31)</f>
        <v>46071</v>
      </c>
      <c r="H485" s="28">
        <f t="shared" ca="1" si="28"/>
        <v>-186</v>
      </c>
      <c r="I485" s="28">
        <f ca="1">PendingRQTable[[#This Row],[Days Remaining]]/(365/12)</f>
        <v>-6.1150684931506847</v>
      </c>
      <c r="J485" s="13" t="str">
        <f t="shared" ca="1" si="29"/>
        <v>OVERDUE</v>
      </c>
      <c r="K485" s="14" t="str">
        <f>IF(E485="PROVISIONAL FILED","Yes","Yes")</f>
        <v>Yes</v>
      </c>
    </row>
    <row r="486" spans="1:11">
      <c r="A486" s="14" t="s">
        <v>1552</v>
      </c>
      <c r="B486" s="28">
        <v>202521106050</v>
      </c>
      <c r="C486" s="14" t="s">
        <v>383</v>
      </c>
      <c r="D486" s="14" t="s">
        <v>649</v>
      </c>
      <c r="E486" s="14" t="s">
        <v>968</v>
      </c>
      <c r="F486" s="15">
        <v>45964</v>
      </c>
      <c r="G486" s="15">
        <f>EDATE(DataTable[[#This Row],[Priority Date]],31)</f>
        <v>45874</v>
      </c>
      <c r="H486" s="28">
        <f t="shared" ca="1" si="28"/>
        <v>-383</v>
      </c>
      <c r="I486" s="28">
        <f ca="1">PendingRQTable[[#This Row],[Days Remaining]]/(365/12)</f>
        <v>-12.591780821917808</v>
      </c>
      <c r="J486" s="13" t="str">
        <f t="shared" ca="1" si="29"/>
        <v>OVERDUE</v>
      </c>
      <c r="K486" s="14" t="str">
        <f>IF(E486="PROVISIONAL FILED","Yes","Yes")</f>
        <v>Yes</v>
      </c>
    </row>
    <row r="487" spans="1:11">
      <c r="A487" s="14" t="s">
        <v>1553</v>
      </c>
      <c r="B487" s="28">
        <v>202541106353</v>
      </c>
      <c r="C487" s="14" t="s">
        <v>56</v>
      </c>
      <c r="D487" s="14" t="s">
        <v>1554</v>
      </c>
      <c r="E487" s="14" t="s">
        <v>968</v>
      </c>
      <c r="F487" s="15">
        <v>45964</v>
      </c>
      <c r="G487" s="15">
        <f>EDATE(DataTable[[#This Row],[Priority Date]],31)</f>
        <v>45689</v>
      </c>
      <c r="H487" s="28">
        <f t="shared" ca="1" si="28"/>
        <v>-568</v>
      </c>
      <c r="I487" s="28">
        <f ca="1">PendingRQTable[[#This Row],[Days Remaining]]/(365/12)</f>
        <v>-18.673972602739724</v>
      </c>
      <c r="J487" s="13" t="str">
        <f t="shared" ca="1" si="29"/>
        <v>OVERDUE</v>
      </c>
      <c r="K487" s="14" t="str">
        <f>IF(E487="PROVISIONAL FILED","Yes","Yes")</f>
        <v>Yes</v>
      </c>
    </row>
    <row r="488" spans="1:11">
      <c r="A488" s="14" t="s">
        <v>1555</v>
      </c>
      <c r="B488" s="28">
        <v>202541106380</v>
      </c>
      <c r="C488" s="14" t="s">
        <v>453</v>
      </c>
      <c r="D488" s="14" t="s">
        <v>649</v>
      </c>
      <c r="E488" s="14" t="s">
        <v>968</v>
      </c>
      <c r="F488" s="15">
        <v>45964</v>
      </c>
      <c r="G488" s="15">
        <f>EDATE(DataTable[[#This Row],[Priority Date]],31)</f>
        <v>45868</v>
      </c>
      <c r="H488" s="28">
        <f t="shared" ca="1" si="28"/>
        <v>-389</v>
      </c>
      <c r="I488" s="28">
        <f ca="1">PendingRQTable[[#This Row],[Days Remaining]]/(365/12)</f>
        <v>-12.789041095890411</v>
      </c>
      <c r="J488" s="13" t="str">
        <f t="shared" ca="1" si="29"/>
        <v>OVERDUE</v>
      </c>
      <c r="K488" s="14" t="str">
        <f>IF(E488="PROVISIONAL FILED","Yes","Yes")</f>
        <v>Yes</v>
      </c>
    </row>
    <row r="489" spans="1:11">
      <c r="A489" s="14" t="s">
        <v>1556</v>
      </c>
      <c r="B489" s="28">
        <v>202541106748</v>
      </c>
      <c r="C489" s="14" t="s">
        <v>37</v>
      </c>
      <c r="D489" s="14" t="s">
        <v>1557</v>
      </c>
      <c r="E489" s="14" t="s">
        <v>974</v>
      </c>
      <c r="F489" s="15">
        <v>45965</v>
      </c>
      <c r="G489" s="15">
        <f>EDATE(DataTable[[#This Row],[Priority Date]],31)</f>
        <v>45958</v>
      </c>
      <c r="H489" s="28">
        <f t="shared" ca="1" si="28"/>
        <v>-299</v>
      </c>
      <c r="I489" s="28">
        <f ca="1">PendingRQTable[[#This Row],[Days Remaining]]/(365/12)</f>
        <v>-9.830136986301369</v>
      </c>
      <c r="J489" s="13" t="str">
        <f t="shared" ca="1" si="29"/>
        <v>OVERDUE</v>
      </c>
      <c r="K489" s="14" t="str">
        <f>IF(E489="COMPLETE FILED","Yes","Yes")</f>
        <v>Yes</v>
      </c>
    </row>
    <row r="490" spans="1:11">
      <c r="A490" s="14" t="s">
        <v>1558</v>
      </c>
      <c r="B490" s="28">
        <v>202541106953</v>
      </c>
      <c r="C490" s="14" t="s">
        <v>37</v>
      </c>
      <c r="D490" s="14" t="s">
        <v>1559</v>
      </c>
      <c r="E490" s="14" t="s">
        <v>974</v>
      </c>
      <c r="F490" s="15">
        <v>45965</v>
      </c>
      <c r="G490" s="15">
        <f>EDATE(DataTable[[#This Row],[Priority Date]],31)</f>
        <v>46812</v>
      </c>
      <c r="H490" s="28">
        <f t="shared" ca="1" si="28"/>
        <v>555</v>
      </c>
      <c r="I490" s="28">
        <f ca="1">PendingRQTable[[#This Row],[Days Remaining]]/(365/12)</f>
        <v>18.246575342465754</v>
      </c>
      <c r="J490" s="13" t="str">
        <f t="shared" ca="1" si="29"/>
        <v>UPCOMING</v>
      </c>
      <c r="K490" s="14" t="str">
        <f>IF(E490="COMPLETE FILED","Yes","Yes")</f>
        <v>Yes</v>
      </c>
    </row>
    <row r="491" spans="1:11">
      <c r="A491" s="14" t="s">
        <v>1560</v>
      </c>
      <c r="B491" s="28">
        <v>202541106711</v>
      </c>
      <c r="C491" s="14" t="s">
        <v>37</v>
      </c>
      <c r="D491" s="14" t="s">
        <v>1561</v>
      </c>
      <c r="E491" s="14" t="s">
        <v>974</v>
      </c>
      <c r="F491" s="15">
        <v>45965</v>
      </c>
      <c r="G491" s="15">
        <f>EDATE(DataTable[[#This Row],[Priority Date]],31)</f>
        <v>45909</v>
      </c>
      <c r="H491" s="28">
        <f t="shared" ca="1" si="28"/>
        <v>-348</v>
      </c>
      <c r="I491" s="28">
        <f ca="1">PendingRQTable[[#This Row],[Days Remaining]]/(365/12)</f>
        <v>-11.441095890410958</v>
      </c>
      <c r="J491" s="13" t="str">
        <f t="shared" ca="1" si="29"/>
        <v>OVERDUE</v>
      </c>
      <c r="K491" s="14" t="str">
        <f>IF(E491="COMPLETE FILED","Yes","Yes")</f>
        <v>Yes</v>
      </c>
    </row>
    <row r="492" spans="1:11">
      <c r="A492" s="14" t="s">
        <v>1562</v>
      </c>
      <c r="B492" s="28">
        <v>202511106642</v>
      </c>
      <c r="C492" s="14" t="s">
        <v>63</v>
      </c>
      <c r="D492" s="14" t="s">
        <v>1563</v>
      </c>
      <c r="E492" s="14" t="s">
        <v>968</v>
      </c>
      <c r="F492" s="15">
        <v>45965</v>
      </c>
      <c r="G492" s="15">
        <f>EDATE(DataTable[[#This Row],[Priority Date]],31)</f>
        <v>46812</v>
      </c>
      <c r="H492" s="28">
        <f t="shared" ca="1" si="28"/>
        <v>555</v>
      </c>
      <c r="I492" s="28">
        <f ca="1">PendingRQTable[[#This Row],[Days Remaining]]/(365/12)</f>
        <v>18.246575342465754</v>
      </c>
      <c r="J492" s="13" t="str">
        <f t="shared" ca="1" si="29"/>
        <v>UPCOMING</v>
      </c>
      <c r="K492" s="14" t="str">
        <f>IF(E492="PROVISIONAL FILED","Yes","Yes")</f>
        <v>Yes</v>
      </c>
    </row>
    <row r="493" spans="1:11">
      <c r="A493" s="14" t="s">
        <v>1564</v>
      </c>
      <c r="B493" s="28">
        <v>202541106865</v>
      </c>
      <c r="C493" s="14" t="s">
        <v>44</v>
      </c>
      <c r="D493" s="14" t="s">
        <v>1565</v>
      </c>
      <c r="E493" s="14" t="s">
        <v>968</v>
      </c>
      <c r="F493" s="15">
        <v>45965</v>
      </c>
      <c r="G493" s="15">
        <f>EDATE(DataTable[[#This Row],[Priority Date]],31)</f>
        <v>46713</v>
      </c>
      <c r="H493" s="28">
        <f t="shared" ca="1" si="28"/>
        <v>456</v>
      </c>
      <c r="I493" s="28">
        <f ca="1">PendingRQTable[[#This Row],[Days Remaining]]/(365/12)</f>
        <v>14.991780821917807</v>
      </c>
      <c r="J493" s="13" t="str">
        <f t="shared" ca="1" si="29"/>
        <v>UPCOMING</v>
      </c>
      <c r="K493" s="14" t="str">
        <f>IF(E493="PROVISIONAL FILED","Yes","Yes")</f>
        <v>Yes</v>
      </c>
    </row>
    <row r="494" spans="1:11">
      <c r="A494" s="14" t="s">
        <v>1566</v>
      </c>
      <c r="B494" s="28">
        <v>202541107369</v>
      </c>
      <c r="C494" s="14" t="s">
        <v>56</v>
      </c>
      <c r="D494" s="14" t="s">
        <v>1567</v>
      </c>
      <c r="E494" s="14" t="s">
        <v>968</v>
      </c>
      <c r="F494" s="15">
        <v>45967</v>
      </c>
      <c r="G494" s="15">
        <f>EDATE(DataTable[[#This Row],[Priority Date]],31)</f>
        <v>45908</v>
      </c>
      <c r="H494" s="28">
        <f t="shared" ca="1" si="28"/>
        <v>-349</v>
      </c>
      <c r="I494" s="28">
        <f ca="1">PendingRQTable[[#This Row],[Days Remaining]]/(365/12)</f>
        <v>-11.473972602739726</v>
      </c>
      <c r="J494" s="13" t="str">
        <f t="shared" ca="1" si="29"/>
        <v>OVERDUE</v>
      </c>
      <c r="K494" s="14" t="str">
        <f>IF(E494="PROVISIONAL FILED","Yes","Yes")</f>
        <v>Yes</v>
      </c>
    </row>
    <row r="495" spans="1:11">
      <c r="A495" s="14" t="s">
        <v>1568</v>
      </c>
      <c r="B495" s="28">
        <v>202541107617</v>
      </c>
      <c r="C495" s="14" t="s">
        <v>37</v>
      </c>
      <c r="D495" s="14" t="s">
        <v>1569</v>
      </c>
      <c r="E495" s="14" t="s">
        <v>974</v>
      </c>
      <c r="F495" s="15">
        <v>45967</v>
      </c>
      <c r="G495" s="15">
        <f>EDATE(DataTable[[#This Row],[Priority Date]],31)</f>
        <v>45872</v>
      </c>
      <c r="H495" s="28">
        <f t="shared" ca="1" si="28"/>
        <v>-385</v>
      </c>
      <c r="I495" s="28">
        <f ca="1">PendingRQTable[[#This Row],[Days Remaining]]/(365/12)</f>
        <v>-12.657534246575342</v>
      </c>
      <c r="J495" s="13" t="str">
        <f t="shared" ca="1" si="29"/>
        <v>OVERDUE</v>
      </c>
      <c r="K495" s="14" t="str">
        <f>IF(E495="COMPLETE FILED","Yes","Yes")</f>
        <v>Yes</v>
      </c>
    </row>
    <row r="496" spans="1:11">
      <c r="A496" s="14" t="s">
        <v>1570</v>
      </c>
      <c r="B496" s="28">
        <v>202541107458</v>
      </c>
      <c r="C496" s="14" t="s">
        <v>37</v>
      </c>
      <c r="D496" s="14" t="s">
        <v>1571</v>
      </c>
      <c r="E496" s="14" t="s">
        <v>974</v>
      </c>
      <c r="F496" s="15">
        <v>45967</v>
      </c>
      <c r="G496" s="15">
        <f>EDATE(DataTable[[#This Row],[Priority Date]],31)</f>
        <v>45885</v>
      </c>
      <c r="H496" s="28">
        <f t="shared" ca="1" si="28"/>
        <v>-372</v>
      </c>
      <c r="I496" s="28">
        <f ca="1">PendingRQTable[[#This Row],[Days Remaining]]/(365/12)</f>
        <v>-12.230136986301369</v>
      </c>
      <c r="J496" s="13" t="str">
        <f t="shared" ca="1" si="29"/>
        <v>OVERDUE</v>
      </c>
      <c r="K496" s="14" t="str">
        <f>IF(E496="COMPLETE FILED","Yes","Yes")</f>
        <v>Yes</v>
      </c>
    </row>
    <row r="497" spans="1:11">
      <c r="A497" s="14" t="s">
        <v>1572</v>
      </c>
      <c r="B497" s="28">
        <v>202541107450</v>
      </c>
      <c r="C497" s="14" t="s">
        <v>37</v>
      </c>
      <c r="D497" s="14" t="s">
        <v>1573</v>
      </c>
      <c r="E497" s="14" t="s">
        <v>974</v>
      </c>
      <c r="F497" s="15">
        <v>45967</v>
      </c>
      <c r="G497" s="15">
        <f>EDATE(DataTable[[#This Row],[Priority Date]],31)</f>
        <v>45966</v>
      </c>
      <c r="H497" s="28">
        <f t="shared" ca="1" si="28"/>
        <v>-291</v>
      </c>
      <c r="I497" s="28">
        <f ca="1">PendingRQTable[[#This Row],[Days Remaining]]/(365/12)</f>
        <v>-9.5671232876712331</v>
      </c>
      <c r="J497" s="13" t="str">
        <f t="shared" ca="1" si="29"/>
        <v>OVERDUE</v>
      </c>
      <c r="K497" s="14" t="str">
        <f>IF(E497="COMPLETE FILED","Yes","Yes")</f>
        <v>Yes</v>
      </c>
    </row>
    <row r="498" spans="1:11">
      <c r="A498" s="14" t="s">
        <v>1574</v>
      </c>
      <c r="B498" s="28">
        <v>202541107725</v>
      </c>
      <c r="C498" s="14" t="s">
        <v>37</v>
      </c>
      <c r="D498" s="14" t="s">
        <v>1575</v>
      </c>
      <c r="E498" s="14" t="s">
        <v>974</v>
      </c>
      <c r="F498" s="15">
        <v>45967</v>
      </c>
      <c r="G498" s="15">
        <f>EDATE(DataTable[[#This Row],[Priority Date]],31)</f>
        <v>45965</v>
      </c>
      <c r="H498" s="28">
        <f t="shared" ca="1" si="28"/>
        <v>-292</v>
      </c>
      <c r="I498" s="28">
        <f ca="1">PendingRQTable[[#This Row],[Days Remaining]]/(365/12)</f>
        <v>-9.6</v>
      </c>
      <c r="J498" s="13" t="str">
        <f t="shared" ca="1" si="29"/>
        <v>OVERDUE</v>
      </c>
      <c r="K498" s="14" t="str">
        <f>IF(E498="COMPLETE FILED","Yes","Yes")</f>
        <v>Yes</v>
      </c>
    </row>
    <row r="499" spans="1:11">
      <c r="A499" s="14" t="s">
        <v>1576</v>
      </c>
      <c r="B499" s="28">
        <v>202541107785</v>
      </c>
      <c r="C499" s="14" t="s">
        <v>37</v>
      </c>
      <c r="D499" s="14" t="s">
        <v>1577</v>
      </c>
      <c r="E499" s="14" t="s">
        <v>974</v>
      </c>
      <c r="F499" s="15">
        <v>45967</v>
      </c>
      <c r="G499" s="15">
        <f>EDATE(DataTable[[#This Row],[Priority Date]],31)</f>
        <v>45964</v>
      </c>
      <c r="H499" s="28">
        <f t="shared" ca="1" si="28"/>
        <v>-293</v>
      </c>
      <c r="I499" s="28">
        <f ca="1">PendingRQTable[[#This Row],[Days Remaining]]/(365/12)</f>
        <v>-9.6328767123287662</v>
      </c>
      <c r="J499" s="13" t="str">
        <f t="shared" ca="1" si="29"/>
        <v>OVERDUE</v>
      </c>
      <c r="K499" s="14" t="str">
        <f>IF(E499="COMPLETE FILED","Yes","Yes")</f>
        <v>Yes</v>
      </c>
    </row>
    <row r="500" spans="1:11">
      <c r="A500" s="14" t="s">
        <v>1578</v>
      </c>
      <c r="B500" s="28">
        <v>202541107724</v>
      </c>
      <c r="C500" s="14" t="s">
        <v>369</v>
      </c>
      <c r="D500" s="14" t="s">
        <v>1579</v>
      </c>
      <c r="E500" s="14" t="s">
        <v>968</v>
      </c>
      <c r="F500" s="15">
        <v>45967</v>
      </c>
      <c r="G500" s="15">
        <f>EDATE(DataTable[[#This Row],[Priority Date]],31)</f>
        <v>45967</v>
      </c>
      <c r="H500" s="28">
        <f t="shared" ca="1" si="28"/>
        <v>-290</v>
      </c>
      <c r="I500" s="28">
        <f ca="1">PendingRQTable[[#This Row],[Days Remaining]]/(365/12)</f>
        <v>-9.5342465753424648</v>
      </c>
      <c r="J500" s="13" t="str">
        <f t="shared" ca="1" si="29"/>
        <v>OVERDUE</v>
      </c>
      <c r="K500" s="14" t="str">
        <f>IF(E500="PROVISIONAL FILED","Yes","Yes")</f>
        <v>Yes</v>
      </c>
    </row>
    <row r="501" spans="1:11">
      <c r="A501" s="14" t="s">
        <v>1580</v>
      </c>
      <c r="B501" s="28">
        <v>202541107676</v>
      </c>
      <c r="C501" s="14" t="s">
        <v>37</v>
      </c>
      <c r="D501" s="14" t="s">
        <v>1581</v>
      </c>
      <c r="E501" s="14" t="s">
        <v>974</v>
      </c>
      <c r="F501" s="15">
        <v>45967</v>
      </c>
      <c r="G501" s="15">
        <f>EDATE(DataTable[[#This Row],[Priority Date]],31)</f>
        <v>45966</v>
      </c>
      <c r="H501" s="28">
        <f t="shared" ca="1" si="28"/>
        <v>-291</v>
      </c>
      <c r="I501" s="28">
        <f ca="1">PendingRQTable[[#This Row],[Days Remaining]]/(365/12)</f>
        <v>-9.5671232876712331</v>
      </c>
      <c r="J501" s="13" t="str">
        <f t="shared" ca="1" si="29"/>
        <v>OVERDUE</v>
      </c>
      <c r="K501" s="14" t="str">
        <f>IF(E501="COMPLETE FILED","Yes","Yes")</f>
        <v>Yes</v>
      </c>
    </row>
    <row r="502" spans="1:11">
      <c r="A502" s="14" t="s">
        <v>1582</v>
      </c>
      <c r="B502" s="28">
        <v>202644014951</v>
      </c>
      <c r="C502" s="14" t="s">
        <v>139</v>
      </c>
      <c r="D502" s="14" t="s">
        <v>1583</v>
      </c>
      <c r="E502" s="14" t="s">
        <v>650</v>
      </c>
      <c r="F502" s="15">
        <v>46064</v>
      </c>
      <c r="G502" s="15">
        <f>EDATE(DataTable[[#This Row],[Priority Date]],31)</f>
        <v>45946</v>
      </c>
      <c r="H502" s="28">
        <f t="shared" ca="1" si="28"/>
        <v>-311</v>
      </c>
      <c r="I502" s="28">
        <f ca="1">PendingRQTable[[#This Row],[Days Remaining]]/(365/12)</f>
        <v>-10.224657534246575</v>
      </c>
      <c r="J502" s="13" t="str">
        <f t="shared" ca="1" si="29"/>
        <v>OVERDUE</v>
      </c>
      <c r="K502" s="14" t="str">
        <f>IF(E502="APPLICATION FILED","Yes","Yes")</f>
        <v>Yes</v>
      </c>
    </row>
    <row r="503" spans="1:11">
      <c r="A503" s="14" t="s">
        <v>1584</v>
      </c>
      <c r="B503" s="28">
        <v>202541108086</v>
      </c>
      <c r="C503" s="14" t="s">
        <v>37</v>
      </c>
      <c r="D503" s="14" t="s">
        <v>1585</v>
      </c>
      <c r="E503" s="14" t="s">
        <v>974</v>
      </c>
      <c r="F503" s="15">
        <v>45968</v>
      </c>
      <c r="G503" s="15">
        <f>EDATE(DataTable[[#This Row],[Priority Date]],31)</f>
        <v>46812</v>
      </c>
      <c r="H503" s="28">
        <f t="shared" ca="1" si="28"/>
        <v>555</v>
      </c>
      <c r="I503" s="28">
        <f ca="1">PendingRQTable[[#This Row],[Days Remaining]]/(365/12)</f>
        <v>18.246575342465754</v>
      </c>
      <c r="J503" s="13" t="str">
        <f t="shared" ca="1" si="29"/>
        <v>UPCOMING</v>
      </c>
      <c r="K503" s="14" t="str">
        <f>IF(E503="COMPLETE FILED","Yes","Yes")</f>
        <v>Yes</v>
      </c>
    </row>
    <row r="504" spans="1:11">
      <c r="A504" s="14" t="s">
        <v>1586</v>
      </c>
      <c r="B504" s="28">
        <v>202541108069</v>
      </c>
      <c r="C504" s="14" t="s">
        <v>37</v>
      </c>
      <c r="D504" s="14" t="s">
        <v>1587</v>
      </c>
      <c r="E504" s="14" t="s">
        <v>974</v>
      </c>
      <c r="F504" s="15">
        <v>45968</v>
      </c>
      <c r="G504" s="15">
        <f>EDATE(DataTable[[#This Row],[Priority Date]],31)</f>
        <v>46812</v>
      </c>
      <c r="H504" s="28">
        <f t="shared" ca="1" si="28"/>
        <v>555</v>
      </c>
      <c r="I504" s="28">
        <f ca="1">PendingRQTable[[#This Row],[Days Remaining]]/(365/12)</f>
        <v>18.246575342465754</v>
      </c>
      <c r="J504" s="13" t="str">
        <f t="shared" ca="1" si="29"/>
        <v>UPCOMING</v>
      </c>
      <c r="K504" s="14" t="str">
        <f>IF(E504="COMPLETE FILED","Yes","Yes")</f>
        <v>Yes</v>
      </c>
    </row>
    <row r="505" spans="1:11">
      <c r="A505" s="14" t="s">
        <v>1588</v>
      </c>
      <c r="B505" s="28">
        <v>202541108027</v>
      </c>
      <c r="C505" s="14" t="s">
        <v>37</v>
      </c>
      <c r="D505" s="14" t="s">
        <v>1589</v>
      </c>
      <c r="E505" s="14" t="s">
        <v>974</v>
      </c>
      <c r="F505" s="15">
        <v>45968</v>
      </c>
      <c r="G505" s="15">
        <f>EDATE(DataTable[[#This Row],[Priority Date]],31)</f>
        <v>46812</v>
      </c>
      <c r="H505" s="28">
        <f t="shared" ca="1" si="28"/>
        <v>555</v>
      </c>
      <c r="I505" s="28">
        <f ca="1">PendingRQTable[[#This Row],[Days Remaining]]/(365/12)</f>
        <v>18.246575342465754</v>
      </c>
      <c r="J505" s="13" t="str">
        <f t="shared" ca="1" si="29"/>
        <v>UPCOMING</v>
      </c>
      <c r="K505" s="14" t="str">
        <f>IF(E505="COMPLETE FILED","Yes","Yes")</f>
        <v>Yes</v>
      </c>
    </row>
    <row r="506" spans="1:11">
      <c r="A506" s="14" t="s">
        <v>1590</v>
      </c>
      <c r="B506" s="28">
        <v>202541110100</v>
      </c>
      <c r="C506" s="14" t="s">
        <v>37</v>
      </c>
      <c r="D506" s="14" t="s">
        <v>1591</v>
      </c>
      <c r="E506" s="14" t="s">
        <v>974</v>
      </c>
      <c r="F506" s="15">
        <v>45968</v>
      </c>
      <c r="G506" s="15">
        <f>EDATE(DataTable[[#This Row],[Priority Date]],31)</f>
        <v>46812</v>
      </c>
      <c r="H506" s="28">
        <f t="shared" ca="1" si="28"/>
        <v>555</v>
      </c>
      <c r="I506" s="28">
        <f ca="1">PendingRQTable[[#This Row],[Days Remaining]]/(365/12)</f>
        <v>18.246575342465754</v>
      </c>
      <c r="J506" s="13" t="str">
        <f t="shared" ca="1" si="29"/>
        <v>UPCOMING</v>
      </c>
      <c r="K506" s="14" t="str">
        <f>IF(E506="COMPLETE FILED","Yes","Yes")</f>
        <v>Yes</v>
      </c>
    </row>
    <row r="507" spans="1:11">
      <c r="A507" s="14" t="s">
        <v>1592</v>
      </c>
      <c r="B507" s="28">
        <v>202521108053</v>
      </c>
      <c r="C507" s="14" t="s">
        <v>31</v>
      </c>
      <c r="D507" s="14" t="s">
        <v>1593</v>
      </c>
      <c r="E507" s="14" t="s">
        <v>968</v>
      </c>
      <c r="F507" s="15">
        <v>45968</v>
      </c>
      <c r="G507" s="15">
        <f>EDATE(DataTable[[#This Row],[Priority Date]],31)</f>
        <v>46812</v>
      </c>
      <c r="H507" s="28">
        <f t="shared" ca="1" si="28"/>
        <v>555</v>
      </c>
      <c r="I507" s="28">
        <f ca="1">PendingRQTable[[#This Row],[Days Remaining]]/(365/12)</f>
        <v>18.246575342465754</v>
      </c>
      <c r="J507" s="13" t="str">
        <f t="shared" ca="1" si="29"/>
        <v>UPCOMING</v>
      </c>
      <c r="K507" s="14" t="str">
        <f>IF(E507="PROVISIONAL FILED","Yes","Yes")</f>
        <v>Yes</v>
      </c>
    </row>
    <row r="508" spans="1:11">
      <c r="A508" s="14" t="s">
        <v>1594</v>
      </c>
      <c r="B508" s="28">
        <v>202541108414</v>
      </c>
      <c r="C508" s="14" t="s">
        <v>33</v>
      </c>
      <c r="D508" s="14" t="s">
        <v>1595</v>
      </c>
      <c r="E508" s="14" t="s">
        <v>968</v>
      </c>
      <c r="F508" s="15">
        <v>45969</v>
      </c>
      <c r="G508" s="15">
        <f>EDATE(DataTable[[#This Row],[Priority Date]],31)</f>
        <v>46812</v>
      </c>
      <c r="H508" s="28">
        <f t="shared" ca="1" si="28"/>
        <v>555</v>
      </c>
      <c r="I508" s="28">
        <f ca="1">PendingRQTable[[#This Row],[Days Remaining]]/(365/12)</f>
        <v>18.246575342465754</v>
      </c>
      <c r="J508" s="13" t="str">
        <f t="shared" ca="1" si="29"/>
        <v>UPCOMING</v>
      </c>
      <c r="K508" s="14" t="str">
        <f>IF(E508="PROVISIONAL FILED","Yes","Yes")</f>
        <v>Yes</v>
      </c>
    </row>
    <row r="509" spans="1:11">
      <c r="A509" s="14" t="s">
        <v>1596</v>
      </c>
      <c r="B509" s="28">
        <v>202541108963</v>
      </c>
      <c r="C509" s="14" t="s">
        <v>33</v>
      </c>
      <c r="D509" s="14" t="s">
        <v>1597</v>
      </c>
      <c r="E509" s="14" t="s">
        <v>968</v>
      </c>
      <c r="F509" s="15">
        <v>45971</v>
      </c>
      <c r="G509" s="15">
        <f>EDATE(DataTable[[#This Row],[Priority Date]],31)</f>
        <v>46187</v>
      </c>
      <c r="H509" s="28">
        <f t="shared" ca="1" si="28"/>
        <v>-70</v>
      </c>
      <c r="I509" s="28">
        <f ca="1">PendingRQTable[[#This Row],[Days Remaining]]/(365/12)</f>
        <v>-2.3013698630136985</v>
      </c>
      <c r="J509" s="13" t="str">
        <f t="shared" ca="1" si="29"/>
        <v>OVERDUE</v>
      </c>
      <c r="K509" s="14" t="str">
        <f>IF(E509="PROVISIONAL FILED","Yes","Yes")</f>
        <v>Yes</v>
      </c>
    </row>
    <row r="510" spans="1:11">
      <c r="A510" s="14" t="s">
        <v>1598</v>
      </c>
      <c r="B510" s="28">
        <v>202541109052</v>
      </c>
      <c r="C510" s="14" t="s">
        <v>37</v>
      </c>
      <c r="D510" s="14" t="s">
        <v>1599</v>
      </c>
      <c r="E510" s="14" t="s">
        <v>974</v>
      </c>
      <c r="F510" s="15">
        <v>45971</v>
      </c>
      <c r="G510" s="15">
        <f>EDATE(DataTable[[#This Row],[Priority Date]],31)</f>
        <v>45940</v>
      </c>
      <c r="H510" s="28">
        <f t="shared" ca="1" si="28"/>
        <v>-317</v>
      </c>
      <c r="I510" s="28">
        <f ca="1">PendingRQTable[[#This Row],[Days Remaining]]/(365/12)</f>
        <v>-10.421917808219177</v>
      </c>
      <c r="J510" s="13" t="str">
        <f t="shared" ca="1" si="29"/>
        <v>OVERDUE</v>
      </c>
      <c r="K510" s="14" t="str">
        <f>IF(E510="COMPLETE FILED","Yes","Yes")</f>
        <v>Yes</v>
      </c>
    </row>
    <row r="511" spans="1:11">
      <c r="A511" s="14" t="s">
        <v>1600</v>
      </c>
      <c r="B511" s="28">
        <v>202541109467</v>
      </c>
      <c r="C511" s="14" t="s">
        <v>31</v>
      </c>
      <c r="D511" s="14" t="s">
        <v>1601</v>
      </c>
      <c r="E511" s="14" t="s">
        <v>968</v>
      </c>
      <c r="F511" s="15">
        <v>45972</v>
      </c>
      <c r="G511" s="15">
        <f>EDATE(DataTable[[#This Row],[Priority Date]],31)</f>
        <v>45896</v>
      </c>
      <c r="H511" s="28">
        <f t="shared" ca="1" si="28"/>
        <v>-361</v>
      </c>
      <c r="I511" s="28">
        <f ca="1">PendingRQTable[[#This Row],[Days Remaining]]/(365/12)</f>
        <v>-11.86849315068493</v>
      </c>
      <c r="J511" s="13" t="str">
        <f t="shared" ca="1" si="29"/>
        <v>OVERDUE</v>
      </c>
      <c r="K511" s="14" t="str">
        <f>IF(E511="PROVISIONAL FILED","Yes","Yes")</f>
        <v>Yes</v>
      </c>
    </row>
    <row r="512" spans="1:11">
      <c r="A512" s="14" t="s">
        <v>1602</v>
      </c>
      <c r="B512" s="28">
        <v>202541110207</v>
      </c>
      <c r="C512" s="14" t="s">
        <v>37</v>
      </c>
      <c r="D512" s="14" t="s">
        <v>1603</v>
      </c>
      <c r="E512" s="14" t="s">
        <v>974</v>
      </c>
      <c r="F512" s="15">
        <v>45973</v>
      </c>
      <c r="G512" s="15">
        <f>EDATE(DataTable[[#This Row],[Priority Date]],31)</f>
        <v>46812</v>
      </c>
      <c r="H512" s="28">
        <f t="shared" ca="1" si="28"/>
        <v>555</v>
      </c>
      <c r="I512" s="28">
        <f ca="1">PendingRQTable[[#This Row],[Days Remaining]]/(365/12)</f>
        <v>18.246575342465754</v>
      </c>
      <c r="J512" s="13" t="str">
        <f t="shared" ca="1" si="29"/>
        <v>UPCOMING</v>
      </c>
      <c r="K512" s="14" t="str">
        <f>IF(E512="COMPLETE FILED","Yes","Yes")</f>
        <v>Yes</v>
      </c>
    </row>
    <row r="513" spans="1:11">
      <c r="A513" s="14" t="s">
        <v>1604</v>
      </c>
      <c r="B513" s="28">
        <v>202541110430</v>
      </c>
      <c r="C513" s="14" t="s">
        <v>119</v>
      </c>
      <c r="D513" s="14" t="s">
        <v>1605</v>
      </c>
      <c r="E513" s="14" t="s">
        <v>647</v>
      </c>
      <c r="F513" s="15">
        <v>45973</v>
      </c>
      <c r="G513" s="15">
        <f>EDATE(DataTable[[#This Row],[Priority Date]],31)</f>
        <v>46812</v>
      </c>
      <c r="H513" s="28">
        <f t="shared" ca="1" si="28"/>
        <v>555</v>
      </c>
      <c r="I513" s="28">
        <f ca="1">PendingRQTable[[#This Row],[Days Remaining]]/(365/12)</f>
        <v>18.246575342465754</v>
      </c>
      <c r="J513" s="13" t="str">
        <f t="shared" ca="1" si="29"/>
        <v>UPCOMING</v>
      </c>
      <c r="K513" s="14" t="str">
        <f>IF(E513="ABANDONED","No - Case Inactive","Yes")</f>
        <v>No - Case Inactive</v>
      </c>
    </row>
    <row r="514" spans="1:11">
      <c r="A514" s="14" t="s">
        <v>1606</v>
      </c>
      <c r="B514" s="28">
        <v>202541109939</v>
      </c>
      <c r="C514" s="14" t="s">
        <v>37</v>
      </c>
      <c r="D514" s="14" t="s">
        <v>1607</v>
      </c>
      <c r="E514" s="14" t="s">
        <v>974</v>
      </c>
      <c r="F514" s="15">
        <v>45973</v>
      </c>
      <c r="G514" s="15">
        <f>EDATE(DataTable[[#This Row],[Priority Date]],31)</f>
        <v>46812</v>
      </c>
      <c r="H514" s="28">
        <f t="shared" ref="H514:H577" ca="1" si="30">G514-TODAY()</f>
        <v>555</v>
      </c>
      <c r="I514" s="28">
        <f ca="1">PendingRQTable[[#This Row],[Days Remaining]]/(365/12)</f>
        <v>18.246575342465754</v>
      </c>
      <c r="J514" s="13" t="str">
        <f t="shared" ref="J514:J577" ca="1" si="31">IF(H514&lt;0,"OVERDUE",IF(H514&lt;=30,"DUE &lt;=30 DAYS",IF(H514&lt;=90,"DUE &lt;=90 DAYS","UPCOMING")))</f>
        <v>UPCOMING</v>
      </c>
      <c r="K514" s="14" t="str">
        <f>IF(E514="COMPLETE FILED","Yes","Yes")</f>
        <v>Yes</v>
      </c>
    </row>
    <row r="515" spans="1:11">
      <c r="A515" s="14" t="s">
        <v>1608</v>
      </c>
      <c r="B515" s="28">
        <v>202541109988</v>
      </c>
      <c r="C515" s="14" t="s">
        <v>37</v>
      </c>
      <c r="D515" s="14" t="s">
        <v>1609</v>
      </c>
      <c r="E515" s="14" t="s">
        <v>974</v>
      </c>
      <c r="F515" s="15">
        <v>45973</v>
      </c>
      <c r="G515" s="15">
        <f>EDATE(DataTable[[#This Row],[Priority Date]],31)</f>
        <v>46117</v>
      </c>
      <c r="H515" s="28">
        <f t="shared" ca="1" si="30"/>
        <v>-140</v>
      </c>
      <c r="I515" s="28">
        <f ca="1">PendingRQTable[[#This Row],[Days Remaining]]/(365/12)</f>
        <v>-4.602739726027397</v>
      </c>
      <c r="J515" s="13" t="str">
        <f t="shared" ca="1" si="31"/>
        <v>OVERDUE</v>
      </c>
      <c r="K515" s="14" t="str">
        <f>IF(E515="COMPLETE FILED","Yes","Yes")</f>
        <v>Yes</v>
      </c>
    </row>
    <row r="516" spans="1:11">
      <c r="A516" s="14" t="s">
        <v>1610</v>
      </c>
      <c r="B516" s="28">
        <v>202541110602</v>
      </c>
      <c r="C516" s="14" t="s">
        <v>37</v>
      </c>
      <c r="D516" s="14" t="s">
        <v>1611</v>
      </c>
      <c r="E516" s="14" t="s">
        <v>974</v>
      </c>
      <c r="F516" s="15">
        <v>45974</v>
      </c>
      <c r="G516" s="15">
        <f>EDATE(DataTable[[#This Row],[Priority Date]],31)</f>
        <v>45940</v>
      </c>
      <c r="H516" s="28">
        <f t="shared" ca="1" si="30"/>
        <v>-317</v>
      </c>
      <c r="I516" s="28">
        <f ca="1">PendingRQTable[[#This Row],[Days Remaining]]/(365/12)</f>
        <v>-10.421917808219177</v>
      </c>
      <c r="J516" s="13" t="str">
        <f t="shared" ca="1" si="31"/>
        <v>OVERDUE</v>
      </c>
      <c r="K516" s="14" t="str">
        <f>IF(E516="COMPLETE FILED","Yes","Yes")</f>
        <v>Yes</v>
      </c>
    </row>
    <row r="517" spans="1:11">
      <c r="A517" s="14" t="s">
        <v>1612</v>
      </c>
      <c r="B517" s="28">
        <v>202541110943</v>
      </c>
      <c r="C517" s="14" t="s">
        <v>31</v>
      </c>
      <c r="D517" s="14" t="s">
        <v>1613</v>
      </c>
      <c r="E517" s="14" t="s">
        <v>968</v>
      </c>
      <c r="F517" s="15">
        <v>45974</v>
      </c>
      <c r="G517" s="15">
        <f>EDATE(DataTable[[#This Row],[Priority Date]],31)</f>
        <v>45957</v>
      </c>
      <c r="H517" s="28">
        <f t="shared" ca="1" si="30"/>
        <v>-300</v>
      </c>
      <c r="I517" s="28">
        <f ca="1">PendingRQTable[[#This Row],[Days Remaining]]/(365/12)</f>
        <v>-9.8630136986301373</v>
      </c>
      <c r="J517" s="13" t="str">
        <f t="shared" ca="1" si="31"/>
        <v>OVERDUE</v>
      </c>
      <c r="K517" s="14" t="str">
        <f>IF(E517="PROVISIONAL FILED","Yes","Yes")</f>
        <v>Yes</v>
      </c>
    </row>
    <row r="518" spans="1:11">
      <c r="A518" s="14" t="s">
        <v>1614</v>
      </c>
      <c r="B518" s="28">
        <v>202541111659</v>
      </c>
      <c r="C518" s="14" t="s">
        <v>37</v>
      </c>
      <c r="D518" s="14" t="s">
        <v>1615</v>
      </c>
      <c r="E518" s="14" t="s">
        <v>974</v>
      </c>
      <c r="F518" s="15">
        <v>45975</v>
      </c>
      <c r="G518" s="15">
        <f>EDATE(DataTable[[#This Row],[Priority Date]],31)</f>
        <v>45874</v>
      </c>
      <c r="H518" s="28">
        <f t="shared" ca="1" si="30"/>
        <v>-383</v>
      </c>
      <c r="I518" s="28">
        <f ca="1">PendingRQTable[[#This Row],[Days Remaining]]/(365/12)</f>
        <v>-12.591780821917808</v>
      </c>
      <c r="J518" s="13" t="str">
        <f t="shared" ca="1" si="31"/>
        <v>OVERDUE</v>
      </c>
      <c r="K518" s="14" t="str">
        <f>IF(E518="COMPLETE FILED","Yes","Yes")</f>
        <v>Yes</v>
      </c>
    </row>
    <row r="519" spans="1:11">
      <c r="A519" s="14" t="s">
        <v>1616</v>
      </c>
      <c r="B519" s="28">
        <v>202541111587</v>
      </c>
      <c r="C519" s="14" t="s">
        <v>37</v>
      </c>
      <c r="D519" s="14" t="s">
        <v>1617</v>
      </c>
      <c r="E519" s="14" t="s">
        <v>974</v>
      </c>
      <c r="F519" s="15">
        <v>45975</v>
      </c>
      <c r="G519" s="15">
        <f>EDATE(DataTable[[#This Row],[Priority Date]],31)</f>
        <v>45889</v>
      </c>
      <c r="H519" s="28">
        <f t="shared" ca="1" si="30"/>
        <v>-368</v>
      </c>
      <c r="I519" s="28">
        <f ca="1">PendingRQTable[[#This Row],[Days Remaining]]/(365/12)</f>
        <v>-12.098630136986301</v>
      </c>
      <c r="J519" s="13" t="str">
        <f t="shared" ca="1" si="31"/>
        <v>OVERDUE</v>
      </c>
      <c r="K519" s="14" t="str">
        <f>IF(E519="COMPLETE FILED","Yes","Yes")</f>
        <v>Yes</v>
      </c>
    </row>
    <row r="520" spans="1:11">
      <c r="A520" s="14" t="s">
        <v>1618</v>
      </c>
      <c r="B520" s="28">
        <v>202541111382</v>
      </c>
      <c r="C520" s="14" t="s">
        <v>172</v>
      </c>
      <c r="D520" s="14" t="s">
        <v>1619</v>
      </c>
      <c r="E520" s="14" t="s">
        <v>974</v>
      </c>
      <c r="F520" s="15">
        <v>45975</v>
      </c>
      <c r="G520" s="15">
        <f>EDATE(DataTable[[#This Row],[Priority Date]],31)</f>
        <v>45902</v>
      </c>
      <c r="H520" s="28">
        <f t="shared" ca="1" si="30"/>
        <v>-355</v>
      </c>
      <c r="I520" s="28">
        <f ca="1">PendingRQTable[[#This Row],[Days Remaining]]/(365/12)</f>
        <v>-11.671232876712327</v>
      </c>
      <c r="J520" s="13" t="str">
        <f t="shared" ca="1" si="31"/>
        <v>OVERDUE</v>
      </c>
      <c r="K520" s="14" t="str">
        <f>IF(E520="COMPLETE FILED","Yes","Yes")</f>
        <v>Yes</v>
      </c>
    </row>
    <row r="521" spans="1:11">
      <c r="A521" s="14" t="s">
        <v>1620</v>
      </c>
      <c r="B521" s="28">
        <v>202541112711</v>
      </c>
      <c r="C521" s="14" t="s">
        <v>33</v>
      </c>
      <c r="D521" s="14" t="s">
        <v>1621</v>
      </c>
      <c r="E521" s="14" t="s">
        <v>968</v>
      </c>
      <c r="F521" s="15">
        <v>45975</v>
      </c>
      <c r="G521" s="15">
        <f>EDATE(DataTable[[#This Row],[Priority Date]],31)</f>
        <v>46812</v>
      </c>
      <c r="H521" s="28">
        <f t="shared" ca="1" si="30"/>
        <v>555</v>
      </c>
      <c r="I521" s="28">
        <f ca="1">PendingRQTable[[#This Row],[Days Remaining]]/(365/12)</f>
        <v>18.246575342465754</v>
      </c>
      <c r="J521" s="13" t="str">
        <f t="shared" ca="1" si="31"/>
        <v>UPCOMING</v>
      </c>
      <c r="K521" s="14" t="str">
        <f t="shared" ref="K521:K533" si="32">IF(E521="PROVISIONAL FILED","Yes","Yes")</f>
        <v>Yes</v>
      </c>
    </row>
    <row r="522" spans="1:11">
      <c r="A522" s="14" t="s">
        <v>1622</v>
      </c>
      <c r="B522" s="28">
        <v>202541111339</v>
      </c>
      <c r="C522" s="14" t="s">
        <v>69</v>
      </c>
      <c r="D522" s="14" t="s">
        <v>649</v>
      </c>
      <c r="E522" s="14" t="s">
        <v>968</v>
      </c>
      <c r="F522" s="15">
        <v>45975</v>
      </c>
      <c r="G522" s="15">
        <f>EDATE(DataTable[[#This Row],[Priority Date]],31)</f>
        <v>45945</v>
      </c>
      <c r="H522" s="28">
        <f t="shared" ca="1" si="30"/>
        <v>-312</v>
      </c>
      <c r="I522" s="28">
        <f ca="1">PendingRQTable[[#This Row],[Days Remaining]]/(365/12)</f>
        <v>-10.257534246575341</v>
      </c>
      <c r="J522" s="13" t="str">
        <f t="shared" ca="1" si="31"/>
        <v>OVERDUE</v>
      </c>
      <c r="K522" s="14" t="str">
        <f t="shared" si="32"/>
        <v>Yes</v>
      </c>
    </row>
    <row r="523" spans="1:11">
      <c r="A523" s="14" t="s">
        <v>1623</v>
      </c>
      <c r="B523" s="28">
        <v>202541111686</v>
      </c>
      <c r="C523" s="14" t="s">
        <v>595</v>
      </c>
      <c r="D523" s="14" t="s">
        <v>649</v>
      </c>
      <c r="E523" s="14" t="s">
        <v>968</v>
      </c>
      <c r="F523" s="15">
        <v>45975</v>
      </c>
      <c r="G523" s="15">
        <f>EDATE(DataTable[[#This Row],[Priority Date]],31)</f>
        <v>45954</v>
      </c>
      <c r="H523" s="28">
        <f t="shared" ca="1" si="30"/>
        <v>-303</v>
      </c>
      <c r="I523" s="28">
        <f ca="1">PendingRQTable[[#This Row],[Days Remaining]]/(365/12)</f>
        <v>-9.9616438356164387</v>
      </c>
      <c r="J523" s="13" t="str">
        <f t="shared" ca="1" si="31"/>
        <v>OVERDUE</v>
      </c>
      <c r="K523" s="14" t="str">
        <f t="shared" si="32"/>
        <v>Yes</v>
      </c>
    </row>
    <row r="524" spans="1:11">
      <c r="A524" s="14" t="s">
        <v>1624</v>
      </c>
      <c r="B524" s="28">
        <v>202541111562</v>
      </c>
      <c r="C524" s="14" t="s">
        <v>31</v>
      </c>
      <c r="D524" s="14" t="s">
        <v>1625</v>
      </c>
      <c r="E524" s="14" t="s">
        <v>968</v>
      </c>
      <c r="F524" s="15">
        <v>45975</v>
      </c>
      <c r="G524" s="15">
        <f>EDATE(DataTable[[#This Row],[Priority Date]],31)</f>
        <v>46812</v>
      </c>
      <c r="H524" s="28">
        <f t="shared" ca="1" si="30"/>
        <v>555</v>
      </c>
      <c r="I524" s="28">
        <f ca="1">PendingRQTable[[#This Row],[Days Remaining]]/(365/12)</f>
        <v>18.246575342465754</v>
      </c>
      <c r="J524" s="13" t="str">
        <f t="shared" ca="1" si="31"/>
        <v>UPCOMING</v>
      </c>
      <c r="K524" s="14" t="str">
        <f t="shared" si="32"/>
        <v>Yes</v>
      </c>
    </row>
    <row r="525" spans="1:11">
      <c r="A525" s="14" t="s">
        <v>1626</v>
      </c>
      <c r="B525" s="28">
        <v>202541112838</v>
      </c>
      <c r="C525" s="14" t="s">
        <v>33</v>
      </c>
      <c r="D525" s="14" t="s">
        <v>1627</v>
      </c>
      <c r="E525" s="14" t="s">
        <v>968</v>
      </c>
      <c r="F525" s="15">
        <v>45978</v>
      </c>
      <c r="G525" s="15">
        <f>EDATE(DataTable[[#This Row],[Priority Date]],31)</f>
        <v>46812</v>
      </c>
      <c r="H525" s="28">
        <f t="shared" ca="1" si="30"/>
        <v>555</v>
      </c>
      <c r="I525" s="28">
        <f ca="1">PendingRQTable[[#This Row],[Days Remaining]]/(365/12)</f>
        <v>18.246575342465754</v>
      </c>
      <c r="J525" s="13" t="str">
        <f t="shared" ca="1" si="31"/>
        <v>UPCOMING</v>
      </c>
      <c r="K525" s="14" t="str">
        <f t="shared" si="32"/>
        <v>Yes</v>
      </c>
    </row>
    <row r="526" spans="1:11">
      <c r="A526" s="14" t="s">
        <v>1628</v>
      </c>
      <c r="B526" s="28">
        <v>202511112435</v>
      </c>
      <c r="C526" s="14" t="s">
        <v>80</v>
      </c>
      <c r="D526" s="14" t="s">
        <v>1629</v>
      </c>
      <c r="E526" s="14" t="s">
        <v>968</v>
      </c>
      <c r="F526" s="15">
        <v>45978</v>
      </c>
      <c r="G526" s="15">
        <f>EDATE(DataTable[[#This Row],[Priority Date]],31)</f>
        <v>46812</v>
      </c>
      <c r="H526" s="28">
        <f t="shared" ca="1" si="30"/>
        <v>555</v>
      </c>
      <c r="I526" s="28">
        <f ca="1">PendingRQTable[[#This Row],[Days Remaining]]/(365/12)</f>
        <v>18.246575342465754</v>
      </c>
      <c r="J526" s="13" t="str">
        <f t="shared" ca="1" si="31"/>
        <v>UPCOMING</v>
      </c>
      <c r="K526" s="14" t="str">
        <f t="shared" si="32"/>
        <v>Yes</v>
      </c>
    </row>
    <row r="527" spans="1:11">
      <c r="A527" s="14" t="s">
        <v>1630</v>
      </c>
      <c r="B527" s="28">
        <v>202541112679</v>
      </c>
      <c r="C527" s="14" t="s">
        <v>40</v>
      </c>
      <c r="D527" s="14" t="s">
        <v>1631</v>
      </c>
      <c r="E527" s="14" t="s">
        <v>968</v>
      </c>
      <c r="F527" s="15">
        <v>45978</v>
      </c>
      <c r="G527" s="15">
        <f>EDATE(DataTable[[#This Row],[Priority Date]],31)</f>
        <v>45951</v>
      </c>
      <c r="H527" s="28">
        <f t="shared" ca="1" si="30"/>
        <v>-306</v>
      </c>
      <c r="I527" s="28">
        <f ca="1">PendingRQTable[[#This Row],[Days Remaining]]/(365/12)</f>
        <v>-10.06027397260274</v>
      </c>
      <c r="J527" s="13" t="str">
        <f t="shared" ca="1" si="31"/>
        <v>OVERDUE</v>
      </c>
      <c r="K527" s="14" t="str">
        <f t="shared" si="32"/>
        <v>Yes</v>
      </c>
    </row>
    <row r="528" spans="1:11">
      <c r="A528" s="14" t="s">
        <v>1632</v>
      </c>
      <c r="B528" s="28">
        <v>202541112548</v>
      </c>
      <c r="C528" s="14" t="s">
        <v>44</v>
      </c>
      <c r="D528" s="14" t="s">
        <v>1633</v>
      </c>
      <c r="E528" s="14" t="s">
        <v>968</v>
      </c>
      <c r="F528" s="15">
        <v>45978</v>
      </c>
      <c r="G528" s="15">
        <f>EDATE(DataTable[[#This Row],[Priority Date]],31)</f>
        <v>45944</v>
      </c>
      <c r="H528" s="28">
        <f t="shared" ca="1" si="30"/>
        <v>-313</v>
      </c>
      <c r="I528" s="28">
        <f ca="1">PendingRQTable[[#This Row],[Days Remaining]]/(365/12)</f>
        <v>-10.29041095890411</v>
      </c>
      <c r="J528" s="13" t="str">
        <f t="shared" ca="1" si="31"/>
        <v>OVERDUE</v>
      </c>
      <c r="K528" s="14" t="str">
        <f t="shared" si="32"/>
        <v>Yes</v>
      </c>
    </row>
    <row r="529" spans="1:11">
      <c r="A529" s="14" t="s">
        <v>1634</v>
      </c>
      <c r="B529" s="28">
        <v>202521112453</v>
      </c>
      <c r="C529" s="14" t="s">
        <v>486</v>
      </c>
      <c r="D529" s="14" t="s">
        <v>1635</v>
      </c>
      <c r="E529" s="14" t="s">
        <v>968</v>
      </c>
      <c r="F529" s="15">
        <v>45978</v>
      </c>
      <c r="G529" s="15">
        <f>EDATE(DataTable[[#This Row],[Priority Date]],31)</f>
        <v>46812</v>
      </c>
      <c r="H529" s="28">
        <f t="shared" ca="1" si="30"/>
        <v>555</v>
      </c>
      <c r="I529" s="28">
        <f ca="1">PendingRQTable[[#This Row],[Days Remaining]]/(365/12)</f>
        <v>18.246575342465754</v>
      </c>
      <c r="J529" s="13" t="str">
        <f t="shared" ca="1" si="31"/>
        <v>UPCOMING</v>
      </c>
      <c r="K529" s="14" t="str">
        <f t="shared" si="32"/>
        <v>Yes</v>
      </c>
    </row>
    <row r="530" spans="1:11">
      <c r="A530" s="14" t="s">
        <v>1636</v>
      </c>
      <c r="B530" s="28">
        <v>202541112698</v>
      </c>
      <c r="C530" s="14" t="s">
        <v>31</v>
      </c>
      <c r="D530" s="14" t="s">
        <v>1637</v>
      </c>
      <c r="E530" s="14" t="s">
        <v>968</v>
      </c>
      <c r="F530" s="15">
        <v>45978</v>
      </c>
      <c r="G530" s="15">
        <f>EDATE(DataTable[[#This Row],[Priority Date]],31)</f>
        <v>46812</v>
      </c>
      <c r="H530" s="28">
        <f t="shared" ca="1" si="30"/>
        <v>555</v>
      </c>
      <c r="I530" s="28">
        <f ca="1">PendingRQTable[[#This Row],[Days Remaining]]/(365/12)</f>
        <v>18.246575342465754</v>
      </c>
      <c r="J530" s="13" t="str">
        <f t="shared" ca="1" si="31"/>
        <v>UPCOMING</v>
      </c>
      <c r="K530" s="14" t="str">
        <f t="shared" si="32"/>
        <v>Yes</v>
      </c>
    </row>
    <row r="531" spans="1:11">
      <c r="A531" s="14" t="s">
        <v>1638</v>
      </c>
      <c r="B531" s="28">
        <v>202541113483</v>
      </c>
      <c r="C531" s="14" t="s">
        <v>46</v>
      </c>
      <c r="D531" s="14" t="s">
        <v>1639</v>
      </c>
      <c r="E531" s="14" t="s">
        <v>968</v>
      </c>
      <c r="F531" s="15">
        <v>45979</v>
      </c>
      <c r="G531" s="15">
        <f>EDATE(DataTable[[#This Row],[Priority Date]],31)</f>
        <v>46812</v>
      </c>
      <c r="H531" s="28">
        <f t="shared" ca="1" si="30"/>
        <v>555</v>
      </c>
      <c r="I531" s="28">
        <f ca="1">PendingRQTable[[#This Row],[Days Remaining]]/(365/12)</f>
        <v>18.246575342465754</v>
      </c>
      <c r="J531" s="13" t="str">
        <f t="shared" ca="1" si="31"/>
        <v>UPCOMING</v>
      </c>
      <c r="K531" s="14" t="str">
        <f t="shared" si="32"/>
        <v>Yes</v>
      </c>
    </row>
    <row r="532" spans="1:11">
      <c r="A532" s="14" t="s">
        <v>1640</v>
      </c>
      <c r="B532" s="28">
        <v>202541114512</v>
      </c>
      <c r="C532" s="14" t="s">
        <v>33</v>
      </c>
      <c r="D532" s="14" t="s">
        <v>1641</v>
      </c>
      <c r="E532" s="14" t="s">
        <v>968</v>
      </c>
      <c r="F532" s="15">
        <v>45980</v>
      </c>
      <c r="G532" s="15">
        <f>EDATE(DataTable[[#This Row],[Priority Date]],31)</f>
        <v>46812</v>
      </c>
      <c r="H532" s="28">
        <f t="shared" ca="1" si="30"/>
        <v>555</v>
      </c>
      <c r="I532" s="28">
        <f ca="1">PendingRQTable[[#This Row],[Days Remaining]]/(365/12)</f>
        <v>18.246575342465754</v>
      </c>
      <c r="J532" s="13" t="str">
        <f t="shared" ca="1" si="31"/>
        <v>UPCOMING</v>
      </c>
      <c r="K532" s="14" t="str">
        <f t="shared" si="32"/>
        <v>Yes</v>
      </c>
    </row>
    <row r="533" spans="1:11">
      <c r="A533" s="14" t="s">
        <v>1642</v>
      </c>
      <c r="B533" s="28">
        <v>202511113749</v>
      </c>
      <c r="C533" s="14" t="s">
        <v>428</v>
      </c>
      <c r="D533" s="14" t="s">
        <v>649</v>
      </c>
      <c r="E533" s="14" t="s">
        <v>968</v>
      </c>
      <c r="F533" s="15">
        <v>45980</v>
      </c>
      <c r="G533" s="15">
        <f>EDATE(DataTable[[#This Row],[Priority Date]],31)</f>
        <v>46812</v>
      </c>
      <c r="H533" s="28">
        <f t="shared" ca="1" si="30"/>
        <v>555</v>
      </c>
      <c r="I533" s="28">
        <f ca="1">PendingRQTable[[#This Row],[Days Remaining]]/(365/12)</f>
        <v>18.246575342465754</v>
      </c>
      <c r="J533" s="13" t="str">
        <f t="shared" ca="1" si="31"/>
        <v>UPCOMING</v>
      </c>
      <c r="K533" s="14" t="str">
        <f t="shared" si="32"/>
        <v>Yes</v>
      </c>
    </row>
    <row r="534" spans="1:11">
      <c r="A534" s="14" t="s">
        <v>1643</v>
      </c>
      <c r="B534" s="28">
        <v>202541113877</v>
      </c>
      <c r="C534" s="14" t="s">
        <v>37</v>
      </c>
      <c r="D534" s="14" t="s">
        <v>1644</v>
      </c>
      <c r="E534" s="14" t="s">
        <v>974</v>
      </c>
      <c r="F534" s="15">
        <v>45980</v>
      </c>
      <c r="G534" s="15">
        <f>EDATE(DataTable[[#This Row],[Priority Date]],31)</f>
        <v>46812</v>
      </c>
      <c r="H534" s="28">
        <f t="shared" ca="1" si="30"/>
        <v>555</v>
      </c>
      <c r="I534" s="28">
        <f ca="1">PendingRQTable[[#This Row],[Days Remaining]]/(365/12)</f>
        <v>18.246575342465754</v>
      </c>
      <c r="J534" s="13" t="str">
        <f t="shared" ca="1" si="31"/>
        <v>UPCOMING</v>
      </c>
      <c r="K534" s="14" t="str">
        <f>IF(E534="COMPLETE FILED","Yes","Yes")</f>
        <v>Yes</v>
      </c>
    </row>
    <row r="535" spans="1:11">
      <c r="A535" s="14" t="s">
        <v>1645</v>
      </c>
      <c r="B535" s="28">
        <v>202541113941</v>
      </c>
      <c r="C535" s="14" t="s">
        <v>459</v>
      </c>
      <c r="D535" s="14" t="s">
        <v>1646</v>
      </c>
      <c r="E535" s="14" t="s">
        <v>968</v>
      </c>
      <c r="F535" s="15">
        <v>45980</v>
      </c>
      <c r="G535" s="15">
        <f>EDATE(DataTable[[#This Row],[Priority Date]],31)</f>
        <v>45957</v>
      </c>
      <c r="H535" s="28">
        <f t="shared" ca="1" si="30"/>
        <v>-300</v>
      </c>
      <c r="I535" s="28">
        <f ca="1">PendingRQTable[[#This Row],[Days Remaining]]/(365/12)</f>
        <v>-9.8630136986301373</v>
      </c>
      <c r="J535" s="13" t="str">
        <f t="shared" ca="1" si="31"/>
        <v>OVERDUE</v>
      </c>
      <c r="K535" s="14" t="str">
        <f>IF(E535="PROVISIONAL FILED","Yes","Yes")</f>
        <v>Yes</v>
      </c>
    </row>
    <row r="536" spans="1:11">
      <c r="A536" s="14" t="s">
        <v>1647</v>
      </c>
      <c r="B536" s="28">
        <v>202511113891</v>
      </c>
      <c r="C536" s="14" t="s">
        <v>35</v>
      </c>
      <c r="D536" s="14" t="s">
        <v>1648</v>
      </c>
      <c r="E536" s="14" t="s">
        <v>968</v>
      </c>
      <c r="F536" s="15">
        <v>45980</v>
      </c>
      <c r="G536" s="15">
        <f>EDATE(DataTable[[#This Row],[Priority Date]],31)</f>
        <v>45920</v>
      </c>
      <c r="H536" s="28">
        <f t="shared" ca="1" si="30"/>
        <v>-337</v>
      </c>
      <c r="I536" s="28">
        <f ca="1">PendingRQTable[[#This Row],[Days Remaining]]/(365/12)</f>
        <v>-11.079452054794521</v>
      </c>
      <c r="J536" s="13" t="str">
        <f t="shared" ca="1" si="31"/>
        <v>OVERDUE</v>
      </c>
      <c r="K536" s="14" t="str">
        <f>IF(E536="PROVISIONAL FILED","Yes","Yes")</f>
        <v>Yes</v>
      </c>
    </row>
    <row r="537" spans="1:11">
      <c r="A537" s="14" t="s">
        <v>1649</v>
      </c>
      <c r="B537" s="28">
        <v>202541113878</v>
      </c>
      <c r="C537" s="14" t="s">
        <v>278</v>
      </c>
      <c r="D537" s="14" t="s">
        <v>1650</v>
      </c>
      <c r="E537" s="14" t="s">
        <v>968</v>
      </c>
      <c r="F537" s="15">
        <v>45980</v>
      </c>
      <c r="G537" s="15">
        <f>EDATE(DataTable[[#This Row],[Priority Date]],31)</f>
        <v>46133</v>
      </c>
      <c r="H537" s="28">
        <f t="shared" ca="1" si="30"/>
        <v>-124</v>
      </c>
      <c r="I537" s="28">
        <f ca="1">PendingRQTable[[#This Row],[Days Remaining]]/(365/12)</f>
        <v>-4.0767123287671234</v>
      </c>
      <c r="J537" s="13" t="str">
        <f t="shared" ca="1" si="31"/>
        <v>OVERDUE</v>
      </c>
      <c r="K537" s="14" t="str">
        <f>IF(E537="PROVISIONAL FILED","Yes","Yes")</f>
        <v>Yes</v>
      </c>
    </row>
    <row r="538" spans="1:11">
      <c r="A538" s="14" t="s">
        <v>1651</v>
      </c>
      <c r="B538" s="28">
        <v>202541113999</v>
      </c>
      <c r="C538" s="14" t="s">
        <v>85</v>
      </c>
      <c r="D538" s="14" t="s">
        <v>1652</v>
      </c>
      <c r="E538" s="14" t="s">
        <v>974</v>
      </c>
      <c r="F538" s="15">
        <v>45980</v>
      </c>
      <c r="G538" s="15">
        <f>EDATE(DataTable[[#This Row],[Priority Date]],31)</f>
        <v>45875</v>
      </c>
      <c r="H538" s="28">
        <f t="shared" ca="1" si="30"/>
        <v>-382</v>
      </c>
      <c r="I538" s="28">
        <f ca="1">PendingRQTable[[#This Row],[Days Remaining]]/(365/12)</f>
        <v>-12.55890410958904</v>
      </c>
      <c r="J538" s="13" t="str">
        <f t="shared" ca="1" si="31"/>
        <v>OVERDUE</v>
      </c>
      <c r="K538" s="14" t="str">
        <f>IF(E538="COMPLETE FILED","Yes","Yes")</f>
        <v>Yes</v>
      </c>
    </row>
    <row r="539" spans="1:11">
      <c r="A539" s="14" t="s">
        <v>1653</v>
      </c>
      <c r="B539" s="28">
        <v>202541114293</v>
      </c>
      <c r="C539" s="14" t="s">
        <v>31</v>
      </c>
      <c r="D539" s="14" t="s">
        <v>1654</v>
      </c>
      <c r="E539" s="14" t="s">
        <v>968</v>
      </c>
      <c r="F539" s="15">
        <v>45981</v>
      </c>
      <c r="G539" s="15">
        <f>EDATE(DataTable[[#This Row],[Priority Date]],31)</f>
        <v>45872</v>
      </c>
      <c r="H539" s="28">
        <f t="shared" ca="1" si="30"/>
        <v>-385</v>
      </c>
      <c r="I539" s="28">
        <f ca="1">PendingRQTable[[#This Row],[Days Remaining]]/(365/12)</f>
        <v>-12.657534246575342</v>
      </c>
      <c r="J539" s="13" t="str">
        <f t="shared" ca="1" si="31"/>
        <v>OVERDUE</v>
      </c>
      <c r="K539" s="14" t="str">
        <f>IF(E539="PROVISIONAL FILED","Yes","Yes")</f>
        <v>Yes</v>
      </c>
    </row>
    <row r="540" spans="1:11">
      <c r="A540" s="14" t="s">
        <v>1655</v>
      </c>
      <c r="B540" s="28">
        <v>202511114284</v>
      </c>
      <c r="C540" s="14" t="s">
        <v>80</v>
      </c>
      <c r="D540" s="14" t="s">
        <v>1656</v>
      </c>
      <c r="E540" s="14" t="s">
        <v>968</v>
      </c>
      <c r="F540" s="15">
        <v>45981</v>
      </c>
      <c r="G540" s="15">
        <f>EDATE(DataTable[[#This Row],[Priority Date]],31)</f>
        <v>46813</v>
      </c>
      <c r="H540" s="28">
        <f t="shared" ca="1" si="30"/>
        <v>556</v>
      </c>
      <c r="I540" s="28">
        <f ca="1">PendingRQTable[[#This Row],[Days Remaining]]/(365/12)</f>
        <v>18.279452054794518</v>
      </c>
      <c r="J540" s="13" t="str">
        <f t="shared" ca="1" si="31"/>
        <v>UPCOMING</v>
      </c>
      <c r="K540" s="14" t="str">
        <f>IF(E540="PROVISIONAL FILED","Yes","Yes")</f>
        <v>Yes</v>
      </c>
    </row>
    <row r="541" spans="1:11">
      <c r="A541" s="14" t="s">
        <v>1657</v>
      </c>
      <c r="B541" s="28">
        <v>202541114258</v>
      </c>
      <c r="C541" s="14" t="s">
        <v>37</v>
      </c>
      <c r="D541" s="14" t="s">
        <v>1658</v>
      </c>
      <c r="E541" s="14" t="s">
        <v>974</v>
      </c>
      <c r="F541" s="15">
        <v>45981</v>
      </c>
      <c r="G541" s="15">
        <f>EDATE(DataTable[[#This Row],[Priority Date]],31)</f>
        <v>46813</v>
      </c>
      <c r="H541" s="28">
        <f t="shared" ca="1" si="30"/>
        <v>556</v>
      </c>
      <c r="I541" s="28">
        <f ca="1">PendingRQTable[[#This Row],[Days Remaining]]/(365/12)</f>
        <v>18.279452054794518</v>
      </c>
      <c r="J541" s="13" t="str">
        <f t="shared" ca="1" si="31"/>
        <v>UPCOMING</v>
      </c>
      <c r="K541" s="14" t="str">
        <f>IF(E541="COMPLETE FILED","Yes","Yes")</f>
        <v>Yes</v>
      </c>
    </row>
    <row r="542" spans="1:11">
      <c r="A542" s="14" t="s">
        <v>1659</v>
      </c>
      <c r="B542" s="28">
        <v>202541114207</v>
      </c>
      <c r="C542" s="14" t="s">
        <v>37</v>
      </c>
      <c r="D542" s="14" t="s">
        <v>1660</v>
      </c>
      <c r="E542" s="14" t="s">
        <v>974</v>
      </c>
      <c r="F542" s="15">
        <v>45981</v>
      </c>
      <c r="G542" s="15">
        <f>EDATE(DataTable[[#This Row],[Priority Date]],31)</f>
        <v>46200</v>
      </c>
      <c r="H542" s="28">
        <f t="shared" ca="1" si="30"/>
        <v>-57</v>
      </c>
      <c r="I542" s="28">
        <f ca="1">PendingRQTable[[#This Row],[Days Remaining]]/(365/12)</f>
        <v>-1.8739726027397259</v>
      </c>
      <c r="J542" s="13" t="str">
        <f t="shared" ca="1" si="31"/>
        <v>OVERDUE</v>
      </c>
      <c r="K542" s="14" t="str">
        <f>IF(E542="COMPLETE FILED","Yes","Yes")</f>
        <v>Yes</v>
      </c>
    </row>
    <row r="543" spans="1:11">
      <c r="A543" s="14" t="s">
        <v>1661</v>
      </c>
      <c r="B543" s="28">
        <v>202541114192</v>
      </c>
      <c r="C543" s="14" t="s">
        <v>37</v>
      </c>
      <c r="D543" s="14" t="s">
        <v>1662</v>
      </c>
      <c r="E543" s="14" t="s">
        <v>974</v>
      </c>
      <c r="F543" s="15">
        <v>45981</v>
      </c>
      <c r="G543" s="15">
        <f>EDATE(DataTable[[#This Row],[Priority Date]],31)</f>
        <v>46813</v>
      </c>
      <c r="H543" s="28">
        <f t="shared" ca="1" si="30"/>
        <v>556</v>
      </c>
      <c r="I543" s="28">
        <f ca="1">PendingRQTable[[#This Row],[Days Remaining]]/(365/12)</f>
        <v>18.279452054794518</v>
      </c>
      <c r="J543" s="13" t="str">
        <f t="shared" ca="1" si="31"/>
        <v>UPCOMING</v>
      </c>
      <c r="K543" s="14" t="str">
        <f>IF(E543="COMPLETE FILED","Yes","Yes")</f>
        <v>Yes</v>
      </c>
    </row>
    <row r="544" spans="1:11">
      <c r="A544" s="14" t="s">
        <v>1663</v>
      </c>
      <c r="B544" s="28">
        <v>202541114522</v>
      </c>
      <c r="C544" s="14" t="s">
        <v>33</v>
      </c>
      <c r="D544" s="14" t="s">
        <v>1664</v>
      </c>
      <c r="E544" s="14" t="s">
        <v>968</v>
      </c>
      <c r="F544" s="15">
        <v>45981</v>
      </c>
      <c r="G544" s="15">
        <f>EDATE(DataTable[[#This Row],[Priority Date]],31)</f>
        <v>45943</v>
      </c>
      <c r="H544" s="28">
        <f t="shared" ca="1" si="30"/>
        <v>-314</v>
      </c>
      <c r="I544" s="28">
        <f ca="1">PendingRQTable[[#This Row],[Days Remaining]]/(365/12)</f>
        <v>-10.323287671232876</v>
      </c>
      <c r="J544" s="13" t="str">
        <f t="shared" ca="1" si="31"/>
        <v>OVERDUE</v>
      </c>
      <c r="K544" s="14" t="str">
        <f>IF(E544="PROVISIONAL FILED","Yes","Yes")</f>
        <v>Yes</v>
      </c>
    </row>
    <row r="545" spans="1:11">
      <c r="A545" s="14" t="s">
        <v>1665</v>
      </c>
      <c r="B545" s="28">
        <v>202541114825</v>
      </c>
      <c r="C545" s="14" t="s">
        <v>37</v>
      </c>
      <c r="D545" s="14" t="s">
        <v>1666</v>
      </c>
      <c r="E545" s="14" t="s">
        <v>974</v>
      </c>
      <c r="F545" s="15">
        <v>45982</v>
      </c>
      <c r="G545" s="15">
        <f>EDATE(DataTable[[#This Row],[Priority Date]],31)</f>
        <v>45957</v>
      </c>
      <c r="H545" s="28">
        <f t="shared" ca="1" si="30"/>
        <v>-300</v>
      </c>
      <c r="I545" s="28">
        <f ca="1">PendingRQTable[[#This Row],[Days Remaining]]/(365/12)</f>
        <v>-9.8630136986301373</v>
      </c>
      <c r="J545" s="13" t="str">
        <f t="shared" ca="1" si="31"/>
        <v>OVERDUE</v>
      </c>
      <c r="K545" s="14" t="str">
        <f>IF(E545="COMPLETE FILED","Yes","Yes")</f>
        <v>Yes</v>
      </c>
    </row>
    <row r="546" spans="1:11">
      <c r="A546" s="14" t="s">
        <v>1667</v>
      </c>
      <c r="B546" s="28">
        <v>202511115106</v>
      </c>
      <c r="C546" s="14" t="s">
        <v>33</v>
      </c>
      <c r="D546" s="14" t="s">
        <v>1668</v>
      </c>
      <c r="E546" s="14" t="s">
        <v>968</v>
      </c>
      <c r="F546" s="15">
        <v>45982</v>
      </c>
      <c r="G546" s="15">
        <f>EDATE(DataTable[[#This Row],[Priority Date]],31)</f>
        <v>45950</v>
      </c>
      <c r="H546" s="28">
        <f t="shared" ca="1" si="30"/>
        <v>-307</v>
      </c>
      <c r="I546" s="28">
        <f ca="1">PendingRQTable[[#This Row],[Days Remaining]]/(365/12)</f>
        <v>-10.093150684931507</v>
      </c>
      <c r="J546" s="13" t="str">
        <f t="shared" ca="1" si="31"/>
        <v>OVERDUE</v>
      </c>
      <c r="K546" s="14" t="str">
        <f t="shared" ref="K546:K551" si="33">IF(E546="PROVISIONAL FILED","Yes","Yes")</f>
        <v>Yes</v>
      </c>
    </row>
    <row r="547" spans="1:11">
      <c r="A547" s="14" t="s">
        <v>1669</v>
      </c>
      <c r="B547" s="28">
        <v>202511116268</v>
      </c>
      <c r="C547" s="14" t="s">
        <v>109</v>
      </c>
      <c r="D547" s="14" t="s">
        <v>1670</v>
      </c>
      <c r="E547" s="14" t="s">
        <v>968</v>
      </c>
      <c r="F547" s="15">
        <v>45985</v>
      </c>
      <c r="G547" s="15">
        <f>EDATE(DataTable[[#This Row],[Priority Date]],31)</f>
        <v>45967</v>
      </c>
      <c r="H547" s="28">
        <f t="shared" ca="1" si="30"/>
        <v>-290</v>
      </c>
      <c r="I547" s="28">
        <f ca="1">PendingRQTable[[#This Row],[Days Remaining]]/(365/12)</f>
        <v>-9.5342465753424648</v>
      </c>
      <c r="J547" s="13" t="str">
        <f t="shared" ca="1" si="31"/>
        <v>OVERDUE</v>
      </c>
      <c r="K547" s="14" t="str">
        <f t="shared" si="33"/>
        <v>Yes</v>
      </c>
    </row>
    <row r="548" spans="1:11">
      <c r="A548" s="14" t="s">
        <v>1671</v>
      </c>
      <c r="B548" s="28">
        <v>202541116704</v>
      </c>
      <c r="C548" s="14" t="s">
        <v>40</v>
      </c>
      <c r="D548" s="14" t="s">
        <v>1672</v>
      </c>
      <c r="E548" s="14" t="s">
        <v>968</v>
      </c>
      <c r="F548" s="15">
        <v>45986</v>
      </c>
      <c r="G548" s="15">
        <f>EDATE(DataTable[[#This Row],[Priority Date]],31)</f>
        <v>45902</v>
      </c>
      <c r="H548" s="28">
        <f t="shared" ca="1" si="30"/>
        <v>-355</v>
      </c>
      <c r="I548" s="28">
        <f ca="1">PendingRQTable[[#This Row],[Days Remaining]]/(365/12)</f>
        <v>-11.671232876712327</v>
      </c>
      <c r="J548" s="13" t="str">
        <f t="shared" ca="1" si="31"/>
        <v>OVERDUE</v>
      </c>
      <c r="K548" s="14" t="str">
        <f t="shared" si="33"/>
        <v>Yes</v>
      </c>
    </row>
    <row r="549" spans="1:11">
      <c r="A549" s="14" t="s">
        <v>1673</v>
      </c>
      <c r="B549" s="28">
        <v>202541116714</v>
      </c>
      <c r="C549" s="14" t="s">
        <v>249</v>
      </c>
      <c r="D549" s="14" t="s">
        <v>649</v>
      </c>
      <c r="E549" s="14" t="s">
        <v>968</v>
      </c>
      <c r="F549" s="15">
        <v>45986</v>
      </c>
      <c r="G549" s="15">
        <f>EDATE(DataTable[[#This Row],[Priority Date]],31)</f>
        <v>46813</v>
      </c>
      <c r="H549" s="28">
        <f t="shared" ca="1" si="30"/>
        <v>556</v>
      </c>
      <c r="I549" s="28">
        <f ca="1">PendingRQTable[[#This Row],[Days Remaining]]/(365/12)</f>
        <v>18.279452054794518</v>
      </c>
      <c r="J549" s="13" t="str">
        <f t="shared" ca="1" si="31"/>
        <v>UPCOMING</v>
      </c>
      <c r="K549" s="14" t="str">
        <f t="shared" si="33"/>
        <v>Yes</v>
      </c>
    </row>
    <row r="550" spans="1:11">
      <c r="A550" s="14" t="s">
        <v>1674</v>
      </c>
      <c r="B550" s="28">
        <v>202541117517</v>
      </c>
      <c r="C550" s="14" t="s">
        <v>31</v>
      </c>
      <c r="D550" s="14" t="s">
        <v>1675</v>
      </c>
      <c r="E550" s="14" t="s">
        <v>968</v>
      </c>
      <c r="F550" s="15">
        <v>45987</v>
      </c>
      <c r="G550" s="15">
        <f>EDATE(DataTable[[#This Row],[Priority Date]],31)</f>
        <v>45915</v>
      </c>
      <c r="H550" s="28">
        <f t="shared" ca="1" si="30"/>
        <v>-342</v>
      </c>
      <c r="I550" s="28">
        <f ca="1">PendingRQTable[[#This Row],[Days Remaining]]/(365/12)</f>
        <v>-11.243835616438355</v>
      </c>
      <c r="J550" s="13" t="str">
        <f t="shared" ca="1" si="31"/>
        <v>OVERDUE</v>
      </c>
      <c r="K550" s="14" t="str">
        <f t="shared" si="33"/>
        <v>Yes</v>
      </c>
    </row>
    <row r="551" spans="1:11">
      <c r="A551" s="14" t="s">
        <v>1676</v>
      </c>
      <c r="B551" s="28">
        <v>202541117744</v>
      </c>
      <c r="C551" s="14" t="s">
        <v>99</v>
      </c>
      <c r="D551" s="14" t="s">
        <v>1677</v>
      </c>
      <c r="E551" s="14" t="s">
        <v>968</v>
      </c>
      <c r="F551" s="15">
        <v>45987</v>
      </c>
      <c r="G551" s="15">
        <f>EDATE(DataTable[[#This Row],[Priority Date]],31)</f>
        <v>45923</v>
      </c>
      <c r="H551" s="28">
        <f t="shared" ca="1" si="30"/>
        <v>-334</v>
      </c>
      <c r="I551" s="28">
        <f ca="1">PendingRQTable[[#This Row],[Days Remaining]]/(365/12)</f>
        <v>-10.980821917808219</v>
      </c>
      <c r="J551" s="13" t="str">
        <f t="shared" ca="1" si="31"/>
        <v>OVERDUE</v>
      </c>
      <c r="K551" s="14" t="str">
        <f t="shared" si="33"/>
        <v>Yes</v>
      </c>
    </row>
    <row r="552" spans="1:11">
      <c r="A552" s="14" t="s">
        <v>1678</v>
      </c>
      <c r="B552" s="28">
        <v>202541117195</v>
      </c>
      <c r="C552" s="14" t="s">
        <v>37</v>
      </c>
      <c r="D552" s="14" t="s">
        <v>1679</v>
      </c>
      <c r="E552" s="14" t="s">
        <v>974</v>
      </c>
      <c r="F552" s="15">
        <v>45987</v>
      </c>
      <c r="G552" s="15">
        <f>EDATE(DataTable[[#This Row],[Priority Date]],31)</f>
        <v>45878</v>
      </c>
      <c r="H552" s="28">
        <f t="shared" ca="1" si="30"/>
        <v>-379</v>
      </c>
      <c r="I552" s="28">
        <f ca="1">PendingRQTable[[#This Row],[Days Remaining]]/(365/12)</f>
        <v>-12.460273972602739</v>
      </c>
      <c r="J552" s="13" t="str">
        <f t="shared" ca="1" si="31"/>
        <v>OVERDUE</v>
      </c>
      <c r="K552" s="14" t="str">
        <f>IF(E552="COMPLETE FILED","Yes","Yes")</f>
        <v>Yes</v>
      </c>
    </row>
    <row r="553" spans="1:11">
      <c r="A553" s="14" t="s">
        <v>1680</v>
      </c>
      <c r="B553" s="28">
        <v>202541117868</v>
      </c>
      <c r="C553" s="14" t="s">
        <v>31</v>
      </c>
      <c r="D553" s="14" t="s">
        <v>1681</v>
      </c>
      <c r="E553" s="14" t="s">
        <v>968</v>
      </c>
      <c r="F553" s="15">
        <v>45988</v>
      </c>
      <c r="G553" s="15">
        <f>EDATE(DataTable[[#This Row],[Priority Date]],31)</f>
        <v>46813</v>
      </c>
      <c r="H553" s="28">
        <f t="shared" ca="1" si="30"/>
        <v>556</v>
      </c>
      <c r="I553" s="28">
        <f ca="1">PendingRQTable[[#This Row],[Days Remaining]]/(365/12)</f>
        <v>18.279452054794518</v>
      </c>
      <c r="J553" s="13" t="str">
        <f t="shared" ca="1" si="31"/>
        <v>UPCOMING</v>
      </c>
      <c r="K553" s="14" t="str">
        <f>IF(E553="PROVISIONAL FILED","Yes","Yes")</f>
        <v>Yes</v>
      </c>
    </row>
    <row r="554" spans="1:11">
      <c r="A554" s="14" t="s">
        <v>1682</v>
      </c>
      <c r="B554" s="28">
        <v>202541119481</v>
      </c>
      <c r="C554" s="14" t="s">
        <v>42</v>
      </c>
      <c r="D554" s="14" t="s">
        <v>1683</v>
      </c>
      <c r="E554" s="14" t="s">
        <v>974</v>
      </c>
      <c r="F554" s="15">
        <v>45990</v>
      </c>
      <c r="G554" s="15">
        <f>EDATE(DataTable[[#This Row],[Priority Date]],31)</f>
        <v>45874</v>
      </c>
      <c r="H554" s="28">
        <f t="shared" ca="1" si="30"/>
        <v>-383</v>
      </c>
      <c r="I554" s="28">
        <f ca="1">PendingRQTable[[#This Row],[Days Remaining]]/(365/12)</f>
        <v>-12.591780821917808</v>
      </c>
      <c r="J554" s="13" t="str">
        <f t="shared" ca="1" si="31"/>
        <v>OVERDUE</v>
      </c>
      <c r="K554" s="14" t="str">
        <f>IF(E554="COMPLETE FILED","Yes","Yes")</f>
        <v>Yes</v>
      </c>
    </row>
    <row r="555" spans="1:11">
      <c r="A555" s="14" t="s">
        <v>1684</v>
      </c>
      <c r="B555" s="28">
        <v>202541119765</v>
      </c>
      <c r="C555" s="14" t="s">
        <v>462</v>
      </c>
      <c r="D555" s="14" t="s">
        <v>649</v>
      </c>
      <c r="E555" s="14" t="s">
        <v>968</v>
      </c>
      <c r="F555" s="15">
        <v>45992</v>
      </c>
      <c r="G555" s="15">
        <f>EDATE(DataTable[[#This Row],[Priority Date]],31)</f>
        <v>45888</v>
      </c>
      <c r="H555" s="28">
        <f t="shared" ca="1" si="30"/>
        <v>-369</v>
      </c>
      <c r="I555" s="28">
        <f ca="1">PendingRQTable[[#This Row],[Days Remaining]]/(365/12)</f>
        <v>-12.131506849315068</v>
      </c>
      <c r="J555" s="13" t="str">
        <f t="shared" ca="1" si="31"/>
        <v>OVERDUE</v>
      </c>
      <c r="K555" s="14" t="str">
        <f>IF(E555="PROVISIONAL FILED","Yes","Yes")</f>
        <v>Yes</v>
      </c>
    </row>
    <row r="556" spans="1:11">
      <c r="A556" s="14" t="s">
        <v>1685</v>
      </c>
      <c r="B556" s="28">
        <v>202541119865</v>
      </c>
      <c r="C556" s="14" t="s">
        <v>46</v>
      </c>
      <c r="D556" s="14" t="s">
        <v>1686</v>
      </c>
      <c r="E556" s="14" t="s">
        <v>968</v>
      </c>
      <c r="F556" s="15">
        <v>45992</v>
      </c>
      <c r="G556" s="15">
        <f>EDATE(DataTable[[#This Row],[Priority Date]],31)</f>
        <v>45878</v>
      </c>
      <c r="H556" s="28">
        <f t="shared" ca="1" si="30"/>
        <v>-379</v>
      </c>
      <c r="I556" s="28">
        <f ca="1">PendingRQTable[[#This Row],[Days Remaining]]/(365/12)</f>
        <v>-12.460273972602739</v>
      </c>
      <c r="J556" s="13" t="str">
        <f t="shared" ca="1" si="31"/>
        <v>OVERDUE</v>
      </c>
      <c r="K556" s="14" t="str">
        <f>IF(E556="PROVISIONAL FILED","Yes","Yes")</f>
        <v>Yes</v>
      </c>
    </row>
    <row r="557" spans="1:11">
      <c r="A557" s="14" t="s">
        <v>1687</v>
      </c>
      <c r="B557" s="28">
        <v>202541120424</v>
      </c>
      <c r="C557" s="14" t="s">
        <v>42</v>
      </c>
      <c r="D557" s="14" t="s">
        <v>1688</v>
      </c>
      <c r="E557" s="14" t="s">
        <v>968</v>
      </c>
      <c r="F557" s="15">
        <v>45993</v>
      </c>
      <c r="G557" s="15">
        <f>EDATE(DataTable[[#This Row],[Priority Date]],31)</f>
        <v>46120</v>
      </c>
      <c r="H557" s="28">
        <f t="shared" ca="1" si="30"/>
        <v>-137</v>
      </c>
      <c r="I557" s="28">
        <f ca="1">PendingRQTable[[#This Row],[Days Remaining]]/(365/12)</f>
        <v>-4.5041095890410956</v>
      </c>
      <c r="J557" s="13" t="str">
        <f t="shared" ca="1" si="31"/>
        <v>OVERDUE</v>
      </c>
      <c r="K557" s="14" t="str">
        <f>IF(E557="PROVISIONAL FILED","Yes","Yes")</f>
        <v>Yes</v>
      </c>
    </row>
    <row r="558" spans="1:11">
      <c r="A558" s="14" t="s">
        <v>1689</v>
      </c>
      <c r="B558" s="28">
        <v>202541120353</v>
      </c>
      <c r="C558" s="14" t="s">
        <v>37</v>
      </c>
      <c r="D558" s="14" t="s">
        <v>1690</v>
      </c>
      <c r="E558" s="14" t="s">
        <v>974</v>
      </c>
      <c r="F558" s="15">
        <v>45993</v>
      </c>
      <c r="G558" s="15">
        <f>EDATE(DataTable[[#This Row],[Priority Date]],31)</f>
        <v>45873</v>
      </c>
      <c r="H558" s="28">
        <f t="shared" ca="1" si="30"/>
        <v>-384</v>
      </c>
      <c r="I558" s="28">
        <f ca="1">PendingRQTable[[#This Row],[Days Remaining]]/(365/12)</f>
        <v>-12.624657534246575</v>
      </c>
      <c r="J558" s="13" t="str">
        <f t="shared" ca="1" si="31"/>
        <v>OVERDUE</v>
      </c>
      <c r="K558" s="14" t="str">
        <f>IF(E558="COMPLETE FILED","Yes","Yes")</f>
        <v>Yes</v>
      </c>
    </row>
    <row r="559" spans="1:11">
      <c r="A559" s="14" t="s">
        <v>1691</v>
      </c>
      <c r="B559" s="28">
        <v>202541120792</v>
      </c>
      <c r="C559" s="14" t="s">
        <v>37</v>
      </c>
      <c r="D559" s="14" t="s">
        <v>1692</v>
      </c>
      <c r="E559" s="14" t="s">
        <v>974</v>
      </c>
      <c r="F559" s="15">
        <v>45993</v>
      </c>
      <c r="G559" s="15">
        <f>EDATE(DataTable[[#This Row],[Priority Date]],31)</f>
        <v>45923</v>
      </c>
      <c r="H559" s="28">
        <f t="shared" ca="1" si="30"/>
        <v>-334</v>
      </c>
      <c r="I559" s="28">
        <f ca="1">PendingRQTable[[#This Row],[Days Remaining]]/(365/12)</f>
        <v>-10.980821917808219</v>
      </c>
      <c r="J559" s="13" t="str">
        <f t="shared" ca="1" si="31"/>
        <v>OVERDUE</v>
      </c>
      <c r="K559" s="14" t="str">
        <f>IF(E559="COMPLETE FILED","Yes","Yes")</f>
        <v>Yes</v>
      </c>
    </row>
    <row r="560" spans="1:11">
      <c r="A560" s="14" t="s">
        <v>1693</v>
      </c>
      <c r="B560" s="28">
        <v>202541120807</v>
      </c>
      <c r="C560" s="14" t="s">
        <v>33</v>
      </c>
      <c r="D560" s="14" t="s">
        <v>1694</v>
      </c>
      <c r="E560" s="14" t="s">
        <v>968</v>
      </c>
      <c r="F560" s="15">
        <v>45993</v>
      </c>
      <c r="G560" s="15">
        <f>EDATE(DataTable[[#This Row],[Priority Date]],31)</f>
        <v>45906</v>
      </c>
      <c r="H560" s="28">
        <f t="shared" ca="1" si="30"/>
        <v>-351</v>
      </c>
      <c r="I560" s="28">
        <f ca="1">PendingRQTable[[#This Row],[Days Remaining]]/(365/12)</f>
        <v>-11.53972602739726</v>
      </c>
      <c r="J560" s="13" t="str">
        <f t="shared" ca="1" si="31"/>
        <v>OVERDUE</v>
      </c>
      <c r="K560" s="14" t="str">
        <f>IF(E560="PROVISIONAL FILED","Yes","Yes")</f>
        <v>Yes</v>
      </c>
    </row>
    <row r="561" spans="1:11">
      <c r="A561" s="14" t="s">
        <v>1695</v>
      </c>
      <c r="B561" s="28">
        <v>202541120659</v>
      </c>
      <c r="C561" s="14" t="s">
        <v>33</v>
      </c>
      <c r="D561" s="14" t="s">
        <v>1696</v>
      </c>
      <c r="E561" s="14" t="s">
        <v>968</v>
      </c>
      <c r="F561" s="15">
        <v>45993</v>
      </c>
      <c r="G561" s="15">
        <f>EDATE(DataTable[[#This Row],[Priority Date]],31)</f>
        <v>45915</v>
      </c>
      <c r="H561" s="28">
        <f t="shared" ca="1" si="30"/>
        <v>-342</v>
      </c>
      <c r="I561" s="28">
        <f ca="1">PendingRQTable[[#This Row],[Days Remaining]]/(365/12)</f>
        <v>-11.243835616438355</v>
      </c>
      <c r="J561" s="13" t="str">
        <f t="shared" ca="1" si="31"/>
        <v>OVERDUE</v>
      </c>
      <c r="K561" s="14" t="str">
        <f>IF(E561="PROVISIONAL FILED","Yes","Yes")</f>
        <v>Yes</v>
      </c>
    </row>
    <row r="562" spans="1:11">
      <c r="A562" s="14" t="s">
        <v>1697</v>
      </c>
      <c r="B562" s="28">
        <v>202541121167</v>
      </c>
      <c r="C562" s="14" t="s">
        <v>37</v>
      </c>
      <c r="D562" s="14" t="s">
        <v>1698</v>
      </c>
      <c r="E562" s="14" t="s">
        <v>974</v>
      </c>
      <c r="F562" s="15">
        <v>45994</v>
      </c>
      <c r="G562" s="15">
        <f>EDATE(DataTable[[#This Row],[Priority Date]],31)</f>
        <v>45875</v>
      </c>
      <c r="H562" s="28">
        <f t="shared" ca="1" si="30"/>
        <v>-382</v>
      </c>
      <c r="I562" s="28">
        <f ca="1">PendingRQTable[[#This Row],[Days Remaining]]/(365/12)</f>
        <v>-12.55890410958904</v>
      </c>
      <c r="J562" s="13" t="str">
        <f t="shared" ca="1" si="31"/>
        <v>OVERDUE</v>
      </c>
      <c r="K562" s="14" t="str">
        <f>IF(E562="COMPLETE FILED","Yes","Yes")</f>
        <v>Yes</v>
      </c>
    </row>
    <row r="563" spans="1:11">
      <c r="A563" s="14" t="s">
        <v>1699</v>
      </c>
      <c r="B563" s="28">
        <v>202541121056</v>
      </c>
      <c r="C563" s="14" t="s">
        <v>37</v>
      </c>
      <c r="D563" s="14" t="s">
        <v>1700</v>
      </c>
      <c r="E563" s="14" t="s">
        <v>974</v>
      </c>
      <c r="F563" s="15">
        <v>45994</v>
      </c>
      <c r="G563" s="15">
        <f>EDATE(DataTable[[#This Row],[Priority Date]],31)</f>
        <v>45873</v>
      </c>
      <c r="H563" s="28">
        <f t="shared" ca="1" si="30"/>
        <v>-384</v>
      </c>
      <c r="I563" s="28">
        <f ca="1">PendingRQTable[[#This Row],[Days Remaining]]/(365/12)</f>
        <v>-12.624657534246575</v>
      </c>
      <c r="J563" s="13" t="str">
        <f t="shared" ca="1" si="31"/>
        <v>OVERDUE</v>
      </c>
      <c r="K563" s="14" t="str">
        <f>IF(E563="COMPLETE FILED","Yes","Yes")</f>
        <v>Yes</v>
      </c>
    </row>
    <row r="564" spans="1:11">
      <c r="A564" s="14" t="s">
        <v>1701</v>
      </c>
      <c r="B564" s="28">
        <v>202541121224</v>
      </c>
      <c r="C564" s="14" t="s">
        <v>413</v>
      </c>
      <c r="D564" s="14" t="s">
        <v>1702</v>
      </c>
      <c r="E564" s="14" t="s">
        <v>968</v>
      </c>
      <c r="F564" s="15">
        <v>45994</v>
      </c>
      <c r="G564" s="15">
        <f>EDATE(DataTable[[#This Row],[Priority Date]],31)</f>
        <v>46813</v>
      </c>
      <c r="H564" s="28">
        <f t="shared" ca="1" si="30"/>
        <v>556</v>
      </c>
      <c r="I564" s="28">
        <f ca="1">PendingRQTable[[#This Row],[Days Remaining]]/(365/12)</f>
        <v>18.279452054794518</v>
      </c>
      <c r="J564" s="13" t="str">
        <f t="shared" ca="1" si="31"/>
        <v>UPCOMING</v>
      </c>
      <c r="K564" s="14" t="str">
        <f>IF(E564="PROVISIONAL FILED","Yes","Yes")</f>
        <v>Yes</v>
      </c>
    </row>
    <row r="565" spans="1:11">
      <c r="A565" s="14" t="s">
        <v>1703</v>
      </c>
      <c r="B565" s="28">
        <v>202511120978</v>
      </c>
      <c r="C565" s="14" t="s">
        <v>33</v>
      </c>
      <c r="D565" s="14" t="s">
        <v>1704</v>
      </c>
      <c r="E565" s="14" t="s">
        <v>968</v>
      </c>
      <c r="F565" s="15">
        <v>45994</v>
      </c>
      <c r="G565" s="15">
        <f>EDATE(DataTable[[#This Row],[Priority Date]],31)</f>
        <v>46813</v>
      </c>
      <c r="H565" s="28">
        <f t="shared" ca="1" si="30"/>
        <v>556</v>
      </c>
      <c r="I565" s="28">
        <f ca="1">PendingRQTable[[#This Row],[Days Remaining]]/(365/12)</f>
        <v>18.279452054794518</v>
      </c>
      <c r="J565" s="13" t="str">
        <f t="shared" ca="1" si="31"/>
        <v>UPCOMING</v>
      </c>
      <c r="K565" s="14" t="str">
        <f>IF(E565="PROVISIONAL FILED","Yes","Yes")</f>
        <v>Yes</v>
      </c>
    </row>
    <row r="566" spans="1:11">
      <c r="A566" s="14" t="s">
        <v>1705</v>
      </c>
      <c r="B566" s="28">
        <v>202511121306</v>
      </c>
      <c r="C566" s="14" t="s">
        <v>54</v>
      </c>
      <c r="D566" s="14" t="s">
        <v>1706</v>
      </c>
      <c r="E566" s="14" t="s">
        <v>968</v>
      </c>
      <c r="F566" s="15">
        <v>45994</v>
      </c>
      <c r="G566" s="15">
        <f>EDATE(DataTable[[#This Row],[Priority Date]],31)</f>
        <v>45873</v>
      </c>
      <c r="H566" s="28">
        <f t="shared" ca="1" si="30"/>
        <v>-384</v>
      </c>
      <c r="I566" s="28">
        <f ca="1">PendingRQTable[[#This Row],[Days Remaining]]/(365/12)</f>
        <v>-12.624657534246575</v>
      </c>
      <c r="J566" s="13" t="str">
        <f t="shared" ca="1" si="31"/>
        <v>OVERDUE</v>
      </c>
      <c r="K566" s="14" t="str">
        <f>IF(E566="PROVISIONAL FILED","Yes","Yes")</f>
        <v>Yes</v>
      </c>
    </row>
    <row r="567" spans="1:11">
      <c r="A567" s="14" t="s">
        <v>1707</v>
      </c>
      <c r="B567" s="28">
        <v>202541121960</v>
      </c>
      <c r="C567" s="14" t="s">
        <v>249</v>
      </c>
      <c r="D567" s="14" t="s">
        <v>649</v>
      </c>
      <c r="E567" s="14" t="s">
        <v>968</v>
      </c>
      <c r="F567" s="15">
        <v>45995</v>
      </c>
      <c r="G567" s="15">
        <f>EDATE(DataTable[[#This Row],[Priority Date]],31)</f>
        <v>45900</v>
      </c>
      <c r="H567" s="28">
        <f t="shared" ca="1" si="30"/>
        <v>-357</v>
      </c>
      <c r="I567" s="28">
        <f ca="1">PendingRQTable[[#This Row],[Days Remaining]]/(365/12)</f>
        <v>-11.736986301369862</v>
      </c>
      <c r="J567" s="13" t="str">
        <f t="shared" ca="1" si="31"/>
        <v>OVERDUE</v>
      </c>
      <c r="K567" s="14" t="str">
        <f>IF(E567="PROVISIONAL FILED","Yes","Yes")</f>
        <v>Yes</v>
      </c>
    </row>
    <row r="568" spans="1:11">
      <c r="A568" s="14" t="s">
        <v>1708</v>
      </c>
      <c r="B568" s="28">
        <v>202541121668</v>
      </c>
      <c r="C568" s="14" t="s">
        <v>37</v>
      </c>
      <c r="D568" s="14" t="s">
        <v>1709</v>
      </c>
      <c r="E568" s="14" t="s">
        <v>974</v>
      </c>
      <c r="F568" s="15">
        <v>45995</v>
      </c>
      <c r="G568" s="15">
        <f>EDATE(DataTable[[#This Row],[Priority Date]],31)</f>
        <v>45903</v>
      </c>
      <c r="H568" s="28">
        <f t="shared" ca="1" si="30"/>
        <v>-354</v>
      </c>
      <c r="I568" s="28">
        <f ca="1">PendingRQTable[[#This Row],[Days Remaining]]/(365/12)</f>
        <v>-11.638356164383561</v>
      </c>
      <c r="J568" s="13" t="str">
        <f t="shared" ca="1" si="31"/>
        <v>OVERDUE</v>
      </c>
      <c r="K568" s="14" t="str">
        <f>IF(E568="COMPLETE FILED","Yes","Yes")</f>
        <v>Yes</v>
      </c>
    </row>
    <row r="569" spans="1:11">
      <c r="A569" s="14" t="s">
        <v>1710</v>
      </c>
      <c r="B569" s="28">
        <v>202541121828</v>
      </c>
      <c r="C569" s="14" t="s">
        <v>37</v>
      </c>
      <c r="D569" s="14" t="s">
        <v>1711</v>
      </c>
      <c r="E569" s="14" t="s">
        <v>974</v>
      </c>
      <c r="F569" s="15">
        <v>45995</v>
      </c>
      <c r="G569" s="15">
        <f>EDATE(DataTable[[#This Row],[Priority Date]],31)</f>
        <v>46816</v>
      </c>
      <c r="H569" s="28">
        <f t="shared" ca="1" si="30"/>
        <v>559</v>
      </c>
      <c r="I569" s="28">
        <f ca="1">PendingRQTable[[#This Row],[Days Remaining]]/(365/12)</f>
        <v>18.37808219178082</v>
      </c>
      <c r="J569" s="13" t="str">
        <f t="shared" ca="1" si="31"/>
        <v>UPCOMING</v>
      </c>
      <c r="K569" s="14" t="str">
        <f>IF(E569="COMPLETE FILED","Yes","Yes")</f>
        <v>Yes</v>
      </c>
    </row>
    <row r="570" spans="1:11">
      <c r="A570" s="14" t="s">
        <v>1712</v>
      </c>
      <c r="B570" s="28">
        <v>202541121863</v>
      </c>
      <c r="C570" s="14" t="s">
        <v>37</v>
      </c>
      <c r="D570" s="14" t="s">
        <v>1713</v>
      </c>
      <c r="E570" s="14" t="s">
        <v>974</v>
      </c>
      <c r="F570" s="15">
        <v>45995</v>
      </c>
      <c r="G570" s="15">
        <f>EDATE(DataTable[[#This Row],[Priority Date]],31)</f>
        <v>46816</v>
      </c>
      <c r="H570" s="28">
        <f t="shared" ca="1" si="30"/>
        <v>559</v>
      </c>
      <c r="I570" s="28">
        <f ca="1">PendingRQTable[[#This Row],[Days Remaining]]/(365/12)</f>
        <v>18.37808219178082</v>
      </c>
      <c r="J570" s="13" t="str">
        <f t="shared" ca="1" si="31"/>
        <v>UPCOMING</v>
      </c>
      <c r="K570" s="14" t="str">
        <f>IF(E570="COMPLETE FILED","Yes","Yes")</f>
        <v>Yes</v>
      </c>
    </row>
    <row r="571" spans="1:11">
      <c r="A571" s="14" t="s">
        <v>1714</v>
      </c>
      <c r="B571" s="28">
        <v>202541121539</v>
      </c>
      <c r="C571" s="14" t="s">
        <v>37</v>
      </c>
      <c r="D571" s="14" t="s">
        <v>1715</v>
      </c>
      <c r="E571" s="14" t="s">
        <v>974</v>
      </c>
      <c r="F571" s="15">
        <v>45995</v>
      </c>
      <c r="G571" s="15">
        <f>EDATE(DataTable[[#This Row],[Priority Date]],31)</f>
        <v>45875</v>
      </c>
      <c r="H571" s="28">
        <f t="shared" ca="1" si="30"/>
        <v>-382</v>
      </c>
      <c r="I571" s="28">
        <f ca="1">PendingRQTable[[#This Row],[Days Remaining]]/(365/12)</f>
        <v>-12.55890410958904</v>
      </c>
      <c r="J571" s="13" t="str">
        <f t="shared" ca="1" si="31"/>
        <v>OVERDUE</v>
      </c>
      <c r="K571" s="14" t="str">
        <f>IF(E571="COMPLETE FILED","Yes","Yes")</f>
        <v>Yes</v>
      </c>
    </row>
    <row r="572" spans="1:11">
      <c r="A572" s="14" t="s">
        <v>1716</v>
      </c>
      <c r="B572" s="28">
        <v>202541121691</v>
      </c>
      <c r="C572" s="14" t="s">
        <v>33</v>
      </c>
      <c r="D572" s="14" t="s">
        <v>1717</v>
      </c>
      <c r="E572" s="14" t="s">
        <v>968</v>
      </c>
      <c r="F572" s="15">
        <v>45995</v>
      </c>
      <c r="G572" s="15">
        <f>EDATE(DataTable[[#This Row],[Priority Date]],31)</f>
        <v>45954</v>
      </c>
      <c r="H572" s="28">
        <f t="shared" ca="1" si="30"/>
        <v>-303</v>
      </c>
      <c r="I572" s="28">
        <f ca="1">PendingRQTable[[#This Row],[Days Remaining]]/(365/12)</f>
        <v>-9.9616438356164387</v>
      </c>
      <c r="J572" s="13" t="str">
        <f t="shared" ca="1" si="31"/>
        <v>OVERDUE</v>
      </c>
      <c r="K572" s="14" t="str">
        <f>IF(E572="PROVISIONAL FILED","Yes","Yes")</f>
        <v>Yes</v>
      </c>
    </row>
    <row r="573" spans="1:11">
      <c r="A573" s="14" t="s">
        <v>1718</v>
      </c>
      <c r="B573" s="28">
        <v>202541121699</v>
      </c>
      <c r="C573" s="14" t="s">
        <v>37</v>
      </c>
      <c r="D573" s="14" t="s">
        <v>1719</v>
      </c>
      <c r="E573" s="14" t="s">
        <v>974</v>
      </c>
      <c r="F573" s="15">
        <v>45995</v>
      </c>
      <c r="G573" s="15">
        <f>EDATE(DataTable[[#This Row],[Priority Date]],31)</f>
        <v>46482</v>
      </c>
      <c r="H573" s="28">
        <f t="shared" ca="1" si="30"/>
        <v>225</v>
      </c>
      <c r="I573" s="28">
        <f ca="1">PendingRQTable[[#This Row],[Days Remaining]]/(365/12)</f>
        <v>7.3972602739726021</v>
      </c>
      <c r="J573" s="13" t="str">
        <f t="shared" ca="1" si="31"/>
        <v>UPCOMING</v>
      </c>
      <c r="K573" s="14" t="str">
        <f>IF(E573="COMPLETE FILED","Yes","Yes")</f>
        <v>Yes</v>
      </c>
    </row>
    <row r="574" spans="1:11">
      <c r="A574" s="14" t="s">
        <v>1720</v>
      </c>
      <c r="B574" s="28">
        <v>202541122394</v>
      </c>
      <c r="C574" s="14" t="s">
        <v>109</v>
      </c>
      <c r="D574" s="14" t="s">
        <v>1721</v>
      </c>
      <c r="E574" s="14" t="s">
        <v>647</v>
      </c>
      <c r="F574" s="15">
        <v>45996</v>
      </c>
      <c r="G574" s="15">
        <f>EDATE(DataTable[[#This Row],[Priority Date]],31)</f>
        <v>46459</v>
      </c>
      <c r="H574" s="28">
        <f t="shared" ca="1" si="30"/>
        <v>202</v>
      </c>
      <c r="I574" s="28">
        <f ca="1">PendingRQTable[[#This Row],[Days Remaining]]/(365/12)</f>
        <v>6.6410958904109583</v>
      </c>
      <c r="J574" s="13" t="str">
        <f t="shared" ca="1" si="31"/>
        <v>UPCOMING</v>
      </c>
      <c r="K574" s="14" t="str">
        <f>IF(E574="ABANDONED","No - Case Inactive","Yes")</f>
        <v>No - Case Inactive</v>
      </c>
    </row>
    <row r="575" spans="1:11">
      <c r="A575" s="14" t="s">
        <v>1722</v>
      </c>
      <c r="B575" s="28">
        <v>202521123032</v>
      </c>
      <c r="C575" s="14" t="s">
        <v>547</v>
      </c>
      <c r="D575" s="14" t="s">
        <v>649</v>
      </c>
      <c r="E575" s="14" t="s">
        <v>647</v>
      </c>
      <c r="F575" s="15">
        <v>45996</v>
      </c>
      <c r="G575" s="15">
        <f>EDATE(DataTable[[#This Row],[Priority Date]],31)</f>
        <v>46816</v>
      </c>
      <c r="H575" s="28">
        <f t="shared" ca="1" si="30"/>
        <v>559</v>
      </c>
      <c r="I575" s="28">
        <f ca="1">PendingRQTable[[#This Row],[Days Remaining]]/(365/12)</f>
        <v>18.37808219178082</v>
      </c>
      <c r="J575" s="13" t="str">
        <f t="shared" ca="1" si="31"/>
        <v>UPCOMING</v>
      </c>
      <c r="K575" s="14" t="str">
        <f>IF(E575="ABANDONED","No - Case Inactive","Yes")</f>
        <v>No - Case Inactive</v>
      </c>
    </row>
    <row r="576" spans="1:11">
      <c r="A576" s="14" t="s">
        <v>1723</v>
      </c>
      <c r="B576" s="28">
        <v>202521122840</v>
      </c>
      <c r="C576" s="14" t="s">
        <v>45</v>
      </c>
      <c r="D576" s="14" t="s">
        <v>1724</v>
      </c>
      <c r="E576" s="14" t="s">
        <v>968</v>
      </c>
      <c r="F576" s="15">
        <v>45996</v>
      </c>
      <c r="G576" s="15">
        <f>EDATE(DataTable[[#This Row],[Priority Date]],31)</f>
        <v>46816</v>
      </c>
      <c r="H576" s="28">
        <f t="shared" ca="1" si="30"/>
        <v>559</v>
      </c>
      <c r="I576" s="28">
        <f ca="1">PendingRQTable[[#This Row],[Days Remaining]]/(365/12)</f>
        <v>18.37808219178082</v>
      </c>
      <c r="J576" s="13" t="str">
        <f t="shared" ca="1" si="31"/>
        <v>UPCOMING</v>
      </c>
      <c r="K576" s="14" t="str">
        <f>IF(E576="PROVISIONAL FILED","Yes","Yes")</f>
        <v>Yes</v>
      </c>
    </row>
    <row r="577" spans="1:11">
      <c r="A577" s="14" t="s">
        <v>1725</v>
      </c>
      <c r="B577" s="28">
        <v>202521123609</v>
      </c>
      <c r="C577" s="14" t="s">
        <v>320</v>
      </c>
      <c r="D577" s="14" t="s">
        <v>649</v>
      </c>
      <c r="E577" s="14" t="s">
        <v>968</v>
      </c>
      <c r="F577" s="15">
        <v>45999</v>
      </c>
      <c r="G577" s="15">
        <f>EDATE(DataTable[[#This Row],[Priority Date]],31)</f>
        <v>46816</v>
      </c>
      <c r="H577" s="28">
        <f t="shared" ca="1" si="30"/>
        <v>559</v>
      </c>
      <c r="I577" s="28">
        <f ca="1">PendingRQTable[[#This Row],[Days Remaining]]/(365/12)</f>
        <v>18.37808219178082</v>
      </c>
      <c r="J577" s="13" t="str">
        <f t="shared" ca="1" si="31"/>
        <v>UPCOMING</v>
      </c>
      <c r="K577" s="14" t="str">
        <f>IF(E577="PROVISIONAL FILED","Yes","Yes")</f>
        <v>Yes</v>
      </c>
    </row>
    <row r="578" spans="1:11">
      <c r="A578" s="14" t="s">
        <v>1726</v>
      </c>
      <c r="B578" s="28">
        <v>202541123649</v>
      </c>
      <c r="C578" s="14" t="s">
        <v>37</v>
      </c>
      <c r="D578" s="14" t="s">
        <v>1727</v>
      </c>
      <c r="E578" s="14" t="s">
        <v>974</v>
      </c>
      <c r="F578" s="15">
        <v>45999</v>
      </c>
      <c r="G578" s="15">
        <f>EDATE(DataTable[[#This Row],[Priority Date]],31)</f>
        <v>45879</v>
      </c>
      <c r="H578" s="28">
        <f t="shared" ref="H578:H641" ca="1" si="34">G578-TODAY()</f>
        <v>-378</v>
      </c>
      <c r="I578" s="28">
        <f ca="1">PendingRQTable[[#This Row],[Days Remaining]]/(365/12)</f>
        <v>-12.427397260273972</v>
      </c>
      <c r="J578" s="13" t="str">
        <f t="shared" ref="J578:J641" ca="1" si="35">IF(H578&lt;0,"OVERDUE",IF(H578&lt;=30,"DUE &lt;=30 DAYS",IF(H578&lt;=90,"DUE &lt;=90 DAYS","UPCOMING")))</f>
        <v>OVERDUE</v>
      </c>
      <c r="K578" s="14" t="str">
        <f>IF(E578="COMPLETE FILED","Yes","Yes")</f>
        <v>Yes</v>
      </c>
    </row>
    <row r="579" spans="1:11">
      <c r="A579" s="14" t="s">
        <v>1728</v>
      </c>
      <c r="B579" s="28">
        <v>202541123455</v>
      </c>
      <c r="C579" s="14" t="s">
        <v>56</v>
      </c>
      <c r="D579" s="14" t="s">
        <v>1729</v>
      </c>
      <c r="E579" s="14" t="s">
        <v>968</v>
      </c>
      <c r="F579" s="15">
        <v>45999</v>
      </c>
      <c r="G579" s="15">
        <f>EDATE(DataTable[[#This Row],[Priority Date]],31)</f>
        <v>45933</v>
      </c>
      <c r="H579" s="28">
        <f t="shared" ca="1" si="34"/>
        <v>-324</v>
      </c>
      <c r="I579" s="28">
        <f ca="1">PendingRQTable[[#This Row],[Days Remaining]]/(365/12)</f>
        <v>-10.652054794520547</v>
      </c>
      <c r="J579" s="13" t="str">
        <f t="shared" ca="1" si="35"/>
        <v>OVERDUE</v>
      </c>
      <c r="K579" s="14" t="str">
        <f>IF(E579="PROVISIONAL FILED","Yes","Yes")</f>
        <v>Yes</v>
      </c>
    </row>
    <row r="580" spans="1:11">
      <c r="A580" s="14" t="s">
        <v>1730</v>
      </c>
      <c r="B580" s="28">
        <v>202541123808</v>
      </c>
      <c r="C580" s="14" t="s">
        <v>42</v>
      </c>
      <c r="D580" s="14" t="s">
        <v>1731</v>
      </c>
      <c r="E580" s="14" t="s">
        <v>968</v>
      </c>
      <c r="F580" s="15">
        <v>46000</v>
      </c>
      <c r="G580" s="15">
        <f>EDATE(DataTable[[#This Row],[Priority Date]],31)</f>
        <v>46816</v>
      </c>
      <c r="H580" s="28">
        <f t="shared" ca="1" si="34"/>
        <v>559</v>
      </c>
      <c r="I580" s="28">
        <f ca="1">PendingRQTable[[#This Row],[Days Remaining]]/(365/12)</f>
        <v>18.37808219178082</v>
      </c>
      <c r="J580" s="13" t="str">
        <f t="shared" ca="1" si="35"/>
        <v>UPCOMING</v>
      </c>
      <c r="K580" s="14" t="str">
        <f>IF(E580="PROVISIONAL FILED","Yes","Yes")</f>
        <v>Yes</v>
      </c>
    </row>
    <row r="581" spans="1:11">
      <c r="A581" s="14" t="s">
        <v>1732</v>
      </c>
      <c r="B581" s="28">
        <v>202541123981</v>
      </c>
      <c r="C581" s="14" t="s">
        <v>37</v>
      </c>
      <c r="D581" s="14" t="s">
        <v>1733</v>
      </c>
      <c r="E581" s="14" t="s">
        <v>974</v>
      </c>
      <c r="F581" s="15">
        <v>46000</v>
      </c>
      <c r="G581" s="15">
        <f>EDATE(DataTable[[#This Row],[Priority Date]],31)</f>
        <v>46816</v>
      </c>
      <c r="H581" s="28">
        <f t="shared" ca="1" si="34"/>
        <v>559</v>
      </c>
      <c r="I581" s="28">
        <f ca="1">PendingRQTable[[#This Row],[Days Remaining]]/(365/12)</f>
        <v>18.37808219178082</v>
      </c>
      <c r="J581" s="13" t="str">
        <f t="shared" ca="1" si="35"/>
        <v>UPCOMING</v>
      </c>
      <c r="K581" s="14" t="str">
        <f>IF(E581="COMPLETE FILED","Yes","Yes")</f>
        <v>Yes</v>
      </c>
    </row>
    <row r="582" spans="1:11">
      <c r="A582" s="14" t="s">
        <v>1734</v>
      </c>
      <c r="B582" s="28">
        <v>202541124047</v>
      </c>
      <c r="C582" s="14" t="s">
        <v>33</v>
      </c>
      <c r="D582" s="14" t="s">
        <v>1735</v>
      </c>
      <c r="E582" s="14" t="s">
        <v>968</v>
      </c>
      <c r="F582" s="15">
        <v>46000</v>
      </c>
      <c r="G582" s="15">
        <f>EDATE(DataTable[[#This Row],[Priority Date]],31)</f>
        <v>46123</v>
      </c>
      <c r="H582" s="28">
        <f t="shared" ca="1" si="34"/>
        <v>-134</v>
      </c>
      <c r="I582" s="28">
        <f ca="1">PendingRQTable[[#This Row],[Days Remaining]]/(365/12)</f>
        <v>-4.4054794520547942</v>
      </c>
      <c r="J582" s="13" t="str">
        <f t="shared" ca="1" si="35"/>
        <v>OVERDUE</v>
      </c>
      <c r="K582" s="14" t="str">
        <f t="shared" ref="K582:K588" si="36">IF(E582="PROVISIONAL FILED","Yes","Yes")</f>
        <v>Yes</v>
      </c>
    </row>
    <row r="583" spans="1:11">
      <c r="A583" s="14" t="s">
        <v>1736</v>
      </c>
      <c r="B583" s="28">
        <v>202541124008</v>
      </c>
      <c r="C583" s="14" t="s">
        <v>40</v>
      </c>
      <c r="D583" s="14" t="s">
        <v>1737</v>
      </c>
      <c r="E583" s="14" t="s">
        <v>968</v>
      </c>
      <c r="F583" s="15">
        <v>46000</v>
      </c>
      <c r="G583" s="15">
        <f>EDATE(DataTable[[#This Row],[Priority Date]],31)</f>
        <v>46816</v>
      </c>
      <c r="H583" s="28">
        <f t="shared" ca="1" si="34"/>
        <v>559</v>
      </c>
      <c r="I583" s="28">
        <f ca="1">PendingRQTable[[#This Row],[Days Remaining]]/(365/12)</f>
        <v>18.37808219178082</v>
      </c>
      <c r="J583" s="13" t="str">
        <f t="shared" ca="1" si="35"/>
        <v>UPCOMING</v>
      </c>
      <c r="K583" s="14" t="str">
        <f t="shared" si="36"/>
        <v>Yes</v>
      </c>
    </row>
    <row r="584" spans="1:11">
      <c r="A584" s="14" t="s">
        <v>1738</v>
      </c>
      <c r="B584" s="28">
        <v>202541124214</v>
      </c>
      <c r="C584" s="14" t="s">
        <v>35</v>
      </c>
      <c r="D584" s="14" t="s">
        <v>1739</v>
      </c>
      <c r="E584" s="14" t="s">
        <v>968</v>
      </c>
      <c r="F584" s="15">
        <v>46000</v>
      </c>
      <c r="G584" s="15">
        <f>EDATE(DataTable[[#This Row],[Priority Date]],31)</f>
        <v>46229</v>
      </c>
      <c r="H584" s="28">
        <f t="shared" ca="1" si="34"/>
        <v>-28</v>
      </c>
      <c r="I584" s="28">
        <f ca="1">PendingRQTable[[#This Row],[Days Remaining]]/(365/12)</f>
        <v>-0.92054794520547945</v>
      </c>
      <c r="J584" s="13" t="str">
        <f t="shared" ca="1" si="35"/>
        <v>OVERDUE</v>
      </c>
      <c r="K584" s="14" t="str">
        <f t="shared" si="36"/>
        <v>Yes</v>
      </c>
    </row>
    <row r="585" spans="1:11">
      <c r="A585" s="14" t="s">
        <v>1740</v>
      </c>
      <c r="B585" s="28">
        <v>202541124948</v>
      </c>
      <c r="C585" s="14" t="s">
        <v>173</v>
      </c>
      <c r="D585" s="14" t="s">
        <v>1741</v>
      </c>
      <c r="E585" s="14" t="s">
        <v>968</v>
      </c>
      <c r="F585" s="15">
        <v>46001</v>
      </c>
      <c r="G585" s="15">
        <f>EDATE(DataTable[[#This Row],[Priority Date]],31)</f>
        <v>46816</v>
      </c>
      <c r="H585" s="28">
        <f t="shared" ca="1" si="34"/>
        <v>559</v>
      </c>
      <c r="I585" s="28">
        <f ca="1">PendingRQTable[[#This Row],[Days Remaining]]/(365/12)</f>
        <v>18.37808219178082</v>
      </c>
      <c r="J585" s="13" t="str">
        <f t="shared" ca="1" si="35"/>
        <v>UPCOMING</v>
      </c>
      <c r="K585" s="14" t="str">
        <f t="shared" si="36"/>
        <v>Yes</v>
      </c>
    </row>
    <row r="586" spans="1:11">
      <c r="A586" s="14" t="s">
        <v>1742</v>
      </c>
      <c r="B586" s="28">
        <v>202541124946</v>
      </c>
      <c r="C586" s="14" t="s">
        <v>249</v>
      </c>
      <c r="D586" s="14" t="s">
        <v>649</v>
      </c>
      <c r="E586" s="14" t="s">
        <v>968</v>
      </c>
      <c r="F586" s="15">
        <v>46001</v>
      </c>
      <c r="G586" s="15">
        <f>EDATE(DataTable[[#This Row],[Priority Date]],31)</f>
        <v>45874</v>
      </c>
      <c r="H586" s="28">
        <f t="shared" ca="1" si="34"/>
        <v>-383</v>
      </c>
      <c r="I586" s="28">
        <f ca="1">PendingRQTable[[#This Row],[Days Remaining]]/(365/12)</f>
        <v>-12.591780821917808</v>
      </c>
      <c r="J586" s="13" t="str">
        <f t="shared" ca="1" si="35"/>
        <v>OVERDUE</v>
      </c>
      <c r="K586" s="14" t="str">
        <f t="shared" si="36"/>
        <v>Yes</v>
      </c>
    </row>
    <row r="587" spans="1:11">
      <c r="A587" s="14" t="s">
        <v>1743</v>
      </c>
      <c r="B587" s="28">
        <v>202541124646</v>
      </c>
      <c r="C587" s="14" t="s">
        <v>47</v>
      </c>
      <c r="D587" s="14" t="s">
        <v>1744</v>
      </c>
      <c r="E587" s="14" t="s">
        <v>968</v>
      </c>
      <c r="F587" s="15">
        <v>46001</v>
      </c>
      <c r="G587" s="15">
        <f>EDATE(DataTable[[#This Row],[Priority Date]],31)</f>
        <v>45873</v>
      </c>
      <c r="H587" s="28">
        <f t="shared" ca="1" si="34"/>
        <v>-384</v>
      </c>
      <c r="I587" s="28">
        <f ca="1">PendingRQTable[[#This Row],[Days Remaining]]/(365/12)</f>
        <v>-12.624657534246575</v>
      </c>
      <c r="J587" s="13" t="str">
        <f t="shared" ca="1" si="35"/>
        <v>OVERDUE</v>
      </c>
      <c r="K587" s="14" t="str">
        <f t="shared" si="36"/>
        <v>Yes</v>
      </c>
    </row>
    <row r="588" spans="1:11">
      <c r="A588" s="14" t="s">
        <v>1745</v>
      </c>
      <c r="B588" s="28">
        <v>202541124877</v>
      </c>
      <c r="C588" s="14" t="s">
        <v>46</v>
      </c>
      <c r="D588" s="14" t="s">
        <v>1746</v>
      </c>
      <c r="E588" s="14" t="s">
        <v>968</v>
      </c>
      <c r="F588" s="15">
        <v>46001</v>
      </c>
      <c r="G588" s="15">
        <f>EDATE(DataTable[[#This Row],[Priority Date]],31)</f>
        <v>46817</v>
      </c>
      <c r="H588" s="28">
        <f t="shared" ca="1" si="34"/>
        <v>560</v>
      </c>
      <c r="I588" s="28">
        <f ca="1">PendingRQTable[[#This Row],[Days Remaining]]/(365/12)</f>
        <v>18.410958904109588</v>
      </c>
      <c r="J588" s="13" t="str">
        <f t="shared" ca="1" si="35"/>
        <v>UPCOMING</v>
      </c>
      <c r="K588" s="14" t="str">
        <f t="shared" si="36"/>
        <v>Yes</v>
      </c>
    </row>
    <row r="589" spans="1:11">
      <c r="A589" s="14" t="s">
        <v>1747</v>
      </c>
      <c r="B589" s="28">
        <v>202541124565</v>
      </c>
      <c r="C589" s="14" t="s">
        <v>37</v>
      </c>
      <c r="D589" s="14" t="s">
        <v>1748</v>
      </c>
      <c r="E589" s="14" t="s">
        <v>974</v>
      </c>
      <c r="F589" s="15">
        <v>46001</v>
      </c>
      <c r="G589" s="15">
        <f>EDATE(DataTable[[#This Row],[Priority Date]],31)</f>
        <v>46817</v>
      </c>
      <c r="H589" s="28">
        <f t="shared" ca="1" si="34"/>
        <v>560</v>
      </c>
      <c r="I589" s="28">
        <f ca="1">PendingRQTable[[#This Row],[Days Remaining]]/(365/12)</f>
        <v>18.410958904109588</v>
      </c>
      <c r="J589" s="13" t="str">
        <f t="shared" ca="1" si="35"/>
        <v>UPCOMING</v>
      </c>
      <c r="K589" s="14" t="str">
        <f>IF(E589="COMPLETE FILED","Yes","Yes")</f>
        <v>Yes</v>
      </c>
    </row>
    <row r="590" spans="1:11">
      <c r="A590" s="14" t="s">
        <v>1749</v>
      </c>
      <c r="B590" s="28">
        <v>202541124612</v>
      </c>
      <c r="C590" s="14" t="s">
        <v>141</v>
      </c>
      <c r="D590" s="14" t="s">
        <v>1750</v>
      </c>
      <c r="E590" s="14" t="s">
        <v>968</v>
      </c>
      <c r="F590" s="15">
        <v>46001</v>
      </c>
      <c r="G590" s="15">
        <f>EDATE(DataTable[[#This Row],[Priority Date]],31)</f>
        <v>46453</v>
      </c>
      <c r="H590" s="28">
        <f t="shared" ca="1" si="34"/>
        <v>196</v>
      </c>
      <c r="I590" s="28">
        <f ca="1">PendingRQTable[[#This Row],[Days Remaining]]/(365/12)</f>
        <v>6.4438356164383563</v>
      </c>
      <c r="J590" s="13" t="str">
        <f t="shared" ca="1" si="35"/>
        <v>UPCOMING</v>
      </c>
      <c r="K590" s="14" t="str">
        <f>IF(E590="PROVISIONAL FILED","Yes","Yes")</f>
        <v>Yes</v>
      </c>
    </row>
    <row r="591" spans="1:11">
      <c r="A591" s="14" t="s">
        <v>1751</v>
      </c>
      <c r="B591" s="28">
        <v>202511125506</v>
      </c>
      <c r="C591" s="14" t="s">
        <v>213</v>
      </c>
      <c r="D591" s="14" t="s">
        <v>649</v>
      </c>
      <c r="E591" s="14" t="s">
        <v>974</v>
      </c>
      <c r="F591" s="15">
        <v>46002</v>
      </c>
      <c r="G591" s="15">
        <f>EDATE(DataTable[[#This Row],[Priority Date]],31)</f>
        <v>46817</v>
      </c>
      <c r="H591" s="28">
        <f t="shared" ca="1" si="34"/>
        <v>560</v>
      </c>
      <c r="I591" s="28">
        <f ca="1">PendingRQTable[[#This Row],[Days Remaining]]/(365/12)</f>
        <v>18.410958904109588</v>
      </c>
      <c r="J591" s="13" t="str">
        <f t="shared" ca="1" si="35"/>
        <v>UPCOMING</v>
      </c>
      <c r="K591" s="14" t="str">
        <f>IF(E591="COMPLETE FILED","Yes","Yes")</f>
        <v>Yes</v>
      </c>
    </row>
    <row r="592" spans="1:11">
      <c r="A592" s="14" t="s">
        <v>1752</v>
      </c>
      <c r="B592" s="28">
        <v>202511125136</v>
      </c>
      <c r="C592" s="14" t="s">
        <v>259</v>
      </c>
      <c r="D592" s="14" t="s">
        <v>1753</v>
      </c>
      <c r="E592" s="14" t="s">
        <v>968</v>
      </c>
      <c r="F592" s="15">
        <v>46002</v>
      </c>
      <c r="G592" s="15">
        <f>EDATE(DataTable[[#This Row],[Priority Date]],31)</f>
        <v>46817</v>
      </c>
      <c r="H592" s="28">
        <f t="shared" ca="1" si="34"/>
        <v>560</v>
      </c>
      <c r="I592" s="28">
        <f ca="1">PendingRQTable[[#This Row],[Days Remaining]]/(365/12)</f>
        <v>18.410958904109588</v>
      </c>
      <c r="J592" s="13" t="str">
        <f t="shared" ca="1" si="35"/>
        <v>UPCOMING</v>
      </c>
      <c r="K592" s="14" t="str">
        <f>IF(E592="PROVISIONAL FILED","Yes","Yes")</f>
        <v>Yes</v>
      </c>
    </row>
    <row r="593" spans="1:11">
      <c r="A593" s="14" t="s">
        <v>1754</v>
      </c>
      <c r="B593" s="28">
        <v>202541125197</v>
      </c>
      <c r="C593" s="14" t="s">
        <v>37</v>
      </c>
      <c r="D593" s="14" t="s">
        <v>1755</v>
      </c>
      <c r="E593" s="14" t="s">
        <v>974</v>
      </c>
      <c r="F593" s="15">
        <v>46002</v>
      </c>
      <c r="G593" s="15">
        <f>EDATE(DataTable[[#This Row],[Priority Date]],31)</f>
        <v>45947</v>
      </c>
      <c r="H593" s="28">
        <f t="shared" ca="1" si="34"/>
        <v>-310</v>
      </c>
      <c r="I593" s="28">
        <f ca="1">PendingRQTable[[#This Row],[Days Remaining]]/(365/12)</f>
        <v>-10.191780821917808</v>
      </c>
      <c r="J593" s="13" t="str">
        <f t="shared" ca="1" si="35"/>
        <v>OVERDUE</v>
      </c>
      <c r="K593" s="14" t="str">
        <f>IF(E593="COMPLETE FILED","Yes","Yes")</f>
        <v>Yes</v>
      </c>
    </row>
    <row r="594" spans="1:11">
      <c r="A594" s="14" t="s">
        <v>1756</v>
      </c>
      <c r="B594" s="28">
        <v>202541125152</v>
      </c>
      <c r="C594" s="14" t="s">
        <v>37</v>
      </c>
      <c r="D594" s="14" t="s">
        <v>1757</v>
      </c>
      <c r="E594" s="14" t="s">
        <v>974</v>
      </c>
      <c r="F594" s="15">
        <v>46002</v>
      </c>
      <c r="G594" s="15">
        <f>EDATE(DataTable[[#This Row],[Priority Date]],31)</f>
        <v>45959</v>
      </c>
      <c r="H594" s="28">
        <f t="shared" ca="1" si="34"/>
        <v>-298</v>
      </c>
      <c r="I594" s="28">
        <f ca="1">PendingRQTable[[#This Row],[Days Remaining]]/(365/12)</f>
        <v>-9.7972602739726025</v>
      </c>
      <c r="J594" s="13" t="str">
        <f t="shared" ca="1" si="35"/>
        <v>OVERDUE</v>
      </c>
      <c r="K594" s="14" t="str">
        <f>IF(E594="COMPLETE FILED","Yes","Yes")</f>
        <v>Yes</v>
      </c>
    </row>
    <row r="595" spans="1:11">
      <c r="A595" s="14" t="s">
        <v>1758</v>
      </c>
      <c r="B595" s="28">
        <v>202541125164</v>
      </c>
      <c r="C595" s="14" t="s">
        <v>37</v>
      </c>
      <c r="D595" s="14" t="s">
        <v>1759</v>
      </c>
      <c r="E595" s="14" t="s">
        <v>974</v>
      </c>
      <c r="F595" s="15">
        <v>46002</v>
      </c>
      <c r="G595" s="15">
        <f>EDATE(DataTable[[#This Row],[Priority Date]],31)</f>
        <v>46817</v>
      </c>
      <c r="H595" s="28">
        <f t="shared" ca="1" si="34"/>
        <v>560</v>
      </c>
      <c r="I595" s="28">
        <f ca="1">PendingRQTable[[#This Row],[Days Remaining]]/(365/12)</f>
        <v>18.410958904109588</v>
      </c>
      <c r="J595" s="13" t="str">
        <f t="shared" ca="1" si="35"/>
        <v>UPCOMING</v>
      </c>
      <c r="K595" s="14" t="str">
        <f>IF(E595="COMPLETE FILED","Yes","Yes")</f>
        <v>Yes</v>
      </c>
    </row>
    <row r="596" spans="1:11">
      <c r="A596" s="14" t="s">
        <v>1760</v>
      </c>
      <c r="B596" s="28">
        <v>202541125474</v>
      </c>
      <c r="C596" s="14" t="s">
        <v>46</v>
      </c>
      <c r="D596" s="14" t="s">
        <v>1761</v>
      </c>
      <c r="E596" s="14" t="s">
        <v>968</v>
      </c>
      <c r="F596" s="15">
        <v>46002</v>
      </c>
      <c r="G596" s="15">
        <f>EDATE(DataTable[[#This Row],[Priority Date]],31)</f>
        <v>46454</v>
      </c>
      <c r="H596" s="28">
        <f t="shared" ca="1" si="34"/>
        <v>197</v>
      </c>
      <c r="I596" s="28">
        <f ca="1">PendingRQTable[[#This Row],[Days Remaining]]/(365/12)</f>
        <v>6.4767123287671229</v>
      </c>
      <c r="J596" s="13" t="str">
        <f t="shared" ca="1" si="35"/>
        <v>UPCOMING</v>
      </c>
      <c r="K596" s="14" t="str">
        <f t="shared" ref="K596:K602" si="37">IF(E596="PROVISIONAL FILED","Yes","Yes")</f>
        <v>Yes</v>
      </c>
    </row>
    <row r="597" spans="1:11">
      <c r="A597" s="14" t="s">
        <v>1762</v>
      </c>
      <c r="B597" s="28">
        <v>202511125193</v>
      </c>
      <c r="C597" s="14" t="s">
        <v>80</v>
      </c>
      <c r="D597" s="14" t="s">
        <v>1763</v>
      </c>
      <c r="E597" s="14" t="s">
        <v>968</v>
      </c>
      <c r="F597" s="15">
        <v>46002</v>
      </c>
      <c r="G597" s="15">
        <f>EDATE(DataTable[[#This Row],[Priority Date]],31)</f>
        <v>45906</v>
      </c>
      <c r="H597" s="28">
        <f t="shared" ca="1" si="34"/>
        <v>-351</v>
      </c>
      <c r="I597" s="28">
        <f ca="1">PendingRQTable[[#This Row],[Days Remaining]]/(365/12)</f>
        <v>-11.53972602739726</v>
      </c>
      <c r="J597" s="13" t="str">
        <f t="shared" ca="1" si="35"/>
        <v>OVERDUE</v>
      </c>
      <c r="K597" s="14" t="str">
        <f t="shared" si="37"/>
        <v>Yes</v>
      </c>
    </row>
    <row r="598" spans="1:11">
      <c r="A598" s="14" t="s">
        <v>1764</v>
      </c>
      <c r="B598" s="28">
        <v>202541125039</v>
      </c>
      <c r="C598" s="14" t="s">
        <v>42</v>
      </c>
      <c r="D598" s="14" t="s">
        <v>1765</v>
      </c>
      <c r="E598" s="14" t="s">
        <v>968</v>
      </c>
      <c r="F598" s="15">
        <v>46002</v>
      </c>
      <c r="G598" s="15">
        <f>EDATE(DataTable[[#This Row],[Priority Date]],31)</f>
        <v>45901</v>
      </c>
      <c r="H598" s="28">
        <f t="shared" ca="1" si="34"/>
        <v>-356</v>
      </c>
      <c r="I598" s="28">
        <f ca="1">PendingRQTable[[#This Row],[Days Remaining]]/(365/12)</f>
        <v>-11.704109589041096</v>
      </c>
      <c r="J598" s="13" t="str">
        <f t="shared" ca="1" si="35"/>
        <v>OVERDUE</v>
      </c>
      <c r="K598" s="14" t="str">
        <f t="shared" si="37"/>
        <v>Yes</v>
      </c>
    </row>
    <row r="599" spans="1:11">
      <c r="A599" s="14" t="s">
        <v>1766</v>
      </c>
      <c r="B599" s="28">
        <v>202541125842</v>
      </c>
      <c r="C599" s="14" t="s">
        <v>31</v>
      </c>
      <c r="D599" s="14" t="s">
        <v>1767</v>
      </c>
      <c r="E599" s="14" t="s">
        <v>968</v>
      </c>
      <c r="F599" s="15">
        <v>46003</v>
      </c>
      <c r="G599" s="15">
        <f>EDATE(DataTable[[#This Row],[Priority Date]],31)</f>
        <v>45888</v>
      </c>
      <c r="H599" s="28">
        <f t="shared" ca="1" si="34"/>
        <v>-369</v>
      </c>
      <c r="I599" s="28">
        <f ca="1">PendingRQTable[[#This Row],[Days Remaining]]/(365/12)</f>
        <v>-12.131506849315068</v>
      </c>
      <c r="J599" s="13" t="str">
        <f t="shared" ca="1" si="35"/>
        <v>OVERDUE</v>
      </c>
      <c r="K599" s="14" t="str">
        <f t="shared" si="37"/>
        <v>Yes</v>
      </c>
    </row>
    <row r="600" spans="1:11">
      <c r="A600" s="14" t="s">
        <v>1768</v>
      </c>
      <c r="B600" s="28">
        <v>202541126135</v>
      </c>
      <c r="C600" s="14" t="s">
        <v>44</v>
      </c>
      <c r="D600" s="14" t="s">
        <v>1769</v>
      </c>
      <c r="E600" s="14" t="s">
        <v>968</v>
      </c>
      <c r="F600" s="15">
        <v>46003</v>
      </c>
      <c r="G600" s="15">
        <f>EDATE(DataTable[[#This Row],[Priority Date]],31)</f>
        <v>45900</v>
      </c>
      <c r="H600" s="28">
        <f t="shared" ca="1" si="34"/>
        <v>-357</v>
      </c>
      <c r="I600" s="28">
        <f ca="1">PendingRQTable[[#This Row],[Days Remaining]]/(365/12)</f>
        <v>-11.736986301369862</v>
      </c>
      <c r="J600" s="13" t="str">
        <f t="shared" ca="1" si="35"/>
        <v>OVERDUE</v>
      </c>
      <c r="K600" s="14" t="str">
        <f t="shared" si="37"/>
        <v>Yes</v>
      </c>
    </row>
    <row r="601" spans="1:11">
      <c r="A601" s="14" t="s">
        <v>1770</v>
      </c>
      <c r="B601" s="28">
        <v>202541126133</v>
      </c>
      <c r="C601" s="14" t="s">
        <v>44</v>
      </c>
      <c r="D601" s="14" t="s">
        <v>1771</v>
      </c>
      <c r="E601" s="14" t="s">
        <v>968</v>
      </c>
      <c r="F601" s="15">
        <v>46003</v>
      </c>
      <c r="G601" s="15">
        <f>EDATE(DataTable[[#This Row],[Priority Date]],31)</f>
        <v>46817</v>
      </c>
      <c r="H601" s="28">
        <f t="shared" ca="1" si="34"/>
        <v>560</v>
      </c>
      <c r="I601" s="28">
        <f ca="1">PendingRQTable[[#This Row],[Days Remaining]]/(365/12)</f>
        <v>18.410958904109588</v>
      </c>
      <c r="J601" s="13" t="str">
        <f t="shared" ca="1" si="35"/>
        <v>UPCOMING</v>
      </c>
      <c r="K601" s="14" t="str">
        <f t="shared" si="37"/>
        <v>Yes</v>
      </c>
    </row>
    <row r="602" spans="1:11">
      <c r="A602" s="14" t="s">
        <v>1772</v>
      </c>
      <c r="B602" s="28">
        <v>202541126124</v>
      </c>
      <c r="C602" s="14" t="s">
        <v>44</v>
      </c>
      <c r="D602" s="14" t="s">
        <v>1773</v>
      </c>
      <c r="E602" s="14" t="s">
        <v>968</v>
      </c>
      <c r="F602" s="15">
        <v>46003</v>
      </c>
      <c r="G602" s="15">
        <f>EDATE(DataTable[[#This Row],[Priority Date]],31)</f>
        <v>45917</v>
      </c>
      <c r="H602" s="28">
        <f t="shared" ca="1" si="34"/>
        <v>-340</v>
      </c>
      <c r="I602" s="28">
        <f ca="1">PendingRQTable[[#This Row],[Days Remaining]]/(365/12)</f>
        <v>-11.178082191780822</v>
      </c>
      <c r="J602" s="13" t="str">
        <f t="shared" ca="1" si="35"/>
        <v>OVERDUE</v>
      </c>
      <c r="K602" s="14" t="str">
        <f t="shared" si="37"/>
        <v>Yes</v>
      </c>
    </row>
    <row r="603" spans="1:11">
      <c r="A603" s="14" t="s">
        <v>1774</v>
      </c>
      <c r="B603" s="28">
        <v>202541125712</v>
      </c>
      <c r="C603" s="14" t="s">
        <v>37</v>
      </c>
      <c r="D603" s="14" t="s">
        <v>1775</v>
      </c>
      <c r="E603" s="14" t="s">
        <v>974</v>
      </c>
      <c r="F603" s="15">
        <v>46003</v>
      </c>
      <c r="G603" s="15">
        <f>EDATE(DataTable[[#This Row],[Priority Date]],31)</f>
        <v>45875</v>
      </c>
      <c r="H603" s="28">
        <f t="shared" ca="1" si="34"/>
        <v>-382</v>
      </c>
      <c r="I603" s="28">
        <f ca="1">PendingRQTable[[#This Row],[Days Remaining]]/(365/12)</f>
        <v>-12.55890410958904</v>
      </c>
      <c r="J603" s="13" t="str">
        <f t="shared" ca="1" si="35"/>
        <v>OVERDUE</v>
      </c>
      <c r="K603" s="14" t="str">
        <f>IF(E603="COMPLETE FILED","Yes","Yes")</f>
        <v>Yes</v>
      </c>
    </row>
    <row r="604" spans="1:11">
      <c r="A604" s="14" t="s">
        <v>1776</v>
      </c>
      <c r="B604" s="28">
        <v>202541125973</v>
      </c>
      <c r="C604" s="14" t="s">
        <v>37</v>
      </c>
      <c r="D604" s="14" t="s">
        <v>1777</v>
      </c>
      <c r="E604" s="14" t="s">
        <v>974</v>
      </c>
      <c r="F604" s="15">
        <v>46003</v>
      </c>
      <c r="G604" s="15">
        <f>EDATE(DataTable[[#This Row],[Priority Date]],31)</f>
        <v>45910</v>
      </c>
      <c r="H604" s="28">
        <f t="shared" ca="1" si="34"/>
        <v>-347</v>
      </c>
      <c r="I604" s="28">
        <f ca="1">PendingRQTable[[#This Row],[Days Remaining]]/(365/12)</f>
        <v>-11.408219178082192</v>
      </c>
      <c r="J604" s="13" t="str">
        <f t="shared" ca="1" si="35"/>
        <v>OVERDUE</v>
      </c>
      <c r="K604" s="14" t="str">
        <f>IF(E604="COMPLETE FILED","Yes","Yes")</f>
        <v>Yes</v>
      </c>
    </row>
    <row r="605" spans="1:11">
      <c r="A605" s="14" t="s">
        <v>1778</v>
      </c>
      <c r="B605" s="28">
        <v>202541125886</v>
      </c>
      <c r="C605" s="14" t="s">
        <v>37</v>
      </c>
      <c r="D605" s="14" t="s">
        <v>1779</v>
      </c>
      <c r="E605" s="14" t="s">
        <v>974</v>
      </c>
      <c r="F605" s="15">
        <v>46003</v>
      </c>
      <c r="G605" s="15">
        <f>EDATE(DataTable[[#This Row],[Priority Date]],31)</f>
        <v>46088</v>
      </c>
      <c r="H605" s="28">
        <f t="shared" ca="1" si="34"/>
        <v>-169</v>
      </c>
      <c r="I605" s="28">
        <f ca="1">PendingRQTable[[#This Row],[Days Remaining]]/(365/12)</f>
        <v>-5.5561643835616437</v>
      </c>
      <c r="J605" s="13" t="str">
        <f t="shared" ca="1" si="35"/>
        <v>OVERDUE</v>
      </c>
      <c r="K605" s="14" t="str">
        <f>IF(E605="COMPLETE FILED","Yes","Yes")</f>
        <v>Yes</v>
      </c>
    </row>
    <row r="606" spans="1:11">
      <c r="A606" s="14" t="s">
        <v>1780</v>
      </c>
      <c r="B606" s="28">
        <v>202541125674</v>
      </c>
      <c r="C606" s="14" t="s">
        <v>37</v>
      </c>
      <c r="D606" s="14" t="s">
        <v>1781</v>
      </c>
      <c r="E606" s="14" t="s">
        <v>974</v>
      </c>
      <c r="F606" s="15">
        <v>46003</v>
      </c>
      <c r="G606" s="15">
        <f>EDATE(DataTable[[#This Row],[Priority Date]],31)</f>
        <v>45882</v>
      </c>
      <c r="H606" s="28">
        <f t="shared" ca="1" si="34"/>
        <v>-375</v>
      </c>
      <c r="I606" s="28">
        <f ca="1">PendingRQTable[[#This Row],[Days Remaining]]/(365/12)</f>
        <v>-12.328767123287671</v>
      </c>
      <c r="J606" s="13" t="str">
        <f t="shared" ca="1" si="35"/>
        <v>OVERDUE</v>
      </c>
      <c r="K606" s="14" t="str">
        <f>IF(E606="COMPLETE FILED","Yes","Yes")</f>
        <v>Yes</v>
      </c>
    </row>
    <row r="607" spans="1:11">
      <c r="A607" s="14" t="s">
        <v>1782</v>
      </c>
      <c r="B607" s="28">
        <v>202541125745</v>
      </c>
      <c r="C607" s="14" t="s">
        <v>109</v>
      </c>
      <c r="D607" s="14" t="s">
        <v>1783</v>
      </c>
      <c r="E607" s="14" t="s">
        <v>968</v>
      </c>
      <c r="F607" s="15">
        <v>46003</v>
      </c>
      <c r="G607" s="15">
        <f>EDATE(DataTable[[#This Row],[Priority Date]],31)</f>
        <v>46133</v>
      </c>
      <c r="H607" s="28">
        <f t="shared" ca="1" si="34"/>
        <v>-124</v>
      </c>
      <c r="I607" s="28">
        <f ca="1">PendingRQTable[[#This Row],[Days Remaining]]/(365/12)</f>
        <v>-4.0767123287671234</v>
      </c>
      <c r="J607" s="13" t="str">
        <f t="shared" ca="1" si="35"/>
        <v>OVERDUE</v>
      </c>
      <c r="K607" s="14" t="str">
        <f>IF(E607="PROVISIONAL FILED","Yes","Yes")</f>
        <v>Yes</v>
      </c>
    </row>
    <row r="608" spans="1:11">
      <c r="A608" s="14" t="s">
        <v>1784</v>
      </c>
      <c r="B608" s="28">
        <v>202511126295</v>
      </c>
      <c r="C608" s="14" t="s">
        <v>33</v>
      </c>
      <c r="D608" s="14" t="s">
        <v>1785</v>
      </c>
      <c r="E608" s="14" t="s">
        <v>968</v>
      </c>
      <c r="F608" s="15">
        <v>46004</v>
      </c>
      <c r="G608" s="15">
        <f>EDATE(DataTable[[#This Row],[Priority Date]],31)</f>
        <v>46112</v>
      </c>
      <c r="H608" s="28">
        <f t="shared" ca="1" si="34"/>
        <v>-145</v>
      </c>
      <c r="I608" s="28">
        <f ca="1">PendingRQTable[[#This Row],[Days Remaining]]/(365/12)</f>
        <v>-4.7671232876712324</v>
      </c>
      <c r="J608" s="13" t="str">
        <f t="shared" ca="1" si="35"/>
        <v>OVERDUE</v>
      </c>
      <c r="K608" s="14" t="str">
        <f>IF(E608="PROVISIONAL FILED","Yes","Yes")</f>
        <v>Yes</v>
      </c>
    </row>
    <row r="609" spans="1:11">
      <c r="A609" s="14" t="s">
        <v>1786</v>
      </c>
      <c r="B609" s="28">
        <v>202541127065</v>
      </c>
      <c r="C609" s="14" t="s">
        <v>101</v>
      </c>
      <c r="D609" s="14" t="s">
        <v>1787</v>
      </c>
      <c r="E609" s="14" t="s">
        <v>974</v>
      </c>
      <c r="F609" s="15">
        <v>46006</v>
      </c>
      <c r="G609" s="15">
        <f>EDATE(DataTable[[#This Row],[Priority Date]],31)</f>
        <v>46200</v>
      </c>
      <c r="H609" s="28">
        <f t="shared" ca="1" si="34"/>
        <v>-57</v>
      </c>
      <c r="I609" s="28">
        <f ca="1">PendingRQTable[[#This Row],[Days Remaining]]/(365/12)</f>
        <v>-1.8739726027397259</v>
      </c>
      <c r="J609" s="13" t="str">
        <f t="shared" ca="1" si="35"/>
        <v>OVERDUE</v>
      </c>
      <c r="K609" s="14" t="str">
        <f>IF(E609="COMPLETE FILED","Yes","Yes")</f>
        <v>Yes</v>
      </c>
    </row>
    <row r="610" spans="1:11">
      <c r="A610" s="14" t="s">
        <v>1788</v>
      </c>
      <c r="B610" s="28">
        <v>202511126868</v>
      </c>
      <c r="C610" s="14" t="s">
        <v>101</v>
      </c>
      <c r="D610" s="14" t="s">
        <v>1789</v>
      </c>
      <c r="E610" s="14" t="s">
        <v>647</v>
      </c>
      <c r="F610" s="15">
        <v>46006</v>
      </c>
      <c r="G610" s="15">
        <f>EDATE(DataTable[[#This Row],[Priority Date]],31)</f>
        <v>46090</v>
      </c>
      <c r="H610" s="28">
        <f t="shared" ca="1" si="34"/>
        <v>-167</v>
      </c>
      <c r="I610" s="28">
        <f ca="1">PendingRQTable[[#This Row],[Days Remaining]]/(365/12)</f>
        <v>-5.4904109589041097</v>
      </c>
      <c r="J610" s="13" t="str">
        <f t="shared" ca="1" si="35"/>
        <v>OVERDUE</v>
      </c>
      <c r="K610" s="14" t="str">
        <f>IF(E610="ABANDONED","No - Case Inactive","Yes")</f>
        <v>No - Case Inactive</v>
      </c>
    </row>
    <row r="611" spans="1:11">
      <c r="A611" s="14" t="s">
        <v>1790</v>
      </c>
      <c r="B611" s="28">
        <v>202541126942</v>
      </c>
      <c r="C611" s="14" t="s">
        <v>37</v>
      </c>
      <c r="D611" s="14" t="s">
        <v>1791</v>
      </c>
      <c r="E611" s="14" t="s">
        <v>974</v>
      </c>
      <c r="F611" s="15">
        <v>46006</v>
      </c>
      <c r="G611" s="15">
        <f>EDATE(DataTable[[#This Row],[Priority Date]],31)</f>
        <v>46817</v>
      </c>
      <c r="H611" s="28">
        <f t="shared" ca="1" si="34"/>
        <v>560</v>
      </c>
      <c r="I611" s="28">
        <f ca="1">PendingRQTable[[#This Row],[Days Remaining]]/(365/12)</f>
        <v>18.410958904109588</v>
      </c>
      <c r="J611" s="13" t="str">
        <f t="shared" ca="1" si="35"/>
        <v>UPCOMING</v>
      </c>
      <c r="K611" s="14" t="str">
        <f>IF(E611="COMPLETE FILED","Yes","Yes")</f>
        <v>Yes</v>
      </c>
    </row>
    <row r="612" spans="1:11">
      <c r="A612" s="14" t="s">
        <v>1792</v>
      </c>
      <c r="B612" s="28">
        <v>202541126892</v>
      </c>
      <c r="C612" s="14" t="s">
        <v>31</v>
      </c>
      <c r="D612" s="14" t="s">
        <v>1793</v>
      </c>
      <c r="E612" s="14" t="s">
        <v>647</v>
      </c>
      <c r="F612" s="15">
        <v>46006</v>
      </c>
      <c r="G612" s="15">
        <f>EDATE(DataTable[[#This Row],[Priority Date]],31)</f>
        <v>45905</v>
      </c>
      <c r="H612" s="28">
        <f t="shared" ca="1" si="34"/>
        <v>-352</v>
      </c>
      <c r="I612" s="28">
        <f ca="1">PendingRQTable[[#This Row],[Days Remaining]]/(365/12)</f>
        <v>-11.572602739726028</v>
      </c>
      <c r="J612" s="13" t="str">
        <f t="shared" ca="1" si="35"/>
        <v>OVERDUE</v>
      </c>
      <c r="K612" s="14" t="str">
        <f>IF(E612="ABANDONED","No - Case Inactive","Yes")</f>
        <v>No - Case Inactive</v>
      </c>
    </row>
    <row r="613" spans="1:11">
      <c r="A613" s="14" t="s">
        <v>1794</v>
      </c>
      <c r="B613" s="28">
        <v>202541127190</v>
      </c>
      <c r="C613" s="14" t="s">
        <v>99</v>
      </c>
      <c r="D613" s="14" t="s">
        <v>1795</v>
      </c>
      <c r="E613" s="14" t="s">
        <v>968</v>
      </c>
      <c r="F613" s="15">
        <v>46006</v>
      </c>
      <c r="G613" s="15">
        <f>EDATE(DataTable[[#This Row],[Priority Date]],31)</f>
        <v>45882</v>
      </c>
      <c r="H613" s="28">
        <f t="shared" ca="1" si="34"/>
        <v>-375</v>
      </c>
      <c r="I613" s="28">
        <f ca="1">PendingRQTable[[#This Row],[Days Remaining]]/(365/12)</f>
        <v>-12.328767123287671</v>
      </c>
      <c r="J613" s="13" t="str">
        <f t="shared" ca="1" si="35"/>
        <v>OVERDUE</v>
      </c>
      <c r="K613" s="14" t="str">
        <f>IF(E613="PROVISIONAL FILED","Yes","Yes")</f>
        <v>Yes</v>
      </c>
    </row>
    <row r="614" spans="1:11">
      <c r="A614" s="14" t="s">
        <v>1796</v>
      </c>
      <c r="B614" s="28">
        <v>202541126708</v>
      </c>
      <c r="C614" s="14" t="s">
        <v>37</v>
      </c>
      <c r="D614" s="14" t="s">
        <v>1797</v>
      </c>
      <c r="E614" s="14" t="s">
        <v>974</v>
      </c>
      <c r="F614" s="15">
        <v>46006</v>
      </c>
      <c r="G614" s="15">
        <f>EDATE(DataTable[[#This Row],[Priority Date]],31)</f>
        <v>46818</v>
      </c>
      <c r="H614" s="28">
        <f t="shared" ca="1" si="34"/>
        <v>561</v>
      </c>
      <c r="I614" s="28">
        <f ca="1">PendingRQTable[[#This Row],[Days Remaining]]/(365/12)</f>
        <v>18.443835616438356</v>
      </c>
      <c r="J614" s="13" t="str">
        <f t="shared" ca="1" si="35"/>
        <v>UPCOMING</v>
      </c>
      <c r="K614" s="14" t="str">
        <f t="shared" ref="K614:K619" si="38">IF(E614="COMPLETE FILED","Yes","Yes")</f>
        <v>Yes</v>
      </c>
    </row>
    <row r="615" spans="1:11">
      <c r="A615" s="14" t="s">
        <v>1798</v>
      </c>
      <c r="B615" s="28">
        <v>202541126963</v>
      </c>
      <c r="C615" s="14" t="s">
        <v>385</v>
      </c>
      <c r="D615" s="14" t="s">
        <v>649</v>
      </c>
      <c r="E615" s="14" t="s">
        <v>974</v>
      </c>
      <c r="F615" s="15">
        <v>46006</v>
      </c>
      <c r="G615" s="15">
        <f>EDATE(DataTable[[#This Row],[Priority Date]],31)</f>
        <v>46818</v>
      </c>
      <c r="H615" s="28">
        <f t="shared" ca="1" si="34"/>
        <v>561</v>
      </c>
      <c r="I615" s="28">
        <f ca="1">PendingRQTable[[#This Row],[Days Remaining]]/(365/12)</f>
        <v>18.443835616438356</v>
      </c>
      <c r="J615" s="13" t="str">
        <f t="shared" ca="1" si="35"/>
        <v>UPCOMING</v>
      </c>
      <c r="K615" s="14" t="str">
        <f t="shared" si="38"/>
        <v>Yes</v>
      </c>
    </row>
    <row r="616" spans="1:11">
      <c r="A616" s="14" t="s">
        <v>1799</v>
      </c>
      <c r="B616" s="28">
        <v>202541127337</v>
      </c>
      <c r="C616" s="14" t="s">
        <v>37</v>
      </c>
      <c r="D616" s="14" t="s">
        <v>1800</v>
      </c>
      <c r="E616" s="14" t="s">
        <v>974</v>
      </c>
      <c r="F616" s="15">
        <v>46007</v>
      </c>
      <c r="G616" s="15">
        <f>EDATE(DataTable[[#This Row],[Priority Date]],31)</f>
        <v>45960</v>
      </c>
      <c r="H616" s="28">
        <f t="shared" ca="1" si="34"/>
        <v>-297</v>
      </c>
      <c r="I616" s="28">
        <f ca="1">PendingRQTable[[#This Row],[Days Remaining]]/(365/12)</f>
        <v>-9.7643835616438359</v>
      </c>
      <c r="J616" s="13" t="str">
        <f t="shared" ca="1" si="35"/>
        <v>OVERDUE</v>
      </c>
      <c r="K616" s="14" t="str">
        <f t="shared" si="38"/>
        <v>Yes</v>
      </c>
    </row>
    <row r="617" spans="1:11">
      <c r="A617" s="14" t="s">
        <v>1801</v>
      </c>
      <c r="B617" s="28">
        <v>202541127376</v>
      </c>
      <c r="C617" s="14" t="s">
        <v>37</v>
      </c>
      <c r="D617" s="14" t="s">
        <v>1802</v>
      </c>
      <c r="E617" s="14" t="s">
        <v>974</v>
      </c>
      <c r="F617" s="15">
        <v>46007</v>
      </c>
      <c r="G617" s="15">
        <f>EDATE(DataTable[[#This Row],[Priority Date]],31)</f>
        <v>45909</v>
      </c>
      <c r="H617" s="28">
        <f t="shared" ca="1" si="34"/>
        <v>-348</v>
      </c>
      <c r="I617" s="28">
        <f ca="1">PendingRQTable[[#This Row],[Days Remaining]]/(365/12)</f>
        <v>-11.441095890410958</v>
      </c>
      <c r="J617" s="13" t="str">
        <f t="shared" ca="1" si="35"/>
        <v>OVERDUE</v>
      </c>
      <c r="K617" s="14" t="str">
        <f t="shared" si="38"/>
        <v>Yes</v>
      </c>
    </row>
    <row r="618" spans="1:11">
      <c r="A618" s="14" t="s">
        <v>1803</v>
      </c>
      <c r="B618" s="28">
        <v>202541127430</v>
      </c>
      <c r="C618" s="14" t="s">
        <v>37</v>
      </c>
      <c r="D618" s="14" t="s">
        <v>1804</v>
      </c>
      <c r="E618" s="14" t="s">
        <v>974</v>
      </c>
      <c r="F618" s="15">
        <v>46007</v>
      </c>
      <c r="G618" s="15">
        <f>EDATE(DataTable[[#This Row],[Priority Date]],31)</f>
        <v>45954</v>
      </c>
      <c r="H618" s="28">
        <f t="shared" ca="1" si="34"/>
        <v>-303</v>
      </c>
      <c r="I618" s="28">
        <f ca="1">PendingRQTable[[#This Row],[Days Remaining]]/(365/12)</f>
        <v>-9.9616438356164387</v>
      </c>
      <c r="J618" s="13" t="str">
        <f t="shared" ca="1" si="35"/>
        <v>OVERDUE</v>
      </c>
      <c r="K618" s="14" t="str">
        <f t="shared" si="38"/>
        <v>Yes</v>
      </c>
    </row>
    <row r="619" spans="1:11">
      <c r="A619" s="14" t="s">
        <v>1805</v>
      </c>
      <c r="B619" s="28">
        <v>202541127412</v>
      </c>
      <c r="C619" s="14" t="s">
        <v>37</v>
      </c>
      <c r="D619" s="14" t="s">
        <v>1806</v>
      </c>
      <c r="E619" s="14" t="s">
        <v>974</v>
      </c>
      <c r="F619" s="15">
        <v>46007</v>
      </c>
      <c r="G619" s="15">
        <f>EDATE(DataTable[[#This Row],[Priority Date]],31)</f>
        <v>45950</v>
      </c>
      <c r="H619" s="28">
        <f t="shared" ca="1" si="34"/>
        <v>-307</v>
      </c>
      <c r="I619" s="28">
        <f ca="1">PendingRQTable[[#This Row],[Days Remaining]]/(365/12)</f>
        <v>-10.093150684931507</v>
      </c>
      <c r="J619" s="13" t="str">
        <f t="shared" ca="1" si="35"/>
        <v>OVERDUE</v>
      </c>
      <c r="K619" s="14" t="str">
        <f t="shared" si="38"/>
        <v>Yes</v>
      </c>
    </row>
    <row r="620" spans="1:11">
      <c r="A620" s="14" t="s">
        <v>1807</v>
      </c>
      <c r="B620" s="28">
        <v>202541127320</v>
      </c>
      <c r="C620" s="14" t="s">
        <v>42</v>
      </c>
      <c r="D620" s="14" t="s">
        <v>1808</v>
      </c>
      <c r="E620" s="14" t="s">
        <v>968</v>
      </c>
      <c r="F620" s="15">
        <v>46007</v>
      </c>
      <c r="G620" s="15">
        <f>EDATE(DataTable[[#This Row],[Priority Date]],31)</f>
        <v>45961</v>
      </c>
      <c r="H620" s="28">
        <f t="shared" ca="1" si="34"/>
        <v>-296</v>
      </c>
      <c r="I620" s="28">
        <f ca="1">PendingRQTable[[#This Row],[Days Remaining]]/(365/12)</f>
        <v>-9.7315068493150676</v>
      </c>
      <c r="J620" s="13" t="str">
        <f t="shared" ca="1" si="35"/>
        <v>OVERDUE</v>
      </c>
      <c r="K620" s="14" t="str">
        <f>IF(E620="PROVISIONAL FILED","Yes","Yes")</f>
        <v>Yes</v>
      </c>
    </row>
    <row r="621" spans="1:11">
      <c r="A621" s="14" t="s">
        <v>1809</v>
      </c>
      <c r="B621" s="28">
        <v>202541127487</v>
      </c>
      <c r="C621" s="14" t="s">
        <v>31</v>
      </c>
      <c r="D621" s="14" t="s">
        <v>1810</v>
      </c>
      <c r="E621" s="14" t="s">
        <v>968</v>
      </c>
      <c r="F621" s="15">
        <v>46007</v>
      </c>
      <c r="G621" s="15">
        <f>EDATE(DataTable[[#This Row],[Priority Date]],31)</f>
        <v>45961</v>
      </c>
      <c r="H621" s="28">
        <f t="shared" ca="1" si="34"/>
        <v>-296</v>
      </c>
      <c r="I621" s="28">
        <f ca="1">PendingRQTable[[#This Row],[Days Remaining]]/(365/12)</f>
        <v>-9.7315068493150676</v>
      </c>
      <c r="J621" s="13" t="str">
        <f t="shared" ca="1" si="35"/>
        <v>OVERDUE</v>
      </c>
      <c r="K621" s="14" t="str">
        <f>IF(E621="PROVISIONAL FILED","Yes","Yes")</f>
        <v>Yes</v>
      </c>
    </row>
    <row r="622" spans="1:11">
      <c r="A622" s="14" t="s">
        <v>1811</v>
      </c>
      <c r="B622" s="28">
        <v>202541127554</v>
      </c>
      <c r="C622" s="14" t="s">
        <v>31</v>
      </c>
      <c r="D622" s="14" t="s">
        <v>1812</v>
      </c>
      <c r="E622" s="14" t="s">
        <v>968</v>
      </c>
      <c r="F622" s="15">
        <v>46007</v>
      </c>
      <c r="G622" s="15">
        <f>EDATE(DataTable[[#This Row],[Priority Date]],31)</f>
        <v>45900</v>
      </c>
      <c r="H622" s="28">
        <f t="shared" ca="1" si="34"/>
        <v>-357</v>
      </c>
      <c r="I622" s="28">
        <f ca="1">PendingRQTable[[#This Row],[Days Remaining]]/(365/12)</f>
        <v>-11.736986301369862</v>
      </c>
      <c r="J622" s="13" t="str">
        <f t="shared" ca="1" si="35"/>
        <v>OVERDUE</v>
      </c>
      <c r="K622" s="14" t="str">
        <f>IF(E622="PROVISIONAL FILED","Yes","Yes")</f>
        <v>Yes</v>
      </c>
    </row>
    <row r="623" spans="1:11">
      <c r="A623" s="14" t="s">
        <v>1813</v>
      </c>
      <c r="B623" s="28">
        <v>202541127922</v>
      </c>
      <c r="C623" s="14" t="s">
        <v>37</v>
      </c>
      <c r="D623" s="14" t="s">
        <v>1814</v>
      </c>
      <c r="E623" s="14" t="s">
        <v>974</v>
      </c>
      <c r="F623" s="15">
        <v>46008</v>
      </c>
      <c r="G623" s="15">
        <f>EDATE(DataTable[[#This Row],[Priority Date]],31)</f>
        <v>45944</v>
      </c>
      <c r="H623" s="28">
        <f t="shared" ca="1" si="34"/>
        <v>-313</v>
      </c>
      <c r="I623" s="28">
        <f ca="1">PendingRQTable[[#This Row],[Days Remaining]]/(365/12)</f>
        <v>-10.29041095890411</v>
      </c>
      <c r="J623" s="13" t="str">
        <f t="shared" ca="1" si="35"/>
        <v>OVERDUE</v>
      </c>
      <c r="K623" s="14" t="str">
        <f>IF(E623="COMPLETE FILED","Yes","Yes")</f>
        <v>Yes</v>
      </c>
    </row>
    <row r="624" spans="1:11">
      <c r="A624" s="14" t="s">
        <v>1815</v>
      </c>
      <c r="B624" s="28">
        <v>202541128084</v>
      </c>
      <c r="C624" s="14" t="s">
        <v>42</v>
      </c>
      <c r="D624" s="14" t="s">
        <v>1816</v>
      </c>
      <c r="E624" s="14" t="s">
        <v>968</v>
      </c>
      <c r="F624" s="15">
        <v>46008</v>
      </c>
      <c r="G624" s="15">
        <f>EDATE(DataTable[[#This Row],[Priority Date]],31)</f>
        <v>46818</v>
      </c>
      <c r="H624" s="28">
        <f t="shared" ca="1" si="34"/>
        <v>561</v>
      </c>
      <c r="I624" s="28">
        <f ca="1">PendingRQTable[[#This Row],[Days Remaining]]/(365/12)</f>
        <v>18.443835616438356</v>
      </c>
      <c r="J624" s="13" t="str">
        <f t="shared" ca="1" si="35"/>
        <v>UPCOMING</v>
      </c>
      <c r="K624" s="14" t="str">
        <f>IF(E624="PROVISIONAL FILED","Yes","Yes")</f>
        <v>Yes</v>
      </c>
    </row>
    <row r="625" spans="1:11">
      <c r="A625" s="14" t="s">
        <v>1817</v>
      </c>
      <c r="B625" s="28">
        <v>202541128228</v>
      </c>
      <c r="C625" s="14" t="s">
        <v>31</v>
      </c>
      <c r="D625" s="14" t="s">
        <v>1818</v>
      </c>
      <c r="E625" s="14" t="s">
        <v>968</v>
      </c>
      <c r="F625" s="15">
        <v>46008</v>
      </c>
      <c r="G625" s="15">
        <f>EDATE(DataTable[[#This Row],[Priority Date]],31)</f>
        <v>46818</v>
      </c>
      <c r="H625" s="28">
        <f t="shared" ca="1" si="34"/>
        <v>561</v>
      </c>
      <c r="I625" s="28">
        <f ca="1">PendingRQTable[[#This Row],[Days Remaining]]/(365/12)</f>
        <v>18.443835616438356</v>
      </c>
      <c r="J625" s="13" t="str">
        <f t="shared" ca="1" si="35"/>
        <v>UPCOMING</v>
      </c>
      <c r="K625" s="14" t="str">
        <f>IF(E625="PROVISIONAL FILED","Yes","Yes")</f>
        <v>Yes</v>
      </c>
    </row>
    <row r="626" spans="1:11">
      <c r="A626" s="14" t="s">
        <v>1819</v>
      </c>
      <c r="B626" s="28">
        <v>202541128520</v>
      </c>
      <c r="C626" s="14" t="s">
        <v>31</v>
      </c>
      <c r="D626" s="14" t="s">
        <v>1820</v>
      </c>
      <c r="E626" s="14" t="s">
        <v>968</v>
      </c>
      <c r="F626" s="15">
        <v>46009</v>
      </c>
      <c r="G626" s="15">
        <f>EDATE(DataTable[[#This Row],[Priority Date]],31)</f>
        <v>45915</v>
      </c>
      <c r="H626" s="28">
        <f t="shared" ca="1" si="34"/>
        <v>-342</v>
      </c>
      <c r="I626" s="28">
        <f ca="1">PendingRQTable[[#This Row],[Days Remaining]]/(365/12)</f>
        <v>-11.243835616438355</v>
      </c>
      <c r="J626" s="13" t="str">
        <f t="shared" ca="1" si="35"/>
        <v>OVERDUE</v>
      </c>
      <c r="K626" s="14" t="str">
        <f>IF(E626="PROVISIONAL FILED","Yes","Yes")</f>
        <v>Yes</v>
      </c>
    </row>
    <row r="627" spans="1:11">
      <c r="A627" s="14" t="s">
        <v>1821</v>
      </c>
      <c r="B627" s="28">
        <v>202511128671</v>
      </c>
      <c r="C627" s="14" t="s">
        <v>209</v>
      </c>
      <c r="D627" s="14" t="s">
        <v>1822</v>
      </c>
      <c r="E627" s="14" t="s">
        <v>968</v>
      </c>
      <c r="F627" s="15">
        <v>46009</v>
      </c>
      <c r="G627" s="15">
        <f>EDATE(DataTable[[#This Row],[Priority Date]],31)</f>
        <v>46818</v>
      </c>
      <c r="H627" s="28">
        <f t="shared" ca="1" si="34"/>
        <v>561</v>
      </c>
      <c r="I627" s="28">
        <f ca="1">PendingRQTable[[#This Row],[Days Remaining]]/(365/12)</f>
        <v>18.443835616438356</v>
      </c>
      <c r="J627" s="13" t="str">
        <f t="shared" ca="1" si="35"/>
        <v>UPCOMING</v>
      </c>
      <c r="K627" s="14" t="str">
        <f>IF(E627="PROVISIONAL FILED","Yes","Yes")</f>
        <v>Yes</v>
      </c>
    </row>
    <row r="628" spans="1:11">
      <c r="A628" s="14" t="s">
        <v>1823</v>
      </c>
      <c r="B628" s="28">
        <v>202541128595</v>
      </c>
      <c r="C628" s="14" t="s">
        <v>33</v>
      </c>
      <c r="D628" s="14" t="s">
        <v>1824</v>
      </c>
      <c r="E628" s="14" t="s">
        <v>968</v>
      </c>
      <c r="F628" s="15">
        <v>46009</v>
      </c>
      <c r="G628" s="15">
        <f>EDATE(DataTable[[#This Row],[Priority Date]],31)</f>
        <v>45875</v>
      </c>
      <c r="H628" s="28">
        <f t="shared" ca="1" si="34"/>
        <v>-382</v>
      </c>
      <c r="I628" s="28">
        <f ca="1">PendingRQTable[[#This Row],[Days Remaining]]/(365/12)</f>
        <v>-12.55890410958904</v>
      </c>
      <c r="J628" s="13" t="str">
        <f t="shared" ca="1" si="35"/>
        <v>OVERDUE</v>
      </c>
      <c r="K628" s="14" t="str">
        <f>IF(E628="PROVISIONAL FILED","Yes","Yes")</f>
        <v>Yes</v>
      </c>
    </row>
    <row r="629" spans="1:11">
      <c r="A629" s="14" t="s">
        <v>1825</v>
      </c>
      <c r="B629" s="28">
        <v>202541128835</v>
      </c>
      <c r="C629" s="14" t="s">
        <v>37</v>
      </c>
      <c r="D629" s="14" t="s">
        <v>1826</v>
      </c>
      <c r="E629" s="14" t="s">
        <v>974</v>
      </c>
      <c r="F629" s="15">
        <v>46009</v>
      </c>
      <c r="G629" s="15">
        <f>EDATE(DataTable[[#This Row],[Priority Date]],31)</f>
        <v>45903</v>
      </c>
      <c r="H629" s="28">
        <f t="shared" ca="1" si="34"/>
        <v>-354</v>
      </c>
      <c r="I629" s="28">
        <f ca="1">PendingRQTable[[#This Row],[Days Remaining]]/(365/12)</f>
        <v>-11.638356164383561</v>
      </c>
      <c r="J629" s="13" t="str">
        <f t="shared" ca="1" si="35"/>
        <v>OVERDUE</v>
      </c>
      <c r="K629" s="14" t="str">
        <f>IF(E629="COMPLETE FILED","Yes","Yes")</f>
        <v>Yes</v>
      </c>
    </row>
    <row r="630" spans="1:11">
      <c r="A630" s="14" t="s">
        <v>1827</v>
      </c>
      <c r="B630" s="28">
        <v>202541128725</v>
      </c>
      <c r="C630" s="14" t="s">
        <v>37</v>
      </c>
      <c r="D630" s="14" t="s">
        <v>1828</v>
      </c>
      <c r="E630" s="14" t="s">
        <v>974</v>
      </c>
      <c r="F630" s="15">
        <v>46009</v>
      </c>
      <c r="G630" s="15">
        <f>EDATE(DataTable[[#This Row],[Priority Date]],31)</f>
        <v>46090</v>
      </c>
      <c r="H630" s="28">
        <f t="shared" ca="1" si="34"/>
        <v>-167</v>
      </c>
      <c r="I630" s="28">
        <f ca="1">PendingRQTable[[#This Row],[Days Remaining]]/(365/12)</f>
        <v>-5.4904109589041097</v>
      </c>
      <c r="J630" s="13" t="str">
        <f t="shared" ca="1" si="35"/>
        <v>OVERDUE</v>
      </c>
      <c r="K630" s="14" t="str">
        <f>IF(E630="COMPLETE FILED","Yes","Yes")</f>
        <v>Yes</v>
      </c>
    </row>
    <row r="631" spans="1:11">
      <c r="A631" s="14" t="s">
        <v>1829</v>
      </c>
      <c r="B631" s="28">
        <v>202541129429</v>
      </c>
      <c r="C631" s="14" t="s">
        <v>33</v>
      </c>
      <c r="D631" s="14" t="s">
        <v>1830</v>
      </c>
      <c r="E631" s="14" t="s">
        <v>968</v>
      </c>
      <c r="F631" s="15">
        <v>46010</v>
      </c>
      <c r="G631" s="15">
        <f>EDATE(DataTable[[#This Row],[Priority Date]],31)</f>
        <v>45966</v>
      </c>
      <c r="H631" s="28">
        <f t="shared" ca="1" si="34"/>
        <v>-291</v>
      </c>
      <c r="I631" s="28">
        <f ca="1">PendingRQTable[[#This Row],[Days Remaining]]/(365/12)</f>
        <v>-9.5671232876712331</v>
      </c>
      <c r="J631" s="13" t="str">
        <f t="shared" ca="1" si="35"/>
        <v>OVERDUE</v>
      </c>
      <c r="K631" s="14" t="str">
        <f>IF(E631="PROVISIONAL FILED","Yes","Yes")</f>
        <v>Yes</v>
      </c>
    </row>
    <row r="632" spans="1:11">
      <c r="A632" s="14" t="s">
        <v>1831</v>
      </c>
      <c r="B632" s="28">
        <v>202521129282</v>
      </c>
      <c r="C632" s="14" t="s">
        <v>291</v>
      </c>
      <c r="D632" s="14" t="s">
        <v>649</v>
      </c>
      <c r="E632" s="14" t="s">
        <v>968</v>
      </c>
      <c r="F632" s="15">
        <v>46010</v>
      </c>
      <c r="G632" s="15">
        <f>EDATE(DataTable[[#This Row],[Priority Date]],31)</f>
        <v>45954</v>
      </c>
      <c r="H632" s="28">
        <f t="shared" ca="1" si="34"/>
        <v>-303</v>
      </c>
      <c r="I632" s="28">
        <f ca="1">PendingRQTable[[#This Row],[Days Remaining]]/(365/12)</f>
        <v>-9.9616438356164387</v>
      </c>
      <c r="J632" s="13" t="str">
        <f t="shared" ca="1" si="35"/>
        <v>OVERDUE</v>
      </c>
      <c r="K632" s="14" t="str">
        <f>IF(E632="PROVISIONAL FILED","Yes","Yes")</f>
        <v>Yes</v>
      </c>
    </row>
    <row r="633" spans="1:11">
      <c r="A633" s="14" t="s">
        <v>1832</v>
      </c>
      <c r="B633" s="28">
        <v>202541129185</v>
      </c>
      <c r="C633" s="14" t="s">
        <v>37</v>
      </c>
      <c r="D633" s="14" t="s">
        <v>1833</v>
      </c>
      <c r="E633" s="14" t="s">
        <v>974</v>
      </c>
      <c r="F633" s="15">
        <v>46010</v>
      </c>
      <c r="G633" s="15">
        <f>EDATE(DataTable[[#This Row],[Priority Date]],31)</f>
        <v>45954</v>
      </c>
      <c r="H633" s="28">
        <f t="shared" ca="1" si="34"/>
        <v>-303</v>
      </c>
      <c r="I633" s="28">
        <f ca="1">PendingRQTable[[#This Row],[Days Remaining]]/(365/12)</f>
        <v>-9.9616438356164387</v>
      </c>
      <c r="J633" s="13" t="str">
        <f t="shared" ca="1" si="35"/>
        <v>OVERDUE</v>
      </c>
      <c r="K633" s="14" t="str">
        <f>IF(E633="COMPLETE FILED","Yes","Yes")</f>
        <v>Yes</v>
      </c>
    </row>
    <row r="634" spans="1:11">
      <c r="A634" s="14" t="s">
        <v>1834</v>
      </c>
      <c r="B634" s="28">
        <v>202541129481</v>
      </c>
      <c r="C634" s="14" t="s">
        <v>37</v>
      </c>
      <c r="D634" s="14" t="s">
        <v>1835</v>
      </c>
      <c r="E634" s="14" t="s">
        <v>974</v>
      </c>
      <c r="F634" s="15">
        <v>46010</v>
      </c>
      <c r="G634" s="15">
        <f>EDATE(DataTable[[#This Row],[Priority Date]],31)</f>
        <v>45971</v>
      </c>
      <c r="H634" s="28">
        <f t="shared" ca="1" si="34"/>
        <v>-286</v>
      </c>
      <c r="I634" s="28">
        <f ca="1">PendingRQTable[[#This Row],[Days Remaining]]/(365/12)</f>
        <v>-9.4027397260273968</v>
      </c>
      <c r="J634" s="13" t="str">
        <f t="shared" ca="1" si="35"/>
        <v>OVERDUE</v>
      </c>
      <c r="K634" s="14" t="str">
        <f>IF(E634="COMPLETE FILED","Yes","Yes")</f>
        <v>Yes</v>
      </c>
    </row>
    <row r="635" spans="1:11">
      <c r="A635" s="14" t="s">
        <v>1836</v>
      </c>
      <c r="B635" s="28">
        <v>202541129298</v>
      </c>
      <c r="C635" s="14" t="s">
        <v>37</v>
      </c>
      <c r="D635" s="14" t="s">
        <v>1837</v>
      </c>
      <c r="E635" s="14" t="s">
        <v>974</v>
      </c>
      <c r="F635" s="15">
        <v>46010</v>
      </c>
      <c r="G635" s="15">
        <f>EDATE(DataTable[[#This Row],[Priority Date]],31)</f>
        <v>45966</v>
      </c>
      <c r="H635" s="28">
        <f t="shared" ca="1" si="34"/>
        <v>-291</v>
      </c>
      <c r="I635" s="28">
        <f ca="1">PendingRQTable[[#This Row],[Days Remaining]]/(365/12)</f>
        <v>-9.5671232876712331</v>
      </c>
      <c r="J635" s="13" t="str">
        <f t="shared" ca="1" si="35"/>
        <v>OVERDUE</v>
      </c>
      <c r="K635" s="14" t="str">
        <f>IF(E635="COMPLETE FILED","Yes","Yes")</f>
        <v>Yes</v>
      </c>
    </row>
    <row r="636" spans="1:11">
      <c r="A636" s="14" t="s">
        <v>1838</v>
      </c>
      <c r="B636" s="28">
        <v>202541129204</v>
      </c>
      <c r="C636" s="14" t="s">
        <v>37</v>
      </c>
      <c r="D636" s="14" t="s">
        <v>1839</v>
      </c>
      <c r="E636" s="14" t="s">
        <v>974</v>
      </c>
      <c r="F636" s="15">
        <v>46010</v>
      </c>
      <c r="G636" s="15">
        <f>EDATE(DataTable[[#This Row],[Priority Date]],31)</f>
        <v>46819</v>
      </c>
      <c r="H636" s="28">
        <f t="shared" ca="1" si="34"/>
        <v>562</v>
      </c>
      <c r="I636" s="28">
        <f ca="1">PendingRQTable[[#This Row],[Days Remaining]]/(365/12)</f>
        <v>18.476712328767121</v>
      </c>
      <c r="J636" s="13" t="str">
        <f t="shared" ca="1" si="35"/>
        <v>UPCOMING</v>
      </c>
      <c r="K636" s="14" t="str">
        <f>IF(E636="COMPLETE FILED","Yes","Yes")</f>
        <v>Yes</v>
      </c>
    </row>
    <row r="637" spans="1:11">
      <c r="A637" s="14" t="s">
        <v>1840</v>
      </c>
      <c r="B637" s="28">
        <v>202541129265</v>
      </c>
      <c r="C637" s="14" t="s">
        <v>40</v>
      </c>
      <c r="D637" s="14" t="s">
        <v>1841</v>
      </c>
      <c r="E637" s="14" t="s">
        <v>968</v>
      </c>
      <c r="F637" s="15">
        <v>46010</v>
      </c>
      <c r="G637" s="15">
        <f>EDATE(DataTable[[#This Row],[Priority Date]],31)</f>
        <v>45878</v>
      </c>
      <c r="H637" s="28">
        <f t="shared" ca="1" si="34"/>
        <v>-379</v>
      </c>
      <c r="I637" s="28">
        <f ca="1">PendingRQTable[[#This Row],[Days Remaining]]/(365/12)</f>
        <v>-12.460273972602739</v>
      </c>
      <c r="J637" s="13" t="str">
        <f t="shared" ca="1" si="35"/>
        <v>OVERDUE</v>
      </c>
      <c r="K637" s="14" t="str">
        <f>IF(E637="PROVISIONAL FILED","Yes","Yes")</f>
        <v>Yes</v>
      </c>
    </row>
    <row r="638" spans="1:11">
      <c r="A638" s="14" t="s">
        <v>1842</v>
      </c>
      <c r="B638" s="28">
        <v>202541129108</v>
      </c>
      <c r="C638" s="14" t="s">
        <v>31</v>
      </c>
      <c r="D638" s="14" t="s">
        <v>1843</v>
      </c>
      <c r="E638" s="14" t="s">
        <v>968</v>
      </c>
      <c r="F638" s="15">
        <v>46010</v>
      </c>
      <c r="G638" s="15">
        <f>EDATE(DataTable[[#This Row],[Priority Date]],31)</f>
        <v>46095</v>
      </c>
      <c r="H638" s="28">
        <f t="shared" ca="1" si="34"/>
        <v>-162</v>
      </c>
      <c r="I638" s="28">
        <f ca="1">PendingRQTable[[#This Row],[Days Remaining]]/(365/12)</f>
        <v>-5.3260273972602734</v>
      </c>
      <c r="J638" s="13" t="str">
        <f t="shared" ca="1" si="35"/>
        <v>OVERDUE</v>
      </c>
      <c r="K638" s="14" t="str">
        <f>IF(E638="PROVISIONAL FILED","Yes","Yes")</f>
        <v>Yes</v>
      </c>
    </row>
    <row r="639" spans="1:11">
      <c r="A639" s="14" t="s">
        <v>1844</v>
      </c>
      <c r="B639" s="28">
        <v>202541129996</v>
      </c>
      <c r="C639" s="14" t="s">
        <v>178</v>
      </c>
      <c r="D639" s="14" t="s">
        <v>1845</v>
      </c>
      <c r="E639" s="14" t="s">
        <v>974</v>
      </c>
      <c r="F639" s="15">
        <v>46013</v>
      </c>
      <c r="G639" s="15">
        <f>EDATE(DataTable[[#This Row],[Priority Date]],31)</f>
        <v>46819</v>
      </c>
      <c r="H639" s="28">
        <f t="shared" ca="1" si="34"/>
        <v>562</v>
      </c>
      <c r="I639" s="28">
        <f ca="1">PendingRQTable[[#This Row],[Days Remaining]]/(365/12)</f>
        <v>18.476712328767121</v>
      </c>
      <c r="J639" s="13" t="str">
        <f t="shared" ca="1" si="35"/>
        <v>UPCOMING</v>
      </c>
      <c r="K639" s="14" t="str">
        <f>IF(E639="COMPLETE FILED","Yes","Yes")</f>
        <v>Yes</v>
      </c>
    </row>
    <row r="640" spans="1:11">
      <c r="A640" s="14" t="s">
        <v>1846</v>
      </c>
      <c r="B640" s="28">
        <v>202541130416</v>
      </c>
      <c r="C640" s="14" t="s">
        <v>420</v>
      </c>
      <c r="D640" s="14" t="s">
        <v>1847</v>
      </c>
      <c r="E640" s="14" t="s">
        <v>968</v>
      </c>
      <c r="F640" s="15">
        <v>46013</v>
      </c>
      <c r="G640" s="15">
        <f>EDATE(DataTable[[#This Row],[Priority Date]],31)</f>
        <v>46455</v>
      </c>
      <c r="H640" s="28">
        <f t="shared" ca="1" si="34"/>
        <v>198</v>
      </c>
      <c r="I640" s="28">
        <f ca="1">PendingRQTable[[#This Row],[Days Remaining]]/(365/12)</f>
        <v>6.5095890410958903</v>
      </c>
      <c r="J640" s="13" t="str">
        <f t="shared" ca="1" si="35"/>
        <v>UPCOMING</v>
      </c>
      <c r="K640" s="14" t="str">
        <f>IF(E640="PROVISIONAL FILED","Yes","Yes")</f>
        <v>Yes</v>
      </c>
    </row>
    <row r="641" spans="1:11">
      <c r="A641" s="14" t="s">
        <v>1848</v>
      </c>
      <c r="B641" s="28">
        <v>202541130022</v>
      </c>
      <c r="C641" s="14" t="s">
        <v>31</v>
      </c>
      <c r="D641" s="14" t="s">
        <v>1849</v>
      </c>
      <c r="E641" s="14" t="s">
        <v>968</v>
      </c>
      <c r="F641" s="15">
        <v>46013</v>
      </c>
      <c r="G641" s="15">
        <f>EDATE(DataTable[[#This Row],[Priority Date]],31)</f>
        <v>45946</v>
      </c>
      <c r="H641" s="28">
        <f t="shared" ca="1" si="34"/>
        <v>-311</v>
      </c>
      <c r="I641" s="28">
        <f ca="1">PendingRQTable[[#This Row],[Days Remaining]]/(365/12)</f>
        <v>-10.224657534246575</v>
      </c>
      <c r="J641" s="13" t="str">
        <f t="shared" ca="1" si="35"/>
        <v>OVERDUE</v>
      </c>
      <c r="K641" s="14" t="str">
        <f>IF(E641="PROVISIONAL FILED","Yes","Yes")</f>
        <v>Yes</v>
      </c>
    </row>
    <row r="642" spans="1:11">
      <c r="A642" s="14" t="s">
        <v>1850</v>
      </c>
      <c r="B642" s="28">
        <v>202541130069</v>
      </c>
      <c r="C642" s="14" t="s">
        <v>37</v>
      </c>
      <c r="D642" s="14" t="s">
        <v>1851</v>
      </c>
      <c r="E642" s="14" t="s">
        <v>974</v>
      </c>
      <c r="F642" s="15">
        <v>46013</v>
      </c>
      <c r="G642" s="15">
        <f>EDATE(DataTable[[#This Row],[Priority Date]],31)</f>
        <v>45952</v>
      </c>
      <c r="H642" s="28">
        <f t="shared" ref="H642:H705" ca="1" si="39">G642-TODAY()</f>
        <v>-305</v>
      </c>
      <c r="I642" s="28">
        <f ca="1">PendingRQTable[[#This Row],[Days Remaining]]/(365/12)</f>
        <v>-10.027397260273972</v>
      </c>
      <c r="J642" s="13" t="str">
        <f t="shared" ref="J642:J705" ca="1" si="40">IF(H642&lt;0,"OVERDUE",IF(H642&lt;=30,"DUE &lt;=30 DAYS",IF(H642&lt;=90,"DUE &lt;=90 DAYS","UPCOMING")))</f>
        <v>OVERDUE</v>
      </c>
      <c r="K642" s="14" t="str">
        <f t="shared" ref="K642:K648" si="41">IF(E642="COMPLETE FILED","Yes","Yes")</f>
        <v>Yes</v>
      </c>
    </row>
    <row r="643" spans="1:11">
      <c r="A643" s="14" t="s">
        <v>1852</v>
      </c>
      <c r="B643" s="28">
        <v>202541129959</v>
      </c>
      <c r="C643" s="14" t="s">
        <v>37</v>
      </c>
      <c r="D643" s="14" t="s">
        <v>1853</v>
      </c>
      <c r="E643" s="14" t="s">
        <v>974</v>
      </c>
      <c r="F643" s="15">
        <v>46013</v>
      </c>
      <c r="G643" s="15">
        <f>EDATE(DataTable[[#This Row],[Priority Date]],31)</f>
        <v>45959</v>
      </c>
      <c r="H643" s="28">
        <f t="shared" ca="1" si="39"/>
        <v>-298</v>
      </c>
      <c r="I643" s="28">
        <f ca="1">PendingRQTable[[#This Row],[Days Remaining]]/(365/12)</f>
        <v>-9.7972602739726025</v>
      </c>
      <c r="J643" s="13" t="str">
        <f t="shared" ca="1" si="40"/>
        <v>OVERDUE</v>
      </c>
      <c r="K643" s="14" t="str">
        <f t="shared" si="41"/>
        <v>Yes</v>
      </c>
    </row>
    <row r="644" spans="1:11">
      <c r="A644" s="14" t="s">
        <v>1854</v>
      </c>
      <c r="B644" s="28">
        <v>202541129971</v>
      </c>
      <c r="C644" s="14" t="s">
        <v>37</v>
      </c>
      <c r="D644" s="14" t="s">
        <v>1855</v>
      </c>
      <c r="E644" s="14" t="s">
        <v>974</v>
      </c>
      <c r="F644" s="15">
        <v>46013</v>
      </c>
      <c r="G644" s="15">
        <f>EDATE(DataTable[[#This Row],[Priority Date]],31)</f>
        <v>45936</v>
      </c>
      <c r="H644" s="28">
        <f t="shared" ca="1" si="39"/>
        <v>-321</v>
      </c>
      <c r="I644" s="28">
        <f ca="1">PendingRQTable[[#This Row],[Days Remaining]]/(365/12)</f>
        <v>-10.553424657534245</v>
      </c>
      <c r="J644" s="13" t="str">
        <f t="shared" ca="1" si="40"/>
        <v>OVERDUE</v>
      </c>
      <c r="K644" s="14" t="str">
        <f t="shared" si="41"/>
        <v>Yes</v>
      </c>
    </row>
    <row r="645" spans="1:11">
      <c r="A645" s="14" t="s">
        <v>1856</v>
      </c>
      <c r="B645" s="28">
        <v>202541130097</v>
      </c>
      <c r="C645" s="14" t="s">
        <v>37</v>
      </c>
      <c r="D645" s="14" t="s">
        <v>1857</v>
      </c>
      <c r="E645" s="14" t="s">
        <v>974</v>
      </c>
      <c r="F645" s="15">
        <v>46013</v>
      </c>
      <c r="G645" s="15">
        <f>EDATE(DataTable[[#This Row],[Priority Date]],31)</f>
        <v>45881</v>
      </c>
      <c r="H645" s="28">
        <f t="shared" ca="1" si="39"/>
        <v>-376</v>
      </c>
      <c r="I645" s="28">
        <f ca="1">PendingRQTable[[#This Row],[Days Remaining]]/(365/12)</f>
        <v>-12.361643835616437</v>
      </c>
      <c r="J645" s="13" t="str">
        <f t="shared" ca="1" si="40"/>
        <v>OVERDUE</v>
      </c>
      <c r="K645" s="14" t="str">
        <f t="shared" si="41"/>
        <v>Yes</v>
      </c>
    </row>
    <row r="646" spans="1:11">
      <c r="A646" s="14" t="s">
        <v>1858</v>
      </c>
      <c r="B646" s="28">
        <v>202541129942</v>
      </c>
      <c r="C646" s="14" t="s">
        <v>37</v>
      </c>
      <c r="D646" s="14" t="s">
        <v>1859</v>
      </c>
      <c r="E646" s="14" t="s">
        <v>974</v>
      </c>
      <c r="F646" s="15">
        <v>46013</v>
      </c>
      <c r="G646" s="15">
        <f>EDATE(DataTable[[#This Row],[Priority Date]],31)</f>
        <v>46454</v>
      </c>
      <c r="H646" s="28">
        <f t="shared" ca="1" si="39"/>
        <v>197</v>
      </c>
      <c r="I646" s="28">
        <f ca="1">PendingRQTable[[#This Row],[Days Remaining]]/(365/12)</f>
        <v>6.4767123287671229</v>
      </c>
      <c r="J646" s="13" t="str">
        <f t="shared" ca="1" si="40"/>
        <v>UPCOMING</v>
      </c>
      <c r="K646" s="14" t="str">
        <f t="shared" si="41"/>
        <v>Yes</v>
      </c>
    </row>
    <row r="647" spans="1:11">
      <c r="A647" s="14" t="s">
        <v>1860</v>
      </c>
      <c r="B647" s="28">
        <v>202541129986</v>
      </c>
      <c r="C647" s="14" t="s">
        <v>37</v>
      </c>
      <c r="D647" s="14" t="s">
        <v>1861</v>
      </c>
      <c r="E647" s="14" t="s">
        <v>974</v>
      </c>
      <c r="F647" s="15">
        <v>46013</v>
      </c>
      <c r="G647" s="15">
        <f>EDATE(DataTable[[#This Row],[Priority Date]],31)</f>
        <v>46458</v>
      </c>
      <c r="H647" s="28">
        <f t="shared" ca="1" si="39"/>
        <v>201</v>
      </c>
      <c r="I647" s="28">
        <f ca="1">PendingRQTable[[#This Row],[Days Remaining]]/(365/12)</f>
        <v>6.6082191780821917</v>
      </c>
      <c r="J647" s="13" t="str">
        <f t="shared" ca="1" si="40"/>
        <v>UPCOMING</v>
      </c>
      <c r="K647" s="14" t="str">
        <f t="shared" si="41"/>
        <v>Yes</v>
      </c>
    </row>
    <row r="648" spans="1:11">
      <c r="A648" s="14" t="s">
        <v>1862</v>
      </c>
      <c r="B648" s="28">
        <v>202541129970</v>
      </c>
      <c r="C648" s="14" t="s">
        <v>37</v>
      </c>
      <c r="D648" s="14" t="s">
        <v>1863</v>
      </c>
      <c r="E648" s="14" t="s">
        <v>974</v>
      </c>
      <c r="F648" s="15">
        <v>46013</v>
      </c>
      <c r="G648" s="15">
        <f>EDATE(DataTable[[#This Row],[Priority Date]],31)</f>
        <v>46819</v>
      </c>
      <c r="H648" s="28">
        <f t="shared" ca="1" si="39"/>
        <v>562</v>
      </c>
      <c r="I648" s="28">
        <f ca="1">PendingRQTable[[#This Row],[Days Remaining]]/(365/12)</f>
        <v>18.476712328767121</v>
      </c>
      <c r="J648" s="13" t="str">
        <f t="shared" ca="1" si="40"/>
        <v>UPCOMING</v>
      </c>
      <c r="K648" s="14" t="str">
        <f t="shared" si="41"/>
        <v>Yes</v>
      </c>
    </row>
    <row r="649" spans="1:11">
      <c r="A649" s="14" t="s">
        <v>1864</v>
      </c>
      <c r="B649" s="28">
        <v>202511129998</v>
      </c>
      <c r="C649" s="14" t="s">
        <v>219</v>
      </c>
      <c r="D649" s="14" t="s">
        <v>1865</v>
      </c>
      <c r="E649" s="14" t="s">
        <v>968</v>
      </c>
      <c r="F649" s="15">
        <v>46013</v>
      </c>
      <c r="G649" s="15">
        <f>EDATE(DataTable[[#This Row],[Priority Date]],31)</f>
        <v>46819</v>
      </c>
      <c r="H649" s="28">
        <f t="shared" ca="1" si="39"/>
        <v>562</v>
      </c>
      <c r="I649" s="28">
        <f ca="1">PendingRQTable[[#This Row],[Days Remaining]]/(365/12)</f>
        <v>18.476712328767121</v>
      </c>
      <c r="J649" s="13" t="str">
        <f t="shared" ca="1" si="40"/>
        <v>UPCOMING</v>
      </c>
      <c r="K649" s="14" t="str">
        <f>IF(E649="PROVISIONAL FILED","Yes","Yes")</f>
        <v>Yes</v>
      </c>
    </row>
    <row r="650" spans="1:11">
      <c r="A650" s="14" t="s">
        <v>1866</v>
      </c>
      <c r="B650" s="28">
        <v>202541130371</v>
      </c>
      <c r="C650" s="14" t="s">
        <v>37</v>
      </c>
      <c r="D650" s="14" t="s">
        <v>1867</v>
      </c>
      <c r="E650" s="14" t="s">
        <v>974</v>
      </c>
      <c r="F650" s="15">
        <v>46013</v>
      </c>
      <c r="G650" s="15">
        <f>EDATE(DataTable[[#This Row],[Priority Date]],31)</f>
        <v>46123</v>
      </c>
      <c r="H650" s="28">
        <f t="shared" ca="1" si="39"/>
        <v>-134</v>
      </c>
      <c r="I650" s="28">
        <f ca="1">PendingRQTable[[#This Row],[Days Remaining]]/(365/12)</f>
        <v>-4.4054794520547942</v>
      </c>
      <c r="J650" s="13" t="str">
        <f t="shared" ca="1" si="40"/>
        <v>OVERDUE</v>
      </c>
      <c r="K650" s="14" t="str">
        <f>IF(E650="COMPLETE FILED","Yes","Yes")</f>
        <v>Yes</v>
      </c>
    </row>
    <row r="651" spans="1:11">
      <c r="A651" s="14" t="s">
        <v>1868</v>
      </c>
      <c r="B651" s="28">
        <v>202511130779</v>
      </c>
      <c r="C651" s="14" t="s">
        <v>348</v>
      </c>
      <c r="D651" s="14" t="s">
        <v>649</v>
      </c>
      <c r="E651" s="14" t="s">
        <v>968</v>
      </c>
      <c r="F651" s="15">
        <v>46014</v>
      </c>
      <c r="G651" s="15">
        <f>EDATE(DataTable[[#This Row],[Priority Date]],31)</f>
        <v>46182</v>
      </c>
      <c r="H651" s="28">
        <f t="shared" ca="1" si="39"/>
        <v>-75</v>
      </c>
      <c r="I651" s="28">
        <f ca="1">PendingRQTable[[#This Row],[Days Remaining]]/(365/12)</f>
        <v>-2.4657534246575343</v>
      </c>
      <c r="J651" s="13" t="str">
        <f t="shared" ca="1" si="40"/>
        <v>OVERDUE</v>
      </c>
      <c r="K651" s="14" t="str">
        <f>IF(E651="PROVISIONAL FILED","Yes","Yes")</f>
        <v>Yes</v>
      </c>
    </row>
    <row r="652" spans="1:11">
      <c r="A652" s="14" t="s">
        <v>1869</v>
      </c>
      <c r="B652" s="28">
        <v>202541130989</v>
      </c>
      <c r="C652" s="14" t="s">
        <v>33</v>
      </c>
      <c r="D652" s="14" t="s">
        <v>1870</v>
      </c>
      <c r="E652" s="14" t="s">
        <v>968</v>
      </c>
      <c r="F652" s="15">
        <v>46014</v>
      </c>
      <c r="G652" s="15">
        <f>EDATE(DataTable[[#This Row],[Priority Date]],31)</f>
        <v>45880</v>
      </c>
      <c r="H652" s="28">
        <f t="shared" ca="1" si="39"/>
        <v>-377</v>
      </c>
      <c r="I652" s="28">
        <f ca="1">PendingRQTable[[#This Row],[Days Remaining]]/(365/12)</f>
        <v>-12.394520547945206</v>
      </c>
      <c r="J652" s="13" t="str">
        <f t="shared" ca="1" si="40"/>
        <v>OVERDUE</v>
      </c>
      <c r="K652" s="14" t="str">
        <f>IF(E652="PROVISIONAL FILED","Yes","Yes")</f>
        <v>Yes</v>
      </c>
    </row>
    <row r="653" spans="1:11">
      <c r="A653" s="14" t="s">
        <v>1871</v>
      </c>
      <c r="B653" s="28">
        <v>202541130580</v>
      </c>
      <c r="C653" s="14" t="s">
        <v>37</v>
      </c>
      <c r="D653" s="14" t="s">
        <v>1872</v>
      </c>
      <c r="E653" s="14" t="s">
        <v>974</v>
      </c>
      <c r="F653" s="15">
        <v>46014</v>
      </c>
      <c r="G653" s="15">
        <f>EDATE(DataTable[[#This Row],[Priority Date]],31)</f>
        <v>46819</v>
      </c>
      <c r="H653" s="28">
        <f t="shared" ca="1" si="39"/>
        <v>562</v>
      </c>
      <c r="I653" s="28">
        <f ca="1">PendingRQTable[[#This Row],[Days Remaining]]/(365/12)</f>
        <v>18.476712328767121</v>
      </c>
      <c r="J653" s="13" t="str">
        <f t="shared" ca="1" si="40"/>
        <v>UPCOMING</v>
      </c>
      <c r="K653" s="14" t="str">
        <f t="shared" ref="K653:K659" si="42">IF(E653="COMPLETE FILED","Yes","Yes")</f>
        <v>Yes</v>
      </c>
    </row>
    <row r="654" spans="1:11">
      <c r="A654" s="14" t="s">
        <v>1873</v>
      </c>
      <c r="B654" s="28">
        <v>202541130573</v>
      </c>
      <c r="C654" s="14" t="s">
        <v>37</v>
      </c>
      <c r="D654" s="14" t="s">
        <v>1874</v>
      </c>
      <c r="E654" s="14" t="s">
        <v>974</v>
      </c>
      <c r="F654" s="15">
        <v>46014</v>
      </c>
      <c r="G654" s="15">
        <f>EDATE(DataTable[[#This Row],[Priority Date]],31)</f>
        <v>45880</v>
      </c>
      <c r="H654" s="28">
        <f t="shared" ca="1" si="39"/>
        <v>-377</v>
      </c>
      <c r="I654" s="28">
        <f ca="1">PendingRQTable[[#This Row],[Days Remaining]]/(365/12)</f>
        <v>-12.394520547945206</v>
      </c>
      <c r="J654" s="13" t="str">
        <f t="shared" ca="1" si="40"/>
        <v>OVERDUE</v>
      </c>
      <c r="K654" s="14" t="str">
        <f t="shared" si="42"/>
        <v>Yes</v>
      </c>
    </row>
    <row r="655" spans="1:11">
      <c r="A655" s="14" t="s">
        <v>1875</v>
      </c>
      <c r="B655" s="28">
        <v>202541130664</v>
      </c>
      <c r="C655" s="14" t="s">
        <v>37</v>
      </c>
      <c r="D655" s="14" t="s">
        <v>1876</v>
      </c>
      <c r="E655" s="14" t="s">
        <v>974</v>
      </c>
      <c r="F655" s="15">
        <v>46014</v>
      </c>
      <c r="G655" s="15">
        <f>EDATE(DataTable[[#This Row],[Priority Date]],31)</f>
        <v>45880</v>
      </c>
      <c r="H655" s="28">
        <f t="shared" ca="1" si="39"/>
        <v>-377</v>
      </c>
      <c r="I655" s="28">
        <f ca="1">PendingRQTable[[#This Row],[Days Remaining]]/(365/12)</f>
        <v>-12.394520547945206</v>
      </c>
      <c r="J655" s="13" t="str">
        <f t="shared" ca="1" si="40"/>
        <v>OVERDUE</v>
      </c>
      <c r="K655" s="14" t="str">
        <f t="shared" si="42"/>
        <v>Yes</v>
      </c>
    </row>
    <row r="656" spans="1:11">
      <c r="A656" s="14" t="s">
        <v>1877</v>
      </c>
      <c r="B656" s="28">
        <v>202541130567</v>
      </c>
      <c r="C656" s="14" t="s">
        <v>37</v>
      </c>
      <c r="D656" s="14" t="s">
        <v>1878</v>
      </c>
      <c r="E656" s="14" t="s">
        <v>974</v>
      </c>
      <c r="F656" s="15">
        <v>46014</v>
      </c>
      <c r="G656" s="15">
        <f>EDATE(DataTable[[#This Row],[Priority Date]],31)</f>
        <v>45879</v>
      </c>
      <c r="H656" s="28">
        <f t="shared" ca="1" si="39"/>
        <v>-378</v>
      </c>
      <c r="I656" s="28">
        <f ca="1">PendingRQTable[[#This Row],[Days Remaining]]/(365/12)</f>
        <v>-12.427397260273972</v>
      </c>
      <c r="J656" s="13" t="str">
        <f t="shared" ca="1" si="40"/>
        <v>OVERDUE</v>
      </c>
      <c r="K656" s="14" t="str">
        <f t="shared" si="42"/>
        <v>Yes</v>
      </c>
    </row>
    <row r="657" spans="1:11">
      <c r="A657" s="14" t="s">
        <v>1879</v>
      </c>
      <c r="B657" s="28">
        <v>202541130575</v>
      </c>
      <c r="C657" s="14" t="s">
        <v>37</v>
      </c>
      <c r="D657" s="14" t="s">
        <v>1880</v>
      </c>
      <c r="E657" s="14" t="s">
        <v>974</v>
      </c>
      <c r="F657" s="15">
        <v>46014</v>
      </c>
      <c r="G657" s="15">
        <f>EDATE(DataTable[[#This Row],[Priority Date]],31)</f>
        <v>46137</v>
      </c>
      <c r="H657" s="28">
        <f t="shared" ca="1" si="39"/>
        <v>-120</v>
      </c>
      <c r="I657" s="28">
        <f ca="1">PendingRQTable[[#This Row],[Days Remaining]]/(365/12)</f>
        <v>-3.9452054794520546</v>
      </c>
      <c r="J657" s="13" t="str">
        <f t="shared" ca="1" si="40"/>
        <v>OVERDUE</v>
      </c>
      <c r="K657" s="14" t="str">
        <f t="shared" si="42"/>
        <v>Yes</v>
      </c>
    </row>
    <row r="658" spans="1:11">
      <c r="A658" s="14" t="s">
        <v>1881</v>
      </c>
      <c r="B658" s="28">
        <v>202541130558</v>
      </c>
      <c r="C658" s="14" t="s">
        <v>37</v>
      </c>
      <c r="D658" s="14" t="s">
        <v>1882</v>
      </c>
      <c r="E658" s="14" t="s">
        <v>974</v>
      </c>
      <c r="F658" s="15">
        <v>46014</v>
      </c>
      <c r="G658" s="15">
        <f>EDATE(DataTable[[#This Row],[Priority Date]],31)</f>
        <v>46820</v>
      </c>
      <c r="H658" s="28">
        <f t="shared" ca="1" si="39"/>
        <v>563</v>
      </c>
      <c r="I658" s="28">
        <f ca="1">PendingRQTable[[#This Row],[Days Remaining]]/(365/12)</f>
        <v>18.509589041095889</v>
      </c>
      <c r="J658" s="13" t="str">
        <f t="shared" ca="1" si="40"/>
        <v>UPCOMING</v>
      </c>
      <c r="K658" s="14" t="str">
        <f t="shared" si="42"/>
        <v>Yes</v>
      </c>
    </row>
    <row r="659" spans="1:11">
      <c r="A659" s="14" t="s">
        <v>1883</v>
      </c>
      <c r="B659" s="28">
        <v>202541130579</v>
      </c>
      <c r="C659" s="14" t="s">
        <v>37</v>
      </c>
      <c r="D659" s="14" t="s">
        <v>1884</v>
      </c>
      <c r="E659" s="14" t="s">
        <v>974</v>
      </c>
      <c r="F659" s="15">
        <v>46014</v>
      </c>
      <c r="G659" s="15">
        <f>EDATE(DataTable[[#This Row],[Priority Date]],31)</f>
        <v>45886</v>
      </c>
      <c r="H659" s="28">
        <f t="shared" ca="1" si="39"/>
        <v>-371</v>
      </c>
      <c r="I659" s="28">
        <f ca="1">PendingRQTable[[#This Row],[Days Remaining]]/(365/12)</f>
        <v>-12.197260273972603</v>
      </c>
      <c r="J659" s="13" t="str">
        <f t="shared" ca="1" si="40"/>
        <v>OVERDUE</v>
      </c>
      <c r="K659" s="14" t="str">
        <f t="shared" si="42"/>
        <v>Yes</v>
      </c>
    </row>
    <row r="660" spans="1:11">
      <c r="A660" s="14" t="s">
        <v>1885</v>
      </c>
      <c r="B660" s="28">
        <v>202521131004</v>
      </c>
      <c r="C660" s="14" t="s">
        <v>630</v>
      </c>
      <c r="D660" s="14" t="s">
        <v>649</v>
      </c>
      <c r="E660" s="14" t="s">
        <v>968</v>
      </c>
      <c r="F660" s="15">
        <v>46014</v>
      </c>
      <c r="G660" s="15">
        <f>EDATE(DataTable[[#This Row],[Priority Date]],31)</f>
        <v>45947</v>
      </c>
      <c r="H660" s="28">
        <f t="shared" ca="1" si="39"/>
        <v>-310</v>
      </c>
      <c r="I660" s="28">
        <f ca="1">PendingRQTable[[#This Row],[Days Remaining]]/(365/12)</f>
        <v>-10.191780821917808</v>
      </c>
      <c r="J660" s="13" t="str">
        <f t="shared" ca="1" si="40"/>
        <v>OVERDUE</v>
      </c>
      <c r="K660" s="14" t="str">
        <f>IF(E660="PROVISIONAL FILED","Yes","Yes")</f>
        <v>Yes</v>
      </c>
    </row>
    <row r="661" spans="1:11">
      <c r="A661" s="14" t="s">
        <v>1886</v>
      </c>
      <c r="B661" s="28">
        <v>202511130566</v>
      </c>
      <c r="C661" s="14" t="s">
        <v>40</v>
      </c>
      <c r="D661" s="14" t="s">
        <v>1887</v>
      </c>
      <c r="E661" s="14" t="s">
        <v>968</v>
      </c>
      <c r="F661" s="15">
        <v>46014</v>
      </c>
      <c r="G661" s="15">
        <f>EDATE(DataTable[[#This Row],[Priority Date]],31)</f>
        <v>45947</v>
      </c>
      <c r="H661" s="28">
        <f t="shared" ca="1" si="39"/>
        <v>-310</v>
      </c>
      <c r="I661" s="28">
        <f ca="1">PendingRQTable[[#This Row],[Days Remaining]]/(365/12)</f>
        <v>-10.191780821917808</v>
      </c>
      <c r="J661" s="13" t="str">
        <f t="shared" ca="1" si="40"/>
        <v>OVERDUE</v>
      </c>
      <c r="K661" s="14" t="str">
        <f>IF(E661="PROVISIONAL FILED","Yes","Yes")</f>
        <v>Yes</v>
      </c>
    </row>
    <row r="662" spans="1:11">
      <c r="A662" s="14" t="s">
        <v>1888</v>
      </c>
      <c r="B662" s="28">
        <v>202541130921</v>
      </c>
      <c r="C662" s="14" t="s">
        <v>442</v>
      </c>
      <c r="D662" s="14" t="s">
        <v>649</v>
      </c>
      <c r="E662" s="14" t="s">
        <v>968</v>
      </c>
      <c r="F662" s="15">
        <v>46014</v>
      </c>
      <c r="G662" s="15">
        <f>EDATE(DataTable[[#This Row],[Priority Date]],31)</f>
        <v>46820</v>
      </c>
      <c r="H662" s="28">
        <f t="shared" ca="1" si="39"/>
        <v>563</v>
      </c>
      <c r="I662" s="28">
        <f ca="1">PendingRQTable[[#This Row],[Days Remaining]]/(365/12)</f>
        <v>18.509589041095889</v>
      </c>
      <c r="J662" s="13" t="str">
        <f t="shared" ca="1" si="40"/>
        <v>UPCOMING</v>
      </c>
      <c r="K662" s="14" t="str">
        <f>IF(E662="PROVISIONAL FILED","Yes","Yes")</f>
        <v>Yes</v>
      </c>
    </row>
    <row r="663" spans="1:11">
      <c r="A663" s="14" t="s">
        <v>1889</v>
      </c>
      <c r="B663" s="28">
        <v>202541131200</v>
      </c>
      <c r="C663" s="14" t="s">
        <v>109</v>
      </c>
      <c r="D663" s="14" t="s">
        <v>1890</v>
      </c>
      <c r="E663" s="14" t="s">
        <v>647</v>
      </c>
      <c r="F663" s="15">
        <v>46015</v>
      </c>
      <c r="G663" s="15">
        <f>EDATE(DataTable[[#This Row],[Priority Date]],31)</f>
        <v>46820</v>
      </c>
      <c r="H663" s="28">
        <f t="shared" ca="1" si="39"/>
        <v>563</v>
      </c>
      <c r="I663" s="28">
        <f ca="1">PendingRQTable[[#This Row],[Days Remaining]]/(365/12)</f>
        <v>18.509589041095889</v>
      </c>
      <c r="J663" s="13" t="str">
        <f t="shared" ca="1" si="40"/>
        <v>UPCOMING</v>
      </c>
      <c r="K663" s="14" t="str">
        <f>IF(E663="ABANDONED","No - Case Inactive","Yes")</f>
        <v>No - Case Inactive</v>
      </c>
    </row>
    <row r="664" spans="1:11">
      <c r="A664" s="14" t="s">
        <v>1891</v>
      </c>
      <c r="B664" s="28">
        <v>202541131226</v>
      </c>
      <c r="C664" s="14" t="s">
        <v>37</v>
      </c>
      <c r="D664" s="14" t="s">
        <v>1892</v>
      </c>
      <c r="E664" s="14" t="s">
        <v>974</v>
      </c>
      <c r="F664" s="15">
        <v>46015</v>
      </c>
      <c r="G664" s="15">
        <f>EDATE(DataTable[[#This Row],[Priority Date]],31)</f>
        <v>45892</v>
      </c>
      <c r="H664" s="28">
        <f t="shared" ca="1" si="39"/>
        <v>-365</v>
      </c>
      <c r="I664" s="28">
        <f ca="1">PendingRQTable[[#This Row],[Days Remaining]]/(365/12)</f>
        <v>-12</v>
      </c>
      <c r="J664" s="13" t="str">
        <f t="shared" ca="1" si="40"/>
        <v>OVERDUE</v>
      </c>
      <c r="K664" s="14" t="str">
        <f>IF(E664="COMPLETE FILED","Yes","Yes")</f>
        <v>Yes</v>
      </c>
    </row>
    <row r="665" spans="1:11">
      <c r="A665" s="14" t="s">
        <v>1893</v>
      </c>
      <c r="B665" s="28">
        <v>202541131465</v>
      </c>
      <c r="C665" s="14" t="s">
        <v>37</v>
      </c>
      <c r="D665" s="14" t="s">
        <v>1894</v>
      </c>
      <c r="E665" s="14" t="s">
        <v>974</v>
      </c>
      <c r="F665" s="15">
        <v>46015</v>
      </c>
      <c r="G665" s="15">
        <f>EDATE(DataTable[[#This Row],[Priority Date]],31)</f>
        <v>45958</v>
      </c>
      <c r="H665" s="28">
        <f t="shared" ca="1" si="39"/>
        <v>-299</v>
      </c>
      <c r="I665" s="28">
        <f ca="1">PendingRQTable[[#This Row],[Days Remaining]]/(365/12)</f>
        <v>-9.830136986301369</v>
      </c>
      <c r="J665" s="13" t="str">
        <f t="shared" ca="1" si="40"/>
        <v>OVERDUE</v>
      </c>
      <c r="K665" s="14" t="str">
        <f>IF(E665="COMPLETE FILED","Yes","Yes")</f>
        <v>Yes</v>
      </c>
    </row>
    <row r="666" spans="1:11">
      <c r="A666" s="14" t="s">
        <v>1895</v>
      </c>
      <c r="B666" s="28">
        <v>202541131497</v>
      </c>
      <c r="C666" s="14" t="s">
        <v>37</v>
      </c>
      <c r="D666" s="14" t="s">
        <v>1896</v>
      </c>
      <c r="E666" s="14" t="s">
        <v>974</v>
      </c>
      <c r="F666" s="15">
        <v>46015</v>
      </c>
      <c r="G666" s="15">
        <f>EDATE(DataTable[[#This Row],[Priority Date]],31)</f>
        <v>45895</v>
      </c>
      <c r="H666" s="28">
        <f t="shared" ca="1" si="39"/>
        <v>-362</v>
      </c>
      <c r="I666" s="28">
        <f ca="1">PendingRQTable[[#This Row],[Days Remaining]]/(365/12)</f>
        <v>-11.901369863013699</v>
      </c>
      <c r="J666" s="13" t="str">
        <f t="shared" ca="1" si="40"/>
        <v>OVERDUE</v>
      </c>
      <c r="K666" s="14" t="str">
        <f>IF(E666="COMPLETE FILED","Yes","Yes")</f>
        <v>Yes</v>
      </c>
    </row>
    <row r="667" spans="1:11">
      <c r="A667" s="14" t="s">
        <v>1897</v>
      </c>
      <c r="B667" s="28">
        <v>202541131300</v>
      </c>
      <c r="C667" s="14" t="s">
        <v>33</v>
      </c>
      <c r="D667" s="14" t="s">
        <v>1898</v>
      </c>
      <c r="E667" s="14" t="s">
        <v>968</v>
      </c>
      <c r="F667" s="15">
        <v>46015</v>
      </c>
      <c r="G667" s="15">
        <f>EDATE(DataTable[[#This Row],[Priority Date]],31)</f>
        <v>46820</v>
      </c>
      <c r="H667" s="28">
        <f t="shared" ca="1" si="39"/>
        <v>563</v>
      </c>
      <c r="I667" s="28">
        <f ca="1">PendingRQTable[[#This Row],[Days Remaining]]/(365/12)</f>
        <v>18.509589041095889</v>
      </c>
      <c r="J667" s="13" t="str">
        <f t="shared" ca="1" si="40"/>
        <v>UPCOMING</v>
      </c>
      <c r="K667" s="14" t="str">
        <f>IF(E667="PROVISIONAL FILED","Yes","Yes")</f>
        <v>Yes</v>
      </c>
    </row>
    <row r="668" spans="1:11">
      <c r="A668" s="14" t="s">
        <v>1899</v>
      </c>
      <c r="B668" s="28">
        <v>202541131659</v>
      </c>
      <c r="C668" s="14" t="s">
        <v>33</v>
      </c>
      <c r="D668" s="14" t="s">
        <v>1900</v>
      </c>
      <c r="E668" s="14" t="s">
        <v>968</v>
      </c>
      <c r="F668" s="15">
        <v>46015</v>
      </c>
      <c r="G668" s="15">
        <f>EDATE(DataTable[[#This Row],[Priority Date]],31)</f>
        <v>45965</v>
      </c>
      <c r="H668" s="28">
        <f t="shared" ca="1" si="39"/>
        <v>-292</v>
      </c>
      <c r="I668" s="28">
        <f ca="1">PendingRQTable[[#This Row],[Days Remaining]]/(365/12)</f>
        <v>-9.6</v>
      </c>
      <c r="J668" s="13" t="str">
        <f t="shared" ca="1" si="40"/>
        <v>OVERDUE</v>
      </c>
      <c r="K668" s="14" t="str">
        <f>IF(E668="PROVISIONAL FILED","Yes","Yes")</f>
        <v>Yes</v>
      </c>
    </row>
    <row r="669" spans="1:11">
      <c r="A669" s="14" t="s">
        <v>1901</v>
      </c>
      <c r="B669" s="28">
        <v>202541131321</v>
      </c>
      <c r="C669" s="14" t="s">
        <v>46</v>
      </c>
      <c r="D669" s="14" t="s">
        <v>1902</v>
      </c>
      <c r="E669" s="14" t="s">
        <v>968</v>
      </c>
      <c r="F669" s="15">
        <v>46015</v>
      </c>
      <c r="G669" s="15">
        <f>EDATE(DataTable[[#This Row],[Priority Date]],31)</f>
        <v>45957</v>
      </c>
      <c r="H669" s="28">
        <f t="shared" ca="1" si="39"/>
        <v>-300</v>
      </c>
      <c r="I669" s="28">
        <f ca="1">PendingRQTable[[#This Row],[Days Remaining]]/(365/12)</f>
        <v>-9.8630136986301373</v>
      </c>
      <c r="J669" s="13" t="str">
        <f t="shared" ca="1" si="40"/>
        <v>OVERDUE</v>
      </c>
      <c r="K669" s="14" t="str">
        <f>IF(E669="PROVISIONAL FILED","Yes","Yes")</f>
        <v>Yes</v>
      </c>
    </row>
    <row r="670" spans="1:11">
      <c r="A670" s="14" t="s">
        <v>1903</v>
      </c>
      <c r="B670" s="28">
        <v>202541131577</v>
      </c>
      <c r="C670" s="14" t="s">
        <v>46</v>
      </c>
      <c r="D670" s="14" t="s">
        <v>1904</v>
      </c>
      <c r="E670" s="14" t="s">
        <v>968</v>
      </c>
      <c r="F670" s="15">
        <v>46015</v>
      </c>
      <c r="G670" s="15">
        <f>EDATE(DataTable[[#This Row],[Priority Date]],31)</f>
        <v>45961</v>
      </c>
      <c r="H670" s="28">
        <f t="shared" ca="1" si="39"/>
        <v>-296</v>
      </c>
      <c r="I670" s="28">
        <f ca="1">PendingRQTable[[#This Row],[Days Remaining]]/(365/12)</f>
        <v>-9.7315068493150676</v>
      </c>
      <c r="J670" s="13" t="str">
        <f t="shared" ca="1" si="40"/>
        <v>OVERDUE</v>
      </c>
      <c r="K670" s="14" t="str">
        <f>IF(E670="PROVISIONAL FILED","Yes","Yes")</f>
        <v>Yes</v>
      </c>
    </row>
    <row r="671" spans="1:11">
      <c r="A671" s="14" t="s">
        <v>1905</v>
      </c>
      <c r="B671" s="28">
        <v>202541131257</v>
      </c>
      <c r="C671" s="14" t="s">
        <v>69</v>
      </c>
      <c r="D671" s="14" t="s">
        <v>649</v>
      </c>
      <c r="E671" s="14" t="s">
        <v>974</v>
      </c>
      <c r="F671" s="15">
        <v>46015</v>
      </c>
      <c r="G671" s="15">
        <f>EDATE(DataTable[[#This Row],[Priority Date]],31)</f>
        <v>46820</v>
      </c>
      <c r="H671" s="28">
        <f t="shared" ca="1" si="39"/>
        <v>563</v>
      </c>
      <c r="I671" s="28">
        <f ca="1">PendingRQTable[[#This Row],[Days Remaining]]/(365/12)</f>
        <v>18.509589041095889</v>
      </c>
      <c r="J671" s="13" t="str">
        <f t="shared" ca="1" si="40"/>
        <v>UPCOMING</v>
      </c>
      <c r="K671" s="14" t="str">
        <f>IF(E671="COMPLETE FILED","Yes","Yes")</f>
        <v>Yes</v>
      </c>
    </row>
    <row r="672" spans="1:11">
      <c r="A672" s="14" t="s">
        <v>1906</v>
      </c>
      <c r="B672" s="28">
        <v>202541131378</v>
      </c>
      <c r="C672" s="14" t="s">
        <v>35</v>
      </c>
      <c r="D672" s="14" t="s">
        <v>1907</v>
      </c>
      <c r="E672" s="14" t="s">
        <v>968</v>
      </c>
      <c r="F672" s="15">
        <v>46015</v>
      </c>
      <c r="G672" s="15">
        <f>EDATE(DataTable[[#This Row],[Priority Date]],31)</f>
        <v>46010</v>
      </c>
      <c r="H672" s="28">
        <f t="shared" ca="1" si="39"/>
        <v>-247</v>
      </c>
      <c r="I672" s="28">
        <f ca="1">PendingRQTable[[#This Row],[Days Remaining]]/(365/12)</f>
        <v>-8.1205479452054785</v>
      </c>
      <c r="J672" s="13" t="str">
        <f t="shared" ca="1" si="40"/>
        <v>OVERDUE</v>
      </c>
      <c r="K672" s="14" t="str">
        <f>IF(E672="PROVISIONAL FILED","Yes","Yes")</f>
        <v>Yes</v>
      </c>
    </row>
    <row r="673" spans="1:11">
      <c r="A673" s="14" t="s">
        <v>1908</v>
      </c>
      <c r="B673" s="28">
        <v>202541131396</v>
      </c>
      <c r="C673" s="14" t="s">
        <v>42</v>
      </c>
      <c r="D673" s="14" t="s">
        <v>1909</v>
      </c>
      <c r="E673" s="14" t="s">
        <v>968</v>
      </c>
      <c r="F673" s="15">
        <v>46015</v>
      </c>
      <c r="G673" s="15">
        <f>EDATE(DataTable[[#This Row],[Priority Date]],31)</f>
        <v>45908</v>
      </c>
      <c r="H673" s="28">
        <f t="shared" ca="1" si="39"/>
        <v>-349</v>
      </c>
      <c r="I673" s="28">
        <f ca="1">PendingRQTable[[#This Row],[Days Remaining]]/(365/12)</f>
        <v>-11.473972602739726</v>
      </c>
      <c r="J673" s="13" t="str">
        <f t="shared" ca="1" si="40"/>
        <v>OVERDUE</v>
      </c>
      <c r="K673" s="14" t="str">
        <f>IF(E673="PROVISIONAL FILED","Yes","Yes")</f>
        <v>Yes</v>
      </c>
    </row>
    <row r="674" spans="1:11">
      <c r="A674" s="14" t="s">
        <v>1910</v>
      </c>
      <c r="B674" s="28">
        <v>202511131953</v>
      </c>
      <c r="C674" s="14" t="s">
        <v>80</v>
      </c>
      <c r="D674" s="14" t="s">
        <v>1911</v>
      </c>
      <c r="E674" s="14" t="s">
        <v>968</v>
      </c>
      <c r="F674" s="15">
        <v>46017</v>
      </c>
      <c r="G674" s="15">
        <f>EDATE(DataTable[[#This Row],[Priority Date]],31)</f>
        <v>46084</v>
      </c>
      <c r="H674" s="28">
        <f t="shared" ca="1" si="39"/>
        <v>-173</v>
      </c>
      <c r="I674" s="28">
        <f ca="1">PendingRQTable[[#This Row],[Days Remaining]]/(365/12)</f>
        <v>-5.6876712328767125</v>
      </c>
      <c r="J674" s="13" t="str">
        <f t="shared" ca="1" si="40"/>
        <v>OVERDUE</v>
      </c>
      <c r="K674" s="14" t="str">
        <f>IF(E674="PROVISIONAL FILED","Yes","Yes")</f>
        <v>Yes</v>
      </c>
    </row>
    <row r="675" spans="1:11">
      <c r="A675" s="14" t="s">
        <v>1912</v>
      </c>
      <c r="B675" s="28">
        <v>202541131861</v>
      </c>
      <c r="C675" s="14" t="s">
        <v>42</v>
      </c>
      <c r="D675" s="14" t="s">
        <v>1913</v>
      </c>
      <c r="E675" s="14" t="s">
        <v>968</v>
      </c>
      <c r="F675" s="15">
        <v>46017</v>
      </c>
      <c r="G675" s="15">
        <f>EDATE(DataTable[[#This Row],[Priority Date]],31)</f>
        <v>46197</v>
      </c>
      <c r="H675" s="28">
        <f t="shared" ca="1" si="39"/>
        <v>-60</v>
      </c>
      <c r="I675" s="28">
        <f ca="1">PendingRQTable[[#This Row],[Days Remaining]]/(365/12)</f>
        <v>-1.9726027397260273</v>
      </c>
      <c r="J675" s="13" t="str">
        <f t="shared" ca="1" si="40"/>
        <v>OVERDUE</v>
      </c>
      <c r="K675" s="14" t="str">
        <f>IF(E675="PROVISIONAL FILED","Yes","Yes")</f>
        <v>Yes</v>
      </c>
    </row>
    <row r="676" spans="1:11">
      <c r="A676" s="14" t="s">
        <v>1914</v>
      </c>
      <c r="B676" s="28">
        <v>202541132101</v>
      </c>
      <c r="C676" s="14" t="s">
        <v>69</v>
      </c>
      <c r="D676" s="14" t="s">
        <v>649</v>
      </c>
      <c r="E676" s="14" t="s">
        <v>968</v>
      </c>
      <c r="F676" s="15">
        <v>46017</v>
      </c>
      <c r="G676" s="15">
        <f>EDATE(DataTable[[#This Row],[Priority Date]],31)</f>
        <v>46197</v>
      </c>
      <c r="H676" s="28">
        <f t="shared" ca="1" si="39"/>
        <v>-60</v>
      </c>
      <c r="I676" s="28">
        <f ca="1">PendingRQTable[[#This Row],[Days Remaining]]/(365/12)</f>
        <v>-1.9726027397260273</v>
      </c>
      <c r="J676" s="13" t="str">
        <f t="shared" ca="1" si="40"/>
        <v>OVERDUE</v>
      </c>
      <c r="K676" s="14" t="str">
        <f>IF(E676="PROVISIONAL FILED","Yes","Yes")</f>
        <v>Yes</v>
      </c>
    </row>
    <row r="677" spans="1:11">
      <c r="A677" s="14" t="s">
        <v>1915</v>
      </c>
      <c r="B677" s="28">
        <v>202541133202</v>
      </c>
      <c r="C677" s="14" t="s">
        <v>37</v>
      </c>
      <c r="D677" s="14" t="s">
        <v>1916</v>
      </c>
      <c r="E677" s="14" t="s">
        <v>974</v>
      </c>
      <c r="F677" s="15">
        <v>46020</v>
      </c>
      <c r="G677" s="15">
        <f>EDATE(DataTable[[#This Row],[Priority Date]],31)</f>
        <v>46489</v>
      </c>
      <c r="H677" s="28">
        <f t="shared" ca="1" si="39"/>
        <v>232</v>
      </c>
      <c r="I677" s="28">
        <f ca="1">PendingRQTable[[#This Row],[Days Remaining]]/(365/12)</f>
        <v>7.6273972602739724</v>
      </c>
      <c r="J677" s="13" t="str">
        <f t="shared" ca="1" si="40"/>
        <v>UPCOMING</v>
      </c>
      <c r="K677" s="14" t="str">
        <f t="shared" ref="K677:K698" si="43">IF(E677="COMPLETE FILED","Yes","Yes")</f>
        <v>Yes</v>
      </c>
    </row>
    <row r="678" spans="1:11">
      <c r="A678" s="14" t="s">
        <v>1917</v>
      </c>
      <c r="B678" s="28">
        <v>202541133005</v>
      </c>
      <c r="C678" s="14" t="s">
        <v>37</v>
      </c>
      <c r="D678" s="14" t="s">
        <v>1918</v>
      </c>
      <c r="E678" s="14" t="s">
        <v>974</v>
      </c>
      <c r="F678" s="15">
        <v>46020</v>
      </c>
      <c r="G678" s="15">
        <f>EDATE(DataTable[[#This Row],[Priority Date]],31)</f>
        <v>45887</v>
      </c>
      <c r="H678" s="28">
        <f t="shared" ca="1" si="39"/>
        <v>-370</v>
      </c>
      <c r="I678" s="28">
        <f ca="1">PendingRQTable[[#This Row],[Days Remaining]]/(365/12)</f>
        <v>-12.164383561643834</v>
      </c>
      <c r="J678" s="13" t="str">
        <f t="shared" ca="1" si="40"/>
        <v>OVERDUE</v>
      </c>
      <c r="K678" s="14" t="str">
        <f t="shared" si="43"/>
        <v>Yes</v>
      </c>
    </row>
    <row r="679" spans="1:11">
      <c r="A679" s="14" t="s">
        <v>1919</v>
      </c>
      <c r="B679" s="28">
        <v>202541133229</v>
      </c>
      <c r="C679" s="14" t="s">
        <v>37</v>
      </c>
      <c r="D679" s="14" t="s">
        <v>1920</v>
      </c>
      <c r="E679" s="14" t="s">
        <v>974</v>
      </c>
      <c r="F679" s="15">
        <v>46020</v>
      </c>
      <c r="G679" s="15">
        <f>EDATE(DataTable[[#This Row],[Priority Date]],31)</f>
        <v>45879</v>
      </c>
      <c r="H679" s="28">
        <f t="shared" ca="1" si="39"/>
        <v>-378</v>
      </c>
      <c r="I679" s="28">
        <f ca="1">PendingRQTable[[#This Row],[Days Remaining]]/(365/12)</f>
        <v>-12.427397260273972</v>
      </c>
      <c r="J679" s="13" t="str">
        <f t="shared" ca="1" si="40"/>
        <v>OVERDUE</v>
      </c>
      <c r="K679" s="14" t="str">
        <f t="shared" si="43"/>
        <v>Yes</v>
      </c>
    </row>
    <row r="680" spans="1:11">
      <c r="A680" s="14" t="s">
        <v>1921</v>
      </c>
      <c r="B680" s="28">
        <v>202541133173</v>
      </c>
      <c r="C680" s="14" t="s">
        <v>37</v>
      </c>
      <c r="D680" s="14" t="s">
        <v>1922</v>
      </c>
      <c r="E680" s="14" t="s">
        <v>974</v>
      </c>
      <c r="F680" s="15">
        <v>46020</v>
      </c>
      <c r="G680" s="15">
        <f>EDATE(DataTable[[#This Row],[Priority Date]],31)</f>
        <v>46820</v>
      </c>
      <c r="H680" s="28">
        <f t="shared" ca="1" si="39"/>
        <v>563</v>
      </c>
      <c r="I680" s="28">
        <f ca="1">PendingRQTable[[#This Row],[Days Remaining]]/(365/12)</f>
        <v>18.509589041095889</v>
      </c>
      <c r="J680" s="13" t="str">
        <f t="shared" ca="1" si="40"/>
        <v>UPCOMING</v>
      </c>
      <c r="K680" s="14" t="str">
        <f t="shared" si="43"/>
        <v>Yes</v>
      </c>
    </row>
    <row r="681" spans="1:11">
      <c r="A681" s="14" t="s">
        <v>1923</v>
      </c>
      <c r="B681" s="28">
        <v>202541133247</v>
      </c>
      <c r="C681" s="14" t="s">
        <v>37</v>
      </c>
      <c r="D681" s="14" t="s">
        <v>1924</v>
      </c>
      <c r="E681" s="14" t="s">
        <v>974</v>
      </c>
      <c r="F681" s="15">
        <v>46020</v>
      </c>
      <c r="G681" s="15">
        <f>EDATE(DataTable[[#This Row],[Priority Date]],31)</f>
        <v>45914</v>
      </c>
      <c r="H681" s="28">
        <f t="shared" ca="1" si="39"/>
        <v>-343</v>
      </c>
      <c r="I681" s="28">
        <f ca="1">PendingRQTable[[#This Row],[Days Remaining]]/(365/12)</f>
        <v>-11.276712328767124</v>
      </c>
      <c r="J681" s="13" t="str">
        <f t="shared" ca="1" si="40"/>
        <v>OVERDUE</v>
      </c>
      <c r="K681" s="14" t="str">
        <f t="shared" si="43"/>
        <v>Yes</v>
      </c>
    </row>
    <row r="682" spans="1:11">
      <c r="A682" s="14" t="s">
        <v>1925</v>
      </c>
      <c r="B682" s="28">
        <v>202541133230</v>
      </c>
      <c r="C682" s="14" t="s">
        <v>37</v>
      </c>
      <c r="D682" s="14" t="s">
        <v>1926</v>
      </c>
      <c r="E682" s="14" t="s">
        <v>974</v>
      </c>
      <c r="F682" s="15">
        <v>46020</v>
      </c>
      <c r="G682" s="15">
        <f>EDATE(DataTable[[#This Row],[Priority Date]],31)</f>
        <v>46469</v>
      </c>
      <c r="H682" s="28">
        <f t="shared" ca="1" si="39"/>
        <v>212</v>
      </c>
      <c r="I682" s="28">
        <f ca="1">PendingRQTable[[#This Row],[Days Remaining]]/(365/12)</f>
        <v>6.9698630136986299</v>
      </c>
      <c r="J682" s="13" t="str">
        <f t="shared" ca="1" si="40"/>
        <v>UPCOMING</v>
      </c>
      <c r="K682" s="14" t="str">
        <f t="shared" si="43"/>
        <v>Yes</v>
      </c>
    </row>
    <row r="683" spans="1:11">
      <c r="A683" s="14" t="s">
        <v>1927</v>
      </c>
      <c r="B683" s="28">
        <v>202541133252</v>
      </c>
      <c r="C683" s="14" t="s">
        <v>37</v>
      </c>
      <c r="D683" s="14" t="s">
        <v>1928</v>
      </c>
      <c r="E683" s="14" t="s">
        <v>974</v>
      </c>
      <c r="F683" s="15">
        <v>46020</v>
      </c>
      <c r="G683" s="15">
        <f>EDATE(DataTable[[#This Row],[Priority Date]],31)</f>
        <v>46469</v>
      </c>
      <c r="H683" s="28">
        <f t="shared" ca="1" si="39"/>
        <v>212</v>
      </c>
      <c r="I683" s="28">
        <f ca="1">PendingRQTable[[#This Row],[Days Remaining]]/(365/12)</f>
        <v>6.9698630136986299</v>
      </c>
      <c r="J683" s="13" t="str">
        <f t="shared" ca="1" si="40"/>
        <v>UPCOMING</v>
      </c>
      <c r="K683" s="14" t="str">
        <f t="shared" si="43"/>
        <v>Yes</v>
      </c>
    </row>
    <row r="684" spans="1:11">
      <c r="A684" s="14" t="s">
        <v>1929</v>
      </c>
      <c r="B684" s="28">
        <v>202541132938</v>
      </c>
      <c r="C684" s="14" t="s">
        <v>37</v>
      </c>
      <c r="D684" s="14" t="s">
        <v>1930</v>
      </c>
      <c r="E684" s="14" t="s">
        <v>974</v>
      </c>
      <c r="F684" s="15">
        <v>46020</v>
      </c>
      <c r="G684" s="15">
        <f>EDATE(DataTable[[#This Row],[Priority Date]],31)</f>
        <v>45878</v>
      </c>
      <c r="H684" s="28">
        <f t="shared" ca="1" si="39"/>
        <v>-379</v>
      </c>
      <c r="I684" s="28">
        <f ca="1">PendingRQTable[[#This Row],[Days Remaining]]/(365/12)</f>
        <v>-12.460273972602739</v>
      </c>
      <c r="J684" s="13" t="str">
        <f t="shared" ca="1" si="40"/>
        <v>OVERDUE</v>
      </c>
      <c r="K684" s="14" t="str">
        <f t="shared" si="43"/>
        <v>Yes</v>
      </c>
    </row>
    <row r="685" spans="1:11">
      <c r="A685" s="14" t="s">
        <v>1931</v>
      </c>
      <c r="B685" s="28">
        <v>202541133237</v>
      </c>
      <c r="C685" s="14" t="s">
        <v>37</v>
      </c>
      <c r="D685" s="14" t="s">
        <v>1932</v>
      </c>
      <c r="E685" s="14" t="s">
        <v>974</v>
      </c>
      <c r="F685" s="15">
        <v>46020</v>
      </c>
      <c r="G685" s="15">
        <f>EDATE(DataTable[[#This Row],[Priority Date]],31)</f>
        <v>45916</v>
      </c>
      <c r="H685" s="28">
        <f t="shared" ca="1" si="39"/>
        <v>-341</v>
      </c>
      <c r="I685" s="28">
        <f ca="1">PendingRQTable[[#This Row],[Days Remaining]]/(365/12)</f>
        <v>-11.210958904109589</v>
      </c>
      <c r="J685" s="13" t="str">
        <f t="shared" ca="1" si="40"/>
        <v>OVERDUE</v>
      </c>
      <c r="K685" s="14" t="str">
        <f t="shared" si="43"/>
        <v>Yes</v>
      </c>
    </row>
    <row r="686" spans="1:11">
      <c r="A686" s="14" t="s">
        <v>1933</v>
      </c>
      <c r="B686" s="28">
        <v>202541133249</v>
      </c>
      <c r="C686" s="14" t="s">
        <v>37</v>
      </c>
      <c r="D686" s="14" t="s">
        <v>1934</v>
      </c>
      <c r="E686" s="14" t="s">
        <v>974</v>
      </c>
      <c r="F686" s="15">
        <v>46020</v>
      </c>
      <c r="G686" s="15">
        <f>EDATE(DataTable[[#This Row],[Priority Date]],31)</f>
        <v>45879</v>
      </c>
      <c r="H686" s="28">
        <f t="shared" ca="1" si="39"/>
        <v>-378</v>
      </c>
      <c r="I686" s="28">
        <f ca="1">PendingRQTable[[#This Row],[Days Remaining]]/(365/12)</f>
        <v>-12.427397260273972</v>
      </c>
      <c r="J686" s="13" t="str">
        <f t="shared" ca="1" si="40"/>
        <v>OVERDUE</v>
      </c>
      <c r="K686" s="14" t="str">
        <f t="shared" si="43"/>
        <v>Yes</v>
      </c>
    </row>
    <row r="687" spans="1:11">
      <c r="A687" s="14" t="s">
        <v>1935</v>
      </c>
      <c r="B687" s="28">
        <v>202541133245</v>
      </c>
      <c r="C687" s="14" t="s">
        <v>37</v>
      </c>
      <c r="D687" s="14" t="s">
        <v>1936</v>
      </c>
      <c r="E687" s="14" t="s">
        <v>974</v>
      </c>
      <c r="F687" s="15">
        <v>46020</v>
      </c>
      <c r="G687" s="15">
        <f>EDATE(DataTable[[#This Row],[Priority Date]],31)</f>
        <v>45879</v>
      </c>
      <c r="H687" s="28">
        <f t="shared" ca="1" si="39"/>
        <v>-378</v>
      </c>
      <c r="I687" s="28">
        <f ca="1">PendingRQTable[[#This Row],[Days Remaining]]/(365/12)</f>
        <v>-12.427397260273972</v>
      </c>
      <c r="J687" s="13" t="str">
        <f t="shared" ca="1" si="40"/>
        <v>OVERDUE</v>
      </c>
      <c r="K687" s="14" t="str">
        <f t="shared" si="43"/>
        <v>Yes</v>
      </c>
    </row>
    <row r="688" spans="1:11">
      <c r="A688" s="14" t="s">
        <v>1937</v>
      </c>
      <c r="B688" s="28">
        <v>202541133254</v>
      </c>
      <c r="C688" s="14" t="s">
        <v>37</v>
      </c>
      <c r="D688" s="14" t="s">
        <v>1938</v>
      </c>
      <c r="E688" s="14" t="s">
        <v>974</v>
      </c>
      <c r="F688" s="15">
        <v>46020</v>
      </c>
      <c r="G688" s="15">
        <f>EDATE(DataTable[[#This Row],[Priority Date]],31)</f>
        <v>46823</v>
      </c>
      <c r="H688" s="28">
        <f t="shared" ca="1" si="39"/>
        <v>566</v>
      </c>
      <c r="I688" s="28">
        <f ca="1">PendingRQTable[[#This Row],[Days Remaining]]/(365/12)</f>
        <v>18.608219178082191</v>
      </c>
      <c r="J688" s="13" t="str">
        <f t="shared" ca="1" si="40"/>
        <v>UPCOMING</v>
      </c>
      <c r="K688" s="14" t="str">
        <f t="shared" si="43"/>
        <v>Yes</v>
      </c>
    </row>
    <row r="689" spans="1:11">
      <c r="A689" s="14" t="s">
        <v>1939</v>
      </c>
      <c r="B689" s="28">
        <v>202541133096</v>
      </c>
      <c r="C689" s="14" t="s">
        <v>37</v>
      </c>
      <c r="D689" s="14" t="s">
        <v>1940</v>
      </c>
      <c r="E689" s="14" t="s">
        <v>974</v>
      </c>
      <c r="F689" s="15">
        <v>46020</v>
      </c>
      <c r="G689" s="15">
        <f>EDATE(DataTable[[#This Row],[Priority Date]],31)</f>
        <v>45900</v>
      </c>
      <c r="H689" s="28">
        <f t="shared" ca="1" si="39"/>
        <v>-357</v>
      </c>
      <c r="I689" s="28">
        <f ca="1">PendingRQTable[[#This Row],[Days Remaining]]/(365/12)</f>
        <v>-11.736986301369862</v>
      </c>
      <c r="J689" s="13" t="str">
        <f t="shared" ca="1" si="40"/>
        <v>OVERDUE</v>
      </c>
      <c r="K689" s="14" t="str">
        <f t="shared" si="43"/>
        <v>Yes</v>
      </c>
    </row>
    <row r="690" spans="1:11">
      <c r="A690" s="14" t="s">
        <v>1941</v>
      </c>
      <c r="B690" s="28">
        <v>202541132967</v>
      </c>
      <c r="C690" s="14" t="s">
        <v>37</v>
      </c>
      <c r="D690" s="14" t="s">
        <v>1942</v>
      </c>
      <c r="E690" s="14" t="s">
        <v>974</v>
      </c>
      <c r="F690" s="15">
        <v>46020</v>
      </c>
      <c r="G690" s="15">
        <f>EDATE(DataTable[[#This Row],[Priority Date]],31)</f>
        <v>45882</v>
      </c>
      <c r="H690" s="28">
        <f t="shared" ca="1" si="39"/>
        <v>-375</v>
      </c>
      <c r="I690" s="28">
        <f ca="1">PendingRQTable[[#This Row],[Days Remaining]]/(365/12)</f>
        <v>-12.328767123287671</v>
      </c>
      <c r="J690" s="13" t="str">
        <f t="shared" ca="1" si="40"/>
        <v>OVERDUE</v>
      </c>
      <c r="K690" s="14" t="str">
        <f t="shared" si="43"/>
        <v>Yes</v>
      </c>
    </row>
    <row r="691" spans="1:11">
      <c r="A691" s="14" t="s">
        <v>1943</v>
      </c>
      <c r="B691" s="28">
        <v>202541133255</v>
      </c>
      <c r="C691" s="14" t="s">
        <v>37</v>
      </c>
      <c r="D691" s="14" t="s">
        <v>1944</v>
      </c>
      <c r="E691" s="14" t="s">
        <v>974</v>
      </c>
      <c r="F691" s="15">
        <v>46020</v>
      </c>
      <c r="G691" s="15">
        <f>EDATE(DataTable[[#This Row],[Priority Date]],31)</f>
        <v>45961</v>
      </c>
      <c r="H691" s="28">
        <f t="shared" ca="1" si="39"/>
        <v>-296</v>
      </c>
      <c r="I691" s="28">
        <f ca="1">PendingRQTable[[#This Row],[Days Remaining]]/(365/12)</f>
        <v>-9.7315068493150676</v>
      </c>
      <c r="J691" s="13" t="str">
        <f t="shared" ca="1" si="40"/>
        <v>OVERDUE</v>
      </c>
      <c r="K691" s="14" t="str">
        <f t="shared" si="43"/>
        <v>Yes</v>
      </c>
    </row>
    <row r="692" spans="1:11">
      <c r="A692" s="14" t="s">
        <v>1945</v>
      </c>
      <c r="B692" s="28">
        <v>202541133055</v>
      </c>
      <c r="C692" s="14" t="s">
        <v>37</v>
      </c>
      <c r="D692" s="14" t="s">
        <v>1946</v>
      </c>
      <c r="E692" s="14" t="s">
        <v>974</v>
      </c>
      <c r="F692" s="15">
        <v>46020</v>
      </c>
      <c r="G692" s="15">
        <f>EDATE(DataTable[[#This Row],[Priority Date]],31)</f>
        <v>45958</v>
      </c>
      <c r="H692" s="28">
        <f t="shared" ca="1" si="39"/>
        <v>-299</v>
      </c>
      <c r="I692" s="28">
        <f ca="1">PendingRQTable[[#This Row],[Days Remaining]]/(365/12)</f>
        <v>-9.830136986301369</v>
      </c>
      <c r="J692" s="13" t="str">
        <f t="shared" ca="1" si="40"/>
        <v>OVERDUE</v>
      </c>
      <c r="K692" s="14" t="str">
        <f t="shared" si="43"/>
        <v>Yes</v>
      </c>
    </row>
    <row r="693" spans="1:11">
      <c r="A693" s="14" t="s">
        <v>1947</v>
      </c>
      <c r="B693" s="28">
        <v>202541133162</v>
      </c>
      <c r="C693" s="14" t="s">
        <v>37</v>
      </c>
      <c r="D693" s="14" t="s">
        <v>1948</v>
      </c>
      <c r="E693" s="14" t="s">
        <v>974</v>
      </c>
      <c r="F693" s="15">
        <v>46020</v>
      </c>
      <c r="G693" s="15">
        <f>EDATE(DataTable[[#This Row],[Priority Date]],31)</f>
        <v>45967</v>
      </c>
      <c r="H693" s="28">
        <f t="shared" ca="1" si="39"/>
        <v>-290</v>
      </c>
      <c r="I693" s="28">
        <f ca="1">PendingRQTable[[#This Row],[Days Remaining]]/(365/12)</f>
        <v>-9.5342465753424648</v>
      </c>
      <c r="J693" s="13" t="str">
        <f t="shared" ca="1" si="40"/>
        <v>OVERDUE</v>
      </c>
      <c r="K693" s="14" t="str">
        <f t="shared" si="43"/>
        <v>Yes</v>
      </c>
    </row>
    <row r="694" spans="1:11">
      <c r="A694" s="14" t="s">
        <v>1949</v>
      </c>
      <c r="B694" s="28">
        <v>202541133225</v>
      </c>
      <c r="C694" s="14" t="s">
        <v>37</v>
      </c>
      <c r="D694" s="14" t="s">
        <v>1950</v>
      </c>
      <c r="E694" s="14" t="s">
        <v>974</v>
      </c>
      <c r="F694" s="15">
        <v>46020</v>
      </c>
      <c r="G694" s="15">
        <f>EDATE(DataTable[[#This Row],[Priority Date]],31)</f>
        <v>45972</v>
      </c>
      <c r="H694" s="28">
        <f t="shared" ca="1" si="39"/>
        <v>-285</v>
      </c>
      <c r="I694" s="28">
        <f ca="1">PendingRQTable[[#This Row],[Days Remaining]]/(365/12)</f>
        <v>-9.3698630136986303</v>
      </c>
      <c r="J694" s="13" t="str">
        <f t="shared" ca="1" si="40"/>
        <v>OVERDUE</v>
      </c>
      <c r="K694" s="14" t="str">
        <f t="shared" si="43"/>
        <v>Yes</v>
      </c>
    </row>
    <row r="695" spans="1:11">
      <c r="A695" s="14" t="s">
        <v>1951</v>
      </c>
      <c r="B695" s="28">
        <v>202541133042</v>
      </c>
      <c r="C695" s="14" t="s">
        <v>37</v>
      </c>
      <c r="D695" s="14" t="s">
        <v>1952</v>
      </c>
      <c r="E695" s="14" t="s">
        <v>974</v>
      </c>
      <c r="F695" s="15">
        <v>46020</v>
      </c>
      <c r="G695" s="15">
        <f>EDATE(DataTable[[#This Row],[Priority Date]],31)</f>
        <v>45907</v>
      </c>
      <c r="H695" s="28">
        <f t="shared" ca="1" si="39"/>
        <v>-350</v>
      </c>
      <c r="I695" s="28">
        <f ca="1">PendingRQTable[[#This Row],[Days Remaining]]/(365/12)</f>
        <v>-11.506849315068493</v>
      </c>
      <c r="J695" s="13" t="str">
        <f t="shared" ca="1" si="40"/>
        <v>OVERDUE</v>
      </c>
      <c r="K695" s="14" t="str">
        <f t="shared" si="43"/>
        <v>Yes</v>
      </c>
    </row>
    <row r="696" spans="1:11">
      <c r="A696" s="14" t="s">
        <v>1953</v>
      </c>
      <c r="B696" s="28">
        <v>202541133253</v>
      </c>
      <c r="C696" s="14" t="s">
        <v>37</v>
      </c>
      <c r="D696" s="14" t="s">
        <v>1954</v>
      </c>
      <c r="E696" s="14" t="s">
        <v>974</v>
      </c>
      <c r="F696" s="15">
        <v>46020</v>
      </c>
      <c r="G696" s="15">
        <f>EDATE(DataTable[[#This Row],[Priority Date]],31)</f>
        <v>45917</v>
      </c>
      <c r="H696" s="28">
        <f t="shared" ca="1" si="39"/>
        <v>-340</v>
      </c>
      <c r="I696" s="28">
        <f ca="1">PendingRQTable[[#This Row],[Days Remaining]]/(365/12)</f>
        <v>-11.178082191780822</v>
      </c>
      <c r="J696" s="13" t="str">
        <f t="shared" ca="1" si="40"/>
        <v>OVERDUE</v>
      </c>
      <c r="K696" s="14" t="str">
        <f t="shared" si="43"/>
        <v>Yes</v>
      </c>
    </row>
    <row r="697" spans="1:11">
      <c r="A697" s="14" t="s">
        <v>1955</v>
      </c>
      <c r="B697" s="28">
        <v>202541133060</v>
      </c>
      <c r="C697" s="14" t="s">
        <v>37</v>
      </c>
      <c r="D697" s="14" t="s">
        <v>1956</v>
      </c>
      <c r="E697" s="14" t="s">
        <v>974</v>
      </c>
      <c r="F697" s="15">
        <v>46020</v>
      </c>
      <c r="G697" s="15">
        <f>EDATE(DataTable[[#This Row],[Priority Date]],31)</f>
        <v>45917</v>
      </c>
      <c r="H697" s="28">
        <f t="shared" ca="1" si="39"/>
        <v>-340</v>
      </c>
      <c r="I697" s="28">
        <f ca="1">PendingRQTable[[#This Row],[Days Remaining]]/(365/12)</f>
        <v>-11.178082191780822</v>
      </c>
      <c r="J697" s="13" t="str">
        <f t="shared" ca="1" si="40"/>
        <v>OVERDUE</v>
      </c>
      <c r="K697" s="14" t="str">
        <f t="shared" si="43"/>
        <v>Yes</v>
      </c>
    </row>
    <row r="698" spans="1:11">
      <c r="A698" s="14" t="s">
        <v>1957</v>
      </c>
      <c r="B698" s="28">
        <v>202541133211</v>
      </c>
      <c r="C698" s="14" t="s">
        <v>37</v>
      </c>
      <c r="D698" s="14" t="s">
        <v>1958</v>
      </c>
      <c r="E698" s="14" t="s">
        <v>974</v>
      </c>
      <c r="F698" s="15">
        <v>46020</v>
      </c>
      <c r="G698" s="15">
        <f>EDATE(DataTable[[#This Row],[Priority Date]],31)</f>
        <v>45888</v>
      </c>
      <c r="H698" s="28">
        <f t="shared" ca="1" si="39"/>
        <v>-369</v>
      </c>
      <c r="I698" s="28">
        <f ca="1">PendingRQTable[[#This Row],[Days Remaining]]/(365/12)</f>
        <v>-12.131506849315068</v>
      </c>
      <c r="J698" s="13" t="str">
        <f t="shared" ca="1" si="40"/>
        <v>OVERDUE</v>
      </c>
      <c r="K698" s="14" t="str">
        <f t="shared" si="43"/>
        <v>Yes</v>
      </c>
    </row>
    <row r="699" spans="1:11">
      <c r="A699" s="14" t="s">
        <v>1959</v>
      </c>
      <c r="B699" s="28">
        <v>202541133412</v>
      </c>
      <c r="C699" s="14" t="s">
        <v>31</v>
      </c>
      <c r="D699" s="14" t="s">
        <v>1960</v>
      </c>
      <c r="E699" s="14" t="s">
        <v>968</v>
      </c>
      <c r="F699" s="15">
        <v>46021</v>
      </c>
      <c r="G699" s="15">
        <f>EDATE(DataTable[[#This Row],[Priority Date]],31)</f>
        <v>45910</v>
      </c>
      <c r="H699" s="28">
        <f t="shared" ca="1" si="39"/>
        <v>-347</v>
      </c>
      <c r="I699" s="28">
        <f ca="1">PendingRQTable[[#This Row],[Days Remaining]]/(365/12)</f>
        <v>-11.408219178082192</v>
      </c>
      <c r="J699" s="13" t="str">
        <f t="shared" ca="1" si="40"/>
        <v>OVERDUE</v>
      </c>
      <c r="K699" s="14" t="str">
        <f t="shared" ref="K699:K706" si="44">IF(E699="PROVISIONAL FILED","Yes","Yes")</f>
        <v>Yes</v>
      </c>
    </row>
    <row r="700" spans="1:11">
      <c r="A700" s="14" t="s">
        <v>1961</v>
      </c>
      <c r="B700" s="28">
        <v>202541133299</v>
      </c>
      <c r="C700" s="14" t="s">
        <v>39</v>
      </c>
      <c r="D700" s="14" t="s">
        <v>1962</v>
      </c>
      <c r="E700" s="14" t="s">
        <v>968</v>
      </c>
      <c r="F700" s="15">
        <v>46021</v>
      </c>
      <c r="G700" s="15">
        <f>EDATE(DataTable[[#This Row],[Priority Date]],31)</f>
        <v>46823</v>
      </c>
      <c r="H700" s="28">
        <f t="shared" ca="1" si="39"/>
        <v>566</v>
      </c>
      <c r="I700" s="28">
        <f ca="1">PendingRQTable[[#This Row],[Days Remaining]]/(365/12)</f>
        <v>18.608219178082191</v>
      </c>
      <c r="J700" s="13" t="str">
        <f t="shared" ca="1" si="40"/>
        <v>UPCOMING</v>
      </c>
      <c r="K700" s="14" t="str">
        <f t="shared" si="44"/>
        <v>Yes</v>
      </c>
    </row>
    <row r="701" spans="1:11">
      <c r="A701" s="14" t="s">
        <v>1963</v>
      </c>
      <c r="B701" s="28">
        <v>202541133688</v>
      </c>
      <c r="C701" s="14" t="s">
        <v>40</v>
      </c>
      <c r="D701" s="14" t="s">
        <v>1964</v>
      </c>
      <c r="E701" s="14" t="s">
        <v>968</v>
      </c>
      <c r="F701" s="15">
        <v>46021</v>
      </c>
      <c r="G701" s="15">
        <f>EDATE(DataTable[[#This Row],[Priority Date]],31)</f>
        <v>45893</v>
      </c>
      <c r="H701" s="28">
        <f t="shared" ca="1" si="39"/>
        <v>-364</v>
      </c>
      <c r="I701" s="28">
        <f ca="1">PendingRQTable[[#This Row],[Days Remaining]]/(365/12)</f>
        <v>-11.967123287671232</v>
      </c>
      <c r="J701" s="13" t="str">
        <f t="shared" ca="1" si="40"/>
        <v>OVERDUE</v>
      </c>
      <c r="K701" s="14" t="str">
        <f t="shared" si="44"/>
        <v>Yes</v>
      </c>
    </row>
    <row r="702" spans="1:11">
      <c r="A702" s="14" t="s">
        <v>1965</v>
      </c>
      <c r="B702" s="28">
        <v>202541133769</v>
      </c>
      <c r="C702" s="14" t="s">
        <v>33</v>
      </c>
      <c r="D702" s="14" t="s">
        <v>1966</v>
      </c>
      <c r="E702" s="14" t="s">
        <v>968</v>
      </c>
      <c r="F702" s="15">
        <v>46021</v>
      </c>
      <c r="G702" s="15">
        <f>EDATE(DataTable[[#This Row],[Priority Date]],31)</f>
        <v>46229</v>
      </c>
      <c r="H702" s="28">
        <f t="shared" ca="1" si="39"/>
        <v>-28</v>
      </c>
      <c r="I702" s="28">
        <f ca="1">PendingRQTable[[#This Row],[Days Remaining]]/(365/12)</f>
        <v>-0.92054794520547945</v>
      </c>
      <c r="J702" s="13" t="str">
        <f t="shared" ca="1" si="40"/>
        <v>OVERDUE</v>
      </c>
      <c r="K702" s="14" t="str">
        <f t="shared" si="44"/>
        <v>Yes</v>
      </c>
    </row>
    <row r="703" spans="1:11">
      <c r="A703" s="14" t="s">
        <v>1967</v>
      </c>
      <c r="B703" s="28">
        <v>202541133830</v>
      </c>
      <c r="C703" s="14" t="s">
        <v>33</v>
      </c>
      <c r="D703" s="14" t="s">
        <v>1968</v>
      </c>
      <c r="E703" s="14" t="s">
        <v>968</v>
      </c>
      <c r="F703" s="15">
        <v>46021</v>
      </c>
      <c r="G703" s="15">
        <f>EDATE(DataTable[[#This Row],[Priority Date]],31)</f>
        <v>46119</v>
      </c>
      <c r="H703" s="28">
        <f t="shared" ca="1" si="39"/>
        <v>-138</v>
      </c>
      <c r="I703" s="28">
        <f ca="1">PendingRQTable[[#This Row],[Days Remaining]]/(365/12)</f>
        <v>-4.536986301369863</v>
      </c>
      <c r="J703" s="13" t="str">
        <f t="shared" ca="1" si="40"/>
        <v>OVERDUE</v>
      </c>
      <c r="K703" s="14" t="str">
        <f t="shared" si="44"/>
        <v>Yes</v>
      </c>
    </row>
    <row r="704" spans="1:11">
      <c r="A704" s="14" t="s">
        <v>1969</v>
      </c>
      <c r="B704" s="28">
        <v>202511134629</v>
      </c>
      <c r="C704" s="14" t="s">
        <v>119</v>
      </c>
      <c r="D704" s="14" t="s">
        <v>1970</v>
      </c>
      <c r="E704" s="14" t="s">
        <v>968</v>
      </c>
      <c r="F704" s="15">
        <v>46022</v>
      </c>
      <c r="G704" s="15">
        <f>EDATE(DataTable[[#This Row],[Priority Date]],31)</f>
        <v>46123</v>
      </c>
      <c r="H704" s="28">
        <f t="shared" ca="1" si="39"/>
        <v>-134</v>
      </c>
      <c r="I704" s="28">
        <f ca="1">PendingRQTable[[#This Row],[Days Remaining]]/(365/12)</f>
        <v>-4.4054794520547942</v>
      </c>
      <c r="J704" s="13" t="str">
        <f t="shared" ca="1" si="40"/>
        <v>OVERDUE</v>
      </c>
      <c r="K704" s="14" t="str">
        <f t="shared" si="44"/>
        <v>Yes</v>
      </c>
    </row>
    <row r="705" spans="1:11">
      <c r="A705" s="14" t="s">
        <v>1971</v>
      </c>
      <c r="B705" s="28">
        <v>202541134699</v>
      </c>
      <c r="C705" s="14" t="s">
        <v>46</v>
      </c>
      <c r="D705" s="14" t="s">
        <v>1972</v>
      </c>
      <c r="E705" s="14" t="s">
        <v>968</v>
      </c>
      <c r="F705" s="15">
        <v>46022</v>
      </c>
      <c r="G705" s="15">
        <f>EDATE(DataTable[[#This Row],[Priority Date]],31)</f>
        <v>46823</v>
      </c>
      <c r="H705" s="28">
        <f t="shared" ca="1" si="39"/>
        <v>566</v>
      </c>
      <c r="I705" s="28">
        <f ca="1">PendingRQTable[[#This Row],[Days Remaining]]/(365/12)</f>
        <v>18.608219178082191</v>
      </c>
      <c r="J705" s="13" t="str">
        <f t="shared" ca="1" si="40"/>
        <v>UPCOMING</v>
      </c>
      <c r="K705" s="14" t="str">
        <f t="shared" si="44"/>
        <v>Yes</v>
      </c>
    </row>
    <row r="706" spans="1:11">
      <c r="A706" s="14" t="s">
        <v>1973</v>
      </c>
      <c r="B706" s="28">
        <v>202541134706</v>
      </c>
      <c r="C706" s="14" t="s">
        <v>46</v>
      </c>
      <c r="D706" s="14" t="s">
        <v>1974</v>
      </c>
      <c r="E706" s="14" t="s">
        <v>968</v>
      </c>
      <c r="F706" s="15">
        <v>46022</v>
      </c>
      <c r="G706" s="15">
        <f>EDATE(DataTable[[#This Row],[Priority Date]],31)</f>
        <v>46823</v>
      </c>
      <c r="H706" s="28">
        <f t="shared" ref="H706:H769" ca="1" si="45">G706-TODAY()</f>
        <v>566</v>
      </c>
      <c r="I706" s="28">
        <f ca="1">PendingRQTable[[#This Row],[Days Remaining]]/(365/12)</f>
        <v>18.608219178082191</v>
      </c>
      <c r="J706" s="13" t="str">
        <f t="shared" ref="J706:J769" ca="1" si="46">IF(H706&lt;0,"OVERDUE",IF(H706&lt;=30,"DUE &lt;=30 DAYS",IF(H706&lt;=90,"DUE &lt;=90 DAYS","UPCOMING")))</f>
        <v>UPCOMING</v>
      </c>
      <c r="K706" s="14" t="str">
        <f t="shared" si="44"/>
        <v>Yes</v>
      </c>
    </row>
    <row r="707" spans="1:11">
      <c r="A707" s="14" t="s">
        <v>1975</v>
      </c>
      <c r="B707" s="28">
        <v>202541134003</v>
      </c>
      <c r="C707" s="14" t="s">
        <v>42</v>
      </c>
      <c r="D707" s="14" t="s">
        <v>1976</v>
      </c>
      <c r="E707" s="14" t="s">
        <v>974</v>
      </c>
      <c r="F707" s="15">
        <v>46022</v>
      </c>
      <c r="G707" s="15">
        <f>EDATE(DataTable[[#This Row],[Priority Date]],31)</f>
        <v>46823</v>
      </c>
      <c r="H707" s="28">
        <f t="shared" ca="1" si="45"/>
        <v>566</v>
      </c>
      <c r="I707" s="28">
        <f ca="1">PendingRQTable[[#This Row],[Days Remaining]]/(365/12)</f>
        <v>18.608219178082191</v>
      </c>
      <c r="J707" s="13" t="str">
        <f t="shared" ca="1" si="46"/>
        <v>UPCOMING</v>
      </c>
      <c r="K707" s="14" t="str">
        <f>IF(E707="COMPLETE FILED","Yes","Yes")</f>
        <v>Yes</v>
      </c>
    </row>
    <row r="708" spans="1:11">
      <c r="A708" s="14" t="s">
        <v>1977</v>
      </c>
      <c r="B708" s="28">
        <v>202511134078</v>
      </c>
      <c r="C708" s="14" t="s">
        <v>54</v>
      </c>
      <c r="D708" s="14" t="s">
        <v>1978</v>
      </c>
      <c r="E708" s="14" t="s">
        <v>968</v>
      </c>
      <c r="F708" s="15">
        <v>46022</v>
      </c>
      <c r="G708" s="15">
        <f>EDATE(DataTable[[#This Row],[Priority Date]],31)</f>
        <v>46823</v>
      </c>
      <c r="H708" s="28">
        <f t="shared" ca="1" si="45"/>
        <v>566</v>
      </c>
      <c r="I708" s="28">
        <f ca="1">PendingRQTable[[#This Row],[Days Remaining]]/(365/12)</f>
        <v>18.608219178082191</v>
      </c>
      <c r="J708" s="13" t="str">
        <f t="shared" ca="1" si="46"/>
        <v>UPCOMING</v>
      </c>
      <c r="K708" s="14" t="str">
        <f>IF(E708="PROVISIONAL FILED","Yes","Yes")</f>
        <v>Yes</v>
      </c>
    </row>
    <row r="709" spans="1:11">
      <c r="A709" s="14" t="s">
        <v>1979</v>
      </c>
      <c r="B709" s="28">
        <v>202541134075</v>
      </c>
      <c r="C709" s="14" t="s">
        <v>607</v>
      </c>
      <c r="D709" s="14" t="s">
        <v>649</v>
      </c>
      <c r="E709" s="14" t="s">
        <v>968</v>
      </c>
      <c r="F709" s="15">
        <v>46022</v>
      </c>
      <c r="G709" s="15">
        <f>EDATE(DataTable[[#This Row],[Priority Date]],31)</f>
        <v>46823</v>
      </c>
      <c r="H709" s="28">
        <f t="shared" ca="1" si="45"/>
        <v>566</v>
      </c>
      <c r="I709" s="28">
        <f ca="1">PendingRQTable[[#This Row],[Days Remaining]]/(365/12)</f>
        <v>18.608219178082191</v>
      </c>
      <c r="J709" s="13" t="str">
        <f t="shared" ca="1" si="46"/>
        <v>UPCOMING</v>
      </c>
      <c r="K709" s="14" t="str">
        <f>IF(E709="PROVISIONAL FILED","Yes","Yes")</f>
        <v>Yes</v>
      </c>
    </row>
    <row r="710" spans="1:11">
      <c r="A710" s="14" t="s">
        <v>1980</v>
      </c>
      <c r="B710" s="28">
        <v>202541134071</v>
      </c>
      <c r="C710" s="14" t="s">
        <v>31</v>
      </c>
      <c r="D710" s="14" t="s">
        <v>1981</v>
      </c>
      <c r="E710" s="14" t="s">
        <v>968</v>
      </c>
      <c r="F710" s="15">
        <v>46022</v>
      </c>
      <c r="G710" s="15">
        <f>EDATE(DataTable[[#This Row],[Priority Date]],31)</f>
        <v>46823</v>
      </c>
      <c r="H710" s="28">
        <f t="shared" ca="1" si="45"/>
        <v>566</v>
      </c>
      <c r="I710" s="28">
        <f ca="1">PendingRQTable[[#This Row],[Days Remaining]]/(365/12)</f>
        <v>18.608219178082191</v>
      </c>
      <c r="J710" s="13" t="str">
        <f t="shared" ca="1" si="46"/>
        <v>UPCOMING</v>
      </c>
      <c r="K710" s="14" t="str">
        <f>IF(E710="PROVISIONAL FILED","Yes","Yes")</f>
        <v>Yes</v>
      </c>
    </row>
    <row r="711" spans="1:11">
      <c r="A711" s="14" t="s">
        <v>1982</v>
      </c>
      <c r="B711" s="28">
        <v>202541134239</v>
      </c>
      <c r="C711" s="14" t="s">
        <v>31</v>
      </c>
      <c r="D711" s="14" t="s">
        <v>1983</v>
      </c>
      <c r="E711" s="14" t="s">
        <v>968</v>
      </c>
      <c r="F711" s="15">
        <v>46022</v>
      </c>
      <c r="G711" s="15">
        <f>EDATE(DataTable[[#This Row],[Priority Date]],31)</f>
        <v>45882</v>
      </c>
      <c r="H711" s="28">
        <f t="shared" ca="1" si="45"/>
        <v>-375</v>
      </c>
      <c r="I711" s="28">
        <f ca="1">PendingRQTable[[#This Row],[Days Remaining]]/(365/12)</f>
        <v>-12.328767123287671</v>
      </c>
      <c r="J711" s="13" t="str">
        <f t="shared" ca="1" si="46"/>
        <v>OVERDUE</v>
      </c>
      <c r="K711" s="14" t="str">
        <f>IF(E711="PROVISIONAL FILED","Yes","Yes")</f>
        <v>Yes</v>
      </c>
    </row>
    <row r="712" spans="1:11">
      <c r="A712" s="14" t="s">
        <v>1984</v>
      </c>
      <c r="B712" s="28">
        <v>202641000229</v>
      </c>
      <c r="C712" s="14" t="s">
        <v>178</v>
      </c>
      <c r="D712" s="14" t="s">
        <v>1985</v>
      </c>
      <c r="E712" s="14" t="s">
        <v>974</v>
      </c>
      <c r="F712" s="15">
        <v>46024</v>
      </c>
      <c r="G712" s="15">
        <f>EDATE(DataTable[[#This Row],[Priority Date]],31)</f>
        <v>46048</v>
      </c>
      <c r="H712" s="28">
        <f t="shared" ca="1" si="45"/>
        <v>-209</v>
      </c>
      <c r="I712" s="28">
        <f ca="1">PendingRQTable[[#This Row],[Days Remaining]]/(365/12)</f>
        <v>-6.8712328767123285</v>
      </c>
      <c r="J712" s="13" t="str">
        <f t="shared" ca="1" si="46"/>
        <v>OVERDUE</v>
      </c>
      <c r="K712" s="14" t="str">
        <f>IF(E712="COMPLETE FILED","Yes","Yes")</f>
        <v>Yes</v>
      </c>
    </row>
    <row r="713" spans="1:11">
      <c r="A713" s="14" t="s">
        <v>1986</v>
      </c>
      <c r="B713" s="28">
        <v>202641000523</v>
      </c>
      <c r="C713" s="14" t="s">
        <v>31</v>
      </c>
      <c r="D713" s="14" t="s">
        <v>1987</v>
      </c>
      <c r="E713" s="14" t="s">
        <v>968</v>
      </c>
      <c r="F713" s="15">
        <v>46024</v>
      </c>
      <c r="G713" s="15">
        <f>EDATE(DataTable[[#This Row],[Priority Date]],31)</f>
        <v>46824</v>
      </c>
      <c r="H713" s="28">
        <f t="shared" ca="1" si="45"/>
        <v>567</v>
      </c>
      <c r="I713" s="28">
        <f ca="1">PendingRQTable[[#This Row],[Days Remaining]]/(365/12)</f>
        <v>18.641095890410959</v>
      </c>
      <c r="J713" s="13" t="str">
        <f t="shared" ca="1" si="46"/>
        <v>UPCOMING</v>
      </c>
      <c r="K713" s="14" t="str">
        <f>IF(E713="PROVISIONAL FILED","Yes","Yes")</f>
        <v>Yes</v>
      </c>
    </row>
    <row r="714" spans="1:11">
      <c r="A714" s="14" t="s">
        <v>1988</v>
      </c>
      <c r="B714" s="28">
        <v>202641000292</v>
      </c>
      <c r="C714" s="14" t="s">
        <v>31</v>
      </c>
      <c r="D714" s="14" t="s">
        <v>1989</v>
      </c>
      <c r="E714" s="14" t="s">
        <v>968</v>
      </c>
      <c r="F714" s="15">
        <v>46024</v>
      </c>
      <c r="G714" s="15">
        <f>EDATE(DataTable[[#This Row],[Priority Date]],31)</f>
        <v>46824</v>
      </c>
      <c r="H714" s="28">
        <f t="shared" ca="1" si="45"/>
        <v>567</v>
      </c>
      <c r="I714" s="28">
        <f ca="1">PendingRQTable[[#This Row],[Days Remaining]]/(365/12)</f>
        <v>18.641095890410959</v>
      </c>
      <c r="J714" s="13" t="str">
        <f t="shared" ca="1" si="46"/>
        <v>UPCOMING</v>
      </c>
      <c r="K714" s="14" t="str">
        <f>IF(E714="PROVISIONAL FILED","Yes","Yes")</f>
        <v>Yes</v>
      </c>
    </row>
    <row r="715" spans="1:11">
      <c r="A715" s="14" t="s">
        <v>1990</v>
      </c>
      <c r="B715" s="28">
        <v>202641000975</v>
      </c>
      <c r="C715" s="14" t="s">
        <v>87</v>
      </c>
      <c r="D715" s="14" t="s">
        <v>1991</v>
      </c>
      <c r="E715" s="14" t="s">
        <v>968</v>
      </c>
      <c r="F715" s="15">
        <v>46027</v>
      </c>
      <c r="G715" s="15">
        <f>EDATE(DataTable[[#This Row],[Priority Date]],31)</f>
        <v>46824</v>
      </c>
      <c r="H715" s="28">
        <f t="shared" ca="1" si="45"/>
        <v>567</v>
      </c>
      <c r="I715" s="28">
        <f ca="1">PendingRQTable[[#This Row],[Days Remaining]]/(365/12)</f>
        <v>18.641095890410959</v>
      </c>
      <c r="J715" s="13" t="str">
        <f t="shared" ca="1" si="46"/>
        <v>UPCOMING</v>
      </c>
      <c r="K715" s="14" t="str">
        <f>IF(E715="PROVISIONAL FILED","Yes","Yes")</f>
        <v>Yes</v>
      </c>
    </row>
    <row r="716" spans="1:11">
      <c r="A716" s="14" t="s">
        <v>1992</v>
      </c>
      <c r="B716" s="28">
        <v>202641001478</v>
      </c>
      <c r="C716" s="14" t="s">
        <v>33</v>
      </c>
      <c r="D716" s="14" t="s">
        <v>1993</v>
      </c>
      <c r="E716" s="14" t="s">
        <v>968</v>
      </c>
      <c r="F716" s="15">
        <v>46028</v>
      </c>
      <c r="G716" s="15">
        <f>EDATE(DataTable[[#This Row],[Priority Date]],31)</f>
        <v>46824</v>
      </c>
      <c r="H716" s="28">
        <f t="shared" ca="1" si="45"/>
        <v>567</v>
      </c>
      <c r="I716" s="28">
        <f ca="1">PendingRQTable[[#This Row],[Days Remaining]]/(365/12)</f>
        <v>18.641095890410959</v>
      </c>
      <c r="J716" s="13" t="str">
        <f t="shared" ca="1" si="46"/>
        <v>UPCOMING</v>
      </c>
      <c r="K716" s="14" t="str">
        <f>IF(E716="PROVISIONAL FILED","Yes","Yes")</f>
        <v>Yes</v>
      </c>
    </row>
    <row r="717" spans="1:11">
      <c r="A717" s="14" t="s">
        <v>1994</v>
      </c>
      <c r="B717" s="28">
        <v>202641002047</v>
      </c>
      <c r="C717" s="14" t="s">
        <v>109</v>
      </c>
      <c r="D717" s="14" t="s">
        <v>1995</v>
      </c>
      <c r="E717" s="14" t="s">
        <v>968</v>
      </c>
      <c r="F717" s="15">
        <v>46030</v>
      </c>
      <c r="G717" s="15">
        <f>EDATE(DataTable[[#This Row],[Priority Date]],31)</f>
        <v>46824</v>
      </c>
      <c r="H717" s="28">
        <f t="shared" ca="1" si="45"/>
        <v>567</v>
      </c>
      <c r="I717" s="28">
        <f ca="1">PendingRQTable[[#This Row],[Days Remaining]]/(365/12)</f>
        <v>18.641095890410959</v>
      </c>
      <c r="J717" s="13" t="str">
        <f t="shared" ca="1" si="46"/>
        <v>UPCOMING</v>
      </c>
      <c r="K717" s="14" t="str">
        <f>IF(E717="PROVISIONAL FILED","Yes","Yes")</f>
        <v>Yes</v>
      </c>
    </row>
    <row r="718" spans="1:11">
      <c r="A718" s="14" t="s">
        <v>1996</v>
      </c>
      <c r="B718" s="28">
        <v>202641002533</v>
      </c>
      <c r="C718" s="14" t="s">
        <v>40</v>
      </c>
      <c r="D718" s="14" t="s">
        <v>1997</v>
      </c>
      <c r="E718" s="14" t="s">
        <v>974</v>
      </c>
      <c r="F718" s="15">
        <v>46031</v>
      </c>
      <c r="G718" s="15">
        <f>EDATE(DataTable[[#This Row],[Priority Date]],31)</f>
        <v>46824</v>
      </c>
      <c r="H718" s="28">
        <f t="shared" ca="1" si="45"/>
        <v>567</v>
      </c>
      <c r="I718" s="28">
        <f ca="1">PendingRQTable[[#This Row],[Days Remaining]]/(365/12)</f>
        <v>18.641095890410959</v>
      </c>
      <c r="J718" s="13" t="str">
        <f t="shared" ca="1" si="46"/>
        <v>UPCOMING</v>
      </c>
      <c r="K718" s="14" t="str">
        <f>IF(E718="COMPLETE FILED","Yes","Yes")</f>
        <v>Yes</v>
      </c>
    </row>
    <row r="719" spans="1:11">
      <c r="A719" s="14" t="s">
        <v>1998</v>
      </c>
      <c r="B719" s="28">
        <v>202611002758</v>
      </c>
      <c r="C719" s="14" t="s">
        <v>33</v>
      </c>
      <c r="D719" s="14" t="s">
        <v>1999</v>
      </c>
      <c r="E719" s="14" t="s">
        <v>968</v>
      </c>
      <c r="F719" s="15">
        <v>46031</v>
      </c>
      <c r="G719" s="15">
        <f>EDATE(DataTable[[#This Row],[Priority Date]],31)</f>
        <v>46824</v>
      </c>
      <c r="H719" s="28">
        <f t="shared" ca="1" si="45"/>
        <v>567</v>
      </c>
      <c r="I719" s="28">
        <f ca="1">PendingRQTable[[#This Row],[Days Remaining]]/(365/12)</f>
        <v>18.641095890410959</v>
      </c>
      <c r="J719" s="13" t="str">
        <f t="shared" ca="1" si="46"/>
        <v>UPCOMING</v>
      </c>
      <c r="K719" s="14" t="str">
        <f t="shared" ref="K719:K726" si="47">IF(E719="PROVISIONAL FILED","Yes","Yes")</f>
        <v>Yes</v>
      </c>
    </row>
    <row r="720" spans="1:11">
      <c r="A720" s="14" t="s">
        <v>2000</v>
      </c>
      <c r="B720" s="28">
        <v>202641002662</v>
      </c>
      <c r="C720" s="14" t="s">
        <v>419</v>
      </c>
      <c r="D720" s="14" t="s">
        <v>649</v>
      </c>
      <c r="E720" s="14" t="s">
        <v>968</v>
      </c>
      <c r="F720" s="15">
        <v>46031</v>
      </c>
      <c r="G720" s="15">
        <f>EDATE(DataTable[[#This Row],[Priority Date]],31)</f>
        <v>45974</v>
      </c>
      <c r="H720" s="28">
        <f t="shared" ca="1" si="45"/>
        <v>-283</v>
      </c>
      <c r="I720" s="28">
        <f ca="1">PendingRQTable[[#This Row],[Days Remaining]]/(365/12)</f>
        <v>-9.3041095890410954</v>
      </c>
      <c r="J720" s="13" t="str">
        <f t="shared" ca="1" si="46"/>
        <v>OVERDUE</v>
      </c>
      <c r="K720" s="14" t="str">
        <f t="shared" si="47"/>
        <v>Yes</v>
      </c>
    </row>
    <row r="721" spans="1:11">
      <c r="A721" s="14" t="s">
        <v>2001</v>
      </c>
      <c r="B721" s="28">
        <v>202641002630</v>
      </c>
      <c r="C721" s="14" t="s">
        <v>419</v>
      </c>
      <c r="D721" s="14" t="s">
        <v>649</v>
      </c>
      <c r="E721" s="14" t="s">
        <v>968</v>
      </c>
      <c r="F721" s="15">
        <v>46031</v>
      </c>
      <c r="G721" s="15">
        <f>EDATE(DataTable[[#This Row],[Priority Date]],31)</f>
        <v>45967</v>
      </c>
      <c r="H721" s="28">
        <f t="shared" ca="1" si="45"/>
        <v>-290</v>
      </c>
      <c r="I721" s="28">
        <f ca="1">PendingRQTable[[#This Row],[Days Remaining]]/(365/12)</f>
        <v>-9.5342465753424648</v>
      </c>
      <c r="J721" s="13" t="str">
        <f t="shared" ca="1" si="46"/>
        <v>OVERDUE</v>
      </c>
      <c r="K721" s="14" t="str">
        <f t="shared" si="47"/>
        <v>Yes</v>
      </c>
    </row>
    <row r="722" spans="1:11">
      <c r="A722" s="14" t="s">
        <v>2002</v>
      </c>
      <c r="B722" s="28">
        <v>202641002561</v>
      </c>
      <c r="C722" s="14" t="s">
        <v>40</v>
      </c>
      <c r="D722" s="14" t="s">
        <v>2003</v>
      </c>
      <c r="E722" s="14" t="s">
        <v>968</v>
      </c>
      <c r="F722" s="15">
        <v>46031</v>
      </c>
      <c r="G722" s="15">
        <f>EDATE(DataTable[[#This Row],[Priority Date]],31)</f>
        <v>45953</v>
      </c>
      <c r="H722" s="28">
        <f t="shared" ca="1" si="45"/>
        <v>-304</v>
      </c>
      <c r="I722" s="28">
        <f ca="1">PendingRQTable[[#This Row],[Days Remaining]]/(365/12)</f>
        <v>-9.9945205479452053</v>
      </c>
      <c r="J722" s="13" t="str">
        <f t="shared" ca="1" si="46"/>
        <v>OVERDUE</v>
      </c>
      <c r="K722" s="14" t="str">
        <f t="shared" si="47"/>
        <v>Yes</v>
      </c>
    </row>
    <row r="723" spans="1:11">
      <c r="A723" s="14" t="s">
        <v>2004</v>
      </c>
      <c r="B723" s="28">
        <v>202611002893</v>
      </c>
      <c r="C723" s="14" t="s">
        <v>56</v>
      </c>
      <c r="D723" s="14" t="s">
        <v>2005</v>
      </c>
      <c r="E723" s="14" t="s">
        <v>968</v>
      </c>
      <c r="F723" s="15">
        <v>46032</v>
      </c>
      <c r="G723" s="15">
        <f>EDATE(DataTable[[#This Row],[Priority Date]],31)</f>
        <v>45953</v>
      </c>
      <c r="H723" s="28">
        <f t="shared" ca="1" si="45"/>
        <v>-304</v>
      </c>
      <c r="I723" s="28">
        <f ca="1">PendingRQTable[[#This Row],[Days Remaining]]/(365/12)</f>
        <v>-9.9945205479452053</v>
      </c>
      <c r="J723" s="13" t="str">
        <f t="shared" ca="1" si="46"/>
        <v>OVERDUE</v>
      </c>
      <c r="K723" s="14" t="str">
        <f t="shared" si="47"/>
        <v>Yes</v>
      </c>
    </row>
    <row r="724" spans="1:11">
      <c r="A724" s="14" t="s">
        <v>2006</v>
      </c>
      <c r="B724" s="28">
        <v>202641003208</v>
      </c>
      <c r="C724" s="14" t="s">
        <v>69</v>
      </c>
      <c r="D724" s="14" t="s">
        <v>649</v>
      </c>
      <c r="E724" s="14" t="s">
        <v>968</v>
      </c>
      <c r="F724" s="15">
        <v>46034</v>
      </c>
      <c r="G724" s="15">
        <f>EDATE(DataTable[[#This Row],[Priority Date]],31)</f>
        <v>45917</v>
      </c>
      <c r="H724" s="28">
        <f t="shared" ca="1" si="45"/>
        <v>-340</v>
      </c>
      <c r="I724" s="28">
        <f ca="1">PendingRQTable[[#This Row],[Days Remaining]]/(365/12)</f>
        <v>-11.178082191780822</v>
      </c>
      <c r="J724" s="13" t="str">
        <f t="shared" ca="1" si="46"/>
        <v>OVERDUE</v>
      </c>
      <c r="K724" s="14" t="str">
        <f t="shared" si="47"/>
        <v>Yes</v>
      </c>
    </row>
    <row r="725" spans="1:11">
      <c r="A725" s="14" t="s">
        <v>2007</v>
      </c>
      <c r="B725" s="28">
        <v>202611003235</v>
      </c>
      <c r="C725" s="14" t="s">
        <v>63</v>
      </c>
      <c r="D725" s="14" t="s">
        <v>2008</v>
      </c>
      <c r="E725" s="14" t="s">
        <v>968</v>
      </c>
      <c r="F725" s="15">
        <v>46034</v>
      </c>
      <c r="G725" s="15">
        <f>EDATE(DataTable[[#This Row],[Priority Date]],31)</f>
        <v>46824</v>
      </c>
      <c r="H725" s="28">
        <f t="shared" ca="1" si="45"/>
        <v>567</v>
      </c>
      <c r="I725" s="28">
        <f ca="1">PendingRQTable[[#This Row],[Days Remaining]]/(365/12)</f>
        <v>18.641095890410959</v>
      </c>
      <c r="J725" s="13" t="str">
        <f t="shared" ca="1" si="46"/>
        <v>UPCOMING</v>
      </c>
      <c r="K725" s="14" t="str">
        <f t="shared" si="47"/>
        <v>Yes</v>
      </c>
    </row>
    <row r="726" spans="1:11">
      <c r="A726" s="14" t="s">
        <v>2009</v>
      </c>
      <c r="B726" s="28">
        <v>202641003085</v>
      </c>
      <c r="C726" s="14" t="s">
        <v>31</v>
      </c>
      <c r="D726" s="14" t="s">
        <v>2010</v>
      </c>
      <c r="E726" s="14" t="s">
        <v>968</v>
      </c>
      <c r="F726" s="15">
        <v>46034</v>
      </c>
      <c r="G726" s="15">
        <f>EDATE(DataTable[[#This Row],[Priority Date]],31)</f>
        <v>45882</v>
      </c>
      <c r="H726" s="28">
        <f t="shared" ca="1" si="45"/>
        <v>-375</v>
      </c>
      <c r="I726" s="28">
        <f ca="1">PendingRQTable[[#This Row],[Days Remaining]]/(365/12)</f>
        <v>-12.328767123287671</v>
      </c>
      <c r="J726" s="13" t="str">
        <f t="shared" ca="1" si="46"/>
        <v>OVERDUE</v>
      </c>
      <c r="K726" s="14" t="str">
        <f t="shared" si="47"/>
        <v>Yes</v>
      </c>
    </row>
    <row r="727" spans="1:11">
      <c r="A727" s="14" t="s">
        <v>2011</v>
      </c>
      <c r="B727" s="28">
        <v>202611003171</v>
      </c>
      <c r="C727" s="14" t="s">
        <v>167</v>
      </c>
      <c r="D727" s="14" t="s">
        <v>2012</v>
      </c>
      <c r="E727" s="14" t="s">
        <v>974</v>
      </c>
      <c r="F727" s="15">
        <v>46034</v>
      </c>
      <c r="G727" s="15">
        <f>EDATE(DataTable[[#This Row],[Priority Date]],31)</f>
        <v>45882</v>
      </c>
      <c r="H727" s="28">
        <f t="shared" ca="1" si="45"/>
        <v>-375</v>
      </c>
      <c r="I727" s="28">
        <f ca="1">PendingRQTable[[#This Row],[Days Remaining]]/(365/12)</f>
        <v>-12.328767123287671</v>
      </c>
      <c r="J727" s="13" t="str">
        <f t="shared" ca="1" si="46"/>
        <v>OVERDUE</v>
      </c>
      <c r="K727" s="14" t="str">
        <f>IF(E727="COMPLETE FILED","Yes","Yes")</f>
        <v>Yes</v>
      </c>
    </row>
    <row r="728" spans="1:11">
      <c r="A728" s="14" t="s">
        <v>2013</v>
      </c>
      <c r="B728" s="28">
        <v>202641003852</v>
      </c>
      <c r="C728" s="14" t="s">
        <v>552</v>
      </c>
      <c r="D728" s="14" t="s">
        <v>649</v>
      </c>
      <c r="E728" s="14" t="s">
        <v>968</v>
      </c>
      <c r="F728" s="15">
        <v>46036</v>
      </c>
      <c r="G728" s="15">
        <f>EDATE(DataTable[[#This Row],[Priority Date]],31)</f>
        <v>45910</v>
      </c>
      <c r="H728" s="28">
        <f t="shared" ca="1" si="45"/>
        <v>-347</v>
      </c>
      <c r="I728" s="28">
        <f ca="1">PendingRQTable[[#This Row],[Days Remaining]]/(365/12)</f>
        <v>-11.408219178082192</v>
      </c>
      <c r="J728" s="13" t="str">
        <f t="shared" ca="1" si="46"/>
        <v>OVERDUE</v>
      </c>
      <c r="K728" s="14" t="str">
        <f t="shared" ref="K728:K759" si="48">IF(E728="PROVISIONAL FILED","Yes","Yes")</f>
        <v>Yes</v>
      </c>
    </row>
    <row r="729" spans="1:11">
      <c r="A729" s="14" t="s">
        <v>2014</v>
      </c>
      <c r="B729" s="28">
        <v>202621003836</v>
      </c>
      <c r="C729" s="14" t="s">
        <v>54</v>
      </c>
      <c r="D729" s="14" t="s">
        <v>2015</v>
      </c>
      <c r="E729" s="14" t="s">
        <v>968</v>
      </c>
      <c r="F729" s="15">
        <v>46036</v>
      </c>
      <c r="G729" s="15">
        <f>EDATE(DataTable[[#This Row],[Priority Date]],31)</f>
        <v>45901</v>
      </c>
      <c r="H729" s="28">
        <f t="shared" ca="1" si="45"/>
        <v>-356</v>
      </c>
      <c r="I729" s="28">
        <f ca="1">PendingRQTable[[#This Row],[Days Remaining]]/(365/12)</f>
        <v>-11.704109589041096</v>
      </c>
      <c r="J729" s="13" t="str">
        <f t="shared" ca="1" si="46"/>
        <v>OVERDUE</v>
      </c>
      <c r="K729" s="14" t="str">
        <f t="shared" si="48"/>
        <v>Yes</v>
      </c>
    </row>
    <row r="730" spans="1:11">
      <c r="A730" s="14" t="s">
        <v>2016</v>
      </c>
      <c r="B730" s="28">
        <v>202611004227</v>
      </c>
      <c r="C730" s="14" t="s">
        <v>33</v>
      </c>
      <c r="D730" s="14" t="s">
        <v>2017</v>
      </c>
      <c r="E730" s="14" t="s">
        <v>968</v>
      </c>
      <c r="F730" s="15">
        <v>46037</v>
      </c>
      <c r="G730" s="15">
        <f>EDATE(DataTable[[#This Row],[Priority Date]],31)</f>
        <v>45892</v>
      </c>
      <c r="H730" s="28">
        <f t="shared" ca="1" si="45"/>
        <v>-365</v>
      </c>
      <c r="I730" s="28">
        <f ca="1">PendingRQTable[[#This Row],[Days Remaining]]/(365/12)</f>
        <v>-12</v>
      </c>
      <c r="J730" s="13" t="str">
        <f t="shared" ca="1" si="46"/>
        <v>OVERDUE</v>
      </c>
      <c r="K730" s="14" t="str">
        <f t="shared" si="48"/>
        <v>Yes</v>
      </c>
    </row>
    <row r="731" spans="1:11">
      <c r="A731" s="14" t="s">
        <v>2018</v>
      </c>
      <c r="B731" s="28">
        <v>202621004451</v>
      </c>
      <c r="C731" s="14" t="s">
        <v>80</v>
      </c>
      <c r="D731" s="14" t="s">
        <v>2019</v>
      </c>
      <c r="E731" s="14" t="s">
        <v>968</v>
      </c>
      <c r="F731" s="15">
        <v>46038</v>
      </c>
      <c r="G731" s="15">
        <f>EDATE(DataTable[[#This Row],[Priority Date]],31)</f>
        <v>46824</v>
      </c>
      <c r="H731" s="28">
        <f t="shared" ca="1" si="45"/>
        <v>567</v>
      </c>
      <c r="I731" s="28">
        <f ca="1">PendingRQTable[[#This Row],[Days Remaining]]/(365/12)</f>
        <v>18.641095890410959</v>
      </c>
      <c r="J731" s="13" t="str">
        <f t="shared" ca="1" si="46"/>
        <v>UPCOMING</v>
      </c>
      <c r="K731" s="14" t="str">
        <f t="shared" si="48"/>
        <v>Yes</v>
      </c>
    </row>
    <row r="732" spans="1:11">
      <c r="A732" s="14" t="s">
        <v>2020</v>
      </c>
      <c r="B732" s="28">
        <v>202611004470</v>
      </c>
      <c r="C732" s="14" t="s">
        <v>209</v>
      </c>
      <c r="D732" s="14" t="s">
        <v>2021</v>
      </c>
      <c r="E732" s="14" t="s">
        <v>968</v>
      </c>
      <c r="F732" s="15">
        <v>46038</v>
      </c>
      <c r="G732" s="15">
        <f>EDATE(DataTable[[#This Row],[Priority Date]],31)</f>
        <v>45881</v>
      </c>
      <c r="H732" s="28">
        <f t="shared" ca="1" si="45"/>
        <v>-376</v>
      </c>
      <c r="I732" s="28">
        <f ca="1">PendingRQTable[[#This Row],[Days Remaining]]/(365/12)</f>
        <v>-12.361643835616437</v>
      </c>
      <c r="J732" s="13" t="str">
        <f t="shared" ca="1" si="46"/>
        <v>OVERDUE</v>
      </c>
      <c r="K732" s="14" t="str">
        <f t="shared" si="48"/>
        <v>Yes</v>
      </c>
    </row>
    <row r="733" spans="1:11">
      <c r="A733" s="14" t="s">
        <v>2022</v>
      </c>
      <c r="B733" s="28">
        <v>202621004328</v>
      </c>
      <c r="C733" s="14" t="s">
        <v>80</v>
      </c>
      <c r="D733" s="14" t="s">
        <v>2023</v>
      </c>
      <c r="E733" s="14" t="s">
        <v>968</v>
      </c>
      <c r="F733" s="15">
        <v>46038</v>
      </c>
      <c r="G733" s="15">
        <f>EDATE(DataTable[[#This Row],[Priority Date]],31)</f>
        <v>46209</v>
      </c>
      <c r="H733" s="28">
        <f t="shared" ca="1" si="45"/>
        <v>-48</v>
      </c>
      <c r="I733" s="28">
        <f ca="1">PendingRQTable[[#This Row],[Days Remaining]]/(365/12)</f>
        <v>-1.5780821917808219</v>
      </c>
      <c r="J733" s="13" t="str">
        <f t="shared" ca="1" si="46"/>
        <v>OVERDUE</v>
      </c>
      <c r="K733" s="14" t="str">
        <f t="shared" si="48"/>
        <v>Yes</v>
      </c>
    </row>
    <row r="734" spans="1:11">
      <c r="A734" s="14" t="s">
        <v>2024</v>
      </c>
      <c r="B734" s="28">
        <v>202641004655</v>
      </c>
      <c r="C734" s="14" t="s">
        <v>46</v>
      </c>
      <c r="D734" s="14" t="s">
        <v>2025</v>
      </c>
      <c r="E734" s="14" t="s">
        <v>968</v>
      </c>
      <c r="F734" s="15">
        <v>46038</v>
      </c>
      <c r="G734" s="15">
        <f>EDATE(DataTable[[#This Row],[Priority Date]],31)</f>
        <v>46230</v>
      </c>
      <c r="H734" s="28">
        <f t="shared" ca="1" si="45"/>
        <v>-27</v>
      </c>
      <c r="I734" s="28">
        <f ca="1">PendingRQTable[[#This Row],[Days Remaining]]/(365/12)</f>
        <v>-0.88767123287671235</v>
      </c>
      <c r="J734" s="13" t="str">
        <f t="shared" ca="1" si="46"/>
        <v>OVERDUE</v>
      </c>
      <c r="K734" s="14" t="str">
        <f t="shared" si="48"/>
        <v>Yes</v>
      </c>
    </row>
    <row r="735" spans="1:11">
      <c r="A735" s="14" t="s">
        <v>2026</v>
      </c>
      <c r="B735" s="28">
        <v>202611004662</v>
      </c>
      <c r="C735" s="14" t="s">
        <v>54</v>
      </c>
      <c r="D735" s="14" t="s">
        <v>2027</v>
      </c>
      <c r="E735" s="14" t="s">
        <v>968</v>
      </c>
      <c r="F735" s="15">
        <v>46038</v>
      </c>
      <c r="G735" s="15">
        <f>EDATE(DataTable[[#This Row],[Priority Date]],31)</f>
        <v>45893</v>
      </c>
      <c r="H735" s="28">
        <f t="shared" ca="1" si="45"/>
        <v>-364</v>
      </c>
      <c r="I735" s="28">
        <f ca="1">PendingRQTable[[#This Row],[Days Remaining]]/(365/12)</f>
        <v>-11.967123287671232</v>
      </c>
      <c r="J735" s="13" t="str">
        <f t="shared" ca="1" si="46"/>
        <v>OVERDUE</v>
      </c>
      <c r="K735" s="14" t="str">
        <f t="shared" si="48"/>
        <v>Yes</v>
      </c>
    </row>
    <row r="736" spans="1:11">
      <c r="A736" s="14" t="s">
        <v>2028</v>
      </c>
      <c r="B736" s="28">
        <v>202641005000</v>
      </c>
      <c r="C736" s="14" t="s">
        <v>42</v>
      </c>
      <c r="D736" s="14" t="s">
        <v>2029</v>
      </c>
      <c r="E736" s="14" t="s">
        <v>968</v>
      </c>
      <c r="F736" s="15">
        <v>46041</v>
      </c>
      <c r="G736" s="15">
        <f>EDATE(DataTable[[#This Row],[Priority Date]],31)</f>
        <v>45916</v>
      </c>
      <c r="H736" s="28">
        <f t="shared" ca="1" si="45"/>
        <v>-341</v>
      </c>
      <c r="I736" s="28">
        <f ca="1">PendingRQTable[[#This Row],[Days Remaining]]/(365/12)</f>
        <v>-11.210958904109589</v>
      </c>
      <c r="J736" s="13" t="str">
        <f t="shared" ca="1" si="46"/>
        <v>OVERDUE</v>
      </c>
      <c r="K736" s="14" t="str">
        <f t="shared" si="48"/>
        <v>Yes</v>
      </c>
    </row>
    <row r="737" spans="1:11">
      <c r="A737" s="14" t="s">
        <v>2030</v>
      </c>
      <c r="B737" s="28">
        <v>202621005413</v>
      </c>
      <c r="C737" s="14" t="s">
        <v>80</v>
      </c>
      <c r="D737" s="14" t="s">
        <v>2031</v>
      </c>
      <c r="E737" s="14" t="s">
        <v>968</v>
      </c>
      <c r="F737" s="15">
        <v>46041</v>
      </c>
      <c r="G737" s="15">
        <f>EDATE(DataTable[[#This Row],[Priority Date]],31)</f>
        <v>46824</v>
      </c>
      <c r="H737" s="28">
        <f t="shared" ca="1" si="45"/>
        <v>567</v>
      </c>
      <c r="I737" s="28">
        <f ca="1">PendingRQTable[[#This Row],[Days Remaining]]/(365/12)</f>
        <v>18.641095890410959</v>
      </c>
      <c r="J737" s="13" t="str">
        <f t="shared" ca="1" si="46"/>
        <v>UPCOMING</v>
      </c>
      <c r="K737" s="14" t="str">
        <f t="shared" si="48"/>
        <v>Yes</v>
      </c>
    </row>
    <row r="738" spans="1:11">
      <c r="A738" s="14" t="s">
        <v>2032</v>
      </c>
      <c r="B738" s="28">
        <v>202641005364</v>
      </c>
      <c r="C738" s="14" t="s">
        <v>166</v>
      </c>
      <c r="D738" s="14" t="s">
        <v>2033</v>
      </c>
      <c r="E738" s="14" t="s">
        <v>968</v>
      </c>
      <c r="F738" s="15">
        <v>46041</v>
      </c>
      <c r="G738" s="15">
        <f>EDATE(DataTable[[#This Row],[Priority Date]],31)</f>
        <v>46824</v>
      </c>
      <c r="H738" s="28">
        <f t="shared" ca="1" si="45"/>
        <v>567</v>
      </c>
      <c r="I738" s="28">
        <f ca="1">PendingRQTable[[#This Row],[Days Remaining]]/(365/12)</f>
        <v>18.641095890410959</v>
      </c>
      <c r="J738" s="13" t="str">
        <f t="shared" ca="1" si="46"/>
        <v>UPCOMING</v>
      </c>
      <c r="K738" s="14" t="str">
        <f t="shared" si="48"/>
        <v>Yes</v>
      </c>
    </row>
    <row r="739" spans="1:11">
      <c r="A739" s="14" t="s">
        <v>2034</v>
      </c>
      <c r="B739" s="28">
        <v>202641005539</v>
      </c>
      <c r="C739" s="14" t="s">
        <v>44</v>
      </c>
      <c r="D739" s="14" t="s">
        <v>2035</v>
      </c>
      <c r="E739" s="14" t="s">
        <v>968</v>
      </c>
      <c r="F739" s="15">
        <v>46042</v>
      </c>
      <c r="G739" s="15">
        <f>EDATE(DataTable[[#This Row],[Priority Date]],31)</f>
        <v>45882</v>
      </c>
      <c r="H739" s="28">
        <f t="shared" ca="1" si="45"/>
        <v>-375</v>
      </c>
      <c r="I739" s="28">
        <f ca="1">PendingRQTable[[#This Row],[Days Remaining]]/(365/12)</f>
        <v>-12.328767123287671</v>
      </c>
      <c r="J739" s="13" t="str">
        <f t="shared" ca="1" si="46"/>
        <v>OVERDUE</v>
      </c>
      <c r="K739" s="14" t="str">
        <f t="shared" si="48"/>
        <v>Yes</v>
      </c>
    </row>
    <row r="740" spans="1:11">
      <c r="A740" s="14" t="s">
        <v>2036</v>
      </c>
      <c r="B740" s="28">
        <v>202641005816</v>
      </c>
      <c r="C740" s="14" t="s">
        <v>54</v>
      </c>
      <c r="D740" s="14" t="s">
        <v>2037</v>
      </c>
      <c r="E740" s="14" t="s">
        <v>968</v>
      </c>
      <c r="F740" s="15">
        <v>46042</v>
      </c>
      <c r="G740" s="15">
        <f>EDATE(DataTable[[#This Row],[Priority Date]],31)</f>
        <v>46824</v>
      </c>
      <c r="H740" s="28">
        <f t="shared" ca="1" si="45"/>
        <v>567</v>
      </c>
      <c r="I740" s="28">
        <f ca="1">PendingRQTable[[#This Row],[Days Remaining]]/(365/12)</f>
        <v>18.641095890410959</v>
      </c>
      <c r="J740" s="13" t="str">
        <f t="shared" ca="1" si="46"/>
        <v>UPCOMING</v>
      </c>
      <c r="K740" s="14" t="str">
        <f t="shared" si="48"/>
        <v>Yes</v>
      </c>
    </row>
    <row r="741" spans="1:11">
      <c r="A741" s="14" t="s">
        <v>2038</v>
      </c>
      <c r="B741" s="28">
        <v>202641005700</v>
      </c>
      <c r="C741" s="14" t="s">
        <v>54</v>
      </c>
      <c r="D741" s="14" t="s">
        <v>2039</v>
      </c>
      <c r="E741" s="14" t="s">
        <v>968</v>
      </c>
      <c r="F741" s="15">
        <v>46042</v>
      </c>
      <c r="G741" s="15">
        <f>EDATE(DataTable[[#This Row],[Priority Date]],31)</f>
        <v>46825</v>
      </c>
      <c r="H741" s="28">
        <f t="shared" ca="1" si="45"/>
        <v>568</v>
      </c>
      <c r="I741" s="28">
        <f ca="1">PendingRQTable[[#This Row],[Days Remaining]]/(365/12)</f>
        <v>18.673972602739724</v>
      </c>
      <c r="J741" s="13" t="str">
        <f t="shared" ca="1" si="46"/>
        <v>UPCOMING</v>
      </c>
      <c r="K741" s="14" t="str">
        <f t="shared" si="48"/>
        <v>Yes</v>
      </c>
    </row>
    <row r="742" spans="1:11">
      <c r="A742" s="14" t="s">
        <v>2040</v>
      </c>
      <c r="B742" s="28">
        <v>202641005603</v>
      </c>
      <c r="C742" s="14" t="s">
        <v>44</v>
      </c>
      <c r="D742" s="14" t="s">
        <v>2041</v>
      </c>
      <c r="E742" s="14" t="s">
        <v>968</v>
      </c>
      <c r="F742" s="15">
        <v>46042</v>
      </c>
      <c r="G742" s="15">
        <f>EDATE(DataTable[[#This Row],[Priority Date]],31)</f>
        <v>46825</v>
      </c>
      <c r="H742" s="28">
        <f t="shared" ca="1" si="45"/>
        <v>568</v>
      </c>
      <c r="I742" s="28">
        <f ca="1">PendingRQTable[[#This Row],[Days Remaining]]/(365/12)</f>
        <v>18.673972602739724</v>
      </c>
      <c r="J742" s="13" t="str">
        <f t="shared" ca="1" si="46"/>
        <v>UPCOMING</v>
      </c>
      <c r="K742" s="14" t="str">
        <f t="shared" si="48"/>
        <v>Yes</v>
      </c>
    </row>
    <row r="743" spans="1:11">
      <c r="A743" s="14" t="s">
        <v>2042</v>
      </c>
      <c r="B743" s="28">
        <v>202641005542</v>
      </c>
      <c r="C743" s="14" t="s">
        <v>44</v>
      </c>
      <c r="D743" s="14" t="s">
        <v>2043</v>
      </c>
      <c r="E743" s="14" t="s">
        <v>968</v>
      </c>
      <c r="F743" s="15">
        <v>46042</v>
      </c>
      <c r="G743" s="15">
        <f>EDATE(DataTable[[#This Row],[Priority Date]],31)</f>
        <v>46825</v>
      </c>
      <c r="H743" s="28">
        <f t="shared" ca="1" si="45"/>
        <v>568</v>
      </c>
      <c r="I743" s="28">
        <f ca="1">PendingRQTable[[#This Row],[Days Remaining]]/(365/12)</f>
        <v>18.673972602739724</v>
      </c>
      <c r="J743" s="13" t="str">
        <f t="shared" ca="1" si="46"/>
        <v>UPCOMING</v>
      </c>
      <c r="K743" s="14" t="str">
        <f t="shared" si="48"/>
        <v>Yes</v>
      </c>
    </row>
    <row r="744" spans="1:11">
      <c r="A744" s="14" t="s">
        <v>2044</v>
      </c>
      <c r="B744" s="28">
        <v>202641005832</v>
      </c>
      <c r="C744" s="14" t="s">
        <v>33</v>
      </c>
      <c r="D744" s="14" t="s">
        <v>2045</v>
      </c>
      <c r="E744" s="14" t="s">
        <v>968</v>
      </c>
      <c r="F744" s="15">
        <v>46042</v>
      </c>
      <c r="G744" s="15">
        <f>EDATE(DataTable[[#This Row],[Priority Date]],31)</f>
        <v>46825</v>
      </c>
      <c r="H744" s="28">
        <f t="shared" ca="1" si="45"/>
        <v>568</v>
      </c>
      <c r="I744" s="28">
        <f ca="1">PendingRQTable[[#This Row],[Days Remaining]]/(365/12)</f>
        <v>18.673972602739724</v>
      </c>
      <c r="J744" s="13" t="str">
        <f t="shared" ca="1" si="46"/>
        <v>UPCOMING</v>
      </c>
      <c r="K744" s="14" t="str">
        <f t="shared" si="48"/>
        <v>Yes</v>
      </c>
    </row>
    <row r="745" spans="1:11">
      <c r="A745" s="14" t="s">
        <v>2046</v>
      </c>
      <c r="B745" s="28">
        <v>202641006062</v>
      </c>
      <c r="C745" s="14" t="s">
        <v>54</v>
      </c>
      <c r="D745" s="14" t="s">
        <v>2047</v>
      </c>
      <c r="E745" s="14" t="s">
        <v>968</v>
      </c>
      <c r="F745" s="15">
        <v>46043</v>
      </c>
      <c r="G745" s="15">
        <f>EDATE(DataTable[[#This Row],[Priority Date]],31)</f>
        <v>46825</v>
      </c>
      <c r="H745" s="28">
        <f t="shared" ca="1" si="45"/>
        <v>568</v>
      </c>
      <c r="I745" s="28">
        <f ca="1">PendingRQTable[[#This Row],[Days Remaining]]/(365/12)</f>
        <v>18.673972602739724</v>
      </c>
      <c r="J745" s="13" t="str">
        <f t="shared" ca="1" si="46"/>
        <v>UPCOMING</v>
      </c>
      <c r="K745" s="14" t="str">
        <f t="shared" si="48"/>
        <v>Yes</v>
      </c>
    </row>
    <row r="746" spans="1:11">
      <c r="A746" s="14" t="s">
        <v>2048</v>
      </c>
      <c r="B746" s="28">
        <v>202641006076</v>
      </c>
      <c r="C746" s="14" t="s">
        <v>54</v>
      </c>
      <c r="D746" s="14" t="s">
        <v>2049</v>
      </c>
      <c r="E746" s="14" t="s">
        <v>968</v>
      </c>
      <c r="F746" s="15">
        <v>46043</v>
      </c>
      <c r="G746" s="15">
        <f>EDATE(DataTable[[#This Row],[Priority Date]],31)</f>
        <v>46825</v>
      </c>
      <c r="H746" s="28">
        <f t="shared" ca="1" si="45"/>
        <v>568</v>
      </c>
      <c r="I746" s="28">
        <f ca="1">PendingRQTable[[#This Row],[Days Remaining]]/(365/12)</f>
        <v>18.673972602739724</v>
      </c>
      <c r="J746" s="13" t="str">
        <f t="shared" ca="1" si="46"/>
        <v>UPCOMING</v>
      </c>
      <c r="K746" s="14" t="str">
        <f t="shared" si="48"/>
        <v>Yes</v>
      </c>
    </row>
    <row r="747" spans="1:11">
      <c r="A747" s="14" t="s">
        <v>2050</v>
      </c>
      <c r="B747" s="28">
        <v>202611005961</v>
      </c>
      <c r="C747" s="14" t="s">
        <v>54</v>
      </c>
      <c r="D747" s="14" t="s">
        <v>2051</v>
      </c>
      <c r="E747" s="14" t="s">
        <v>968</v>
      </c>
      <c r="F747" s="15">
        <v>46043</v>
      </c>
      <c r="G747" s="15">
        <f>EDATE(DataTable[[#This Row],[Priority Date]],31)</f>
        <v>46825</v>
      </c>
      <c r="H747" s="28">
        <f t="shared" ca="1" si="45"/>
        <v>568</v>
      </c>
      <c r="I747" s="28">
        <f ca="1">PendingRQTable[[#This Row],[Days Remaining]]/(365/12)</f>
        <v>18.673972602739724</v>
      </c>
      <c r="J747" s="13" t="str">
        <f t="shared" ca="1" si="46"/>
        <v>UPCOMING</v>
      </c>
      <c r="K747" s="14" t="str">
        <f t="shared" si="48"/>
        <v>Yes</v>
      </c>
    </row>
    <row r="748" spans="1:11">
      <c r="A748" s="14" t="s">
        <v>2052</v>
      </c>
      <c r="B748" s="28">
        <v>202641005914</v>
      </c>
      <c r="C748" s="14" t="s">
        <v>31</v>
      </c>
      <c r="D748" s="14" t="s">
        <v>2053</v>
      </c>
      <c r="E748" s="14" t="s">
        <v>968</v>
      </c>
      <c r="F748" s="15">
        <v>46043</v>
      </c>
      <c r="G748" s="15">
        <f>EDATE(DataTable[[#This Row],[Priority Date]],31)</f>
        <v>45882</v>
      </c>
      <c r="H748" s="28">
        <f t="shared" ca="1" si="45"/>
        <v>-375</v>
      </c>
      <c r="I748" s="28">
        <f ca="1">PendingRQTable[[#This Row],[Days Remaining]]/(365/12)</f>
        <v>-12.328767123287671</v>
      </c>
      <c r="J748" s="13" t="str">
        <f t="shared" ca="1" si="46"/>
        <v>OVERDUE</v>
      </c>
      <c r="K748" s="14" t="str">
        <f t="shared" si="48"/>
        <v>Yes</v>
      </c>
    </row>
    <row r="749" spans="1:11">
      <c r="A749" s="14" t="s">
        <v>2054</v>
      </c>
      <c r="B749" s="28">
        <v>202641006064</v>
      </c>
      <c r="C749" s="14" t="s">
        <v>531</v>
      </c>
      <c r="D749" s="14" t="s">
        <v>649</v>
      </c>
      <c r="E749" s="14" t="s">
        <v>968</v>
      </c>
      <c r="F749" s="15">
        <v>46043</v>
      </c>
      <c r="G749" s="15">
        <f>EDATE(DataTable[[#This Row],[Priority Date]],31)</f>
        <v>46825</v>
      </c>
      <c r="H749" s="28">
        <f t="shared" ca="1" si="45"/>
        <v>568</v>
      </c>
      <c r="I749" s="28">
        <f ca="1">PendingRQTable[[#This Row],[Days Remaining]]/(365/12)</f>
        <v>18.673972602739724</v>
      </c>
      <c r="J749" s="13" t="str">
        <f t="shared" ca="1" si="46"/>
        <v>UPCOMING</v>
      </c>
      <c r="K749" s="14" t="str">
        <f t="shared" si="48"/>
        <v>Yes</v>
      </c>
    </row>
    <row r="750" spans="1:11">
      <c r="A750" s="14" t="s">
        <v>2055</v>
      </c>
      <c r="B750" s="28">
        <v>202641006583</v>
      </c>
      <c r="C750" s="14" t="s">
        <v>165</v>
      </c>
      <c r="D750" s="14" t="s">
        <v>649</v>
      </c>
      <c r="E750" s="14" t="s">
        <v>968</v>
      </c>
      <c r="F750" s="15">
        <v>46044</v>
      </c>
      <c r="G750" s="15">
        <f>EDATE(DataTable[[#This Row],[Priority Date]],31)</f>
        <v>45961</v>
      </c>
      <c r="H750" s="28">
        <f t="shared" ca="1" si="45"/>
        <v>-296</v>
      </c>
      <c r="I750" s="28">
        <f ca="1">PendingRQTable[[#This Row],[Days Remaining]]/(365/12)</f>
        <v>-9.7315068493150676</v>
      </c>
      <c r="J750" s="13" t="str">
        <f t="shared" ca="1" si="46"/>
        <v>OVERDUE</v>
      </c>
      <c r="K750" s="14" t="str">
        <f t="shared" si="48"/>
        <v>Yes</v>
      </c>
    </row>
    <row r="751" spans="1:11">
      <c r="A751" s="14" t="s">
        <v>2056</v>
      </c>
      <c r="B751" s="28">
        <v>202641006359</v>
      </c>
      <c r="C751" s="14" t="s">
        <v>33</v>
      </c>
      <c r="D751" s="14" t="s">
        <v>2057</v>
      </c>
      <c r="E751" s="14" t="s">
        <v>968</v>
      </c>
      <c r="F751" s="15">
        <v>46044</v>
      </c>
      <c r="G751" s="15">
        <f>EDATE(DataTable[[#This Row],[Priority Date]],31)</f>
        <v>45958</v>
      </c>
      <c r="H751" s="28">
        <f t="shared" ca="1" si="45"/>
        <v>-299</v>
      </c>
      <c r="I751" s="28">
        <f ca="1">PendingRQTable[[#This Row],[Days Remaining]]/(365/12)</f>
        <v>-9.830136986301369</v>
      </c>
      <c r="J751" s="13" t="str">
        <f t="shared" ca="1" si="46"/>
        <v>OVERDUE</v>
      </c>
      <c r="K751" s="14" t="str">
        <f t="shared" si="48"/>
        <v>Yes</v>
      </c>
    </row>
    <row r="752" spans="1:11">
      <c r="A752" s="14" t="s">
        <v>2058</v>
      </c>
      <c r="B752" s="28">
        <v>202641006626</v>
      </c>
      <c r="C752" s="14" t="s">
        <v>33</v>
      </c>
      <c r="D752" s="14" t="s">
        <v>2059</v>
      </c>
      <c r="E752" s="14" t="s">
        <v>968</v>
      </c>
      <c r="F752" s="15">
        <v>46044</v>
      </c>
      <c r="G752" s="15">
        <f>EDATE(DataTable[[#This Row],[Priority Date]],31)</f>
        <v>46825</v>
      </c>
      <c r="H752" s="28">
        <f t="shared" ca="1" si="45"/>
        <v>568</v>
      </c>
      <c r="I752" s="28">
        <f ca="1">PendingRQTable[[#This Row],[Days Remaining]]/(365/12)</f>
        <v>18.673972602739724</v>
      </c>
      <c r="J752" s="13" t="str">
        <f t="shared" ca="1" si="46"/>
        <v>UPCOMING</v>
      </c>
      <c r="K752" s="14" t="str">
        <f t="shared" si="48"/>
        <v>Yes</v>
      </c>
    </row>
    <row r="753" spans="1:11">
      <c r="A753" s="14" t="s">
        <v>2060</v>
      </c>
      <c r="B753" s="28">
        <v>202641006521</v>
      </c>
      <c r="C753" s="14" t="s">
        <v>109</v>
      </c>
      <c r="D753" s="14" t="s">
        <v>2061</v>
      </c>
      <c r="E753" s="14" t="s">
        <v>968</v>
      </c>
      <c r="F753" s="15">
        <v>46044</v>
      </c>
      <c r="G753" s="15">
        <f>EDATE(DataTable[[#This Row],[Priority Date]],31)</f>
        <v>46825</v>
      </c>
      <c r="H753" s="28">
        <f t="shared" ca="1" si="45"/>
        <v>568</v>
      </c>
      <c r="I753" s="28">
        <f ca="1">PendingRQTable[[#This Row],[Days Remaining]]/(365/12)</f>
        <v>18.673972602739724</v>
      </c>
      <c r="J753" s="13" t="str">
        <f t="shared" ca="1" si="46"/>
        <v>UPCOMING</v>
      </c>
      <c r="K753" s="14" t="str">
        <f t="shared" si="48"/>
        <v>Yes</v>
      </c>
    </row>
    <row r="754" spans="1:11">
      <c r="A754" s="14" t="s">
        <v>2062</v>
      </c>
      <c r="B754" s="28">
        <v>202611006380</v>
      </c>
      <c r="C754" s="14" t="s">
        <v>141</v>
      </c>
      <c r="D754" s="14" t="s">
        <v>2063</v>
      </c>
      <c r="E754" s="14" t="s">
        <v>968</v>
      </c>
      <c r="F754" s="15">
        <v>46044</v>
      </c>
      <c r="G754" s="15">
        <f>EDATE(DataTable[[#This Row],[Priority Date]],31)</f>
        <v>45975</v>
      </c>
      <c r="H754" s="28">
        <f t="shared" ca="1" si="45"/>
        <v>-282</v>
      </c>
      <c r="I754" s="28">
        <f ca="1">PendingRQTable[[#This Row],[Days Remaining]]/(365/12)</f>
        <v>-9.2712328767123289</v>
      </c>
      <c r="J754" s="13" t="str">
        <f t="shared" ca="1" si="46"/>
        <v>OVERDUE</v>
      </c>
      <c r="K754" s="14" t="str">
        <f t="shared" si="48"/>
        <v>Yes</v>
      </c>
    </row>
    <row r="755" spans="1:11">
      <c r="A755" s="14" t="s">
        <v>2064</v>
      </c>
      <c r="B755" s="28">
        <v>202641007053</v>
      </c>
      <c r="C755" s="14" t="s">
        <v>33</v>
      </c>
      <c r="D755" s="14" t="s">
        <v>2065</v>
      </c>
      <c r="E755" s="14" t="s">
        <v>968</v>
      </c>
      <c r="F755" s="15">
        <v>46045</v>
      </c>
      <c r="G755" s="15">
        <f>EDATE(DataTable[[#This Row],[Priority Date]],31)</f>
        <v>45964</v>
      </c>
      <c r="H755" s="28">
        <f t="shared" ca="1" si="45"/>
        <v>-293</v>
      </c>
      <c r="I755" s="28">
        <f ca="1">PendingRQTable[[#This Row],[Days Remaining]]/(365/12)</f>
        <v>-9.6328767123287662</v>
      </c>
      <c r="J755" s="13" t="str">
        <f t="shared" ca="1" si="46"/>
        <v>OVERDUE</v>
      </c>
      <c r="K755" s="14" t="str">
        <f t="shared" si="48"/>
        <v>Yes</v>
      </c>
    </row>
    <row r="756" spans="1:11">
      <c r="A756" s="14" t="s">
        <v>2066</v>
      </c>
      <c r="B756" s="28">
        <v>202641006984</v>
      </c>
      <c r="C756" s="14" t="s">
        <v>33</v>
      </c>
      <c r="D756" s="14" t="s">
        <v>2067</v>
      </c>
      <c r="E756" s="14" t="s">
        <v>968</v>
      </c>
      <c r="F756" s="15">
        <v>46045</v>
      </c>
      <c r="G756" s="15">
        <f>EDATE(DataTable[[#This Row],[Priority Date]],31)</f>
        <v>46825</v>
      </c>
      <c r="H756" s="28">
        <f t="shared" ca="1" si="45"/>
        <v>568</v>
      </c>
      <c r="I756" s="28">
        <f ca="1">PendingRQTable[[#This Row],[Days Remaining]]/(365/12)</f>
        <v>18.673972602739724</v>
      </c>
      <c r="J756" s="13" t="str">
        <f t="shared" ca="1" si="46"/>
        <v>UPCOMING</v>
      </c>
      <c r="K756" s="14" t="str">
        <f t="shared" si="48"/>
        <v>Yes</v>
      </c>
    </row>
    <row r="757" spans="1:11">
      <c r="A757" s="14" t="s">
        <v>2068</v>
      </c>
      <c r="B757" s="28">
        <v>202641006803</v>
      </c>
      <c r="C757" s="14" t="s">
        <v>54</v>
      </c>
      <c r="D757" s="14" t="s">
        <v>2069</v>
      </c>
      <c r="E757" s="14" t="s">
        <v>968</v>
      </c>
      <c r="F757" s="15">
        <v>46045</v>
      </c>
      <c r="G757" s="15">
        <f>EDATE(DataTable[[#This Row],[Priority Date]],31)</f>
        <v>46825</v>
      </c>
      <c r="H757" s="28">
        <f t="shared" ca="1" si="45"/>
        <v>568</v>
      </c>
      <c r="I757" s="28">
        <f ca="1">PendingRQTable[[#This Row],[Days Remaining]]/(365/12)</f>
        <v>18.673972602739724</v>
      </c>
      <c r="J757" s="13" t="str">
        <f t="shared" ca="1" si="46"/>
        <v>UPCOMING</v>
      </c>
      <c r="K757" s="14" t="str">
        <f t="shared" si="48"/>
        <v>Yes</v>
      </c>
    </row>
    <row r="758" spans="1:11">
      <c r="A758" s="14" t="s">
        <v>2070</v>
      </c>
      <c r="B758" s="28">
        <v>202641007058</v>
      </c>
      <c r="C758" s="14" t="s">
        <v>42</v>
      </c>
      <c r="D758" s="14" t="s">
        <v>2071</v>
      </c>
      <c r="E758" s="14" t="s">
        <v>968</v>
      </c>
      <c r="F758" s="15">
        <v>46045</v>
      </c>
      <c r="G758" s="15">
        <f>EDATE(DataTable[[#This Row],[Priority Date]],31)</f>
        <v>45900</v>
      </c>
      <c r="H758" s="28">
        <f t="shared" ca="1" si="45"/>
        <v>-357</v>
      </c>
      <c r="I758" s="28">
        <f ca="1">PendingRQTable[[#This Row],[Days Remaining]]/(365/12)</f>
        <v>-11.736986301369862</v>
      </c>
      <c r="J758" s="13" t="str">
        <f t="shared" ca="1" si="46"/>
        <v>OVERDUE</v>
      </c>
      <c r="K758" s="14" t="str">
        <f t="shared" si="48"/>
        <v>Yes</v>
      </c>
    </row>
    <row r="759" spans="1:11">
      <c r="A759" s="14" t="s">
        <v>2072</v>
      </c>
      <c r="B759" s="28">
        <v>202611006875</v>
      </c>
      <c r="C759" s="14" t="s">
        <v>54</v>
      </c>
      <c r="D759" s="14" t="s">
        <v>2073</v>
      </c>
      <c r="E759" s="14" t="s">
        <v>968</v>
      </c>
      <c r="F759" s="15">
        <v>46045</v>
      </c>
      <c r="G759" s="15">
        <f>EDATE(DataTable[[#This Row],[Priority Date]],31)</f>
        <v>45954</v>
      </c>
      <c r="H759" s="28">
        <f t="shared" ca="1" si="45"/>
        <v>-303</v>
      </c>
      <c r="I759" s="28">
        <f ca="1">PendingRQTable[[#This Row],[Days Remaining]]/(365/12)</f>
        <v>-9.9616438356164387</v>
      </c>
      <c r="J759" s="13" t="str">
        <f t="shared" ca="1" si="46"/>
        <v>OVERDUE</v>
      </c>
      <c r="K759" s="14" t="str">
        <f t="shared" si="48"/>
        <v>Yes</v>
      </c>
    </row>
    <row r="760" spans="1:11">
      <c r="A760" s="14" t="s">
        <v>2074</v>
      </c>
      <c r="B760" s="28">
        <v>202621007291</v>
      </c>
      <c r="C760" s="14" t="s">
        <v>125</v>
      </c>
      <c r="D760" s="14" t="s">
        <v>2075</v>
      </c>
      <c r="E760" s="14" t="s">
        <v>968</v>
      </c>
      <c r="F760" s="15">
        <v>46046</v>
      </c>
      <c r="G760" s="15">
        <f>EDATE(DataTable[[#This Row],[Priority Date]],31)</f>
        <v>45894</v>
      </c>
      <c r="H760" s="28">
        <f t="shared" ca="1" si="45"/>
        <v>-363</v>
      </c>
      <c r="I760" s="28">
        <f ca="1">PendingRQTable[[#This Row],[Days Remaining]]/(365/12)</f>
        <v>-11.934246575342465</v>
      </c>
      <c r="J760" s="13" t="str">
        <f t="shared" ca="1" si="46"/>
        <v>OVERDUE</v>
      </c>
      <c r="K760" s="14" t="str">
        <f t="shared" ref="K760:K777" si="49">IF(E760="PROVISIONAL FILED","Yes","Yes")</f>
        <v>Yes</v>
      </c>
    </row>
    <row r="761" spans="1:11">
      <c r="A761" s="14" t="s">
        <v>2076</v>
      </c>
      <c r="B761" s="28">
        <v>202641007645</v>
      </c>
      <c r="C761" s="14" t="s">
        <v>31</v>
      </c>
      <c r="D761" s="14" t="s">
        <v>2077</v>
      </c>
      <c r="E761" s="14" t="s">
        <v>968</v>
      </c>
      <c r="F761" s="15">
        <v>46049</v>
      </c>
      <c r="G761" s="15">
        <f>EDATE(DataTable[[#This Row],[Priority Date]],31)</f>
        <v>46474</v>
      </c>
      <c r="H761" s="28">
        <f t="shared" ca="1" si="45"/>
        <v>217</v>
      </c>
      <c r="I761" s="28">
        <f ca="1">PendingRQTable[[#This Row],[Days Remaining]]/(365/12)</f>
        <v>7.1342465753424653</v>
      </c>
      <c r="J761" s="13" t="str">
        <f t="shared" ca="1" si="46"/>
        <v>UPCOMING</v>
      </c>
      <c r="K761" s="14" t="str">
        <f t="shared" si="49"/>
        <v>Yes</v>
      </c>
    </row>
    <row r="762" spans="1:11">
      <c r="A762" s="14" t="s">
        <v>2078</v>
      </c>
      <c r="B762" s="28">
        <v>202641007592</v>
      </c>
      <c r="C762" s="14" t="s">
        <v>42</v>
      </c>
      <c r="D762" s="14" t="s">
        <v>2079</v>
      </c>
      <c r="E762" s="14" t="s">
        <v>968</v>
      </c>
      <c r="F762" s="15">
        <v>46049</v>
      </c>
      <c r="G762" s="15">
        <f>EDATE(DataTable[[#This Row],[Priority Date]],31)</f>
        <v>46225</v>
      </c>
      <c r="H762" s="28">
        <f t="shared" ca="1" si="45"/>
        <v>-32</v>
      </c>
      <c r="I762" s="28">
        <f ca="1">PendingRQTable[[#This Row],[Days Remaining]]/(365/12)</f>
        <v>-1.0520547945205478</v>
      </c>
      <c r="J762" s="13" t="str">
        <f t="shared" ca="1" si="46"/>
        <v>OVERDUE</v>
      </c>
      <c r="K762" s="14" t="str">
        <f t="shared" si="49"/>
        <v>Yes</v>
      </c>
    </row>
    <row r="763" spans="1:11">
      <c r="A763" s="14" t="s">
        <v>2080</v>
      </c>
      <c r="B763" s="28">
        <v>202641008064</v>
      </c>
      <c r="C763" s="14" t="s">
        <v>119</v>
      </c>
      <c r="D763" s="14" t="s">
        <v>2081</v>
      </c>
      <c r="E763" s="14" t="s">
        <v>968</v>
      </c>
      <c r="F763" s="15">
        <v>46049</v>
      </c>
      <c r="G763" s="15">
        <f>EDATE(DataTable[[#This Row],[Priority Date]],31)</f>
        <v>46825</v>
      </c>
      <c r="H763" s="28">
        <f t="shared" ca="1" si="45"/>
        <v>568</v>
      </c>
      <c r="I763" s="28">
        <f ca="1">PendingRQTable[[#This Row],[Days Remaining]]/(365/12)</f>
        <v>18.673972602739724</v>
      </c>
      <c r="J763" s="13" t="str">
        <f t="shared" ca="1" si="46"/>
        <v>UPCOMING</v>
      </c>
      <c r="K763" s="14" t="str">
        <f t="shared" si="49"/>
        <v>Yes</v>
      </c>
    </row>
    <row r="764" spans="1:11">
      <c r="A764" s="14" t="s">
        <v>2082</v>
      </c>
      <c r="B764" s="28">
        <v>202641008072</v>
      </c>
      <c r="C764" s="14" t="s">
        <v>99</v>
      </c>
      <c r="D764" s="14" t="s">
        <v>2083</v>
      </c>
      <c r="E764" s="14" t="s">
        <v>968</v>
      </c>
      <c r="F764" s="15">
        <v>46049</v>
      </c>
      <c r="G764" s="15">
        <f>EDATE(DataTable[[#This Row],[Priority Date]],31)</f>
        <v>46825</v>
      </c>
      <c r="H764" s="28">
        <f t="shared" ca="1" si="45"/>
        <v>568</v>
      </c>
      <c r="I764" s="28">
        <f ca="1">PendingRQTable[[#This Row],[Days Remaining]]/(365/12)</f>
        <v>18.673972602739724</v>
      </c>
      <c r="J764" s="13" t="str">
        <f t="shared" ca="1" si="46"/>
        <v>UPCOMING</v>
      </c>
      <c r="K764" s="14" t="str">
        <f t="shared" si="49"/>
        <v>Yes</v>
      </c>
    </row>
    <row r="765" spans="1:11">
      <c r="A765" s="14" t="s">
        <v>2084</v>
      </c>
      <c r="B765" s="28">
        <v>202641007770</v>
      </c>
      <c r="C765" s="14" t="s">
        <v>40</v>
      </c>
      <c r="D765" s="14" t="s">
        <v>2085</v>
      </c>
      <c r="E765" s="14" t="s">
        <v>968</v>
      </c>
      <c r="F765" s="15">
        <v>46049</v>
      </c>
      <c r="G765" s="15">
        <f>EDATE(DataTable[[#This Row],[Priority Date]],31)</f>
        <v>46825</v>
      </c>
      <c r="H765" s="28">
        <f t="shared" ca="1" si="45"/>
        <v>568</v>
      </c>
      <c r="I765" s="28">
        <f ca="1">PendingRQTable[[#This Row],[Days Remaining]]/(365/12)</f>
        <v>18.673972602739724</v>
      </c>
      <c r="J765" s="13" t="str">
        <f t="shared" ca="1" si="46"/>
        <v>UPCOMING</v>
      </c>
      <c r="K765" s="14" t="str">
        <f t="shared" si="49"/>
        <v>Yes</v>
      </c>
    </row>
    <row r="766" spans="1:11">
      <c r="A766" s="14" t="s">
        <v>2086</v>
      </c>
      <c r="B766" s="28">
        <v>202611008755</v>
      </c>
      <c r="C766" s="14" t="s">
        <v>141</v>
      </c>
      <c r="D766" s="14" t="s">
        <v>2087</v>
      </c>
      <c r="E766" s="14" t="s">
        <v>968</v>
      </c>
      <c r="F766" s="15">
        <v>46050</v>
      </c>
      <c r="G766" s="15">
        <f>EDATE(DataTable[[#This Row],[Priority Date]],31)</f>
        <v>46825</v>
      </c>
      <c r="H766" s="28">
        <f t="shared" ca="1" si="45"/>
        <v>568</v>
      </c>
      <c r="I766" s="28">
        <f ca="1">PendingRQTable[[#This Row],[Days Remaining]]/(365/12)</f>
        <v>18.673972602739724</v>
      </c>
      <c r="J766" s="13" t="str">
        <f t="shared" ca="1" si="46"/>
        <v>UPCOMING</v>
      </c>
      <c r="K766" s="14" t="str">
        <f t="shared" si="49"/>
        <v>Yes</v>
      </c>
    </row>
    <row r="767" spans="1:11">
      <c r="A767" s="14" t="s">
        <v>2088</v>
      </c>
      <c r="B767" s="28">
        <v>202641008175</v>
      </c>
      <c r="C767" s="14" t="s">
        <v>152</v>
      </c>
      <c r="D767" s="14" t="s">
        <v>649</v>
      </c>
      <c r="E767" s="14" t="s">
        <v>968</v>
      </c>
      <c r="F767" s="15">
        <v>46050</v>
      </c>
      <c r="G767" s="15">
        <f>EDATE(DataTable[[#This Row],[Priority Date]],31)</f>
        <v>45889</v>
      </c>
      <c r="H767" s="28">
        <f t="shared" ca="1" si="45"/>
        <v>-368</v>
      </c>
      <c r="I767" s="28">
        <f ca="1">PendingRQTable[[#This Row],[Days Remaining]]/(365/12)</f>
        <v>-12.098630136986301</v>
      </c>
      <c r="J767" s="13" t="str">
        <f t="shared" ca="1" si="46"/>
        <v>OVERDUE</v>
      </c>
      <c r="K767" s="14" t="str">
        <f t="shared" si="49"/>
        <v>Yes</v>
      </c>
    </row>
    <row r="768" spans="1:11">
      <c r="A768" s="14" t="s">
        <v>2089</v>
      </c>
      <c r="B768" s="28">
        <v>202641008435</v>
      </c>
      <c r="C768" s="14" t="s">
        <v>31</v>
      </c>
      <c r="D768" s="14" t="s">
        <v>2090</v>
      </c>
      <c r="E768" s="14" t="s">
        <v>968</v>
      </c>
      <c r="F768" s="15">
        <v>46050</v>
      </c>
      <c r="G768" s="15">
        <f>EDATE(DataTable[[#This Row],[Priority Date]],31)</f>
        <v>45882</v>
      </c>
      <c r="H768" s="28">
        <f t="shared" ca="1" si="45"/>
        <v>-375</v>
      </c>
      <c r="I768" s="28">
        <f ca="1">PendingRQTable[[#This Row],[Days Remaining]]/(365/12)</f>
        <v>-12.328767123287671</v>
      </c>
      <c r="J768" s="13" t="str">
        <f t="shared" ca="1" si="46"/>
        <v>OVERDUE</v>
      </c>
      <c r="K768" s="14" t="str">
        <f t="shared" si="49"/>
        <v>Yes</v>
      </c>
    </row>
    <row r="769" spans="1:11">
      <c r="A769" s="14" t="s">
        <v>2091</v>
      </c>
      <c r="B769" s="28">
        <v>202621009138</v>
      </c>
      <c r="C769" s="14" t="s">
        <v>80</v>
      </c>
      <c r="D769" s="14" t="s">
        <v>2092</v>
      </c>
      <c r="E769" s="14" t="s">
        <v>968</v>
      </c>
      <c r="F769" s="15">
        <v>46051</v>
      </c>
      <c r="G769" s="15">
        <f>EDATE(DataTable[[#This Row],[Priority Date]],31)</f>
        <v>46826</v>
      </c>
      <c r="H769" s="28">
        <f t="shared" ca="1" si="45"/>
        <v>569</v>
      </c>
      <c r="I769" s="28">
        <f ca="1">PendingRQTable[[#This Row],[Days Remaining]]/(365/12)</f>
        <v>18.706849315068492</v>
      </c>
      <c r="J769" s="13" t="str">
        <f t="shared" ca="1" si="46"/>
        <v>UPCOMING</v>
      </c>
      <c r="K769" s="14" t="str">
        <f t="shared" si="49"/>
        <v>Yes</v>
      </c>
    </row>
    <row r="770" spans="1:11">
      <c r="A770" s="14" t="s">
        <v>2093</v>
      </c>
      <c r="B770" s="28">
        <v>202641009408</v>
      </c>
      <c r="C770" s="14" t="s">
        <v>40</v>
      </c>
      <c r="D770" s="14" t="s">
        <v>2094</v>
      </c>
      <c r="E770" s="14" t="s">
        <v>968</v>
      </c>
      <c r="F770" s="15">
        <v>46051</v>
      </c>
      <c r="G770" s="15">
        <f>EDATE(DataTable[[#This Row],[Priority Date]],31)</f>
        <v>45903</v>
      </c>
      <c r="H770" s="28">
        <f t="shared" ref="H770:H833" ca="1" si="50">G770-TODAY()</f>
        <v>-354</v>
      </c>
      <c r="I770" s="28">
        <f ca="1">PendingRQTable[[#This Row],[Days Remaining]]/(365/12)</f>
        <v>-11.638356164383561</v>
      </c>
      <c r="J770" s="13" t="str">
        <f t="shared" ref="J770:J833" ca="1" si="51">IF(H770&lt;0,"OVERDUE",IF(H770&lt;=30,"DUE &lt;=30 DAYS",IF(H770&lt;=90,"DUE &lt;=90 DAYS","UPCOMING")))</f>
        <v>OVERDUE</v>
      </c>
      <c r="K770" s="14" t="str">
        <f t="shared" si="49"/>
        <v>Yes</v>
      </c>
    </row>
    <row r="771" spans="1:11">
      <c r="A771" s="14" t="s">
        <v>2095</v>
      </c>
      <c r="B771" s="28">
        <v>202621008866</v>
      </c>
      <c r="C771" s="14" t="s">
        <v>80</v>
      </c>
      <c r="D771" s="14" t="s">
        <v>2096</v>
      </c>
      <c r="E771" s="14" t="s">
        <v>968</v>
      </c>
      <c r="F771" s="15">
        <v>46051</v>
      </c>
      <c r="G771" s="15">
        <f>EDATE(DataTable[[#This Row],[Priority Date]],31)</f>
        <v>45888</v>
      </c>
      <c r="H771" s="28">
        <f t="shared" ca="1" si="50"/>
        <v>-369</v>
      </c>
      <c r="I771" s="28">
        <f ca="1">PendingRQTable[[#This Row],[Days Remaining]]/(365/12)</f>
        <v>-12.131506849315068</v>
      </c>
      <c r="J771" s="13" t="str">
        <f t="shared" ca="1" si="51"/>
        <v>OVERDUE</v>
      </c>
      <c r="K771" s="14" t="str">
        <f t="shared" si="49"/>
        <v>Yes</v>
      </c>
    </row>
    <row r="772" spans="1:11">
      <c r="A772" s="14" t="s">
        <v>2097</v>
      </c>
      <c r="B772" s="28">
        <v>202641009438</v>
      </c>
      <c r="C772" s="14" t="s">
        <v>500</v>
      </c>
      <c r="D772" s="14" t="s">
        <v>2098</v>
      </c>
      <c r="E772" s="14" t="s">
        <v>968</v>
      </c>
      <c r="F772" s="15">
        <v>46051</v>
      </c>
      <c r="G772" s="15">
        <f>EDATE(DataTable[[#This Row],[Priority Date]],31)</f>
        <v>45889</v>
      </c>
      <c r="H772" s="28">
        <f t="shared" ca="1" si="50"/>
        <v>-368</v>
      </c>
      <c r="I772" s="28">
        <f ca="1">PendingRQTable[[#This Row],[Days Remaining]]/(365/12)</f>
        <v>-12.098630136986301</v>
      </c>
      <c r="J772" s="13" t="str">
        <f t="shared" ca="1" si="51"/>
        <v>OVERDUE</v>
      </c>
      <c r="K772" s="14" t="str">
        <f t="shared" si="49"/>
        <v>Yes</v>
      </c>
    </row>
    <row r="773" spans="1:11">
      <c r="A773" s="14" t="s">
        <v>2099</v>
      </c>
      <c r="B773" s="28">
        <v>202641008867</v>
      </c>
      <c r="C773" s="14" t="s">
        <v>44</v>
      </c>
      <c r="D773" s="14" t="s">
        <v>2100</v>
      </c>
      <c r="E773" s="14" t="s">
        <v>968</v>
      </c>
      <c r="F773" s="15">
        <v>46051</v>
      </c>
      <c r="G773" s="15">
        <f>EDATE(DataTable[[#This Row],[Priority Date]],31)</f>
        <v>46826</v>
      </c>
      <c r="H773" s="28">
        <f t="shared" ca="1" si="50"/>
        <v>569</v>
      </c>
      <c r="I773" s="28">
        <f ca="1">PendingRQTable[[#This Row],[Days Remaining]]/(365/12)</f>
        <v>18.706849315068492</v>
      </c>
      <c r="J773" s="13" t="str">
        <f t="shared" ca="1" si="51"/>
        <v>UPCOMING</v>
      </c>
      <c r="K773" s="14" t="str">
        <f t="shared" si="49"/>
        <v>Yes</v>
      </c>
    </row>
    <row r="774" spans="1:11">
      <c r="A774" s="14" t="s">
        <v>2101</v>
      </c>
      <c r="B774" s="28">
        <v>202641009174</v>
      </c>
      <c r="C774" s="14" t="s">
        <v>42</v>
      </c>
      <c r="D774" s="14" t="s">
        <v>2102</v>
      </c>
      <c r="E774" s="14" t="s">
        <v>968</v>
      </c>
      <c r="F774" s="15">
        <v>46051</v>
      </c>
      <c r="G774" s="15">
        <f>EDATE(DataTable[[#This Row],[Priority Date]],31)</f>
        <v>45986</v>
      </c>
      <c r="H774" s="28">
        <f t="shared" ca="1" si="50"/>
        <v>-271</v>
      </c>
      <c r="I774" s="28">
        <f ca="1">PendingRQTable[[#This Row],[Days Remaining]]/(365/12)</f>
        <v>-8.9095890410958898</v>
      </c>
      <c r="J774" s="13" t="str">
        <f t="shared" ca="1" si="51"/>
        <v>OVERDUE</v>
      </c>
      <c r="K774" s="14" t="str">
        <f t="shared" si="49"/>
        <v>Yes</v>
      </c>
    </row>
    <row r="775" spans="1:11">
      <c r="A775" s="14" t="s">
        <v>2103</v>
      </c>
      <c r="B775" s="28">
        <v>202641009039</v>
      </c>
      <c r="C775" s="14" t="s">
        <v>83</v>
      </c>
      <c r="D775" s="14" t="s">
        <v>2104</v>
      </c>
      <c r="E775" s="14" t="s">
        <v>968</v>
      </c>
      <c r="F775" s="15">
        <v>46051</v>
      </c>
      <c r="G775" s="15">
        <f>EDATE(DataTable[[#This Row],[Priority Date]],31)</f>
        <v>46406</v>
      </c>
      <c r="H775" s="28">
        <f t="shared" ca="1" si="50"/>
        <v>149</v>
      </c>
      <c r="I775" s="28">
        <f ca="1">PendingRQTable[[#This Row],[Days Remaining]]/(365/12)</f>
        <v>4.8986301369863012</v>
      </c>
      <c r="J775" s="13" t="str">
        <f t="shared" ca="1" si="51"/>
        <v>UPCOMING</v>
      </c>
      <c r="K775" s="14" t="str">
        <f t="shared" si="49"/>
        <v>Yes</v>
      </c>
    </row>
    <row r="776" spans="1:11">
      <c r="A776" s="14" t="s">
        <v>2105</v>
      </c>
      <c r="B776" s="28">
        <v>202641009044</v>
      </c>
      <c r="C776" s="14" t="s">
        <v>31</v>
      </c>
      <c r="D776" s="14" t="s">
        <v>2106</v>
      </c>
      <c r="E776" s="14" t="s">
        <v>968</v>
      </c>
      <c r="F776" s="15">
        <v>46051</v>
      </c>
      <c r="G776" s="15">
        <f>EDATE(DataTable[[#This Row],[Priority Date]],31)</f>
        <v>45889</v>
      </c>
      <c r="H776" s="28">
        <f t="shared" ca="1" si="50"/>
        <v>-368</v>
      </c>
      <c r="I776" s="28">
        <f ca="1">PendingRQTable[[#This Row],[Days Remaining]]/(365/12)</f>
        <v>-12.098630136986301</v>
      </c>
      <c r="J776" s="13" t="str">
        <f t="shared" ca="1" si="51"/>
        <v>OVERDUE</v>
      </c>
      <c r="K776" s="14" t="str">
        <f t="shared" si="49"/>
        <v>Yes</v>
      </c>
    </row>
    <row r="777" spans="1:11">
      <c r="A777" s="14" t="s">
        <v>2107</v>
      </c>
      <c r="B777" s="28">
        <v>202641009099</v>
      </c>
      <c r="C777" s="14" t="s">
        <v>31</v>
      </c>
      <c r="D777" s="14" t="s">
        <v>2108</v>
      </c>
      <c r="E777" s="14" t="s">
        <v>968</v>
      </c>
      <c r="F777" s="15">
        <v>46051</v>
      </c>
      <c r="G777" s="15">
        <f>EDATE(DataTable[[#This Row],[Priority Date]],31)</f>
        <v>45928</v>
      </c>
      <c r="H777" s="28">
        <f t="shared" ca="1" si="50"/>
        <v>-329</v>
      </c>
      <c r="I777" s="28">
        <f ca="1">PendingRQTable[[#This Row],[Days Remaining]]/(365/12)</f>
        <v>-10.816438356164383</v>
      </c>
      <c r="J777" s="13" t="str">
        <f t="shared" ca="1" si="51"/>
        <v>OVERDUE</v>
      </c>
      <c r="K777" s="14" t="str">
        <f t="shared" si="49"/>
        <v>Yes</v>
      </c>
    </row>
    <row r="778" spans="1:11">
      <c r="A778" s="14" t="s">
        <v>2109</v>
      </c>
      <c r="B778" s="28">
        <v>202641009064</v>
      </c>
      <c r="C778" s="14" t="s">
        <v>31</v>
      </c>
      <c r="D778" s="14" t="s">
        <v>2110</v>
      </c>
      <c r="E778" s="14" t="s">
        <v>974</v>
      </c>
      <c r="F778" s="15">
        <v>46051</v>
      </c>
      <c r="G778" s="15">
        <f>EDATE(DataTable[[#This Row],[Priority Date]],31)</f>
        <v>45887</v>
      </c>
      <c r="H778" s="28">
        <f t="shared" ca="1" si="50"/>
        <v>-370</v>
      </c>
      <c r="I778" s="28">
        <f ca="1">PendingRQTable[[#This Row],[Days Remaining]]/(365/12)</f>
        <v>-12.164383561643834</v>
      </c>
      <c r="J778" s="13" t="str">
        <f t="shared" ca="1" si="51"/>
        <v>OVERDUE</v>
      </c>
      <c r="K778" s="14" t="str">
        <f>IF(E778="COMPLETE FILED","Yes","Yes")</f>
        <v>Yes</v>
      </c>
    </row>
    <row r="779" spans="1:11">
      <c r="A779" s="14" t="s">
        <v>2111</v>
      </c>
      <c r="B779" s="28">
        <v>202611009610</v>
      </c>
      <c r="C779" s="14" t="s">
        <v>264</v>
      </c>
      <c r="D779" s="14" t="s">
        <v>2112</v>
      </c>
      <c r="E779" s="14" t="s">
        <v>968</v>
      </c>
      <c r="F779" s="15">
        <v>46052</v>
      </c>
      <c r="G779" s="15">
        <f>EDATE(DataTable[[#This Row],[Priority Date]],31)</f>
        <v>46162</v>
      </c>
      <c r="H779" s="28">
        <f t="shared" ca="1" si="50"/>
        <v>-95</v>
      </c>
      <c r="I779" s="28">
        <f ca="1">PendingRQTable[[#This Row],[Days Remaining]]/(365/12)</f>
        <v>-3.1232876712328768</v>
      </c>
      <c r="J779" s="13" t="str">
        <f t="shared" ca="1" si="51"/>
        <v>OVERDUE</v>
      </c>
      <c r="K779" s="14" t="str">
        <f t="shared" ref="K779:K795" si="52">IF(E779="PROVISIONAL FILED","Yes","Yes")</f>
        <v>Yes</v>
      </c>
    </row>
    <row r="780" spans="1:11">
      <c r="A780" s="14" t="s">
        <v>2113</v>
      </c>
      <c r="B780" s="28">
        <v>202641009598</v>
      </c>
      <c r="C780" s="14" t="s">
        <v>40</v>
      </c>
      <c r="D780" s="14" t="s">
        <v>2114</v>
      </c>
      <c r="E780" s="14" t="s">
        <v>968</v>
      </c>
      <c r="F780" s="15">
        <v>46052</v>
      </c>
      <c r="G780" s="15">
        <f>EDATE(DataTable[[#This Row],[Priority Date]],31)</f>
        <v>46197</v>
      </c>
      <c r="H780" s="28">
        <f t="shared" ca="1" si="50"/>
        <v>-60</v>
      </c>
      <c r="I780" s="28">
        <f ca="1">PendingRQTable[[#This Row],[Days Remaining]]/(365/12)</f>
        <v>-1.9726027397260273</v>
      </c>
      <c r="J780" s="13" t="str">
        <f t="shared" ca="1" si="51"/>
        <v>OVERDUE</v>
      </c>
      <c r="K780" s="14" t="str">
        <f t="shared" si="52"/>
        <v>Yes</v>
      </c>
    </row>
    <row r="781" spans="1:11">
      <c r="A781" s="14" t="s">
        <v>2115</v>
      </c>
      <c r="B781" s="28">
        <v>202621009827</v>
      </c>
      <c r="C781" s="14" t="s">
        <v>45</v>
      </c>
      <c r="D781" s="14" t="s">
        <v>2116</v>
      </c>
      <c r="E781" s="14" t="s">
        <v>968</v>
      </c>
      <c r="F781" s="15">
        <v>46052</v>
      </c>
      <c r="G781" s="15">
        <f>EDATE(DataTable[[#This Row],[Priority Date]],31)</f>
        <v>46148</v>
      </c>
      <c r="H781" s="28">
        <f t="shared" ca="1" si="50"/>
        <v>-109</v>
      </c>
      <c r="I781" s="28">
        <f ca="1">PendingRQTable[[#This Row],[Days Remaining]]/(365/12)</f>
        <v>-3.5835616438356164</v>
      </c>
      <c r="J781" s="13" t="str">
        <f t="shared" ca="1" si="51"/>
        <v>OVERDUE</v>
      </c>
      <c r="K781" s="14" t="str">
        <f t="shared" si="52"/>
        <v>Yes</v>
      </c>
    </row>
    <row r="782" spans="1:11">
      <c r="A782" s="14" t="s">
        <v>2117</v>
      </c>
      <c r="B782" s="28">
        <v>202611009747</v>
      </c>
      <c r="C782" s="14" t="s">
        <v>379</v>
      </c>
      <c r="D782" s="14" t="s">
        <v>2118</v>
      </c>
      <c r="E782" s="14" t="s">
        <v>968</v>
      </c>
      <c r="F782" s="15">
        <v>46052</v>
      </c>
      <c r="G782" s="15">
        <f>EDATE(DataTable[[#This Row],[Priority Date]],31)</f>
        <v>46826</v>
      </c>
      <c r="H782" s="28">
        <f t="shared" ca="1" si="50"/>
        <v>569</v>
      </c>
      <c r="I782" s="28">
        <f ca="1">PendingRQTable[[#This Row],[Days Remaining]]/(365/12)</f>
        <v>18.706849315068492</v>
      </c>
      <c r="J782" s="13" t="str">
        <f t="shared" ca="1" si="51"/>
        <v>UPCOMING</v>
      </c>
      <c r="K782" s="14" t="str">
        <f t="shared" si="52"/>
        <v>Yes</v>
      </c>
    </row>
    <row r="783" spans="1:11">
      <c r="A783" s="14" t="s">
        <v>2119</v>
      </c>
      <c r="B783" s="28">
        <v>202641010163</v>
      </c>
      <c r="C783" s="14" t="s">
        <v>636</v>
      </c>
      <c r="D783" s="14" t="s">
        <v>2120</v>
      </c>
      <c r="E783" s="14" t="s">
        <v>968</v>
      </c>
      <c r="F783" s="15">
        <v>46052</v>
      </c>
      <c r="G783" s="15">
        <f>EDATE(DataTable[[#This Row],[Priority Date]],31)</f>
        <v>46002</v>
      </c>
      <c r="H783" s="28">
        <f t="shared" ca="1" si="50"/>
        <v>-255</v>
      </c>
      <c r="I783" s="28">
        <f ca="1">PendingRQTable[[#This Row],[Days Remaining]]/(365/12)</f>
        <v>-8.3835616438356162</v>
      </c>
      <c r="J783" s="13" t="str">
        <f t="shared" ca="1" si="51"/>
        <v>OVERDUE</v>
      </c>
      <c r="K783" s="14" t="str">
        <f t="shared" si="52"/>
        <v>Yes</v>
      </c>
    </row>
    <row r="784" spans="1:11">
      <c r="A784" s="14" t="s">
        <v>2121</v>
      </c>
      <c r="B784" s="28">
        <v>202641009942</v>
      </c>
      <c r="C784" s="14" t="s">
        <v>109</v>
      </c>
      <c r="D784" s="14" t="s">
        <v>2122</v>
      </c>
      <c r="E784" s="14" t="s">
        <v>968</v>
      </c>
      <c r="F784" s="15">
        <v>46052</v>
      </c>
      <c r="G784" s="15">
        <f>EDATE(DataTable[[#This Row],[Priority Date]],31)</f>
        <v>45885</v>
      </c>
      <c r="H784" s="28">
        <f t="shared" ca="1" si="50"/>
        <v>-372</v>
      </c>
      <c r="I784" s="28">
        <f ca="1">PendingRQTable[[#This Row],[Days Remaining]]/(365/12)</f>
        <v>-12.230136986301369</v>
      </c>
      <c r="J784" s="13" t="str">
        <f t="shared" ca="1" si="51"/>
        <v>OVERDUE</v>
      </c>
      <c r="K784" s="14" t="str">
        <f t="shared" si="52"/>
        <v>Yes</v>
      </c>
    </row>
    <row r="785" spans="1:11">
      <c r="A785" s="14" t="s">
        <v>2123</v>
      </c>
      <c r="B785" s="28">
        <v>202641009847</v>
      </c>
      <c r="C785" s="14" t="s">
        <v>33</v>
      </c>
      <c r="D785" s="14" t="s">
        <v>2124</v>
      </c>
      <c r="E785" s="14" t="s">
        <v>968</v>
      </c>
      <c r="F785" s="15">
        <v>46052</v>
      </c>
      <c r="G785" s="15">
        <f>EDATE(DataTable[[#This Row],[Priority Date]],31)</f>
        <v>45888</v>
      </c>
      <c r="H785" s="28">
        <f t="shared" ca="1" si="50"/>
        <v>-369</v>
      </c>
      <c r="I785" s="28">
        <f ca="1">PendingRQTable[[#This Row],[Days Remaining]]/(365/12)</f>
        <v>-12.131506849315068</v>
      </c>
      <c r="J785" s="13" t="str">
        <f t="shared" ca="1" si="51"/>
        <v>OVERDUE</v>
      </c>
      <c r="K785" s="14" t="str">
        <f t="shared" si="52"/>
        <v>Yes</v>
      </c>
    </row>
    <row r="786" spans="1:11">
      <c r="A786" s="14" t="s">
        <v>2125</v>
      </c>
      <c r="B786" s="28">
        <v>202621009983</v>
      </c>
      <c r="C786" s="14" t="s">
        <v>45</v>
      </c>
      <c r="D786" s="14" t="s">
        <v>2126</v>
      </c>
      <c r="E786" s="14" t="s">
        <v>968</v>
      </c>
      <c r="F786" s="15">
        <v>46052</v>
      </c>
      <c r="G786" s="15">
        <f>EDATE(DataTable[[#This Row],[Priority Date]],31)</f>
        <v>45887</v>
      </c>
      <c r="H786" s="28">
        <f t="shared" ca="1" si="50"/>
        <v>-370</v>
      </c>
      <c r="I786" s="28">
        <f ca="1">PendingRQTable[[#This Row],[Days Remaining]]/(365/12)</f>
        <v>-12.164383561643834</v>
      </c>
      <c r="J786" s="13" t="str">
        <f t="shared" ca="1" si="51"/>
        <v>OVERDUE</v>
      </c>
      <c r="K786" s="14" t="str">
        <f t="shared" si="52"/>
        <v>Yes</v>
      </c>
    </row>
    <row r="787" spans="1:11">
      <c r="A787" s="14" t="s">
        <v>2127</v>
      </c>
      <c r="B787" s="28">
        <v>202621010122</v>
      </c>
      <c r="C787" s="14" t="s">
        <v>45</v>
      </c>
      <c r="D787" s="14" t="s">
        <v>2128</v>
      </c>
      <c r="E787" s="14" t="s">
        <v>968</v>
      </c>
      <c r="F787" s="15">
        <v>46052</v>
      </c>
      <c r="G787" s="15">
        <f>EDATE(DataTable[[#This Row],[Priority Date]],31)</f>
        <v>46461</v>
      </c>
      <c r="H787" s="28">
        <f t="shared" ca="1" si="50"/>
        <v>204</v>
      </c>
      <c r="I787" s="28">
        <f ca="1">PendingRQTable[[#This Row],[Days Remaining]]/(365/12)</f>
        <v>6.7068493150684931</v>
      </c>
      <c r="J787" s="13" t="str">
        <f t="shared" ca="1" si="51"/>
        <v>UPCOMING</v>
      </c>
      <c r="K787" s="14" t="str">
        <f t="shared" si="52"/>
        <v>Yes</v>
      </c>
    </row>
    <row r="788" spans="1:11">
      <c r="A788" s="14" t="s">
        <v>2129</v>
      </c>
      <c r="B788" s="28">
        <v>202641009525</v>
      </c>
      <c r="C788" s="14" t="s">
        <v>42</v>
      </c>
      <c r="D788" s="14" t="s">
        <v>2130</v>
      </c>
      <c r="E788" s="14" t="s">
        <v>968</v>
      </c>
      <c r="F788" s="15">
        <v>46052</v>
      </c>
      <c r="G788" s="15">
        <f>EDATE(DataTable[[#This Row],[Priority Date]],31)</f>
        <v>46500</v>
      </c>
      <c r="H788" s="28">
        <f t="shared" ca="1" si="50"/>
        <v>243</v>
      </c>
      <c r="I788" s="28">
        <f ca="1">PendingRQTable[[#This Row],[Days Remaining]]/(365/12)</f>
        <v>7.9890410958904106</v>
      </c>
      <c r="J788" s="13" t="str">
        <f t="shared" ca="1" si="51"/>
        <v>UPCOMING</v>
      </c>
      <c r="K788" s="14" t="str">
        <f t="shared" si="52"/>
        <v>Yes</v>
      </c>
    </row>
    <row r="789" spans="1:11">
      <c r="A789" s="14" t="s">
        <v>2131</v>
      </c>
      <c r="B789" s="28">
        <v>202641010164</v>
      </c>
      <c r="C789" s="14" t="s">
        <v>33</v>
      </c>
      <c r="D789" s="14" t="s">
        <v>2132</v>
      </c>
      <c r="E789" s="14" t="s">
        <v>968</v>
      </c>
      <c r="F789" s="15">
        <v>46052</v>
      </c>
      <c r="G789" s="15">
        <f>EDATE(DataTable[[#This Row],[Priority Date]],31)</f>
        <v>45955</v>
      </c>
      <c r="H789" s="28">
        <f t="shared" ca="1" si="50"/>
        <v>-302</v>
      </c>
      <c r="I789" s="28">
        <f ca="1">PendingRQTable[[#This Row],[Days Remaining]]/(365/12)</f>
        <v>-9.9287671232876704</v>
      </c>
      <c r="J789" s="13" t="str">
        <f t="shared" ca="1" si="51"/>
        <v>OVERDUE</v>
      </c>
      <c r="K789" s="14" t="str">
        <f t="shared" si="52"/>
        <v>Yes</v>
      </c>
    </row>
    <row r="790" spans="1:11">
      <c r="A790" s="14" t="s">
        <v>2133</v>
      </c>
      <c r="B790" s="28">
        <v>202641009962</v>
      </c>
      <c r="C790" s="14" t="s">
        <v>31</v>
      </c>
      <c r="D790" s="14" t="s">
        <v>2134</v>
      </c>
      <c r="E790" s="14" t="s">
        <v>968</v>
      </c>
      <c r="F790" s="15">
        <v>46052</v>
      </c>
      <c r="G790" s="15">
        <f>EDATE(DataTable[[#This Row],[Priority Date]],31)</f>
        <v>45952</v>
      </c>
      <c r="H790" s="28">
        <f t="shared" ca="1" si="50"/>
        <v>-305</v>
      </c>
      <c r="I790" s="28">
        <f ca="1">PendingRQTable[[#This Row],[Days Remaining]]/(365/12)</f>
        <v>-10.027397260273972</v>
      </c>
      <c r="J790" s="13" t="str">
        <f t="shared" ca="1" si="51"/>
        <v>OVERDUE</v>
      </c>
      <c r="K790" s="14" t="str">
        <f t="shared" si="52"/>
        <v>Yes</v>
      </c>
    </row>
    <row r="791" spans="1:11">
      <c r="A791" s="14" t="s">
        <v>2135</v>
      </c>
      <c r="B791" s="28">
        <v>202641009571</v>
      </c>
      <c r="C791" s="14" t="s">
        <v>42</v>
      </c>
      <c r="D791" s="14" t="s">
        <v>2136</v>
      </c>
      <c r="E791" s="14" t="s">
        <v>968</v>
      </c>
      <c r="F791" s="15">
        <v>46052</v>
      </c>
      <c r="G791" s="15">
        <f>EDATE(DataTable[[#This Row],[Priority Date]],31)</f>
        <v>45950</v>
      </c>
      <c r="H791" s="28">
        <f t="shared" ca="1" si="50"/>
        <v>-307</v>
      </c>
      <c r="I791" s="28">
        <f ca="1">PendingRQTable[[#This Row],[Days Remaining]]/(365/12)</f>
        <v>-10.093150684931507</v>
      </c>
      <c r="J791" s="13" t="str">
        <f t="shared" ca="1" si="51"/>
        <v>OVERDUE</v>
      </c>
      <c r="K791" s="14" t="str">
        <f t="shared" si="52"/>
        <v>Yes</v>
      </c>
    </row>
    <row r="792" spans="1:11">
      <c r="A792" s="14" t="s">
        <v>2137</v>
      </c>
      <c r="B792" s="28">
        <v>202611010182</v>
      </c>
      <c r="C792" s="14" t="s">
        <v>33</v>
      </c>
      <c r="D792" s="14" t="s">
        <v>2138</v>
      </c>
      <c r="E792" s="14" t="s">
        <v>968</v>
      </c>
      <c r="F792" s="15">
        <v>46052</v>
      </c>
      <c r="G792" s="15">
        <f>EDATE(DataTable[[#This Row],[Priority Date]],31)</f>
        <v>45931</v>
      </c>
      <c r="H792" s="28">
        <f t="shared" ca="1" si="50"/>
        <v>-326</v>
      </c>
      <c r="I792" s="28">
        <f ca="1">PendingRQTable[[#This Row],[Days Remaining]]/(365/12)</f>
        <v>-10.717808219178082</v>
      </c>
      <c r="J792" s="13" t="str">
        <f t="shared" ca="1" si="51"/>
        <v>OVERDUE</v>
      </c>
      <c r="K792" s="14" t="str">
        <f t="shared" si="52"/>
        <v>Yes</v>
      </c>
    </row>
    <row r="793" spans="1:11">
      <c r="A793" s="14" t="s">
        <v>2139</v>
      </c>
      <c r="B793" s="28">
        <v>202641010332</v>
      </c>
      <c r="C793" s="14" t="s">
        <v>579</v>
      </c>
      <c r="D793" s="14" t="s">
        <v>649</v>
      </c>
      <c r="E793" s="14" t="s">
        <v>968</v>
      </c>
      <c r="F793" s="15">
        <v>46053</v>
      </c>
      <c r="G793" s="15">
        <f>EDATE(DataTable[[#This Row],[Priority Date]],31)</f>
        <v>45900</v>
      </c>
      <c r="H793" s="28">
        <f t="shared" ca="1" si="50"/>
        <v>-357</v>
      </c>
      <c r="I793" s="28">
        <f ca="1">PendingRQTable[[#This Row],[Days Remaining]]/(365/12)</f>
        <v>-11.736986301369862</v>
      </c>
      <c r="J793" s="13" t="str">
        <f t="shared" ca="1" si="51"/>
        <v>OVERDUE</v>
      </c>
      <c r="K793" s="14" t="str">
        <f t="shared" si="52"/>
        <v>Yes</v>
      </c>
    </row>
    <row r="794" spans="1:11">
      <c r="A794" s="14" t="s">
        <v>2140</v>
      </c>
      <c r="B794" s="28">
        <v>202641010980</v>
      </c>
      <c r="C794" s="14" t="s">
        <v>31</v>
      </c>
      <c r="D794" s="14" t="s">
        <v>2141</v>
      </c>
      <c r="E794" s="14" t="s">
        <v>968</v>
      </c>
      <c r="F794" s="15">
        <v>46055</v>
      </c>
      <c r="G794" s="15">
        <f>EDATE(DataTable[[#This Row],[Priority Date]],31)</f>
        <v>46465</v>
      </c>
      <c r="H794" s="28">
        <f t="shared" ca="1" si="50"/>
        <v>208</v>
      </c>
      <c r="I794" s="28">
        <f ca="1">PendingRQTable[[#This Row],[Days Remaining]]/(365/12)</f>
        <v>6.8383561643835611</v>
      </c>
      <c r="J794" s="13" t="str">
        <f t="shared" ca="1" si="51"/>
        <v>UPCOMING</v>
      </c>
      <c r="K794" s="14" t="str">
        <f t="shared" si="52"/>
        <v>Yes</v>
      </c>
    </row>
    <row r="795" spans="1:11">
      <c r="A795" s="14" t="s">
        <v>2142</v>
      </c>
      <c r="B795" s="28">
        <v>202641010723</v>
      </c>
      <c r="C795" s="14" t="s">
        <v>31</v>
      </c>
      <c r="D795" s="14" t="s">
        <v>2143</v>
      </c>
      <c r="E795" s="14" t="s">
        <v>968</v>
      </c>
      <c r="F795" s="15">
        <v>46055</v>
      </c>
      <c r="G795" s="15">
        <f>EDATE(DataTable[[#This Row],[Priority Date]],31)</f>
        <v>46092</v>
      </c>
      <c r="H795" s="28">
        <f t="shared" ca="1" si="50"/>
        <v>-165</v>
      </c>
      <c r="I795" s="28">
        <f ca="1">PendingRQTable[[#This Row],[Days Remaining]]/(365/12)</f>
        <v>-5.4246575342465748</v>
      </c>
      <c r="J795" s="13" t="str">
        <f t="shared" ca="1" si="51"/>
        <v>OVERDUE</v>
      </c>
      <c r="K795" s="14" t="str">
        <f t="shared" si="52"/>
        <v>Yes</v>
      </c>
    </row>
    <row r="796" spans="1:11">
      <c r="A796" s="14" t="s">
        <v>2144</v>
      </c>
      <c r="B796" s="28">
        <v>202641010649</v>
      </c>
      <c r="C796" s="14" t="s">
        <v>40</v>
      </c>
      <c r="D796" s="14" t="s">
        <v>2145</v>
      </c>
      <c r="E796" s="14" t="s">
        <v>974</v>
      </c>
      <c r="F796" s="15">
        <v>46055</v>
      </c>
      <c r="G796" s="15">
        <f>EDATE(DataTable[[#This Row],[Priority Date]],31)</f>
        <v>46827</v>
      </c>
      <c r="H796" s="28">
        <f t="shared" ca="1" si="50"/>
        <v>570</v>
      </c>
      <c r="I796" s="28">
        <f ca="1">PendingRQTable[[#This Row],[Days Remaining]]/(365/12)</f>
        <v>18.739726027397261</v>
      </c>
      <c r="J796" s="13" t="str">
        <f t="shared" ca="1" si="51"/>
        <v>UPCOMING</v>
      </c>
      <c r="K796" s="14" t="str">
        <f>IF(E796="COMPLETE FILED","Yes","Yes")</f>
        <v>Yes</v>
      </c>
    </row>
    <row r="797" spans="1:11">
      <c r="A797" s="14" t="s">
        <v>2146</v>
      </c>
      <c r="B797" s="28">
        <v>202641011260</v>
      </c>
      <c r="C797" s="14" t="s">
        <v>184</v>
      </c>
      <c r="D797" s="14" t="s">
        <v>649</v>
      </c>
      <c r="E797" s="14" t="s">
        <v>968</v>
      </c>
      <c r="F797" s="15">
        <v>46056</v>
      </c>
      <c r="G797" s="15">
        <f>EDATE(DataTable[[#This Row],[Priority Date]],31)</f>
        <v>46827</v>
      </c>
      <c r="H797" s="28">
        <f t="shared" ca="1" si="50"/>
        <v>570</v>
      </c>
      <c r="I797" s="28">
        <f ca="1">PendingRQTable[[#This Row],[Days Remaining]]/(365/12)</f>
        <v>18.739726027397261</v>
      </c>
      <c r="J797" s="13" t="str">
        <f t="shared" ca="1" si="51"/>
        <v>UPCOMING</v>
      </c>
      <c r="K797" s="14" t="str">
        <f t="shared" ref="K797:K823" si="53">IF(E797="PROVISIONAL FILED","Yes","Yes")</f>
        <v>Yes</v>
      </c>
    </row>
    <row r="798" spans="1:11">
      <c r="A798" s="14" t="s">
        <v>2147</v>
      </c>
      <c r="B798" s="28">
        <v>202641011246</v>
      </c>
      <c r="C798" s="14" t="s">
        <v>184</v>
      </c>
      <c r="D798" s="14" t="s">
        <v>649</v>
      </c>
      <c r="E798" s="14" t="s">
        <v>968</v>
      </c>
      <c r="F798" s="15">
        <v>46056</v>
      </c>
      <c r="G798" s="15">
        <f>EDATE(DataTable[[#This Row],[Priority Date]],31)</f>
        <v>45886</v>
      </c>
      <c r="H798" s="28">
        <f t="shared" ca="1" si="50"/>
        <v>-371</v>
      </c>
      <c r="I798" s="28">
        <f ca="1">PendingRQTable[[#This Row],[Days Remaining]]/(365/12)</f>
        <v>-12.197260273972603</v>
      </c>
      <c r="J798" s="13" t="str">
        <f t="shared" ca="1" si="51"/>
        <v>OVERDUE</v>
      </c>
      <c r="K798" s="14" t="str">
        <f t="shared" si="53"/>
        <v>Yes</v>
      </c>
    </row>
    <row r="799" spans="1:11">
      <c r="A799" s="14" t="s">
        <v>2148</v>
      </c>
      <c r="B799" s="28">
        <v>202641011249</v>
      </c>
      <c r="C799" s="14" t="s">
        <v>184</v>
      </c>
      <c r="D799" s="14" t="s">
        <v>649</v>
      </c>
      <c r="E799" s="14" t="s">
        <v>968</v>
      </c>
      <c r="F799" s="15">
        <v>46056</v>
      </c>
      <c r="G799" s="15">
        <f>EDATE(DataTable[[#This Row],[Priority Date]],31)</f>
        <v>46828</v>
      </c>
      <c r="H799" s="28">
        <f t="shared" ca="1" si="50"/>
        <v>571</v>
      </c>
      <c r="I799" s="28">
        <f ca="1">PendingRQTable[[#This Row],[Days Remaining]]/(365/12)</f>
        <v>18.772602739726025</v>
      </c>
      <c r="J799" s="13" t="str">
        <f t="shared" ca="1" si="51"/>
        <v>UPCOMING</v>
      </c>
      <c r="K799" s="14" t="str">
        <f t="shared" si="53"/>
        <v>Yes</v>
      </c>
    </row>
    <row r="800" spans="1:11">
      <c r="A800" s="14" t="s">
        <v>2149</v>
      </c>
      <c r="B800" s="28">
        <v>202621011865</v>
      </c>
      <c r="C800" s="14" t="s">
        <v>246</v>
      </c>
      <c r="D800" s="14" t="s">
        <v>649</v>
      </c>
      <c r="E800" s="14" t="s">
        <v>968</v>
      </c>
      <c r="F800" s="15">
        <v>46057</v>
      </c>
      <c r="G800" s="15">
        <f>EDATE(DataTable[[#This Row],[Priority Date]],31)</f>
        <v>46828</v>
      </c>
      <c r="H800" s="28">
        <f t="shared" ca="1" si="50"/>
        <v>571</v>
      </c>
      <c r="I800" s="28">
        <f ca="1">PendingRQTable[[#This Row],[Days Remaining]]/(365/12)</f>
        <v>18.772602739726025</v>
      </c>
      <c r="J800" s="13" t="str">
        <f t="shared" ca="1" si="51"/>
        <v>UPCOMING</v>
      </c>
      <c r="K800" s="14" t="str">
        <f t="shared" si="53"/>
        <v>Yes</v>
      </c>
    </row>
    <row r="801" spans="1:11">
      <c r="A801" s="14" t="s">
        <v>2150</v>
      </c>
      <c r="B801" s="28">
        <v>202641011852</v>
      </c>
      <c r="C801" s="14" t="s">
        <v>31</v>
      </c>
      <c r="D801" s="14" t="s">
        <v>2151</v>
      </c>
      <c r="E801" s="14" t="s">
        <v>968</v>
      </c>
      <c r="F801" s="15">
        <v>46057</v>
      </c>
      <c r="G801" s="15">
        <f>EDATE(DataTable[[#This Row],[Priority Date]],31)</f>
        <v>45888</v>
      </c>
      <c r="H801" s="28">
        <f t="shared" ca="1" si="50"/>
        <v>-369</v>
      </c>
      <c r="I801" s="28">
        <f ca="1">PendingRQTable[[#This Row],[Days Remaining]]/(365/12)</f>
        <v>-12.131506849315068</v>
      </c>
      <c r="J801" s="13" t="str">
        <f t="shared" ca="1" si="51"/>
        <v>OVERDUE</v>
      </c>
      <c r="K801" s="14" t="str">
        <f t="shared" si="53"/>
        <v>Yes</v>
      </c>
    </row>
    <row r="802" spans="1:11">
      <c r="A802" s="14" t="s">
        <v>2152</v>
      </c>
      <c r="B802" s="28">
        <v>202641011874</v>
      </c>
      <c r="C802" s="14" t="s">
        <v>31</v>
      </c>
      <c r="D802" s="14" t="s">
        <v>2153</v>
      </c>
      <c r="E802" s="14" t="s">
        <v>968</v>
      </c>
      <c r="F802" s="15">
        <v>46057</v>
      </c>
      <c r="G802" s="15">
        <f>EDATE(DataTable[[#This Row],[Priority Date]],31)</f>
        <v>45888</v>
      </c>
      <c r="H802" s="28">
        <f t="shared" ca="1" si="50"/>
        <v>-369</v>
      </c>
      <c r="I802" s="28">
        <f ca="1">PendingRQTable[[#This Row],[Days Remaining]]/(365/12)</f>
        <v>-12.131506849315068</v>
      </c>
      <c r="J802" s="13" t="str">
        <f t="shared" ca="1" si="51"/>
        <v>OVERDUE</v>
      </c>
      <c r="K802" s="14" t="str">
        <f t="shared" si="53"/>
        <v>Yes</v>
      </c>
    </row>
    <row r="803" spans="1:11">
      <c r="A803" s="14" t="s">
        <v>2154</v>
      </c>
      <c r="B803" s="28">
        <v>202641012831</v>
      </c>
      <c r="C803" s="14" t="s">
        <v>56</v>
      </c>
      <c r="D803" s="14" t="s">
        <v>2155</v>
      </c>
      <c r="E803" s="14" t="s">
        <v>968</v>
      </c>
      <c r="F803" s="15">
        <v>46058</v>
      </c>
      <c r="G803" s="15">
        <f>EDATE(DataTable[[#This Row],[Priority Date]],31)</f>
        <v>46828</v>
      </c>
      <c r="H803" s="28">
        <f t="shared" ca="1" si="50"/>
        <v>571</v>
      </c>
      <c r="I803" s="28">
        <f ca="1">PendingRQTable[[#This Row],[Days Remaining]]/(365/12)</f>
        <v>18.772602739726025</v>
      </c>
      <c r="J803" s="13" t="str">
        <f t="shared" ca="1" si="51"/>
        <v>UPCOMING</v>
      </c>
      <c r="K803" s="14" t="str">
        <f t="shared" si="53"/>
        <v>Yes</v>
      </c>
    </row>
    <row r="804" spans="1:11">
      <c r="A804" s="14" t="s">
        <v>2156</v>
      </c>
      <c r="B804" s="28">
        <v>202621012374</v>
      </c>
      <c r="C804" s="14" t="s">
        <v>41</v>
      </c>
      <c r="D804" s="14" t="s">
        <v>2157</v>
      </c>
      <c r="E804" s="14" t="s">
        <v>968</v>
      </c>
      <c r="F804" s="15">
        <v>46058</v>
      </c>
      <c r="G804" s="15">
        <f>EDATE(DataTable[[#This Row],[Priority Date]],31)</f>
        <v>46829</v>
      </c>
      <c r="H804" s="28">
        <f t="shared" ca="1" si="50"/>
        <v>572</v>
      </c>
      <c r="I804" s="28">
        <f ca="1">PendingRQTable[[#This Row],[Days Remaining]]/(365/12)</f>
        <v>18.805479452054794</v>
      </c>
      <c r="J804" s="13" t="str">
        <f t="shared" ca="1" si="51"/>
        <v>UPCOMING</v>
      </c>
      <c r="K804" s="14" t="str">
        <f t="shared" si="53"/>
        <v>Yes</v>
      </c>
    </row>
    <row r="805" spans="1:11">
      <c r="A805" s="14" t="s">
        <v>2158</v>
      </c>
      <c r="B805" s="28">
        <v>202611012963</v>
      </c>
      <c r="C805" s="14" t="s">
        <v>80</v>
      </c>
      <c r="D805" s="14" t="s">
        <v>2159</v>
      </c>
      <c r="E805" s="14" t="s">
        <v>968</v>
      </c>
      <c r="F805" s="15">
        <v>46059</v>
      </c>
      <c r="G805" s="15">
        <f>EDATE(DataTable[[#This Row],[Priority Date]],31)</f>
        <v>46830</v>
      </c>
      <c r="H805" s="28">
        <f t="shared" ca="1" si="50"/>
        <v>573</v>
      </c>
      <c r="I805" s="28">
        <f ca="1">PendingRQTable[[#This Row],[Days Remaining]]/(365/12)</f>
        <v>18.838356164383562</v>
      </c>
      <c r="J805" s="13" t="str">
        <f t="shared" ca="1" si="51"/>
        <v>UPCOMING</v>
      </c>
      <c r="K805" s="14" t="str">
        <f t="shared" si="53"/>
        <v>Yes</v>
      </c>
    </row>
    <row r="806" spans="1:11">
      <c r="A806" s="14" t="s">
        <v>2160</v>
      </c>
      <c r="B806" s="28">
        <v>202611013101</v>
      </c>
      <c r="C806" s="14" t="s">
        <v>63</v>
      </c>
      <c r="D806" s="14" t="s">
        <v>2161</v>
      </c>
      <c r="E806" s="14" t="s">
        <v>968</v>
      </c>
      <c r="F806" s="15">
        <v>46059</v>
      </c>
      <c r="G806" s="15">
        <f>EDATE(DataTable[[#This Row],[Priority Date]],31)</f>
        <v>45985</v>
      </c>
      <c r="H806" s="28">
        <f t="shared" ca="1" si="50"/>
        <v>-272</v>
      </c>
      <c r="I806" s="28">
        <f ca="1">PendingRQTable[[#This Row],[Days Remaining]]/(365/12)</f>
        <v>-8.9424657534246563</v>
      </c>
      <c r="J806" s="13" t="str">
        <f t="shared" ca="1" si="51"/>
        <v>OVERDUE</v>
      </c>
      <c r="K806" s="14" t="str">
        <f t="shared" si="53"/>
        <v>Yes</v>
      </c>
    </row>
    <row r="807" spans="1:11">
      <c r="A807" s="14" t="s">
        <v>2162</v>
      </c>
      <c r="B807" s="28">
        <v>202611012949</v>
      </c>
      <c r="C807" s="14" t="s">
        <v>35</v>
      </c>
      <c r="D807" s="14" t="s">
        <v>2163</v>
      </c>
      <c r="E807" s="14" t="s">
        <v>968</v>
      </c>
      <c r="F807" s="15">
        <v>46059</v>
      </c>
      <c r="G807" s="15">
        <f>EDATE(DataTable[[#This Row],[Priority Date]],31)</f>
        <v>46830</v>
      </c>
      <c r="H807" s="28">
        <f t="shared" ca="1" si="50"/>
        <v>573</v>
      </c>
      <c r="I807" s="28">
        <f ca="1">PendingRQTable[[#This Row],[Days Remaining]]/(365/12)</f>
        <v>18.838356164383562</v>
      </c>
      <c r="J807" s="13" t="str">
        <f t="shared" ca="1" si="51"/>
        <v>UPCOMING</v>
      </c>
      <c r="K807" s="14" t="str">
        <f t="shared" si="53"/>
        <v>Yes</v>
      </c>
    </row>
    <row r="808" spans="1:11">
      <c r="A808" s="14" t="s">
        <v>2164</v>
      </c>
      <c r="B808" s="28">
        <v>202621013027</v>
      </c>
      <c r="C808" s="14" t="s">
        <v>31</v>
      </c>
      <c r="D808" s="14" t="s">
        <v>2165</v>
      </c>
      <c r="E808" s="14" t="s">
        <v>968</v>
      </c>
      <c r="F808" s="15">
        <v>46059</v>
      </c>
      <c r="G808" s="15">
        <f>EDATE(DataTable[[#This Row],[Priority Date]],31)</f>
        <v>45985</v>
      </c>
      <c r="H808" s="28">
        <f t="shared" ca="1" si="50"/>
        <v>-272</v>
      </c>
      <c r="I808" s="28">
        <f ca="1">PendingRQTable[[#This Row],[Days Remaining]]/(365/12)</f>
        <v>-8.9424657534246563</v>
      </c>
      <c r="J808" s="13" t="str">
        <f t="shared" ca="1" si="51"/>
        <v>OVERDUE</v>
      </c>
      <c r="K808" s="14" t="str">
        <f t="shared" si="53"/>
        <v>Yes</v>
      </c>
    </row>
    <row r="809" spans="1:11">
      <c r="A809" s="14" t="s">
        <v>2166</v>
      </c>
      <c r="B809" s="28">
        <v>202621012960</v>
      </c>
      <c r="C809" s="14" t="s">
        <v>125</v>
      </c>
      <c r="D809" s="14" t="s">
        <v>2167</v>
      </c>
      <c r="E809" s="14" t="s">
        <v>968</v>
      </c>
      <c r="F809" s="15">
        <v>46059</v>
      </c>
      <c r="G809" s="15">
        <f>EDATE(DataTable[[#This Row],[Priority Date]],31)</f>
        <v>46830</v>
      </c>
      <c r="H809" s="28">
        <f t="shared" ca="1" si="50"/>
        <v>573</v>
      </c>
      <c r="I809" s="28">
        <f ca="1">PendingRQTable[[#This Row],[Days Remaining]]/(365/12)</f>
        <v>18.838356164383562</v>
      </c>
      <c r="J809" s="13" t="str">
        <f t="shared" ca="1" si="51"/>
        <v>UPCOMING</v>
      </c>
      <c r="K809" s="14" t="str">
        <f t="shared" si="53"/>
        <v>Yes</v>
      </c>
    </row>
    <row r="810" spans="1:11">
      <c r="A810" s="14" t="s">
        <v>2168</v>
      </c>
      <c r="B810" s="28">
        <v>202641013429</v>
      </c>
      <c r="C810" s="14" t="s">
        <v>35</v>
      </c>
      <c r="D810" s="14" t="s">
        <v>2169</v>
      </c>
      <c r="E810" s="14" t="s">
        <v>968</v>
      </c>
      <c r="F810" s="15">
        <v>46060</v>
      </c>
      <c r="G810" s="15">
        <f>EDATE(DataTable[[#This Row],[Priority Date]],31)</f>
        <v>45974</v>
      </c>
      <c r="H810" s="28">
        <f t="shared" ca="1" si="50"/>
        <v>-283</v>
      </c>
      <c r="I810" s="28">
        <f ca="1">PendingRQTable[[#This Row],[Days Remaining]]/(365/12)</f>
        <v>-9.3041095890410954</v>
      </c>
      <c r="J810" s="13" t="str">
        <f t="shared" ca="1" si="51"/>
        <v>OVERDUE</v>
      </c>
      <c r="K810" s="14" t="str">
        <f t="shared" si="53"/>
        <v>Yes</v>
      </c>
    </row>
    <row r="811" spans="1:11">
      <c r="A811" s="14" t="s">
        <v>2170</v>
      </c>
      <c r="B811" s="28">
        <v>202641013502</v>
      </c>
      <c r="C811" s="14" t="s">
        <v>35</v>
      </c>
      <c r="D811" s="14" t="s">
        <v>2171</v>
      </c>
      <c r="E811" s="14" t="s">
        <v>968</v>
      </c>
      <c r="F811" s="15">
        <v>46060</v>
      </c>
      <c r="G811" s="15">
        <f>EDATE(DataTable[[#This Row],[Priority Date]],31)</f>
        <v>46830</v>
      </c>
      <c r="H811" s="28">
        <f t="shared" ca="1" si="50"/>
        <v>573</v>
      </c>
      <c r="I811" s="28">
        <f ca="1">PendingRQTable[[#This Row],[Days Remaining]]/(365/12)</f>
        <v>18.838356164383562</v>
      </c>
      <c r="J811" s="13" t="str">
        <f t="shared" ca="1" si="51"/>
        <v>UPCOMING</v>
      </c>
      <c r="K811" s="14" t="str">
        <f t="shared" si="53"/>
        <v>Yes</v>
      </c>
    </row>
    <row r="812" spans="1:11">
      <c r="A812" s="14" t="s">
        <v>2172</v>
      </c>
      <c r="B812" s="28">
        <v>202641013515</v>
      </c>
      <c r="C812" s="14" t="s">
        <v>35</v>
      </c>
      <c r="D812" s="14" t="s">
        <v>2173</v>
      </c>
      <c r="E812" s="14" t="s">
        <v>968</v>
      </c>
      <c r="F812" s="15">
        <v>46060</v>
      </c>
      <c r="G812" s="15">
        <f>EDATE(DataTable[[#This Row],[Priority Date]],31)</f>
        <v>46830</v>
      </c>
      <c r="H812" s="28">
        <f t="shared" ca="1" si="50"/>
        <v>573</v>
      </c>
      <c r="I812" s="28">
        <f ca="1">PendingRQTable[[#This Row],[Days Remaining]]/(365/12)</f>
        <v>18.838356164383562</v>
      </c>
      <c r="J812" s="13" t="str">
        <f t="shared" ca="1" si="51"/>
        <v>UPCOMING</v>
      </c>
      <c r="K812" s="14" t="str">
        <f t="shared" si="53"/>
        <v>Yes</v>
      </c>
    </row>
    <row r="813" spans="1:11">
      <c r="A813" s="14" t="s">
        <v>2174</v>
      </c>
      <c r="B813" s="28">
        <v>202611013535</v>
      </c>
      <c r="C813" s="14" t="s">
        <v>35</v>
      </c>
      <c r="D813" s="14" t="s">
        <v>2175</v>
      </c>
      <c r="E813" s="14" t="s">
        <v>968</v>
      </c>
      <c r="F813" s="15">
        <v>46060</v>
      </c>
      <c r="G813" s="15">
        <f>EDATE(DataTable[[#This Row],[Priority Date]],31)</f>
        <v>45896</v>
      </c>
      <c r="H813" s="28">
        <f t="shared" ca="1" si="50"/>
        <v>-361</v>
      </c>
      <c r="I813" s="28">
        <f ca="1">PendingRQTable[[#This Row],[Days Remaining]]/(365/12)</f>
        <v>-11.86849315068493</v>
      </c>
      <c r="J813" s="13" t="str">
        <f t="shared" ca="1" si="51"/>
        <v>OVERDUE</v>
      </c>
      <c r="K813" s="14" t="str">
        <f t="shared" si="53"/>
        <v>Yes</v>
      </c>
    </row>
    <row r="814" spans="1:11">
      <c r="A814" s="14" t="s">
        <v>2176</v>
      </c>
      <c r="B814" s="28">
        <v>202611013432</v>
      </c>
      <c r="C814" s="14" t="s">
        <v>35</v>
      </c>
      <c r="D814" s="14" t="s">
        <v>2177</v>
      </c>
      <c r="E814" s="14" t="s">
        <v>968</v>
      </c>
      <c r="F814" s="15">
        <v>46060</v>
      </c>
      <c r="G814" s="15">
        <f>EDATE(DataTable[[#This Row],[Priority Date]],31)</f>
        <v>45898</v>
      </c>
      <c r="H814" s="28">
        <f t="shared" ca="1" si="50"/>
        <v>-359</v>
      </c>
      <c r="I814" s="28">
        <f ca="1">PendingRQTable[[#This Row],[Days Remaining]]/(365/12)</f>
        <v>-11.802739726027397</v>
      </c>
      <c r="J814" s="13" t="str">
        <f t="shared" ca="1" si="51"/>
        <v>OVERDUE</v>
      </c>
      <c r="K814" s="14" t="str">
        <f t="shared" si="53"/>
        <v>Yes</v>
      </c>
    </row>
    <row r="815" spans="1:11">
      <c r="A815" s="14" t="s">
        <v>2178</v>
      </c>
      <c r="B815" s="28">
        <v>202641013478</v>
      </c>
      <c r="C815" s="14" t="s">
        <v>35</v>
      </c>
      <c r="D815" s="14" t="s">
        <v>2179</v>
      </c>
      <c r="E815" s="14" t="s">
        <v>968</v>
      </c>
      <c r="F815" s="15">
        <v>46060</v>
      </c>
      <c r="G815" s="15">
        <f>EDATE(DataTable[[#This Row],[Priority Date]],31)</f>
        <v>45928</v>
      </c>
      <c r="H815" s="28">
        <f t="shared" ca="1" si="50"/>
        <v>-329</v>
      </c>
      <c r="I815" s="28">
        <f ca="1">PendingRQTable[[#This Row],[Days Remaining]]/(365/12)</f>
        <v>-10.816438356164383</v>
      </c>
      <c r="J815" s="13" t="str">
        <f t="shared" ca="1" si="51"/>
        <v>OVERDUE</v>
      </c>
      <c r="K815" s="14" t="str">
        <f t="shared" si="53"/>
        <v>Yes</v>
      </c>
    </row>
    <row r="816" spans="1:11">
      <c r="A816" s="14" t="s">
        <v>2180</v>
      </c>
      <c r="B816" s="28">
        <v>202611013519</v>
      </c>
      <c r="C816" s="14" t="s">
        <v>35</v>
      </c>
      <c r="D816" s="14" t="s">
        <v>2181</v>
      </c>
      <c r="E816" s="14" t="s">
        <v>968</v>
      </c>
      <c r="F816" s="15">
        <v>46060</v>
      </c>
      <c r="G816" s="15">
        <f>EDATE(DataTable[[#This Row],[Priority Date]],31)</f>
        <v>46174</v>
      </c>
      <c r="H816" s="28">
        <f t="shared" ca="1" si="50"/>
        <v>-83</v>
      </c>
      <c r="I816" s="28">
        <f ca="1">PendingRQTable[[#This Row],[Days Remaining]]/(365/12)</f>
        <v>-2.7287671232876711</v>
      </c>
      <c r="J816" s="13" t="str">
        <f t="shared" ca="1" si="51"/>
        <v>OVERDUE</v>
      </c>
      <c r="K816" s="14" t="str">
        <f t="shared" si="53"/>
        <v>Yes</v>
      </c>
    </row>
    <row r="817" spans="1:11">
      <c r="A817" s="14" t="s">
        <v>2182</v>
      </c>
      <c r="B817" s="28">
        <v>202611013466</v>
      </c>
      <c r="C817" s="14" t="s">
        <v>35</v>
      </c>
      <c r="D817" s="14" t="s">
        <v>2183</v>
      </c>
      <c r="E817" s="14" t="s">
        <v>968</v>
      </c>
      <c r="F817" s="15">
        <v>46060</v>
      </c>
      <c r="G817" s="15">
        <f>EDATE(DataTable[[#This Row],[Priority Date]],31)</f>
        <v>45896</v>
      </c>
      <c r="H817" s="28">
        <f t="shared" ca="1" si="50"/>
        <v>-361</v>
      </c>
      <c r="I817" s="28">
        <f ca="1">PendingRQTable[[#This Row],[Days Remaining]]/(365/12)</f>
        <v>-11.86849315068493</v>
      </c>
      <c r="J817" s="13" t="str">
        <f t="shared" ca="1" si="51"/>
        <v>OVERDUE</v>
      </c>
      <c r="K817" s="14" t="str">
        <f t="shared" si="53"/>
        <v>Yes</v>
      </c>
    </row>
    <row r="818" spans="1:11">
      <c r="A818" s="14" t="s">
        <v>2184</v>
      </c>
      <c r="B818" s="28">
        <v>202611013471</v>
      </c>
      <c r="C818" s="14" t="s">
        <v>35</v>
      </c>
      <c r="D818" s="14" t="s">
        <v>2185</v>
      </c>
      <c r="E818" s="14" t="s">
        <v>968</v>
      </c>
      <c r="F818" s="15">
        <v>46060</v>
      </c>
      <c r="G818" s="15">
        <f>EDATE(DataTable[[#This Row],[Priority Date]],31)</f>
        <v>46038</v>
      </c>
      <c r="H818" s="28">
        <f t="shared" ca="1" si="50"/>
        <v>-219</v>
      </c>
      <c r="I818" s="28">
        <f ca="1">PendingRQTable[[#This Row],[Days Remaining]]/(365/12)</f>
        <v>-7.1999999999999993</v>
      </c>
      <c r="J818" s="13" t="str">
        <f t="shared" ca="1" si="51"/>
        <v>OVERDUE</v>
      </c>
      <c r="K818" s="14" t="str">
        <f t="shared" si="53"/>
        <v>Yes</v>
      </c>
    </row>
    <row r="819" spans="1:11">
      <c r="A819" s="14" t="s">
        <v>2186</v>
      </c>
      <c r="B819" s="28">
        <v>202641013507</v>
      </c>
      <c r="C819" s="14" t="s">
        <v>35</v>
      </c>
      <c r="D819" s="14" t="s">
        <v>2187</v>
      </c>
      <c r="E819" s="14" t="s">
        <v>968</v>
      </c>
      <c r="F819" s="15">
        <v>46060</v>
      </c>
      <c r="G819" s="15">
        <f>EDATE(DataTable[[#This Row],[Priority Date]],31)</f>
        <v>45959</v>
      </c>
      <c r="H819" s="28">
        <f t="shared" ca="1" si="50"/>
        <v>-298</v>
      </c>
      <c r="I819" s="28">
        <f ca="1">PendingRQTable[[#This Row],[Days Remaining]]/(365/12)</f>
        <v>-9.7972602739726025</v>
      </c>
      <c r="J819" s="13" t="str">
        <f t="shared" ca="1" si="51"/>
        <v>OVERDUE</v>
      </c>
      <c r="K819" s="14" t="str">
        <f t="shared" si="53"/>
        <v>Yes</v>
      </c>
    </row>
    <row r="820" spans="1:11">
      <c r="A820" s="14" t="s">
        <v>2188</v>
      </c>
      <c r="B820" s="28">
        <v>202641013905</v>
      </c>
      <c r="C820" s="14" t="s">
        <v>31</v>
      </c>
      <c r="D820" s="14" t="s">
        <v>2189</v>
      </c>
      <c r="E820" s="14" t="s">
        <v>968</v>
      </c>
      <c r="F820" s="15">
        <v>46062</v>
      </c>
      <c r="G820" s="15">
        <f>EDATE(DataTable[[#This Row],[Priority Date]],31)</f>
        <v>46472</v>
      </c>
      <c r="H820" s="28">
        <f t="shared" ca="1" si="50"/>
        <v>215</v>
      </c>
      <c r="I820" s="28">
        <f ca="1">PendingRQTable[[#This Row],[Days Remaining]]/(365/12)</f>
        <v>7.0684931506849313</v>
      </c>
      <c r="J820" s="13" t="str">
        <f t="shared" ca="1" si="51"/>
        <v>UPCOMING</v>
      </c>
      <c r="K820" s="14" t="str">
        <f t="shared" si="53"/>
        <v>Yes</v>
      </c>
    </row>
    <row r="821" spans="1:11">
      <c r="A821" s="14" t="s">
        <v>2190</v>
      </c>
      <c r="B821" s="28">
        <v>202641013760</v>
      </c>
      <c r="C821" s="14" t="s">
        <v>31</v>
      </c>
      <c r="D821" s="14" t="s">
        <v>2191</v>
      </c>
      <c r="E821" s="14" t="s">
        <v>968</v>
      </c>
      <c r="F821" s="15">
        <v>46062</v>
      </c>
      <c r="G821" s="15">
        <f>EDATE(DataTable[[#This Row],[Priority Date]],31)</f>
        <v>46830</v>
      </c>
      <c r="H821" s="28">
        <f t="shared" ca="1" si="50"/>
        <v>573</v>
      </c>
      <c r="I821" s="28">
        <f ca="1">PendingRQTable[[#This Row],[Days Remaining]]/(365/12)</f>
        <v>18.838356164383562</v>
      </c>
      <c r="J821" s="13" t="str">
        <f t="shared" ca="1" si="51"/>
        <v>UPCOMING</v>
      </c>
      <c r="K821" s="14" t="str">
        <f t="shared" si="53"/>
        <v>Yes</v>
      </c>
    </row>
    <row r="822" spans="1:11">
      <c r="A822" s="14" t="s">
        <v>2192</v>
      </c>
      <c r="B822" s="28">
        <v>202641013859</v>
      </c>
      <c r="C822" s="14" t="s">
        <v>31</v>
      </c>
      <c r="D822" s="14" t="s">
        <v>2193</v>
      </c>
      <c r="E822" s="14" t="s">
        <v>968</v>
      </c>
      <c r="F822" s="15">
        <v>46062</v>
      </c>
      <c r="G822" s="15">
        <f>EDATE(DataTable[[#This Row],[Priority Date]],31)</f>
        <v>46483</v>
      </c>
      <c r="H822" s="28">
        <f t="shared" ca="1" si="50"/>
        <v>226</v>
      </c>
      <c r="I822" s="28">
        <f ca="1">PendingRQTable[[#This Row],[Days Remaining]]/(365/12)</f>
        <v>7.4301369863013695</v>
      </c>
      <c r="J822" s="13" t="str">
        <f t="shared" ca="1" si="51"/>
        <v>UPCOMING</v>
      </c>
      <c r="K822" s="14" t="str">
        <f t="shared" si="53"/>
        <v>Yes</v>
      </c>
    </row>
    <row r="823" spans="1:11">
      <c r="A823" s="14" t="s">
        <v>2194</v>
      </c>
      <c r="B823" s="28">
        <v>202641013688</v>
      </c>
      <c r="C823" s="14" t="s">
        <v>85</v>
      </c>
      <c r="D823" s="14" t="s">
        <v>2195</v>
      </c>
      <c r="E823" s="14" t="s">
        <v>968</v>
      </c>
      <c r="F823" s="15">
        <v>46062</v>
      </c>
      <c r="G823" s="15">
        <f>EDATE(DataTable[[#This Row],[Priority Date]],31)</f>
        <v>46831</v>
      </c>
      <c r="H823" s="28">
        <f t="shared" ca="1" si="50"/>
        <v>574</v>
      </c>
      <c r="I823" s="28">
        <f ca="1">PendingRQTable[[#This Row],[Days Remaining]]/(365/12)</f>
        <v>18.871232876712327</v>
      </c>
      <c r="J823" s="13" t="str">
        <f t="shared" ca="1" si="51"/>
        <v>UPCOMING</v>
      </c>
      <c r="K823" s="14" t="str">
        <f t="shared" si="53"/>
        <v>Yes</v>
      </c>
    </row>
    <row r="824" spans="1:11">
      <c r="A824" s="14" t="s">
        <v>2196</v>
      </c>
      <c r="B824" s="28">
        <v>202641013780</v>
      </c>
      <c r="C824" s="14" t="s">
        <v>42</v>
      </c>
      <c r="D824" s="14" t="s">
        <v>2197</v>
      </c>
      <c r="E824" s="14" t="s">
        <v>974</v>
      </c>
      <c r="F824" s="15">
        <v>46062</v>
      </c>
      <c r="G824" s="15">
        <f>EDATE(DataTable[[#This Row],[Priority Date]],31)</f>
        <v>46831</v>
      </c>
      <c r="H824" s="28">
        <f t="shared" ca="1" si="50"/>
        <v>574</v>
      </c>
      <c r="I824" s="28">
        <f ca="1">PendingRQTable[[#This Row],[Days Remaining]]/(365/12)</f>
        <v>18.871232876712327</v>
      </c>
      <c r="J824" s="13" t="str">
        <f t="shared" ca="1" si="51"/>
        <v>UPCOMING</v>
      </c>
      <c r="K824" s="14" t="str">
        <f>IF(E824="COMPLETE FILED","Yes","Yes")</f>
        <v>Yes</v>
      </c>
    </row>
    <row r="825" spans="1:11">
      <c r="A825" s="14" t="s">
        <v>2198</v>
      </c>
      <c r="B825" s="28">
        <v>202641013896</v>
      </c>
      <c r="C825" s="14" t="s">
        <v>31</v>
      </c>
      <c r="D825" s="14" t="s">
        <v>2199</v>
      </c>
      <c r="E825" s="14" t="s">
        <v>968</v>
      </c>
      <c r="F825" s="15">
        <v>46062</v>
      </c>
      <c r="G825" s="15">
        <f>EDATE(DataTable[[#This Row],[Priority Date]],31)</f>
        <v>45924</v>
      </c>
      <c r="H825" s="28">
        <f t="shared" ca="1" si="50"/>
        <v>-333</v>
      </c>
      <c r="I825" s="28">
        <f ca="1">PendingRQTable[[#This Row],[Days Remaining]]/(365/12)</f>
        <v>-10.947945205479451</v>
      </c>
      <c r="J825" s="13" t="str">
        <f t="shared" ca="1" si="51"/>
        <v>OVERDUE</v>
      </c>
      <c r="K825" s="14" t="str">
        <f>IF(E825="PROVISIONAL FILED","Yes","Yes")</f>
        <v>Yes</v>
      </c>
    </row>
    <row r="826" spans="1:11">
      <c r="A826" s="14" t="s">
        <v>2200</v>
      </c>
      <c r="B826" s="28">
        <v>202641014169</v>
      </c>
      <c r="C826" s="14" t="s">
        <v>44</v>
      </c>
      <c r="D826" s="14" t="s">
        <v>2201</v>
      </c>
      <c r="E826" s="14" t="s">
        <v>968</v>
      </c>
      <c r="F826" s="15">
        <v>46062</v>
      </c>
      <c r="G826" s="15">
        <f>EDATE(DataTable[[#This Row],[Priority Date]],31)</f>
        <v>46831</v>
      </c>
      <c r="H826" s="28">
        <f t="shared" ca="1" si="50"/>
        <v>574</v>
      </c>
      <c r="I826" s="28">
        <f ca="1">PendingRQTable[[#This Row],[Days Remaining]]/(365/12)</f>
        <v>18.871232876712327</v>
      </c>
      <c r="J826" s="13" t="str">
        <f t="shared" ca="1" si="51"/>
        <v>UPCOMING</v>
      </c>
      <c r="K826" s="14" t="str">
        <f>IF(E826="PROVISIONAL FILED","Yes","Yes")</f>
        <v>Yes</v>
      </c>
    </row>
    <row r="827" spans="1:11">
      <c r="A827" s="14" t="s">
        <v>2202</v>
      </c>
      <c r="B827" s="28">
        <v>202641013833</v>
      </c>
      <c r="C827" s="14" t="s">
        <v>40</v>
      </c>
      <c r="D827" s="14" t="s">
        <v>2203</v>
      </c>
      <c r="E827" s="14" t="s">
        <v>974</v>
      </c>
      <c r="F827" s="15">
        <v>46062</v>
      </c>
      <c r="G827" s="15">
        <f>EDATE(DataTable[[#This Row],[Priority Date]],31)</f>
        <v>45920</v>
      </c>
      <c r="H827" s="28">
        <f t="shared" ca="1" si="50"/>
        <v>-337</v>
      </c>
      <c r="I827" s="28">
        <f ca="1">PendingRQTable[[#This Row],[Days Remaining]]/(365/12)</f>
        <v>-11.079452054794521</v>
      </c>
      <c r="J827" s="13" t="str">
        <f t="shared" ca="1" si="51"/>
        <v>OVERDUE</v>
      </c>
      <c r="K827" s="14" t="str">
        <f>IF(E827="COMPLETE FILED","Yes","Yes")</f>
        <v>Yes</v>
      </c>
    </row>
    <row r="828" spans="1:11">
      <c r="A828" s="14" t="s">
        <v>2204</v>
      </c>
      <c r="B828" s="28">
        <v>202641014181</v>
      </c>
      <c r="C828" s="14" t="s">
        <v>44</v>
      </c>
      <c r="D828" s="14" t="s">
        <v>2205</v>
      </c>
      <c r="E828" s="14" t="s">
        <v>968</v>
      </c>
      <c r="F828" s="15">
        <v>46062</v>
      </c>
      <c r="G828" s="15">
        <f>EDATE(DataTable[[#This Row],[Priority Date]],31)</f>
        <v>46259</v>
      </c>
      <c r="H828" s="28">
        <f t="shared" ca="1" si="50"/>
        <v>2</v>
      </c>
      <c r="I828" s="28">
        <f ca="1">PendingRQTable[[#This Row],[Days Remaining]]/(365/12)</f>
        <v>6.575342465753424E-2</v>
      </c>
      <c r="J828" s="13" t="str">
        <f t="shared" ca="1" si="51"/>
        <v>DUE &lt;=30 DAYS</v>
      </c>
      <c r="K828" s="14" t="str">
        <f>IF(E828="PROVISIONAL FILED","Yes","Yes")</f>
        <v>Yes</v>
      </c>
    </row>
    <row r="829" spans="1:11">
      <c r="A829" s="14" t="s">
        <v>2206</v>
      </c>
      <c r="B829" s="28">
        <v>202641014302</v>
      </c>
      <c r="C829" s="14" t="s">
        <v>31</v>
      </c>
      <c r="D829" s="14" t="s">
        <v>2207</v>
      </c>
      <c r="E829" s="14" t="s">
        <v>968</v>
      </c>
      <c r="F829" s="15">
        <v>46063</v>
      </c>
      <c r="G829" s="15">
        <f>EDATE(DataTable[[#This Row],[Priority Date]],31)</f>
        <v>46831</v>
      </c>
      <c r="H829" s="28">
        <f t="shared" ca="1" si="50"/>
        <v>574</v>
      </c>
      <c r="I829" s="28">
        <f ca="1">PendingRQTable[[#This Row],[Days Remaining]]/(365/12)</f>
        <v>18.871232876712327</v>
      </c>
      <c r="J829" s="13" t="str">
        <f t="shared" ca="1" si="51"/>
        <v>UPCOMING</v>
      </c>
      <c r="K829" s="14" t="str">
        <f>IF(E829="PROVISIONAL FILED","Yes","Yes")</f>
        <v>Yes</v>
      </c>
    </row>
    <row r="830" spans="1:11">
      <c r="A830" s="14" t="s">
        <v>2208</v>
      </c>
      <c r="B830" s="28">
        <v>202641014775</v>
      </c>
      <c r="C830" s="14" t="s">
        <v>46</v>
      </c>
      <c r="D830" s="14" t="s">
        <v>2209</v>
      </c>
      <c r="E830" s="14" t="s">
        <v>968</v>
      </c>
      <c r="F830" s="15">
        <v>46063</v>
      </c>
      <c r="G830" s="15">
        <f>EDATE(DataTable[[#This Row],[Priority Date]],31)</f>
        <v>46831</v>
      </c>
      <c r="H830" s="28">
        <f t="shared" ca="1" si="50"/>
        <v>574</v>
      </c>
      <c r="I830" s="28">
        <f ca="1">PendingRQTable[[#This Row],[Days Remaining]]/(365/12)</f>
        <v>18.871232876712327</v>
      </c>
      <c r="J830" s="13" t="str">
        <f t="shared" ca="1" si="51"/>
        <v>UPCOMING</v>
      </c>
      <c r="K830" s="14" t="str">
        <f>IF(E830="PROVISIONAL FILED","Yes","Yes")</f>
        <v>Yes</v>
      </c>
    </row>
    <row r="831" spans="1:11">
      <c r="A831" s="14" t="s">
        <v>2210</v>
      </c>
      <c r="B831" s="28">
        <v>202641014353</v>
      </c>
      <c r="C831" s="14" t="s">
        <v>33</v>
      </c>
      <c r="D831" s="14" t="s">
        <v>2211</v>
      </c>
      <c r="E831" s="14" t="s">
        <v>968</v>
      </c>
      <c r="F831" s="15">
        <v>46063</v>
      </c>
      <c r="G831" s="15">
        <f>EDATE(DataTable[[#This Row],[Priority Date]],31)</f>
        <v>46831</v>
      </c>
      <c r="H831" s="28">
        <f t="shared" ca="1" si="50"/>
        <v>574</v>
      </c>
      <c r="I831" s="28">
        <f ca="1">PendingRQTable[[#This Row],[Days Remaining]]/(365/12)</f>
        <v>18.871232876712327</v>
      </c>
      <c r="J831" s="13" t="str">
        <f t="shared" ca="1" si="51"/>
        <v>UPCOMING</v>
      </c>
      <c r="K831" s="14" t="str">
        <f>IF(E831="PROVISIONAL FILED","Yes","Yes")</f>
        <v>Yes</v>
      </c>
    </row>
    <row r="832" spans="1:11">
      <c r="A832" s="14" t="s">
        <v>2212</v>
      </c>
      <c r="B832" s="28">
        <v>202641014783</v>
      </c>
      <c r="C832" s="14" t="s">
        <v>33</v>
      </c>
      <c r="D832" s="14" t="s">
        <v>2213</v>
      </c>
      <c r="E832" s="14" t="s">
        <v>968</v>
      </c>
      <c r="F832" s="15">
        <v>46063</v>
      </c>
      <c r="G832" s="15">
        <f>EDATE(DataTable[[#This Row],[Priority Date]],31)</f>
        <v>45981</v>
      </c>
      <c r="H832" s="28">
        <f t="shared" ca="1" si="50"/>
        <v>-276</v>
      </c>
      <c r="I832" s="28">
        <f ca="1">PendingRQTable[[#This Row],[Days Remaining]]/(365/12)</f>
        <v>-9.0739726027397261</v>
      </c>
      <c r="J832" s="13" t="str">
        <f t="shared" ca="1" si="51"/>
        <v>OVERDUE</v>
      </c>
      <c r="K832" s="14" t="str">
        <f>IF(E832="PROVISIONAL FILED","Yes","Yes")</f>
        <v>Yes</v>
      </c>
    </row>
    <row r="833" spans="1:11">
      <c r="A833" s="14" t="s">
        <v>2214</v>
      </c>
      <c r="B833" s="28">
        <v>202641014287</v>
      </c>
      <c r="C833" s="14" t="s">
        <v>60</v>
      </c>
      <c r="D833" s="14" t="s">
        <v>2215</v>
      </c>
      <c r="E833" s="14" t="s">
        <v>974</v>
      </c>
      <c r="F833" s="15">
        <v>46063</v>
      </c>
      <c r="G833" s="15">
        <f>EDATE(DataTable[[#This Row],[Priority Date]],31)</f>
        <v>45981</v>
      </c>
      <c r="H833" s="28">
        <f t="shared" ca="1" si="50"/>
        <v>-276</v>
      </c>
      <c r="I833" s="28">
        <f ca="1">PendingRQTable[[#This Row],[Days Remaining]]/(365/12)</f>
        <v>-9.0739726027397261</v>
      </c>
      <c r="J833" s="13" t="str">
        <f t="shared" ca="1" si="51"/>
        <v>OVERDUE</v>
      </c>
      <c r="K833" s="14" t="str">
        <f>IF(E833="COMPLETE FILED","Yes","Yes")</f>
        <v>Yes</v>
      </c>
    </row>
    <row r="834" spans="1:11">
      <c r="A834" s="14" t="s">
        <v>2216</v>
      </c>
      <c r="B834" s="28">
        <v>202641015042</v>
      </c>
      <c r="C834" s="14" t="s">
        <v>394</v>
      </c>
      <c r="D834" s="14" t="s">
        <v>649</v>
      </c>
      <c r="E834" s="14" t="s">
        <v>974</v>
      </c>
      <c r="F834" s="15">
        <v>46064</v>
      </c>
      <c r="G834" s="15">
        <f>EDATE(DataTable[[#This Row],[Priority Date]],31)</f>
        <v>46831</v>
      </c>
      <c r="H834" s="28">
        <f t="shared" ref="H834:H897" ca="1" si="54">G834-TODAY()</f>
        <v>574</v>
      </c>
      <c r="I834" s="28">
        <f ca="1">PendingRQTable[[#This Row],[Days Remaining]]/(365/12)</f>
        <v>18.871232876712327</v>
      </c>
      <c r="J834" s="13" t="str">
        <f t="shared" ref="J834:J897" ca="1" si="55">IF(H834&lt;0,"OVERDUE",IF(H834&lt;=30,"DUE &lt;=30 DAYS",IF(H834&lt;=90,"DUE &lt;=90 DAYS","UPCOMING")))</f>
        <v>UPCOMING</v>
      </c>
      <c r="K834" s="14" t="str">
        <f>IF(E834="COMPLETE FILED","Yes","Yes")</f>
        <v>Yes</v>
      </c>
    </row>
    <row r="835" spans="1:11">
      <c r="A835" s="14" t="s">
        <v>2217</v>
      </c>
      <c r="B835" s="28">
        <v>202641015354</v>
      </c>
      <c r="C835" s="14" t="s">
        <v>394</v>
      </c>
      <c r="D835" s="14" t="s">
        <v>649</v>
      </c>
      <c r="E835" s="14" t="s">
        <v>974</v>
      </c>
      <c r="F835" s="15">
        <v>46064</v>
      </c>
      <c r="G835" s="15">
        <f>EDATE(DataTable[[#This Row],[Priority Date]],31)</f>
        <v>45985</v>
      </c>
      <c r="H835" s="28">
        <f t="shared" ca="1" si="54"/>
        <v>-272</v>
      </c>
      <c r="I835" s="28">
        <f ca="1">PendingRQTable[[#This Row],[Days Remaining]]/(365/12)</f>
        <v>-8.9424657534246563</v>
      </c>
      <c r="J835" s="13" t="str">
        <f t="shared" ca="1" si="55"/>
        <v>OVERDUE</v>
      </c>
      <c r="K835" s="14" t="str">
        <f>IF(E835="COMPLETE FILED","Yes","Yes")</f>
        <v>Yes</v>
      </c>
    </row>
    <row r="836" spans="1:11">
      <c r="A836" s="14" t="s">
        <v>2218</v>
      </c>
      <c r="B836" s="28">
        <v>202611014993</v>
      </c>
      <c r="C836" s="14" t="s">
        <v>35</v>
      </c>
      <c r="D836" s="14" t="s">
        <v>2219</v>
      </c>
      <c r="E836" s="14" t="s">
        <v>968</v>
      </c>
      <c r="F836" s="15">
        <v>46064</v>
      </c>
      <c r="G836" s="15">
        <f>EDATE(DataTable[[#This Row],[Priority Date]],31)</f>
        <v>45985</v>
      </c>
      <c r="H836" s="28">
        <f t="shared" ca="1" si="54"/>
        <v>-272</v>
      </c>
      <c r="I836" s="28">
        <f ca="1">PendingRQTable[[#This Row],[Days Remaining]]/(365/12)</f>
        <v>-8.9424657534246563</v>
      </c>
      <c r="J836" s="13" t="str">
        <f t="shared" ca="1" si="55"/>
        <v>OVERDUE</v>
      </c>
      <c r="K836" s="14" t="str">
        <f>IF(E836="PROVISIONAL FILED","Yes","Yes")</f>
        <v>Yes</v>
      </c>
    </row>
    <row r="837" spans="1:11">
      <c r="A837" s="14" t="s">
        <v>2220</v>
      </c>
      <c r="B837" s="28">
        <v>202641015734</v>
      </c>
      <c r="C837" s="14" t="s">
        <v>54</v>
      </c>
      <c r="D837" s="14" t="s">
        <v>2221</v>
      </c>
      <c r="E837" s="14" t="s">
        <v>968</v>
      </c>
      <c r="F837" s="15">
        <v>46065</v>
      </c>
      <c r="G837" s="15">
        <f>EDATE(DataTable[[#This Row],[Priority Date]],31)</f>
        <v>45985</v>
      </c>
      <c r="H837" s="28">
        <f t="shared" ca="1" si="54"/>
        <v>-272</v>
      </c>
      <c r="I837" s="28">
        <f ca="1">PendingRQTable[[#This Row],[Days Remaining]]/(365/12)</f>
        <v>-8.9424657534246563</v>
      </c>
      <c r="J837" s="13" t="str">
        <f t="shared" ca="1" si="55"/>
        <v>OVERDUE</v>
      </c>
      <c r="K837" s="14" t="str">
        <f>IF(E837="PROVISIONAL FILED","Yes","Yes")</f>
        <v>Yes</v>
      </c>
    </row>
    <row r="838" spans="1:11">
      <c r="A838" s="14" t="s">
        <v>2222</v>
      </c>
      <c r="B838" s="28">
        <v>202611015489</v>
      </c>
      <c r="C838" s="14" t="s">
        <v>54</v>
      </c>
      <c r="D838" s="14" t="s">
        <v>2223</v>
      </c>
      <c r="E838" s="14" t="s">
        <v>968</v>
      </c>
      <c r="F838" s="15">
        <v>46065</v>
      </c>
      <c r="G838" s="15">
        <f>EDATE(DataTable[[#This Row],[Priority Date]],31)</f>
        <v>45989</v>
      </c>
      <c r="H838" s="28">
        <f t="shared" ca="1" si="54"/>
        <v>-268</v>
      </c>
      <c r="I838" s="28">
        <f ca="1">PendingRQTable[[#This Row],[Days Remaining]]/(365/12)</f>
        <v>-8.8109589041095884</v>
      </c>
      <c r="J838" s="13" t="str">
        <f t="shared" ca="1" si="55"/>
        <v>OVERDUE</v>
      </c>
      <c r="K838" s="14" t="str">
        <f>IF(E838="PROVISIONAL FILED","Yes","Yes")</f>
        <v>Yes</v>
      </c>
    </row>
    <row r="839" spans="1:11">
      <c r="A839" s="14" t="s">
        <v>2224</v>
      </c>
      <c r="B839" s="28">
        <v>202611015389</v>
      </c>
      <c r="C839" s="14" t="s">
        <v>389</v>
      </c>
      <c r="D839" s="14" t="s">
        <v>649</v>
      </c>
      <c r="E839" s="14" t="s">
        <v>974</v>
      </c>
      <c r="F839" s="15">
        <v>46065</v>
      </c>
      <c r="G839" s="15">
        <f>EDATE(DataTable[[#This Row],[Priority Date]],31)</f>
        <v>46831</v>
      </c>
      <c r="H839" s="28">
        <f t="shared" ca="1" si="54"/>
        <v>574</v>
      </c>
      <c r="I839" s="28">
        <f ca="1">PendingRQTable[[#This Row],[Days Remaining]]/(365/12)</f>
        <v>18.871232876712327</v>
      </c>
      <c r="J839" s="13" t="str">
        <f t="shared" ca="1" si="55"/>
        <v>UPCOMING</v>
      </c>
      <c r="K839" s="14" t="str">
        <f>IF(E839="COMPLETE FILED","Yes","Yes")</f>
        <v>Yes</v>
      </c>
    </row>
    <row r="840" spans="1:11">
      <c r="A840" s="14" t="s">
        <v>2225</v>
      </c>
      <c r="B840" s="28">
        <v>202641016018</v>
      </c>
      <c r="C840" s="14" t="s">
        <v>40</v>
      </c>
      <c r="D840" s="14" t="s">
        <v>2226</v>
      </c>
      <c r="E840" s="14" t="s">
        <v>968</v>
      </c>
      <c r="F840" s="15">
        <v>46066</v>
      </c>
      <c r="G840" s="15">
        <f>EDATE(DataTable[[#This Row],[Priority Date]],31)</f>
        <v>46831</v>
      </c>
      <c r="H840" s="28">
        <f t="shared" ca="1" si="54"/>
        <v>574</v>
      </c>
      <c r="I840" s="28">
        <f ca="1">PendingRQTable[[#This Row],[Days Remaining]]/(365/12)</f>
        <v>18.871232876712327</v>
      </c>
      <c r="J840" s="13" t="str">
        <f t="shared" ca="1" si="55"/>
        <v>UPCOMING</v>
      </c>
      <c r="K840" s="14" t="str">
        <f t="shared" ref="K840:K846" si="56">IF(E840="PROVISIONAL FILED","Yes","Yes")</f>
        <v>Yes</v>
      </c>
    </row>
    <row r="841" spans="1:11">
      <c r="A841" s="14" t="s">
        <v>2227</v>
      </c>
      <c r="B841" s="28">
        <v>202641016438</v>
      </c>
      <c r="C841" s="14" t="s">
        <v>40</v>
      </c>
      <c r="D841" s="14" t="s">
        <v>2228</v>
      </c>
      <c r="E841" s="14" t="s">
        <v>968</v>
      </c>
      <c r="F841" s="15">
        <v>46066</v>
      </c>
      <c r="G841" s="15">
        <f>EDATE(DataTable[[#This Row],[Priority Date]],31)</f>
        <v>46486</v>
      </c>
      <c r="H841" s="28">
        <f t="shared" ca="1" si="54"/>
        <v>229</v>
      </c>
      <c r="I841" s="28">
        <f ca="1">PendingRQTable[[#This Row],[Days Remaining]]/(365/12)</f>
        <v>7.5287671232876709</v>
      </c>
      <c r="J841" s="13" t="str">
        <f t="shared" ca="1" si="55"/>
        <v>UPCOMING</v>
      </c>
      <c r="K841" s="14" t="str">
        <f t="shared" si="56"/>
        <v>Yes</v>
      </c>
    </row>
    <row r="842" spans="1:11">
      <c r="A842" s="14" t="s">
        <v>2229</v>
      </c>
      <c r="B842" s="28">
        <v>202621016134</v>
      </c>
      <c r="C842" s="14" t="s">
        <v>80</v>
      </c>
      <c r="D842" s="14" t="s">
        <v>2230</v>
      </c>
      <c r="E842" s="14" t="s">
        <v>968</v>
      </c>
      <c r="F842" s="15">
        <v>46066</v>
      </c>
      <c r="G842" s="15">
        <f>EDATE(DataTable[[#This Row],[Priority Date]],31)</f>
        <v>46486</v>
      </c>
      <c r="H842" s="28">
        <f t="shared" ca="1" si="54"/>
        <v>229</v>
      </c>
      <c r="I842" s="28">
        <f ca="1">PendingRQTable[[#This Row],[Days Remaining]]/(365/12)</f>
        <v>7.5287671232876709</v>
      </c>
      <c r="J842" s="13" t="str">
        <f t="shared" ca="1" si="55"/>
        <v>UPCOMING</v>
      </c>
      <c r="K842" s="14" t="str">
        <f t="shared" si="56"/>
        <v>Yes</v>
      </c>
    </row>
    <row r="843" spans="1:11">
      <c r="A843" s="14" t="s">
        <v>2231</v>
      </c>
      <c r="B843" s="28">
        <v>202641016133</v>
      </c>
      <c r="C843" s="14" t="s">
        <v>69</v>
      </c>
      <c r="D843" s="14" t="s">
        <v>649</v>
      </c>
      <c r="E843" s="14" t="s">
        <v>968</v>
      </c>
      <c r="F843" s="15">
        <v>46066</v>
      </c>
      <c r="G843" s="15">
        <f>EDATE(DataTable[[#This Row],[Priority Date]],31)</f>
        <v>45903</v>
      </c>
      <c r="H843" s="28">
        <f t="shared" ca="1" si="54"/>
        <v>-354</v>
      </c>
      <c r="I843" s="28">
        <f ca="1">PendingRQTable[[#This Row],[Days Remaining]]/(365/12)</f>
        <v>-11.638356164383561</v>
      </c>
      <c r="J843" s="13" t="str">
        <f t="shared" ca="1" si="55"/>
        <v>OVERDUE</v>
      </c>
      <c r="K843" s="14" t="str">
        <f t="shared" si="56"/>
        <v>Yes</v>
      </c>
    </row>
    <row r="844" spans="1:11">
      <c r="A844" s="14" t="s">
        <v>2232</v>
      </c>
      <c r="B844" s="28">
        <v>202611016012</v>
      </c>
      <c r="C844" s="14" t="s">
        <v>54</v>
      </c>
      <c r="D844" s="14" t="s">
        <v>2233</v>
      </c>
      <c r="E844" s="14" t="s">
        <v>968</v>
      </c>
      <c r="F844" s="15">
        <v>46066</v>
      </c>
      <c r="G844" s="15">
        <f>EDATE(DataTable[[#This Row],[Priority Date]],31)</f>
        <v>45893</v>
      </c>
      <c r="H844" s="28">
        <f t="shared" ca="1" si="54"/>
        <v>-364</v>
      </c>
      <c r="I844" s="28">
        <f ca="1">PendingRQTable[[#This Row],[Days Remaining]]/(365/12)</f>
        <v>-11.967123287671232</v>
      </c>
      <c r="J844" s="13" t="str">
        <f t="shared" ca="1" si="55"/>
        <v>OVERDUE</v>
      </c>
      <c r="K844" s="14" t="str">
        <f t="shared" si="56"/>
        <v>Yes</v>
      </c>
    </row>
    <row r="845" spans="1:11">
      <c r="A845" s="14" t="s">
        <v>2234</v>
      </c>
      <c r="B845" s="28">
        <v>202641016005</v>
      </c>
      <c r="C845" s="14" t="s">
        <v>42</v>
      </c>
      <c r="D845" s="14" t="s">
        <v>2235</v>
      </c>
      <c r="E845" s="14" t="s">
        <v>968</v>
      </c>
      <c r="F845" s="15">
        <v>46066</v>
      </c>
      <c r="G845" s="15">
        <f>EDATE(DataTable[[#This Row],[Priority Date]],31)</f>
        <v>45889</v>
      </c>
      <c r="H845" s="28">
        <f t="shared" ca="1" si="54"/>
        <v>-368</v>
      </c>
      <c r="I845" s="28">
        <f ca="1">PendingRQTable[[#This Row],[Days Remaining]]/(365/12)</f>
        <v>-12.098630136986301</v>
      </c>
      <c r="J845" s="13" t="str">
        <f t="shared" ca="1" si="55"/>
        <v>OVERDUE</v>
      </c>
      <c r="K845" s="14" t="str">
        <f t="shared" si="56"/>
        <v>Yes</v>
      </c>
    </row>
    <row r="846" spans="1:11">
      <c r="A846" s="14" t="s">
        <v>2236</v>
      </c>
      <c r="B846" s="28">
        <v>202641016829</v>
      </c>
      <c r="C846" s="14" t="s">
        <v>33</v>
      </c>
      <c r="D846" s="14" t="s">
        <v>2237</v>
      </c>
      <c r="E846" s="14" t="s">
        <v>968</v>
      </c>
      <c r="F846" s="15">
        <v>46069</v>
      </c>
      <c r="G846" s="15">
        <f>EDATE(DataTable[[#This Row],[Priority Date]],31)</f>
        <v>46175</v>
      </c>
      <c r="H846" s="28">
        <f t="shared" ca="1" si="54"/>
        <v>-82</v>
      </c>
      <c r="I846" s="28">
        <f ca="1">PendingRQTable[[#This Row],[Days Remaining]]/(365/12)</f>
        <v>-2.6958904109589041</v>
      </c>
      <c r="J846" s="13" t="str">
        <f t="shared" ca="1" si="55"/>
        <v>OVERDUE</v>
      </c>
      <c r="K846" s="14" t="str">
        <f t="shared" si="56"/>
        <v>Yes</v>
      </c>
    </row>
    <row r="847" spans="1:11">
      <c r="A847" s="14" t="s">
        <v>2238</v>
      </c>
      <c r="B847" s="28">
        <v>202641017297</v>
      </c>
      <c r="C847" s="14" t="s">
        <v>131</v>
      </c>
      <c r="D847" s="14" t="s">
        <v>2239</v>
      </c>
      <c r="E847" s="14" t="s">
        <v>974</v>
      </c>
      <c r="F847" s="15">
        <v>46069</v>
      </c>
      <c r="G847" s="15">
        <f>EDATE(DataTable[[#This Row],[Priority Date]],31)</f>
        <v>45893</v>
      </c>
      <c r="H847" s="28">
        <f t="shared" ca="1" si="54"/>
        <v>-364</v>
      </c>
      <c r="I847" s="28">
        <f ca="1">PendingRQTable[[#This Row],[Days Remaining]]/(365/12)</f>
        <v>-11.967123287671232</v>
      </c>
      <c r="J847" s="13" t="str">
        <f t="shared" ca="1" si="55"/>
        <v>OVERDUE</v>
      </c>
      <c r="K847" s="14" t="str">
        <f t="shared" ref="K847:K856" si="57">IF(E847="COMPLETE FILED","Yes","Yes")</f>
        <v>Yes</v>
      </c>
    </row>
    <row r="848" spans="1:11">
      <c r="A848" s="14" t="s">
        <v>2240</v>
      </c>
      <c r="B848" s="28">
        <v>202641017296</v>
      </c>
      <c r="C848" s="14" t="s">
        <v>131</v>
      </c>
      <c r="D848" s="14" t="s">
        <v>2241</v>
      </c>
      <c r="E848" s="14" t="s">
        <v>974</v>
      </c>
      <c r="F848" s="15">
        <v>46069</v>
      </c>
      <c r="G848" s="15">
        <f>EDATE(DataTable[[#This Row],[Priority Date]],31)</f>
        <v>46832</v>
      </c>
      <c r="H848" s="28">
        <f t="shared" ca="1" si="54"/>
        <v>575</v>
      </c>
      <c r="I848" s="28">
        <f ca="1">PendingRQTable[[#This Row],[Days Remaining]]/(365/12)</f>
        <v>18.904109589041095</v>
      </c>
      <c r="J848" s="13" t="str">
        <f t="shared" ca="1" si="55"/>
        <v>UPCOMING</v>
      </c>
      <c r="K848" s="14" t="str">
        <f t="shared" si="57"/>
        <v>Yes</v>
      </c>
    </row>
    <row r="849" spans="1:11">
      <c r="A849" s="14" t="s">
        <v>2242</v>
      </c>
      <c r="B849" s="28">
        <v>202641017280</v>
      </c>
      <c r="C849" s="14" t="s">
        <v>131</v>
      </c>
      <c r="D849" s="14" t="s">
        <v>2243</v>
      </c>
      <c r="E849" s="14" t="s">
        <v>974</v>
      </c>
      <c r="F849" s="15">
        <v>46069</v>
      </c>
      <c r="G849" s="15">
        <f>EDATE(DataTable[[#This Row],[Priority Date]],31)</f>
        <v>46832</v>
      </c>
      <c r="H849" s="28">
        <f t="shared" ca="1" si="54"/>
        <v>575</v>
      </c>
      <c r="I849" s="28">
        <f ca="1">PendingRQTable[[#This Row],[Days Remaining]]/(365/12)</f>
        <v>18.904109589041095</v>
      </c>
      <c r="J849" s="13" t="str">
        <f t="shared" ca="1" si="55"/>
        <v>UPCOMING</v>
      </c>
      <c r="K849" s="14" t="str">
        <f t="shared" si="57"/>
        <v>Yes</v>
      </c>
    </row>
    <row r="850" spans="1:11">
      <c r="A850" s="14" t="s">
        <v>2244</v>
      </c>
      <c r="B850" s="28">
        <v>202641017281</v>
      </c>
      <c r="C850" s="14" t="s">
        <v>131</v>
      </c>
      <c r="D850" s="14" t="s">
        <v>2245</v>
      </c>
      <c r="E850" s="14" t="s">
        <v>974</v>
      </c>
      <c r="F850" s="15">
        <v>46069</v>
      </c>
      <c r="G850" s="15">
        <f>EDATE(DataTable[[#This Row],[Priority Date]],31)</f>
        <v>45957</v>
      </c>
      <c r="H850" s="28">
        <f t="shared" ca="1" si="54"/>
        <v>-300</v>
      </c>
      <c r="I850" s="28">
        <f ca="1">PendingRQTable[[#This Row],[Days Remaining]]/(365/12)</f>
        <v>-9.8630136986301373</v>
      </c>
      <c r="J850" s="13" t="str">
        <f t="shared" ca="1" si="55"/>
        <v>OVERDUE</v>
      </c>
      <c r="K850" s="14" t="str">
        <f t="shared" si="57"/>
        <v>Yes</v>
      </c>
    </row>
    <row r="851" spans="1:11">
      <c r="A851" s="14" t="s">
        <v>2246</v>
      </c>
      <c r="B851" s="28">
        <v>202641017279</v>
      </c>
      <c r="C851" s="14" t="s">
        <v>131</v>
      </c>
      <c r="D851" s="14" t="s">
        <v>2247</v>
      </c>
      <c r="E851" s="14" t="s">
        <v>974</v>
      </c>
      <c r="F851" s="15">
        <v>46069</v>
      </c>
      <c r="G851" s="15">
        <f>EDATE(DataTable[[#This Row],[Priority Date]],31)</f>
        <v>46832</v>
      </c>
      <c r="H851" s="28">
        <f t="shared" ca="1" si="54"/>
        <v>575</v>
      </c>
      <c r="I851" s="28">
        <f ca="1">PendingRQTable[[#This Row],[Days Remaining]]/(365/12)</f>
        <v>18.904109589041095</v>
      </c>
      <c r="J851" s="13" t="str">
        <f t="shared" ca="1" si="55"/>
        <v>UPCOMING</v>
      </c>
      <c r="K851" s="14" t="str">
        <f t="shared" si="57"/>
        <v>Yes</v>
      </c>
    </row>
    <row r="852" spans="1:11">
      <c r="A852" s="14" t="s">
        <v>2248</v>
      </c>
      <c r="B852" s="28">
        <v>202641017305</v>
      </c>
      <c r="C852" s="14" t="s">
        <v>131</v>
      </c>
      <c r="D852" s="14" t="s">
        <v>2249</v>
      </c>
      <c r="E852" s="14" t="s">
        <v>974</v>
      </c>
      <c r="F852" s="15">
        <v>46069</v>
      </c>
      <c r="G852" s="15">
        <f>EDATE(DataTable[[#This Row],[Priority Date]],31)</f>
        <v>46479</v>
      </c>
      <c r="H852" s="28">
        <f t="shared" ca="1" si="54"/>
        <v>222</v>
      </c>
      <c r="I852" s="28">
        <f ca="1">PendingRQTable[[#This Row],[Days Remaining]]/(365/12)</f>
        <v>7.2986301369863007</v>
      </c>
      <c r="J852" s="13" t="str">
        <f t="shared" ca="1" si="55"/>
        <v>UPCOMING</v>
      </c>
      <c r="K852" s="14" t="str">
        <f t="shared" si="57"/>
        <v>Yes</v>
      </c>
    </row>
    <row r="853" spans="1:11">
      <c r="A853" s="14" t="s">
        <v>2250</v>
      </c>
      <c r="B853" s="28">
        <v>202641017270</v>
      </c>
      <c r="C853" s="14" t="s">
        <v>131</v>
      </c>
      <c r="D853" s="14" t="s">
        <v>2251</v>
      </c>
      <c r="E853" s="14" t="s">
        <v>974</v>
      </c>
      <c r="F853" s="15">
        <v>46069</v>
      </c>
      <c r="G853" s="15">
        <f>EDATE(DataTable[[#This Row],[Priority Date]],31)</f>
        <v>46467</v>
      </c>
      <c r="H853" s="28">
        <f t="shared" ca="1" si="54"/>
        <v>210</v>
      </c>
      <c r="I853" s="28">
        <f ca="1">PendingRQTable[[#This Row],[Days Remaining]]/(365/12)</f>
        <v>6.904109589041096</v>
      </c>
      <c r="J853" s="13" t="str">
        <f t="shared" ca="1" si="55"/>
        <v>UPCOMING</v>
      </c>
      <c r="K853" s="14" t="str">
        <f t="shared" si="57"/>
        <v>Yes</v>
      </c>
    </row>
    <row r="854" spans="1:11">
      <c r="A854" s="14" t="s">
        <v>2252</v>
      </c>
      <c r="B854" s="28">
        <v>202641017288</v>
      </c>
      <c r="C854" s="14" t="s">
        <v>131</v>
      </c>
      <c r="D854" s="14" t="s">
        <v>2253</v>
      </c>
      <c r="E854" s="14" t="s">
        <v>974</v>
      </c>
      <c r="F854" s="15">
        <v>46069</v>
      </c>
      <c r="G854" s="15">
        <f>EDATE(DataTable[[#This Row],[Priority Date]],31)</f>
        <v>46832</v>
      </c>
      <c r="H854" s="28">
        <f t="shared" ca="1" si="54"/>
        <v>575</v>
      </c>
      <c r="I854" s="28">
        <f ca="1">PendingRQTable[[#This Row],[Days Remaining]]/(365/12)</f>
        <v>18.904109589041095</v>
      </c>
      <c r="J854" s="13" t="str">
        <f t="shared" ca="1" si="55"/>
        <v>UPCOMING</v>
      </c>
      <c r="K854" s="14" t="str">
        <f t="shared" si="57"/>
        <v>Yes</v>
      </c>
    </row>
    <row r="855" spans="1:11">
      <c r="A855" s="14" t="s">
        <v>2254</v>
      </c>
      <c r="B855" s="28">
        <v>202641017261</v>
      </c>
      <c r="C855" s="14" t="s">
        <v>131</v>
      </c>
      <c r="D855" s="14" t="s">
        <v>2255</v>
      </c>
      <c r="E855" s="14" t="s">
        <v>974</v>
      </c>
      <c r="F855" s="15">
        <v>46069</v>
      </c>
      <c r="G855" s="15">
        <f>EDATE(DataTable[[#This Row],[Priority Date]],31)</f>
        <v>45898</v>
      </c>
      <c r="H855" s="28">
        <f t="shared" ca="1" si="54"/>
        <v>-359</v>
      </c>
      <c r="I855" s="28">
        <f ca="1">PendingRQTable[[#This Row],[Days Remaining]]/(365/12)</f>
        <v>-11.802739726027397</v>
      </c>
      <c r="J855" s="13" t="str">
        <f t="shared" ca="1" si="55"/>
        <v>OVERDUE</v>
      </c>
      <c r="K855" s="14" t="str">
        <f t="shared" si="57"/>
        <v>Yes</v>
      </c>
    </row>
    <row r="856" spans="1:11">
      <c r="A856" s="14" t="s">
        <v>2256</v>
      </c>
      <c r="B856" s="28">
        <v>202641017257</v>
      </c>
      <c r="C856" s="14" t="s">
        <v>131</v>
      </c>
      <c r="D856" s="14" t="s">
        <v>2257</v>
      </c>
      <c r="E856" s="14" t="s">
        <v>974</v>
      </c>
      <c r="F856" s="15">
        <v>46069</v>
      </c>
      <c r="G856" s="15">
        <f>EDATE(DataTable[[#This Row],[Priority Date]],31)</f>
        <v>45931</v>
      </c>
      <c r="H856" s="28">
        <f t="shared" ca="1" si="54"/>
        <v>-326</v>
      </c>
      <c r="I856" s="28">
        <f ca="1">PendingRQTable[[#This Row],[Days Remaining]]/(365/12)</f>
        <v>-10.717808219178082</v>
      </c>
      <c r="J856" s="13" t="str">
        <f t="shared" ca="1" si="55"/>
        <v>OVERDUE</v>
      </c>
      <c r="K856" s="14" t="str">
        <f t="shared" si="57"/>
        <v>Yes</v>
      </c>
    </row>
    <row r="857" spans="1:11">
      <c r="A857" s="14" t="s">
        <v>2258</v>
      </c>
      <c r="B857" s="28">
        <v>202611017210</v>
      </c>
      <c r="C857" s="14" t="s">
        <v>120</v>
      </c>
      <c r="D857" s="14" t="s">
        <v>2259</v>
      </c>
      <c r="E857" s="14" t="s">
        <v>968</v>
      </c>
      <c r="F857" s="15">
        <v>46069</v>
      </c>
      <c r="G857" s="15">
        <f>EDATE(DataTable[[#This Row],[Priority Date]],31)</f>
        <v>46832</v>
      </c>
      <c r="H857" s="28">
        <f t="shared" ca="1" si="54"/>
        <v>575</v>
      </c>
      <c r="I857" s="28">
        <f ca="1">PendingRQTable[[#This Row],[Days Remaining]]/(365/12)</f>
        <v>18.904109589041095</v>
      </c>
      <c r="J857" s="13" t="str">
        <f t="shared" ca="1" si="55"/>
        <v>UPCOMING</v>
      </c>
      <c r="K857" s="14" t="str">
        <f t="shared" ref="K857:K863" si="58">IF(E857="PROVISIONAL FILED","Yes","Yes")</f>
        <v>Yes</v>
      </c>
    </row>
    <row r="858" spans="1:11">
      <c r="A858" s="14" t="s">
        <v>2260</v>
      </c>
      <c r="B858" s="28">
        <v>202611017360</v>
      </c>
      <c r="C858" s="14" t="s">
        <v>191</v>
      </c>
      <c r="D858" s="14" t="s">
        <v>2261</v>
      </c>
      <c r="E858" s="14" t="s">
        <v>968</v>
      </c>
      <c r="F858" s="15">
        <v>46070</v>
      </c>
      <c r="G858" s="15">
        <f>EDATE(DataTable[[#This Row],[Priority Date]],31)</f>
        <v>46048</v>
      </c>
      <c r="H858" s="28">
        <f t="shared" ca="1" si="54"/>
        <v>-209</v>
      </c>
      <c r="I858" s="28">
        <f ca="1">PendingRQTable[[#This Row],[Days Remaining]]/(365/12)</f>
        <v>-6.8712328767123285</v>
      </c>
      <c r="J858" s="13" t="str">
        <f t="shared" ca="1" si="55"/>
        <v>OVERDUE</v>
      </c>
      <c r="K858" s="14" t="str">
        <f t="shared" si="58"/>
        <v>Yes</v>
      </c>
    </row>
    <row r="859" spans="1:11">
      <c r="A859" s="14" t="s">
        <v>2262</v>
      </c>
      <c r="B859" s="28">
        <v>202641017595</v>
      </c>
      <c r="C859" s="14" t="s">
        <v>395</v>
      </c>
      <c r="D859" s="14" t="s">
        <v>649</v>
      </c>
      <c r="E859" s="14" t="s">
        <v>968</v>
      </c>
      <c r="F859" s="15">
        <v>46070</v>
      </c>
      <c r="G859" s="15">
        <f>EDATE(DataTable[[#This Row],[Priority Date]],31)</f>
        <v>45903</v>
      </c>
      <c r="H859" s="28">
        <f t="shared" ca="1" si="54"/>
        <v>-354</v>
      </c>
      <c r="I859" s="28">
        <f ca="1">PendingRQTable[[#This Row],[Days Remaining]]/(365/12)</f>
        <v>-11.638356164383561</v>
      </c>
      <c r="J859" s="13" t="str">
        <f t="shared" ca="1" si="55"/>
        <v>OVERDUE</v>
      </c>
      <c r="K859" s="14" t="str">
        <f t="shared" si="58"/>
        <v>Yes</v>
      </c>
    </row>
    <row r="860" spans="1:11">
      <c r="A860" s="14" t="s">
        <v>2263</v>
      </c>
      <c r="B860" s="28">
        <v>202611017434</v>
      </c>
      <c r="C860" s="14" t="s">
        <v>80</v>
      </c>
      <c r="D860" s="14" t="s">
        <v>2264</v>
      </c>
      <c r="E860" s="14" t="s">
        <v>968</v>
      </c>
      <c r="F860" s="15">
        <v>46070</v>
      </c>
      <c r="G860" s="15">
        <f>EDATE(DataTable[[#This Row],[Priority Date]],31)</f>
        <v>46482</v>
      </c>
      <c r="H860" s="28">
        <f t="shared" ca="1" si="54"/>
        <v>225</v>
      </c>
      <c r="I860" s="28">
        <f ca="1">PendingRQTable[[#This Row],[Days Remaining]]/(365/12)</f>
        <v>7.3972602739726021</v>
      </c>
      <c r="J860" s="13" t="str">
        <f t="shared" ca="1" si="55"/>
        <v>UPCOMING</v>
      </c>
      <c r="K860" s="14" t="str">
        <f t="shared" si="58"/>
        <v>Yes</v>
      </c>
    </row>
    <row r="861" spans="1:11">
      <c r="A861" s="14" t="s">
        <v>2265</v>
      </c>
      <c r="B861" s="28">
        <v>202611017544</v>
      </c>
      <c r="C861" s="14" t="s">
        <v>54</v>
      </c>
      <c r="D861" s="14" t="s">
        <v>2266</v>
      </c>
      <c r="E861" s="14" t="s">
        <v>968</v>
      </c>
      <c r="F861" s="15">
        <v>46070</v>
      </c>
      <c r="G861" s="15">
        <f>EDATE(DataTable[[#This Row],[Priority Date]],31)</f>
        <v>46833</v>
      </c>
      <c r="H861" s="28">
        <f t="shared" ca="1" si="54"/>
        <v>576</v>
      </c>
      <c r="I861" s="28">
        <f ca="1">PendingRQTable[[#This Row],[Days Remaining]]/(365/12)</f>
        <v>18.936986301369863</v>
      </c>
      <c r="J861" s="13" t="str">
        <f t="shared" ca="1" si="55"/>
        <v>UPCOMING</v>
      </c>
      <c r="K861" s="14" t="str">
        <f t="shared" si="58"/>
        <v>Yes</v>
      </c>
    </row>
    <row r="862" spans="1:11">
      <c r="A862" s="14" t="s">
        <v>2267</v>
      </c>
      <c r="B862" s="28">
        <v>202621018020</v>
      </c>
      <c r="C862" s="14" t="s">
        <v>125</v>
      </c>
      <c r="D862" s="14" t="s">
        <v>2268</v>
      </c>
      <c r="E862" s="14" t="s">
        <v>968</v>
      </c>
      <c r="F862" s="15">
        <v>46071</v>
      </c>
      <c r="G862" s="15">
        <f>EDATE(DataTable[[#This Row],[Priority Date]],31)</f>
        <v>45894</v>
      </c>
      <c r="H862" s="28">
        <f t="shared" ca="1" si="54"/>
        <v>-363</v>
      </c>
      <c r="I862" s="28">
        <f ca="1">PendingRQTable[[#This Row],[Days Remaining]]/(365/12)</f>
        <v>-11.934246575342465</v>
      </c>
      <c r="J862" s="13" t="str">
        <f t="shared" ca="1" si="55"/>
        <v>OVERDUE</v>
      </c>
      <c r="K862" s="14" t="str">
        <f t="shared" si="58"/>
        <v>Yes</v>
      </c>
    </row>
    <row r="863" spans="1:11">
      <c r="A863" s="14" t="s">
        <v>2269</v>
      </c>
      <c r="B863" s="28">
        <v>202641018271</v>
      </c>
      <c r="C863" s="14" t="s">
        <v>44</v>
      </c>
      <c r="D863" s="14" t="s">
        <v>2270</v>
      </c>
      <c r="E863" s="14" t="s">
        <v>968</v>
      </c>
      <c r="F863" s="15">
        <v>46071</v>
      </c>
      <c r="G863" s="15">
        <f>EDATE(DataTable[[#This Row],[Priority Date]],31)</f>
        <v>46083</v>
      </c>
      <c r="H863" s="28">
        <f t="shared" ca="1" si="54"/>
        <v>-174</v>
      </c>
      <c r="I863" s="28">
        <f ca="1">PendingRQTable[[#This Row],[Days Remaining]]/(365/12)</f>
        <v>-5.720547945205479</v>
      </c>
      <c r="J863" s="13" t="str">
        <f t="shared" ca="1" si="55"/>
        <v>OVERDUE</v>
      </c>
      <c r="K863" s="14" t="str">
        <f t="shared" si="58"/>
        <v>Yes</v>
      </c>
    </row>
    <row r="864" spans="1:11">
      <c r="A864" s="14" t="s">
        <v>2271</v>
      </c>
      <c r="B864" s="28">
        <v>202641018165</v>
      </c>
      <c r="C864" s="14" t="s">
        <v>629</v>
      </c>
      <c r="D864" s="14" t="s">
        <v>649</v>
      </c>
      <c r="E864" s="14" t="s">
        <v>974</v>
      </c>
      <c r="F864" s="15">
        <v>46071</v>
      </c>
      <c r="G864" s="15">
        <f>EDATE(DataTable[[#This Row],[Priority Date]],31)</f>
        <v>45985</v>
      </c>
      <c r="H864" s="28">
        <f t="shared" ca="1" si="54"/>
        <v>-272</v>
      </c>
      <c r="I864" s="28">
        <f ca="1">PendingRQTable[[#This Row],[Days Remaining]]/(365/12)</f>
        <v>-8.9424657534246563</v>
      </c>
      <c r="J864" s="13" t="str">
        <f t="shared" ca="1" si="55"/>
        <v>OVERDUE</v>
      </c>
      <c r="K864" s="14" t="str">
        <f>IF(E864="COMPLETE FILED","Yes","Yes")</f>
        <v>Yes</v>
      </c>
    </row>
    <row r="865" spans="1:11">
      <c r="A865" s="14" t="s">
        <v>2272</v>
      </c>
      <c r="B865" s="28">
        <v>202611019269</v>
      </c>
      <c r="C865" s="14" t="s">
        <v>33</v>
      </c>
      <c r="D865" s="14" t="s">
        <v>2273</v>
      </c>
      <c r="E865" s="14" t="s">
        <v>968</v>
      </c>
      <c r="F865" s="15">
        <v>46072</v>
      </c>
      <c r="G865" s="15">
        <f>EDATE(DataTable[[#This Row],[Priority Date]],31)</f>
        <v>45985</v>
      </c>
      <c r="H865" s="28">
        <f t="shared" ca="1" si="54"/>
        <v>-272</v>
      </c>
      <c r="I865" s="28">
        <f ca="1">PendingRQTable[[#This Row],[Days Remaining]]/(365/12)</f>
        <v>-8.9424657534246563</v>
      </c>
      <c r="J865" s="13" t="str">
        <f t="shared" ca="1" si="55"/>
        <v>OVERDUE</v>
      </c>
      <c r="K865" s="14" t="str">
        <f>IF(E865="PROVISIONAL FILED","Yes","Yes")</f>
        <v>Yes</v>
      </c>
    </row>
    <row r="866" spans="1:11">
      <c r="A866" s="14" t="s">
        <v>2274</v>
      </c>
      <c r="B866" s="28">
        <v>202641018871</v>
      </c>
      <c r="C866" s="14" t="s">
        <v>395</v>
      </c>
      <c r="D866" s="14" t="s">
        <v>649</v>
      </c>
      <c r="E866" s="14" t="s">
        <v>968</v>
      </c>
      <c r="F866" s="15">
        <v>46072</v>
      </c>
      <c r="G866" s="15">
        <f>EDATE(DataTable[[#This Row],[Priority Date]],31)</f>
        <v>45981</v>
      </c>
      <c r="H866" s="28">
        <f t="shared" ca="1" si="54"/>
        <v>-276</v>
      </c>
      <c r="I866" s="28">
        <f ca="1">PendingRQTable[[#This Row],[Days Remaining]]/(365/12)</f>
        <v>-9.0739726027397261</v>
      </c>
      <c r="J866" s="13" t="str">
        <f t="shared" ca="1" si="55"/>
        <v>OVERDUE</v>
      </c>
      <c r="K866" s="14" t="str">
        <f>IF(E866="PROVISIONAL FILED","Yes","Yes")</f>
        <v>Yes</v>
      </c>
    </row>
    <row r="867" spans="1:11">
      <c r="A867" s="14" t="s">
        <v>2275</v>
      </c>
      <c r="B867" s="28">
        <v>202641019187</v>
      </c>
      <c r="C867" s="14" t="s">
        <v>31</v>
      </c>
      <c r="D867" s="14" t="s">
        <v>2276</v>
      </c>
      <c r="E867" s="14" t="s">
        <v>968</v>
      </c>
      <c r="F867" s="15">
        <v>46072</v>
      </c>
      <c r="G867" s="15">
        <f>EDATE(DataTable[[#This Row],[Priority Date]],31)</f>
        <v>45993</v>
      </c>
      <c r="H867" s="28">
        <f t="shared" ca="1" si="54"/>
        <v>-264</v>
      </c>
      <c r="I867" s="28">
        <f ca="1">PendingRQTable[[#This Row],[Days Remaining]]/(365/12)</f>
        <v>-8.6794520547945204</v>
      </c>
      <c r="J867" s="13" t="str">
        <f t="shared" ca="1" si="55"/>
        <v>OVERDUE</v>
      </c>
      <c r="K867" s="14" t="str">
        <f>IF(E867="PROVISIONAL FILED","Yes","Yes")</f>
        <v>Yes</v>
      </c>
    </row>
    <row r="868" spans="1:11">
      <c r="A868" s="14" t="s">
        <v>2277</v>
      </c>
      <c r="B868" s="28">
        <v>202641019904</v>
      </c>
      <c r="C868" s="14" t="s">
        <v>42</v>
      </c>
      <c r="D868" s="14" t="s">
        <v>2278</v>
      </c>
      <c r="E868" s="14" t="s">
        <v>974</v>
      </c>
      <c r="F868" s="15">
        <v>46073</v>
      </c>
      <c r="G868" s="15">
        <f>EDATE(DataTable[[#This Row],[Priority Date]],31)</f>
        <v>46833</v>
      </c>
      <c r="H868" s="28">
        <f t="shared" ca="1" si="54"/>
        <v>576</v>
      </c>
      <c r="I868" s="28">
        <f ca="1">PendingRQTable[[#This Row],[Days Remaining]]/(365/12)</f>
        <v>18.936986301369863</v>
      </c>
      <c r="J868" s="13" t="str">
        <f t="shared" ca="1" si="55"/>
        <v>UPCOMING</v>
      </c>
      <c r="K868" s="14" t="str">
        <f>IF(E868="COMPLETE FILED","Yes","Yes")</f>
        <v>Yes</v>
      </c>
    </row>
    <row r="869" spans="1:11">
      <c r="A869" s="14" t="s">
        <v>2279</v>
      </c>
      <c r="B869" s="28">
        <v>202611020111</v>
      </c>
      <c r="C869" s="14" t="s">
        <v>80</v>
      </c>
      <c r="D869" s="14" t="s">
        <v>2280</v>
      </c>
      <c r="E869" s="14" t="s">
        <v>968</v>
      </c>
      <c r="F869" s="15">
        <v>46073</v>
      </c>
      <c r="G869" s="15">
        <f>EDATE(DataTable[[#This Row],[Priority Date]],31)</f>
        <v>45928</v>
      </c>
      <c r="H869" s="28">
        <f t="shared" ca="1" si="54"/>
        <v>-329</v>
      </c>
      <c r="I869" s="28">
        <f ca="1">PendingRQTable[[#This Row],[Days Remaining]]/(365/12)</f>
        <v>-10.816438356164383</v>
      </c>
      <c r="J869" s="13" t="str">
        <f t="shared" ca="1" si="55"/>
        <v>OVERDUE</v>
      </c>
      <c r="K869" s="14" t="str">
        <f>IF(E869="PROVISIONAL FILED","Yes","Yes")</f>
        <v>Yes</v>
      </c>
    </row>
    <row r="870" spans="1:11">
      <c r="A870" s="14" t="s">
        <v>2281</v>
      </c>
      <c r="B870" s="28">
        <v>202611019811</v>
      </c>
      <c r="C870" s="14" t="s">
        <v>76</v>
      </c>
      <c r="D870" s="14" t="s">
        <v>2282</v>
      </c>
      <c r="E870" s="14" t="s">
        <v>968</v>
      </c>
      <c r="F870" s="15">
        <v>46073</v>
      </c>
      <c r="G870" s="15">
        <f>EDATE(DataTable[[#This Row],[Priority Date]],31)</f>
        <v>46183</v>
      </c>
      <c r="H870" s="28">
        <f t="shared" ca="1" si="54"/>
        <v>-74</v>
      </c>
      <c r="I870" s="28">
        <f ca="1">PendingRQTable[[#This Row],[Days Remaining]]/(365/12)</f>
        <v>-2.4328767123287669</v>
      </c>
      <c r="J870" s="13" t="str">
        <f t="shared" ca="1" si="55"/>
        <v>OVERDUE</v>
      </c>
      <c r="K870" s="14" t="str">
        <f>IF(E870="PROVISIONAL FILED","Yes","Yes")</f>
        <v>Yes</v>
      </c>
    </row>
    <row r="871" spans="1:11">
      <c r="A871" s="14" t="s">
        <v>2283</v>
      </c>
      <c r="B871" s="28">
        <v>202641020259</v>
      </c>
      <c r="C871" s="14" t="s">
        <v>42</v>
      </c>
      <c r="D871" s="14" t="s">
        <v>2284</v>
      </c>
      <c r="E871" s="14" t="s">
        <v>974</v>
      </c>
      <c r="F871" s="15">
        <v>46073</v>
      </c>
      <c r="G871" s="15">
        <f>EDATE(DataTable[[#This Row],[Priority Date]],31)</f>
        <v>46495</v>
      </c>
      <c r="H871" s="28">
        <f t="shared" ca="1" si="54"/>
        <v>238</v>
      </c>
      <c r="I871" s="28">
        <f ca="1">PendingRQTable[[#This Row],[Days Remaining]]/(365/12)</f>
        <v>7.8246575342465752</v>
      </c>
      <c r="J871" s="13" t="str">
        <f t="shared" ca="1" si="55"/>
        <v>UPCOMING</v>
      </c>
      <c r="K871" s="14" t="str">
        <f>IF(E871="COMPLETE FILED","Yes","Yes")</f>
        <v>Yes</v>
      </c>
    </row>
    <row r="872" spans="1:11">
      <c r="A872" s="14" t="s">
        <v>2285</v>
      </c>
      <c r="B872" s="28">
        <v>202641019907</v>
      </c>
      <c r="C872" s="14" t="s">
        <v>227</v>
      </c>
      <c r="D872" s="14" t="s">
        <v>2286</v>
      </c>
      <c r="E872" s="14" t="s">
        <v>968</v>
      </c>
      <c r="F872" s="15">
        <v>46073</v>
      </c>
      <c r="G872" s="15">
        <f>EDATE(DataTable[[#This Row],[Priority Date]],31)</f>
        <v>45945</v>
      </c>
      <c r="H872" s="28">
        <f t="shared" ca="1" si="54"/>
        <v>-312</v>
      </c>
      <c r="I872" s="28">
        <f ca="1">PendingRQTable[[#This Row],[Days Remaining]]/(365/12)</f>
        <v>-10.257534246575341</v>
      </c>
      <c r="J872" s="13" t="str">
        <f t="shared" ca="1" si="55"/>
        <v>OVERDUE</v>
      </c>
      <c r="K872" s="14" t="str">
        <f>IF(E872="PROVISIONAL FILED","Yes","Yes")</f>
        <v>Yes</v>
      </c>
    </row>
    <row r="873" spans="1:11">
      <c r="A873" s="14" t="s">
        <v>2287</v>
      </c>
      <c r="B873" s="28">
        <v>202641021105</v>
      </c>
      <c r="C873" s="14" t="s">
        <v>620</v>
      </c>
      <c r="D873" s="14" t="s">
        <v>649</v>
      </c>
      <c r="E873" s="14" t="s">
        <v>974</v>
      </c>
      <c r="F873" s="15">
        <v>46076</v>
      </c>
      <c r="G873" s="15">
        <f>EDATE(DataTable[[#This Row],[Priority Date]],31)</f>
        <v>46833</v>
      </c>
      <c r="H873" s="28">
        <f t="shared" ca="1" si="54"/>
        <v>576</v>
      </c>
      <c r="I873" s="28">
        <f ca="1">PendingRQTable[[#This Row],[Days Remaining]]/(365/12)</f>
        <v>18.936986301369863</v>
      </c>
      <c r="J873" s="13" t="str">
        <f t="shared" ca="1" si="55"/>
        <v>UPCOMING</v>
      </c>
      <c r="K873" s="14" t="str">
        <f>IF(E873="COMPLETE FILED","Yes","Yes")</f>
        <v>Yes</v>
      </c>
    </row>
    <row r="874" spans="1:11">
      <c r="A874" s="14" t="s">
        <v>2288</v>
      </c>
      <c r="B874" s="28">
        <v>202611021916</v>
      </c>
      <c r="C874" s="14" t="s">
        <v>63</v>
      </c>
      <c r="D874" s="14" t="s">
        <v>2289</v>
      </c>
      <c r="E874" s="14" t="s">
        <v>968</v>
      </c>
      <c r="F874" s="15">
        <v>46077</v>
      </c>
      <c r="G874" s="15">
        <f>EDATE(DataTable[[#This Row],[Priority Date]],31)</f>
        <v>46833</v>
      </c>
      <c r="H874" s="28">
        <f t="shared" ca="1" si="54"/>
        <v>576</v>
      </c>
      <c r="I874" s="28">
        <f ca="1">PendingRQTable[[#This Row],[Days Remaining]]/(365/12)</f>
        <v>18.936986301369863</v>
      </c>
      <c r="J874" s="13" t="str">
        <f t="shared" ca="1" si="55"/>
        <v>UPCOMING</v>
      </c>
      <c r="K874" s="14" t="str">
        <f t="shared" ref="K874:K897" si="59">IF(E874="PROVISIONAL FILED","Yes","Yes")</f>
        <v>Yes</v>
      </c>
    </row>
    <row r="875" spans="1:11">
      <c r="A875" s="14" t="s">
        <v>2290</v>
      </c>
      <c r="B875" s="28">
        <v>202641021839</v>
      </c>
      <c r="C875" s="14" t="s">
        <v>44</v>
      </c>
      <c r="D875" s="14" t="s">
        <v>2291</v>
      </c>
      <c r="E875" s="14" t="s">
        <v>968</v>
      </c>
      <c r="F875" s="15">
        <v>46077</v>
      </c>
      <c r="G875" s="15">
        <f>EDATE(DataTable[[#This Row],[Priority Date]],31)</f>
        <v>45892</v>
      </c>
      <c r="H875" s="28">
        <f t="shared" ca="1" si="54"/>
        <v>-365</v>
      </c>
      <c r="I875" s="28">
        <f ca="1">PendingRQTable[[#This Row],[Days Remaining]]/(365/12)</f>
        <v>-12</v>
      </c>
      <c r="J875" s="13" t="str">
        <f t="shared" ca="1" si="55"/>
        <v>OVERDUE</v>
      </c>
      <c r="K875" s="14" t="str">
        <f t="shared" si="59"/>
        <v>Yes</v>
      </c>
    </row>
    <row r="876" spans="1:11">
      <c r="A876" s="14" t="s">
        <v>2292</v>
      </c>
      <c r="B876" s="28">
        <v>202641021942</v>
      </c>
      <c r="C876" s="14" t="s">
        <v>69</v>
      </c>
      <c r="D876" s="14" t="s">
        <v>649</v>
      </c>
      <c r="E876" s="14" t="s">
        <v>968</v>
      </c>
      <c r="F876" s="15">
        <v>46077</v>
      </c>
      <c r="G876" s="15">
        <f>EDATE(DataTable[[#This Row],[Priority Date]],31)</f>
        <v>46833</v>
      </c>
      <c r="H876" s="28">
        <f t="shared" ca="1" si="54"/>
        <v>576</v>
      </c>
      <c r="I876" s="28">
        <f ca="1">PendingRQTable[[#This Row],[Days Remaining]]/(365/12)</f>
        <v>18.936986301369863</v>
      </c>
      <c r="J876" s="13" t="str">
        <f t="shared" ca="1" si="55"/>
        <v>UPCOMING</v>
      </c>
      <c r="K876" s="14" t="str">
        <f t="shared" si="59"/>
        <v>Yes</v>
      </c>
    </row>
    <row r="877" spans="1:11">
      <c r="A877" s="14" t="s">
        <v>2293</v>
      </c>
      <c r="B877" s="28">
        <v>202641021832</v>
      </c>
      <c r="C877" s="14" t="s">
        <v>31</v>
      </c>
      <c r="D877" s="14" t="s">
        <v>2294</v>
      </c>
      <c r="E877" s="14" t="s">
        <v>968</v>
      </c>
      <c r="F877" s="15">
        <v>46077</v>
      </c>
      <c r="G877" s="15">
        <f>EDATE(DataTable[[#This Row],[Priority Date]],31)</f>
        <v>46833</v>
      </c>
      <c r="H877" s="28">
        <f t="shared" ca="1" si="54"/>
        <v>576</v>
      </c>
      <c r="I877" s="28">
        <f ca="1">PendingRQTable[[#This Row],[Days Remaining]]/(365/12)</f>
        <v>18.936986301369863</v>
      </c>
      <c r="J877" s="13" t="str">
        <f t="shared" ca="1" si="55"/>
        <v>UPCOMING</v>
      </c>
      <c r="K877" s="14" t="str">
        <f t="shared" si="59"/>
        <v>Yes</v>
      </c>
    </row>
    <row r="878" spans="1:11">
      <c r="A878" s="14" t="s">
        <v>2295</v>
      </c>
      <c r="B878" s="28">
        <v>202641022382</v>
      </c>
      <c r="C878" s="14" t="s">
        <v>209</v>
      </c>
      <c r="D878" s="14" t="s">
        <v>2296</v>
      </c>
      <c r="E878" s="14" t="s">
        <v>968</v>
      </c>
      <c r="F878" s="15">
        <v>46078</v>
      </c>
      <c r="G878" s="15">
        <f>EDATE(DataTable[[#This Row],[Priority Date]],31)</f>
        <v>45894</v>
      </c>
      <c r="H878" s="28">
        <f t="shared" ca="1" si="54"/>
        <v>-363</v>
      </c>
      <c r="I878" s="28">
        <f ca="1">PendingRQTable[[#This Row],[Days Remaining]]/(365/12)</f>
        <v>-11.934246575342465</v>
      </c>
      <c r="J878" s="13" t="str">
        <f t="shared" ca="1" si="55"/>
        <v>OVERDUE</v>
      </c>
      <c r="K878" s="14" t="str">
        <f t="shared" si="59"/>
        <v>Yes</v>
      </c>
    </row>
    <row r="879" spans="1:11">
      <c r="A879" s="14" t="s">
        <v>2297</v>
      </c>
      <c r="B879" s="28">
        <v>202611022407</v>
      </c>
      <c r="C879" s="14" t="s">
        <v>40</v>
      </c>
      <c r="D879" s="14" t="s">
        <v>2298</v>
      </c>
      <c r="E879" s="14" t="s">
        <v>968</v>
      </c>
      <c r="F879" s="15">
        <v>46078</v>
      </c>
      <c r="G879" s="15">
        <f>EDATE(DataTable[[#This Row],[Priority Date]],31)</f>
        <v>45894</v>
      </c>
      <c r="H879" s="28">
        <f t="shared" ca="1" si="54"/>
        <v>-363</v>
      </c>
      <c r="I879" s="28">
        <f ca="1">PendingRQTable[[#This Row],[Days Remaining]]/(365/12)</f>
        <v>-11.934246575342465</v>
      </c>
      <c r="J879" s="13" t="str">
        <f t="shared" ca="1" si="55"/>
        <v>OVERDUE</v>
      </c>
      <c r="K879" s="14" t="str">
        <f t="shared" si="59"/>
        <v>Yes</v>
      </c>
    </row>
    <row r="880" spans="1:11">
      <c r="A880" s="14" t="s">
        <v>2299</v>
      </c>
      <c r="B880" s="28">
        <v>202611022272</v>
      </c>
      <c r="C880" s="14" t="s">
        <v>54</v>
      </c>
      <c r="D880" s="14" t="s">
        <v>2300</v>
      </c>
      <c r="E880" s="14" t="s">
        <v>968</v>
      </c>
      <c r="F880" s="15">
        <v>46078</v>
      </c>
      <c r="G880" s="15">
        <f>EDATE(DataTable[[#This Row],[Priority Date]],31)</f>
        <v>45894</v>
      </c>
      <c r="H880" s="28">
        <f t="shared" ca="1" si="54"/>
        <v>-363</v>
      </c>
      <c r="I880" s="28">
        <f ca="1">PendingRQTable[[#This Row],[Days Remaining]]/(365/12)</f>
        <v>-11.934246575342465</v>
      </c>
      <c r="J880" s="13" t="str">
        <f t="shared" ca="1" si="55"/>
        <v>OVERDUE</v>
      </c>
      <c r="K880" s="14" t="str">
        <f t="shared" si="59"/>
        <v>Yes</v>
      </c>
    </row>
    <row r="881" spans="1:11">
      <c r="A881" s="14" t="s">
        <v>2301</v>
      </c>
      <c r="B881" s="28">
        <v>202641022394</v>
      </c>
      <c r="C881" s="14" t="s">
        <v>31</v>
      </c>
      <c r="D881" s="14" t="s">
        <v>2302</v>
      </c>
      <c r="E881" s="14" t="s">
        <v>968</v>
      </c>
      <c r="F881" s="15">
        <v>46078</v>
      </c>
      <c r="G881" s="15">
        <f>EDATE(DataTable[[#This Row],[Priority Date]],31)</f>
        <v>45894</v>
      </c>
      <c r="H881" s="28">
        <f t="shared" ca="1" si="54"/>
        <v>-363</v>
      </c>
      <c r="I881" s="28">
        <f ca="1">PendingRQTable[[#This Row],[Days Remaining]]/(365/12)</f>
        <v>-11.934246575342465</v>
      </c>
      <c r="J881" s="13" t="str">
        <f t="shared" ca="1" si="55"/>
        <v>OVERDUE</v>
      </c>
      <c r="K881" s="14" t="str">
        <f t="shared" si="59"/>
        <v>Yes</v>
      </c>
    </row>
    <row r="882" spans="1:11">
      <c r="A882" s="14" t="s">
        <v>2303</v>
      </c>
      <c r="B882" s="28">
        <v>202611023191</v>
      </c>
      <c r="C882" s="14" t="s">
        <v>40</v>
      </c>
      <c r="D882" s="14" t="s">
        <v>2304</v>
      </c>
      <c r="E882" s="14" t="s">
        <v>968</v>
      </c>
      <c r="F882" s="15">
        <v>46079</v>
      </c>
      <c r="G882" s="15">
        <f>EDATE(DataTable[[#This Row],[Priority Date]],31)</f>
        <v>45894</v>
      </c>
      <c r="H882" s="28">
        <f t="shared" ca="1" si="54"/>
        <v>-363</v>
      </c>
      <c r="I882" s="28">
        <f ca="1">PendingRQTable[[#This Row],[Days Remaining]]/(365/12)</f>
        <v>-11.934246575342465</v>
      </c>
      <c r="J882" s="13" t="str">
        <f t="shared" ca="1" si="55"/>
        <v>OVERDUE</v>
      </c>
      <c r="K882" s="14" t="str">
        <f t="shared" si="59"/>
        <v>Yes</v>
      </c>
    </row>
    <row r="883" spans="1:11">
      <c r="A883" s="14" t="s">
        <v>2305</v>
      </c>
      <c r="B883" s="28">
        <v>202611023190</v>
      </c>
      <c r="C883" s="14" t="s">
        <v>40</v>
      </c>
      <c r="D883" s="14" t="s">
        <v>2306</v>
      </c>
      <c r="E883" s="14" t="s">
        <v>968</v>
      </c>
      <c r="F883" s="15">
        <v>46079</v>
      </c>
      <c r="G883" s="15">
        <f>EDATE(DataTable[[#This Row],[Priority Date]],31)</f>
        <v>45896</v>
      </c>
      <c r="H883" s="28">
        <f t="shared" ca="1" si="54"/>
        <v>-361</v>
      </c>
      <c r="I883" s="28">
        <f ca="1">PendingRQTable[[#This Row],[Days Remaining]]/(365/12)</f>
        <v>-11.86849315068493</v>
      </c>
      <c r="J883" s="13" t="str">
        <f t="shared" ca="1" si="55"/>
        <v>OVERDUE</v>
      </c>
      <c r="K883" s="14" t="str">
        <f t="shared" si="59"/>
        <v>Yes</v>
      </c>
    </row>
    <row r="884" spans="1:11">
      <c r="A884" s="14" t="s">
        <v>2307</v>
      </c>
      <c r="B884" s="28">
        <v>202611023181</v>
      </c>
      <c r="C884" s="14" t="s">
        <v>40</v>
      </c>
      <c r="D884" s="14" t="s">
        <v>2308</v>
      </c>
      <c r="E884" s="14" t="s">
        <v>968</v>
      </c>
      <c r="F884" s="15">
        <v>46079</v>
      </c>
      <c r="G884" s="15">
        <f>EDATE(DataTable[[#This Row],[Priority Date]],31)</f>
        <v>46158</v>
      </c>
      <c r="H884" s="28">
        <f t="shared" ca="1" si="54"/>
        <v>-99</v>
      </c>
      <c r="I884" s="28">
        <f ca="1">PendingRQTable[[#This Row],[Days Remaining]]/(365/12)</f>
        <v>-3.2547945205479452</v>
      </c>
      <c r="J884" s="13" t="str">
        <f t="shared" ca="1" si="55"/>
        <v>OVERDUE</v>
      </c>
      <c r="K884" s="14" t="str">
        <f t="shared" si="59"/>
        <v>Yes</v>
      </c>
    </row>
    <row r="885" spans="1:11">
      <c r="A885" s="14" t="s">
        <v>2309</v>
      </c>
      <c r="B885" s="28">
        <v>202611022977</v>
      </c>
      <c r="C885" s="14" t="s">
        <v>40</v>
      </c>
      <c r="D885" s="14" t="s">
        <v>2310</v>
      </c>
      <c r="E885" s="14" t="s">
        <v>968</v>
      </c>
      <c r="F885" s="15">
        <v>46079</v>
      </c>
      <c r="G885" s="15">
        <f>EDATE(DataTable[[#This Row],[Priority Date]],31)</f>
        <v>45913</v>
      </c>
      <c r="H885" s="28">
        <f t="shared" ca="1" si="54"/>
        <v>-344</v>
      </c>
      <c r="I885" s="28">
        <f ca="1">PendingRQTable[[#This Row],[Days Remaining]]/(365/12)</f>
        <v>-11.30958904109589</v>
      </c>
      <c r="J885" s="13" t="str">
        <f t="shared" ca="1" si="55"/>
        <v>OVERDUE</v>
      </c>
      <c r="K885" s="14" t="str">
        <f t="shared" si="59"/>
        <v>Yes</v>
      </c>
    </row>
    <row r="886" spans="1:11">
      <c r="A886" s="14" t="s">
        <v>2311</v>
      </c>
      <c r="B886" s="28">
        <v>202611023092</v>
      </c>
      <c r="C886" s="14" t="s">
        <v>40</v>
      </c>
      <c r="D886" s="14" t="s">
        <v>2312</v>
      </c>
      <c r="E886" s="14" t="s">
        <v>968</v>
      </c>
      <c r="F886" s="15">
        <v>46079</v>
      </c>
      <c r="G886" s="15">
        <f>EDATE(DataTable[[#This Row],[Priority Date]],31)</f>
        <v>45946</v>
      </c>
      <c r="H886" s="28">
        <f t="shared" ca="1" si="54"/>
        <v>-311</v>
      </c>
      <c r="I886" s="28">
        <f ca="1">PendingRQTable[[#This Row],[Days Remaining]]/(365/12)</f>
        <v>-10.224657534246575</v>
      </c>
      <c r="J886" s="13" t="str">
        <f t="shared" ca="1" si="55"/>
        <v>OVERDUE</v>
      </c>
      <c r="K886" s="14" t="str">
        <f t="shared" si="59"/>
        <v>Yes</v>
      </c>
    </row>
    <row r="887" spans="1:11">
      <c r="A887" s="14" t="s">
        <v>2313</v>
      </c>
      <c r="B887" s="28">
        <v>202621023120</v>
      </c>
      <c r="C887" s="14" t="s">
        <v>402</v>
      </c>
      <c r="D887" s="14" t="s">
        <v>649</v>
      </c>
      <c r="E887" s="14" t="s">
        <v>968</v>
      </c>
      <c r="F887" s="15">
        <v>46079</v>
      </c>
      <c r="G887" s="15">
        <f>EDATE(DataTable[[#This Row],[Priority Date]],31)</f>
        <v>46834</v>
      </c>
      <c r="H887" s="28">
        <f t="shared" ca="1" si="54"/>
        <v>577</v>
      </c>
      <c r="I887" s="28">
        <f ca="1">PendingRQTable[[#This Row],[Days Remaining]]/(365/12)</f>
        <v>18.969863013698628</v>
      </c>
      <c r="J887" s="13" t="str">
        <f t="shared" ca="1" si="55"/>
        <v>UPCOMING</v>
      </c>
      <c r="K887" s="14" t="str">
        <f t="shared" si="59"/>
        <v>Yes</v>
      </c>
    </row>
    <row r="888" spans="1:11">
      <c r="A888" s="14" t="s">
        <v>2314</v>
      </c>
      <c r="B888" s="28">
        <v>202641022798</v>
      </c>
      <c r="C888" s="14" t="s">
        <v>33</v>
      </c>
      <c r="D888" s="14" t="s">
        <v>2315</v>
      </c>
      <c r="E888" s="14" t="s">
        <v>968</v>
      </c>
      <c r="F888" s="15">
        <v>46079</v>
      </c>
      <c r="G888" s="15">
        <f>EDATE(DataTable[[#This Row],[Priority Date]],31)</f>
        <v>45972</v>
      </c>
      <c r="H888" s="28">
        <f t="shared" ca="1" si="54"/>
        <v>-285</v>
      </c>
      <c r="I888" s="28">
        <f ca="1">PendingRQTable[[#This Row],[Days Remaining]]/(365/12)</f>
        <v>-9.3698630136986303</v>
      </c>
      <c r="J888" s="13" t="str">
        <f t="shared" ca="1" si="55"/>
        <v>OVERDUE</v>
      </c>
      <c r="K888" s="14" t="str">
        <f t="shared" si="59"/>
        <v>Yes</v>
      </c>
    </row>
    <row r="889" spans="1:11">
      <c r="A889" s="14" t="s">
        <v>2316</v>
      </c>
      <c r="B889" s="28">
        <v>202641023122</v>
      </c>
      <c r="C889" s="14" t="s">
        <v>40</v>
      </c>
      <c r="D889" s="14" t="s">
        <v>2317</v>
      </c>
      <c r="E889" s="14" t="s">
        <v>968</v>
      </c>
      <c r="F889" s="15">
        <v>46079</v>
      </c>
      <c r="G889" s="15">
        <f>EDATE(DataTable[[#This Row],[Priority Date]],31)</f>
        <v>45972</v>
      </c>
      <c r="H889" s="28">
        <f t="shared" ca="1" si="54"/>
        <v>-285</v>
      </c>
      <c r="I889" s="28">
        <f ca="1">PendingRQTable[[#This Row],[Days Remaining]]/(365/12)</f>
        <v>-9.3698630136986303</v>
      </c>
      <c r="J889" s="13" t="str">
        <f t="shared" ca="1" si="55"/>
        <v>OVERDUE</v>
      </c>
      <c r="K889" s="14" t="str">
        <f t="shared" si="59"/>
        <v>Yes</v>
      </c>
    </row>
    <row r="890" spans="1:11">
      <c r="A890" s="14" t="s">
        <v>2318</v>
      </c>
      <c r="B890" s="28">
        <v>202611023005</v>
      </c>
      <c r="C890" s="14" t="s">
        <v>40</v>
      </c>
      <c r="D890" s="14" t="s">
        <v>2319</v>
      </c>
      <c r="E890" s="14" t="s">
        <v>968</v>
      </c>
      <c r="F890" s="15">
        <v>46079</v>
      </c>
      <c r="G890" s="15">
        <f>EDATE(DataTable[[#This Row],[Priority Date]],31)</f>
        <v>45994</v>
      </c>
      <c r="H890" s="28">
        <f t="shared" ca="1" si="54"/>
        <v>-263</v>
      </c>
      <c r="I890" s="28">
        <f ca="1">PendingRQTable[[#This Row],[Days Remaining]]/(365/12)</f>
        <v>-8.6465753424657539</v>
      </c>
      <c r="J890" s="13" t="str">
        <f t="shared" ca="1" si="55"/>
        <v>OVERDUE</v>
      </c>
      <c r="K890" s="14" t="str">
        <f t="shared" si="59"/>
        <v>Yes</v>
      </c>
    </row>
    <row r="891" spans="1:11">
      <c r="A891" s="14" t="s">
        <v>2320</v>
      </c>
      <c r="B891" s="28">
        <v>202641023436</v>
      </c>
      <c r="C891" s="14" t="s">
        <v>31</v>
      </c>
      <c r="D891" s="14" t="s">
        <v>2321</v>
      </c>
      <c r="E891" s="14" t="s">
        <v>968</v>
      </c>
      <c r="F891" s="15">
        <v>46080</v>
      </c>
      <c r="G891" s="15">
        <f>EDATE(DataTable[[#This Row],[Priority Date]],31)</f>
        <v>45986</v>
      </c>
      <c r="H891" s="28">
        <f t="shared" ca="1" si="54"/>
        <v>-271</v>
      </c>
      <c r="I891" s="28">
        <f ca="1">PendingRQTable[[#This Row],[Days Remaining]]/(365/12)</f>
        <v>-8.9095890410958898</v>
      </c>
      <c r="J891" s="13" t="str">
        <f t="shared" ca="1" si="55"/>
        <v>OVERDUE</v>
      </c>
      <c r="K891" s="14" t="str">
        <f t="shared" si="59"/>
        <v>Yes</v>
      </c>
    </row>
    <row r="892" spans="1:11">
      <c r="A892" s="14" t="s">
        <v>2322</v>
      </c>
      <c r="B892" s="28">
        <v>202641023902</v>
      </c>
      <c r="C892" s="14" t="s">
        <v>33</v>
      </c>
      <c r="D892" s="14" t="s">
        <v>2323</v>
      </c>
      <c r="E892" s="14" t="s">
        <v>968</v>
      </c>
      <c r="F892" s="15">
        <v>46080</v>
      </c>
      <c r="G892" s="15">
        <f>EDATE(DataTable[[#This Row],[Priority Date]],31)</f>
        <v>45988</v>
      </c>
      <c r="H892" s="28">
        <f t="shared" ca="1" si="54"/>
        <v>-269</v>
      </c>
      <c r="I892" s="28">
        <f ca="1">PendingRQTable[[#This Row],[Days Remaining]]/(365/12)</f>
        <v>-8.8438356164383567</v>
      </c>
      <c r="J892" s="13" t="str">
        <f t="shared" ca="1" si="55"/>
        <v>OVERDUE</v>
      </c>
      <c r="K892" s="14" t="str">
        <f t="shared" si="59"/>
        <v>Yes</v>
      </c>
    </row>
    <row r="893" spans="1:11">
      <c r="A893" s="14" t="s">
        <v>2324</v>
      </c>
      <c r="B893" s="28">
        <v>202641023527</v>
      </c>
      <c r="C893" s="14" t="s">
        <v>33</v>
      </c>
      <c r="D893" s="14" t="s">
        <v>2325</v>
      </c>
      <c r="E893" s="14" t="s">
        <v>968</v>
      </c>
      <c r="F893" s="15">
        <v>46080</v>
      </c>
      <c r="G893" s="15">
        <f>EDATE(DataTable[[#This Row],[Priority Date]],31)</f>
        <v>45989</v>
      </c>
      <c r="H893" s="28">
        <f t="shared" ca="1" si="54"/>
        <v>-268</v>
      </c>
      <c r="I893" s="28">
        <f ca="1">PendingRQTable[[#This Row],[Days Remaining]]/(365/12)</f>
        <v>-8.8109589041095884</v>
      </c>
      <c r="J893" s="13" t="str">
        <f t="shared" ca="1" si="55"/>
        <v>OVERDUE</v>
      </c>
      <c r="K893" s="14" t="str">
        <f t="shared" si="59"/>
        <v>Yes</v>
      </c>
    </row>
    <row r="894" spans="1:11">
      <c r="A894" s="14" t="s">
        <v>2326</v>
      </c>
      <c r="B894" s="28">
        <v>202621023498</v>
      </c>
      <c r="C894" s="14" t="s">
        <v>125</v>
      </c>
      <c r="D894" s="14" t="s">
        <v>2327</v>
      </c>
      <c r="E894" s="14" t="s">
        <v>968</v>
      </c>
      <c r="F894" s="15">
        <v>46080</v>
      </c>
      <c r="G894" s="15">
        <f>EDATE(DataTable[[#This Row],[Priority Date]],31)</f>
        <v>45989</v>
      </c>
      <c r="H894" s="28">
        <f t="shared" ca="1" si="54"/>
        <v>-268</v>
      </c>
      <c r="I894" s="28">
        <f ca="1">PendingRQTable[[#This Row],[Days Remaining]]/(365/12)</f>
        <v>-8.8109589041095884</v>
      </c>
      <c r="J894" s="13" t="str">
        <f t="shared" ca="1" si="55"/>
        <v>OVERDUE</v>
      </c>
      <c r="K894" s="14" t="str">
        <f t="shared" si="59"/>
        <v>Yes</v>
      </c>
    </row>
    <row r="895" spans="1:11">
      <c r="A895" s="14" t="s">
        <v>2328</v>
      </c>
      <c r="B895" s="28">
        <v>202621023489</v>
      </c>
      <c r="C895" s="14" t="s">
        <v>125</v>
      </c>
      <c r="D895" s="14" t="s">
        <v>2329</v>
      </c>
      <c r="E895" s="14" t="s">
        <v>968</v>
      </c>
      <c r="F895" s="15">
        <v>46080</v>
      </c>
      <c r="G895" s="15">
        <f>EDATE(DataTable[[#This Row],[Priority Date]],31)</f>
        <v>45893</v>
      </c>
      <c r="H895" s="28">
        <f t="shared" ca="1" si="54"/>
        <v>-364</v>
      </c>
      <c r="I895" s="28">
        <f ca="1">PendingRQTable[[#This Row],[Days Remaining]]/(365/12)</f>
        <v>-11.967123287671232</v>
      </c>
      <c r="J895" s="13" t="str">
        <f t="shared" ca="1" si="55"/>
        <v>OVERDUE</v>
      </c>
      <c r="K895" s="14" t="str">
        <f t="shared" si="59"/>
        <v>Yes</v>
      </c>
    </row>
    <row r="896" spans="1:11">
      <c r="A896" s="14" t="s">
        <v>2330</v>
      </c>
      <c r="B896" s="28">
        <v>202641023332</v>
      </c>
      <c r="C896" s="14" t="s">
        <v>40</v>
      </c>
      <c r="D896" s="14" t="s">
        <v>2331</v>
      </c>
      <c r="E896" s="14" t="s">
        <v>968</v>
      </c>
      <c r="F896" s="15">
        <v>46080</v>
      </c>
      <c r="G896" s="15">
        <f>EDATE(DataTable[[#This Row],[Priority Date]],31)</f>
        <v>45931</v>
      </c>
      <c r="H896" s="28">
        <f t="shared" ca="1" si="54"/>
        <v>-326</v>
      </c>
      <c r="I896" s="28">
        <f ca="1">PendingRQTable[[#This Row],[Days Remaining]]/(365/12)</f>
        <v>-10.717808219178082</v>
      </c>
      <c r="J896" s="13" t="str">
        <f t="shared" ca="1" si="55"/>
        <v>OVERDUE</v>
      </c>
      <c r="K896" s="14" t="str">
        <f t="shared" si="59"/>
        <v>Yes</v>
      </c>
    </row>
    <row r="897" spans="1:11">
      <c r="A897" s="14" t="s">
        <v>2332</v>
      </c>
      <c r="B897" s="28">
        <v>202611023745</v>
      </c>
      <c r="C897" s="14" t="s">
        <v>80</v>
      </c>
      <c r="D897" s="14" t="s">
        <v>2333</v>
      </c>
      <c r="E897" s="14" t="s">
        <v>968</v>
      </c>
      <c r="F897" s="15">
        <v>46080</v>
      </c>
      <c r="G897" s="15">
        <f>EDATE(DataTable[[#This Row],[Priority Date]],31)</f>
        <v>45931</v>
      </c>
      <c r="H897" s="28">
        <f t="shared" ca="1" si="54"/>
        <v>-326</v>
      </c>
      <c r="I897" s="28">
        <f ca="1">PendingRQTable[[#This Row],[Days Remaining]]/(365/12)</f>
        <v>-10.717808219178082</v>
      </c>
      <c r="J897" s="13" t="str">
        <f t="shared" ca="1" si="55"/>
        <v>OVERDUE</v>
      </c>
      <c r="K897" s="14" t="str">
        <f t="shared" si="59"/>
        <v>Yes</v>
      </c>
    </row>
    <row r="898" spans="1:11">
      <c r="A898" s="14" t="s">
        <v>2334</v>
      </c>
      <c r="B898" s="28">
        <v>202641023460</v>
      </c>
      <c r="C898" s="14" t="s">
        <v>42</v>
      </c>
      <c r="D898" s="14" t="s">
        <v>2335</v>
      </c>
      <c r="E898" s="14" t="s">
        <v>974</v>
      </c>
      <c r="F898" s="15">
        <v>46080</v>
      </c>
      <c r="G898" s="15">
        <f>EDATE(DataTable[[#This Row],[Priority Date]],31)</f>
        <v>45893</v>
      </c>
      <c r="H898" s="28">
        <f t="shared" ref="H898:H961" ca="1" si="60">G898-TODAY()</f>
        <v>-364</v>
      </c>
      <c r="I898" s="28">
        <f ca="1">PendingRQTable[[#This Row],[Days Remaining]]/(365/12)</f>
        <v>-11.967123287671232</v>
      </c>
      <c r="J898" s="13" t="str">
        <f t="shared" ref="J898:J961" ca="1" si="61">IF(H898&lt;0,"OVERDUE",IF(H898&lt;=30,"DUE &lt;=30 DAYS",IF(H898&lt;=90,"DUE &lt;=90 DAYS","UPCOMING")))</f>
        <v>OVERDUE</v>
      </c>
      <c r="K898" s="14" t="str">
        <f>IF(E898="COMPLETE FILED","Yes","Yes")</f>
        <v>Yes</v>
      </c>
    </row>
    <row r="899" spans="1:11">
      <c r="A899" s="14" t="s">
        <v>2336</v>
      </c>
      <c r="B899" s="28">
        <v>202611023916</v>
      </c>
      <c r="C899" s="14" t="s">
        <v>174</v>
      </c>
      <c r="D899" s="14" t="s">
        <v>649</v>
      </c>
      <c r="E899" s="14" t="s">
        <v>968</v>
      </c>
      <c r="F899" s="15">
        <v>46080</v>
      </c>
      <c r="G899" s="15">
        <f>EDATE(DataTable[[#This Row],[Priority Date]],31)</f>
        <v>46483</v>
      </c>
      <c r="H899" s="28">
        <f t="shared" ca="1" si="60"/>
        <v>226</v>
      </c>
      <c r="I899" s="28">
        <f ca="1">PendingRQTable[[#This Row],[Days Remaining]]/(365/12)</f>
        <v>7.4301369863013695</v>
      </c>
      <c r="J899" s="13" t="str">
        <f t="shared" ca="1" si="61"/>
        <v>UPCOMING</v>
      </c>
      <c r="K899" s="14" t="str">
        <f>IF(E899="PROVISIONAL FILED","Yes","Yes")</f>
        <v>Yes</v>
      </c>
    </row>
    <row r="900" spans="1:11">
      <c r="A900" s="14" t="s">
        <v>2337</v>
      </c>
      <c r="B900" s="28">
        <v>202611023520</v>
      </c>
      <c r="C900" s="14" t="s">
        <v>628</v>
      </c>
      <c r="D900" s="14" t="s">
        <v>649</v>
      </c>
      <c r="E900" s="14" t="s">
        <v>974</v>
      </c>
      <c r="F900" s="15">
        <v>46080</v>
      </c>
      <c r="G900" s="15">
        <f>EDATE(DataTable[[#This Row],[Priority Date]],31)</f>
        <v>45924</v>
      </c>
      <c r="H900" s="28">
        <f t="shared" ca="1" si="60"/>
        <v>-333</v>
      </c>
      <c r="I900" s="28">
        <f ca="1">PendingRQTable[[#This Row],[Days Remaining]]/(365/12)</f>
        <v>-10.947945205479451</v>
      </c>
      <c r="J900" s="13" t="str">
        <f t="shared" ca="1" si="61"/>
        <v>OVERDUE</v>
      </c>
      <c r="K900" s="14" t="str">
        <f>IF(E900="COMPLETE FILED","Yes","Yes")</f>
        <v>Yes</v>
      </c>
    </row>
    <row r="901" spans="1:11">
      <c r="A901" s="14" t="s">
        <v>2338</v>
      </c>
      <c r="B901" s="28">
        <v>202641023905</v>
      </c>
      <c r="C901" s="14" t="s">
        <v>42</v>
      </c>
      <c r="D901" s="14" t="s">
        <v>2339</v>
      </c>
      <c r="E901" s="14" t="s">
        <v>974</v>
      </c>
      <c r="F901" s="15">
        <v>46080</v>
      </c>
      <c r="G901" s="15">
        <f>EDATE(DataTable[[#This Row],[Priority Date]],31)</f>
        <v>45906</v>
      </c>
      <c r="H901" s="28">
        <f t="shared" ca="1" si="60"/>
        <v>-351</v>
      </c>
      <c r="I901" s="28">
        <f ca="1">PendingRQTable[[#This Row],[Days Remaining]]/(365/12)</f>
        <v>-11.53972602739726</v>
      </c>
      <c r="J901" s="13" t="str">
        <f t="shared" ca="1" si="61"/>
        <v>OVERDUE</v>
      </c>
      <c r="K901" s="14" t="str">
        <f>IF(E901="COMPLETE FILED","Yes","Yes")</f>
        <v>Yes</v>
      </c>
    </row>
    <row r="902" spans="1:11">
      <c r="A902" s="14" t="s">
        <v>2340</v>
      </c>
      <c r="B902" s="28">
        <v>202641023610</v>
      </c>
      <c r="C902" s="14" t="s">
        <v>31</v>
      </c>
      <c r="D902" s="14" t="s">
        <v>2341</v>
      </c>
      <c r="E902" s="14" t="s">
        <v>968</v>
      </c>
      <c r="F902" s="15">
        <v>46080</v>
      </c>
      <c r="G902" s="15">
        <f>EDATE(DataTable[[#This Row],[Priority Date]],31)</f>
        <v>46834</v>
      </c>
      <c r="H902" s="28">
        <f t="shared" ca="1" si="60"/>
        <v>577</v>
      </c>
      <c r="I902" s="28">
        <f ca="1">PendingRQTable[[#This Row],[Days Remaining]]/(365/12)</f>
        <v>18.969863013698628</v>
      </c>
      <c r="J902" s="13" t="str">
        <f t="shared" ca="1" si="61"/>
        <v>UPCOMING</v>
      </c>
      <c r="K902" s="14" t="str">
        <f t="shared" ref="K902:K913" si="62">IF(E902="PROVISIONAL FILED","Yes","Yes")</f>
        <v>Yes</v>
      </c>
    </row>
    <row r="903" spans="1:11">
      <c r="A903" s="14" t="s">
        <v>2342</v>
      </c>
      <c r="B903" s="28">
        <v>202641024563</v>
      </c>
      <c r="C903" s="14" t="s">
        <v>415</v>
      </c>
      <c r="D903" s="14" t="s">
        <v>2343</v>
      </c>
      <c r="E903" s="14" t="s">
        <v>968</v>
      </c>
      <c r="F903" s="15">
        <v>46083</v>
      </c>
      <c r="G903" s="15">
        <f>EDATE(DataTable[[#This Row],[Priority Date]],31)</f>
        <v>46834</v>
      </c>
      <c r="H903" s="28">
        <f t="shared" ca="1" si="60"/>
        <v>577</v>
      </c>
      <c r="I903" s="28">
        <f ca="1">PendingRQTable[[#This Row],[Days Remaining]]/(365/12)</f>
        <v>18.969863013698628</v>
      </c>
      <c r="J903" s="13" t="str">
        <f t="shared" ca="1" si="61"/>
        <v>UPCOMING</v>
      </c>
      <c r="K903" s="14" t="str">
        <f t="shared" si="62"/>
        <v>Yes</v>
      </c>
    </row>
    <row r="904" spans="1:11">
      <c r="A904" s="14" t="s">
        <v>2344</v>
      </c>
      <c r="B904" s="28">
        <v>202641024835</v>
      </c>
      <c r="C904" s="14" t="s">
        <v>267</v>
      </c>
      <c r="D904" s="14" t="s">
        <v>649</v>
      </c>
      <c r="E904" s="14" t="s">
        <v>968</v>
      </c>
      <c r="F904" s="15">
        <v>46083</v>
      </c>
      <c r="G904" s="15">
        <f>EDATE(DataTable[[#This Row],[Priority Date]],31)</f>
        <v>46834</v>
      </c>
      <c r="H904" s="28">
        <f t="shared" ca="1" si="60"/>
        <v>577</v>
      </c>
      <c r="I904" s="28">
        <f ca="1">PendingRQTable[[#This Row],[Days Remaining]]/(365/12)</f>
        <v>18.969863013698628</v>
      </c>
      <c r="J904" s="13" t="str">
        <f t="shared" ca="1" si="61"/>
        <v>UPCOMING</v>
      </c>
      <c r="K904" s="14" t="str">
        <f t="shared" si="62"/>
        <v>Yes</v>
      </c>
    </row>
    <row r="905" spans="1:11">
      <c r="A905" s="14" t="s">
        <v>2345</v>
      </c>
      <c r="B905" s="28">
        <v>202641024880</v>
      </c>
      <c r="C905" s="14" t="s">
        <v>69</v>
      </c>
      <c r="D905" s="14" t="s">
        <v>649</v>
      </c>
      <c r="E905" s="14" t="s">
        <v>968</v>
      </c>
      <c r="F905" s="15">
        <v>46083</v>
      </c>
      <c r="G905" s="15">
        <f>EDATE(DataTable[[#This Row],[Priority Date]],31)</f>
        <v>45902</v>
      </c>
      <c r="H905" s="28">
        <f t="shared" ca="1" si="60"/>
        <v>-355</v>
      </c>
      <c r="I905" s="28">
        <f ca="1">PendingRQTable[[#This Row],[Days Remaining]]/(365/12)</f>
        <v>-11.671232876712327</v>
      </c>
      <c r="J905" s="13" t="str">
        <f t="shared" ca="1" si="61"/>
        <v>OVERDUE</v>
      </c>
      <c r="K905" s="14" t="str">
        <f t="shared" si="62"/>
        <v>Yes</v>
      </c>
    </row>
    <row r="906" spans="1:11">
      <c r="A906" s="14" t="s">
        <v>2346</v>
      </c>
      <c r="B906" s="28">
        <v>202641024552</v>
      </c>
      <c r="C906" s="14" t="s">
        <v>69</v>
      </c>
      <c r="D906" s="14" t="s">
        <v>649</v>
      </c>
      <c r="E906" s="14" t="s">
        <v>968</v>
      </c>
      <c r="F906" s="15">
        <v>46083</v>
      </c>
      <c r="G906" s="15">
        <f>EDATE(DataTable[[#This Row],[Priority Date]],31)</f>
        <v>46074</v>
      </c>
      <c r="H906" s="28">
        <f t="shared" ca="1" si="60"/>
        <v>-183</v>
      </c>
      <c r="I906" s="28">
        <f ca="1">PendingRQTable[[#This Row],[Days Remaining]]/(365/12)</f>
        <v>-6.0164383561643833</v>
      </c>
      <c r="J906" s="13" t="str">
        <f t="shared" ca="1" si="61"/>
        <v>OVERDUE</v>
      </c>
      <c r="K906" s="14" t="str">
        <f t="shared" si="62"/>
        <v>Yes</v>
      </c>
    </row>
    <row r="907" spans="1:11">
      <c r="A907" s="14" t="s">
        <v>2347</v>
      </c>
      <c r="B907" s="28">
        <v>202611024887</v>
      </c>
      <c r="C907" s="14" t="s">
        <v>80</v>
      </c>
      <c r="D907" s="14" t="s">
        <v>2348</v>
      </c>
      <c r="E907" s="14" t="s">
        <v>968</v>
      </c>
      <c r="F907" s="15">
        <v>46083</v>
      </c>
      <c r="G907" s="15">
        <f>EDATE(DataTable[[#This Row],[Priority Date]],31)</f>
        <v>46079</v>
      </c>
      <c r="H907" s="28">
        <f t="shared" ca="1" si="60"/>
        <v>-178</v>
      </c>
      <c r="I907" s="28">
        <f ca="1">PendingRQTable[[#This Row],[Days Remaining]]/(365/12)</f>
        <v>-5.8520547945205479</v>
      </c>
      <c r="J907" s="13" t="str">
        <f t="shared" ca="1" si="61"/>
        <v>OVERDUE</v>
      </c>
      <c r="K907" s="14" t="str">
        <f t="shared" si="62"/>
        <v>Yes</v>
      </c>
    </row>
    <row r="908" spans="1:11">
      <c r="A908" s="14" t="s">
        <v>2349</v>
      </c>
      <c r="B908" s="28">
        <v>202611025155</v>
      </c>
      <c r="C908" s="14" t="s">
        <v>80</v>
      </c>
      <c r="D908" s="14" t="s">
        <v>2350</v>
      </c>
      <c r="E908" s="14" t="s">
        <v>968</v>
      </c>
      <c r="F908" s="15">
        <v>46084</v>
      </c>
      <c r="G908" s="15">
        <f>EDATE(DataTable[[#This Row],[Priority Date]],31)</f>
        <v>46264</v>
      </c>
      <c r="H908" s="28">
        <f t="shared" ca="1" si="60"/>
        <v>7</v>
      </c>
      <c r="I908" s="28">
        <f ca="1">PendingRQTable[[#This Row],[Days Remaining]]/(365/12)</f>
        <v>0.23013698630136986</v>
      </c>
      <c r="J908" s="13" t="str">
        <f t="shared" ca="1" si="61"/>
        <v>DUE &lt;=30 DAYS</v>
      </c>
      <c r="K908" s="14" t="str">
        <f t="shared" si="62"/>
        <v>Yes</v>
      </c>
    </row>
    <row r="909" spans="1:11">
      <c r="A909" s="14" t="s">
        <v>2351</v>
      </c>
      <c r="B909" s="28">
        <v>202641025582</v>
      </c>
      <c r="C909" s="14" t="s">
        <v>56</v>
      </c>
      <c r="D909" s="14" t="s">
        <v>2352</v>
      </c>
      <c r="E909" s="14" t="s">
        <v>968</v>
      </c>
      <c r="F909" s="15">
        <v>46085</v>
      </c>
      <c r="G909" s="15">
        <f>EDATE(DataTable[[#This Row],[Priority Date]],31)</f>
        <v>46834</v>
      </c>
      <c r="H909" s="28">
        <f t="shared" ca="1" si="60"/>
        <v>577</v>
      </c>
      <c r="I909" s="28">
        <f ca="1">PendingRQTable[[#This Row],[Days Remaining]]/(365/12)</f>
        <v>18.969863013698628</v>
      </c>
      <c r="J909" s="13" t="str">
        <f t="shared" ca="1" si="61"/>
        <v>UPCOMING</v>
      </c>
      <c r="K909" s="14" t="str">
        <f t="shared" si="62"/>
        <v>Yes</v>
      </c>
    </row>
    <row r="910" spans="1:11">
      <c r="A910" s="14" t="s">
        <v>2353</v>
      </c>
      <c r="B910" s="28">
        <v>202641025637</v>
      </c>
      <c r="C910" s="14" t="s">
        <v>33</v>
      </c>
      <c r="D910" s="14" t="s">
        <v>2354</v>
      </c>
      <c r="E910" s="14" t="s">
        <v>968</v>
      </c>
      <c r="F910" s="15">
        <v>46085</v>
      </c>
      <c r="G910" s="15">
        <f>EDATE(DataTable[[#This Row],[Priority Date]],31)</f>
        <v>45915</v>
      </c>
      <c r="H910" s="28">
        <f t="shared" ca="1" si="60"/>
        <v>-342</v>
      </c>
      <c r="I910" s="28">
        <f ca="1">PendingRQTable[[#This Row],[Days Remaining]]/(365/12)</f>
        <v>-11.243835616438355</v>
      </c>
      <c r="J910" s="13" t="str">
        <f t="shared" ca="1" si="61"/>
        <v>OVERDUE</v>
      </c>
      <c r="K910" s="14" t="str">
        <f t="shared" si="62"/>
        <v>Yes</v>
      </c>
    </row>
    <row r="911" spans="1:11">
      <c r="A911" s="14" t="s">
        <v>2355</v>
      </c>
      <c r="B911" s="28">
        <v>202641026099</v>
      </c>
      <c r="C911" s="14" t="s">
        <v>83</v>
      </c>
      <c r="D911" s="14" t="s">
        <v>2356</v>
      </c>
      <c r="E911" s="14" t="s">
        <v>968</v>
      </c>
      <c r="F911" s="15">
        <v>46086</v>
      </c>
      <c r="G911" s="15">
        <f>EDATE(DataTable[[#This Row],[Priority Date]],31)</f>
        <v>45892</v>
      </c>
      <c r="H911" s="28">
        <f t="shared" ca="1" si="60"/>
        <v>-365</v>
      </c>
      <c r="I911" s="28">
        <f ca="1">PendingRQTable[[#This Row],[Days Remaining]]/(365/12)</f>
        <v>-12</v>
      </c>
      <c r="J911" s="13" t="str">
        <f t="shared" ca="1" si="61"/>
        <v>OVERDUE</v>
      </c>
      <c r="K911" s="14" t="str">
        <f t="shared" si="62"/>
        <v>Yes</v>
      </c>
    </row>
    <row r="912" spans="1:11">
      <c r="A912" s="14" t="s">
        <v>2357</v>
      </c>
      <c r="B912" s="28">
        <v>202611025995</v>
      </c>
      <c r="C912" s="14" t="s">
        <v>617</v>
      </c>
      <c r="D912" s="14" t="s">
        <v>649</v>
      </c>
      <c r="E912" s="14" t="s">
        <v>968</v>
      </c>
      <c r="F912" s="15">
        <v>46086</v>
      </c>
      <c r="G912" s="15">
        <f>EDATE(DataTable[[#This Row],[Priority Date]],31)</f>
        <v>45987</v>
      </c>
      <c r="H912" s="28">
        <f t="shared" ca="1" si="60"/>
        <v>-270</v>
      </c>
      <c r="I912" s="28">
        <f ca="1">PendingRQTable[[#This Row],[Days Remaining]]/(365/12)</f>
        <v>-8.8767123287671232</v>
      </c>
      <c r="J912" s="13" t="str">
        <f t="shared" ca="1" si="61"/>
        <v>OVERDUE</v>
      </c>
      <c r="K912" s="14" t="str">
        <f t="shared" si="62"/>
        <v>Yes</v>
      </c>
    </row>
    <row r="913" spans="1:11">
      <c r="A913" s="14" t="s">
        <v>2358</v>
      </c>
      <c r="B913" s="28">
        <v>202641026229</v>
      </c>
      <c r="C913" s="14" t="s">
        <v>507</v>
      </c>
      <c r="D913" s="14" t="s">
        <v>2359</v>
      </c>
      <c r="E913" s="14" t="s">
        <v>968</v>
      </c>
      <c r="F913" s="15">
        <v>46086</v>
      </c>
      <c r="G913" s="15">
        <f>EDATE(DataTable[[#This Row],[Priority Date]],31)</f>
        <v>46834</v>
      </c>
      <c r="H913" s="28">
        <f t="shared" ca="1" si="60"/>
        <v>577</v>
      </c>
      <c r="I913" s="28">
        <f ca="1">PendingRQTable[[#This Row],[Days Remaining]]/(365/12)</f>
        <v>18.969863013698628</v>
      </c>
      <c r="J913" s="13" t="str">
        <f t="shared" ca="1" si="61"/>
        <v>UPCOMING</v>
      </c>
      <c r="K913" s="14" t="str">
        <f t="shared" si="62"/>
        <v>Yes</v>
      </c>
    </row>
    <row r="914" spans="1:11">
      <c r="A914" s="14" t="s">
        <v>2360</v>
      </c>
      <c r="B914" s="28">
        <v>202641025963</v>
      </c>
      <c r="C914" s="14" t="s">
        <v>385</v>
      </c>
      <c r="D914" s="14" t="s">
        <v>649</v>
      </c>
      <c r="E914" s="14" t="s">
        <v>974</v>
      </c>
      <c r="F914" s="15">
        <v>46086</v>
      </c>
      <c r="G914" s="15">
        <f>EDATE(DataTable[[#This Row],[Priority Date]],31)</f>
        <v>46834</v>
      </c>
      <c r="H914" s="28">
        <f t="shared" ca="1" si="60"/>
        <v>577</v>
      </c>
      <c r="I914" s="28">
        <f ca="1">PendingRQTable[[#This Row],[Days Remaining]]/(365/12)</f>
        <v>18.969863013698628</v>
      </c>
      <c r="J914" s="13" t="str">
        <f t="shared" ca="1" si="61"/>
        <v>UPCOMING</v>
      </c>
      <c r="K914" s="14" t="str">
        <f>IF(E914="COMPLETE FILED","Yes","Yes")</f>
        <v>Yes</v>
      </c>
    </row>
    <row r="915" spans="1:11">
      <c r="A915" s="14" t="s">
        <v>2361</v>
      </c>
      <c r="B915" s="28">
        <v>202611026019</v>
      </c>
      <c r="C915" s="14" t="s">
        <v>35</v>
      </c>
      <c r="D915" s="14" t="s">
        <v>2362</v>
      </c>
      <c r="E915" s="14" t="s">
        <v>968</v>
      </c>
      <c r="F915" s="15">
        <v>46086</v>
      </c>
      <c r="G915" s="15">
        <f>EDATE(DataTable[[#This Row],[Priority Date]],31)</f>
        <v>46834</v>
      </c>
      <c r="H915" s="28">
        <f t="shared" ca="1" si="60"/>
        <v>577</v>
      </c>
      <c r="I915" s="28">
        <f ca="1">PendingRQTable[[#This Row],[Days Remaining]]/(365/12)</f>
        <v>18.969863013698628</v>
      </c>
      <c r="J915" s="13" t="str">
        <f t="shared" ca="1" si="61"/>
        <v>UPCOMING</v>
      </c>
      <c r="K915" s="14" t="str">
        <f>IF(E915="PROVISIONAL FILED","Yes","Yes")</f>
        <v>Yes</v>
      </c>
    </row>
    <row r="916" spans="1:11">
      <c r="A916" s="14" t="s">
        <v>2363</v>
      </c>
      <c r="B916" s="28">
        <v>202641026372</v>
      </c>
      <c r="C916" s="14" t="s">
        <v>287</v>
      </c>
      <c r="D916" s="14" t="s">
        <v>649</v>
      </c>
      <c r="E916" s="14" t="s">
        <v>968</v>
      </c>
      <c r="F916" s="15">
        <v>46087</v>
      </c>
      <c r="G916" s="15">
        <f>EDATE(DataTable[[#This Row],[Priority Date]],31)</f>
        <v>46836</v>
      </c>
      <c r="H916" s="28">
        <f t="shared" ca="1" si="60"/>
        <v>579</v>
      </c>
      <c r="I916" s="28">
        <f ca="1">PendingRQTable[[#This Row],[Days Remaining]]/(365/12)</f>
        <v>19.035616438356165</v>
      </c>
      <c r="J916" s="13" t="str">
        <f t="shared" ca="1" si="61"/>
        <v>UPCOMING</v>
      </c>
      <c r="K916" s="14" t="str">
        <f>IF(E916="PROVISIONAL FILED","Yes","Yes")</f>
        <v>Yes</v>
      </c>
    </row>
    <row r="917" spans="1:11">
      <c r="A917" s="14" t="s">
        <v>2364</v>
      </c>
      <c r="B917" s="28">
        <v>202641026739</v>
      </c>
      <c r="C917" s="14" t="s">
        <v>31</v>
      </c>
      <c r="D917" s="14" t="s">
        <v>2365</v>
      </c>
      <c r="E917" s="14" t="s">
        <v>968</v>
      </c>
      <c r="F917" s="15">
        <v>46087</v>
      </c>
      <c r="G917" s="15">
        <f>EDATE(DataTable[[#This Row],[Priority Date]],31)</f>
        <v>45921</v>
      </c>
      <c r="H917" s="28">
        <f t="shared" ca="1" si="60"/>
        <v>-336</v>
      </c>
      <c r="I917" s="28">
        <f ca="1">PendingRQTable[[#This Row],[Days Remaining]]/(365/12)</f>
        <v>-11.046575342465752</v>
      </c>
      <c r="J917" s="13" t="str">
        <f t="shared" ca="1" si="61"/>
        <v>OVERDUE</v>
      </c>
      <c r="K917" s="14" t="str">
        <f>IF(E917="PROVISIONAL FILED","Yes","Yes")</f>
        <v>Yes</v>
      </c>
    </row>
    <row r="918" spans="1:11">
      <c r="A918" s="14" t="s">
        <v>2366</v>
      </c>
      <c r="B918" s="28">
        <v>202641026579</v>
      </c>
      <c r="C918" s="14" t="s">
        <v>163</v>
      </c>
      <c r="D918" s="14" t="s">
        <v>649</v>
      </c>
      <c r="E918" s="14" t="s">
        <v>974</v>
      </c>
      <c r="F918" s="15">
        <v>46087</v>
      </c>
      <c r="G918" s="15">
        <f>EDATE(DataTable[[#This Row],[Priority Date]],31)</f>
        <v>46189</v>
      </c>
      <c r="H918" s="28">
        <f t="shared" ca="1" si="60"/>
        <v>-68</v>
      </c>
      <c r="I918" s="28">
        <f ca="1">PendingRQTable[[#This Row],[Days Remaining]]/(365/12)</f>
        <v>-2.2356164383561641</v>
      </c>
      <c r="J918" s="13" t="str">
        <f t="shared" ca="1" si="61"/>
        <v>OVERDUE</v>
      </c>
      <c r="K918" s="14" t="str">
        <f>IF(E918="COMPLETE FILED","Yes","Yes")</f>
        <v>Yes</v>
      </c>
    </row>
    <row r="919" spans="1:11">
      <c r="A919" s="14" t="s">
        <v>2367</v>
      </c>
      <c r="B919" s="28">
        <v>202641027526</v>
      </c>
      <c r="C919" s="14" t="s">
        <v>33</v>
      </c>
      <c r="D919" s="14" t="s">
        <v>2368</v>
      </c>
      <c r="E919" s="14" t="s">
        <v>968</v>
      </c>
      <c r="F919" s="15">
        <v>46090</v>
      </c>
      <c r="G919" s="15">
        <f>EDATE(DataTable[[#This Row],[Priority Date]],31)</f>
        <v>46837</v>
      </c>
      <c r="H919" s="28">
        <f t="shared" ca="1" si="60"/>
        <v>580</v>
      </c>
      <c r="I919" s="28">
        <f ca="1">PendingRQTable[[#This Row],[Days Remaining]]/(365/12)</f>
        <v>19.06849315068493</v>
      </c>
      <c r="J919" s="13" t="str">
        <f t="shared" ca="1" si="61"/>
        <v>UPCOMING</v>
      </c>
      <c r="K919" s="14" t="str">
        <f t="shared" ref="K919:K926" si="63">IF(E919="PROVISIONAL FILED","Yes","Yes")</f>
        <v>Yes</v>
      </c>
    </row>
    <row r="920" spans="1:11">
      <c r="A920" s="14" t="s">
        <v>2369</v>
      </c>
      <c r="B920" s="28">
        <v>202611027464</v>
      </c>
      <c r="C920" s="14" t="s">
        <v>63</v>
      </c>
      <c r="D920" s="14" t="s">
        <v>2370</v>
      </c>
      <c r="E920" s="14" t="s">
        <v>968</v>
      </c>
      <c r="F920" s="15">
        <v>46090</v>
      </c>
      <c r="G920" s="15">
        <f>EDATE(DataTable[[#This Row],[Priority Date]],31)</f>
        <v>45964</v>
      </c>
      <c r="H920" s="28">
        <f t="shared" ca="1" si="60"/>
        <v>-293</v>
      </c>
      <c r="I920" s="28">
        <f ca="1">PendingRQTable[[#This Row],[Days Remaining]]/(365/12)</f>
        <v>-9.6328767123287662</v>
      </c>
      <c r="J920" s="13" t="str">
        <f t="shared" ca="1" si="61"/>
        <v>OVERDUE</v>
      </c>
      <c r="K920" s="14" t="str">
        <f t="shared" si="63"/>
        <v>Yes</v>
      </c>
    </row>
    <row r="921" spans="1:11">
      <c r="A921" s="14" t="s">
        <v>2371</v>
      </c>
      <c r="B921" s="28">
        <v>202611027283</v>
      </c>
      <c r="C921" s="14" t="s">
        <v>191</v>
      </c>
      <c r="D921" s="14" t="s">
        <v>2372</v>
      </c>
      <c r="E921" s="14" t="s">
        <v>968</v>
      </c>
      <c r="F921" s="15">
        <v>46090</v>
      </c>
      <c r="G921" s="15">
        <f>EDATE(DataTable[[#This Row],[Priority Date]],31)</f>
        <v>45927</v>
      </c>
      <c r="H921" s="28">
        <f t="shared" ca="1" si="60"/>
        <v>-330</v>
      </c>
      <c r="I921" s="28">
        <f ca="1">PendingRQTable[[#This Row],[Days Remaining]]/(365/12)</f>
        <v>-10.84931506849315</v>
      </c>
      <c r="J921" s="13" t="str">
        <f t="shared" ca="1" si="61"/>
        <v>OVERDUE</v>
      </c>
      <c r="K921" s="14" t="str">
        <f t="shared" si="63"/>
        <v>Yes</v>
      </c>
    </row>
    <row r="922" spans="1:11">
      <c r="A922" s="14" t="s">
        <v>2373</v>
      </c>
      <c r="B922" s="28">
        <v>202641027566</v>
      </c>
      <c r="C922" s="14" t="s">
        <v>69</v>
      </c>
      <c r="D922" s="14" t="s">
        <v>649</v>
      </c>
      <c r="E922" s="14" t="s">
        <v>968</v>
      </c>
      <c r="F922" s="15">
        <v>46090</v>
      </c>
      <c r="G922" s="15">
        <f>EDATE(DataTable[[#This Row],[Priority Date]],31)</f>
        <v>46837</v>
      </c>
      <c r="H922" s="28">
        <f t="shared" ca="1" si="60"/>
        <v>580</v>
      </c>
      <c r="I922" s="28">
        <f ca="1">PendingRQTable[[#This Row],[Days Remaining]]/(365/12)</f>
        <v>19.06849315068493</v>
      </c>
      <c r="J922" s="13" t="str">
        <f t="shared" ca="1" si="61"/>
        <v>UPCOMING</v>
      </c>
      <c r="K922" s="14" t="str">
        <f t="shared" si="63"/>
        <v>Yes</v>
      </c>
    </row>
    <row r="923" spans="1:11">
      <c r="A923" s="14" t="s">
        <v>2374</v>
      </c>
      <c r="B923" s="28">
        <v>202641028103</v>
      </c>
      <c r="C923" s="14" t="s">
        <v>56</v>
      </c>
      <c r="D923" s="14" t="s">
        <v>2375</v>
      </c>
      <c r="E923" s="14" t="s">
        <v>968</v>
      </c>
      <c r="F923" s="15">
        <v>46091</v>
      </c>
      <c r="G923" s="15">
        <f>EDATE(DataTable[[#This Row],[Priority Date]],31)</f>
        <v>46837</v>
      </c>
      <c r="H923" s="28">
        <f t="shared" ca="1" si="60"/>
        <v>580</v>
      </c>
      <c r="I923" s="28">
        <f ca="1">PendingRQTable[[#This Row],[Days Remaining]]/(365/12)</f>
        <v>19.06849315068493</v>
      </c>
      <c r="J923" s="13" t="str">
        <f t="shared" ca="1" si="61"/>
        <v>UPCOMING</v>
      </c>
      <c r="K923" s="14" t="str">
        <f t="shared" si="63"/>
        <v>Yes</v>
      </c>
    </row>
    <row r="924" spans="1:11">
      <c r="A924" s="14" t="s">
        <v>2376</v>
      </c>
      <c r="B924" s="28">
        <v>202621028301</v>
      </c>
      <c r="C924" s="14" t="s">
        <v>160</v>
      </c>
      <c r="D924" s="14" t="s">
        <v>2377</v>
      </c>
      <c r="E924" s="14" t="s">
        <v>968</v>
      </c>
      <c r="F924" s="15">
        <v>46091</v>
      </c>
      <c r="G924" s="15">
        <f>EDATE(DataTable[[#This Row],[Priority Date]],31)</f>
        <v>46837</v>
      </c>
      <c r="H924" s="28">
        <f t="shared" ca="1" si="60"/>
        <v>580</v>
      </c>
      <c r="I924" s="28">
        <f ca="1">PendingRQTable[[#This Row],[Days Remaining]]/(365/12)</f>
        <v>19.06849315068493</v>
      </c>
      <c r="J924" s="13" t="str">
        <f t="shared" ca="1" si="61"/>
        <v>UPCOMING</v>
      </c>
      <c r="K924" s="14" t="str">
        <f t="shared" si="63"/>
        <v>Yes</v>
      </c>
    </row>
    <row r="925" spans="1:11">
      <c r="A925" s="14" t="s">
        <v>2378</v>
      </c>
      <c r="B925" s="28">
        <v>202641028472</v>
      </c>
      <c r="C925" s="14" t="s">
        <v>54</v>
      </c>
      <c r="D925" s="14" t="s">
        <v>2379</v>
      </c>
      <c r="E925" s="14" t="s">
        <v>968</v>
      </c>
      <c r="F925" s="15">
        <v>46091</v>
      </c>
      <c r="G925" s="15">
        <f>EDATE(DataTable[[#This Row],[Priority Date]],31)</f>
        <v>46837</v>
      </c>
      <c r="H925" s="28">
        <f t="shared" ca="1" si="60"/>
        <v>580</v>
      </c>
      <c r="I925" s="28">
        <f ca="1">PendingRQTable[[#This Row],[Days Remaining]]/(365/12)</f>
        <v>19.06849315068493</v>
      </c>
      <c r="J925" s="13" t="str">
        <f t="shared" ca="1" si="61"/>
        <v>UPCOMING</v>
      </c>
      <c r="K925" s="14" t="str">
        <f t="shared" si="63"/>
        <v>Yes</v>
      </c>
    </row>
    <row r="926" spans="1:11">
      <c r="A926" s="14" t="s">
        <v>2380</v>
      </c>
      <c r="B926" s="28">
        <v>202641028495</v>
      </c>
      <c r="C926" s="14" t="s">
        <v>54</v>
      </c>
      <c r="D926" s="14" t="s">
        <v>2381</v>
      </c>
      <c r="E926" s="14" t="s">
        <v>968</v>
      </c>
      <c r="F926" s="15">
        <v>46091</v>
      </c>
      <c r="G926" s="15">
        <f>EDATE(DataTable[[#This Row],[Priority Date]],31)</f>
        <v>46837</v>
      </c>
      <c r="H926" s="28">
        <f t="shared" ca="1" si="60"/>
        <v>580</v>
      </c>
      <c r="I926" s="28">
        <f ca="1">PendingRQTable[[#This Row],[Days Remaining]]/(365/12)</f>
        <v>19.06849315068493</v>
      </c>
      <c r="J926" s="13" t="str">
        <f t="shared" ca="1" si="61"/>
        <v>UPCOMING</v>
      </c>
      <c r="K926" s="14" t="str">
        <f t="shared" si="63"/>
        <v>Yes</v>
      </c>
    </row>
    <row r="927" spans="1:11">
      <c r="A927" s="14" t="s">
        <v>2382</v>
      </c>
      <c r="B927" s="28">
        <v>202611028455</v>
      </c>
      <c r="C927" s="14" t="s">
        <v>88</v>
      </c>
      <c r="D927" s="14" t="s">
        <v>2383</v>
      </c>
      <c r="E927" s="14" t="s">
        <v>974</v>
      </c>
      <c r="F927" s="15">
        <v>46091</v>
      </c>
      <c r="G927" s="15">
        <f>EDATE(DataTable[[#This Row],[Priority Date]],31)</f>
        <v>46837</v>
      </c>
      <c r="H927" s="28">
        <f t="shared" ca="1" si="60"/>
        <v>580</v>
      </c>
      <c r="I927" s="28">
        <f ca="1">PendingRQTable[[#This Row],[Days Remaining]]/(365/12)</f>
        <v>19.06849315068493</v>
      </c>
      <c r="J927" s="13" t="str">
        <f t="shared" ca="1" si="61"/>
        <v>UPCOMING</v>
      </c>
      <c r="K927" s="14" t="str">
        <f>IF(E927="COMPLETE FILED","Yes","Yes")</f>
        <v>Yes</v>
      </c>
    </row>
    <row r="928" spans="1:11">
      <c r="A928" s="14" t="s">
        <v>2384</v>
      </c>
      <c r="B928" s="28">
        <v>202611028343</v>
      </c>
      <c r="C928" s="14" t="s">
        <v>33</v>
      </c>
      <c r="D928" s="14" t="s">
        <v>2385</v>
      </c>
      <c r="E928" s="14" t="s">
        <v>968</v>
      </c>
      <c r="F928" s="15">
        <v>46091</v>
      </c>
      <c r="G928" s="15">
        <f>EDATE(DataTable[[#This Row],[Priority Date]],31)</f>
        <v>46837</v>
      </c>
      <c r="H928" s="28">
        <f t="shared" ca="1" si="60"/>
        <v>580</v>
      </c>
      <c r="I928" s="28">
        <f ca="1">PendingRQTable[[#This Row],[Days Remaining]]/(365/12)</f>
        <v>19.06849315068493</v>
      </c>
      <c r="J928" s="13" t="str">
        <f t="shared" ca="1" si="61"/>
        <v>UPCOMING</v>
      </c>
      <c r="K928" s="14" t="str">
        <f>IF(E928="PROVISIONAL FILED","Yes","Yes")</f>
        <v>Yes</v>
      </c>
    </row>
    <row r="929" spans="1:11">
      <c r="A929" s="14" t="s">
        <v>2386</v>
      </c>
      <c r="B929" s="28">
        <v>202611028271</v>
      </c>
      <c r="C929" s="14" t="s">
        <v>33</v>
      </c>
      <c r="D929" s="14" t="s">
        <v>2387</v>
      </c>
      <c r="E929" s="14" t="s">
        <v>968</v>
      </c>
      <c r="F929" s="15">
        <v>46091</v>
      </c>
      <c r="G929" s="15">
        <f>EDATE(DataTable[[#This Row],[Priority Date]],31)</f>
        <v>46837</v>
      </c>
      <c r="H929" s="28">
        <f t="shared" ca="1" si="60"/>
        <v>580</v>
      </c>
      <c r="I929" s="28">
        <f ca="1">PendingRQTable[[#This Row],[Days Remaining]]/(365/12)</f>
        <v>19.06849315068493</v>
      </c>
      <c r="J929" s="13" t="str">
        <f t="shared" ca="1" si="61"/>
        <v>UPCOMING</v>
      </c>
      <c r="K929" s="14" t="str">
        <f>IF(E929="PROVISIONAL FILED","Yes","Yes")</f>
        <v>Yes</v>
      </c>
    </row>
    <row r="930" spans="1:11">
      <c r="A930" s="14" t="s">
        <v>2388</v>
      </c>
      <c r="B930" s="28">
        <v>202611028998</v>
      </c>
      <c r="C930" s="14" t="s">
        <v>35</v>
      </c>
      <c r="D930" s="14" t="s">
        <v>2389</v>
      </c>
      <c r="E930" s="14" t="s">
        <v>968</v>
      </c>
      <c r="F930" s="15">
        <v>46092</v>
      </c>
      <c r="G930" s="15">
        <f>EDATE(DataTable[[#This Row],[Priority Date]],31)</f>
        <v>46837</v>
      </c>
      <c r="H930" s="28">
        <f t="shared" ca="1" si="60"/>
        <v>580</v>
      </c>
      <c r="I930" s="28">
        <f ca="1">PendingRQTable[[#This Row],[Days Remaining]]/(365/12)</f>
        <v>19.06849315068493</v>
      </c>
      <c r="J930" s="13" t="str">
        <f t="shared" ca="1" si="61"/>
        <v>UPCOMING</v>
      </c>
      <c r="K930" s="14" t="str">
        <f>IF(E930="PROVISIONAL FILED","Yes","Yes")</f>
        <v>Yes</v>
      </c>
    </row>
    <row r="931" spans="1:11">
      <c r="A931" s="14" t="s">
        <v>2390</v>
      </c>
      <c r="B931" s="28">
        <v>202611029494</v>
      </c>
      <c r="C931" s="14" t="s">
        <v>80</v>
      </c>
      <c r="D931" s="14" t="s">
        <v>2391</v>
      </c>
      <c r="E931" s="14" t="s">
        <v>968</v>
      </c>
      <c r="F931" s="15">
        <v>46093</v>
      </c>
      <c r="G931" s="15">
        <f>EDATE(DataTable[[#This Row],[Priority Date]],31)</f>
        <v>46494</v>
      </c>
      <c r="H931" s="28">
        <f t="shared" ca="1" si="60"/>
        <v>237</v>
      </c>
      <c r="I931" s="28">
        <f ca="1">PendingRQTable[[#This Row],[Days Remaining]]/(365/12)</f>
        <v>7.7917808219178077</v>
      </c>
      <c r="J931" s="13" t="str">
        <f t="shared" ca="1" si="61"/>
        <v>UPCOMING</v>
      </c>
      <c r="K931" s="14" t="str">
        <f>IF(E931="PROVISIONAL FILED","Yes","Yes")</f>
        <v>Yes</v>
      </c>
    </row>
    <row r="932" spans="1:11">
      <c r="A932" s="14" t="s">
        <v>2392</v>
      </c>
      <c r="B932" s="28">
        <v>202641029652</v>
      </c>
      <c r="C932" s="14" t="s">
        <v>88</v>
      </c>
      <c r="D932" s="14" t="s">
        <v>2393</v>
      </c>
      <c r="E932" s="14" t="s">
        <v>974</v>
      </c>
      <c r="F932" s="15">
        <v>46093</v>
      </c>
      <c r="G932" s="15">
        <f>EDATE(DataTable[[#This Row],[Priority Date]],31)</f>
        <v>46494</v>
      </c>
      <c r="H932" s="28">
        <f t="shared" ca="1" si="60"/>
        <v>237</v>
      </c>
      <c r="I932" s="28">
        <f ca="1">PendingRQTable[[#This Row],[Days Remaining]]/(365/12)</f>
        <v>7.7917808219178077</v>
      </c>
      <c r="J932" s="13" t="str">
        <f t="shared" ca="1" si="61"/>
        <v>UPCOMING</v>
      </c>
      <c r="K932" s="14" t="str">
        <f>IF(E932="COMPLETE FILED","Yes","Yes")</f>
        <v>Yes</v>
      </c>
    </row>
    <row r="933" spans="1:11">
      <c r="A933" s="14" t="s">
        <v>2394</v>
      </c>
      <c r="B933" s="28">
        <v>202641030004</v>
      </c>
      <c r="C933" s="14" t="s">
        <v>83</v>
      </c>
      <c r="D933" s="14" t="s">
        <v>2395</v>
      </c>
      <c r="E933" s="14" t="s">
        <v>968</v>
      </c>
      <c r="F933" s="15">
        <v>46093</v>
      </c>
      <c r="G933" s="15">
        <f>EDATE(DataTable[[#This Row],[Priority Date]],31)</f>
        <v>46837</v>
      </c>
      <c r="H933" s="28">
        <f t="shared" ca="1" si="60"/>
        <v>580</v>
      </c>
      <c r="I933" s="28">
        <f ca="1">PendingRQTable[[#This Row],[Days Remaining]]/(365/12)</f>
        <v>19.06849315068493</v>
      </c>
      <c r="J933" s="13" t="str">
        <f t="shared" ca="1" si="61"/>
        <v>UPCOMING</v>
      </c>
      <c r="K933" s="14" t="str">
        <f>IF(E933="PROVISIONAL FILED","Yes","Yes")</f>
        <v>Yes</v>
      </c>
    </row>
    <row r="934" spans="1:11">
      <c r="A934" s="14" t="s">
        <v>2396</v>
      </c>
      <c r="B934" s="28">
        <v>202611030213</v>
      </c>
      <c r="C934" s="14" t="s">
        <v>191</v>
      </c>
      <c r="D934" s="14" t="s">
        <v>2397</v>
      </c>
      <c r="E934" s="14" t="s">
        <v>968</v>
      </c>
      <c r="F934" s="15">
        <v>46094</v>
      </c>
      <c r="G934" s="15">
        <f>EDATE(DataTable[[#This Row],[Priority Date]],31)</f>
        <v>46188</v>
      </c>
      <c r="H934" s="28">
        <f t="shared" ca="1" si="60"/>
        <v>-69</v>
      </c>
      <c r="I934" s="28">
        <f ca="1">PendingRQTable[[#This Row],[Days Remaining]]/(365/12)</f>
        <v>-2.2684931506849315</v>
      </c>
      <c r="J934" s="13" t="str">
        <f t="shared" ca="1" si="61"/>
        <v>OVERDUE</v>
      </c>
      <c r="K934" s="14" t="str">
        <f>IF(E934="PROVISIONAL FILED","Yes","Yes")</f>
        <v>Yes</v>
      </c>
    </row>
    <row r="935" spans="1:11">
      <c r="A935" s="14" t="s">
        <v>2398</v>
      </c>
      <c r="B935" s="28">
        <v>202611030123</v>
      </c>
      <c r="C935" s="14" t="s">
        <v>33</v>
      </c>
      <c r="D935" s="14" t="s">
        <v>2399</v>
      </c>
      <c r="E935" s="14" t="s">
        <v>968</v>
      </c>
      <c r="F935" s="15">
        <v>46094</v>
      </c>
      <c r="G935" s="15">
        <f>EDATE(DataTable[[#This Row],[Priority Date]],31)</f>
        <v>46023</v>
      </c>
      <c r="H935" s="28">
        <f t="shared" ca="1" si="60"/>
        <v>-234</v>
      </c>
      <c r="I935" s="28">
        <f ca="1">PendingRQTable[[#This Row],[Days Remaining]]/(365/12)</f>
        <v>-7.6931506849315063</v>
      </c>
      <c r="J935" s="13" t="str">
        <f t="shared" ca="1" si="61"/>
        <v>OVERDUE</v>
      </c>
      <c r="K935" s="14" t="str">
        <f>IF(E935="PROVISIONAL FILED","Yes","Yes")</f>
        <v>Yes</v>
      </c>
    </row>
    <row r="936" spans="1:11">
      <c r="A936" s="14" t="s">
        <v>2400</v>
      </c>
      <c r="B936" s="28">
        <v>202611030181</v>
      </c>
      <c r="C936" s="14" t="s">
        <v>54</v>
      </c>
      <c r="D936" s="14" t="s">
        <v>2401</v>
      </c>
      <c r="E936" s="14" t="s">
        <v>968</v>
      </c>
      <c r="F936" s="15">
        <v>46094</v>
      </c>
      <c r="G936" s="15">
        <f>EDATE(DataTable[[#This Row],[Priority Date]],31)</f>
        <v>46085</v>
      </c>
      <c r="H936" s="28">
        <f t="shared" ca="1" si="60"/>
        <v>-172</v>
      </c>
      <c r="I936" s="28">
        <f ca="1">PendingRQTable[[#This Row],[Days Remaining]]/(365/12)</f>
        <v>-5.6547945205479451</v>
      </c>
      <c r="J936" s="13" t="str">
        <f t="shared" ca="1" si="61"/>
        <v>OVERDUE</v>
      </c>
      <c r="K936" s="14" t="str">
        <f>IF(E936="PROVISIONAL FILED","Yes","Yes")</f>
        <v>Yes</v>
      </c>
    </row>
    <row r="937" spans="1:11">
      <c r="A937" s="14" t="s">
        <v>2402</v>
      </c>
      <c r="B937" s="28">
        <v>202641030861</v>
      </c>
      <c r="C937" s="14" t="s">
        <v>56</v>
      </c>
      <c r="D937" s="14" t="s">
        <v>2403</v>
      </c>
      <c r="E937" s="14" t="s">
        <v>968</v>
      </c>
      <c r="F937" s="15">
        <v>46095</v>
      </c>
      <c r="G937" s="15">
        <f>EDATE(DataTable[[#This Row],[Priority Date]],31)</f>
        <v>46229</v>
      </c>
      <c r="H937" s="28">
        <f t="shared" ca="1" si="60"/>
        <v>-28</v>
      </c>
      <c r="I937" s="28">
        <f ca="1">PendingRQTable[[#This Row],[Days Remaining]]/(365/12)</f>
        <v>-0.92054794520547945</v>
      </c>
      <c r="J937" s="13" t="str">
        <f t="shared" ca="1" si="61"/>
        <v>OVERDUE</v>
      </c>
      <c r="K937" s="14" t="str">
        <f>IF(E937="PROVISIONAL FILED","Yes","Yes")</f>
        <v>Yes</v>
      </c>
    </row>
    <row r="938" spans="1:11">
      <c r="A938" s="14" t="s">
        <v>2404</v>
      </c>
      <c r="B938" s="28">
        <v>202611031423</v>
      </c>
      <c r="C938" s="14" t="s">
        <v>213</v>
      </c>
      <c r="D938" s="14" t="s">
        <v>649</v>
      </c>
      <c r="E938" s="14" t="s">
        <v>974</v>
      </c>
      <c r="F938" s="15">
        <v>46097</v>
      </c>
      <c r="G938" s="15">
        <f>EDATE(DataTable[[#This Row],[Priority Date]],31)</f>
        <v>45895</v>
      </c>
      <c r="H938" s="28">
        <f t="shared" ca="1" si="60"/>
        <v>-362</v>
      </c>
      <c r="I938" s="28">
        <f ca="1">PendingRQTable[[#This Row],[Days Remaining]]/(365/12)</f>
        <v>-11.901369863013699</v>
      </c>
      <c r="J938" s="13" t="str">
        <f t="shared" ca="1" si="61"/>
        <v>OVERDUE</v>
      </c>
      <c r="K938" s="14" t="str">
        <f>IF(E938="COMPLETE FILED","Yes","Yes")</f>
        <v>Yes</v>
      </c>
    </row>
    <row r="939" spans="1:11">
      <c r="A939" s="14" t="s">
        <v>2405</v>
      </c>
      <c r="B939" s="28">
        <v>202641031336</v>
      </c>
      <c r="C939" s="14" t="s">
        <v>165</v>
      </c>
      <c r="D939" s="14" t="s">
        <v>649</v>
      </c>
      <c r="E939" s="14" t="s">
        <v>968</v>
      </c>
      <c r="F939" s="15">
        <v>46097</v>
      </c>
      <c r="G939" s="15">
        <f>EDATE(DataTable[[#This Row],[Priority Date]],31)</f>
        <v>46837</v>
      </c>
      <c r="H939" s="28">
        <f t="shared" ca="1" si="60"/>
        <v>580</v>
      </c>
      <c r="I939" s="28">
        <f ca="1">PendingRQTable[[#This Row],[Days Remaining]]/(365/12)</f>
        <v>19.06849315068493</v>
      </c>
      <c r="J939" s="13" t="str">
        <f t="shared" ca="1" si="61"/>
        <v>UPCOMING</v>
      </c>
      <c r="K939" s="14" t="str">
        <f>IF(E939="PROVISIONAL FILED","Yes","Yes")</f>
        <v>Yes</v>
      </c>
    </row>
    <row r="940" spans="1:11">
      <c r="A940" s="14" t="s">
        <v>2406</v>
      </c>
      <c r="B940" s="28">
        <v>202611031246</v>
      </c>
      <c r="C940" s="14" t="s">
        <v>54</v>
      </c>
      <c r="D940" s="14" t="s">
        <v>2407</v>
      </c>
      <c r="E940" s="14" t="s">
        <v>968</v>
      </c>
      <c r="F940" s="15">
        <v>46097</v>
      </c>
      <c r="G940" s="15">
        <f>EDATE(DataTable[[#This Row],[Priority Date]],31)</f>
        <v>46837</v>
      </c>
      <c r="H940" s="28">
        <f t="shared" ca="1" si="60"/>
        <v>580</v>
      </c>
      <c r="I940" s="28">
        <f ca="1">PendingRQTable[[#This Row],[Days Remaining]]/(365/12)</f>
        <v>19.06849315068493</v>
      </c>
      <c r="J940" s="13" t="str">
        <f t="shared" ca="1" si="61"/>
        <v>UPCOMING</v>
      </c>
      <c r="K940" s="14" t="str">
        <f>IF(E940="PROVISIONAL FILED","Yes","Yes")</f>
        <v>Yes</v>
      </c>
    </row>
    <row r="941" spans="1:11">
      <c r="A941" s="14" t="s">
        <v>2408</v>
      </c>
      <c r="B941" s="28">
        <v>202611032083</v>
      </c>
      <c r="C941" s="14" t="s">
        <v>54</v>
      </c>
      <c r="D941" s="14" t="s">
        <v>2409</v>
      </c>
      <c r="E941" s="14" t="s">
        <v>968</v>
      </c>
      <c r="F941" s="15">
        <v>46098</v>
      </c>
      <c r="G941" s="15">
        <f>EDATE(DataTable[[#This Row],[Priority Date]],31)</f>
        <v>45895</v>
      </c>
      <c r="H941" s="28">
        <f t="shared" ca="1" si="60"/>
        <v>-362</v>
      </c>
      <c r="I941" s="28">
        <f ca="1">PendingRQTable[[#This Row],[Days Remaining]]/(365/12)</f>
        <v>-11.901369863013699</v>
      </c>
      <c r="J941" s="13" t="str">
        <f t="shared" ca="1" si="61"/>
        <v>OVERDUE</v>
      </c>
      <c r="K941" s="14" t="str">
        <f>IF(E941="PROVISIONAL FILED","Yes","Yes")</f>
        <v>Yes</v>
      </c>
    </row>
    <row r="942" spans="1:11">
      <c r="A942" s="14" t="s">
        <v>2410</v>
      </c>
      <c r="B942" s="28">
        <v>202641032061</v>
      </c>
      <c r="C942" s="14" t="s">
        <v>42</v>
      </c>
      <c r="D942" s="14" t="s">
        <v>2411</v>
      </c>
      <c r="E942" s="14" t="s">
        <v>968</v>
      </c>
      <c r="F942" s="15">
        <v>46098</v>
      </c>
      <c r="G942" s="15">
        <f>EDATE(DataTable[[#This Row],[Priority Date]],31)</f>
        <v>45928</v>
      </c>
      <c r="H942" s="28">
        <f t="shared" ca="1" si="60"/>
        <v>-329</v>
      </c>
      <c r="I942" s="28">
        <f ca="1">PendingRQTable[[#This Row],[Days Remaining]]/(365/12)</f>
        <v>-10.816438356164383</v>
      </c>
      <c r="J942" s="13" t="str">
        <f t="shared" ca="1" si="61"/>
        <v>OVERDUE</v>
      </c>
      <c r="K942" s="14" t="str">
        <f>IF(E942="PROVISIONAL FILED","Yes","Yes")</f>
        <v>Yes</v>
      </c>
    </row>
    <row r="943" spans="1:11">
      <c r="A943" s="14" t="s">
        <v>2412</v>
      </c>
      <c r="B943" s="28">
        <v>202641031825</v>
      </c>
      <c r="C943" s="14" t="s">
        <v>37</v>
      </c>
      <c r="D943" s="14" t="s">
        <v>2413</v>
      </c>
      <c r="E943" s="14" t="s">
        <v>974</v>
      </c>
      <c r="F943" s="15">
        <v>46098</v>
      </c>
      <c r="G943" s="15">
        <f>EDATE(DataTable[[#This Row],[Priority Date]],31)</f>
        <v>45902</v>
      </c>
      <c r="H943" s="28">
        <f t="shared" ca="1" si="60"/>
        <v>-355</v>
      </c>
      <c r="I943" s="28">
        <f ca="1">PendingRQTable[[#This Row],[Days Remaining]]/(365/12)</f>
        <v>-11.671232876712327</v>
      </c>
      <c r="J943" s="13" t="str">
        <f t="shared" ca="1" si="61"/>
        <v>OVERDUE</v>
      </c>
      <c r="K943" s="14" t="str">
        <f>IF(E943="COMPLETE FILED","Yes","Yes")</f>
        <v>Yes</v>
      </c>
    </row>
    <row r="944" spans="1:11">
      <c r="A944" s="14" t="s">
        <v>2414</v>
      </c>
      <c r="B944" s="28">
        <v>202641032534</v>
      </c>
      <c r="C944" s="14" t="s">
        <v>475</v>
      </c>
      <c r="D944" s="14" t="s">
        <v>649</v>
      </c>
      <c r="E944" s="14" t="s">
        <v>968</v>
      </c>
      <c r="F944" s="15">
        <v>46099</v>
      </c>
      <c r="G944" s="15">
        <f>EDATE(DataTable[[#This Row],[Priority Date]],31)</f>
        <v>46476</v>
      </c>
      <c r="H944" s="28">
        <f t="shared" ca="1" si="60"/>
        <v>219</v>
      </c>
      <c r="I944" s="28">
        <f ca="1">PendingRQTable[[#This Row],[Days Remaining]]/(365/12)</f>
        <v>7.1999999999999993</v>
      </c>
      <c r="J944" s="13" t="str">
        <f t="shared" ca="1" si="61"/>
        <v>UPCOMING</v>
      </c>
      <c r="K944" s="14" t="str">
        <f>IF(E944="PROVISIONAL FILED","Yes","Yes")</f>
        <v>Yes</v>
      </c>
    </row>
    <row r="945" spans="1:11">
      <c r="A945" s="14" t="s">
        <v>2415</v>
      </c>
      <c r="B945" s="28">
        <v>202641032571</v>
      </c>
      <c r="C945" s="14" t="s">
        <v>42</v>
      </c>
      <c r="D945" s="14" t="s">
        <v>2416</v>
      </c>
      <c r="E945" s="14" t="s">
        <v>968</v>
      </c>
      <c r="F945" s="15">
        <v>46099</v>
      </c>
      <c r="G945" s="15">
        <f>EDATE(DataTable[[#This Row],[Priority Date]],31)</f>
        <v>46838</v>
      </c>
      <c r="H945" s="28">
        <f t="shared" ca="1" si="60"/>
        <v>581</v>
      </c>
      <c r="I945" s="28">
        <f ca="1">PendingRQTable[[#This Row],[Days Remaining]]/(365/12)</f>
        <v>19.101369863013698</v>
      </c>
      <c r="J945" s="13" t="str">
        <f t="shared" ca="1" si="61"/>
        <v>UPCOMING</v>
      </c>
      <c r="K945" s="14" t="str">
        <f>IF(E945="PROVISIONAL FILED","Yes","Yes")</f>
        <v>Yes</v>
      </c>
    </row>
    <row r="946" spans="1:11">
      <c r="A946" s="14" t="s">
        <v>2417</v>
      </c>
      <c r="B946" s="28">
        <v>202611034192</v>
      </c>
      <c r="C946" s="14" t="s">
        <v>332</v>
      </c>
      <c r="D946" s="14" t="s">
        <v>649</v>
      </c>
      <c r="E946" s="14" t="s">
        <v>974</v>
      </c>
      <c r="F946" s="15">
        <v>46101</v>
      </c>
      <c r="G946" s="15">
        <f>EDATE(DataTable[[#This Row],[Priority Date]],31)</f>
        <v>46838</v>
      </c>
      <c r="H946" s="28">
        <f t="shared" ca="1" si="60"/>
        <v>581</v>
      </c>
      <c r="I946" s="28">
        <f ca="1">PendingRQTable[[#This Row],[Days Remaining]]/(365/12)</f>
        <v>19.101369863013698</v>
      </c>
      <c r="J946" s="13" t="str">
        <f t="shared" ca="1" si="61"/>
        <v>UPCOMING</v>
      </c>
      <c r="K946" s="14" t="str">
        <f>IF(E946="COMPLETE FILED","Yes","Yes")</f>
        <v>Yes</v>
      </c>
    </row>
    <row r="947" spans="1:11">
      <c r="A947" s="14" t="s">
        <v>2418</v>
      </c>
      <c r="B947" s="28">
        <v>202621033870</v>
      </c>
      <c r="C947" s="14" t="s">
        <v>246</v>
      </c>
      <c r="D947" s="14" t="s">
        <v>649</v>
      </c>
      <c r="E947" s="14" t="s">
        <v>968</v>
      </c>
      <c r="F947" s="15">
        <v>46101</v>
      </c>
      <c r="G947" s="15">
        <f>EDATE(DataTable[[#This Row],[Priority Date]],31)</f>
        <v>45992</v>
      </c>
      <c r="H947" s="28">
        <f t="shared" ca="1" si="60"/>
        <v>-265</v>
      </c>
      <c r="I947" s="28">
        <f ca="1">PendingRQTable[[#This Row],[Days Remaining]]/(365/12)</f>
        <v>-8.712328767123287</v>
      </c>
      <c r="J947" s="13" t="str">
        <f t="shared" ca="1" si="61"/>
        <v>OVERDUE</v>
      </c>
      <c r="K947" s="14" t="str">
        <f>IF(E947="PROVISIONAL FILED","Yes","Yes")</f>
        <v>Yes</v>
      </c>
    </row>
    <row r="948" spans="1:11">
      <c r="A948" s="14" t="s">
        <v>2419</v>
      </c>
      <c r="B948" s="28">
        <v>202611033757</v>
      </c>
      <c r="C948" s="14" t="s">
        <v>209</v>
      </c>
      <c r="D948" s="14" t="s">
        <v>2420</v>
      </c>
      <c r="E948" s="14" t="s">
        <v>968</v>
      </c>
      <c r="F948" s="15">
        <v>46101</v>
      </c>
      <c r="G948" s="15">
        <f>EDATE(DataTable[[#This Row],[Priority Date]],31)</f>
        <v>45943</v>
      </c>
      <c r="H948" s="28">
        <f t="shared" ca="1" si="60"/>
        <v>-314</v>
      </c>
      <c r="I948" s="28">
        <f ca="1">PendingRQTable[[#This Row],[Days Remaining]]/(365/12)</f>
        <v>-10.323287671232876</v>
      </c>
      <c r="J948" s="13" t="str">
        <f t="shared" ca="1" si="61"/>
        <v>OVERDUE</v>
      </c>
      <c r="K948" s="14" t="str">
        <f>IF(E948="PROVISIONAL FILED","Yes","Yes")</f>
        <v>Yes</v>
      </c>
    </row>
    <row r="949" spans="1:11">
      <c r="A949" s="14" t="s">
        <v>2421</v>
      </c>
      <c r="B949" s="28">
        <v>202641033754</v>
      </c>
      <c r="C949" s="14" t="s">
        <v>33</v>
      </c>
      <c r="D949" s="14" t="s">
        <v>2422</v>
      </c>
      <c r="E949" s="14" t="s">
        <v>968</v>
      </c>
      <c r="F949" s="15">
        <v>46101</v>
      </c>
      <c r="G949" s="15">
        <f>EDATE(DataTable[[#This Row],[Priority Date]],31)</f>
        <v>46476</v>
      </c>
      <c r="H949" s="28">
        <f t="shared" ca="1" si="60"/>
        <v>219</v>
      </c>
      <c r="I949" s="28">
        <f ca="1">PendingRQTable[[#This Row],[Days Remaining]]/(365/12)</f>
        <v>7.1999999999999993</v>
      </c>
      <c r="J949" s="13" t="str">
        <f t="shared" ca="1" si="61"/>
        <v>UPCOMING</v>
      </c>
      <c r="K949" s="14" t="str">
        <f>IF(E949="PROVISIONAL FILED","Yes","Yes")</f>
        <v>Yes</v>
      </c>
    </row>
    <row r="950" spans="1:11">
      <c r="A950" s="14" t="s">
        <v>2423</v>
      </c>
      <c r="B950" s="28">
        <v>202641033750</v>
      </c>
      <c r="C950" s="14" t="s">
        <v>571</v>
      </c>
      <c r="D950" s="14" t="s">
        <v>649</v>
      </c>
      <c r="E950" s="14" t="s">
        <v>974</v>
      </c>
      <c r="F950" s="15">
        <v>46101</v>
      </c>
      <c r="G950" s="15">
        <f>EDATE(DataTable[[#This Row],[Priority Date]],31)</f>
        <v>45899</v>
      </c>
      <c r="H950" s="28">
        <f t="shared" ca="1" si="60"/>
        <v>-358</v>
      </c>
      <c r="I950" s="28">
        <f ca="1">PendingRQTable[[#This Row],[Days Remaining]]/(365/12)</f>
        <v>-11.769863013698629</v>
      </c>
      <c r="J950" s="13" t="str">
        <f t="shared" ca="1" si="61"/>
        <v>OVERDUE</v>
      </c>
      <c r="K950" s="14" t="str">
        <f>IF(E950="COMPLETE FILED","Yes","Yes")</f>
        <v>Yes</v>
      </c>
    </row>
    <row r="951" spans="1:11">
      <c r="A951" s="14" t="s">
        <v>2424</v>
      </c>
      <c r="B951" s="28">
        <v>202641034033</v>
      </c>
      <c r="C951" s="14" t="s">
        <v>33</v>
      </c>
      <c r="D951" s="14" t="s">
        <v>2425</v>
      </c>
      <c r="E951" s="14" t="s">
        <v>968</v>
      </c>
      <c r="F951" s="15">
        <v>46101</v>
      </c>
      <c r="G951" s="15">
        <f>EDATE(DataTable[[#This Row],[Priority Date]],31)</f>
        <v>45903</v>
      </c>
      <c r="H951" s="28">
        <f t="shared" ca="1" si="60"/>
        <v>-354</v>
      </c>
      <c r="I951" s="28">
        <f ca="1">PendingRQTable[[#This Row],[Days Remaining]]/(365/12)</f>
        <v>-11.638356164383561</v>
      </c>
      <c r="J951" s="13" t="str">
        <f t="shared" ca="1" si="61"/>
        <v>OVERDUE</v>
      </c>
      <c r="K951" s="14" t="str">
        <f>IF(E951="PROVISIONAL FILED","Yes","Yes")</f>
        <v>Yes</v>
      </c>
    </row>
    <row r="952" spans="1:11">
      <c r="A952" s="14" t="s">
        <v>2426</v>
      </c>
      <c r="B952" s="28">
        <v>202641034299</v>
      </c>
      <c r="C952" s="14" t="s">
        <v>33</v>
      </c>
      <c r="D952" s="14" t="s">
        <v>2427</v>
      </c>
      <c r="E952" s="14" t="s">
        <v>968</v>
      </c>
      <c r="F952" s="15">
        <v>46102</v>
      </c>
      <c r="G952" s="15">
        <f>EDATE(DataTable[[#This Row],[Priority Date]],31)</f>
        <v>45907</v>
      </c>
      <c r="H952" s="28">
        <f t="shared" ca="1" si="60"/>
        <v>-350</v>
      </c>
      <c r="I952" s="28">
        <f ca="1">PendingRQTable[[#This Row],[Days Remaining]]/(365/12)</f>
        <v>-11.506849315068493</v>
      </c>
      <c r="J952" s="13" t="str">
        <f t="shared" ca="1" si="61"/>
        <v>OVERDUE</v>
      </c>
      <c r="K952" s="14" t="str">
        <f>IF(E952="PROVISIONAL FILED","Yes","Yes")</f>
        <v>Yes</v>
      </c>
    </row>
    <row r="953" spans="1:11">
      <c r="A953" s="14" t="s">
        <v>2428</v>
      </c>
      <c r="B953" s="28">
        <v>202641035086</v>
      </c>
      <c r="C953" s="14" t="s">
        <v>331</v>
      </c>
      <c r="D953" s="14" t="s">
        <v>649</v>
      </c>
      <c r="E953" s="14" t="s">
        <v>974</v>
      </c>
      <c r="F953" s="15">
        <v>46104</v>
      </c>
      <c r="G953" s="15">
        <f>EDATE(DataTable[[#This Row],[Priority Date]],31)</f>
        <v>46117</v>
      </c>
      <c r="H953" s="28">
        <f t="shared" ca="1" si="60"/>
        <v>-140</v>
      </c>
      <c r="I953" s="28">
        <f ca="1">PendingRQTable[[#This Row],[Days Remaining]]/(365/12)</f>
        <v>-4.602739726027397</v>
      </c>
      <c r="J953" s="13" t="str">
        <f t="shared" ca="1" si="61"/>
        <v>OVERDUE</v>
      </c>
      <c r="K953" s="14" t="str">
        <f>IF(E953="COMPLETE FILED","Yes","Yes")</f>
        <v>Yes</v>
      </c>
    </row>
    <row r="954" spans="1:11">
      <c r="A954" s="14" t="s">
        <v>2429</v>
      </c>
      <c r="B954" s="28">
        <v>202641034713</v>
      </c>
      <c r="C954" s="14" t="s">
        <v>40</v>
      </c>
      <c r="D954" s="14" t="s">
        <v>2430</v>
      </c>
      <c r="E954" s="14" t="s">
        <v>968</v>
      </c>
      <c r="F954" s="15">
        <v>46104</v>
      </c>
      <c r="G954" s="15">
        <f>EDATE(DataTable[[#This Row],[Priority Date]],31)</f>
        <v>46838</v>
      </c>
      <c r="H954" s="28">
        <f t="shared" ca="1" si="60"/>
        <v>581</v>
      </c>
      <c r="I954" s="28">
        <f ca="1">PendingRQTable[[#This Row],[Days Remaining]]/(365/12)</f>
        <v>19.101369863013698</v>
      </c>
      <c r="J954" s="13" t="str">
        <f t="shared" ca="1" si="61"/>
        <v>UPCOMING</v>
      </c>
      <c r="K954" s="14" t="str">
        <f t="shared" ref="K954:K967" si="64">IF(E954="PROVISIONAL FILED","Yes","Yes")</f>
        <v>Yes</v>
      </c>
    </row>
    <row r="955" spans="1:11">
      <c r="A955" s="14" t="s">
        <v>2431</v>
      </c>
      <c r="B955" s="28">
        <v>202641035294</v>
      </c>
      <c r="C955" s="14" t="s">
        <v>43</v>
      </c>
      <c r="D955" s="14" t="s">
        <v>2432</v>
      </c>
      <c r="E955" s="14" t="s">
        <v>968</v>
      </c>
      <c r="F955" s="15">
        <v>46105</v>
      </c>
      <c r="G955" s="15">
        <f>EDATE(DataTable[[#This Row],[Priority Date]],31)</f>
        <v>45896</v>
      </c>
      <c r="H955" s="28">
        <f t="shared" ca="1" si="60"/>
        <v>-361</v>
      </c>
      <c r="I955" s="28">
        <f ca="1">PendingRQTable[[#This Row],[Days Remaining]]/(365/12)</f>
        <v>-11.86849315068493</v>
      </c>
      <c r="J955" s="13" t="str">
        <f t="shared" ca="1" si="61"/>
        <v>OVERDUE</v>
      </c>
      <c r="K955" s="14" t="str">
        <f t="shared" si="64"/>
        <v>Yes</v>
      </c>
    </row>
    <row r="956" spans="1:11">
      <c r="A956" s="14" t="s">
        <v>2433</v>
      </c>
      <c r="B956" s="28">
        <v>202641035317</v>
      </c>
      <c r="C956" s="14" t="s">
        <v>42</v>
      </c>
      <c r="D956" s="14" t="s">
        <v>2434</v>
      </c>
      <c r="E956" s="14" t="s">
        <v>968</v>
      </c>
      <c r="F956" s="15">
        <v>46105</v>
      </c>
      <c r="G956" s="15">
        <f>EDATE(DataTable[[#This Row],[Priority Date]],31)</f>
        <v>46838</v>
      </c>
      <c r="H956" s="28">
        <f t="shared" ca="1" si="60"/>
        <v>581</v>
      </c>
      <c r="I956" s="28">
        <f ca="1">PendingRQTable[[#This Row],[Days Remaining]]/(365/12)</f>
        <v>19.101369863013698</v>
      </c>
      <c r="J956" s="13" t="str">
        <f t="shared" ca="1" si="61"/>
        <v>UPCOMING</v>
      </c>
      <c r="K956" s="14" t="str">
        <f t="shared" si="64"/>
        <v>Yes</v>
      </c>
    </row>
    <row r="957" spans="1:11">
      <c r="A957" s="14" t="s">
        <v>2435</v>
      </c>
      <c r="B957" s="28">
        <v>202621035855</v>
      </c>
      <c r="C957" s="14" t="s">
        <v>41</v>
      </c>
      <c r="D957" s="14" t="s">
        <v>2436</v>
      </c>
      <c r="E957" s="14" t="s">
        <v>968</v>
      </c>
      <c r="F957" s="15">
        <v>46105</v>
      </c>
      <c r="G957" s="15">
        <f>EDATE(DataTable[[#This Row],[Priority Date]],31)</f>
        <v>45924</v>
      </c>
      <c r="H957" s="28">
        <f t="shared" ca="1" si="60"/>
        <v>-333</v>
      </c>
      <c r="I957" s="28">
        <f ca="1">PendingRQTable[[#This Row],[Days Remaining]]/(365/12)</f>
        <v>-10.947945205479451</v>
      </c>
      <c r="J957" s="13" t="str">
        <f t="shared" ca="1" si="61"/>
        <v>OVERDUE</v>
      </c>
      <c r="K957" s="14" t="str">
        <f t="shared" si="64"/>
        <v>Yes</v>
      </c>
    </row>
    <row r="958" spans="1:11">
      <c r="A958" s="14" t="s">
        <v>2437</v>
      </c>
      <c r="B958" s="28">
        <v>202611035579</v>
      </c>
      <c r="C958" s="14" t="s">
        <v>151</v>
      </c>
      <c r="D958" s="14" t="s">
        <v>2438</v>
      </c>
      <c r="E958" s="14" t="s">
        <v>968</v>
      </c>
      <c r="F958" s="15">
        <v>46105</v>
      </c>
      <c r="G958" s="15">
        <f>EDATE(DataTable[[#This Row],[Priority Date]],31)</f>
        <v>46838</v>
      </c>
      <c r="H958" s="28">
        <f t="shared" ca="1" si="60"/>
        <v>581</v>
      </c>
      <c r="I958" s="28">
        <f ca="1">PendingRQTable[[#This Row],[Days Remaining]]/(365/12)</f>
        <v>19.101369863013698</v>
      </c>
      <c r="J958" s="13" t="str">
        <f t="shared" ca="1" si="61"/>
        <v>UPCOMING</v>
      </c>
      <c r="K958" s="14" t="str">
        <f t="shared" si="64"/>
        <v>Yes</v>
      </c>
    </row>
    <row r="959" spans="1:11">
      <c r="A959" s="14" t="s">
        <v>2439</v>
      </c>
      <c r="B959" s="28">
        <v>202611035909</v>
      </c>
      <c r="C959" s="14" t="s">
        <v>40</v>
      </c>
      <c r="D959" s="14" t="s">
        <v>2440</v>
      </c>
      <c r="E959" s="14" t="s">
        <v>968</v>
      </c>
      <c r="F959" s="15">
        <v>46105</v>
      </c>
      <c r="G959" s="15">
        <f>EDATE(DataTable[[#This Row],[Priority Date]],31)</f>
        <v>46838</v>
      </c>
      <c r="H959" s="28">
        <f t="shared" ca="1" si="60"/>
        <v>581</v>
      </c>
      <c r="I959" s="28">
        <f ca="1">PendingRQTable[[#This Row],[Days Remaining]]/(365/12)</f>
        <v>19.101369863013698</v>
      </c>
      <c r="J959" s="13" t="str">
        <f t="shared" ca="1" si="61"/>
        <v>UPCOMING</v>
      </c>
      <c r="K959" s="14" t="str">
        <f t="shared" si="64"/>
        <v>Yes</v>
      </c>
    </row>
    <row r="960" spans="1:11">
      <c r="A960" s="14" t="s">
        <v>2441</v>
      </c>
      <c r="B960" s="28">
        <v>202611035488</v>
      </c>
      <c r="C960" s="14" t="s">
        <v>40</v>
      </c>
      <c r="D960" s="14" t="s">
        <v>2442</v>
      </c>
      <c r="E960" s="14" t="s">
        <v>968</v>
      </c>
      <c r="F960" s="15">
        <v>46105</v>
      </c>
      <c r="G960" s="15">
        <f>EDATE(DataTable[[#This Row],[Priority Date]],31)</f>
        <v>46838</v>
      </c>
      <c r="H960" s="28">
        <f t="shared" ca="1" si="60"/>
        <v>581</v>
      </c>
      <c r="I960" s="28">
        <f ca="1">PendingRQTable[[#This Row],[Days Remaining]]/(365/12)</f>
        <v>19.101369863013698</v>
      </c>
      <c r="J960" s="13" t="str">
        <f t="shared" ca="1" si="61"/>
        <v>UPCOMING</v>
      </c>
      <c r="K960" s="14" t="str">
        <f t="shared" si="64"/>
        <v>Yes</v>
      </c>
    </row>
    <row r="961" spans="1:11">
      <c r="A961" s="14" t="s">
        <v>2443</v>
      </c>
      <c r="B961" s="28">
        <v>202641036645</v>
      </c>
      <c r="C961" s="14" t="s">
        <v>43</v>
      </c>
      <c r="D961" s="14" t="s">
        <v>2444</v>
      </c>
      <c r="E961" s="14" t="s">
        <v>968</v>
      </c>
      <c r="F961" s="15">
        <v>46106</v>
      </c>
      <c r="G961" s="15">
        <f>EDATE(DataTable[[#This Row],[Priority Date]],31)</f>
        <v>46084</v>
      </c>
      <c r="H961" s="28">
        <f t="shared" ca="1" si="60"/>
        <v>-173</v>
      </c>
      <c r="I961" s="28">
        <f ca="1">PendingRQTable[[#This Row],[Days Remaining]]/(365/12)</f>
        <v>-5.6876712328767125</v>
      </c>
      <c r="J961" s="13" t="str">
        <f t="shared" ca="1" si="61"/>
        <v>OVERDUE</v>
      </c>
      <c r="K961" s="14" t="str">
        <f t="shared" si="64"/>
        <v>Yes</v>
      </c>
    </row>
    <row r="962" spans="1:11">
      <c r="A962" s="14" t="s">
        <v>2445</v>
      </c>
      <c r="B962" s="28">
        <v>202641037437</v>
      </c>
      <c r="C962" s="14" t="s">
        <v>43</v>
      </c>
      <c r="D962" s="14" t="s">
        <v>2446</v>
      </c>
      <c r="E962" s="14" t="s">
        <v>968</v>
      </c>
      <c r="F962" s="15">
        <v>46107</v>
      </c>
      <c r="G962" s="15">
        <f>EDATE(DataTable[[#This Row],[Priority Date]],31)</f>
        <v>46838</v>
      </c>
      <c r="H962" s="28">
        <f t="shared" ref="H962:H1025" ca="1" si="65">G962-TODAY()</f>
        <v>581</v>
      </c>
      <c r="I962" s="28">
        <f ca="1">PendingRQTable[[#This Row],[Days Remaining]]/(365/12)</f>
        <v>19.101369863013698</v>
      </c>
      <c r="J962" s="13" t="str">
        <f t="shared" ref="J962:J1025" ca="1" si="66">IF(H962&lt;0,"OVERDUE",IF(H962&lt;=30,"DUE &lt;=30 DAYS",IF(H962&lt;=90,"DUE &lt;=90 DAYS","UPCOMING")))</f>
        <v>UPCOMING</v>
      </c>
      <c r="K962" s="14" t="str">
        <f t="shared" si="64"/>
        <v>Yes</v>
      </c>
    </row>
    <row r="963" spans="1:11">
      <c r="A963" s="14" t="s">
        <v>2447</v>
      </c>
      <c r="B963" s="28">
        <v>202641037458</v>
      </c>
      <c r="C963" s="14" t="s">
        <v>43</v>
      </c>
      <c r="D963" s="14" t="s">
        <v>2448</v>
      </c>
      <c r="E963" s="14" t="s">
        <v>968</v>
      </c>
      <c r="F963" s="15">
        <v>46107</v>
      </c>
      <c r="G963" s="15">
        <f>EDATE(DataTable[[#This Row],[Priority Date]],31)</f>
        <v>46009</v>
      </c>
      <c r="H963" s="28">
        <f t="shared" ca="1" si="65"/>
        <v>-248</v>
      </c>
      <c r="I963" s="28">
        <f ca="1">PendingRQTable[[#This Row],[Days Remaining]]/(365/12)</f>
        <v>-8.1534246575342468</v>
      </c>
      <c r="J963" s="13" t="str">
        <f t="shared" ca="1" si="66"/>
        <v>OVERDUE</v>
      </c>
      <c r="K963" s="14" t="str">
        <f t="shared" si="64"/>
        <v>Yes</v>
      </c>
    </row>
    <row r="964" spans="1:11">
      <c r="A964" s="14" t="s">
        <v>2449</v>
      </c>
      <c r="B964" s="28">
        <v>202641037462</v>
      </c>
      <c r="C964" s="14" t="s">
        <v>43</v>
      </c>
      <c r="D964" s="14" t="s">
        <v>2450</v>
      </c>
      <c r="E964" s="14" t="s">
        <v>968</v>
      </c>
      <c r="F964" s="15">
        <v>46107</v>
      </c>
      <c r="G964" s="15">
        <f>EDATE(DataTable[[#This Row],[Priority Date]],31)</f>
        <v>45914</v>
      </c>
      <c r="H964" s="28">
        <f t="shared" ca="1" si="65"/>
        <v>-343</v>
      </c>
      <c r="I964" s="28">
        <f ca="1">PendingRQTable[[#This Row],[Days Remaining]]/(365/12)</f>
        <v>-11.276712328767124</v>
      </c>
      <c r="J964" s="13" t="str">
        <f t="shared" ca="1" si="66"/>
        <v>OVERDUE</v>
      </c>
      <c r="K964" s="14" t="str">
        <f t="shared" si="64"/>
        <v>Yes</v>
      </c>
    </row>
    <row r="965" spans="1:11">
      <c r="A965" s="14" t="s">
        <v>2451</v>
      </c>
      <c r="B965" s="28">
        <v>202611036852</v>
      </c>
      <c r="C965" s="14" t="s">
        <v>56</v>
      </c>
      <c r="D965" s="14" t="s">
        <v>2452</v>
      </c>
      <c r="E965" s="14" t="s">
        <v>968</v>
      </c>
      <c r="F965" s="15">
        <v>46107</v>
      </c>
      <c r="G965" s="15">
        <f>EDATE(DataTable[[#This Row],[Priority Date]],31)</f>
        <v>45918</v>
      </c>
      <c r="H965" s="28">
        <f t="shared" ca="1" si="65"/>
        <v>-339</v>
      </c>
      <c r="I965" s="28">
        <f ca="1">PendingRQTable[[#This Row],[Days Remaining]]/(365/12)</f>
        <v>-11.145205479452054</v>
      </c>
      <c r="J965" s="13" t="str">
        <f t="shared" ca="1" si="66"/>
        <v>OVERDUE</v>
      </c>
      <c r="K965" s="14" t="str">
        <f t="shared" si="64"/>
        <v>Yes</v>
      </c>
    </row>
    <row r="966" spans="1:11">
      <c r="A966" s="14" t="s">
        <v>2453</v>
      </c>
      <c r="B966" s="28">
        <v>202641037166</v>
      </c>
      <c r="C966" s="14" t="s">
        <v>46</v>
      </c>
      <c r="D966" s="14" t="s">
        <v>2454</v>
      </c>
      <c r="E966" s="14" t="s">
        <v>968</v>
      </c>
      <c r="F966" s="15">
        <v>46107</v>
      </c>
      <c r="G966" s="15">
        <f>EDATE(DataTable[[#This Row],[Priority Date]],31)</f>
        <v>45913</v>
      </c>
      <c r="H966" s="28">
        <f t="shared" ca="1" si="65"/>
        <v>-344</v>
      </c>
      <c r="I966" s="28">
        <f ca="1">PendingRQTable[[#This Row],[Days Remaining]]/(365/12)</f>
        <v>-11.30958904109589</v>
      </c>
      <c r="J966" s="13" t="str">
        <f t="shared" ca="1" si="66"/>
        <v>OVERDUE</v>
      </c>
      <c r="K966" s="14" t="str">
        <f t="shared" si="64"/>
        <v>Yes</v>
      </c>
    </row>
    <row r="967" spans="1:11">
      <c r="A967" s="14" t="s">
        <v>2455</v>
      </c>
      <c r="B967" s="28">
        <v>202611036940</v>
      </c>
      <c r="C967" s="14" t="s">
        <v>33</v>
      </c>
      <c r="D967" s="14" t="s">
        <v>2456</v>
      </c>
      <c r="E967" s="14" t="s">
        <v>968</v>
      </c>
      <c r="F967" s="15">
        <v>46107</v>
      </c>
      <c r="G967" s="15">
        <f>EDATE(DataTable[[#This Row],[Priority Date]],31)</f>
        <v>45896</v>
      </c>
      <c r="H967" s="28">
        <f t="shared" ca="1" si="65"/>
        <v>-361</v>
      </c>
      <c r="I967" s="28">
        <f ca="1">PendingRQTable[[#This Row],[Days Remaining]]/(365/12)</f>
        <v>-11.86849315068493</v>
      </c>
      <c r="J967" s="13" t="str">
        <f t="shared" ca="1" si="66"/>
        <v>OVERDUE</v>
      </c>
      <c r="K967" s="14" t="str">
        <f t="shared" si="64"/>
        <v>Yes</v>
      </c>
    </row>
    <row r="968" spans="1:11">
      <c r="A968" s="14" t="s">
        <v>2457</v>
      </c>
      <c r="B968" s="28">
        <v>202641036833</v>
      </c>
      <c r="C968" s="14" t="s">
        <v>37</v>
      </c>
      <c r="D968" s="14" t="s">
        <v>2458</v>
      </c>
      <c r="E968" s="14" t="s">
        <v>974</v>
      </c>
      <c r="F968" s="15">
        <v>46107</v>
      </c>
      <c r="G968" s="15">
        <f>EDATE(DataTable[[#This Row],[Priority Date]],31)</f>
        <v>45938</v>
      </c>
      <c r="H968" s="28">
        <f t="shared" ca="1" si="65"/>
        <v>-319</v>
      </c>
      <c r="I968" s="28">
        <f ca="1">PendingRQTable[[#This Row],[Days Remaining]]/(365/12)</f>
        <v>-10.487671232876712</v>
      </c>
      <c r="J968" s="13" t="str">
        <f t="shared" ca="1" si="66"/>
        <v>OVERDUE</v>
      </c>
      <c r="K968" s="14" t="str">
        <f>IF(E968="COMPLETE FILED","Yes","Yes")</f>
        <v>Yes</v>
      </c>
    </row>
    <row r="969" spans="1:11">
      <c r="A969" s="14" t="s">
        <v>2459</v>
      </c>
      <c r="B969" s="28">
        <v>202641036808</v>
      </c>
      <c r="C969" s="14" t="s">
        <v>43</v>
      </c>
      <c r="D969" s="14" t="s">
        <v>2460</v>
      </c>
      <c r="E969" s="14" t="s">
        <v>968</v>
      </c>
      <c r="F969" s="15">
        <v>46107</v>
      </c>
      <c r="G969" s="15">
        <f>EDATE(DataTable[[#This Row],[Priority Date]],31)</f>
        <v>45903</v>
      </c>
      <c r="H969" s="28">
        <f t="shared" ca="1" si="65"/>
        <v>-354</v>
      </c>
      <c r="I969" s="28">
        <f ca="1">PendingRQTable[[#This Row],[Days Remaining]]/(365/12)</f>
        <v>-11.638356164383561</v>
      </c>
      <c r="J969" s="13" t="str">
        <f t="shared" ca="1" si="66"/>
        <v>OVERDUE</v>
      </c>
      <c r="K969" s="14" t="str">
        <f t="shared" ref="K969:K981" si="67">IF(E969="PROVISIONAL FILED","Yes","Yes")</f>
        <v>Yes</v>
      </c>
    </row>
    <row r="970" spans="1:11">
      <c r="A970" s="14" t="s">
        <v>2461</v>
      </c>
      <c r="B970" s="28">
        <v>202611038278</v>
      </c>
      <c r="C970" s="14" t="s">
        <v>63</v>
      </c>
      <c r="D970" s="14" t="s">
        <v>2462</v>
      </c>
      <c r="E970" s="14" t="s">
        <v>968</v>
      </c>
      <c r="F970" s="15">
        <v>46108</v>
      </c>
      <c r="G970" s="15">
        <f>EDATE(DataTable[[#This Row],[Priority Date]],31)</f>
        <v>45896</v>
      </c>
      <c r="H970" s="28">
        <f t="shared" ca="1" si="65"/>
        <v>-361</v>
      </c>
      <c r="I970" s="28">
        <f ca="1">PendingRQTable[[#This Row],[Days Remaining]]/(365/12)</f>
        <v>-11.86849315068493</v>
      </c>
      <c r="J970" s="13" t="str">
        <f t="shared" ca="1" si="66"/>
        <v>OVERDUE</v>
      </c>
      <c r="K970" s="14" t="str">
        <f t="shared" si="67"/>
        <v>Yes</v>
      </c>
    </row>
    <row r="971" spans="1:11">
      <c r="A971" s="14" t="s">
        <v>2463</v>
      </c>
      <c r="B971" s="28">
        <v>202641038302</v>
      </c>
      <c r="C971" s="14" t="s">
        <v>42</v>
      </c>
      <c r="D971" s="14" t="s">
        <v>2464</v>
      </c>
      <c r="E971" s="14" t="s">
        <v>968</v>
      </c>
      <c r="F971" s="15">
        <v>46108</v>
      </c>
      <c r="G971" s="15">
        <f>EDATE(DataTable[[#This Row],[Priority Date]],31)</f>
        <v>45896</v>
      </c>
      <c r="H971" s="28">
        <f t="shared" ca="1" si="65"/>
        <v>-361</v>
      </c>
      <c r="I971" s="28">
        <f ca="1">PendingRQTable[[#This Row],[Days Remaining]]/(365/12)</f>
        <v>-11.86849315068493</v>
      </c>
      <c r="J971" s="13" t="str">
        <f t="shared" ca="1" si="66"/>
        <v>OVERDUE</v>
      </c>
      <c r="K971" s="14" t="str">
        <f t="shared" si="67"/>
        <v>Yes</v>
      </c>
    </row>
    <row r="972" spans="1:11">
      <c r="A972" s="14" t="s">
        <v>2465</v>
      </c>
      <c r="B972" s="28">
        <v>202641037701</v>
      </c>
      <c r="C972" s="14" t="s">
        <v>209</v>
      </c>
      <c r="D972" s="14" t="s">
        <v>2466</v>
      </c>
      <c r="E972" s="14" t="s">
        <v>968</v>
      </c>
      <c r="F972" s="15">
        <v>46108</v>
      </c>
      <c r="G972" s="15">
        <f>EDATE(DataTable[[#This Row],[Priority Date]],31)</f>
        <v>45943</v>
      </c>
      <c r="H972" s="28">
        <f t="shared" ca="1" si="65"/>
        <v>-314</v>
      </c>
      <c r="I972" s="28">
        <f ca="1">PendingRQTable[[#This Row],[Days Remaining]]/(365/12)</f>
        <v>-10.323287671232876</v>
      </c>
      <c r="J972" s="13" t="str">
        <f t="shared" ca="1" si="66"/>
        <v>OVERDUE</v>
      </c>
      <c r="K972" s="14" t="str">
        <f t="shared" si="67"/>
        <v>Yes</v>
      </c>
    </row>
    <row r="973" spans="1:11">
      <c r="A973" s="14" t="s">
        <v>2467</v>
      </c>
      <c r="B973" s="28">
        <v>202641038297</v>
      </c>
      <c r="C973" s="14" t="s">
        <v>85</v>
      </c>
      <c r="D973" s="14" t="s">
        <v>2468</v>
      </c>
      <c r="E973" s="14" t="s">
        <v>968</v>
      </c>
      <c r="F973" s="15">
        <v>46108</v>
      </c>
      <c r="G973" s="15">
        <f>EDATE(DataTable[[#This Row],[Priority Date]],31)</f>
        <v>45903</v>
      </c>
      <c r="H973" s="28">
        <f t="shared" ca="1" si="65"/>
        <v>-354</v>
      </c>
      <c r="I973" s="28">
        <f ca="1">PendingRQTable[[#This Row],[Days Remaining]]/(365/12)</f>
        <v>-11.638356164383561</v>
      </c>
      <c r="J973" s="13" t="str">
        <f t="shared" ca="1" si="66"/>
        <v>OVERDUE</v>
      </c>
      <c r="K973" s="14" t="str">
        <f t="shared" si="67"/>
        <v>Yes</v>
      </c>
    </row>
    <row r="974" spans="1:11">
      <c r="A974" s="14" t="s">
        <v>2469</v>
      </c>
      <c r="B974" s="28">
        <v>202641037595</v>
      </c>
      <c r="C974" s="14" t="s">
        <v>85</v>
      </c>
      <c r="D974" s="14" t="s">
        <v>2470</v>
      </c>
      <c r="E974" s="14" t="s">
        <v>968</v>
      </c>
      <c r="F974" s="15">
        <v>46108</v>
      </c>
      <c r="G974" s="15">
        <f>EDATE(DataTable[[#This Row],[Priority Date]],31)</f>
        <v>45903</v>
      </c>
      <c r="H974" s="28">
        <f t="shared" ca="1" si="65"/>
        <v>-354</v>
      </c>
      <c r="I974" s="28">
        <f ca="1">PendingRQTable[[#This Row],[Days Remaining]]/(365/12)</f>
        <v>-11.638356164383561</v>
      </c>
      <c r="J974" s="13" t="str">
        <f t="shared" ca="1" si="66"/>
        <v>OVERDUE</v>
      </c>
      <c r="K974" s="14" t="str">
        <f t="shared" si="67"/>
        <v>Yes</v>
      </c>
    </row>
    <row r="975" spans="1:11">
      <c r="A975" s="14" t="s">
        <v>2471</v>
      </c>
      <c r="B975" s="28">
        <v>202641038296</v>
      </c>
      <c r="C975" s="14" t="s">
        <v>42</v>
      </c>
      <c r="D975" s="14" t="s">
        <v>2472</v>
      </c>
      <c r="E975" s="14" t="s">
        <v>968</v>
      </c>
      <c r="F975" s="15">
        <v>46108</v>
      </c>
      <c r="G975" s="15">
        <f>EDATE(DataTable[[#This Row],[Priority Date]],31)</f>
        <v>45900</v>
      </c>
      <c r="H975" s="28">
        <f t="shared" ca="1" si="65"/>
        <v>-357</v>
      </c>
      <c r="I975" s="28">
        <f ca="1">PendingRQTable[[#This Row],[Days Remaining]]/(365/12)</f>
        <v>-11.736986301369862</v>
      </c>
      <c r="J975" s="13" t="str">
        <f t="shared" ca="1" si="66"/>
        <v>OVERDUE</v>
      </c>
      <c r="K975" s="14" t="str">
        <f t="shared" si="67"/>
        <v>Yes</v>
      </c>
    </row>
    <row r="976" spans="1:11">
      <c r="A976" s="14" t="s">
        <v>2473</v>
      </c>
      <c r="B976" s="28">
        <v>202641037521</v>
      </c>
      <c r="C976" s="14" t="s">
        <v>42</v>
      </c>
      <c r="D976" s="14" t="s">
        <v>2474</v>
      </c>
      <c r="E976" s="14" t="s">
        <v>968</v>
      </c>
      <c r="F976" s="15">
        <v>46108</v>
      </c>
      <c r="G976" s="15">
        <f>EDATE(DataTable[[#This Row],[Priority Date]],31)</f>
        <v>45996</v>
      </c>
      <c r="H976" s="28">
        <f t="shared" ca="1" si="65"/>
        <v>-261</v>
      </c>
      <c r="I976" s="28">
        <f ca="1">PendingRQTable[[#This Row],[Days Remaining]]/(365/12)</f>
        <v>-8.580821917808219</v>
      </c>
      <c r="J976" s="13" t="str">
        <f t="shared" ca="1" si="66"/>
        <v>OVERDUE</v>
      </c>
      <c r="K976" s="14" t="str">
        <f t="shared" si="67"/>
        <v>Yes</v>
      </c>
    </row>
    <row r="977" spans="1:11">
      <c r="A977" s="14" t="s">
        <v>2475</v>
      </c>
      <c r="B977" s="28">
        <v>202641037605</v>
      </c>
      <c r="C977" s="14" t="s">
        <v>42</v>
      </c>
      <c r="D977" s="14" t="s">
        <v>2476</v>
      </c>
      <c r="E977" s="14" t="s">
        <v>968</v>
      </c>
      <c r="F977" s="15">
        <v>46108</v>
      </c>
      <c r="G977" s="15">
        <f>EDATE(DataTable[[#This Row],[Priority Date]],31)</f>
        <v>46839</v>
      </c>
      <c r="H977" s="28">
        <f t="shared" ca="1" si="65"/>
        <v>582</v>
      </c>
      <c r="I977" s="28">
        <f ca="1">PendingRQTable[[#This Row],[Days Remaining]]/(365/12)</f>
        <v>19.134246575342466</v>
      </c>
      <c r="J977" s="13" t="str">
        <f t="shared" ca="1" si="66"/>
        <v>UPCOMING</v>
      </c>
      <c r="K977" s="14" t="str">
        <f t="shared" si="67"/>
        <v>Yes</v>
      </c>
    </row>
    <row r="978" spans="1:11">
      <c r="A978" s="14" t="s">
        <v>2477</v>
      </c>
      <c r="B978" s="28">
        <v>202641037508</v>
      </c>
      <c r="C978" s="14" t="s">
        <v>42</v>
      </c>
      <c r="D978" s="14" t="s">
        <v>2478</v>
      </c>
      <c r="E978" s="14" t="s">
        <v>968</v>
      </c>
      <c r="F978" s="15">
        <v>46108</v>
      </c>
      <c r="G978" s="15">
        <f>EDATE(DataTable[[#This Row],[Priority Date]],31)</f>
        <v>46509</v>
      </c>
      <c r="H978" s="28">
        <f t="shared" ca="1" si="65"/>
        <v>252</v>
      </c>
      <c r="I978" s="28">
        <f ca="1">PendingRQTable[[#This Row],[Days Remaining]]/(365/12)</f>
        <v>8.2849315068493148</v>
      </c>
      <c r="J978" s="13" t="str">
        <f t="shared" ca="1" si="66"/>
        <v>UPCOMING</v>
      </c>
      <c r="K978" s="14" t="str">
        <f t="shared" si="67"/>
        <v>Yes</v>
      </c>
    </row>
    <row r="979" spans="1:11">
      <c r="A979" s="14" t="s">
        <v>2479</v>
      </c>
      <c r="B979" s="28">
        <v>202641038291</v>
      </c>
      <c r="C979" s="14" t="s">
        <v>99</v>
      </c>
      <c r="D979" s="14" t="s">
        <v>2480</v>
      </c>
      <c r="E979" s="14" t="s">
        <v>968</v>
      </c>
      <c r="F979" s="15">
        <v>46108</v>
      </c>
      <c r="G979" s="15">
        <f>EDATE(DataTable[[#This Row],[Priority Date]],31)</f>
        <v>46508</v>
      </c>
      <c r="H979" s="28">
        <f t="shared" ca="1" si="65"/>
        <v>251</v>
      </c>
      <c r="I979" s="28">
        <f ca="1">PendingRQTable[[#This Row],[Days Remaining]]/(365/12)</f>
        <v>8.2520547945205482</v>
      </c>
      <c r="J979" s="13" t="str">
        <f t="shared" ca="1" si="66"/>
        <v>UPCOMING</v>
      </c>
      <c r="K979" s="14" t="str">
        <f t="shared" si="67"/>
        <v>Yes</v>
      </c>
    </row>
    <row r="980" spans="1:11">
      <c r="A980" s="14" t="s">
        <v>2481</v>
      </c>
      <c r="B980" s="28">
        <v>202611038252</v>
      </c>
      <c r="C980" s="14" t="s">
        <v>325</v>
      </c>
      <c r="D980" s="14" t="s">
        <v>2482</v>
      </c>
      <c r="E980" s="14" t="s">
        <v>968</v>
      </c>
      <c r="F980" s="15">
        <v>46108</v>
      </c>
      <c r="G980" s="15">
        <f>EDATE(DataTable[[#This Row],[Priority Date]],31)</f>
        <v>45927</v>
      </c>
      <c r="H980" s="28">
        <f t="shared" ca="1" si="65"/>
        <v>-330</v>
      </c>
      <c r="I980" s="28">
        <f ca="1">PendingRQTable[[#This Row],[Days Remaining]]/(365/12)</f>
        <v>-10.84931506849315</v>
      </c>
      <c r="J980" s="13" t="str">
        <f t="shared" ca="1" si="66"/>
        <v>OVERDUE</v>
      </c>
      <c r="K980" s="14" t="str">
        <f t="shared" si="67"/>
        <v>Yes</v>
      </c>
    </row>
    <row r="981" spans="1:11">
      <c r="A981" s="14" t="s">
        <v>2483</v>
      </c>
      <c r="B981" s="28">
        <v>202611038320</v>
      </c>
      <c r="C981" s="14" t="s">
        <v>325</v>
      </c>
      <c r="D981" s="14" t="s">
        <v>2484</v>
      </c>
      <c r="E981" s="14" t="s">
        <v>968</v>
      </c>
      <c r="F981" s="15">
        <v>46108</v>
      </c>
      <c r="G981" s="15">
        <f>EDATE(DataTable[[#This Row],[Priority Date]],31)</f>
        <v>46148</v>
      </c>
      <c r="H981" s="28">
        <f t="shared" ca="1" si="65"/>
        <v>-109</v>
      </c>
      <c r="I981" s="28">
        <f ca="1">PendingRQTable[[#This Row],[Days Remaining]]/(365/12)</f>
        <v>-3.5835616438356164</v>
      </c>
      <c r="J981" s="13" t="str">
        <f t="shared" ca="1" si="66"/>
        <v>OVERDUE</v>
      </c>
      <c r="K981" s="14" t="str">
        <f t="shared" si="67"/>
        <v>Yes</v>
      </c>
    </row>
    <row r="982" spans="1:11">
      <c r="A982" s="14" t="s">
        <v>2485</v>
      </c>
      <c r="B982" s="28">
        <v>202641037586</v>
      </c>
      <c r="C982" s="14" t="s">
        <v>37</v>
      </c>
      <c r="D982" s="14" t="s">
        <v>2486</v>
      </c>
      <c r="E982" s="14" t="s">
        <v>974</v>
      </c>
      <c r="F982" s="15">
        <v>46108</v>
      </c>
      <c r="G982" s="15">
        <f>EDATE(DataTable[[#This Row],[Priority Date]],31)</f>
        <v>46217</v>
      </c>
      <c r="H982" s="28">
        <f t="shared" ca="1" si="65"/>
        <v>-40</v>
      </c>
      <c r="I982" s="28">
        <f ca="1">PendingRQTable[[#This Row],[Days Remaining]]/(365/12)</f>
        <v>-1.3150684931506849</v>
      </c>
      <c r="J982" s="13" t="str">
        <f t="shared" ca="1" si="66"/>
        <v>OVERDUE</v>
      </c>
      <c r="K982" s="14" t="str">
        <f>IF(E982="COMPLETE FILED","Yes","Yes")</f>
        <v>Yes</v>
      </c>
    </row>
    <row r="983" spans="1:11">
      <c r="A983" s="14" t="s">
        <v>2487</v>
      </c>
      <c r="B983" s="28">
        <v>202641038339</v>
      </c>
      <c r="C983" s="14" t="s">
        <v>33</v>
      </c>
      <c r="D983" s="14" t="s">
        <v>2488</v>
      </c>
      <c r="E983" s="14" t="s">
        <v>968</v>
      </c>
      <c r="F983" s="15">
        <v>46108</v>
      </c>
      <c r="G983" s="15">
        <f>EDATE(DataTable[[#This Row],[Priority Date]],31)</f>
        <v>46839</v>
      </c>
      <c r="H983" s="28">
        <f t="shared" ca="1" si="65"/>
        <v>582</v>
      </c>
      <c r="I983" s="28">
        <f ca="1">PendingRQTable[[#This Row],[Days Remaining]]/(365/12)</f>
        <v>19.134246575342466</v>
      </c>
      <c r="J983" s="13" t="str">
        <f t="shared" ca="1" si="66"/>
        <v>UPCOMING</v>
      </c>
      <c r="K983" s="14" t="str">
        <f>IF(E983="PROVISIONAL FILED","Yes","Yes")</f>
        <v>Yes</v>
      </c>
    </row>
    <row r="984" spans="1:11">
      <c r="A984" s="14" t="s">
        <v>2489</v>
      </c>
      <c r="B984" s="28">
        <v>202641037890</v>
      </c>
      <c r="C984" s="14" t="s">
        <v>42</v>
      </c>
      <c r="D984" s="14" t="s">
        <v>2490</v>
      </c>
      <c r="E984" s="14" t="s">
        <v>974</v>
      </c>
      <c r="F984" s="15">
        <v>46108</v>
      </c>
      <c r="G984" s="15">
        <f>EDATE(DataTable[[#This Row],[Priority Date]],31)</f>
        <v>46475</v>
      </c>
      <c r="H984" s="28">
        <f t="shared" ca="1" si="65"/>
        <v>218</v>
      </c>
      <c r="I984" s="28">
        <f ca="1">PendingRQTable[[#This Row],[Days Remaining]]/(365/12)</f>
        <v>7.1671232876712327</v>
      </c>
      <c r="J984" s="13" t="str">
        <f t="shared" ca="1" si="66"/>
        <v>UPCOMING</v>
      </c>
      <c r="K984" s="14" t="str">
        <f>IF(E984="COMPLETE FILED","Yes","Yes")</f>
        <v>Yes</v>
      </c>
    </row>
    <row r="985" spans="1:11">
      <c r="A985" s="14" t="s">
        <v>2491</v>
      </c>
      <c r="B985" s="28">
        <v>202641037866</v>
      </c>
      <c r="C985" s="14" t="s">
        <v>142</v>
      </c>
      <c r="D985" s="14" t="s">
        <v>2492</v>
      </c>
      <c r="E985" s="14" t="s">
        <v>968</v>
      </c>
      <c r="F985" s="15">
        <v>46108</v>
      </c>
      <c r="G985" s="15">
        <f>EDATE(DataTable[[#This Row],[Priority Date]],31)</f>
        <v>46517</v>
      </c>
      <c r="H985" s="28">
        <f t="shared" ca="1" si="65"/>
        <v>260</v>
      </c>
      <c r="I985" s="28">
        <f ca="1">PendingRQTable[[#This Row],[Days Remaining]]/(365/12)</f>
        <v>8.5479452054794525</v>
      </c>
      <c r="J985" s="13" t="str">
        <f t="shared" ca="1" si="66"/>
        <v>UPCOMING</v>
      </c>
      <c r="K985" s="14" t="str">
        <f t="shared" ref="K985:K999" si="68">IF(E985="PROVISIONAL FILED","Yes","Yes")</f>
        <v>Yes</v>
      </c>
    </row>
    <row r="986" spans="1:11">
      <c r="A986" s="14" t="s">
        <v>2493</v>
      </c>
      <c r="B986" s="28">
        <v>202641038826</v>
      </c>
      <c r="C986" s="14" t="s">
        <v>43</v>
      </c>
      <c r="D986" s="14" t="s">
        <v>2494</v>
      </c>
      <c r="E986" s="14" t="s">
        <v>968</v>
      </c>
      <c r="F986" s="15">
        <v>46109</v>
      </c>
      <c r="G986" s="15">
        <f>EDATE(DataTable[[#This Row],[Priority Date]],31)</f>
        <v>46839</v>
      </c>
      <c r="H986" s="28">
        <f t="shared" ca="1" si="65"/>
        <v>582</v>
      </c>
      <c r="I986" s="28">
        <f ca="1">PendingRQTable[[#This Row],[Days Remaining]]/(365/12)</f>
        <v>19.134246575342466</v>
      </c>
      <c r="J986" s="13" t="str">
        <f t="shared" ca="1" si="66"/>
        <v>UPCOMING</v>
      </c>
      <c r="K986" s="14" t="str">
        <f t="shared" si="68"/>
        <v>Yes</v>
      </c>
    </row>
    <row r="987" spans="1:11">
      <c r="A987" s="14" t="s">
        <v>2495</v>
      </c>
      <c r="B987" s="28">
        <v>202641038820</v>
      </c>
      <c r="C987" s="14" t="s">
        <v>43</v>
      </c>
      <c r="D987" s="14" t="s">
        <v>2496</v>
      </c>
      <c r="E987" s="14" t="s">
        <v>968</v>
      </c>
      <c r="F987" s="15">
        <v>46109</v>
      </c>
      <c r="G987" s="15">
        <f>EDATE(DataTable[[#This Row],[Priority Date]],31)</f>
        <v>46839</v>
      </c>
      <c r="H987" s="28">
        <f t="shared" ca="1" si="65"/>
        <v>582</v>
      </c>
      <c r="I987" s="28">
        <f ca="1">PendingRQTable[[#This Row],[Days Remaining]]/(365/12)</f>
        <v>19.134246575342466</v>
      </c>
      <c r="J987" s="13" t="str">
        <f t="shared" ca="1" si="66"/>
        <v>UPCOMING</v>
      </c>
      <c r="K987" s="14" t="str">
        <f t="shared" si="68"/>
        <v>Yes</v>
      </c>
    </row>
    <row r="988" spans="1:11">
      <c r="A988" s="14" t="s">
        <v>2497</v>
      </c>
      <c r="B988" s="28">
        <v>202641038424</v>
      </c>
      <c r="C988" s="14" t="s">
        <v>85</v>
      </c>
      <c r="D988" s="14" t="s">
        <v>2498</v>
      </c>
      <c r="E988" s="14" t="s">
        <v>968</v>
      </c>
      <c r="F988" s="15">
        <v>46109</v>
      </c>
      <c r="G988" s="15">
        <f>EDATE(DataTable[[#This Row],[Priority Date]],31)</f>
        <v>46840</v>
      </c>
      <c r="H988" s="28">
        <f t="shared" ca="1" si="65"/>
        <v>583</v>
      </c>
      <c r="I988" s="28">
        <f ca="1">PendingRQTable[[#This Row],[Days Remaining]]/(365/12)</f>
        <v>19.167123287671231</v>
      </c>
      <c r="J988" s="13" t="str">
        <f t="shared" ca="1" si="66"/>
        <v>UPCOMING</v>
      </c>
      <c r="K988" s="14" t="str">
        <f t="shared" si="68"/>
        <v>Yes</v>
      </c>
    </row>
    <row r="989" spans="1:11">
      <c r="A989" s="14" t="s">
        <v>2499</v>
      </c>
      <c r="B989" s="28">
        <v>202641038487</v>
      </c>
      <c r="C989" s="14" t="s">
        <v>42</v>
      </c>
      <c r="D989" s="14" t="s">
        <v>2500</v>
      </c>
      <c r="E989" s="14" t="s">
        <v>968</v>
      </c>
      <c r="F989" s="15">
        <v>46109</v>
      </c>
      <c r="G989" s="15">
        <f>EDATE(DataTable[[#This Row],[Priority Date]],31)</f>
        <v>46167</v>
      </c>
      <c r="H989" s="28">
        <f t="shared" ca="1" si="65"/>
        <v>-90</v>
      </c>
      <c r="I989" s="28">
        <f ca="1">PendingRQTable[[#This Row],[Days Remaining]]/(365/12)</f>
        <v>-2.9589041095890409</v>
      </c>
      <c r="J989" s="13" t="str">
        <f t="shared" ca="1" si="66"/>
        <v>OVERDUE</v>
      </c>
      <c r="K989" s="14" t="str">
        <f t="shared" si="68"/>
        <v>Yes</v>
      </c>
    </row>
    <row r="990" spans="1:11">
      <c r="A990" s="14" t="s">
        <v>2501</v>
      </c>
      <c r="B990" s="28">
        <v>202621038606</v>
      </c>
      <c r="C990" s="14" t="s">
        <v>41</v>
      </c>
      <c r="D990" s="14" t="s">
        <v>2502</v>
      </c>
      <c r="E990" s="14" t="s">
        <v>968</v>
      </c>
      <c r="F990" s="15">
        <v>46109</v>
      </c>
      <c r="G990" s="15">
        <f>EDATE(DataTable[[#This Row],[Priority Date]],31)</f>
        <v>46287</v>
      </c>
      <c r="H990" s="28">
        <f t="shared" ca="1" si="65"/>
        <v>30</v>
      </c>
      <c r="I990" s="28">
        <f ca="1">PendingRQTable[[#This Row],[Days Remaining]]/(365/12)</f>
        <v>0.98630136986301364</v>
      </c>
      <c r="J990" s="13" t="str">
        <f t="shared" ca="1" si="66"/>
        <v>DUE &lt;=30 DAYS</v>
      </c>
      <c r="K990" s="14" t="str">
        <f t="shared" si="68"/>
        <v>Yes</v>
      </c>
    </row>
    <row r="991" spans="1:11">
      <c r="A991" s="14" t="s">
        <v>2503</v>
      </c>
      <c r="B991" s="28">
        <v>202641038422</v>
      </c>
      <c r="C991" s="14" t="s">
        <v>43</v>
      </c>
      <c r="D991" s="14" t="s">
        <v>2504</v>
      </c>
      <c r="E991" s="14" t="s">
        <v>968</v>
      </c>
      <c r="F991" s="15">
        <v>46109</v>
      </c>
      <c r="G991" s="15">
        <f>EDATE(DataTable[[#This Row],[Priority Date]],31)</f>
        <v>46840</v>
      </c>
      <c r="H991" s="28">
        <f t="shared" ca="1" si="65"/>
        <v>583</v>
      </c>
      <c r="I991" s="28">
        <f ca="1">PendingRQTable[[#This Row],[Days Remaining]]/(365/12)</f>
        <v>19.167123287671231</v>
      </c>
      <c r="J991" s="13" t="str">
        <f t="shared" ca="1" si="66"/>
        <v>UPCOMING</v>
      </c>
      <c r="K991" s="14" t="str">
        <f t="shared" si="68"/>
        <v>Yes</v>
      </c>
    </row>
    <row r="992" spans="1:11">
      <c r="A992" s="14" t="s">
        <v>2505</v>
      </c>
      <c r="B992" s="28">
        <v>202641038550</v>
      </c>
      <c r="C992" s="14" t="s">
        <v>43</v>
      </c>
      <c r="D992" s="14" t="s">
        <v>2506</v>
      </c>
      <c r="E992" s="14" t="s">
        <v>968</v>
      </c>
      <c r="F992" s="15">
        <v>46109</v>
      </c>
      <c r="G992" s="15">
        <f>EDATE(DataTable[[#This Row],[Priority Date]],31)</f>
        <v>45904</v>
      </c>
      <c r="H992" s="28">
        <f t="shared" ca="1" si="65"/>
        <v>-353</v>
      </c>
      <c r="I992" s="28">
        <f ca="1">PendingRQTable[[#This Row],[Days Remaining]]/(365/12)</f>
        <v>-11.605479452054794</v>
      </c>
      <c r="J992" s="13" t="str">
        <f t="shared" ca="1" si="66"/>
        <v>OVERDUE</v>
      </c>
      <c r="K992" s="14" t="str">
        <f t="shared" si="68"/>
        <v>Yes</v>
      </c>
    </row>
    <row r="993" spans="1:11">
      <c r="A993" s="14" t="s">
        <v>2507</v>
      </c>
      <c r="B993" s="28">
        <v>202641039672</v>
      </c>
      <c r="C993" s="14" t="s">
        <v>44</v>
      </c>
      <c r="D993" s="14" t="s">
        <v>2508</v>
      </c>
      <c r="E993" s="14" t="s">
        <v>968</v>
      </c>
      <c r="F993" s="15">
        <v>46111</v>
      </c>
      <c r="G993" s="15">
        <f>EDATE(DataTable[[#This Row],[Priority Date]],31)</f>
        <v>46840</v>
      </c>
      <c r="H993" s="28">
        <f t="shared" ca="1" si="65"/>
        <v>583</v>
      </c>
      <c r="I993" s="28">
        <f ca="1">PendingRQTable[[#This Row],[Days Remaining]]/(365/12)</f>
        <v>19.167123287671231</v>
      </c>
      <c r="J993" s="13" t="str">
        <f t="shared" ca="1" si="66"/>
        <v>UPCOMING</v>
      </c>
      <c r="K993" s="14" t="str">
        <f t="shared" si="68"/>
        <v>Yes</v>
      </c>
    </row>
    <row r="994" spans="1:11">
      <c r="A994" s="14" t="s">
        <v>2509</v>
      </c>
      <c r="B994" s="28">
        <v>202641039818</v>
      </c>
      <c r="C994" s="14" t="s">
        <v>99</v>
      </c>
      <c r="D994" s="14" t="s">
        <v>2510</v>
      </c>
      <c r="E994" s="14" t="s">
        <v>968</v>
      </c>
      <c r="F994" s="15">
        <v>46111</v>
      </c>
      <c r="G994" s="15">
        <f>EDATE(DataTable[[#This Row],[Priority Date]],31)</f>
        <v>46840</v>
      </c>
      <c r="H994" s="28">
        <f t="shared" ca="1" si="65"/>
        <v>583</v>
      </c>
      <c r="I994" s="28">
        <f ca="1">PendingRQTable[[#This Row],[Days Remaining]]/(365/12)</f>
        <v>19.167123287671231</v>
      </c>
      <c r="J994" s="13" t="str">
        <f t="shared" ca="1" si="66"/>
        <v>UPCOMING</v>
      </c>
      <c r="K994" s="14" t="str">
        <f t="shared" si="68"/>
        <v>Yes</v>
      </c>
    </row>
    <row r="995" spans="1:11">
      <c r="A995" s="14" t="s">
        <v>2511</v>
      </c>
      <c r="B995" s="28">
        <v>202631040289</v>
      </c>
      <c r="C995" s="14" t="s">
        <v>292</v>
      </c>
      <c r="D995" s="14" t="s">
        <v>649</v>
      </c>
      <c r="E995" s="14" t="s">
        <v>968</v>
      </c>
      <c r="F995" s="15">
        <v>46111</v>
      </c>
      <c r="G995" s="15">
        <f>EDATE(DataTable[[#This Row],[Priority Date]],31)</f>
        <v>46840</v>
      </c>
      <c r="H995" s="28">
        <f t="shared" ca="1" si="65"/>
        <v>583</v>
      </c>
      <c r="I995" s="28">
        <f ca="1">PendingRQTable[[#This Row],[Days Remaining]]/(365/12)</f>
        <v>19.167123287671231</v>
      </c>
      <c r="J995" s="13" t="str">
        <f t="shared" ca="1" si="66"/>
        <v>UPCOMING</v>
      </c>
      <c r="K995" s="14" t="str">
        <f t="shared" si="68"/>
        <v>Yes</v>
      </c>
    </row>
    <row r="996" spans="1:11">
      <c r="A996" s="14" t="s">
        <v>2512</v>
      </c>
      <c r="B996" s="28">
        <v>202611039625</v>
      </c>
      <c r="C996" s="14" t="s">
        <v>33</v>
      </c>
      <c r="D996" s="14" t="s">
        <v>2513</v>
      </c>
      <c r="E996" s="14" t="s">
        <v>968</v>
      </c>
      <c r="F996" s="15">
        <v>46111</v>
      </c>
      <c r="G996" s="15">
        <f>EDATE(DataTable[[#This Row],[Priority Date]],31)</f>
        <v>45924</v>
      </c>
      <c r="H996" s="28">
        <f t="shared" ca="1" si="65"/>
        <v>-333</v>
      </c>
      <c r="I996" s="28">
        <f ca="1">PendingRQTable[[#This Row],[Days Remaining]]/(365/12)</f>
        <v>-10.947945205479451</v>
      </c>
      <c r="J996" s="13" t="str">
        <f t="shared" ca="1" si="66"/>
        <v>OVERDUE</v>
      </c>
      <c r="K996" s="14" t="str">
        <f t="shared" si="68"/>
        <v>Yes</v>
      </c>
    </row>
    <row r="997" spans="1:11">
      <c r="A997" s="14" t="s">
        <v>2514</v>
      </c>
      <c r="B997" s="28">
        <v>202641040144</v>
      </c>
      <c r="C997" s="14" t="s">
        <v>44</v>
      </c>
      <c r="D997" s="14" t="s">
        <v>2515</v>
      </c>
      <c r="E997" s="14" t="s">
        <v>968</v>
      </c>
      <c r="F997" s="15">
        <v>46111</v>
      </c>
      <c r="G997" s="15">
        <f>EDATE(DataTable[[#This Row],[Priority Date]],31)</f>
        <v>45899</v>
      </c>
      <c r="H997" s="28">
        <f t="shared" ca="1" si="65"/>
        <v>-358</v>
      </c>
      <c r="I997" s="28">
        <f ca="1">PendingRQTable[[#This Row],[Days Remaining]]/(365/12)</f>
        <v>-11.769863013698629</v>
      </c>
      <c r="J997" s="13" t="str">
        <f t="shared" ca="1" si="66"/>
        <v>OVERDUE</v>
      </c>
      <c r="K997" s="14" t="str">
        <f t="shared" si="68"/>
        <v>Yes</v>
      </c>
    </row>
    <row r="998" spans="1:11">
      <c r="A998" s="14" t="s">
        <v>2516</v>
      </c>
      <c r="B998" s="28">
        <v>202641039867</v>
      </c>
      <c r="C998" s="14" t="s">
        <v>44</v>
      </c>
      <c r="D998" s="14" t="s">
        <v>2517</v>
      </c>
      <c r="E998" s="14" t="s">
        <v>968</v>
      </c>
      <c r="F998" s="15">
        <v>46111</v>
      </c>
      <c r="G998" s="15">
        <f>EDATE(DataTable[[#This Row],[Priority Date]],31)</f>
        <v>46840</v>
      </c>
      <c r="H998" s="28">
        <f t="shared" ca="1" si="65"/>
        <v>583</v>
      </c>
      <c r="I998" s="28">
        <f ca="1">PendingRQTable[[#This Row],[Days Remaining]]/(365/12)</f>
        <v>19.167123287671231</v>
      </c>
      <c r="J998" s="13" t="str">
        <f t="shared" ca="1" si="66"/>
        <v>UPCOMING</v>
      </c>
      <c r="K998" s="14" t="str">
        <f t="shared" si="68"/>
        <v>Yes</v>
      </c>
    </row>
    <row r="999" spans="1:11">
      <c r="A999" s="14" t="s">
        <v>2518</v>
      </c>
      <c r="B999" s="28">
        <v>202621040260</v>
      </c>
      <c r="C999" s="14" t="s">
        <v>41</v>
      </c>
      <c r="D999" s="14" t="s">
        <v>2519</v>
      </c>
      <c r="E999" s="14" t="s">
        <v>968</v>
      </c>
      <c r="F999" s="15">
        <v>46111</v>
      </c>
      <c r="G999" s="15">
        <f>EDATE(DataTable[[#This Row],[Priority Date]],31)</f>
        <v>46840</v>
      </c>
      <c r="H999" s="28">
        <f t="shared" ca="1" si="65"/>
        <v>583</v>
      </c>
      <c r="I999" s="28">
        <f ca="1">PendingRQTable[[#This Row],[Days Remaining]]/(365/12)</f>
        <v>19.167123287671231</v>
      </c>
      <c r="J999" s="13" t="str">
        <f t="shared" ca="1" si="66"/>
        <v>UPCOMING</v>
      </c>
      <c r="K999" s="14" t="str">
        <f t="shared" si="68"/>
        <v>Yes</v>
      </c>
    </row>
    <row r="1000" spans="1:11">
      <c r="A1000" s="14" t="s">
        <v>2520</v>
      </c>
      <c r="B1000" s="28">
        <v>202641040095</v>
      </c>
      <c r="C1000" s="14" t="s">
        <v>85</v>
      </c>
      <c r="D1000" s="14" t="s">
        <v>2521</v>
      </c>
      <c r="E1000" s="14" t="s">
        <v>974</v>
      </c>
      <c r="F1000" s="15">
        <v>46111</v>
      </c>
      <c r="G1000" s="15">
        <f>EDATE(DataTable[[#This Row],[Priority Date]],31)</f>
        <v>46840</v>
      </c>
      <c r="H1000" s="28">
        <f t="shared" ca="1" si="65"/>
        <v>583</v>
      </c>
      <c r="I1000" s="28">
        <f ca="1">PendingRQTable[[#This Row],[Days Remaining]]/(365/12)</f>
        <v>19.167123287671231</v>
      </c>
      <c r="J1000" s="13" t="str">
        <f t="shared" ca="1" si="66"/>
        <v>UPCOMING</v>
      </c>
      <c r="K1000" s="14" t="str">
        <f>IF(E1000="COMPLETE FILED","Yes","Yes")</f>
        <v>Yes</v>
      </c>
    </row>
    <row r="1001" spans="1:11">
      <c r="A1001" s="14" t="s">
        <v>2522</v>
      </c>
      <c r="B1001" s="28">
        <v>202611039852</v>
      </c>
      <c r="C1001" s="14" t="s">
        <v>54</v>
      </c>
      <c r="D1001" s="14" t="s">
        <v>2523</v>
      </c>
      <c r="E1001" s="14" t="s">
        <v>968</v>
      </c>
      <c r="F1001" s="15">
        <v>46111</v>
      </c>
      <c r="G1001" s="15">
        <f>EDATE(DataTable[[#This Row],[Priority Date]],31)</f>
        <v>46840</v>
      </c>
      <c r="H1001" s="28">
        <f t="shared" ca="1" si="65"/>
        <v>583</v>
      </c>
      <c r="I1001" s="28">
        <f ca="1">PendingRQTable[[#This Row],[Days Remaining]]/(365/12)</f>
        <v>19.167123287671231</v>
      </c>
      <c r="J1001" s="13" t="str">
        <f t="shared" ca="1" si="66"/>
        <v>UPCOMING</v>
      </c>
      <c r="K1001" s="14" t="str">
        <f t="shared" ref="K1001:K1011" si="69">IF(E1001="PROVISIONAL FILED","Yes","Yes")</f>
        <v>Yes</v>
      </c>
    </row>
    <row r="1002" spans="1:11">
      <c r="A1002" s="14" t="s">
        <v>2524</v>
      </c>
      <c r="B1002" s="28">
        <v>202611039449</v>
      </c>
      <c r="C1002" s="14" t="s">
        <v>33</v>
      </c>
      <c r="D1002" s="14" t="s">
        <v>2525</v>
      </c>
      <c r="E1002" s="14" t="s">
        <v>968</v>
      </c>
      <c r="F1002" s="15">
        <v>46111</v>
      </c>
      <c r="G1002" s="15">
        <f>EDATE(DataTable[[#This Row],[Priority Date]],31)</f>
        <v>46116</v>
      </c>
      <c r="H1002" s="28">
        <f t="shared" ca="1" si="65"/>
        <v>-141</v>
      </c>
      <c r="I1002" s="28">
        <f ca="1">PendingRQTable[[#This Row],[Days Remaining]]/(365/12)</f>
        <v>-4.6356164383561644</v>
      </c>
      <c r="J1002" s="13" t="str">
        <f t="shared" ca="1" si="66"/>
        <v>OVERDUE</v>
      </c>
      <c r="K1002" s="14" t="str">
        <f t="shared" si="69"/>
        <v>Yes</v>
      </c>
    </row>
    <row r="1003" spans="1:11">
      <c r="A1003" s="14" t="s">
        <v>2526</v>
      </c>
      <c r="B1003" s="28">
        <v>202611040300</v>
      </c>
      <c r="C1003" s="14" t="s">
        <v>471</v>
      </c>
      <c r="D1003" s="14" t="s">
        <v>649</v>
      </c>
      <c r="E1003" s="14" t="s">
        <v>968</v>
      </c>
      <c r="F1003" s="15">
        <v>46111</v>
      </c>
      <c r="G1003" s="15">
        <f>EDATE(DataTable[[#This Row],[Priority Date]],31)</f>
        <v>46099</v>
      </c>
      <c r="H1003" s="28">
        <f t="shared" ca="1" si="65"/>
        <v>-158</v>
      </c>
      <c r="I1003" s="28">
        <f ca="1">PendingRQTable[[#This Row],[Days Remaining]]/(365/12)</f>
        <v>-5.1945205479452055</v>
      </c>
      <c r="J1003" s="13" t="str">
        <f t="shared" ca="1" si="66"/>
        <v>OVERDUE</v>
      </c>
      <c r="K1003" s="14" t="str">
        <f t="shared" si="69"/>
        <v>Yes</v>
      </c>
    </row>
    <row r="1004" spans="1:11">
      <c r="A1004" s="14" t="s">
        <v>2527</v>
      </c>
      <c r="B1004" s="28">
        <v>202641039840</v>
      </c>
      <c r="C1004" s="14" t="s">
        <v>33</v>
      </c>
      <c r="D1004" s="14" t="s">
        <v>2528</v>
      </c>
      <c r="E1004" s="14" t="s">
        <v>968</v>
      </c>
      <c r="F1004" s="15">
        <v>46111</v>
      </c>
      <c r="G1004" s="15">
        <f>EDATE(DataTable[[#This Row],[Priority Date]],31)</f>
        <v>46186</v>
      </c>
      <c r="H1004" s="28">
        <f t="shared" ca="1" si="65"/>
        <v>-71</v>
      </c>
      <c r="I1004" s="28">
        <f ca="1">PendingRQTable[[#This Row],[Days Remaining]]/(365/12)</f>
        <v>-2.3342465753424655</v>
      </c>
      <c r="J1004" s="13" t="str">
        <f t="shared" ca="1" si="66"/>
        <v>OVERDUE</v>
      </c>
      <c r="K1004" s="14" t="str">
        <f t="shared" si="69"/>
        <v>Yes</v>
      </c>
    </row>
    <row r="1005" spans="1:11">
      <c r="A1005" s="14" t="s">
        <v>2529</v>
      </c>
      <c r="B1005" s="28">
        <v>202641040147</v>
      </c>
      <c r="C1005" s="14" t="s">
        <v>33</v>
      </c>
      <c r="D1005" s="14" t="s">
        <v>2530</v>
      </c>
      <c r="E1005" s="14" t="s">
        <v>968</v>
      </c>
      <c r="F1005" s="15">
        <v>46111</v>
      </c>
      <c r="G1005" s="15">
        <f>EDATE(DataTable[[#This Row],[Priority Date]],31)</f>
        <v>46197</v>
      </c>
      <c r="H1005" s="28">
        <f t="shared" ca="1" si="65"/>
        <v>-60</v>
      </c>
      <c r="I1005" s="28">
        <f ca="1">PendingRQTable[[#This Row],[Days Remaining]]/(365/12)</f>
        <v>-1.9726027397260273</v>
      </c>
      <c r="J1005" s="13" t="str">
        <f t="shared" ca="1" si="66"/>
        <v>OVERDUE</v>
      </c>
      <c r="K1005" s="14" t="str">
        <f t="shared" si="69"/>
        <v>Yes</v>
      </c>
    </row>
    <row r="1006" spans="1:11">
      <c r="A1006" s="14" t="s">
        <v>2531</v>
      </c>
      <c r="B1006" s="28">
        <v>202641040878</v>
      </c>
      <c r="C1006" s="14" t="s">
        <v>85</v>
      </c>
      <c r="D1006" s="14" t="s">
        <v>2532</v>
      </c>
      <c r="E1006" s="14" t="s">
        <v>968</v>
      </c>
      <c r="F1006" s="15">
        <v>46112</v>
      </c>
      <c r="G1006" s="15">
        <f>EDATE(DataTable[[#This Row],[Priority Date]],31)</f>
        <v>45992</v>
      </c>
      <c r="H1006" s="28">
        <f t="shared" ca="1" si="65"/>
        <v>-265</v>
      </c>
      <c r="I1006" s="28">
        <f ca="1">PendingRQTable[[#This Row],[Days Remaining]]/(365/12)</f>
        <v>-8.712328767123287</v>
      </c>
      <c r="J1006" s="13" t="str">
        <f t="shared" ca="1" si="66"/>
        <v>OVERDUE</v>
      </c>
      <c r="K1006" s="14" t="str">
        <f t="shared" si="69"/>
        <v>Yes</v>
      </c>
    </row>
    <row r="1007" spans="1:11">
      <c r="A1007" s="14" t="s">
        <v>2533</v>
      </c>
      <c r="B1007" s="28">
        <v>202611041377</v>
      </c>
      <c r="C1007" s="14" t="s">
        <v>174</v>
      </c>
      <c r="D1007" s="14" t="s">
        <v>649</v>
      </c>
      <c r="E1007" s="14" t="s">
        <v>968</v>
      </c>
      <c r="F1007" s="15">
        <v>46112</v>
      </c>
      <c r="G1007" s="15">
        <f>EDATE(DataTable[[#This Row],[Priority Date]],31)</f>
        <v>45968</v>
      </c>
      <c r="H1007" s="28">
        <f t="shared" ca="1" si="65"/>
        <v>-289</v>
      </c>
      <c r="I1007" s="28">
        <f ca="1">PendingRQTable[[#This Row],[Days Remaining]]/(365/12)</f>
        <v>-9.5013698630136982</v>
      </c>
      <c r="J1007" s="13" t="str">
        <f t="shared" ca="1" si="66"/>
        <v>OVERDUE</v>
      </c>
      <c r="K1007" s="14" t="str">
        <f t="shared" si="69"/>
        <v>Yes</v>
      </c>
    </row>
    <row r="1008" spans="1:11">
      <c r="A1008" s="14" t="s">
        <v>2534</v>
      </c>
      <c r="B1008" s="28">
        <v>202641040568</v>
      </c>
      <c r="C1008" s="14" t="s">
        <v>69</v>
      </c>
      <c r="D1008" s="14" t="s">
        <v>649</v>
      </c>
      <c r="E1008" s="14" t="s">
        <v>968</v>
      </c>
      <c r="F1008" s="15">
        <v>46112</v>
      </c>
      <c r="G1008" s="15">
        <f>EDATE(DataTable[[#This Row],[Priority Date]],31)</f>
        <v>46517</v>
      </c>
      <c r="H1008" s="28">
        <f t="shared" ca="1" si="65"/>
        <v>260</v>
      </c>
      <c r="I1008" s="28">
        <f ca="1">PendingRQTable[[#This Row],[Days Remaining]]/(365/12)</f>
        <v>8.5479452054794525</v>
      </c>
      <c r="J1008" s="13" t="str">
        <f t="shared" ca="1" si="66"/>
        <v>UPCOMING</v>
      </c>
      <c r="K1008" s="14" t="str">
        <f t="shared" si="69"/>
        <v>Yes</v>
      </c>
    </row>
    <row r="1009" spans="1:11">
      <c r="A1009" s="14" t="s">
        <v>2535</v>
      </c>
      <c r="B1009" s="28">
        <v>202621041291</v>
      </c>
      <c r="C1009" s="14" t="s">
        <v>41</v>
      </c>
      <c r="D1009" s="14" t="s">
        <v>2536</v>
      </c>
      <c r="E1009" s="14" t="s">
        <v>968</v>
      </c>
      <c r="F1009" s="15">
        <v>46112</v>
      </c>
      <c r="G1009" s="15">
        <f>EDATE(DataTable[[#This Row],[Priority Date]],31)</f>
        <v>46517</v>
      </c>
      <c r="H1009" s="28">
        <f t="shared" ca="1" si="65"/>
        <v>260</v>
      </c>
      <c r="I1009" s="28">
        <f ca="1">PendingRQTable[[#This Row],[Days Remaining]]/(365/12)</f>
        <v>8.5479452054794525</v>
      </c>
      <c r="J1009" s="13" t="str">
        <f t="shared" ca="1" si="66"/>
        <v>UPCOMING</v>
      </c>
      <c r="K1009" s="14" t="str">
        <f t="shared" si="69"/>
        <v>Yes</v>
      </c>
    </row>
    <row r="1010" spans="1:11">
      <c r="A1010" s="14" t="s">
        <v>2537</v>
      </c>
      <c r="B1010" s="28">
        <v>202611040602</v>
      </c>
      <c r="C1010" s="14" t="s">
        <v>63</v>
      </c>
      <c r="D1010" s="14" t="s">
        <v>2538</v>
      </c>
      <c r="E1010" s="14" t="s">
        <v>968</v>
      </c>
      <c r="F1010" s="15">
        <v>46112</v>
      </c>
      <c r="G1010" s="15">
        <f>EDATE(DataTable[[#This Row],[Priority Date]],31)</f>
        <v>46517</v>
      </c>
      <c r="H1010" s="28">
        <f t="shared" ca="1" si="65"/>
        <v>260</v>
      </c>
      <c r="I1010" s="28">
        <f ca="1">PendingRQTable[[#This Row],[Days Remaining]]/(365/12)</f>
        <v>8.5479452054794525</v>
      </c>
      <c r="J1010" s="13" t="str">
        <f t="shared" ca="1" si="66"/>
        <v>UPCOMING</v>
      </c>
      <c r="K1010" s="14" t="str">
        <f t="shared" si="69"/>
        <v>Yes</v>
      </c>
    </row>
    <row r="1011" spans="1:11">
      <c r="A1011" s="14" t="s">
        <v>2539</v>
      </c>
      <c r="B1011" s="28">
        <v>202641041299</v>
      </c>
      <c r="C1011" s="14" t="s">
        <v>40</v>
      </c>
      <c r="D1011" s="14" t="s">
        <v>2540</v>
      </c>
      <c r="E1011" s="14" t="s">
        <v>968</v>
      </c>
      <c r="F1011" s="15">
        <v>46112</v>
      </c>
      <c r="G1011" s="15">
        <f>EDATE(DataTable[[#This Row],[Priority Date]],31)</f>
        <v>45944</v>
      </c>
      <c r="H1011" s="28">
        <f t="shared" ca="1" si="65"/>
        <v>-313</v>
      </c>
      <c r="I1011" s="28">
        <f ca="1">PendingRQTable[[#This Row],[Days Remaining]]/(365/12)</f>
        <v>-10.29041095890411</v>
      </c>
      <c r="J1011" s="13" t="str">
        <f t="shared" ca="1" si="66"/>
        <v>OVERDUE</v>
      </c>
      <c r="K1011" s="14" t="str">
        <f t="shared" si="69"/>
        <v>Yes</v>
      </c>
    </row>
    <row r="1012" spans="1:11">
      <c r="A1012" s="14" t="s">
        <v>2541</v>
      </c>
      <c r="B1012" s="28">
        <v>202641041119</v>
      </c>
      <c r="C1012" s="14" t="s">
        <v>40</v>
      </c>
      <c r="D1012" s="14" t="s">
        <v>2542</v>
      </c>
      <c r="E1012" s="14" t="s">
        <v>974</v>
      </c>
      <c r="F1012" s="15">
        <v>46112</v>
      </c>
      <c r="G1012" s="15">
        <f>EDATE(DataTable[[#This Row],[Priority Date]],31)</f>
        <v>46841</v>
      </c>
      <c r="H1012" s="28">
        <f t="shared" ca="1" si="65"/>
        <v>584</v>
      </c>
      <c r="I1012" s="28">
        <f ca="1">PendingRQTable[[#This Row],[Days Remaining]]/(365/12)</f>
        <v>19.2</v>
      </c>
      <c r="J1012" s="13" t="str">
        <f t="shared" ca="1" si="66"/>
        <v>UPCOMING</v>
      </c>
      <c r="K1012" s="14" t="str">
        <f>IF(E1012="COMPLETE FILED","Yes","Yes")</f>
        <v>Yes</v>
      </c>
    </row>
    <row r="1013" spans="1:11">
      <c r="A1013" s="14" t="s">
        <v>2543</v>
      </c>
      <c r="B1013" s="28">
        <v>202611040774</v>
      </c>
      <c r="C1013" s="14" t="s">
        <v>388</v>
      </c>
      <c r="D1013" s="14" t="s">
        <v>649</v>
      </c>
      <c r="E1013" s="14" t="s">
        <v>968</v>
      </c>
      <c r="F1013" s="15">
        <v>46112</v>
      </c>
      <c r="G1013" s="15">
        <f>EDATE(DataTable[[#This Row],[Priority Date]],31)</f>
        <v>46216</v>
      </c>
      <c r="H1013" s="28">
        <f t="shared" ca="1" si="65"/>
        <v>-41</v>
      </c>
      <c r="I1013" s="28">
        <f ca="1">PendingRQTable[[#This Row],[Days Remaining]]/(365/12)</f>
        <v>-1.3479452054794521</v>
      </c>
      <c r="J1013" s="13" t="str">
        <f t="shared" ca="1" si="66"/>
        <v>OVERDUE</v>
      </c>
      <c r="K1013" s="14" t="str">
        <f>IF(E1013="PROVISIONAL FILED","Yes","Yes")</f>
        <v>Yes</v>
      </c>
    </row>
    <row r="1014" spans="1:11">
      <c r="A1014" s="14" t="s">
        <v>2544</v>
      </c>
      <c r="B1014" s="28">
        <v>202641041506</v>
      </c>
      <c r="C1014" s="14" t="s">
        <v>39</v>
      </c>
      <c r="D1014" s="14" t="s">
        <v>2545</v>
      </c>
      <c r="E1014" s="14" t="s">
        <v>968</v>
      </c>
      <c r="F1014" s="15">
        <v>46112</v>
      </c>
      <c r="G1014" s="15">
        <f>EDATE(DataTable[[#This Row],[Priority Date]],31)</f>
        <v>46841</v>
      </c>
      <c r="H1014" s="28">
        <f t="shared" ca="1" si="65"/>
        <v>584</v>
      </c>
      <c r="I1014" s="28">
        <f ca="1">PendingRQTable[[#This Row],[Days Remaining]]/(365/12)</f>
        <v>19.2</v>
      </c>
      <c r="J1014" s="13" t="str">
        <f t="shared" ca="1" si="66"/>
        <v>UPCOMING</v>
      </c>
      <c r="K1014" s="14" t="str">
        <f>IF(E1014="PROVISIONAL FILED","Yes","Yes")</f>
        <v>Yes</v>
      </c>
    </row>
    <row r="1015" spans="1:11">
      <c r="A1015" s="14" t="s">
        <v>2546</v>
      </c>
      <c r="B1015" s="28">
        <v>202621040646</v>
      </c>
      <c r="C1015" s="14" t="s">
        <v>41</v>
      </c>
      <c r="D1015" s="14" t="s">
        <v>2547</v>
      </c>
      <c r="E1015" s="14" t="s">
        <v>968</v>
      </c>
      <c r="F1015" s="15">
        <v>46112</v>
      </c>
      <c r="G1015" s="15">
        <f>EDATE(DataTable[[#This Row],[Priority Date]],31)</f>
        <v>46841</v>
      </c>
      <c r="H1015" s="28">
        <f t="shared" ca="1" si="65"/>
        <v>584</v>
      </c>
      <c r="I1015" s="28">
        <f ca="1">PendingRQTable[[#This Row],[Days Remaining]]/(365/12)</f>
        <v>19.2</v>
      </c>
      <c r="J1015" s="13" t="str">
        <f t="shared" ca="1" si="66"/>
        <v>UPCOMING</v>
      </c>
      <c r="K1015" s="14" t="str">
        <f>IF(E1015="PROVISIONAL FILED","Yes","Yes")</f>
        <v>Yes</v>
      </c>
    </row>
    <row r="1016" spans="1:11">
      <c r="A1016" s="14" t="s">
        <v>2548</v>
      </c>
      <c r="B1016" s="28">
        <v>202641041038</v>
      </c>
      <c r="C1016" s="14" t="s">
        <v>43</v>
      </c>
      <c r="D1016" s="14" t="s">
        <v>2549</v>
      </c>
      <c r="E1016" s="14" t="s">
        <v>968</v>
      </c>
      <c r="F1016" s="15">
        <v>46112</v>
      </c>
      <c r="G1016" s="15">
        <f>EDATE(DataTable[[#This Row],[Priority Date]],31)</f>
        <v>46841</v>
      </c>
      <c r="H1016" s="28">
        <f t="shared" ca="1" si="65"/>
        <v>584</v>
      </c>
      <c r="I1016" s="28">
        <f ca="1">PendingRQTable[[#This Row],[Days Remaining]]/(365/12)</f>
        <v>19.2</v>
      </c>
      <c r="J1016" s="13" t="str">
        <f t="shared" ca="1" si="66"/>
        <v>UPCOMING</v>
      </c>
      <c r="K1016" s="14" t="str">
        <f>IF(E1016="PROVISIONAL FILED","Yes","Yes")</f>
        <v>Yes</v>
      </c>
    </row>
    <row r="1017" spans="1:11">
      <c r="A1017" s="14" t="s">
        <v>2550</v>
      </c>
      <c r="B1017" s="28">
        <v>202647069497</v>
      </c>
      <c r="C1017" s="14" t="s">
        <v>463</v>
      </c>
      <c r="D1017" s="14" t="s">
        <v>649</v>
      </c>
      <c r="E1017" s="14" t="s">
        <v>650</v>
      </c>
      <c r="F1017" s="15">
        <v>46176</v>
      </c>
      <c r="G1017" s="15">
        <f>EDATE(DataTable[[#This Row],[Priority Date]],31)</f>
        <v>45899</v>
      </c>
      <c r="H1017" s="28">
        <f t="shared" ca="1" si="65"/>
        <v>-358</v>
      </c>
      <c r="I1017" s="28">
        <f ca="1">PendingRQTable[[#This Row],[Days Remaining]]/(365/12)</f>
        <v>-11.769863013698629</v>
      </c>
      <c r="J1017" s="13" t="str">
        <f t="shared" ca="1" si="66"/>
        <v>OVERDUE</v>
      </c>
      <c r="K1017" s="14" t="str">
        <f>IF(E1017="APPLICATION FILED","Yes","Yes")</f>
        <v>Yes</v>
      </c>
    </row>
    <row r="1018" spans="1:11">
      <c r="A1018" s="14" t="s">
        <v>2551</v>
      </c>
      <c r="B1018" s="28">
        <v>202641041007</v>
      </c>
      <c r="C1018" s="14" t="s">
        <v>85</v>
      </c>
      <c r="D1018" s="14" t="s">
        <v>2552</v>
      </c>
      <c r="E1018" s="14" t="s">
        <v>968</v>
      </c>
      <c r="F1018" s="15">
        <v>46112</v>
      </c>
      <c r="G1018" s="15">
        <f>EDATE(DataTable[[#This Row],[Priority Date]],31)</f>
        <v>45906</v>
      </c>
      <c r="H1018" s="28">
        <f t="shared" ca="1" si="65"/>
        <v>-351</v>
      </c>
      <c r="I1018" s="28">
        <f ca="1">PendingRQTable[[#This Row],[Days Remaining]]/(365/12)</f>
        <v>-11.53972602739726</v>
      </c>
      <c r="J1018" s="13" t="str">
        <f t="shared" ca="1" si="66"/>
        <v>OVERDUE</v>
      </c>
      <c r="K1018" s="14" t="str">
        <f t="shared" ref="K1018:K1029" si="70">IF(E1018="PROVISIONAL FILED","Yes","Yes")</f>
        <v>Yes</v>
      </c>
    </row>
    <row r="1019" spans="1:11">
      <c r="A1019" s="14" t="s">
        <v>2553</v>
      </c>
      <c r="B1019" s="28">
        <v>202611040738</v>
      </c>
      <c r="C1019" s="14" t="s">
        <v>63</v>
      </c>
      <c r="D1019" s="14" t="s">
        <v>2554</v>
      </c>
      <c r="E1019" s="14" t="s">
        <v>968</v>
      </c>
      <c r="F1019" s="15">
        <v>46112</v>
      </c>
      <c r="G1019" s="15">
        <f>EDATE(DataTable[[#This Row],[Priority Date]],31)</f>
        <v>46841</v>
      </c>
      <c r="H1019" s="28">
        <f t="shared" ca="1" si="65"/>
        <v>584</v>
      </c>
      <c r="I1019" s="28">
        <f ca="1">PendingRQTable[[#This Row],[Days Remaining]]/(365/12)</f>
        <v>19.2</v>
      </c>
      <c r="J1019" s="13" t="str">
        <f t="shared" ca="1" si="66"/>
        <v>UPCOMING</v>
      </c>
      <c r="K1019" s="14" t="str">
        <f t="shared" si="70"/>
        <v>Yes</v>
      </c>
    </row>
    <row r="1020" spans="1:11">
      <c r="A1020" s="14" t="s">
        <v>2555</v>
      </c>
      <c r="B1020" s="28">
        <v>202611041706</v>
      </c>
      <c r="C1020" s="14" t="s">
        <v>54</v>
      </c>
      <c r="D1020" s="14" t="s">
        <v>2556</v>
      </c>
      <c r="E1020" s="14" t="s">
        <v>968</v>
      </c>
      <c r="F1020" s="15">
        <v>46113</v>
      </c>
      <c r="G1020" s="15">
        <f>EDATE(DataTable[[#This Row],[Priority Date]],31)</f>
        <v>46841</v>
      </c>
      <c r="H1020" s="28">
        <f t="shared" ca="1" si="65"/>
        <v>584</v>
      </c>
      <c r="I1020" s="28">
        <f ca="1">PendingRQTable[[#This Row],[Days Remaining]]/(365/12)</f>
        <v>19.2</v>
      </c>
      <c r="J1020" s="13" t="str">
        <f t="shared" ca="1" si="66"/>
        <v>UPCOMING</v>
      </c>
      <c r="K1020" s="14" t="str">
        <f t="shared" si="70"/>
        <v>Yes</v>
      </c>
    </row>
    <row r="1021" spans="1:11">
      <c r="A1021" s="14" t="s">
        <v>2557</v>
      </c>
      <c r="B1021" s="28">
        <v>202641041905</v>
      </c>
      <c r="C1021" s="14" t="s">
        <v>40</v>
      </c>
      <c r="D1021" s="14" t="s">
        <v>2558</v>
      </c>
      <c r="E1021" s="14" t="s">
        <v>968</v>
      </c>
      <c r="F1021" s="15">
        <v>46113</v>
      </c>
      <c r="G1021" s="15">
        <f>EDATE(DataTable[[#This Row],[Priority Date]],31)</f>
        <v>45974</v>
      </c>
      <c r="H1021" s="28">
        <f t="shared" ca="1" si="65"/>
        <v>-283</v>
      </c>
      <c r="I1021" s="28">
        <f ca="1">PendingRQTable[[#This Row],[Days Remaining]]/(365/12)</f>
        <v>-9.3041095890410954</v>
      </c>
      <c r="J1021" s="13" t="str">
        <f t="shared" ca="1" si="66"/>
        <v>OVERDUE</v>
      </c>
      <c r="K1021" s="14" t="str">
        <f t="shared" si="70"/>
        <v>Yes</v>
      </c>
    </row>
    <row r="1022" spans="1:11">
      <c r="A1022" s="14" t="s">
        <v>2559</v>
      </c>
      <c r="B1022" s="28">
        <v>202641041858</v>
      </c>
      <c r="C1022" s="14" t="s">
        <v>191</v>
      </c>
      <c r="D1022" s="14" t="s">
        <v>2560</v>
      </c>
      <c r="E1022" s="14" t="s">
        <v>968</v>
      </c>
      <c r="F1022" s="15">
        <v>46113</v>
      </c>
      <c r="G1022" s="15">
        <f>EDATE(DataTable[[#This Row],[Priority Date]],31)</f>
        <v>46841</v>
      </c>
      <c r="H1022" s="28">
        <f t="shared" ca="1" si="65"/>
        <v>584</v>
      </c>
      <c r="I1022" s="28">
        <f ca="1">PendingRQTable[[#This Row],[Days Remaining]]/(365/12)</f>
        <v>19.2</v>
      </c>
      <c r="J1022" s="13" t="str">
        <f t="shared" ca="1" si="66"/>
        <v>UPCOMING</v>
      </c>
      <c r="K1022" s="14" t="str">
        <f t="shared" si="70"/>
        <v>Yes</v>
      </c>
    </row>
    <row r="1023" spans="1:11">
      <c r="A1023" s="14" t="s">
        <v>2561</v>
      </c>
      <c r="B1023" s="28">
        <v>202641042265</v>
      </c>
      <c r="C1023" s="14" t="s">
        <v>42</v>
      </c>
      <c r="D1023" s="14" t="s">
        <v>2562</v>
      </c>
      <c r="E1023" s="14" t="s">
        <v>968</v>
      </c>
      <c r="F1023" s="15">
        <v>46114</v>
      </c>
      <c r="G1023" s="15">
        <f>EDATE(DataTable[[#This Row],[Priority Date]],31)</f>
        <v>46841</v>
      </c>
      <c r="H1023" s="28">
        <f t="shared" ca="1" si="65"/>
        <v>584</v>
      </c>
      <c r="I1023" s="28">
        <f ca="1">PendingRQTable[[#This Row],[Days Remaining]]/(365/12)</f>
        <v>19.2</v>
      </c>
      <c r="J1023" s="13" t="str">
        <f t="shared" ca="1" si="66"/>
        <v>UPCOMING</v>
      </c>
      <c r="K1023" s="14" t="str">
        <f t="shared" si="70"/>
        <v>Yes</v>
      </c>
    </row>
    <row r="1024" spans="1:11">
      <c r="A1024" s="14" t="s">
        <v>2563</v>
      </c>
      <c r="B1024" s="28">
        <v>202641042313</v>
      </c>
      <c r="C1024" s="14" t="s">
        <v>42</v>
      </c>
      <c r="D1024" s="14" t="s">
        <v>2564</v>
      </c>
      <c r="E1024" s="14" t="s">
        <v>968</v>
      </c>
      <c r="F1024" s="15">
        <v>46114</v>
      </c>
      <c r="G1024" s="15">
        <f>EDATE(DataTable[[#This Row],[Priority Date]],31)</f>
        <v>46043</v>
      </c>
      <c r="H1024" s="28">
        <f t="shared" ca="1" si="65"/>
        <v>-214</v>
      </c>
      <c r="I1024" s="28">
        <f ca="1">PendingRQTable[[#This Row],[Days Remaining]]/(365/12)</f>
        <v>-7.0356164383561639</v>
      </c>
      <c r="J1024" s="13" t="str">
        <f t="shared" ca="1" si="66"/>
        <v>OVERDUE</v>
      </c>
      <c r="K1024" s="14" t="str">
        <f t="shared" si="70"/>
        <v>Yes</v>
      </c>
    </row>
    <row r="1025" spans="1:11">
      <c r="A1025" s="14" t="s">
        <v>2565</v>
      </c>
      <c r="B1025" s="28">
        <v>202641042185</v>
      </c>
      <c r="C1025" s="14" t="s">
        <v>42</v>
      </c>
      <c r="D1025" s="14" t="s">
        <v>2566</v>
      </c>
      <c r="E1025" s="14" t="s">
        <v>968</v>
      </c>
      <c r="F1025" s="15">
        <v>46114</v>
      </c>
      <c r="G1025" s="15">
        <f>EDATE(DataTable[[#This Row],[Priority Date]],31)</f>
        <v>46841</v>
      </c>
      <c r="H1025" s="28">
        <f t="shared" ca="1" si="65"/>
        <v>584</v>
      </c>
      <c r="I1025" s="28">
        <f ca="1">PendingRQTable[[#This Row],[Days Remaining]]/(365/12)</f>
        <v>19.2</v>
      </c>
      <c r="J1025" s="13" t="str">
        <f t="shared" ca="1" si="66"/>
        <v>UPCOMING</v>
      </c>
      <c r="K1025" s="14" t="str">
        <f t="shared" si="70"/>
        <v>Yes</v>
      </c>
    </row>
    <row r="1026" spans="1:11">
      <c r="A1026" s="14" t="s">
        <v>2567</v>
      </c>
      <c r="B1026" s="28">
        <v>202641042383</v>
      </c>
      <c r="C1026" s="14" t="s">
        <v>42</v>
      </c>
      <c r="D1026" s="14" t="s">
        <v>2568</v>
      </c>
      <c r="E1026" s="14" t="s">
        <v>968</v>
      </c>
      <c r="F1026" s="15">
        <v>46114</v>
      </c>
      <c r="G1026" s="15">
        <f>EDATE(DataTable[[#This Row],[Priority Date]],31)</f>
        <v>46841</v>
      </c>
      <c r="H1026" s="28">
        <f t="shared" ref="H1026:H1089" ca="1" si="71">G1026-TODAY()</f>
        <v>584</v>
      </c>
      <c r="I1026" s="28">
        <f ca="1">PendingRQTable[[#This Row],[Days Remaining]]/(365/12)</f>
        <v>19.2</v>
      </c>
      <c r="J1026" s="13" t="str">
        <f t="shared" ref="J1026:J1089" ca="1" si="72">IF(H1026&lt;0,"OVERDUE",IF(H1026&lt;=30,"DUE &lt;=30 DAYS",IF(H1026&lt;=90,"DUE &lt;=90 DAYS","UPCOMING")))</f>
        <v>UPCOMING</v>
      </c>
      <c r="K1026" s="14" t="str">
        <f t="shared" si="70"/>
        <v>Yes</v>
      </c>
    </row>
    <row r="1027" spans="1:11">
      <c r="A1027" s="14" t="s">
        <v>2569</v>
      </c>
      <c r="B1027" s="28">
        <v>202641042379</v>
      </c>
      <c r="C1027" s="14" t="s">
        <v>42</v>
      </c>
      <c r="D1027" s="14" t="s">
        <v>2570</v>
      </c>
      <c r="E1027" s="14" t="s">
        <v>968</v>
      </c>
      <c r="F1027" s="15">
        <v>46114</v>
      </c>
      <c r="G1027" s="15">
        <f>EDATE(DataTable[[#This Row],[Priority Date]],31)</f>
        <v>46841</v>
      </c>
      <c r="H1027" s="28">
        <f t="shared" ca="1" si="71"/>
        <v>584</v>
      </c>
      <c r="I1027" s="28">
        <f ca="1">PendingRQTable[[#This Row],[Days Remaining]]/(365/12)</f>
        <v>19.2</v>
      </c>
      <c r="J1027" s="13" t="str">
        <f t="shared" ca="1" si="72"/>
        <v>UPCOMING</v>
      </c>
      <c r="K1027" s="14" t="str">
        <f t="shared" si="70"/>
        <v>Yes</v>
      </c>
    </row>
    <row r="1028" spans="1:11">
      <c r="A1028" s="14" t="s">
        <v>2571</v>
      </c>
      <c r="B1028" s="28">
        <v>202641042320</v>
      </c>
      <c r="C1028" s="14" t="s">
        <v>31</v>
      </c>
      <c r="D1028" s="14" t="s">
        <v>2572</v>
      </c>
      <c r="E1028" s="14" t="s">
        <v>968</v>
      </c>
      <c r="F1028" s="15">
        <v>46114</v>
      </c>
      <c r="G1028" s="15">
        <f>EDATE(DataTable[[#This Row],[Priority Date]],31)</f>
        <v>46841</v>
      </c>
      <c r="H1028" s="28">
        <f t="shared" ca="1" si="71"/>
        <v>584</v>
      </c>
      <c r="I1028" s="28">
        <f ca="1">PendingRQTable[[#This Row],[Days Remaining]]/(365/12)</f>
        <v>19.2</v>
      </c>
      <c r="J1028" s="13" t="str">
        <f t="shared" ca="1" si="72"/>
        <v>UPCOMING</v>
      </c>
      <c r="K1028" s="14" t="str">
        <f t="shared" si="70"/>
        <v>Yes</v>
      </c>
    </row>
    <row r="1029" spans="1:11">
      <c r="A1029" s="14" t="s">
        <v>2573</v>
      </c>
      <c r="B1029" s="28">
        <v>202641042635</v>
      </c>
      <c r="C1029" s="14" t="s">
        <v>85</v>
      </c>
      <c r="D1029" s="14" t="s">
        <v>2574</v>
      </c>
      <c r="E1029" s="14" t="s">
        <v>968</v>
      </c>
      <c r="F1029" s="15">
        <v>46114</v>
      </c>
      <c r="G1029" s="15">
        <f>EDATE(DataTable[[#This Row],[Priority Date]],31)</f>
        <v>46137</v>
      </c>
      <c r="H1029" s="28">
        <f t="shared" ca="1" si="71"/>
        <v>-120</v>
      </c>
      <c r="I1029" s="28">
        <f ca="1">PendingRQTable[[#This Row],[Days Remaining]]/(365/12)</f>
        <v>-3.9452054794520546</v>
      </c>
      <c r="J1029" s="13" t="str">
        <f t="shared" ca="1" si="72"/>
        <v>OVERDUE</v>
      </c>
      <c r="K1029" s="14" t="str">
        <f t="shared" si="70"/>
        <v>Yes</v>
      </c>
    </row>
    <row r="1030" spans="1:11">
      <c r="A1030" s="14" t="s">
        <v>2575</v>
      </c>
      <c r="B1030" s="28">
        <v>202641042625</v>
      </c>
      <c r="C1030" s="14" t="s">
        <v>37</v>
      </c>
      <c r="D1030" s="14" t="s">
        <v>2576</v>
      </c>
      <c r="E1030" s="14" t="s">
        <v>974</v>
      </c>
      <c r="F1030" s="15">
        <v>46114</v>
      </c>
      <c r="G1030" s="15">
        <f>EDATE(DataTable[[#This Row],[Priority Date]],31)</f>
        <v>45972</v>
      </c>
      <c r="H1030" s="28">
        <f t="shared" ca="1" si="71"/>
        <v>-285</v>
      </c>
      <c r="I1030" s="28">
        <f ca="1">PendingRQTable[[#This Row],[Days Remaining]]/(365/12)</f>
        <v>-9.3698630136986303</v>
      </c>
      <c r="J1030" s="13" t="str">
        <f t="shared" ca="1" si="72"/>
        <v>OVERDUE</v>
      </c>
      <c r="K1030" s="14" t="str">
        <f>IF(E1030="COMPLETE FILED","Yes","Yes")</f>
        <v>Yes</v>
      </c>
    </row>
    <row r="1031" spans="1:11">
      <c r="A1031" s="14" t="s">
        <v>2577</v>
      </c>
      <c r="B1031" s="28">
        <v>202641042724</v>
      </c>
      <c r="C1031" s="14" t="s">
        <v>33</v>
      </c>
      <c r="D1031" s="14" t="s">
        <v>2578</v>
      </c>
      <c r="E1031" s="14" t="s">
        <v>968</v>
      </c>
      <c r="F1031" s="15">
        <v>46114</v>
      </c>
      <c r="G1031" s="15">
        <f>EDATE(DataTable[[#This Row],[Priority Date]],31)</f>
        <v>46008</v>
      </c>
      <c r="H1031" s="28">
        <f t="shared" ca="1" si="71"/>
        <v>-249</v>
      </c>
      <c r="I1031" s="28">
        <f ca="1">PendingRQTable[[#This Row],[Days Remaining]]/(365/12)</f>
        <v>-8.1863013698630134</v>
      </c>
      <c r="J1031" s="13" t="str">
        <f t="shared" ca="1" si="72"/>
        <v>OVERDUE</v>
      </c>
      <c r="K1031" s="14" t="str">
        <f t="shared" ref="K1031:K1039" si="73">IF(E1031="PROVISIONAL FILED","Yes","Yes")</f>
        <v>Yes</v>
      </c>
    </row>
    <row r="1032" spans="1:11">
      <c r="A1032" s="14" t="s">
        <v>2579</v>
      </c>
      <c r="B1032" s="28">
        <v>202641042335</v>
      </c>
      <c r="C1032" s="14" t="s">
        <v>152</v>
      </c>
      <c r="D1032" s="14" t="s">
        <v>649</v>
      </c>
      <c r="E1032" s="14" t="s">
        <v>968</v>
      </c>
      <c r="F1032" s="15">
        <v>46114</v>
      </c>
      <c r="G1032" s="15">
        <f>EDATE(DataTable[[#This Row],[Priority Date]],31)</f>
        <v>46008</v>
      </c>
      <c r="H1032" s="28">
        <f t="shared" ca="1" si="71"/>
        <v>-249</v>
      </c>
      <c r="I1032" s="28">
        <f ca="1">PendingRQTable[[#This Row],[Days Remaining]]/(365/12)</f>
        <v>-8.1863013698630134</v>
      </c>
      <c r="J1032" s="13" t="str">
        <f t="shared" ca="1" si="72"/>
        <v>OVERDUE</v>
      </c>
      <c r="K1032" s="14" t="str">
        <f t="shared" si="73"/>
        <v>Yes</v>
      </c>
    </row>
    <row r="1033" spans="1:11">
      <c r="A1033" s="14" t="s">
        <v>2580</v>
      </c>
      <c r="B1033" s="28">
        <v>202641042502</v>
      </c>
      <c r="C1033" s="14" t="s">
        <v>117</v>
      </c>
      <c r="D1033" s="14" t="s">
        <v>2581</v>
      </c>
      <c r="E1033" s="14" t="s">
        <v>968</v>
      </c>
      <c r="F1033" s="15">
        <v>46114</v>
      </c>
      <c r="G1033" s="15">
        <f>EDATE(DataTable[[#This Row],[Priority Date]],31)</f>
        <v>46023</v>
      </c>
      <c r="H1033" s="28">
        <f t="shared" ca="1" si="71"/>
        <v>-234</v>
      </c>
      <c r="I1033" s="28">
        <f ca="1">PendingRQTable[[#This Row],[Days Remaining]]/(365/12)</f>
        <v>-7.6931506849315063</v>
      </c>
      <c r="J1033" s="13" t="str">
        <f t="shared" ca="1" si="72"/>
        <v>OVERDUE</v>
      </c>
      <c r="K1033" s="14" t="str">
        <f t="shared" si="73"/>
        <v>Yes</v>
      </c>
    </row>
    <row r="1034" spans="1:11">
      <c r="A1034" s="14" t="s">
        <v>2582</v>
      </c>
      <c r="B1034" s="28">
        <v>202641042172</v>
      </c>
      <c r="C1034" s="14" t="s">
        <v>31</v>
      </c>
      <c r="D1034" s="14" t="s">
        <v>2583</v>
      </c>
      <c r="E1034" s="14" t="s">
        <v>968</v>
      </c>
      <c r="F1034" s="15">
        <v>46114</v>
      </c>
      <c r="G1034" s="15">
        <f>EDATE(DataTable[[#This Row],[Priority Date]],31)</f>
        <v>46027</v>
      </c>
      <c r="H1034" s="28">
        <f t="shared" ca="1" si="71"/>
        <v>-230</v>
      </c>
      <c r="I1034" s="28">
        <f ca="1">PendingRQTable[[#This Row],[Days Remaining]]/(365/12)</f>
        <v>-7.5616438356164384</v>
      </c>
      <c r="J1034" s="13" t="str">
        <f t="shared" ca="1" si="72"/>
        <v>OVERDUE</v>
      </c>
      <c r="K1034" s="14" t="str">
        <f t="shared" si="73"/>
        <v>Yes</v>
      </c>
    </row>
    <row r="1035" spans="1:11">
      <c r="A1035" s="14" t="s">
        <v>2584</v>
      </c>
      <c r="B1035" s="28">
        <v>202641042950</v>
      </c>
      <c r="C1035" s="14" t="s">
        <v>31</v>
      </c>
      <c r="D1035" s="14" t="s">
        <v>2585</v>
      </c>
      <c r="E1035" s="14" t="s">
        <v>968</v>
      </c>
      <c r="F1035" s="15">
        <v>46115</v>
      </c>
      <c r="G1035" s="15">
        <f>EDATE(DataTable[[#This Row],[Priority Date]],31)</f>
        <v>46841</v>
      </c>
      <c r="H1035" s="28">
        <f t="shared" ca="1" si="71"/>
        <v>584</v>
      </c>
      <c r="I1035" s="28">
        <f ca="1">PendingRQTable[[#This Row],[Days Remaining]]/(365/12)</f>
        <v>19.2</v>
      </c>
      <c r="J1035" s="13" t="str">
        <f t="shared" ca="1" si="72"/>
        <v>UPCOMING</v>
      </c>
      <c r="K1035" s="14" t="str">
        <f t="shared" si="73"/>
        <v>Yes</v>
      </c>
    </row>
    <row r="1036" spans="1:11">
      <c r="A1036" s="14" t="s">
        <v>2586</v>
      </c>
      <c r="B1036" s="28">
        <v>202641042945</v>
      </c>
      <c r="C1036" s="14" t="s">
        <v>109</v>
      </c>
      <c r="D1036" s="14" t="s">
        <v>2587</v>
      </c>
      <c r="E1036" s="14" t="s">
        <v>968</v>
      </c>
      <c r="F1036" s="15">
        <v>46115</v>
      </c>
      <c r="G1036" s="15">
        <f>EDATE(DataTable[[#This Row],[Priority Date]],31)</f>
        <v>46841</v>
      </c>
      <c r="H1036" s="28">
        <f t="shared" ca="1" si="71"/>
        <v>584</v>
      </c>
      <c r="I1036" s="28">
        <f ca="1">PendingRQTable[[#This Row],[Days Remaining]]/(365/12)</f>
        <v>19.2</v>
      </c>
      <c r="J1036" s="13" t="str">
        <f t="shared" ca="1" si="72"/>
        <v>UPCOMING</v>
      </c>
      <c r="K1036" s="14" t="str">
        <f t="shared" si="73"/>
        <v>Yes</v>
      </c>
    </row>
    <row r="1037" spans="1:11">
      <c r="A1037" s="14" t="s">
        <v>2588</v>
      </c>
      <c r="B1037" s="28">
        <v>202641043038</v>
      </c>
      <c r="C1037" s="14" t="s">
        <v>33</v>
      </c>
      <c r="D1037" s="14" t="s">
        <v>2589</v>
      </c>
      <c r="E1037" s="14" t="s">
        <v>968</v>
      </c>
      <c r="F1037" s="15">
        <v>46115</v>
      </c>
      <c r="G1037" s="15">
        <f>EDATE(DataTable[[#This Row],[Priority Date]],31)</f>
        <v>46509</v>
      </c>
      <c r="H1037" s="28">
        <f t="shared" ca="1" si="71"/>
        <v>252</v>
      </c>
      <c r="I1037" s="28">
        <f ca="1">PendingRQTable[[#This Row],[Days Remaining]]/(365/12)</f>
        <v>8.2849315068493148</v>
      </c>
      <c r="J1037" s="13" t="str">
        <f t="shared" ca="1" si="72"/>
        <v>UPCOMING</v>
      </c>
      <c r="K1037" s="14" t="str">
        <f t="shared" si="73"/>
        <v>Yes</v>
      </c>
    </row>
    <row r="1038" spans="1:11">
      <c r="A1038" s="14" t="s">
        <v>2590</v>
      </c>
      <c r="B1038" s="28">
        <v>202641043830</v>
      </c>
      <c r="C1038" s="14" t="s">
        <v>33</v>
      </c>
      <c r="D1038" s="14" t="s">
        <v>2591</v>
      </c>
      <c r="E1038" s="14" t="s">
        <v>968</v>
      </c>
      <c r="F1038" s="15">
        <v>46118</v>
      </c>
      <c r="G1038" s="15">
        <f>EDATE(DataTable[[#This Row],[Priority Date]],31)</f>
        <v>45899</v>
      </c>
      <c r="H1038" s="28">
        <f t="shared" ca="1" si="71"/>
        <v>-358</v>
      </c>
      <c r="I1038" s="28">
        <f ca="1">PendingRQTable[[#This Row],[Days Remaining]]/(365/12)</f>
        <v>-11.769863013698629</v>
      </c>
      <c r="J1038" s="13" t="str">
        <f t="shared" ca="1" si="72"/>
        <v>OVERDUE</v>
      </c>
      <c r="K1038" s="14" t="str">
        <f t="shared" si="73"/>
        <v>Yes</v>
      </c>
    </row>
    <row r="1039" spans="1:11">
      <c r="A1039" s="14" t="s">
        <v>2592</v>
      </c>
      <c r="B1039" s="28">
        <v>202641043631</v>
      </c>
      <c r="C1039" s="14" t="s">
        <v>31</v>
      </c>
      <c r="D1039" s="14" t="s">
        <v>2593</v>
      </c>
      <c r="E1039" s="14" t="s">
        <v>968</v>
      </c>
      <c r="F1039" s="15">
        <v>46118</v>
      </c>
      <c r="G1039" s="15">
        <f>EDATE(DataTable[[#This Row],[Priority Date]],31)</f>
        <v>46841</v>
      </c>
      <c r="H1039" s="28">
        <f t="shared" ca="1" si="71"/>
        <v>584</v>
      </c>
      <c r="I1039" s="28">
        <f ca="1">PendingRQTable[[#This Row],[Days Remaining]]/(365/12)</f>
        <v>19.2</v>
      </c>
      <c r="J1039" s="13" t="str">
        <f t="shared" ca="1" si="72"/>
        <v>UPCOMING</v>
      </c>
      <c r="K1039" s="14" t="str">
        <f t="shared" si="73"/>
        <v>Yes</v>
      </c>
    </row>
    <row r="1040" spans="1:11">
      <c r="A1040" s="14" t="s">
        <v>2594</v>
      </c>
      <c r="B1040" s="28">
        <v>202641044593</v>
      </c>
      <c r="C1040" s="14" t="s">
        <v>163</v>
      </c>
      <c r="D1040" s="14" t="s">
        <v>649</v>
      </c>
      <c r="E1040" s="14" t="s">
        <v>974</v>
      </c>
      <c r="F1040" s="15">
        <v>46119</v>
      </c>
      <c r="G1040" s="15">
        <f>EDATE(DataTable[[#This Row],[Priority Date]],31)</f>
        <v>46841</v>
      </c>
      <c r="H1040" s="28">
        <f t="shared" ca="1" si="71"/>
        <v>584</v>
      </c>
      <c r="I1040" s="28">
        <f ca="1">PendingRQTable[[#This Row],[Days Remaining]]/(365/12)</f>
        <v>19.2</v>
      </c>
      <c r="J1040" s="13" t="str">
        <f t="shared" ca="1" si="72"/>
        <v>UPCOMING</v>
      </c>
      <c r="K1040" s="14" t="str">
        <f>IF(E1040="COMPLETE FILED","Yes","Yes")</f>
        <v>Yes</v>
      </c>
    </row>
    <row r="1041" spans="1:11">
      <c r="A1041" s="14" t="s">
        <v>2595</v>
      </c>
      <c r="B1041" s="28">
        <v>202641044264</v>
      </c>
      <c r="C1041" s="14" t="s">
        <v>31</v>
      </c>
      <c r="D1041" s="14" t="s">
        <v>2596</v>
      </c>
      <c r="E1041" s="14" t="s">
        <v>968</v>
      </c>
      <c r="F1041" s="15">
        <v>46119</v>
      </c>
      <c r="G1041" s="15">
        <f>EDATE(DataTable[[#This Row],[Priority Date]],31)</f>
        <v>45936</v>
      </c>
      <c r="H1041" s="28">
        <f t="shared" ca="1" si="71"/>
        <v>-321</v>
      </c>
      <c r="I1041" s="28">
        <f ca="1">PendingRQTable[[#This Row],[Days Remaining]]/(365/12)</f>
        <v>-10.553424657534245</v>
      </c>
      <c r="J1041" s="13" t="str">
        <f t="shared" ca="1" si="72"/>
        <v>OVERDUE</v>
      </c>
      <c r="K1041" s="14" t="str">
        <f>IF(E1041="PROVISIONAL FILED","Yes","Yes")</f>
        <v>Yes</v>
      </c>
    </row>
    <row r="1042" spans="1:11">
      <c r="A1042" s="14" t="s">
        <v>2597</v>
      </c>
      <c r="B1042" s="28">
        <v>202641044265</v>
      </c>
      <c r="C1042" s="14" t="s">
        <v>31</v>
      </c>
      <c r="D1042" s="14" t="s">
        <v>2598</v>
      </c>
      <c r="E1042" s="14" t="s">
        <v>968</v>
      </c>
      <c r="F1042" s="15">
        <v>46119</v>
      </c>
      <c r="G1042" s="15">
        <f>EDATE(DataTable[[#This Row],[Priority Date]],31)</f>
        <v>46139</v>
      </c>
      <c r="H1042" s="28">
        <f t="shared" ca="1" si="71"/>
        <v>-118</v>
      </c>
      <c r="I1042" s="28">
        <f ca="1">PendingRQTable[[#This Row],[Days Remaining]]/(365/12)</f>
        <v>-3.8794520547945206</v>
      </c>
      <c r="J1042" s="13" t="str">
        <f t="shared" ca="1" si="72"/>
        <v>OVERDUE</v>
      </c>
      <c r="K1042" s="14" t="str">
        <f>IF(E1042="PROVISIONAL FILED","Yes","Yes")</f>
        <v>Yes</v>
      </c>
    </row>
    <row r="1043" spans="1:11">
      <c r="A1043" s="14" t="s">
        <v>2599</v>
      </c>
      <c r="B1043" s="28">
        <v>202641045206</v>
      </c>
      <c r="C1043" s="14" t="s">
        <v>287</v>
      </c>
      <c r="D1043" s="14" t="s">
        <v>649</v>
      </c>
      <c r="E1043" s="14" t="s">
        <v>968</v>
      </c>
      <c r="F1043" s="15">
        <v>46120</v>
      </c>
      <c r="G1043" s="15">
        <f>EDATE(DataTable[[#This Row],[Priority Date]],31)</f>
        <v>45901</v>
      </c>
      <c r="H1043" s="28">
        <f t="shared" ca="1" si="71"/>
        <v>-356</v>
      </c>
      <c r="I1043" s="28">
        <f ca="1">PendingRQTable[[#This Row],[Days Remaining]]/(365/12)</f>
        <v>-11.704109589041096</v>
      </c>
      <c r="J1043" s="13" t="str">
        <f t="shared" ca="1" si="72"/>
        <v>OVERDUE</v>
      </c>
      <c r="K1043" s="14" t="str">
        <f>IF(E1043="PROVISIONAL FILED","Yes","Yes")</f>
        <v>Yes</v>
      </c>
    </row>
    <row r="1044" spans="1:11">
      <c r="A1044" s="14" t="s">
        <v>2600</v>
      </c>
      <c r="B1044" s="28">
        <v>202641045065</v>
      </c>
      <c r="C1044" s="14" t="s">
        <v>33</v>
      </c>
      <c r="D1044" s="14" t="s">
        <v>2601</v>
      </c>
      <c r="E1044" s="14" t="s">
        <v>968</v>
      </c>
      <c r="F1044" s="15">
        <v>46120</v>
      </c>
      <c r="G1044" s="15">
        <f>EDATE(DataTable[[#This Row],[Priority Date]],31)</f>
        <v>45939</v>
      </c>
      <c r="H1044" s="28">
        <f t="shared" ca="1" si="71"/>
        <v>-318</v>
      </c>
      <c r="I1044" s="28">
        <f ca="1">PendingRQTable[[#This Row],[Days Remaining]]/(365/12)</f>
        <v>-10.454794520547944</v>
      </c>
      <c r="J1044" s="13" t="str">
        <f t="shared" ca="1" si="72"/>
        <v>OVERDUE</v>
      </c>
      <c r="K1044" s="14" t="str">
        <f>IF(E1044="PROVISIONAL FILED","Yes","Yes")</f>
        <v>Yes</v>
      </c>
    </row>
    <row r="1045" spans="1:11">
      <c r="A1045" s="14" t="s">
        <v>2602</v>
      </c>
      <c r="B1045" s="28">
        <v>202641045816</v>
      </c>
      <c r="C1045" s="14" t="s">
        <v>195</v>
      </c>
      <c r="D1045" s="14" t="s">
        <v>2603</v>
      </c>
      <c r="E1045" s="14" t="s">
        <v>974</v>
      </c>
      <c r="F1045" s="15">
        <v>46121</v>
      </c>
      <c r="G1045" s="15">
        <f>EDATE(DataTable[[#This Row],[Priority Date]],31)</f>
        <v>46146</v>
      </c>
      <c r="H1045" s="28">
        <f t="shared" ca="1" si="71"/>
        <v>-111</v>
      </c>
      <c r="I1045" s="28">
        <f ca="1">PendingRQTable[[#This Row],[Days Remaining]]/(365/12)</f>
        <v>-3.6493150684931503</v>
      </c>
      <c r="J1045" s="13" t="str">
        <f t="shared" ca="1" si="72"/>
        <v>OVERDUE</v>
      </c>
      <c r="K1045" s="14" t="str">
        <f>IF(E1045="COMPLETE FILED","Yes","Yes")</f>
        <v>Yes</v>
      </c>
    </row>
    <row r="1046" spans="1:11">
      <c r="A1046" s="14" t="s">
        <v>2604</v>
      </c>
      <c r="B1046" s="28">
        <v>202641045379</v>
      </c>
      <c r="C1046" s="14" t="s">
        <v>40</v>
      </c>
      <c r="D1046" s="14" t="s">
        <v>2605</v>
      </c>
      <c r="E1046" s="14" t="s">
        <v>968</v>
      </c>
      <c r="F1046" s="15">
        <v>46121</v>
      </c>
      <c r="G1046" s="15">
        <f>EDATE(DataTable[[#This Row],[Priority Date]],31)</f>
        <v>45907</v>
      </c>
      <c r="H1046" s="28">
        <f t="shared" ca="1" si="71"/>
        <v>-350</v>
      </c>
      <c r="I1046" s="28">
        <f ca="1">PendingRQTable[[#This Row],[Days Remaining]]/(365/12)</f>
        <v>-11.506849315068493</v>
      </c>
      <c r="J1046" s="13" t="str">
        <f t="shared" ca="1" si="72"/>
        <v>OVERDUE</v>
      </c>
      <c r="K1046" s="14" t="str">
        <f t="shared" ref="K1046:K1070" si="74">IF(E1046="PROVISIONAL FILED","Yes","Yes")</f>
        <v>Yes</v>
      </c>
    </row>
    <row r="1047" spans="1:11">
      <c r="A1047" s="14" t="s">
        <v>2606</v>
      </c>
      <c r="B1047" s="28">
        <v>202641045555</v>
      </c>
      <c r="C1047" s="14" t="s">
        <v>69</v>
      </c>
      <c r="D1047" s="14" t="s">
        <v>649</v>
      </c>
      <c r="E1047" s="14" t="s">
        <v>968</v>
      </c>
      <c r="F1047" s="15">
        <v>46121</v>
      </c>
      <c r="G1047" s="15">
        <f>EDATE(DataTable[[#This Row],[Priority Date]],31)</f>
        <v>46504</v>
      </c>
      <c r="H1047" s="28">
        <f t="shared" ca="1" si="71"/>
        <v>247</v>
      </c>
      <c r="I1047" s="28">
        <f ca="1">PendingRQTable[[#This Row],[Days Remaining]]/(365/12)</f>
        <v>8.1205479452054785</v>
      </c>
      <c r="J1047" s="13" t="str">
        <f t="shared" ca="1" si="72"/>
        <v>UPCOMING</v>
      </c>
      <c r="K1047" s="14" t="str">
        <f t="shared" si="74"/>
        <v>Yes</v>
      </c>
    </row>
    <row r="1048" spans="1:11">
      <c r="A1048" s="14" t="s">
        <v>2607</v>
      </c>
      <c r="B1048" s="28">
        <v>202641046417</v>
      </c>
      <c r="C1048" s="14" t="s">
        <v>33</v>
      </c>
      <c r="D1048" s="14" t="s">
        <v>2608</v>
      </c>
      <c r="E1048" s="14" t="s">
        <v>968</v>
      </c>
      <c r="F1048" s="15">
        <v>46122</v>
      </c>
      <c r="G1048" s="15">
        <f>EDATE(DataTable[[#This Row],[Priority Date]],31)</f>
        <v>45937</v>
      </c>
      <c r="H1048" s="28">
        <f t="shared" ca="1" si="71"/>
        <v>-320</v>
      </c>
      <c r="I1048" s="28">
        <f ca="1">PendingRQTable[[#This Row],[Days Remaining]]/(365/12)</f>
        <v>-10.520547945205479</v>
      </c>
      <c r="J1048" s="13" t="str">
        <f t="shared" ca="1" si="72"/>
        <v>OVERDUE</v>
      </c>
      <c r="K1048" s="14" t="str">
        <f t="shared" si="74"/>
        <v>Yes</v>
      </c>
    </row>
    <row r="1049" spans="1:11">
      <c r="A1049" s="14" t="s">
        <v>2609</v>
      </c>
      <c r="B1049" s="28">
        <v>202641046043</v>
      </c>
      <c r="C1049" s="14" t="s">
        <v>33</v>
      </c>
      <c r="D1049" s="14" t="s">
        <v>2610</v>
      </c>
      <c r="E1049" s="14" t="s">
        <v>968</v>
      </c>
      <c r="F1049" s="15">
        <v>46122</v>
      </c>
      <c r="G1049" s="15">
        <f>EDATE(DataTable[[#This Row],[Priority Date]],31)</f>
        <v>46844</v>
      </c>
      <c r="H1049" s="28">
        <f t="shared" ca="1" si="71"/>
        <v>587</v>
      </c>
      <c r="I1049" s="28">
        <f ca="1">PendingRQTable[[#This Row],[Days Remaining]]/(365/12)</f>
        <v>19.298630136986301</v>
      </c>
      <c r="J1049" s="13" t="str">
        <f t="shared" ca="1" si="72"/>
        <v>UPCOMING</v>
      </c>
      <c r="K1049" s="14" t="str">
        <f t="shared" si="74"/>
        <v>Yes</v>
      </c>
    </row>
    <row r="1050" spans="1:11">
      <c r="A1050" s="14" t="s">
        <v>2611</v>
      </c>
      <c r="B1050" s="28">
        <v>202641045906</v>
      </c>
      <c r="C1050" s="14" t="s">
        <v>42</v>
      </c>
      <c r="D1050" s="14" t="s">
        <v>2612</v>
      </c>
      <c r="E1050" s="14" t="s">
        <v>968</v>
      </c>
      <c r="F1050" s="15">
        <v>46122</v>
      </c>
      <c r="G1050" s="15">
        <f>EDATE(DataTable[[#This Row],[Priority Date]],31)</f>
        <v>45958</v>
      </c>
      <c r="H1050" s="28">
        <f t="shared" ca="1" si="71"/>
        <v>-299</v>
      </c>
      <c r="I1050" s="28">
        <f ca="1">PendingRQTable[[#This Row],[Days Remaining]]/(365/12)</f>
        <v>-9.830136986301369</v>
      </c>
      <c r="J1050" s="13" t="str">
        <f t="shared" ca="1" si="72"/>
        <v>OVERDUE</v>
      </c>
      <c r="K1050" s="14" t="str">
        <f t="shared" si="74"/>
        <v>Yes</v>
      </c>
    </row>
    <row r="1051" spans="1:11">
      <c r="A1051" s="14" t="s">
        <v>2613</v>
      </c>
      <c r="B1051" s="28">
        <v>202641046038</v>
      </c>
      <c r="C1051" s="14" t="s">
        <v>621</v>
      </c>
      <c r="D1051" s="14" t="s">
        <v>2614</v>
      </c>
      <c r="E1051" s="14" t="s">
        <v>968</v>
      </c>
      <c r="F1051" s="15">
        <v>46122</v>
      </c>
      <c r="G1051" s="15">
        <f>EDATE(DataTable[[#This Row],[Priority Date]],31)</f>
        <v>45973</v>
      </c>
      <c r="H1051" s="28">
        <f t="shared" ca="1" si="71"/>
        <v>-284</v>
      </c>
      <c r="I1051" s="28">
        <f ca="1">PendingRQTable[[#This Row],[Days Remaining]]/(365/12)</f>
        <v>-9.336986301369862</v>
      </c>
      <c r="J1051" s="13" t="str">
        <f t="shared" ca="1" si="72"/>
        <v>OVERDUE</v>
      </c>
      <c r="K1051" s="14" t="str">
        <f t="shared" si="74"/>
        <v>Yes</v>
      </c>
    </row>
    <row r="1052" spans="1:11">
      <c r="A1052" s="14" t="s">
        <v>2615</v>
      </c>
      <c r="B1052" s="28">
        <v>202611045924</v>
      </c>
      <c r="C1052" s="14" t="s">
        <v>54</v>
      </c>
      <c r="D1052" s="14" t="s">
        <v>2616</v>
      </c>
      <c r="E1052" s="14" t="s">
        <v>968</v>
      </c>
      <c r="F1052" s="15">
        <v>46122</v>
      </c>
      <c r="G1052" s="15">
        <f>EDATE(DataTable[[#This Row],[Priority Date]],31)</f>
        <v>45917</v>
      </c>
      <c r="H1052" s="28">
        <f t="shared" ca="1" si="71"/>
        <v>-340</v>
      </c>
      <c r="I1052" s="28">
        <f ca="1">PendingRQTable[[#This Row],[Days Remaining]]/(365/12)</f>
        <v>-11.178082191780822</v>
      </c>
      <c r="J1052" s="13" t="str">
        <f t="shared" ca="1" si="72"/>
        <v>OVERDUE</v>
      </c>
      <c r="K1052" s="14" t="str">
        <f t="shared" si="74"/>
        <v>Yes</v>
      </c>
    </row>
    <row r="1053" spans="1:11">
      <c r="A1053" s="14" t="s">
        <v>2617</v>
      </c>
      <c r="B1053" s="28">
        <v>202641046297</v>
      </c>
      <c r="C1053" s="14" t="s">
        <v>85</v>
      </c>
      <c r="D1053" s="14" t="s">
        <v>2618</v>
      </c>
      <c r="E1053" s="14" t="s">
        <v>968</v>
      </c>
      <c r="F1053" s="15">
        <v>46122</v>
      </c>
      <c r="G1053" s="15">
        <f>EDATE(DataTable[[#This Row],[Priority Date]],31)</f>
        <v>45917</v>
      </c>
      <c r="H1053" s="28">
        <f t="shared" ca="1" si="71"/>
        <v>-340</v>
      </c>
      <c r="I1053" s="28">
        <f ca="1">PendingRQTable[[#This Row],[Days Remaining]]/(365/12)</f>
        <v>-11.178082191780822</v>
      </c>
      <c r="J1053" s="13" t="str">
        <f t="shared" ca="1" si="72"/>
        <v>OVERDUE</v>
      </c>
      <c r="K1053" s="14" t="str">
        <f t="shared" si="74"/>
        <v>Yes</v>
      </c>
    </row>
    <row r="1054" spans="1:11">
      <c r="A1054" s="14" t="s">
        <v>2619</v>
      </c>
      <c r="B1054" s="28">
        <v>202621046131</v>
      </c>
      <c r="C1054" s="14" t="s">
        <v>41</v>
      </c>
      <c r="D1054" s="14" t="s">
        <v>2620</v>
      </c>
      <c r="E1054" s="14" t="s">
        <v>968</v>
      </c>
      <c r="F1054" s="15">
        <v>46122</v>
      </c>
      <c r="G1054" s="15">
        <f>EDATE(DataTable[[#This Row],[Priority Date]],31)</f>
        <v>46844</v>
      </c>
      <c r="H1054" s="28">
        <f t="shared" ca="1" si="71"/>
        <v>587</v>
      </c>
      <c r="I1054" s="28">
        <f ca="1">PendingRQTable[[#This Row],[Days Remaining]]/(365/12)</f>
        <v>19.298630136986301</v>
      </c>
      <c r="J1054" s="13" t="str">
        <f t="shared" ca="1" si="72"/>
        <v>UPCOMING</v>
      </c>
      <c r="K1054" s="14" t="str">
        <f t="shared" si="74"/>
        <v>Yes</v>
      </c>
    </row>
    <row r="1055" spans="1:11">
      <c r="A1055" s="14" t="s">
        <v>2621</v>
      </c>
      <c r="B1055" s="28">
        <v>202611045922</v>
      </c>
      <c r="C1055" s="14" t="s">
        <v>548</v>
      </c>
      <c r="D1055" s="14" t="s">
        <v>2622</v>
      </c>
      <c r="E1055" s="14" t="s">
        <v>968</v>
      </c>
      <c r="F1055" s="15">
        <v>46122</v>
      </c>
      <c r="G1055" s="15">
        <f>EDATE(DataTable[[#This Row],[Priority Date]],31)</f>
        <v>45915</v>
      </c>
      <c r="H1055" s="28">
        <f t="shared" ca="1" si="71"/>
        <v>-342</v>
      </c>
      <c r="I1055" s="28">
        <f ca="1">PendingRQTable[[#This Row],[Days Remaining]]/(365/12)</f>
        <v>-11.243835616438355</v>
      </c>
      <c r="J1055" s="13" t="str">
        <f t="shared" ca="1" si="72"/>
        <v>OVERDUE</v>
      </c>
      <c r="K1055" s="14" t="str">
        <f t="shared" si="74"/>
        <v>Yes</v>
      </c>
    </row>
    <row r="1056" spans="1:11">
      <c r="A1056" s="14" t="s">
        <v>2623</v>
      </c>
      <c r="B1056" s="28">
        <v>202611046126</v>
      </c>
      <c r="C1056" s="14" t="s">
        <v>151</v>
      </c>
      <c r="D1056" s="14" t="s">
        <v>2624</v>
      </c>
      <c r="E1056" s="14" t="s">
        <v>968</v>
      </c>
      <c r="F1056" s="15">
        <v>46122</v>
      </c>
      <c r="G1056" s="15">
        <f>EDATE(DataTable[[#This Row],[Priority Date]],31)</f>
        <v>46236</v>
      </c>
      <c r="H1056" s="28">
        <f t="shared" ca="1" si="71"/>
        <v>-21</v>
      </c>
      <c r="I1056" s="28">
        <f ca="1">PendingRQTable[[#This Row],[Days Remaining]]/(365/12)</f>
        <v>-0.69041095890410953</v>
      </c>
      <c r="J1056" s="13" t="str">
        <f t="shared" ca="1" si="72"/>
        <v>OVERDUE</v>
      </c>
      <c r="K1056" s="14" t="str">
        <f t="shared" si="74"/>
        <v>Yes</v>
      </c>
    </row>
    <row r="1057" spans="1:11">
      <c r="A1057" s="14" t="s">
        <v>2625</v>
      </c>
      <c r="B1057" s="28">
        <v>202641046688</v>
      </c>
      <c r="C1057" s="14" t="s">
        <v>44</v>
      </c>
      <c r="D1057" s="14" t="s">
        <v>2626</v>
      </c>
      <c r="E1057" s="14" t="s">
        <v>968</v>
      </c>
      <c r="F1057" s="15">
        <v>46123</v>
      </c>
      <c r="G1057" s="15">
        <f>EDATE(DataTable[[#This Row],[Priority Date]],31)</f>
        <v>45947</v>
      </c>
      <c r="H1057" s="28">
        <f t="shared" ca="1" si="71"/>
        <v>-310</v>
      </c>
      <c r="I1057" s="28">
        <f ca="1">PendingRQTable[[#This Row],[Days Remaining]]/(365/12)</f>
        <v>-10.191780821917808</v>
      </c>
      <c r="J1057" s="13" t="str">
        <f t="shared" ca="1" si="72"/>
        <v>OVERDUE</v>
      </c>
      <c r="K1057" s="14" t="str">
        <f t="shared" si="74"/>
        <v>Yes</v>
      </c>
    </row>
    <row r="1058" spans="1:11">
      <c r="A1058" s="14" t="s">
        <v>2627</v>
      </c>
      <c r="B1058" s="28">
        <v>202641046691</v>
      </c>
      <c r="C1058" s="14" t="s">
        <v>44</v>
      </c>
      <c r="D1058" s="14" t="s">
        <v>2628</v>
      </c>
      <c r="E1058" s="14" t="s">
        <v>968</v>
      </c>
      <c r="F1058" s="15">
        <v>46123</v>
      </c>
      <c r="G1058" s="15">
        <f>EDATE(DataTable[[#This Row],[Priority Date]],31)</f>
        <v>46845</v>
      </c>
      <c r="H1058" s="28">
        <f t="shared" ca="1" si="71"/>
        <v>588</v>
      </c>
      <c r="I1058" s="28">
        <f ca="1">PendingRQTable[[#This Row],[Days Remaining]]/(365/12)</f>
        <v>19.331506849315069</v>
      </c>
      <c r="J1058" s="13" t="str">
        <f t="shared" ca="1" si="72"/>
        <v>UPCOMING</v>
      </c>
      <c r="K1058" s="14" t="str">
        <f t="shared" si="74"/>
        <v>Yes</v>
      </c>
    </row>
    <row r="1059" spans="1:11">
      <c r="A1059" s="14" t="s">
        <v>2629</v>
      </c>
      <c r="B1059" s="28">
        <v>202641047017</v>
      </c>
      <c r="C1059" s="14" t="s">
        <v>534</v>
      </c>
      <c r="D1059" s="14" t="s">
        <v>649</v>
      </c>
      <c r="E1059" s="14" t="s">
        <v>968</v>
      </c>
      <c r="F1059" s="15">
        <v>46125</v>
      </c>
      <c r="G1059" s="15">
        <f>EDATE(DataTable[[#This Row],[Priority Date]],31)</f>
        <v>45973</v>
      </c>
      <c r="H1059" s="28">
        <f t="shared" ca="1" si="71"/>
        <v>-284</v>
      </c>
      <c r="I1059" s="28">
        <f ca="1">PendingRQTable[[#This Row],[Days Remaining]]/(365/12)</f>
        <v>-9.336986301369862</v>
      </c>
      <c r="J1059" s="13" t="str">
        <f t="shared" ca="1" si="72"/>
        <v>OVERDUE</v>
      </c>
      <c r="K1059" s="14" t="str">
        <f t="shared" si="74"/>
        <v>Yes</v>
      </c>
    </row>
    <row r="1060" spans="1:11">
      <c r="A1060" s="14" t="s">
        <v>2630</v>
      </c>
      <c r="B1060" s="28">
        <v>202611047487</v>
      </c>
      <c r="C1060" s="14" t="s">
        <v>33</v>
      </c>
      <c r="D1060" s="14" t="s">
        <v>2631</v>
      </c>
      <c r="E1060" s="14" t="s">
        <v>968</v>
      </c>
      <c r="F1060" s="15">
        <v>46126</v>
      </c>
      <c r="G1060" s="15">
        <f>EDATE(DataTable[[#This Row],[Priority Date]],31)</f>
        <v>46504</v>
      </c>
      <c r="H1060" s="28">
        <f t="shared" ca="1" si="71"/>
        <v>247</v>
      </c>
      <c r="I1060" s="28">
        <f ca="1">PendingRQTable[[#This Row],[Days Remaining]]/(365/12)</f>
        <v>8.1205479452054785</v>
      </c>
      <c r="J1060" s="13" t="str">
        <f t="shared" ca="1" si="72"/>
        <v>UPCOMING</v>
      </c>
      <c r="K1060" s="14" t="str">
        <f t="shared" si="74"/>
        <v>Yes</v>
      </c>
    </row>
    <row r="1061" spans="1:11">
      <c r="A1061" s="14" t="s">
        <v>2632</v>
      </c>
      <c r="B1061" s="28">
        <v>202611047546</v>
      </c>
      <c r="C1061" s="14" t="s">
        <v>33</v>
      </c>
      <c r="D1061" s="14" t="s">
        <v>2633</v>
      </c>
      <c r="E1061" s="14" t="s">
        <v>968</v>
      </c>
      <c r="F1061" s="15">
        <v>46126</v>
      </c>
      <c r="G1061" s="15">
        <f>EDATE(DataTable[[#This Row],[Priority Date]],31)</f>
        <v>46845</v>
      </c>
      <c r="H1061" s="28">
        <f t="shared" ca="1" si="71"/>
        <v>588</v>
      </c>
      <c r="I1061" s="28">
        <f ca="1">PendingRQTable[[#This Row],[Days Remaining]]/(365/12)</f>
        <v>19.331506849315069</v>
      </c>
      <c r="J1061" s="13" t="str">
        <f t="shared" ca="1" si="72"/>
        <v>UPCOMING</v>
      </c>
      <c r="K1061" s="14" t="str">
        <f t="shared" si="74"/>
        <v>Yes</v>
      </c>
    </row>
    <row r="1062" spans="1:11">
      <c r="A1062" s="14" t="s">
        <v>2634</v>
      </c>
      <c r="B1062" s="28">
        <v>202611048069</v>
      </c>
      <c r="C1062" s="14" t="s">
        <v>54</v>
      </c>
      <c r="D1062" s="14" t="s">
        <v>2635</v>
      </c>
      <c r="E1062" s="14" t="s">
        <v>968</v>
      </c>
      <c r="F1062" s="15">
        <v>46127</v>
      </c>
      <c r="G1062" s="15">
        <f>EDATE(DataTable[[#This Row],[Priority Date]],31)</f>
        <v>45933</v>
      </c>
      <c r="H1062" s="28">
        <f t="shared" ca="1" si="71"/>
        <v>-324</v>
      </c>
      <c r="I1062" s="28">
        <f ca="1">PendingRQTable[[#This Row],[Days Remaining]]/(365/12)</f>
        <v>-10.652054794520547</v>
      </c>
      <c r="J1062" s="13" t="str">
        <f t="shared" ca="1" si="72"/>
        <v>OVERDUE</v>
      </c>
      <c r="K1062" s="14" t="str">
        <f t="shared" si="74"/>
        <v>Yes</v>
      </c>
    </row>
    <row r="1063" spans="1:11">
      <c r="A1063" s="14" t="s">
        <v>2636</v>
      </c>
      <c r="B1063" s="28">
        <v>202641048227</v>
      </c>
      <c r="C1063" s="14" t="s">
        <v>619</v>
      </c>
      <c r="D1063" s="14" t="s">
        <v>2637</v>
      </c>
      <c r="E1063" s="14" t="s">
        <v>968</v>
      </c>
      <c r="F1063" s="15">
        <v>46127</v>
      </c>
      <c r="G1063" s="15">
        <f>EDATE(DataTable[[#This Row],[Priority Date]],31)</f>
        <v>46845</v>
      </c>
      <c r="H1063" s="28">
        <f t="shared" ca="1" si="71"/>
        <v>588</v>
      </c>
      <c r="I1063" s="28">
        <f ca="1">PendingRQTable[[#This Row],[Days Remaining]]/(365/12)</f>
        <v>19.331506849315069</v>
      </c>
      <c r="J1063" s="13" t="str">
        <f t="shared" ca="1" si="72"/>
        <v>UPCOMING</v>
      </c>
      <c r="K1063" s="14" t="str">
        <f t="shared" si="74"/>
        <v>Yes</v>
      </c>
    </row>
    <row r="1064" spans="1:11">
      <c r="A1064" s="14" t="s">
        <v>2638</v>
      </c>
      <c r="B1064" s="28">
        <v>202641048251</v>
      </c>
      <c r="C1064" s="14" t="s">
        <v>85</v>
      </c>
      <c r="D1064" s="14" t="s">
        <v>2639</v>
      </c>
      <c r="E1064" s="14" t="s">
        <v>968</v>
      </c>
      <c r="F1064" s="15">
        <v>46127</v>
      </c>
      <c r="G1064" s="15">
        <f>EDATE(DataTable[[#This Row],[Priority Date]],31)</f>
        <v>45903</v>
      </c>
      <c r="H1064" s="28">
        <f t="shared" ca="1" si="71"/>
        <v>-354</v>
      </c>
      <c r="I1064" s="28">
        <f ca="1">PendingRQTable[[#This Row],[Days Remaining]]/(365/12)</f>
        <v>-11.638356164383561</v>
      </c>
      <c r="J1064" s="13" t="str">
        <f t="shared" ca="1" si="72"/>
        <v>OVERDUE</v>
      </c>
      <c r="K1064" s="14" t="str">
        <f t="shared" si="74"/>
        <v>Yes</v>
      </c>
    </row>
    <row r="1065" spans="1:11">
      <c r="A1065" s="14" t="s">
        <v>2640</v>
      </c>
      <c r="B1065" s="28">
        <v>202611048640</v>
      </c>
      <c r="C1065" s="14" t="s">
        <v>191</v>
      </c>
      <c r="D1065" s="14" t="s">
        <v>2641</v>
      </c>
      <c r="E1065" s="14" t="s">
        <v>968</v>
      </c>
      <c r="F1065" s="15">
        <v>46128</v>
      </c>
      <c r="G1065" s="15">
        <f>EDATE(DataTable[[#This Row],[Priority Date]],31)</f>
        <v>45932</v>
      </c>
      <c r="H1065" s="28">
        <f t="shared" ca="1" si="71"/>
        <v>-325</v>
      </c>
      <c r="I1065" s="28">
        <f ca="1">PendingRQTable[[#This Row],[Days Remaining]]/(365/12)</f>
        <v>-10.684931506849315</v>
      </c>
      <c r="J1065" s="13" t="str">
        <f t="shared" ca="1" si="72"/>
        <v>OVERDUE</v>
      </c>
      <c r="K1065" s="14" t="str">
        <f t="shared" si="74"/>
        <v>Yes</v>
      </c>
    </row>
    <row r="1066" spans="1:11">
      <c r="A1066" s="14" t="s">
        <v>2642</v>
      </c>
      <c r="B1066" s="28">
        <v>202641048628</v>
      </c>
      <c r="C1066" s="14" t="s">
        <v>44</v>
      </c>
      <c r="D1066" s="14" t="s">
        <v>2643</v>
      </c>
      <c r="E1066" s="14" t="s">
        <v>968</v>
      </c>
      <c r="F1066" s="15">
        <v>46128</v>
      </c>
      <c r="G1066" s="15">
        <f>EDATE(DataTable[[#This Row],[Priority Date]],31)</f>
        <v>46138</v>
      </c>
      <c r="H1066" s="28">
        <f t="shared" ca="1" si="71"/>
        <v>-119</v>
      </c>
      <c r="I1066" s="28">
        <f ca="1">PendingRQTable[[#This Row],[Days Remaining]]/(365/12)</f>
        <v>-3.9123287671232876</v>
      </c>
      <c r="J1066" s="13" t="str">
        <f t="shared" ca="1" si="72"/>
        <v>OVERDUE</v>
      </c>
      <c r="K1066" s="14" t="str">
        <f t="shared" si="74"/>
        <v>Yes</v>
      </c>
    </row>
    <row r="1067" spans="1:11">
      <c r="A1067" s="14" t="s">
        <v>2644</v>
      </c>
      <c r="B1067" s="28">
        <v>202641048657</v>
      </c>
      <c r="C1067" s="14" t="s">
        <v>33</v>
      </c>
      <c r="D1067" s="14" t="s">
        <v>2645</v>
      </c>
      <c r="E1067" s="14" t="s">
        <v>968</v>
      </c>
      <c r="F1067" s="15">
        <v>46128</v>
      </c>
      <c r="G1067" s="15">
        <f>EDATE(DataTable[[#This Row],[Priority Date]],31)</f>
        <v>46481</v>
      </c>
      <c r="H1067" s="28">
        <f t="shared" ca="1" si="71"/>
        <v>224</v>
      </c>
      <c r="I1067" s="28">
        <f ca="1">PendingRQTable[[#This Row],[Days Remaining]]/(365/12)</f>
        <v>7.3643835616438356</v>
      </c>
      <c r="J1067" s="13" t="str">
        <f t="shared" ca="1" si="72"/>
        <v>UPCOMING</v>
      </c>
      <c r="K1067" s="14" t="str">
        <f t="shared" si="74"/>
        <v>Yes</v>
      </c>
    </row>
    <row r="1068" spans="1:11">
      <c r="A1068" s="14" t="s">
        <v>2646</v>
      </c>
      <c r="B1068" s="28">
        <v>202641049430</v>
      </c>
      <c r="C1068" s="14" t="s">
        <v>33</v>
      </c>
      <c r="D1068" s="14" t="s">
        <v>2647</v>
      </c>
      <c r="E1068" s="14" t="s">
        <v>968</v>
      </c>
      <c r="F1068" s="15">
        <v>46129</v>
      </c>
      <c r="G1068" s="15">
        <f>EDATE(DataTable[[#This Row],[Priority Date]],31)</f>
        <v>45903</v>
      </c>
      <c r="H1068" s="28">
        <f t="shared" ca="1" si="71"/>
        <v>-354</v>
      </c>
      <c r="I1068" s="28">
        <f ca="1">PendingRQTable[[#This Row],[Days Remaining]]/(365/12)</f>
        <v>-11.638356164383561</v>
      </c>
      <c r="J1068" s="13" t="str">
        <f t="shared" ca="1" si="72"/>
        <v>OVERDUE</v>
      </c>
      <c r="K1068" s="14" t="str">
        <f t="shared" si="74"/>
        <v>Yes</v>
      </c>
    </row>
    <row r="1069" spans="1:11">
      <c r="A1069" s="14" t="s">
        <v>2648</v>
      </c>
      <c r="B1069" s="28">
        <v>202631049100</v>
      </c>
      <c r="C1069" s="14" t="s">
        <v>418</v>
      </c>
      <c r="D1069" s="14" t="s">
        <v>649</v>
      </c>
      <c r="E1069" s="14" t="s">
        <v>968</v>
      </c>
      <c r="F1069" s="15">
        <v>46129</v>
      </c>
      <c r="G1069" s="15">
        <f>EDATE(DataTable[[#This Row],[Priority Date]],31)</f>
        <v>46112</v>
      </c>
      <c r="H1069" s="28">
        <f t="shared" ca="1" si="71"/>
        <v>-145</v>
      </c>
      <c r="I1069" s="28">
        <f ca="1">PendingRQTable[[#This Row],[Days Remaining]]/(365/12)</f>
        <v>-4.7671232876712324</v>
      </c>
      <c r="J1069" s="13" t="str">
        <f t="shared" ca="1" si="72"/>
        <v>OVERDUE</v>
      </c>
      <c r="K1069" s="14" t="str">
        <f t="shared" si="74"/>
        <v>Yes</v>
      </c>
    </row>
    <row r="1070" spans="1:11">
      <c r="A1070" s="14" t="s">
        <v>2649</v>
      </c>
      <c r="B1070" s="28">
        <v>202641049506</v>
      </c>
      <c r="C1070" s="14" t="s">
        <v>33</v>
      </c>
      <c r="D1070" s="14" t="s">
        <v>2650</v>
      </c>
      <c r="E1070" s="14" t="s">
        <v>968</v>
      </c>
      <c r="F1070" s="15">
        <v>46129</v>
      </c>
      <c r="G1070" s="15">
        <f>EDATE(DataTable[[#This Row],[Priority Date]],31)</f>
        <v>46127</v>
      </c>
      <c r="H1070" s="28">
        <f t="shared" ca="1" si="71"/>
        <v>-130</v>
      </c>
      <c r="I1070" s="28">
        <f ca="1">PendingRQTable[[#This Row],[Days Remaining]]/(365/12)</f>
        <v>-4.2739726027397262</v>
      </c>
      <c r="J1070" s="13" t="str">
        <f t="shared" ca="1" si="72"/>
        <v>OVERDUE</v>
      </c>
      <c r="K1070" s="14" t="str">
        <f t="shared" si="74"/>
        <v>Yes</v>
      </c>
    </row>
    <row r="1071" spans="1:11">
      <c r="A1071" s="14" t="s">
        <v>2651</v>
      </c>
      <c r="B1071" s="28">
        <v>202641050092</v>
      </c>
      <c r="C1071" s="14" t="s">
        <v>37</v>
      </c>
      <c r="D1071" s="14" t="s">
        <v>2652</v>
      </c>
      <c r="E1071" s="14" t="s">
        <v>974</v>
      </c>
      <c r="F1071" s="15">
        <v>46132</v>
      </c>
      <c r="G1071" s="15">
        <f>EDATE(DataTable[[#This Row],[Priority Date]],31)</f>
        <v>46217</v>
      </c>
      <c r="H1071" s="28">
        <f t="shared" ca="1" si="71"/>
        <v>-40</v>
      </c>
      <c r="I1071" s="28">
        <f ca="1">PendingRQTable[[#This Row],[Days Remaining]]/(365/12)</f>
        <v>-1.3150684931506849</v>
      </c>
      <c r="J1071" s="13" t="str">
        <f t="shared" ca="1" si="72"/>
        <v>OVERDUE</v>
      </c>
      <c r="K1071" s="14" t="str">
        <f>IF(E1071="COMPLETE FILED","Yes","Yes")</f>
        <v>Yes</v>
      </c>
    </row>
    <row r="1072" spans="1:11">
      <c r="A1072" s="14" t="s">
        <v>2653</v>
      </c>
      <c r="B1072" s="28">
        <v>202611049954</v>
      </c>
      <c r="C1072" s="14" t="s">
        <v>151</v>
      </c>
      <c r="D1072" s="14" t="s">
        <v>2654</v>
      </c>
      <c r="E1072" s="14" t="s">
        <v>968</v>
      </c>
      <c r="F1072" s="15">
        <v>46132</v>
      </c>
      <c r="G1072" s="15">
        <f>EDATE(DataTable[[#This Row],[Priority Date]],31)</f>
        <v>46845</v>
      </c>
      <c r="H1072" s="28">
        <f t="shared" ca="1" si="71"/>
        <v>588</v>
      </c>
      <c r="I1072" s="28">
        <f ca="1">PendingRQTable[[#This Row],[Days Remaining]]/(365/12)</f>
        <v>19.331506849315069</v>
      </c>
      <c r="J1072" s="13" t="str">
        <f t="shared" ca="1" si="72"/>
        <v>UPCOMING</v>
      </c>
      <c r="K1072" s="14" t="str">
        <f>IF(E1072="PROVISIONAL FILED","Yes","Yes")</f>
        <v>Yes</v>
      </c>
    </row>
    <row r="1073" spans="1:11">
      <c r="A1073" s="14" t="s">
        <v>2655</v>
      </c>
      <c r="B1073" s="28">
        <v>202611050144</v>
      </c>
      <c r="C1073" s="14" t="s">
        <v>54</v>
      </c>
      <c r="D1073" s="14" t="s">
        <v>2656</v>
      </c>
      <c r="E1073" s="14" t="s">
        <v>968</v>
      </c>
      <c r="F1073" s="15">
        <v>46132</v>
      </c>
      <c r="G1073" s="15">
        <f>EDATE(DataTable[[#This Row],[Priority Date]],31)</f>
        <v>45907</v>
      </c>
      <c r="H1073" s="28">
        <f t="shared" ca="1" si="71"/>
        <v>-350</v>
      </c>
      <c r="I1073" s="28">
        <f ca="1">PendingRQTable[[#This Row],[Days Remaining]]/(365/12)</f>
        <v>-11.506849315068493</v>
      </c>
      <c r="J1073" s="13" t="str">
        <f t="shared" ca="1" si="72"/>
        <v>OVERDUE</v>
      </c>
      <c r="K1073" s="14" t="str">
        <f>IF(E1073="PROVISIONAL FILED","Yes","Yes")</f>
        <v>Yes</v>
      </c>
    </row>
    <row r="1074" spans="1:11">
      <c r="A1074" s="14" t="s">
        <v>2657</v>
      </c>
      <c r="B1074" s="28">
        <v>202641050058</v>
      </c>
      <c r="C1074" s="14" t="s">
        <v>37</v>
      </c>
      <c r="D1074" s="14" t="s">
        <v>2658</v>
      </c>
      <c r="E1074" s="14" t="s">
        <v>974</v>
      </c>
      <c r="F1074" s="15">
        <v>46132</v>
      </c>
      <c r="G1074" s="15">
        <f>EDATE(DataTable[[#This Row],[Priority Date]],31)</f>
        <v>46504</v>
      </c>
      <c r="H1074" s="28">
        <f t="shared" ca="1" si="71"/>
        <v>247</v>
      </c>
      <c r="I1074" s="28">
        <f ca="1">PendingRQTable[[#This Row],[Days Remaining]]/(365/12)</f>
        <v>8.1205479452054785</v>
      </c>
      <c r="J1074" s="13" t="str">
        <f t="shared" ca="1" si="72"/>
        <v>UPCOMING</v>
      </c>
      <c r="K1074" s="14" t="str">
        <f>IF(E1074="COMPLETE FILED","Yes","Yes")</f>
        <v>Yes</v>
      </c>
    </row>
    <row r="1075" spans="1:11">
      <c r="A1075" s="14" t="s">
        <v>2659</v>
      </c>
      <c r="B1075" s="28">
        <v>202641050976</v>
      </c>
      <c r="C1075" s="14" t="s">
        <v>33</v>
      </c>
      <c r="D1075" s="14" t="s">
        <v>2660</v>
      </c>
      <c r="E1075" s="14" t="s">
        <v>968</v>
      </c>
      <c r="F1075" s="15">
        <v>46133</v>
      </c>
      <c r="G1075" s="15">
        <f>EDATE(DataTable[[#This Row],[Priority Date]],31)</f>
        <v>45928</v>
      </c>
      <c r="H1075" s="28">
        <f t="shared" ca="1" si="71"/>
        <v>-329</v>
      </c>
      <c r="I1075" s="28">
        <f ca="1">PendingRQTable[[#This Row],[Days Remaining]]/(365/12)</f>
        <v>-10.816438356164383</v>
      </c>
      <c r="J1075" s="13" t="str">
        <f t="shared" ca="1" si="72"/>
        <v>OVERDUE</v>
      </c>
      <c r="K1075" s="14" t="str">
        <f>IF(E1075="PROVISIONAL FILED","Yes","Yes")</f>
        <v>Yes</v>
      </c>
    </row>
    <row r="1076" spans="1:11">
      <c r="A1076" s="14" t="s">
        <v>2661</v>
      </c>
      <c r="B1076" s="28">
        <v>202641050608</v>
      </c>
      <c r="C1076" s="14" t="s">
        <v>42</v>
      </c>
      <c r="D1076" s="14" t="s">
        <v>2662</v>
      </c>
      <c r="E1076" s="14" t="s">
        <v>974</v>
      </c>
      <c r="F1076" s="15">
        <v>46133</v>
      </c>
      <c r="G1076" s="15">
        <f>EDATE(DataTable[[#This Row],[Priority Date]],31)</f>
        <v>46845</v>
      </c>
      <c r="H1076" s="28">
        <f t="shared" ca="1" si="71"/>
        <v>588</v>
      </c>
      <c r="I1076" s="28">
        <f ca="1">PendingRQTable[[#This Row],[Days Remaining]]/(365/12)</f>
        <v>19.331506849315069</v>
      </c>
      <c r="J1076" s="13" t="str">
        <f t="shared" ca="1" si="72"/>
        <v>UPCOMING</v>
      </c>
      <c r="K1076" s="14" t="str">
        <f>IF(E1076="COMPLETE FILED","Yes","Yes")</f>
        <v>Yes</v>
      </c>
    </row>
    <row r="1077" spans="1:11">
      <c r="A1077" s="14" t="s">
        <v>2663</v>
      </c>
      <c r="B1077" s="28">
        <v>202641051298</v>
      </c>
      <c r="C1077" s="14" t="s">
        <v>46</v>
      </c>
      <c r="D1077" s="14" t="s">
        <v>2664</v>
      </c>
      <c r="E1077" s="14" t="s">
        <v>968</v>
      </c>
      <c r="F1077" s="15">
        <v>46134</v>
      </c>
      <c r="G1077" s="15">
        <f>EDATE(DataTable[[#This Row],[Priority Date]],31)</f>
        <v>45906</v>
      </c>
      <c r="H1077" s="28">
        <f t="shared" ca="1" si="71"/>
        <v>-351</v>
      </c>
      <c r="I1077" s="28">
        <f ca="1">PendingRQTable[[#This Row],[Days Remaining]]/(365/12)</f>
        <v>-11.53972602739726</v>
      </c>
      <c r="J1077" s="13" t="str">
        <f t="shared" ca="1" si="72"/>
        <v>OVERDUE</v>
      </c>
      <c r="K1077" s="14" t="str">
        <f t="shared" ref="K1077:K1088" si="75">IF(E1077="PROVISIONAL FILED","Yes","Yes")</f>
        <v>Yes</v>
      </c>
    </row>
    <row r="1078" spans="1:11">
      <c r="A1078" s="14" t="s">
        <v>2665</v>
      </c>
      <c r="B1078" s="28">
        <v>202641051437</v>
      </c>
      <c r="C1078" s="14" t="s">
        <v>44</v>
      </c>
      <c r="D1078" s="14" t="s">
        <v>2666</v>
      </c>
      <c r="E1078" s="14" t="s">
        <v>968</v>
      </c>
      <c r="F1078" s="15">
        <v>46134</v>
      </c>
      <c r="G1078" s="15">
        <f>EDATE(DataTable[[#This Row],[Priority Date]],31)</f>
        <v>45903</v>
      </c>
      <c r="H1078" s="28">
        <f t="shared" ca="1" si="71"/>
        <v>-354</v>
      </c>
      <c r="I1078" s="28">
        <f ca="1">PendingRQTable[[#This Row],[Days Remaining]]/(365/12)</f>
        <v>-11.638356164383561</v>
      </c>
      <c r="J1078" s="13" t="str">
        <f t="shared" ca="1" si="72"/>
        <v>OVERDUE</v>
      </c>
      <c r="K1078" s="14" t="str">
        <f t="shared" si="75"/>
        <v>Yes</v>
      </c>
    </row>
    <row r="1079" spans="1:11">
      <c r="A1079" s="14" t="s">
        <v>2667</v>
      </c>
      <c r="B1079" s="28">
        <v>202611051338</v>
      </c>
      <c r="C1079" s="14" t="s">
        <v>54</v>
      </c>
      <c r="D1079" s="14" t="s">
        <v>2668</v>
      </c>
      <c r="E1079" s="14" t="s">
        <v>968</v>
      </c>
      <c r="F1079" s="15">
        <v>46134</v>
      </c>
      <c r="G1079" s="15">
        <f>EDATE(DataTable[[#This Row],[Priority Date]],31)</f>
        <v>46496</v>
      </c>
      <c r="H1079" s="28">
        <f t="shared" ca="1" si="71"/>
        <v>239</v>
      </c>
      <c r="I1079" s="28">
        <f ca="1">PendingRQTable[[#This Row],[Days Remaining]]/(365/12)</f>
        <v>7.8575342465753417</v>
      </c>
      <c r="J1079" s="13" t="str">
        <f t="shared" ca="1" si="72"/>
        <v>UPCOMING</v>
      </c>
      <c r="K1079" s="14" t="str">
        <f t="shared" si="75"/>
        <v>Yes</v>
      </c>
    </row>
    <row r="1080" spans="1:11">
      <c r="A1080" s="14" t="s">
        <v>2669</v>
      </c>
      <c r="B1080" s="28">
        <v>202641051237</v>
      </c>
      <c r="C1080" s="14" t="s">
        <v>101</v>
      </c>
      <c r="D1080" s="14" t="s">
        <v>2670</v>
      </c>
      <c r="E1080" s="14" t="s">
        <v>968</v>
      </c>
      <c r="F1080" s="15">
        <v>46134</v>
      </c>
      <c r="G1080" s="15">
        <f>EDATE(DataTable[[#This Row],[Priority Date]],31)</f>
        <v>45951</v>
      </c>
      <c r="H1080" s="28">
        <f t="shared" ca="1" si="71"/>
        <v>-306</v>
      </c>
      <c r="I1080" s="28">
        <f ca="1">PendingRQTable[[#This Row],[Days Remaining]]/(365/12)</f>
        <v>-10.06027397260274</v>
      </c>
      <c r="J1080" s="13" t="str">
        <f t="shared" ca="1" si="72"/>
        <v>OVERDUE</v>
      </c>
      <c r="K1080" s="14" t="str">
        <f t="shared" si="75"/>
        <v>Yes</v>
      </c>
    </row>
    <row r="1081" spans="1:11">
      <c r="A1081" s="14" t="s">
        <v>2671</v>
      </c>
      <c r="B1081" s="28">
        <v>202641051278</v>
      </c>
      <c r="C1081" s="14" t="s">
        <v>46</v>
      </c>
      <c r="D1081" s="14" t="s">
        <v>2672</v>
      </c>
      <c r="E1081" s="14" t="s">
        <v>968</v>
      </c>
      <c r="F1081" s="15">
        <v>46134</v>
      </c>
      <c r="G1081" s="15">
        <f>EDATE(DataTable[[#This Row],[Priority Date]],31)</f>
        <v>45940</v>
      </c>
      <c r="H1081" s="28">
        <f t="shared" ca="1" si="71"/>
        <v>-317</v>
      </c>
      <c r="I1081" s="28">
        <f ca="1">PendingRQTable[[#This Row],[Days Remaining]]/(365/12)</f>
        <v>-10.421917808219177</v>
      </c>
      <c r="J1081" s="13" t="str">
        <f t="shared" ca="1" si="72"/>
        <v>OVERDUE</v>
      </c>
      <c r="K1081" s="14" t="str">
        <f t="shared" si="75"/>
        <v>Yes</v>
      </c>
    </row>
    <row r="1082" spans="1:11">
      <c r="A1082" s="14" t="s">
        <v>2673</v>
      </c>
      <c r="B1082" s="28">
        <v>202641051384</v>
      </c>
      <c r="C1082" s="14" t="s">
        <v>44</v>
      </c>
      <c r="D1082" s="14" t="s">
        <v>2674</v>
      </c>
      <c r="E1082" s="14" t="s">
        <v>968</v>
      </c>
      <c r="F1082" s="15">
        <v>46134</v>
      </c>
      <c r="G1082" s="15">
        <f>EDATE(DataTable[[#This Row],[Priority Date]],31)</f>
        <v>46483</v>
      </c>
      <c r="H1082" s="28">
        <f t="shared" ca="1" si="71"/>
        <v>226</v>
      </c>
      <c r="I1082" s="28">
        <f ca="1">PendingRQTable[[#This Row],[Days Remaining]]/(365/12)</f>
        <v>7.4301369863013695</v>
      </c>
      <c r="J1082" s="13" t="str">
        <f t="shared" ca="1" si="72"/>
        <v>UPCOMING</v>
      </c>
      <c r="K1082" s="14" t="str">
        <f t="shared" si="75"/>
        <v>Yes</v>
      </c>
    </row>
    <row r="1083" spans="1:11">
      <c r="A1083" s="14" t="s">
        <v>2675</v>
      </c>
      <c r="B1083" s="28">
        <v>202641051802</v>
      </c>
      <c r="C1083" s="14" t="s">
        <v>33</v>
      </c>
      <c r="D1083" s="14" t="s">
        <v>2676</v>
      </c>
      <c r="E1083" s="14" t="s">
        <v>968</v>
      </c>
      <c r="F1083" s="15">
        <v>46135</v>
      </c>
      <c r="G1083" s="15">
        <f>EDATE(DataTable[[#This Row],[Priority Date]],31)</f>
        <v>45908</v>
      </c>
      <c r="H1083" s="28">
        <f t="shared" ca="1" si="71"/>
        <v>-349</v>
      </c>
      <c r="I1083" s="28">
        <f ca="1">PendingRQTable[[#This Row],[Days Remaining]]/(365/12)</f>
        <v>-11.473972602739726</v>
      </c>
      <c r="J1083" s="13" t="str">
        <f t="shared" ca="1" si="72"/>
        <v>OVERDUE</v>
      </c>
      <c r="K1083" s="14" t="str">
        <f t="shared" si="75"/>
        <v>Yes</v>
      </c>
    </row>
    <row r="1084" spans="1:11">
      <c r="A1084" s="14" t="s">
        <v>2677</v>
      </c>
      <c r="B1084" s="28">
        <v>202641051903</v>
      </c>
      <c r="C1084" s="14" t="s">
        <v>31</v>
      </c>
      <c r="D1084" s="14" t="s">
        <v>2678</v>
      </c>
      <c r="E1084" s="14" t="s">
        <v>968</v>
      </c>
      <c r="F1084" s="15">
        <v>46135</v>
      </c>
      <c r="G1084" s="15">
        <f>EDATE(DataTable[[#This Row],[Priority Date]],31)</f>
        <v>46846</v>
      </c>
      <c r="H1084" s="28">
        <f t="shared" ca="1" si="71"/>
        <v>589</v>
      </c>
      <c r="I1084" s="28">
        <f ca="1">PendingRQTable[[#This Row],[Days Remaining]]/(365/12)</f>
        <v>19.364383561643834</v>
      </c>
      <c r="J1084" s="13" t="str">
        <f t="shared" ca="1" si="72"/>
        <v>UPCOMING</v>
      </c>
      <c r="K1084" s="14" t="str">
        <f t="shared" si="75"/>
        <v>Yes</v>
      </c>
    </row>
    <row r="1085" spans="1:11">
      <c r="A1085" s="14" t="s">
        <v>2679</v>
      </c>
      <c r="B1085" s="28">
        <v>202641052597</v>
      </c>
      <c r="C1085" s="14" t="s">
        <v>33</v>
      </c>
      <c r="D1085" s="14" t="s">
        <v>2680</v>
      </c>
      <c r="E1085" s="14" t="s">
        <v>968</v>
      </c>
      <c r="F1085" s="15">
        <v>46136</v>
      </c>
      <c r="G1085" s="15">
        <f>EDATE(DataTable[[#This Row],[Priority Date]],31)</f>
        <v>46846</v>
      </c>
      <c r="H1085" s="28">
        <f t="shared" ca="1" si="71"/>
        <v>589</v>
      </c>
      <c r="I1085" s="28">
        <f ca="1">PendingRQTable[[#This Row],[Days Remaining]]/(365/12)</f>
        <v>19.364383561643834</v>
      </c>
      <c r="J1085" s="13" t="str">
        <f t="shared" ca="1" si="72"/>
        <v>UPCOMING</v>
      </c>
      <c r="K1085" s="14" t="str">
        <f t="shared" si="75"/>
        <v>Yes</v>
      </c>
    </row>
    <row r="1086" spans="1:11">
      <c r="A1086" s="14" t="s">
        <v>2681</v>
      </c>
      <c r="B1086" s="28">
        <v>202641052521</v>
      </c>
      <c r="C1086" s="14" t="s">
        <v>33</v>
      </c>
      <c r="D1086" s="14" t="s">
        <v>2682</v>
      </c>
      <c r="E1086" s="14" t="s">
        <v>968</v>
      </c>
      <c r="F1086" s="15">
        <v>46136</v>
      </c>
      <c r="G1086" s="15">
        <f>EDATE(DataTable[[#This Row],[Priority Date]],31)</f>
        <v>46138</v>
      </c>
      <c r="H1086" s="28">
        <f t="shared" ca="1" si="71"/>
        <v>-119</v>
      </c>
      <c r="I1086" s="28">
        <f ca="1">PendingRQTable[[#This Row],[Days Remaining]]/(365/12)</f>
        <v>-3.9123287671232876</v>
      </c>
      <c r="J1086" s="13" t="str">
        <f t="shared" ca="1" si="72"/>
        <v>OVERDUE</v>
      </c>
      <c r="K1086" s="14" t="str">
        <f t="shared" si="75"/>
        <v>Yes</v>
      </c>
    </row>
    <row r="1087" spans="1:11">
      <c r="A1087" s="14" t="s">
        <v>2683</v>
      </c>
      <c r="B1087" s="28">
        <v>202611052625</v>
      </c>
      <c r="C1087" s="14" t="s">
        <v>56</v>
      </c>
      <c r="D1087" s="14" t="s">
        <v>2684</v>
      </c>
      <c r="E1087" s="14" t="s">
        <v>968</v>
      </c>
      <c r="F1087" s="15">
        <v>46136</v>
      </c>
      <c r="G1087" s="15">
        <f>EDATE(DataTable[[#This Row],[Priority Date]],31)</f>
        <v>45946</v>
      </c>
      <c r="H1087" s="28">
        <f t="shared" ca="1" si="71"/>
        <v>-311</v>
      </c>
      <c r="I1087" s="28">
        <f ca="1">PendingRQTable[[#This Row],[Days Remaining]]/(365/12)</f>
        <v>-10.224657534246575</v>
      </c>
      <c r="J1087" s="13" t="str">
        <f t="shared" ca="1" si="72"/>
        <v>OVERDUE</v>
      </c>
      <c r="K1087" s="14" t="str">
        <f t="shared" si="75"/>
        <v>Yes</v>
      </c>
    </row>
    <row r="1088" spans="1:11">
      <c r="A1088" s="14" t="s">
        <v>2685</v>
      </c>
      <c r="B1088" s="28">
        <v>202641052681</v>
      </c>
      <c r="C1088" s="14" t="s">
        <v>33</v>
      </c>
      <c r="D1088" s="14" t="s">
        <v>2686</v>
      </c>
      <c r="E1088" s="14" t="s">
        <v>968</v>
      </c>
      <c r="F1088" s="15">
        <v>46136</v>
      </c>
      <c r="G1088" s="15">
        <f>EDATE(DataTable[[#This Row],[Priority Date]],31)</f>
        <v>45914</v>
      </c>
      <c r="H1088" s="28">
        <f t="shared" ca="1" si="71"/>
        <v>-343</v>
      </c>
      <c r="I1088" s="28">
        <f ca="1">PendingRQTable[[#This Row],[Days Remaining]]/(365/12)</f>
        <v>-11.276712328767124</v>
      </c>
      <c r="J1088" s="13" t="str">
        <f t="shared" ca="1" si="72"/>
        <v>OVERDUE</v>
      </c>
      <c r="K1088" s="14" t="str">
        <f t="shared" si="75"/>
        <v>Yes</v>
      </c>
    </row>
    <row r="1089" spans="1:11">
      <c r="A1089" s="14" t="s">
        <v>2687</v>
      </c>
      <c r="B1089" s="28">
        <v>202641053248</v>
      </c>
      <c r="C1089" s="14" t="s">
        <v>37</v>
      </c>
      <c r="D1089" s="14" t="s">
        <v>2688</v>
      </c>
      <c r="E1089" s="14" t="s">
        <v>974</v>
      </c>
      <c r="F1089" s="15">
        <v>46139</v>
      </c>
      <c r="G1089" s="15">
        <f>EDATE(DataTable[[#This Row],[Priority Date]],31)</f>
        <v>45907</v>
      </c>
      <c r="H1089" s="28">
        <f t="shared" ca="1" si="71"/>
        <v>-350</v>
      </c>
      <c r="I1089" s="28">
        <f ca="1">PendingRQTable[[#This Row],[Days Remaining]]/(365/12)</f>
        <v>-11.506849315068493</v>
      </c>
      <c r="J1089" s="13" t="str">
        <f t="shared" ca="1" si="72"/>
        <v>OVERDUE</v>
      </c>
      <c r="K1089" s="14" t="str">
        <f>IF(E1089="COMPLETE FILED","Yes","Yes")</f>
        <v>Yes</v>
      </c>
    </row>
    <row r="1090" spans="1:11">
      <c r="A1090" s="14" t="s">
        <v>2689</v>
      </c>
      <c r="B1090" s="28">
        <v>202641053352</v>
      </c>
      <c r="C1090" s="14" t="s">
        <v>37</v>
      </c>
      <c r="D1090" s="14" t="s">
        <v>2690</v>
      </c>
      <c r="E1090" s="14" t="s">
        <v>974</v>
      </c>
      <c r="F1090" s="15">
        <v>46139</v>
      </c>
      <c r="G1090" s="15">
        <f>EDATE(DataTable[[#This Row],[Priority Date]],31)</f>
        <v>46217</v>
      </c>
      <c r="H1090" s="28">
        <f t="shared" ref="H1090:H1153" ca="1" si="76">G1090-TODAY()</f>
        <v>-40</v>
      </c>
      <c r="I1090" s="28">
        <f ca="1">PendingRQTable[[#This Row],[Days Remaining]]/(365/12)</f>
        <v>-1.3150684931506849</v>
      </c>
      <c r="J1090" s="13" t="str">
        <f t="shared" ref="J1090:J1153" ca="1" si="77">IF(H1090&lt;0,"OVERDUE",IF(H1090&lt;=30,"DUE &lt;=30 DAYS",IF(H1090&lt;=90,"DUE &lt;=90 DAYS","UPCOMING")))</f>
        <v>OVERDUE</v>
      </c>
      <c r="K1090" s="14" t="str">
        <f>IF(E1090="COMPLETE FILED","Yes","Yes")</f>
        <v>Yes</v>
      </c>
    </row>
    <row r="1091" spans="1:11">
      <c r="A1091" s="14" t="s">
        <v>2691</v>
      </c>
      <c r="B1091" s="28">
        <v>202611053412</v>
      </c>
      <c r="C1091" s="14" t="s">
        <v>101</v>
      </c>
      <c r="D1091" s="14" t="s">
        <v>2692</v>
      </c>
      <c r="E1091" s="14" t="s">
        <v>968</v>
      </c>
      <c r="F1091" s="15">
        <v>46139</v>
      </c>
      <c r="G1091" s="15">
        <f>EDATE(DataTable[[#This Row],[Priority Date]],31)</f>
        <v>46158</v>
      </c>
      <c r="H1091" s="28">
        <f t="shared" ca="1" si="76"/>
        <v>-99</v>
      </c>
      <c r="I1091" s="28">
        <f ca="1">PendingRQTable[[#This Row],[Days Remaining]]/(365/12)</f>
        <v>-3.2547945205479452</v>
      </c>
      <c r="J1091" s="13" t="str">
        <f t="shared" ca="1" si="77"/>
        <v>OVERDUE</v>
      </c>
      <c r="K1091" s="14" t="str">
        <f>IF(E1091="PROVISIONAL FILED","Yes","Yes")</f>
        <v>Yes</v>
      </c>
    </row>
    <row r="1092" spans="1:11">
      <c r="A1092" s="14" t="s">
        <v>2693</v>
      </c>
      <c r="B1092" s="28">
        <v>202621053391</v>
      </c>
      <c r="C1092" s="14" t="s">
        <v>160</v>
      </c>
      <c r="D1092" s="14" t="s">
        <v>649</v>
      </c>
      <c r="E1092" s="14" t="s">
        <v>968</v>
      </c>
      <c r="F1092" s="15">
        <v>46139</v>
      </c>
      <c r="G1092" s="15">
        <f>EDATE(DataTable[[#This Row],[Priority Date]],31)</f>
        <v>45959</v>
      </c>
      <c r="H1092" s="28">
        <f t="shared" ca="1" si="76"/>
        <v>-298</v>
      </c>
      <c r="I1092" s="28">
        <f ca="1">PendingRQTable[[#This Row],[Days Remaining]]/(365/12)</f>
        <v>-9.7972602739726025</v>
      </c>
      <c r="J1092" s="13" t="str">
        <f t="shared" ca="1" si="77"/>
        <v>OVERDUE</v>
      </c>
      <c r="K1092" s="14" t="str">
        <f>IF(E1092="PROVISIONAL FILED","Yes","Yes")</f>
        <v>Yes</v>
      </c>
    </row>
    <row r="1093" spans="1:11">
      <c r="A1093" s="14" t="s">
        <v>2694</v>
      </c>
      <c r="B1093" s="28">
        <v>202621053497</v>
      </c>
      <c r="C1093" s="14" t="s">
        <v>160</v>
      </c>
      <c r="D1093" s="14" t="s">
        <v>2695</v>
      </c>
      <c r="E1093" s="14" t="s">
        <v>968</v>
      </c>
      <c r="F1093" s="15">
        <v>46139</v>
      </c>
      <c r="G1093" s="15">
        <f>EDATE(DataTable[[#This Row],[Priority Date]],31)</f>
        <v>45973</v>
      </c>
      <c r="H1093" s="28">
        <f t="shared" ca="1" si="76"/>
        <v>-284</v>
      </c>
      <c r="I1093" s="28">
        <f ca="1">PendingRQTable[[#This Row],[Days Remaining]]/(365/12)</f>
        <v>-9.336986301369862</v>
      </c>
      <c r="J1093" s="13" t="str">
        <f t="shared" ca="1" si="77"/>
        <v>OVERDUE</v>
      </c>
      <c r="K1093" s="14" t="str">
        <f>IF(E1093="PROVISIONAL FILED","Yes","Yes")</f>
        <v>Yes</v>
      </c>
    </row>
    <row r="1094" spans="1:11">
      <c r="A1094" s="14" t="s">
        <v>2696</v>
      </c>
      <c r="B1094" s="28">
        <v>202641054035</v>
      </c>
      <c r="C1094" s="14" t="s">
        <v>44</v>
      </c>
      <c r="D1094" s="14" t="s">
        <v>2697</v>
      </c>
      <c r="E1094" s="14" t="s">
        <v>968</v>
      </c>
      <c r="F1094" s="15">
        <v>46140</v>
      </c>
      <c r="G1094" s="15">
        <f>EDATE(DataTable[[#This Row],[Priority Date]],31)</f>
        <v>45978</v>
      </c>
      <c r="H1094" s="28">
        <f t="shared" ca="1" si="76"/>
        <v>-279</v>
      </c>
      <c r="I1094" s="28">
        <f ca="1">PendingRQTable[[#This Row],[Days Remaining]]/(365/12)</f>
        <v>-9.1726027397260275</v>
      </c>
      <c r="J1094" s="13" t="str">
        <f t="shared" ca="1" si="77"/>
        <v>OVERDUE</v>
      </c>
      <c r="K1094" s="14" t="str">
        <f>IF(E1094="PROVISIONAL FILED","Yes","Yes")</f>
        <v>Yes</v>
      </c>
    </row>
    <row r="1095" spans="1:11">
      <c r="A1095" s="14" t="s">
        <v>2698</v>
      </c>
      <c r="B1095" s="28">
        <v>202641054119</v>
      </c>
      <c r="C1095" s="14" t="s">
        <v>33</v>
      </c>
      <c r="D1095" s="14" t="s">
        <v>2699</v>
      </c>
      <c r="E1095" s="14" t="s">
        <v>968</v>
      </c>
      <c r="F1095" s="15">
        <v>46140</v>
      </c>
      <c r="G1095" s="15">
        <f>EDATE(DataTable[[#This Row],[Priority Date]],31)</f>
        <v>45987</v>
      </c>
      <c r="H1095" s="28">
        <f t="shared" ca="1" si="76"/>
        <v>-270</v>
      </c>
      <c r="I1095" s="28">
        <f ca="1">PendingRQTable[[#This Row],[Days Remaining]]/(365/12)</f>
        <v>-8.8767123287671232</v>
      </c>
      <c r="J1095" s="13" t="str">
        <f t="shared" ca="1" si="77"/>
        <v>OVERDUE</v>
      </c>
      <c r="K1095" s="14" t="str">
        <f>IF(E1095="PROVISIONAL FILED","Yes","Yes")</f>
        <v>Yes</v>
      </c>
    </row>
    <row r="1096" spans="1:11">
      <c r="A1096" s="14" t="s">
        <v>2700</v>
      </c>
      <c r="B1096" s="28">
        <v>202641054188</v>
      </c>
      <c r="C1096" s="14" t="s">
        <v>60</v>
      </c>
      <c r="D1096" s="14" t="s">
        <v>2701</v>
      </c>
      <c r="E1096" s="14" t="s">
        <v>974</v>
      </c>
      <c r="F1096" s="15">
        <v>46140</v>
      </c>
      <c r="G1096" s="15">
        <f>EDATE(DataTable[[#This Row],[Priority Date]],31)</f>
        <v>45932</v>
      </c>
      <c r="H1096" s="28">
        <f t="shared" ca="1" si="76"/>
        <v>-325</v>
      </c>
      <c r="I1096" s="28">
        <f ca="1">PendingRQTable[[#This Row],[Days Remaining]]/(365/12)</f>
        <v>-10.684931506849315</v>
      </c>
      <c r="J1096" s="13" t="str">
        <f t="shared" ca="1" si="77"/>
        <v>OVERDUE</v>
      </c>
      <c r="K1096" s="14" t="str">
        <f>IF(E1096="COMPLETE FILED","Yes","Yes")</f>
        <v>Yes</v>
      </c>
    </row>
    <row r="1097" spans="1:11">
      <c r="A1097" s="14" t="s">
        <v>2702</v>
      </c>
      <c r="B1097" s="28">
        <v>202611054135</v>
      </c>
      <c r="C1097" s="14" t="s">
        <v>33</v>
      </c>
      <c r="D1097" s="14" t="s">
        <v>2703</v>
      </c>
      <c r="E1097" s="14" t="s">
        <v>968</v>
      </c>
      <c r="F1097" s="15">
        <v>46140</v>
      </c>
      <c r="G1097" s="15">
        <f>EDATE(DataTable[[#This Row],[Priority Date]],31)</f>
        <v>46048</v>
      </c>
      <c r="H1097" s="28">
        <f t="shared" ca="1" si="76"/>
        <v>-209</v>
      </c>
      <c r="I1097" s="28">
        <f ca="1">PendingRQTable[[#This Row],[Days Remaining]]/(365/12)</f>
        <v>-6.8712328767123285</v>
      </c>
      <c r="J1097" s="13" t="str">
        <f t="shared" ca="1" si="77"/>
        <v>OVERDUE</v>
      </c>
      <c r="K1097" s="14" t="str">
        <f>IF(E1097="PROVISIONAL FILED","Yes","Yes")</f>
        <v>Yes</v>
      </c>
    </row>
    <row r="1098" spans="1:11">
      <c r="A1098" s="14" t="s">
        <v>2704</v>
      </c>
      <c r="B1098" s="28">
        <v>202611054066</v>
      </c>
      <c r="C1098" s="14" t="s">
        <v>151</v>
      </c>
      <c r="D1098" s="14" t="s">
        <v>2705</v>
      </c>
      <c r="E1098" s="14" t="s">
        <v>968</v>
      </c>
      <c r="F1098" s="15">
        <v>46140</v>
      </c>
      <c r="G1098" s="15">
        <f>EDATE(DataTable[[#This Row],[Priority Date]],31)</f>
        <v>46038</v>
      </c>
      <c r="H1098" s="28">
        <f t="shared" ca="1" si="76"/>
        <v>-219</v>
      </c>
      <c r="I1098" s="28">
        <f ca="1">PendingRQTable[[#This Row],[Days Remaining]]/(365/12)</f>
        <v>-7.1999999999999993</v>
      </c>
      <c r="J1098" s="13" t="str">
        <f t="shared" ca="1" si="77"/>
        <v>OVERDUE</v>
      </c>
      <c r="K1098" s="14" t="str">
        <f>IF(E1098="PROVISIONAL FILED","Yes","Yes")</f>
        <v>Yes</v>
      </c>
    </row>
    <row r="1099" spans="1:11">
      <c r="A1099" s="14" t="s">
        <v>2706</v>
      </c>
      <c r="B1099" s="28">
        <v>202641054445</v>
      </c>
      <c r="C1099" s="14" t="s">
        <v>120</v>
      </c>
      <c r="D1099" s="14" t="s">
        <v>2707</v>
      </c>
      <c r="E1099" s="14" t="s">
        <v>968</v>
      </c>
      <c r="F1099" s="15">
        <v>46141</v>
      </c>
      <c r="G1099" s="15">
        <f>EDATE(DataTable[[#This Row],[Priority Date]],31)</f>
        <v>46847</v>
      </c>
      <c r="H1099" s="28">
        <f t="shared" ca="1" si="76"/>
        <v>590</v>
      </c>
      <c r="I1099" s="28">
        <f ca="1">PendingRQTable[[#This Row],[Days Remaining]]/(365/12)</f>
        <v>19.397260273972602</v>
      </c>
      <c r="J1099" s="13" t="str">
        <f t="shared" ca="1" si="77"/>
        <v>UPCOMING</v>
      </c>
      <c r="K1099" s="14" t="str">
        <f>IF(E1099="PROVISIONAL FILED","Yes","Yes")</f>
        <v>Yes</v>
      </c>
    </row>
    <row r="1100" spans="1:11">
      <c r="A1100" s="14" t="s">
        <v>2708</v>
      </c>
      <c r="B1100" s="28">
        <v>202641054666</v>
      </c>
      <c r="C1100" s="14" t="s">
        <v>33</v>
      </c>
      <c r="D1100" s="14" t="s">
        <v>2709</v>
      </c>
      <c r="E1100" s="14" t="s">
        <v>968</v>
      </c>
      <c r="F1100" s="15">
        <v>46141</v>
      </c>
      <c r="G1100" s="15">
        <f>EDATE(DataTable[[#This Row],[Priority Date]],31)</f>
        <v>46494</v>
      </c>
      <c r="H1100" s="28">
        <f t="shared" ca="1" si="76"/>
        <v>237</v>
      </c>
      <c r="I1100" s="28">
        <f ca="1">PendingRQTable[[#This Row],[Days Remaining]]/(365/12)</f>
        <v>7.7917808219178077</v>
      </c>
      <c r="J1100" s="13" t="str">
        <f t="shared" ca="1" si="77"/>
        <v>UPCOMING</v>
      </c>
      <c r="K1100" s="14" t="str">
        <f>IF(E1100="PROVISIONAL FILED","Yes","Yes")</f>
        <v>Yes</v>
      </c>
    </row>
    <row r="1101" spans="1:11">
      <c r="A1101" s="14" t="s">
        <v>2710</v>
      </c>
      <c r="B1101" s="28">
        <v>202621054402</v>
      </c>
      <c r="C1101" s="14" t="s">
        <v>373</v>
      </c>
      <c r="D1101" s="14" t="s">
        <v>649</v>
      </c>
      <c r="E1101" s="14" t="s">
        <v>974</v>
      </c>
      <c r="F1101" s="15">
        <v>46141</v>
      </c>
      <c r="G1101" s="15">
        <f>EDATE(DataTable[[#This Row],[Priority Date]],31)</f>
        <v>46847</v>
      </c>
      <c r="H1101" s="28">
        <f t="shared" ca="1" si="76"/>
        <v>590</v>
      </c>
      <c r="I1101" s="28">
        <f ca="1">PendingRQTable[[#This Row],[Days Remaining]]/(365/12)</f>
        <v>19.397260273972602</v>
      </c>
      <c r="J1101" s="13" t="str">
        <f t="shared" ca="1" si="77"/>
        <v>UPCOMING</v>
      </c>
      <c r="K1101" s="14" t="str">
        <f>IF(E1101="COMPLETE FILED","Yes","Yes")</f>
        <v>Yes</v>
      </c>
    </row>
    <row r="1102" spans="1:11">
      <c r="A1102" s="14" t="s">
        <v>2711</v>
      </c>
      <c r="B1102" s="28">
        <v>202621054372</v>
      </c>
      <c r="C1102" s="14" t="s">
        <v>373</v>
      </c>
      <c r="D1102" s="14" t="s">
        <v>649</v>
      </c>
      <c r="E1102" s="14" t="s">
        <v>974</v>
      </c>
      <c r="F1102" s="15">
        <v>46141</v>
      </c>
      <c r="G1102" s="15">
        <f>EDATE(DataTable[[#This Row],[Priority Date]],31)</f>
        <v>45957</v>
      </c>
      <c r="H1102" s="28">
        <f t="shared" ca="1" si="76"/>
        <v>-300</v>
      </c>
      <c r="I1102" s="28">
        <f ca="1">PendingRQTable[[#This Row],[Days Remaining]]/(365/12)</f>
        <v>-9.8630136986301373</v>
      </c>
      <c r="J1102" s="13" t="str">
        <f t="shared" ca="1" si="77"/>
        <v>OVERDUE</v>
      </c>
      <c r="K1102" s="14" t="str">
        <f>IF(E1102="COMPLETE FILED","Yes","Yes")</f>
        <v>Yes</v>
      </c>
    </row>
    <row r="1103" spans="1:11">
      <c r="A1103" s="14" t="s">
        <v>2712</v>
      </c>
      <c r="B1103" s="28">
        <v>202641054712</v>
      </c>
      <c r="C1103" s="14" t="s">
        <v>474</v>
      </c>
      <c r="D1103" s="14" t="s">
        <v>649</v>
      </c>
      <c r="E1103" s="14" t="s">
        <v>968</v>
      </c>
      <c r="F1103" s="15">
        <v>46141</v>
      </c>
      <c r="G1103" s="15">
        <f>EDATE(DataTable[[#This Row],[Priority Date]],31)</f>
        <v>45951</v>
      </c>
      <c r="H1103" s="28">
        <f t="shared" ca="1" si="76"/>
        <v>-306</v>
      </c>
      <c r="I1103" s="28">
        <f ca="1">PendingRQTable[[#This Row],[Days Remaining]]/(365/12)</f>
        <v>-10.06027397260274</v>
      </c>
      <c r="J1103" s="13" t="str">
        <f t="shared" ca="1" si="77"/>
        <v>OVERDUE</v>
      </c>
      <c r="K1103" s="14" t="str">
        <f>IF(E1103="PROVISIONAL FILED","Yes","Yes")</f>
        <v>Yes</v>
      </c>
    </row>
    <row r="1104" spans="1:11">
      <c r="A1104" s="14" t="s">
        <v>2713</v>
      </c>
      <c r="B1104" s="28">
        <v>202641054533</v>
      </c>
      <c r="C1104" s="14" t="s">
        <v>85</v>
      </c>
      <c r="D1104" s="14" t="s">
        <v>2714</v>
      </c>
      <c r="E1104" s="14" t="s">
        <v>974</v>
      </c>
      <c r="F1104" s="15">
        <v>46141</v>
      </c>
      <c r="G1104" s="15">
        <f>EDATE(DataTable[[#This Row],[Priority Date]],31)</f>
        <v>45966</v>
      </c>
      <c r="H1104" s="28">
        <f t="shared" ca="1" si="76"/>
        <v>-291</v>
      </c>
      <c r="I1104" s="28">
        <f ca="1">PendingRQTable[[#This Row],[Days Remaining]]/(365/12)</f>
        <v>-9.5671232876712331</v>
      </c>
      <c r="J1104" s="13" t="str">
        <f t="shared" ca="1" si="77"/>
        <v>OVERDUE</v>
      </c>
      <c r="K1104" s="14" t="str">
        <f>IF(E1104="COMPLETE FILED","Yes","Yes")</f>
        <v>Yes</v>
      </c>
    </row>
    <row r="1105" spans="1:11">
      <c r="A1105" s="14" t="s">
        <v>2715</v>
      </c>
      <c r="B1105" s="28">
        <v>202641054697</v>
      </c>
      <c r="C1105" s="14" t="s">
        <v>85</v>
      </c>
      <c r="D1105" s="14" t="s">
        <v>2716</v>
      </c>
      <c r="E1105" s="14" t="s">
        <v>974</v>
      </c>
      <c r="F1105" s="15">
        <v>46141</v>
      </c>
      <c r="G1105" s="15">
        <f>EDATE(DataTable[[#This Row],[Priority Date]],31)</f>
        <v>45923</v>
      </c>
      <c r="H1105" s="28">
        <f t="shared" ca="1" si="76"/>
        <v>-334</v>
      </c>
      <c r="I1105" s="28">
        <f ca="1">PendingRQTable[[#This Row],[Days Remaining]]/(365/12)</f>
        <v>-10.980821917808219</v>
      </c>
      <c r="J1105" s="13" t="str">
        <f t="shared" ca="1" si="77"/>
        <v>OVERDUE</v>
      </c>
      <c r="K1105" s="14" t="str">
        <f>IF(E1105="COMPLETE FILED","Yes","Yes")</f>
        <v>Yes</v>
      </c>
    </row>
    <row r="1106" spans="1:11">
      <c r="A1106" s="14" t="s">
        <v>2717</v>
      </c>
      <c r="B1106" s="28">
        <v>202641055461</v>
      </c>
      <c r="C1106" s="14" t="s">
        <v>33</v>
      </c>
      <c r="D1106" s="14" t="s">
        <v>2718</v>
      </c>
      <c r="E1106" s="14" t="s">
        <v>968</v>
      </c>
      <c r="F1106" s="15">
        <v>46142</v>
      </c>
      <c r="G1106" s="15">
        <f>EDATE(DataTable[[#This Row],[Priority Date]],31)</f>
        <v>45910</v>
      </c>
      <c r="H1106" s="28">
        <f t="shared" ca="1" si="76"/>
        <v>-347</v>
      </c>
      <c r="I1106" s="28">
        <f ca="1">PendingRQTable[[#This Row],[Days Remaining]]/(365/12)</f>
        <v>-11.408219178082192</v>
      </c>
      <c r="J1106" s="13" t="str">
        <f t="shared" ca="1" si="77"/>
        <v>OVERDUE</v>
      </c>
      <c r="K1106" s="14" t="str">
        <f t="shared" ref="K1106:K1111" si="78">IF(E1106="PROVISIONAL FILED","Yes","Yes")</f>
        <v>Yes</v>
      </c>
    </row>
    <row r="1107" spans="1:11">
      <c r="A1107" s="14" t="s">
        <v>2719</v>
      </c>
      <c r="B1107" s="28">
        <v>202641055319</v>
      </c>
      <c r="C1107" s="14" t="s">
        <v>83</v>
      </c>
      <c r="D1107" s="14" t="s">
        <v>2720</v>
      </c>
      <c r="E1107" s="14" t="s">
        <v>968</v>
      </c>
      <c r="F1107" s="15">
        <v>46142</v>
      </c>
      <c r="G1107" s="15">
        <f>EDATE(DataTable[[#This Row],[Priority Date]],31)</f>
        <v>45906</v>
      </c>
      <c r="H1107" s="28">
        <f t="shared" ca="1" si="76"/>
        <v>-351</v>
      </c>
      <c r="I1107" s="28">
        <f ca="1">PendingRQTable[[#This Row],[Days Remaining]]/(365/12)</f>
        <v>-11.53972602739726</v>
      </c>
      <c r="J1107" s="13" t="str">
        <f t="shared" ca="1" si="77"/>
        <v>OVERDUE</v>
      </c>
      <c r="K1107" s="14" t="str">
        <f t="shared" si="78"/>
        <v>Yes</v>
      </c>
    </row>
    <row r="1108" spans="1:11">
      <c r="A1108" s="14" t="s">
        <v>2721</v>
      </c>
      <c r="B1108" s="28">
        <v>202621055233</v>
      </c>
      <c r="C1108" s="14" t="s">
        <v>499</v>
      </c>
      <c r="D1108" s="14" t="s">
        <v>649</v>
      </c>
      <c r="E1108" s="14" t="s">
        <v>968</v>
      </c>
      <c r="F1108" s="15">
        <v>46142</v>
      </c>
      <c r="G1108" s="15">
        <f>EDATE(DataTable[[#This Row],[Priority Date]],31)</f>
        <v>45917</v>
      </c>
      <c r="H1108" s="28">
        <f t="shared" ca="1" si="76"/>
        <v>-340</v>
      </c>
      <c r="I1108" s="28">
        <f ca="1">PendingRQTable[[#This Row],[Days Remaining]]/(365/12)</f>
        <v>-11.178082191780822</v>
      </c>
      <c r="J1108" s="13" t="str">
        <f t="shared" ca="1" si="77"/>
        <v>OVERDUE</v>
      </c>
      <c r="K1108" s="14" t="str">
        <f t="shared" si="78"/>
        <v>Yes</v>
      </c>
    </row>
    <row r="1109" spans="1:11">
      <c r="A1109" s="14" t="s">
        <v>2722</v>
      </c>
      <c r="B1109" s="28">
        <v>202641055484</v>
      </c>
      <c r="C1109" s="14" t="s">
        <v>68</v>
      </c>
      <c r="D1109" s="14" t="s">
        <v>2723</v>
      </c>
      <c r="E1109" s="14" t="s">
        <v>968</v>
      </c>
      <c r="F1109" s="15">
        <v>46142</v>
      </c>
      <c r="G1109" s="15">
        <f>EDATE(DataTable[[#This Row],[Priority Date]],31)</f>
        <v>46847</v>
      </c>
      <c r="H1109" s="28">
        <f t="shared" ca="1" si="76"/>
        <v>590</v>
      </c>
      <c r="I1109" s="28">
        <f ca="1">PendingRQTable[[#This Row],[Days Remaining]]/(365/12)</f>
        <v>19.397260273972602</v>
      </c>
      <c r="J1109" s="13" t="str">
        <f t="shared" ca="1" si="77"/>
        <v>UPCOMING</v>
      </c>
      <c r="K1109" s="14" t="str">
        <f t="shared" si="78"/>
        <v>Yes</v>
      </c>
    </row>
    <row r="1110" spans="1:11">
      <c r="A1110" s="14" t="s">
        <v>2724</v>
      </c>
      <c r="B1110" s="28">
        <v>202611055493</v>
      </c>
      <c r="C1110" s="14" t="s">
        <v>56</v>
      </c>
      <c r="D1110" s="14" t="s">
        <v>2725</v>
      </c>
      <c r="E1110" s="14" t="s">
        <v>968</v>
      </c>
      <c r="F1110" s="15">
        <v>46142</v>
      </c>
      <c r="G1110" s="15">
        <f>EDATE(DataTable[[#This Row],[Priority Date]],31)</f>
        <v>46522</v>
      </c>
      <c r="H1110" s="28">
        <f t="shared" ca="1" si="76"/>
        <v>265</v>
      </c>
      <c r="I1110" s="28">
        <f ca="1">PendingRQTable[[#This Row],[Days Remaining]]/(365/12)</f>
        <v>8.712328767123287</v>
      </c>
      <c r="J1110" s="13" t="str">
        <f t="shared" ca="1" si="77"/>
        <v>UPCOMING</v>
      </c>
      <c r="K1110" s="14" t="str">
        <f t="shared" si="78"/>
        <v>Yes</v>
      </c>
    </row>
    <row r="1111" spans="1:11">
      <c r="A1111" s="14" t="s">
        <v>2726</v>
      </c>
      <c r="B1111" s="28">
        <v>202641055156</v>
      </c>
      <c r="C1111" s="14" t="s">
        <v>85</v>
      </c>
      <c r="D1111" s="14" t="s">
        <v>2727</v>
      </c>
      <c r="E1111" s="14" t="s">
        <v>968</v>
      </c>
      <c r="F1111" s="15">
        <v>46142</v>
      </c>
      <c r="G1111" s="15">
        <f>EDATE(DataTable[[#This Row],[Priority Date]],31)</f>
        <v>46847</v>
      </c>
      <c r="H1111" s="28">
        <f t="shared" ca="1" si="76"/>
        <v>590</v>
      </c>
      <c r="I1111" s="28">
        <f ca="1">PendingRQTable[[#This Row],[Days Remaining]]/(365/12)</f>
        <v>19.397260273972602</v>
      </c>
      <c r="J1111" s="13" t="str">
        <f t="shared" ca="1" si="77"/>
        <v>UPCOMING</v>
      </c>
      <c r="K1111" s="14" t="str">
        <f t="shared" si="78"/>
        <v>Yes</v>
      </c>
    </row>
    <row r="1112" spans="1:11">
      <c r="A1112" s="14" t="s">
        <v>2728</v>
      </c>
      <c r="B1112" s="28">
        <v>202641055429</v>
      </c>
      <c r="C1112" s="14" t="s">
        <v>42</v>
      </c>
      <c r="D1112" s="14" t="s">
        <v>2729</v>
      </c>
      <c r="E1112" s="14" t="s">
        <v>974</v>
      </c>
      <c r="F1112" s="15">
        <v>46142</v>
      </c>
      <c r="G1112" s="15">
        <f>EDATE(DataTable[[#This Row],[Priority Date]],31)</f>
        <v>46530</v>
      </c>
      <c r="H1112" s="28">
        <f t="shared" ca="1" si="76"/>
        <v>273</v>
      </c>
      <c r="I1112" s="28">
        <f ca="1">PendingRQTable[[#This Row],[Days Remaining]]/(365/12)</f>
        <v>8.9753424657534246</v>
      </c>
      <c r="J1112" s="13" t="str">
        <f t="shared" ca="1" si="77"/>
        <v>UPCOMING</v>
      </c>
      <c r="K1112" s="14" t="str">
        <f>IF(E1112="COMPLETE FILED","Yes","Yes")</f>
        <v>Yes</v>
      </c>
    </row>
    <row r="1113" spans="1:11">
      <c r="A1113" s="14" t="s">
        <v>2730</v>
      </c>
      <c r="B1113" s="28">
        <v>202641055608</v>
      </c>
      <c r="C1113" s="14" t="s">
        <v>37</v>
      </c>
      <c r="D1113" s="14" t="s">
        <v>2731</v>
      </c>
      <c r="E1113" s="14" t="s">
        <v>974</v>
      </c>
      <c r="F1113" s="15">
        <v>46143</v>
      </c>
      <c r="G1113" s="15">
        <f>EDATE(DataTable[[#This Row],[Priority Date]],31)</f>
        <v>46847</v>
      </c>
      <c r="H1113" s="28">
        <f t="shared" ca="1" si="76"/>
        <v>590</v>
      </c>
      <c r="I1113" s="28">
        <f ca="1">PendingRQTable[[#This Row],[Days Remaining]]/(365/12)</f>
        <v>19.397260273972602</v>
      </c>
      <c r="J1113" s="13" t="str">
        <f t="shared" ca="1" si="77"/>
        <v>UPCOMING</v>
      </c>
      <c r="K1113" s="14" t="str">
        <f>IF(E1113="COMPLETE FILED","Yes","Yes")</f>
        <v>Yes</v>
      </c>
    </row>
    <row r="1114" spans="1:11">
      <c r="A1114" s="14" t="s">
        <v>2732</v>
      </c>
      <c r="B1114" s="28">
        <v>202611055718</v>
      </c>
      <c r="C1114" s="14" t="s">
        <v>167</v>
      </c>
      <c r="D1114" s="14" t="s">
        <v>2733</v>
      </c>
      <c r="E1114" s="14" t="s">
        <v>974</v>
      </c>
      <c r="F1114" s="15">
        <v>46143</v>
      </c>
      <c r="G1114" s="15">
        <f>EDATE(DataTable[[#This Row],[Priority Date]],31)</f>
        <v>45908</v>
      </c>
      <c r="H1114" s="28">
        <f t="shared" ca="1" si="76"/>
        <v>-349</v>
      </c>
      <c r="I1114" s="28">
        <f ca="1">PendingRQTable[[#This Row],[Days Remaining]]/(365/12)</f>
        <v>-11.473972602739726</v>
      </c>
      <c r="J1114" s="13" t="str">
        <f t="shared" ca="1" si="77"/>
        <v>OVERDUE</v>
      </c>
      <c r="K1114" s="14" t="str">
        <f>IF(E1114="COMPLETE FILED","Yes","Yes")</f>
        <v>Yes</v>
      </c>
    </row>
    <row r="1115" spans="1:11">
      <c r="A1115" s="14" t="s">
        <v>2734</v>
      </c>
      <c r="B1115" s="28">
        <v>202611055855</v>
      </c>
      <c r="C1115" s="14" t="s">
        <v>35</v>
      </c>
      <c r="D1115" s="14" t="s">
        <v>2735</v>
      </c>
      <c r="E1115" s="14" t="s">
        <v>968</v>
      </c>
      <c r="F1115" s="15">
        <v>46143</v>
      </c>
      <c r="G1115" s="15">
        <f>EDATE(DataTable[[#This Row],[Priority Date]],31)</f>
        <v>46847</v>
      </c>
      <c r="H1115" s="28">
        <f t="shared" ca="1" si="76"/>
        <v>590</v>
      </c>
      <c r="I1115" s="28">
        <f ca="1">PendingRQTable[[#This Row],[Days Remaining]]/(365/12)</f>
        <v>19.397260273972602</v>
      </c>
      <c r="J1115" s="13" t="str">
        <f t="shared" ca="1" si="77"/>
        <v>UPCOMING</v>
      </c>
      <c r="K1115" s="14" t="str">
        <f t="shared" ref="K1115:K1144" si="79">IF(E1115="PROVISIONAL FILED","Yes","Yes")</f>
        <v>Yes</v>
      </c>
    </row>
    <row r="1116" spans="1:11">
      <c r="A1116" s="14" t="s">
        <v>2736</v>
      </c>
      <c r="B1116" s="28">
        <v>202641055598</v>
      </c>
      <c r="C1116" s="14" t="s">
        <v>42</v>
      </c>
      <c r="D1116" s="14" t="s">
        <v>2737</v>
      </c>
      <c r="E1116" s="14" t="s">
        <v>968</v>
      </c>
      <c r="F1116" s="15">
        <v>46143</v>
      </c>
      <c r="G1116" s="15">
        <f>EDATE(DataTable[[#This Row],[Priority Date]],31)</f>
        <v>45906</v>
      </c>
      <c r="H1116" s="28">
        <f t="shared" ca="1" si="76"/>
        <v>-351</v>
      </c>
      <c r="I1116" s="28">
        <f ca="1">PendingRQTable[[#This Row],[Days Remaining]]/(365/12)</f>
        <v>-11.53972602739726</v>
      </c>
      <c r="J1116" s="13" t="str">
        <f t="shared" ca="1" si="77"/>
        <v>OVERDUE</v>
      </c>
      <c r="K1116" s="14" t="str">
        <f t="shared" si="79"/>
        <v>Yes</v>
      </c>
    </row>
    <row r="1117" spans="1:11">
      <c r="A1117" s="14" t="s">
        <v>2738</v>
      </c>
      <c r="B1117" s="28">
        <v>202641055611</v>
      </c>
      <c r="C1117" s="14" t="s">
        <v>31</v>
      </c>
      <c r="D1117" s="14" t="s">
        <v>2739</v>
      </c>
      <c r="E1117" s="14" t="s">
        <v>968</v>
      </c>
      <c r="F1117" s="15">
        <v>46143</v>
      </c>
      <c r="G1117" s="15">
        <f>EDATE(DataTable[[#This Row],[Priority Date]],31)</f>
        <v>45936</v>
      </c>
      <c r="H1117" s="28">
        <f t="shared" ca="1" si="76"/>
        <v>-321</v>
      </c>
      <c r="I1117" s="28">
        <f ca="1">PendingRQTable[[#This Row],[Days Remaining]]/(365/12)</f>
        <v>-10.553424657534245</v>
      </c>
      <c r="J1117" s="13" t="str">
        <f t="shared" ca="1" si="77"/>
        <v>OVERDUE</v>
      </c>
      <c r="K1117" s="14" t="str">
        <f t="shared" si="79"/>
        <v>Yes</v>
      </c>
    </row>
    <row r="1118" spans="1:11">
      <c r="A1118" s="14" t="s">
        <v>2740</v>
      </c>
      <c r="B1118" s="28">
        <v>202641056043</v>
      </c>
      <c r="C1118" s="14" t="s">
        <v>107</v>
      </c>
      <c r="D1118" s="14" t="s">
        <v>2741</v>
      </c>
      <c r="E1118" s="14" t="s">
        <v>968</v>
      </c>
      <c r="F1118" s="15">
        <v>46144</v>
      </c>
      <c r="G1118" s="15">
        <f>EDATE(DataTable[[#This Row],[Priority Date]],31)</f>
        <v>46497</v>
      </c>
      <c r="H1118" s="28">
        <f t="shared" ca="1" si="76"/>
        <v>240</v>
      </c>
      <c r="I1118" s="28">
        <f ca="1">PendingRQTable[[#This Row],[Days Remaining]]/(365/12)</f>
        <v>7.8904109589041092</v>
      </c>
      <c r="J1118" s="13" t="str">
        <f t="shared" ca="1" si="77"/>
        <v>UPCOMING</v>
      </c>
      <c r="K1118" s="14" t="str">
        <f t="shared" si="79"/>
        <v>Yes</v>
      </c>
    </row>
    <row r="1119" spans="1:11">
      <c r="A1119" s="14" t="s">
        <v>2742</v>
      </c>
      <c r="B1119" s="28">
        <v>202641056675</v>
      </c>
      <c r="C1119" s="14" t="s">
        <v>33</v>
      </c>
      <c r="D1119" s="14" t="s">
        <v>2743</v>
      </c>
      <c r="E1119" s="14" t="s">
        <v>968</v>
      </c>
      <c r="F1119" s="15">
        <v>46146</v>
      </c>
      <c r="G1119" s="15">
        <f>EDATE(DataTable[[#This Row],[Priority Date]],31)</f>
        <v>45923</v>
      </c>
      <c r="H1119" s="28">
        <f t="shared" ca="1" si="76"/>
        <v>-334</v>
      </c>
      <c r="I1119" s="28">
        <f ca="1">PendingRQTable[[#This Row],[Days Remaining]]/(365/12)</f>
        <v>-10.980821917808219</v>
      </c>
      <c r="J1119" s="13" t="str">
        <f t="shared" ca="1" si="77"/>
        <v>OVERDUE</v>
      </c>
      <c r="K1119" s="14" t="str">
        <f t="shared" si="79"/>
        <v>Yes</v>
      </c>
    </row>
    <row r="1120" spans="1:11">
      <c r="A1120" s="14" t="s">
        <v>2744</v>
      </c>
      <c r="B1120" s="28">
        <v>202641056988</v>
      </c>
      <c r="C1120" s="14" t="s">
        <v>31</v>
      </c>
      <c r="D1120" s="14" t="s">
        <v>2745</v>
      </c>
      <c r="E1120" s="14" t="s">
        <v>968</v>
      </c>
      <c r="F1120" s="15">
        <v>46147</v>
      </c>
      <c r="G1120" s="15">
        <f>EDATE(DataTable[[#This Row],[Priority Date]],31)</f>
        <v>45913</v>
      </c>
      <c r="H1120" s="28">
        <f t="shared" ca="1" si="76"/>
        <v>-344</v>
      </c>
      <c r="I1120" s="28">
        <f ca="1">PendingRQTable[[#This Row],[Days Remaining]]/(365/12)</f>
        <v>-11.30958904109589</v>
      </c>
      <c r="J1120" s="13" t="str">
        <f t="shared" ca="1" si="77"/>
        <v>OVERDUE</v>
      </c>
      <c r="K1120" s="14" t="str">
        <f t="shared" si="79"/>
        <v>Yes</v>
      </c>
    </row>
    <row r="1121" spans="1:11">
      <c r="A1121" s="14" t="s">
        <v>2746</v>
      </c>
      <c r="B1121" s="28">
        <v>202641056984</v>
      </c>
      <c r="C1121" s="14" t="s">
        <v>33</v>
      </c>
      <c r="D1121" s="14" t="s">
        <v>2747</v>
      </c>
      <c r="E1121" s="14" t="s">
        <v>968</v>
      </c>
      <c r="F1121" s="15">
        <v>46147</v>
      </c>
      <c r="G1121" s="15">
        <f>EDATE(DataTable[[#This Row],[Priority Date]],31)</f>
        <v>45940</v>
      </c>
      <c r="H1121" s="28">
        <f t="shared" ca="1" si="76"/>
        <v>-317</v>
      </c>
      <c r="I1121" s="28">
        <f ca="1">PendingRQTable[[#This Row],[Days Remaining]]/(365/12)</f>
        <v>-10.421917808219177</v>
      </c>
      <c r="J1121" s="13" t="str">
        <f t="shared" ca="1" si="77"/>
        <v>OVERDUE</v>
      </c>
      <c r="K1121" s="14" t="str">
        <f t="shared" si="79"/>
        <v>Yes</v>
      </c>
    </row>
    <row r="1122" spans="1:11">
      <c r="A1122" s="14" t="s">
        <v>2748</v>
      </c>
      <c r="B1122" s="28">
        <v>202641056800</v>
      </c>
      <c r="C1122" s="14" t="s">
        <v>44</v>
      </c>
      <c r="D1122" s="14" t="s">
        <v>2749</v>
      </c>
      <c r="E1122" s="14" t="s">
        <v>968</v>
      </c>
      <c r="F1122" s="15">
        <v>46147</v>
      </c>
      <c r="G1122" s="15">
        <f>EDATE(DataTable[[#This Row],[Priority Date]],31)</f>
        <v>46848</v>
      </c>
      <c r="H1122" s="28">
        <f t="shared" ca="1" si="76"/>
        <v>591</v>
      </c>
      <c r="I1122" s="28">
        <f ca="1">PendingRQTable[[#This Row],[Days Remaining]]/(365/12)</f>
        <v>19.43013698630137</v>
      </c>
      <c r="J1122" s="13" t="str">
        <f t="shared" ca="1" si="77"/>
        <v>UPCOMING</v>
      </c>
      <c r="K1122" s="14" t="str">
        <f t="shared" si="79"/>
        <v>Yes</v>
      </c>
    </row>
    <row r="1123" spans="1:11">
      <c r="A1123" s="14" t="s">
        <v>2750</v>
      </c>
      <c r="B1123" s="28">
        <v>202641057002</v>
      </c>
      <c r="C1123" s="14" t="s">
        <v>42</v>
      </c>
      <c r="D1123" s="14" t="s">
        <v>2751</v>
      </c>
      <c r="E1123" s="14" t="s">
        <v>968</v>
      </c>
      <c r="F1123" s="15">
        <v>46147</v>
      </c>
      <c r="G1123" s="15">
        <f>EDATE(DataTable[[#This Row],[Priority Date]],31)</f>
        <v>45907</v>
      </c>
      <c r="H1123" s="28">
        <f t="shared" ca="1" si="76"/>
        <v>-350</v>
      </c>
      <c r="I1123" s="28">
        <f ca="1">PendingRQTable[[#This Row],[Days Remaining]]/(365/12)</f>
        <v>-11.506849315068493</v>
      </c>
      <c r="J1123" s="13" t="str">
        <f t="shared" ca="1" si="77"/>
        <v>OVERDUE</v>
      </c>
      <c r="K1123" s="14" t="str">
        <f t="shared" si="79"/>
        <v>Yes</v>
      </c>
    </row>
    <row r="1124" spans="1:11">
      <c r="A1124" s="14" t="s">
        <v>2752</v>
      </c>
      <c r="B1124" s="28">
        <v>202611056816</v>
      </c>
      <c r="C1124" s="14" t="s">
        <v>101</v>
      </c>
      <c r="D1124" s="14" t="s">
        <v>2753</v>
      </c>
      <c r="E1124" s="14" t="s">
        <v>968</v>
      </c>
      <c r="F1124" s="15">
        <v>46147</v>
      </c>
      <c r="G1124" s="15">
        <f>EDATE(DataTable[[#This Row],[Priority Date]],31)</f>
        <v>46848</v>
      </c>
      <c r="H1124" s="28">
        <f t="shared" ca="1" si="76"/>
        <v>591</v>
      </c>
      <c r="I1124" s="28">
        <f ca="1">PendingRQTable[[#This Row],[Days Remaining]]/(365/12)</f>
        <v>19.43013698630137</v>
      </c>
      <c r="J1124" s="13" t="str">
        <f t="shared" ca="1" si="77"/>
        <v>UPCOMING</v>
      </c>
      <c r="K1124" s="14" t="str">
        <f t="shared" si="79"/>
        <v>Yes</v>
      </c>
    </row>
    <row r="1125" spans="1:11">
      <c r="A1125" s="14" t="s">
        <v>2754</v>
      </c>
      <c r="B1125" s="28">
        <v>202641057590</v>
      </c>
      <c r="C1125" s="14" t="s">
        <v>42</v>
      </c>
      <c r="D1125" s="14" t="s">
        <v>2755</v>
      </c>
      <c r="E1125" s="14" t="s">
        <v>968</v>
      </c>
      <c r="F1125" s="15">
        <v>46148</v>
      </c>
      <c r="G1125" s="15">
        <f>EDATE(DataTable[[#This Row],[Priority Date]],31)</f>
        <v>46848</v>
      </c>
      <c r="H1125" s="28">
        <f t="shared" ca="1" si="76"/>
        <v>591</v>
      </c>
      <c r="I1125" s="28">
        <f ca="1">PendingRQTable[[#This Row],[Days Remaining]]/(365/12)</f>
        <v>19.43013698630137</v>
      </c>
      <c r="J1125" s="13" t="str">
        <f t="shared" ca="1" si="77"/>
        <v>UPCOMING</v>
      </c>
      <c r="K1125" s="14" t="str">
        <f t="shared" si="79"/>
        <v>Yes</v>
      </c>
    </row>
    <row r="1126" spans="1:11">
      <c r="A1126" s="14" t="s">
        <v>2756</v>
      </c>
      <c r="B1126" s="28">
        <v>202641057335</v>
      </c>
      <c r="C1126" s="14" t="s">
        <v>42</v>
      </c>
      <c r="D1126" s="14" t="s">
        <v>2757</v>
      </c>
      <c r="E1126" s="14" t="s">
        <v>968</v>
      </c>
      <c r="F1126" s="15">
        <v>46148</v>
      </c>
      <c r="G1126" s="15">
        <f>EDATE(DataTable[[#This Row],[Priority Date]],31)</f>
        <v>46848</v>
      </c>
      <c r="H1126" s="28">
        <f t="shared" ca="1" si="76"/>
        <v>591</v>
      </c>
      <c r="I1126" s="28">
        <f ca="1">PendingRQTable[[#This Row],[Days Remaining]]/(365/12)</f>
        <v>19.43013698630137</v>
      </c>
      <c r="J1126" s="13" t="str">
        <f t="shared" ca="1" si="77"/>
        <v>UPCOMING</v>
      </c>
      <c r="K1126" s="14" t="str">
        <f t="shared" si="79"/>
        <v>Yes</v>
      </c>
    </row>
    <row r="1127" spans="1:11">
      <c r="A1127" s="14" t="s">
        <v>2758</v>
      </c>
      <c r="B1127" s="28">
        <v>202641057336</v>
      </c>
      <c r="C1127" s="14" t="s">
        <v>42</v>
      </c>
      <c r="D1127" s="14" t="s">
        <v>2759</v>
      </c>
      <c r="E1127" s="14" t="s">
        <v>968</v>
      </c>
      <c r="F1127" s="15">
        <v>46148</v>
      </c>
      <c r="G1127" s="15">
        <f>EDATE(DataTable[[#This Row],[Priority Date]],31)</f>
        <v>46525</v>
      </c>
      <c r="H1127" s="28">
        <f t="shared" ca="1" si="76"/>
        <v>268</v>
      </c>
      <c r="I1127" s="28">
        <f ca="1">PendingRQTable[[#This Row],[Days Remaining]]/(365/12)</f>
        <v>8.8109589041095884</v>
      </c>
      <c r="J1127" s="13" t="str">
        <f t="shared" ca="1" si="77"/>
        <v>UPCOMING</v>
      </c>
      <c r="K1127" s="14" t="str">
        <f t="shared" si="79"/>
        <v>Yes</v>
      </c>
    </row>
    <row r="1128" spans="1:11">
      <c r="A1128" s="14" t="s">
        <v>2760</v>
      </c>
      <c r="B1128" s="28">
        <v>202641057361</v>
      </c>
      <c r="C1128" s="14" t="s">
        <v>42</v>
      </c>
      <c r="D1128" s="14" t="s">
        <v>2761</v>
      </c>
      <c r="E1128" s="14" t="s">
        <v>968</v>
      </c>
      <c r="F1128" s="15">
        <v>46148</v>
      </c>
      <c r="G1128" s="15">
        <f>EDATE(DataTable[[#This Row],[Priority Date]],31)</f>
        <v>45906</v>
      </c>
      <c r="H1128" s="28">
        <f t="shared" ca="1" si="76"/>
        <v>-351</v>
      </c>
      <c r="I1128" s="28">
        <f ca="1">PendingRQTable[[#This Row],[Days Remaining]]/(365/12)</f>
        <v>-11.53972602739726</v>
      </c>
      <c r="J1128" s="13" t="str">
        <f t="shared" ca="1" si="77"/>
        <v>OVERDUE</v>
      </c>
      <c r="K1128" s="14" t="str">
        <f t="shared" si="79"/>
        <v>Yes</v>
      </c>
    </row>
    <row r="1129" spans="1:11">
      <c r="A1129" s="14" t="s">
        <v>2762</v>
      </c>
      <c r="B1129" s="28">
        <v>202641057415</v>
      </c>
      <c r="C1129" s="14" t="s">
        <v>42</v>
      </c>
      <c r="D1129" s="14" t="s">
        <v>2763</v>
      </c>
      <c r="E1129" s="14" t="s">
        <v>968</v>
      </c>
      <c r="F1129" s="15">
        <v>46148</v>
      </c>
      <c r="G1129" s="15">
        <f>EDATE(DataTable[[#This Row],[Priority Date]],31)</f>
        <v>46848</v>
      </c>
      <c r="H1129" s="28">
        <f t="shared" ca="1" si="76"/>
        <v>591</v>
      </c>
      <c r="I1129" s="28">
        <f ca="1">PendingRQTable[[#This Row],[Days Remaining]]/(365/12)</f>
        <v>19.43013698630137</v>
      </c>
      <c r="J1129" s="13" t="str">
        <f t="shared" ca="1" si="77"/>
        <v>UPCOMING</v>
      </c>
      <c r="K1129" s="14" t="str">
        <f t="shared" si="79"/>
        <v>Yes</v>
      </c>
    </row>
    <row r="1130" spans="1:11">
      <c r="A1130" s="14" t="s">
        <v>2764</v>
      </c>
      <c r="B1130" s="28">
        <v>202641057416</v>
      </c>
      <c r="C1130" s="14" t="s">
        <v>42</v>
      </c>
      <c r="D1130" s="14" t="s">
        <v>2765</v>
      </c>
      <c r="E1130" s="14" t="s">
        <v>968</v>
      </c>
      <c r="F1130" s="15">
        <v>46148</v>
      </c>
      <c r="G1130" s="15">
        <f>EDATE(DataTable[[#This Row],[Priority Date]],31)</f>
        <v>45907</v>
      </c>
      <c r="H1130" s="28">
        <f t="shared" ca="1" si="76"/>
        <v>-350</v>
      </c>
      <c r="I1130" s="28">
        <f ca="1">PendingRQTable[[#This Row],[Days Remaining]]/(365/12)</f>
        <v>-11.506849315068493</v>
      </c>
      <c r="J1130" s="13" t="str">
        <f t="shared" ca="1" si="77"/>
        <v>OVERDUE</v>
      </c>
      <c r="K1130" s="14" t="str">
        <f t="shared" si="79"/>
        <v>Yes</v>
      </c>
    </row>
    <row r="1131" spans="1:11">
      <c r="A1131" s="14" t="s">
        <v>2766</v>
      </c>
      <c r="B1131" s="28">
        <v>202641057814</v>
      </c>
      <c r="C1131" s="14" t="s">
        <v>35</v>
      </c>
      <c r="D1131" s="14" t="s">
        <v>2767</v>
      </c>
      <c r="E1131" s="14" t="s">
        <v>968</v>
      </c>
      <c r="F1131" s="15">
        <v>46148</v>
      </c>
      <c r="G1131" s="15">
        <f>EDATE(DataTable[[#This Row],[Priority Date]],31)</f>
        <v>45916</v>
      </c>
      <c r="H1131" s="28">
        <f t="shared" ca="1" si="76"/>
        <v>-341</v>
      </c>
      <c r="I1131" s="28">
        <f ca="1">PendingRQTable[[#This Row],[Days Remaining]]/(365/12)</f>
        <v>-11.210958904109589</v>
      </c>
      <c r="J1131" s="13" t="str">
        <f t="shared" ca="1" si="77"/>
        <v>OVERDUE</v>
      </c>
      <c r="K1131" s="14" t="str">
        <f t="shared" si="79"/>
        <v>Yes</v>
      </c>
    </row>
    <row r="1132" spans="1:11">
      <c r="A1132" s="14" t="s">
        <v>2768</v>
      </c>
      <c r="B1132" s="28">
        <v>202641057696</v>
      </c>
      <c r="C1132" s="14" t="s">
        <v>33</v>
      </c>
      <c r="D1132" s="14" t="s">
        <v>2769</v>
      </c>
      <c r="E1132" s="14" t="s">
        <v>968</v>
      </c>
      <c r="F1132" s="15">
        <v>46148</v>
      </c>
      <c r="G1132" s="15">
        <f>EDATE(DataTable[[#This Row],[Priority Date]],31)</f>
        <v>45906</v>
      </c>
      <c r="H1132" s="28">
        <f t="shared" ca="1" si="76"/>
        <v>-351</v>
      </c>
      <c r="I1132" s="28">
        <f ca="1">PendingRQTable[[#This Row],[Days Remaining]]/(365/12)</f>
        <v>-11.53972602739726</v>
      </c>
      <c r="J1132" s="13" t="str">
        <f t="shared" ca="1" si="77"/>
        <v>OVERDUE</v>
      </c>
      <c r="K1132" s="14" t="str">
        <f t="shared" si="79"/>
        <v>Yes</v>
      </c>
    </row>
    <row r="1133" spans="1:11">
      <c r="A1133" s="14" t="s">
        <v>2770</v>
      </c>
      <c r="B1133" s="28">
        <v>202641057463</v>
      </c>
      <c r="C1133" s="14" t="s">
        <v>42</v>
      </c>
      <c r="D1133" s="14" t="s">
        <v>2771</v>
      </c>
      <c r="E1133" s="14" t="s">
        <v>968</v>
      </c>
      <c r="F1133" s="15">
        <v>46148</v>
      </c>
      <c r="G1133" s="15">
        <f>EDATE(DataTable[[#This Row],[Priority Date]],31)</f>
        <v>46504</v>
      </c>
      <c r="H1133" s="28">
        <f t="shared" ca="1" si="76"/>
        <v>247</v>
      </c>
      <c r="I1133" s="28">
        <f ca="1">PendingRQTable[[#This Row],[Days Remaining]]/(365/12)</f>
        <v>8.1205479452054785</v>
      </c>
      <c r="J1133" s="13" t="str">
        <f t="shared" ca="1" si="77"/>
        <v>UPCOMING</v>
      </c>
      <c r="K1133" s="14" t="str">
        <f t="shared" si="79"/>
        <v>Yes</v>
      </c>
    </row>
    <row r="1134" spans="1:11">
      <c r="A1134" s="14" t="s">
        <v>2772</v>
      </c>
      <c r="B1134" s="28">
        <v>202611057610</v>
      </c>
      <c r="C1134" s="14" t="s">
        <v>33</v>
      </c>
      <c r="D1134" s="14" t="s">
        <v>2773</v>
      </c>
      <c r="E1134" s="14" t="s">
        <v>968</v>
      </c>
      <c r="F1134" s="15">
        <v>46148</v>
      </c>
      <c r="G1134" s="15">
        <f>EDATE(DataTable[[#This Row],[Priority Date]],31)</f>
        <v>45913</v>
      </c>
      <c r="H1134" s="28">
        <f t="shared" ca="1" si="76"/>
        <v>-344</v>
      </c>
      <c r="I1134" s="28">
        <f ca="1">PendingRQTable[[#This Row],[Days Remaining]]/(365/12)</f>
        <v>-11.30958904109589</v>
      </c>
      <c r="J1134" s="13" t="str">
        <f t="shared" ca="1" si="77"/>
        <v>OVERDUE</v>
      </c>
      <c r="K1134" s="14" t="str">
        <f t="shared" si="79"/>
        <v>Yes</v>
      </c>
    </row>
    <row r="1135" spans="1:11">
      <c r="A1135" s="14" t="s">
        <v>2774</v>
      </c>
      <c r="B1135" s="28">
        <v>202641057347</v>
      </c>
      <c r="C1135" s="14" t="s">
        <v>42</v>
      </c>
      <c r="D1135" s="14" t="s">
        <v>2775</v>
      </c>
      <c r="E1135" s="14" t="s">
        <v>968</v>
      </c>
      <c r="F1135" s="15">
        <v>46148</v>
      </c>
      <c r="G1135" s="15">
        <f>EDATE(DataTable[[#This Row],[Priority Date]],31)</f>
        <v>46848</v>
      </c>
      <c r="H1135" s="28">
        <f t="shared" ca="1" si="76"/>
        <v>591</v>
      </c>
      <c r="I1135" s="28">
        <f ca="1">PendingRQTable[[#This Row],[Days Remaining]]/(365/12)</f>
        <v>19.43013698630137</v>
      </c>
      <c r="J1135" s="13" t="str">
        <f t="shared" ca="1" si="77"/>
        <v>UPCOMING</v>
      </c>
      <c r="K1135" s="14" t="str">
        <f t="shared" si="79"/>
        <v>Yes</v>
      </c>
    </row>
    <row r="1136" spans="1:11">
      <c r="A1136" s="14" t="s">
        <v>2776</v>
      </c>
      <c r="B1136" s="28">
        <v>202641057417</v>
      </c>
      <c r="C1136" s="14" t="s">
        <v>42</v>
      </c>
      <c r="D1136" s="14" t="s">
        <v>2777</v>
      </c>
      <c r="E1136" s="14" t="s">
        <v>968</v>
      </c>
      <c r="F1136" s="15">
        <v>46148</v>
      </c>
      <c r="G1136" s="15">
        <f>EDATE(DataTable[[#This Row],[Priority Date]],31)</f>
        <v>46848</v>
      </c>
      <c r="H1136" s="28">
        <f t="shared" ca="1" si="76"/>
        <v>591</v>
      </c>
      <c r="I1136" s="28">
        <f ca="1">PendingRQTable[[#This Row],[Days Remaining]]/(365/12)</f>
        <v>19.43013698630137</v>
      </c>
      <c r="J1136" s="13" t="str">
        <f t="shared" ca="1" si="77"/>
        <v>UPCOMING</v>
      </c>
      <c r="K1136" s="14" t="str">
        <f t="shared" si="79"/>
        <v>Yes</v>
      </c>
    </row>
    <row r="1137" spans="1:11">
      <c r="A1137" s="14" t="s">
        <v>2778</v>
      </c>
      <c r="B1137" s="28">
        <v>202641057733</v>
      </c>
      <c r="C1137" s="14" t="s">
        <v>42</v>
      </c>
      <c r="D1137" s="14" t="s">
        <v>2779</v>
      </c>
      <c r="E1137" s="14" t="s">
        <v>968</v>
      </c>
      <c r="F1137" s="15">
        <v>46148</v>
      </c>
      <c r="G1137" s="15">
        <f>EDATE(DataTable[[#This Row],[Priority Date]],31)</f>
        <v>46036</v>
      </c>
      <c r="H1137" s="28">
        <f t="shared" ca="1" si="76"/>
        <v>-221</v>
      </c>
      <c r="I1137" s="28">
        <f ca="1">PendingRQTable[[#This Row],[Days Remaining]]/(365/12)</f>
        <v>-7.2657534246575342</v>
      </c>
      <c r="J1137" s="13" t="str">
        <f t="shared" ca="1" si="77"/>
        <v>OVERDUE</v>
      </c>
      <c r="K1137" s="14" t="str">
        <f t="shared" si="79"/>
        <v>Yes</v>
      </c>
    </row>
    <row r="1138" spans="1:11">
      <c r="A1138" s="14" t="s">
        <v>2780</v>
      </c>
      <c r="B1138" s="28">
        <v>202641057739</v>
      </c>
      <c r="C1138" s="14" t="s">
        <v>69</v>
      </c>
      <c r="D1138" s="14" t="s">
        <v>649</v>
      </c>
      <c r="E1138" s="14" t="s">
        <v>968</v>
      </c>
      <c r="F1138" s="15">
        <v>46148</v>
      </c>
      <c r="G1138" s="15">
        <f>EDATE(DataTable[[#This Row],[Priority Date]],31)</f>
        <v>46131</v>
      </c>
      <c r="H1138" s="28">
        <f t="shared" ca="1" si="76"/>
        <v>-126</v>
      </c>
      <c r="I1138" s="28">
        <f ca="1">PendingRQTable[[#This Row],[Days Remaining]]/(365/12)</f>
        <v>-4.1424657534246574</v>
      </c>
      <c r="J1138" s="13" t="str">
        <f t="shared" ca="1" si="77"/>
        <v>OVERDUE</v>
      </c>
      <c r="K1138" s="14" t="str">
        <f t="shared" si="79"/>
        <v>Yes</v>
      </c>
    </row>
    <row r="1139" spans="1:11">
      <c r="A1139" s="14" t="s">
        <v>2781</v>
      </c>
      <c r="B1139" s="28">
        <v>202641057450</v>
      </c>
      <c r="C1139" s="14" t="s">
        <v>85</v>
      </c>
      <c r="D1139" s="14" t="s">
        <v>2782</v>
      </c>
      <c r="E1139" s="14" t="s">
        <v>968</v>
      </c>
      <c r="F1139" s="15">
        <v>46148</v>
      </c>
      <c r="G1139" s="15">
        <f>EDATE(DataTable[[#This Row],[Priority Date]],31)</f>
        <v>46070</v>
      </c>
      <c r="H1139" s="28">
        <f t="shared" ca="1" si="76"/>
        <v>-187</v>
      </c>
      <c r="I1139" s="28">
        <f ca="1">PendingRQTable[[#This Row],[Days Remaining]]/(365/12)</f>
        <v>-6.1479452054794521</v>
      </c>
      <c r="J1139" s="13" t="str">
        <f t="shared" ca="1" si="77"/>
        <v>OVERDUE</v>
      </c>
      <c r="K1139" s="14" t="str">
        <f t="shared" si="79"/>
        <v>Yes</v>
      </c>
    </row>
    <row r="1140" spans="1:11">
      <c r="A1140" s="14" t="s">
        <v>2783</v>
      </c>
      <c r="B1140" s="28">
        <v>202611058493</v>
      </c>
      <c r="C1140" s="14" t="s">
        <v>33</v>
      </c>
      <c r="D1140" s="14" t="s">
        <v>2784</v>
      </c>
      <c r="E1140" s="14" t="s">
        <v>968</v>
      </c>
      <c r="F1140" s="15">
        <v>46149</v>
      </c>
      <c r="G1140" s="15">
        <f>EDATE(DataTable[[#This Row],[Priority Date]],31)</f>
        <v>46070</v>
      </c>
      <c r="H1140" s="28">
        <f t="shared" ca="1" si="76"/>
        <v>-187</v>
      </c>
      <c r="I1140" s="28">
        <f ca="1">PendingRQTable[[#This Row],[Days Remaining]]/(365/12)</f>
        <v>-6.1479452054794521</v>
      </c>
      <c r="J1140" s="13" t="str">
        <f t="shared" ca="1" si="77"/>
        <v>OVERDUE</v>
      </c>
      <c r="K1140" s="14" t="str">
        <f t="shared" si="79"/>
        <v>Yes</v>
      </c>
    </row>
    <row r="1141" spans="1:11">
      <c r="A1141" s="14" t="s">
        <v>2785</v>
      </c>
      <c r="B1141" s="28">
        <v>202611058487</v>
      </c>
      <c r="C1141" s="14" t="s">
        <v>40</v>
      </c>
      <c r="D1141" s="14" t="s">
        <v>2786</v>
      </c>
      <c r="E1141" s="14" t="s">
        <v>968</v>
      </c>
      <c r="F1141" s="15">
        <v>46149</v>
      </c>
      <c r="G1141" s="15">
        <f>EDATE(DataTable[[#This Row],[Priority Date]],31)</f>
        <v>46851</v>
      </c>
      <c r="H1141" s="28">
        <f t="shared" ca="1" si="76"/>
        <v>594</v>
      </c>
      <c r="I1141" s="28">
        <f ca="1">PendingRQTable[[#This Row],[Days Remaining]]/(365/12)</f>
        <v>19.528767123287672</v>
      </c>
      <c r="J1141" s="13" t="str">
        <f t="shared" ca="1" si="77"/>
        <v>UPCOMING</v>
      </c>
      <c r="K1141" s="14" t="str">
        <f t="shared" si="79"/>
        <v>Yes</v>
      </c>
    </row>
    <row r="1142" spans="1:11">
      <c r="A1142" s="14" t="s">
        <v>2787</v>
      </c>
      <c r="B1142" s="28">
        <v>202641058547</v>
      </c>
      <c r="C1142" s="14" t="s">
        <v>31</v>
      </c>
      <c r="D1142" s="14" t="s">
        <v>2788</v>
      </c>
      <c r="E1142" s="14" t="s">
        <v>968</v>
      </c>
      <c r="F1142" s="15">
        <v>46150</v>
      </c>
      <c r="G1142" s="15">
        <f>EDATE(DataTable[[#This Row],[Priority Date]],31)</f>
        <v>46293</v>
      </c>
      <c r="H1142" s="28">
        <f t="shared" ca="1" si="76"/>
        <v>36</v>
      </c>
      <c r="I1142" s="28">
        <f ca="1">PendingRQTable[[#This Row],[Days Remaining]]/(365/12)</f>
        <v>1.1835616438356165</v>
      </c>
      <c r="J1142" s="13" t="str">
        <f t="shared" ca="1" si="77"/>
        <v>DUE &lt;=90 DAYS</v>
      </c>
      <c r="K1142" s="14" t="str">
        <f t="shared" si="79"/>
        <v>Yes</v>
      </c>
    </row>
    <row r="1143" spans="1:11">
      <c r="A1143" s="14" t="s">
        <v>2789</v>
      </c>
      <c r="B1143" s="28">
        <v>202641059074</v>
      </c>
      <c r="C1143" s="14" t="s">
        <v>33</v>
      </c>
      <c r="D1143" s="14" t="s">
        <v>2790</v>
      </c>
      <c r="E1143" s="14" t="s">
        <v>968</v>
      </c>
      <c r="F1143" s="15">
        <v>46150</v>
      </c>
      <c r="G1143" s="15">
        <f>EDATE(DataTable[[#This Row],[Priority Date]],31)</f>
        <v>46494</v>
      </c>
      <c r="H1143" s="28">
        <f t="shared" ca="1" si="76"/>
        <v>237</v>
      </c>
      <c r="I1143" s="28">
        <f ca="1">PendingRQTable[[#This Row],[Days Remaining]]/(365/12)</f>
        <v>7.7917808219178077</v>
      </c>
      <c r="J1143" s="13" t="str">
        <f t="shared" ca="1" si="77"/>
        <v>UPCOMING</v>
      </c>
      <c r="K1143" s="14" t="str">
        <f t="shared" si="79"/>
        <v>Yes</v>
      </c>
    </row>
    <row r="1144" spans="1:11">
      <c r="A1144" s="14" t="s">
        <v>2791</v>
      </c>
      <c r="B1144" s="28">
        <v>202641059064</v>
      </c>
      <c r="C1144" s="14" t="s">
        <v>33</v>
      </c>
      <c r="D1144" s="14" t="s">
        <v>2792</v>
      </c>
      <c r="E1144" s="14" t="s">
        <v>968</v>
      </c>
      <c r="F1144" s="15">
        <v>46150</v>
      </c>
      <c r="G1144" s="15">
        <f>EDATE(DataTable[[#This Row],[Priority Date]],31)</f>
        <v>46509</v>
      </c>
      <c r="H1144" s="28">
        <f t="shared" ca="1" si="76"/>
        <v>252</v>
      </c>
      <c r="I1144" s="28">
        <f ca="1">PendingRQTable[[#This Row],[Days Remaining]]/(365/12)</f>
        <v>8.2849315068493148</v>
      </c>
      <c r="J1144" s="13" t="str">
        <f t="shared" ca="1" si="77"/>
        <v>UPCOMING</v>
      </c>
      <c r="K1144" s="14" t="str">
        <f t="shared" si="79"/>
        <v>Yes</v>
      </c>
    </row>
    <row r="1145" spans="1:11">
      <c r="A1145" s="14" t="s">
        <v>2793</v>
      </c>
      <c r="B1145" s="28">
        <v>202611058892</v>
      </c>
      <c r="C1145" s="14" t="s">
        <v>60</v>
      </c>
      <c r="D1145" s="14" t="s">
        <v>2794</v>
      </c>
      <c r="E1145" s="14" t="s">
        <v>974</v>
      </c>
      <c r="F1145" s="15">
        <v>46150</v>
      </c>
      <c r="G1145" s="15">
        <f>EDATE(DataTable[[#This Row],[Priority Date]],31)</f>
        <v>46517</v>
      </c>
      <c r="H1145" s="28">
        <f t="shared" ca="1" si="76"/>
        <v>260</v>
      </c>
      <c r="I1145" s="28">
        <f ca="1">PendingRQTable[[#This Row],[Days Remaining]]/(365/12)</f>
        <v>8.5479452054794525</v>
      </c>
      <c r="J1145" s="13" t="str">
        <f t="shared" ca="1" si="77"/>
        <v>UPCOMING</v>
      </c>
      <c r="K1145" s="14" t="str">
        <f>IF(E1145="COMPLETE FILED","Yes","Yes")</f>
        <v>Yes</v>
      </c>
    </row>
    <row r="1146" spans="1:11">
      <c r="A1146" s="14" t="s">
        <v>2795</v>
      </c>
      <c r="B1146" s="28">
        <v>202611059068</v>
      </c>
      <c r="C1146" s="14" t="s">
        <v>527</v>
      </c>
      <c r="D1146" s="14" t="s">
        <v>649</v>
      </c>
      <c r="E1146" s="14" t="s">
        <v>968</v>
      </c>
      <c r="F1146" s="15">
        <v>46150</v>
      </c>
      <c r="G1146" s="15">
        <f>EDATE(DataTable[[#This Row],[Priority Date]],31)</f>
        <v>46851</v>
      </c>
      <c r="H1146" s="28">
        <f t="shared" ca="1" si="76"/>
        <v>594</v>
      </c>
      <c r="I1146" s="28">
        <f ca="1">PendingRQTable[[#This Row],[Days Remaining]]/(365/12)</f>
        <v>19.528767123287672</v>
      </c>
      <c r="J1146" s="13" t="str">
        <f t="shared" ca="1" si="77"/>
        <v>UPCOMING</v>
      </c>
      <c r="K1146" s="14" t="str">
        <f t="shared" ref="K1146:K1154" si="80">IF(E1146="PROVISIONAL FILED","Yes","Yes")</f>
        <v>Yes</v>
      </c>
    </row>
    <row r="1147" spans="1:11">
      <c r="A1147" s="14" t="s">
        <v>2796</v>
      </c>
      <c r="B1147" s="28">
        <v>202641058816</v>
      </c>
      <c r="C1147" s="14" t="s">
        <v>31</v>
      </c>
      <c r="D1147" s="14" t="s">
        <v>2797</v>
      </c>
      <c r="E1147" s="14" t="s">
        <v>968</v>
      </c>
      <c r="F1147" s="15">
        <v>46150</v>
      </c>
      <c r="G1147" s="15">
        <f>EDATE(DataTable[[#This Row],[Priority Date]],31)</f>
        <v>46851</v>
      </c>
      <c r="H1147" s="28">
        <f t="shared" ca="1" si="76"/>
        <v>594</v>
      </c>
      <c r="I1147" s="28">
        <f ca="1">PendingRQTable[[#This Row],[Days Remaining]]/(365/12)</f>
        <v>19.528767123287672</v>
      </c>
      <c r="J1147" s="13" t="str">
        <f t="shared" ca="1" si="77"/>
        <v>UPCOMING</v>
      </c>
      <c r="K1147" s="14" t="str">
        <f t="shared" si="80"/>
        <v>Yes</v>
      </c>
    </row>
    <row r="1148" spans="1:11">
      <c r="A1148" s="14" t="s">
        <v>2798</v>
      </c>
      <c r="B1148" s="28">
        <v>202641058827</v>
      </c>
      <c r="C1148" s="14" t="s">
        <v>31</v>
      </c>
      <c r="D1148" s="14" t="s">
        <v>2799</v>
      </c>
      <c r="E1148" s="14" t="s">
        <v>968</v>
      </c>
      <c r="F1148" s="15">
        <v>46150</v>
      </c>
      <c r="G1148" s="15">
        <f>EDATE(DataTable[[#This Row],[Priority Date]],31)</f>
        <v>46851</v>
      </c>
      <c r="H1148" s="28">
        <f t="shared" ca="1" si="76"/>
        <v>594</v>
      </c>
      <c r="I1148" s="28">
        <f ca="1">PendingRQTable[[#This Row],[Days Remaining]]/(365/12)</f>
        <v>19.528767123287672</v>
      </c>
      <c r="J1148" s="13" t="str">
        <f t="shared" ca="1" si="77"/>
        <v>UPCOMING</v>
      </c>
      <c r="K1148" s="14" t="str">
        <f t="shared" si="80"/>
        <v>Yes</v>
      </c>
    </row>
    <row r="1149" spans="1:11">
      <c r="A1149" s="14" t="s">
        <v>2800</v>
      </c>
      <c r="B1149" s="28">
        <v>202641058548</v>
      </c>
      <c r="C1149" s="14" t="s">
        <v>42</v>
      </c>
      <c r="D1149" s="14" t="s">
        <v>2801</v>
      </c>
      <c r="E1149" s="14" t="s">
        <v>968</v>
      </c>
      <c r="F1149" s="15">
        <v>46150</v>
      </c>
      <c r="G1149" s="15">
        <f>EDATE(DataTable[[#This Row],[Priority Date]],31)</f>
        <v>46851</v>
      </c>
      <c r="H1149" s="28">
        <f t="shared" ca="1" si="76"/>
        <v>594</v>
      </c>
      <c r="I1149" s="28">
        <f ca="1">PendingRQTable[[#This Row],[Days Remaining]]/(365/12)</f>
        <v>19.528767123287672</v>
      </c>
      <c r="J1149" s="13" t="str">
        <f t="shared" ca="1" si="77"/>
        <v>UPCOMING</v>
      </c>
      <c r="K1149" s="14" t="str">
        <f t="shared" si="80"/>
        <v>Yes</v>
      </c>
    </row>
    <row r="1150" spans="1:11">
      <c r="A1150" s="14" t="s">
        <v>2802</v>
      </c>
      <c r="B1150" s="28">
        <v>202641058580</v>
      </c>
      <c r="C1150" s="14" t="s">
        <v>42</v>
      </c>
      <c r="D1150" s="14" t="s">
        <v>2803</v>
      </c>
      <c r="E1150" s="14" t="s">
        <v>968</v>
      </c>
      <c r="F1150" s="15">
        <v>46150</v>
      </c>
      <c r="G1150" s="15">
        <f>EDATE(DataTable[[#This Row],[Priority Date]],31)</f>
        <v>45914</v>
      </c>
      <c r="H1150" s="28">
        <f t="shared" ca="1" si="76"/>
        <v>-343</v>
      </c>
      <c r="I1150" s="28">
        <f ca="1">PendingRQTable[[#This Row],[Days Remaining]]/(365/12)</f>
        <v>-11.276712328767124</v>
      </c>
      <c r="J1150" s="13" t="str">
        <f t="shared" ca="1" si="77"/>
        <v>OVERDUE</v>
      </c>
      <c r="K1150" s="14" t="str">
        <f t="shared" si="80"/>
        <v>Yes</v>
      </c>
    </row>
    <row r="1151" spans="1:11">
      <c r="A1151" s="14" t="s">
        <v>2804</v>
      </c>
      <c r="B1151" s="28">
        <v>202641059365</v>
      </c>
      <c r="C1151" s="14" t="s">
        <v>42</v>
      </c>
      <c r="D1151" s="14" t="s">
        <v>2805</v>
      </c>
      <c r="E1151" s="14" t="s">
        <v>968</v>
      </c>
      <c r="F1151" s="15">
        <v>46152</v>
      </c>
      <c r="G1151" s="15">
        <f>EDATE(DataTable[[#This Row],[Priority Date]],31)</f>
        <v>45946</v>
      </c>
      <c r="H1151" s="28">
        <f t="shared" ca="1" si="76"/>
        <v>-311</v>
      </c>
      <c r="I1151" s="28">
        <f ca="1">PendingRQTable[[#This Row],[Days Remaining]]/(365/12)</f>
        <v>-10.224657534246575</v>
      </c>
      <c r="J1151" s="13" t="str">
        <f t="shared" ca="1" si="77"/>
        <v>OVERDUE</v>
      </c>
      <c r="K1151" s="14" t="str">
        <f t="shared" si="80"/>
        <v>Yes</v>
      </c>
    </row>
    <row r="1152" spans="1:11">
      <c r="A1152" s="14" t="s">
        <v>2806</v>
      </c>
      <c r="B1152" s="28">
        <v>202611059599</v>
      </c>
      <c r="C1152" s="14" t="s">
        <v>151</v>
      </c>
      <c r="D1152" s="14" t="s">
        <v>2807</v>
      </c>
      <c r="E1152" s="14" t="s">
        <v>968</v>
      </c>
      <c r="F1152" s="15">
        <v>46153</v>
      </c>
      <c r="G1152" s="15">
        <f>EDATE(DataTable[[#This Row],[Priority Date]],31)</f>
        <v>45951</v>
      </c>
      <c r="H1152" s="28">
        <f t="shared" ca="1" si="76"/>
        <v>-306</v>
      </c>
      <c r="I1152" s="28">
        <f ca="1">PendingRQTable[[#This Row],[Days Remaining]]/(365/12)</f>
        <v>-10.06027397260274</v>
      </c>
      <c r="J1152" s="13" t="str">
        <f t="shared" ca="1" si="77"/>
        <v>OVERDUE</v>
      </c>
      <c r="K1152" s="14" t="str">
        <f t="shared" si="80"/>
        <v>Yes</v>
      </c>
    </row>
    <row r="1153" spans="1:11">
      <c r="A1153" s="14" t="s">
        <v>2808</v>
      </c>
      <c r="B1153" s="28">
        <v>202621059755</v>
      </c>
      <c r="C1153" s="14" t="s">
        <v>125</v>
      </c>
      <c r="D1153" s="14" t="s">
        <v>2809</v>
      </c>
      <c r="E1153" s="14" t="s">
        <v>968</v>
      </c>
      <c r="F1153" s="15">
        <v>46153</v>
      </c>
      <c r="G1153" s="15">
        <f>EDATE(DataTable[[#This Row],[Priority Date]],31)</f>
        <v>46851</v>
      </c>
      <c r="H1153" s="28">
        <f t="shared" ca="1" si="76"/>
        <v>594</v>
      </c>
      <c r="I1153" s="28">
        <f ca="1">PendingRQTable[[#This Row],[Days Remaining]]/(365/12)</f>
        <v>19.528767123287672</v>
      </c>
      <c r="J1153" s="13" t="str">
        <f t="shared" ca="1" si="77"/>
        <v>UPCOMING</v>
      </c>
      <c r="K1153" s="14" t="str">
        <f t="shared" si="80"/>
        <v>Yes</v>
      </c>
    </row>
    <row r="1154" spans="1:11">
      <c r="A1154" s="14" t="s">
        <v>2810</v>
      </c>
      <c r="B1154" s="28">
        <v>202641059675</v>
      </c>
      <c r="C1154" s="14" t="s">
        <v>415</v>
      </c>
      <c r="D1154" s="14" t="s">
        <v>2811</v>
      </c>
      <c r="E1154" s="14" t="s">
        <v>968</v>
      </c>
      <c r="F1154" s="15">
        <v>46153</v>
      </c>
      <c r="G1154" s="15">
        <f>EDATE(DataTable[[#This Row],[Priority Date]],31)</f>
        <v>46103</v>
      </c>
      <c r="H1154" s="28">
        <f t="shared" ref="H1154:H1217" ca="1" si="81">G1154-TODAY()</f>
        <v>-154</v>
      </c>
      <c r="I1154" s="28">
        <f ca="1">PendingRQTable[[#This Row],[Days Remaining]]/(365/12)</f>
        <v>-5.0630136986301366</v>
      </c>
      <c r="J1154" s="13" t="str">
        <f t="shared" ref="J1154:J1217" ca="1" si="82">IF(H1154&lt;0,"OVERDUE",IF(H1154&lt;=30,"DUE &lt;=30 DAYS",IF(H1154&lt;=90,"DUE &lt;=90 DAYS","UPCOMING")))</f>
        <v>OVERDUE</v>
      </c>
      <c r="K1154" s="14" t="str">
        <f t="shared" si="80"/>
        <v>Yes</v>
      </c>
    </row>
    <row r="1155" spans="1:11">
      <c r="A1155" s="14" t="s">
        <v>2812</v>
      </c>
      <c r="B1155" s="28">
        <v>202641059881</v>
      </c>
      <c r="C1155" s="14" t="s">
        <v>163</v>
      </c>
      <c r="D1155" s="14" t="s">
        <v>649</v>
      </c>
      <c r="E1155" s="14" t="s">
        <v>974</v>
      </c>
      <c r="F1155" s="15">
        <v>46153</v>
      </c>
      <c r="G1155" s="15">
        <f>EDATE(DataTable[[#This Row],[Priority Date]],31)</f>
        <v>46092</v>
      </c>
      <c r="H1155" s="28">
        <f t="shared" ca="1" si="81"/>
        <v>-165</v>
      </c>
      <c r="I1155" s="28">
        <f ca="1">PendingRQTable[[#This Row],[Days Remaining]]/(365/12)</f>
        <v>-5.4246575342465748</v>
      </c>
      <c r="J1155" s="13" t="str">
        <f t="shared" ca="1" si="82"/>
        <v>OVERDUE</v>
      </c>
      <c r="K1155" s="14" t="str">
        <f>IF(E1155="COMPLETE FILED","Yes","Yes")</f>
        <v>Yes</v>
      </c>
    </row>
    <row r="1156" spans="1:11">
      <c r="A1156" s="14" t="s">
        <v>2813</v>
      </c>
      <c r="B1156" s="28">
        <v>202641059555</v>
      </c>
      <c r="C1156" s="14" t="s">
        <v>42</v>
      </c>
      <c r="D1156" s="14" t="s">
        <v>2814</v>
      </c>
      <c r="E1156" s="14" t="s">
        <v>968</v>
      </c>
      <c r="F1156" s="15">
        <v>46153</v>
      </c>
      <c r="G1156" s="15">
        <f>EDATE(DataTable[[#This Row],[Priority Date]],31)</f>
        <v>46225</v>
      </c>
      <c r="H1156" s="28">
        <f t="shared" ca="1" si="81"/>
        <v>-32</v>
      </c>
      <c r="I1156" s="28">
        <f ca="1">PendingRQTable[[#This Row],[Days Remaining]]/(365/12)</f>
        <v>-1.0520547945205478</v>
      </c>
      <c r="J1156" s="13" t="str">
        <f t="shared" ca="1" si="82"/>
        <v>OVERDUE</v>
      </c>
      <c r="K1156" s="14" t="str">
        <f t="shared" ref="K1156:K1161" si="83">IF(E1156="PROVISIONAL FILED","Yes","Yes")</f>
        <v>Yes</v>
      </c>
    </row>
    <row r="1157" spans="1:11">
      <c r="A1157" s="14" t="s">
        <v>2815</v>
      </c>
      <c r="B1157" s="28">
        <v>202641059808</v>
      </c>
      <c r="C1157" s="14" t="s">
        <v>42</v>
      </c>
      <c r="D1157" s="14" t="s">
        <v>2816</v>
      </c>
      <c r="E1157" s="14" t="s">
        <v>968</v>
      </c>
      <c r="F1157" s="15">
        <v>46153</v>
      </c>
      <c r="G1157" s="15">
        <f>EDATE(DataTable[[#This Row],[Priority Date]],31)</f>
        <v>45910</v>
      </c>
      <c r="H1157" s="28">
        <f t="shared" ca="1" si="81"/>
        <v>-347</v>
      </c>
      <c r="I1157" s="28">
        <f ca="1">PendingRQTable[[#This Row],[Days Remaining]]/(365/12)</f>
        <v>-11.408219178082192</v>
      </c>
      <c r="J1157" s="13" t="str">
        <f t="shared" ca="1" si="82"/>
        <v>OVERDUE</v>
      </c>
      <c r="K1157" s="14" t="str">
        <f t="shared" si="83"/>
        <v>Yes</v>
      </c>
    </row>
    <row r="1158" spans="1:11">
      <c r="A1158" s="14" t="s">
        <v>2817</v>
      </c>
      <c r="B1158" s="28">
        <v>202641059574</v>
      </c>
      <c r="C1158" s="14" t="s">
        <v>44</v>
      </c>
      <c r="D1158" s="14" t="s">
        <v>2818</v>
      </c>
      <c r="E1158" s="14" t="s">
        <v>968</v>
      </c>
      <c r="F1158" s="15">
        <v>46153</v>
      </c>
      <c r="G1158" s="15">
        <f>EDATE(DataTable[[#This Row],[Priority Date]],31)</f>
        <v>46852</v>
      </c>
      <c r="H1158" s="28">
        <f t="shared" ca="1" si="81"/>
        <v>595</v>
      </c>
      <c r="I1158" s="28">
        <f ca="1">PendingRQTable[[#This Row],[Days Remaining]]/(365/12)</f>
        <v>19.561643835616437</v>
      </c>
      <c r="J1158" s="13" t="str">
        <f t="shared" ca="1" si="82"/>
        <v>UPCOMING</v>
      </c>
      <c r="K1158" s="14" t="str">
        <f t="shared" si="83"/>
        <v>Yes</v>
      </c>
    </row>
    <row r="1159" spans="1:11">
      <c r="A1159" s="14" t="s">
        <v>2819</v>
      </c>
      <c r="B1159" s="28">
        <v>202641059672</v>
      </c>
      <c r="C1159" s="14" t="s">
        <v>69</v>
      </c>
      <c r="D1159" s="14" t="s">
        <v>649</v>
      </c>
      <c r="E1159" s="14" t="s">
        <v>968</v>
      </c>
      <c r="F1159" s="15">
        <v>46153</v>
      </c>
      <c r="G1159" s="15">
        <f>EDATE(DataTable[[#This Row],[Priority Date]],31)</f>
        <v>45913</v>
      </c>
      <c r="H1159" s="28">
        <f t="shared" ca="1" si="81"/>
        <v>-344</v>
      </c>
      <c r="I1159" s="28">
        <f ca="1">PendingRQTable[[#This Row],[Days Remaining]]/(365/12)</f>
        <v>-11.30958904109589</v>
      </c>
      <c r="J1159" s="13" t="str">
        <f t="shared" ca="1" si="82"/>
        <v>OVERDUE</v>
      </c>
      <c r="K1159" s="14" t="str">
        <f t="shared" si="83"/>
        <v>Yes</v>
      </c>
    </row>
    <row r="1160" spans="1:11">
      <c r="A1160" s="14" t="s">
        <v>2820</v>
      </c>
      <c r="B1160" s="28">
        <v>202641060217</v>
      </c>
      <c r="C1160" s="14" t="s">
        <v>312</v>
      </c>
      <c r="D1160" s="14" t="s">
        <v>2821</v>
      </c>
      <c r="E1160" s="14" t="s">
        <v>968</v>
      </c>
      <c r="F1160" s="15">
        <v>46154</v>
      </c>
      <c r="G1160" s="15">
        <f>EDATE(DataTable[[#This Row],[Priority Date]],31)</f>
        <v>46852</v>
      </c>
      <c r="H1160" s="28">
        <f t="shared" ca="1" si="81"/>
        <v>595</v>
      </c>
      <c r="I1160" s="28">
        <f ca="1">PendingRQTable[[#This Row],[Days Remaining]]/(365/12)</f>
        <v>19.561643835616437</v>
      </c>
      <c r="J1160" s="13" t="str">
        <f t="shared" ca="1" si="82"/>
        <v>UPCOMING</v>
      </c>
      <c r="K1160" s="14" t="str">
        <f t="shared" si="83"/>
        <v>Yes</v>
      </c>
    </row>
    <row r="1161" spans="1:11">
      <c r="A1161" s="14" t="s">
        <v>2822</v>
      </c>
      <c r="B1161" s="28">
        <v>202641060209</v>
      </c>
      <c r="C1161" s="14" t="s">
        <v>151</v>
      </c>
      <c r="D1161" s="14" t="s">
        <v>2823</v>
      </c>
      <c r="E1161" s="14" t="s">
        <v>968</v>
      </c>
      <c r="F1161" s="15">
        <v>46154</v>
      </c>
      <c r="G1161" s="15">
        <f>EDATE(DataTable[[#This Row],[Priority Date]],31)</f>
        <v>45996</v>
      </c>
      <c r="H1161" s="28">
        <f t="shared" ca="1" si="81"/>
        <v>-261</v>
      </c>
      <c r="I1161" s="28">
        <f ca="1">PendingRQTable[[#This Row],[Days Remaining]]/(365/12)</f>
        <v>-8.580821917808219</v>
      </c>
      <c r="J1161" s="13" t="str">
        <f t="shared" ca="1" si="82"/>
        <v>OVERDUE</v>
      </c>
      <c r="K1161" s="14" t="str">
        <f t="shared" si="83"/>
        <v>Yes</v>
      </c>
    </row>
    <row r="1162" spans="1:11">
      <c r="A1162" s="14" t="s">
        <v>2824</v>
      </c>
      <c r="B1162" s="28">
        <v>202641060385</v>
      </c>
      <c r="C1162" s="14" t="s">
        <v>163</v>
      </c>
      <c r="D1162" s="14" t="s">
        <v>649</v>
      </c>
      <c r="E1162" s="14" t="s">
        <v>974</v>
      </c>
      <c r="F1162" s="15">
        <v>46154</v>
      </c>
      <c r="G1162" s="15">
        <f>EDATE(DataTable[[#This Row],[Priority Date]],31)</f>
        <v>45957</v>
      </c>
      <c r="H1162" s="28">
        <f t="shared" ca="1" si="81"/>
        <v>-300</v>
      </c>
      <c r="I1162" s="28">
        <f ca="1">PendingRQTable[[#This Row],[Days Remaining]]/(365/12)</f>
        <v>-9.8630136986301373</v>
      </c>
      <c r="J1162" s="13" t="str">
        <f t="shared" ca="1" si="82"/>
        <v>OVERDUE</v>
      </c>
      <c r="K1162" s="14" t="str">
        <f>IF(E1162="COMPLETE FILED","Yes","Yes")</f>
        <v>Yes</v>
      </c>
    </row>
    <row r="1163" spans="1:11">
      <c r="A1163" s="14" t="s">
        <v>2825</v>
      </c>
      <c r="B1163" s="28">
        <v>202641060512</v>
      </c>
      <c r="C1163" s="14" t="s">
        <v>31</v>
      </c>
      <c r="D1163" s="14" t="s">
        <v>2826</v>
      </c>
      <c r="E1163" s="14" t="s">
        <v>968</v>
      </c>
      <c r="F1163" s="15">
        <v>46154</v>
      </c>
      <c r="G1163" s="15">
        <f>EDATE(DataTable[[#This Row],[Priority Date]],31)</f>
        <v>45978</v>
      </c>
      <c r="H1163" s="28">
        <f t="shared" ca="1" si="81"/>
        <v>-279</v>
      </c>
      <c r="I1163" s="28">
        <f ca="1">PendingRQTable[[#This Row],[Days Remaining]]/(365/12)</f>
        <v>-9.1726027397260275</v>
      </c>
      <c r="J1163" s="13" t="str">
        <f t="shared" ca="1" si="82"/>
        <v>OVERDUE</v>
      </c>
      <c r="K1163" s="14" t="str">
        <f t="shared" ref="K1163:K1175" si="84">IF(E1163="PROVISIONAL FILED","Yes","Yes")</f>
        <v>Yes</v>
      </c>
    </row>
    <row r="1164" spans="1:11">
      <c r="A1164" s="14" t="s">
        <v>2827</v>
      </c>
      <c r="B1164" s="28">
        <v>202641060253</v>
      </c>
      <c r="C1164" s="14" t="s">
        <v>31</v>
      </c>
      <c r="D1164" s="14" t="s">
        <v>2828</v>
      </c>
      <c r="E1164" s="14" t="s">
        <v>968</v>
      </c>
      <c r="F1164" s="15">
        <v>46154</v>
      </c>
      <c r="G1164" s="15">
        <f>EDATE(DataTable[[#This Row],[Priority Date]],31)</f>
        <v>46852</v>
      </c>
      <c r="H1164" s="28">
        <f t="shared" ca="1" si="81"/>
        <v>595</v>
      </c>
      <c r="I1164" s="28">
        <f ca="1">PendingRQTable[[#This Row],[Days Remaining]]/(365/12)</f>
        <v>19.561643835616437</v>
      </c>
      <c r="J1164" s="13" t="str">
        <f t="shared" ca="1" si="82"/>
        <v>UPCOMING</v>
      </c>
      <c r="K1164" s="14" t="str">
        <f t="shared" si="84"/>
        <v>Yes</v>
      </c>
    </row>
    <row r="1165" spans="1:11">
      <c r="A1165" s="14" t="s">
        <v>2829</v>
      </c>
      <c r="B1165" s="28">
        <v>202641060760</v>
      </c>
      <c r="C1165" s="14" t="s">
        <v>33</v>
      </c>
      <c r="D1165" s="14" t="s">
        <v>2830</v>
      </c>
      <c r="E1165" s="14" t="s">
        <v>968</v>
      </c>
      <c r="F1165" s="15">
        <v>46155</v>
      </c>
      <c r="G1165" s="15">
        <f>EDATE(DataTable[[#This Row],[Priority Date]],31)</f>
        <v>45939</v>
      </c>
      <c r="H1165" s="28">
        <f t="shared" ca="1" si="81"/>
        <v>-318</v>
      </c>
      <c r="I1165" s="28">
        <f ca="1">PendingRQTable[[#This Row],[Days Remaining]]/(365/12)</f>
        <v>-10.454794520547944</v>
      </c>
      <c r="J1165" s="13" t="str">
        <f t="shared" ca="1" si="82"/>
        <v>OVERDUE</v>
      </c>
      <c r="K1165" s="14" t="str">
        <f t="shared" si="84"/>
        <v>Yes</v>
      </c>
    </row>
    <row r="1166" spans="1:11">
      <c r="A1166" s="14" t="s">
        <v>2831</v>
      </c>
      <c r="B1166" s="28">
        <v>202641060713</v>
      </c>
      <c r="C1166" s="14" t="s">
        <v>40</v>
      </c>
      <c r="D1166" s="14" t="s">
        <v>2832</v>
      </c>
      <c r="E1166" s="14" t="s">
        <v>968</v>
      </c>
      <c r="F1166" s="15">
        <v>46155</v>
      </c>
      <c r="G1166" s="15">
        <f>EDATE(DataTable[[#This Row],[Priority Date]],31)</f>
        <v>45916</v>
      </c>
      <c r="H1166" s="28">
        <f t="shared" ca="1" si="81"/>
        <v>-341</v>
      </c>
      <c r="I1166" s="28">
        <f ca="1">PendingRQTable[[#This Row],[Days Remaining]]/(365/12)</f>
        <v>-11.210958904109589</v>
      </c>
      <c r="J1166" s="13" t="str">
        <f t="shared" ca="1" si="82"/>
        <v>OVERDUE</v>
      </c>
      <c r="K1166" s="14" t="str">
        <f t="shared" si="84"/>
        <v>Yes</v>
      </c>
    </row>
    <row r="1167" spans="1:11">
      <c r="A1167" s="14" t="s">
        <v>2833</v>
      </c>
      <c r="B1167" s="28">
        <v>202611060856</v>
      </c>
      <c r="C1167" s="14" t="s">
        <v>86</v>
      </c>
      <c r="D1167" s="14" t="s">
        <v>649</v>
      </c>
      <c r="E1167" s="14" t="s">
        <v>968</v>
      </c>
      <c r="F1167" s="15">
        <v>46155</v>
      </c>
      <c r="G1167" s="15">
        <f>EDATE(DataTable[[#This Row],[Priority Date]],31)</f>
        <v>46029</v>
      </c>
      <c r="H1167" s="28">
        <f t="shared" ca="1" si="81"/>
        <v>-228</v>
      </c>
      <c r="I1167" s="28">
        <f ca="1">PendingRQTable[[#This Row],[Days Remaining]]/(365/12)</f>
        <v>-7.4958904109589035</v>
      </c>
      <c r="J1167" s="13" t="str">
        <f t="shared" ca="1" si="82"/>
        <v>OVERDUE</v>
      </c>
      <c r="K1167" s="14" t="str">
        <f t="shared" si="84"/>
        <v>Yes</v>
      </c>
    </row>
    <row r="1168" spans="1:11">
      <c r="A1168" s="14" t="s">
        <v>2834</v>
      </c>
      <c r="B1168" s="28">
        <v>202641060970</v>
      </c>
      <c r="C1168" s="14" t="s">
        <v>54</v>
      </c>
      <c r="D1168" s="14" t="s">
        <v>2835</v>
      </c>
      <c r="E1168" s="14" t="s">
        <v>968</v>
      </c>
      <c r="F1168" s="15">
        <v>46155</v>
      </c>
      <c r="G1168" s="15">
        <f>EDATE(DataTable[[#This Row],[Priority Date]],31)</f>
        <v>45995</v>
      </c>
      <c r="H1168" s="28">
        <f t="shared" ca="1" si="81"/>
        <v>-262</v>
      </c>
      <c r="I1168" s="28">
        <f ca="1">PendingRQTable[[#This Row],[Days Remaining]]/(365/12)</f>
        <v>-8.6136986301369856</v>
      </c>
      <c r="J1168" s="13" t="str">
        <f t="shared" ca="1" si="82"/>
        <v>OVERDUE</v>
      </c>
      <c r="K1168" s="14" t="str">
        <f t="shared" si="84"/>
        <v>Yes</v>
      </c>
    </row>
    <row r="1169" spans="1:11">
      <c r="A1169" s="14" t="s">
        <v>2836</v>
      </c>
      <c r="B1169" s="28">
        <v>202611061461</v>
      </c>
      <c r="C1169" s="14" t="s">
        <v>86</v>
      </c>
      <c r="D1169" s="14" t="s">
        <v>2837</v>
      </c>
      <c r="E1169" s="14" t="s">
        <v>968</v>
      </c>
      <c r="F1169" s="15">
        <v>46156</v>
      </c>
      <c r="G1169" s="15">
        <f>EDATE(DataTable[[#This Row],[Priority Date]],31)</f>
        <v>46504</v>
      </c>
      <c r="H1169" s="28">
        <f t="shared" ca="1" si="81"/>
        <v>247</v>
      </c>
      <c r="I1169" s="28">
        <f ca="1">PendingRQTable[[#This Row],[Days Remaining]]/(365/12)</f>
        <v>8.1205479452054785</v>
      </c>
      <c r="J1169" s="13" t="str">
        <f t="shared" ca="1" si="82"/>
        <v>UPCOMING</v>
      </c>
      <c r="K1169" s="14" t="str">
        <f t="shared" si="84"/>
        <v>Yes</v>
      </c>
    </row>
    <row r="1170" spans="1:11">
      <c r="A1170" s="14" t="s">
        <v>2838</v>
      </c>
      <c r="B1170" s="28">
        <v>202611061524</v>
      </c>
      <c r="C1170" s="14" t="s">
        <v>86</v>
      </c>
      <c r="D1170" s="14" t="s">
        <v>649</v>
      </c>
      <c r="E1170" s="14" t="s">
        <v>968</v>
      </c>
      <c r="F1170" s="15">
        <v>46156</v>
      </c>
      <c r="G1170" s="15">
        <f>EDATE(DataTable[[#This Row],[Priority Date]],31)</f>
        <v>45953</v>
      </c>
      <c r="H1170" s="28">
        <f t="shared" ca="1" si="81"/>
        <v>-304</v>
      </c>
      <c r="I1170" s="28">
        <f ca="1">PendingRQTable[[#This Row],[Days Remaining]]/(365/12)</f>
        <v>-9.9945205479452053</v>
      </c>
      <c r="J1170" s="13" t="str">
        <f t="shared" ca="1" si="82"/>
        <v>OVERDUE</v>
      </c>
      <c r="K1170" s="14" t="str">
        <f t="shared" si="84"/>
        <v>Yes</v>
      </c>
    </row>
    <row r="1171" spans="1:11">
      <c r="A1171" s="14" t="s">
        <v>2839</v>
      </c>
      <c r="B1171" s="28">
        <v>202611061355</v>
      </c>
      <c r="C1171" s="14" t="s">
        <v>86</v>
      </c>
      <c r="D1171" s="14" t="s">
        <v>649</v>
      </c>
      <c r="E1171" s="14" t="s">
        <v>968</v>
      </c>
      <c r="F1171" s="15">
        <v>46156</v>
      </c>
      <c r="G1171" s="15">
        <f>EDATE(DataTable[[#This Row],[Priority Date]],31)</f>
        <v>45961</v>
      </c>
      <c r="H1171" s="28">
        <f t="shared" ca="1" si="81"/>
        <v>-296</v>
      </c>
      <c r="I1171" s="28">
        <f ca="1">PendingRQTable[[#This Row],[Days Remaining]]/(365/12)</f>
        <v>-9.7315068493150676</v>
      </c>
      <c r="J1171" s="13" t="str">
        <f t="shared" ca="1" si="82"/>
        <v>OVERDUE</v>
      </c>
      <c r="K1171" s="14" t="str">
        <f t="shared" si="84"/>
        <v>Yes</v>
      </c>
    </row>
    <row r="1172" spans="1:11">
      <c r="A1172" s="14" t="s">
        <v>2840</v>
      </c>
      <c r="B1172" s="28">
        <v>202611061457</v>
      </c>
      <c r="C1172" s="14" t="s">
        <v>86</v>
      </c>
      <c r="D1172" s="14" t="s">
        <v>649</v>
      </c>
      <c r="E1172" s="14" t="s">
        <v>968</v>
      </c>
      <c r="F1172" s="15">
        <v>46156</v>
      </c>
      <c r="G1172" s="15">
        <f>EDATE(DataTable[[#This Row],[Priority Date]],31)</f>
        <v>46208</v>
      </c>
      <c r="H1172" s="28">
        <f t="shared" ca="1" si="81"/>
        <v>-49</v>
      </c>
      <c r="I1172" s="28">
        <f ca="1">PendingRQTable[[#This Row],[Days Remaining]]/(365/12)</f>
        <v>-1.6109589041095891</v>
      </c>
      <c r="J1172" s="13" t="str">
        <f t="shared" ca="1" si="82"/>
        <v>OVERDUE</v>
      </c>
      <c r="K1172" s="14" t="str">
        <f t="shared" si="84"/>
        <v>Yes</v>
      </c>
    </row>
    <row r="1173" spans="1:11">
      <c r="A1173" s="14" t="s">
        <v>2841</v>
      </c>
      <c r="B1173" s="28">
        <v>202641061051</v>
      </c>
      <c r="C1173" s="14" t="s">
        <v>54</v>
      </c>
      <c r="D1173" s="14" t="s">
        <v>2842</v>
      </c>
      <c r="E1173" s="14" t="s">
        <v>968</v>
      </c>
      <c r="F1173" s="15">
        <v>46156</v>
      </c>
      <c r="G1173" s="15">
        <f>EDATE(DataTable[[#This Row],[Priority Date]],31)</f>
        <v>46168</v>
      </c>
      <c r="H1173" s="28">
        <f t="shared" ca="1" si="81"/>
        <v>-89</v>
      </c>
      <c r="I1173" s="28">
        <f ca="1">PendingRQTable[[#This Row],[Days Remaining]]/(365/12)</f>
        <v>-2.9260273972602739</v>
      </c>
      <c r="J1173" s="13" t="str">
        <f t="shared" ca="1" si="82"/>
        <v>OVERDUE</v>
      </c>
      <c r="K1173" s="14" t="str">
        <f t="shared" si="84"/>
        <v>Yes</v>
      </c>
    </row>
    <row r="1174" spans="1:11">
      <c r="A1174" s="14" t="s">
        <v>2843</v>
      </c>
      <c r="B1174" s="28">
        <v>202611061272</v>
      </c>
      <c r="C1174" s="14" t="s">
        <v>101</v>
      </c>
      <c r="D1174" s="14" t="s">
        <v>2844</v>
      </c>
      <c r="E1174" s="14" t="s">
        <v>968</v>
      </c>
      <c r="F1174" s="15">
        <v>46156</v>
      </c>
      <c r="G1174" s="15">
        <f>EDATE(DataTable[[#This Row],[Priority Date]],31)</f>
        <v>45915</v>
      </c>
      <c r="H1174" s="28">
        <f t="shared" ca="1" si="81"/>
        <v>-342</v>
      </c>
      <c r="I1174" s="28">
        <f ca="1">PendingRQTable[[#This Row],[Days Remaining]]/(365/12)</f>
        <v>-11.243835616438355</v>
      </c>
      <c r="J1174" s="13" t="str">
        <f t="shared" ca="1" si="82"/>
        <v>OVERDUE</v>
      </c>
      <c r="K1174" s="14" t="str">
        <f t="shared" si="84"/>
        <v>Yes</v>
      </c>
    </row>
    <row r="1175" spans="1:11">
      <c r="A1175" s="14" t="s">
        <v>2845</v>
      </c>
      <c r="B1175" s="28">
        <v>202611062053</v>
      </c>
      <c r="C1175" s="14" t="s">
        <v>86</v>
      </c>
      <c r="D1175" s="14" t="s">
        <v>2846</v>
      </c>
      <c r="E1175" s="14" t="s">
        <v>968</v>
      </c>
      <c r="F1175" s="15">
        <v>46157</v>
      </c>
      <c r="G1175" s="15">
        <f>EDATE(DataTable[[#This Row],[Priority Date]],31)</f>
        <v>46490</v>
      </c>
      <c r="H1175" s="28">
        <f t="shared" ca="1" si="81"/>
        <v>233</v>
      </c>
      <c r="I1175" s="28">
        <f ca="1">PendingRQTable[[#This Row],[Days Remaining]]/(365/12)</f>
        <v>7.6602739726027398</v>
      </c>
      <c r="J1175" s="13" t="str">
        <f t="shared" ca="1" si="82"/>
        <v>UPCOMING</v>
      </c>
      <c r="K1175" s="14" t="str">
        <f t="shared" si="84"/>
        <v>Yes</v>
      </c>
    </row>
    <row r="1176" spans="1:11">
      <c r="A1176" s="14" t="s">
        <v>2847</v>
      </c>
      <c r="B1176" s="28">
        <v>202641061762</v>
      </c>
      <c r="C1176" s="14" t="s">
        <v>37</v>
      </c>
      <c r="D1176" s="14" t="s">
        <v>2848</v>
      </c>
      <c r="E1176" s="14" t="s">
        <v>974</v>
      </c>
      <c r="F1176" s="15">
        <v>46157</v>
      </c>
      <c r="G1176" s="15">
        <f>EDATE(DataTable[[#This Row],[Priority Date]],31)</f>
        <v>46853</v>
      </c>
      <c r="H1176" s="28">
        <f t="shared" ca="1" si="81"/>
        <v>596</v>
      </c>
      <c r="I1176" s="28">
        <f ca="1">PendingRQTable[[#This Row],[Days Remaining]]/(365/12)</f>
        <v>19.594520547945205</v>
      </c>
      <c r="J1176" s="13" t="str">
        <f t="shared" ca="1" si="82"/>
        <v>UPCOMING</v>
      </c>
      <c r="K1176" s="14" t="str">
        <f>IF(E1176="COMPLETE FILED","Yes","Yes")</f>
        <v>Yes</v>
      </c>
    </row>
    <row r="1177" spans="1:11">
      <c r="A1177" s="14" t="s">
        <v>2849</v>
      </c>
      <c r="B1177" s="28">
        <v>202641061752</v>
      </c>
      <c r="C1177" s="14" t="s">
        <v>37</v>
      </c>
      <c r="D1177" s="14" t="s">
        <v>2850</v>
      </c>
      <c r="E1177" s="14" t="s">
        <v>974</v>
      </c>
      <c r="F1177" s="15">
        <v>46157</v>
      </c>
      <c r="G1177" s="15">
        <f>EDATE(DataTable[[#This Row],[Priority Date]],31)</f>
        <v>46853</v>
      </c>
      <c r="H1177" s="28">
        <f t="shared" ca="1" si="81"/>
        <v>596</v>
      </c>
      <c r="I1177" s="28">
        <f ca="1">PendingRQTable[[#This Row],[Days Remaining]]/(365/12)</f>
        <v>19.594520547945205</v>
      </c>
      <c r="J1177" s="13" t="str">
        <f t="shared" ca="1" si="82"/>
        <v>UPCOMING</v>
      </c>
      <c r="K1177" s="14" t="str">
        <f>IF(E1177="COMPLETE FILED","Yes","Yes")</f>
        <v>Yes</v>
      </c>
    </row>
    <row r="1178" spans="1:11">
      <c r="A1178" s="14" t="s">
        <v>2851</v>
      </c>
      <c r="B1178" s="28">
        <v>202641061725</v>
      </c>
      <c r="C1178" s="14" t="s">
        <v>37</v>
      </c>
      <c r="D1178" s="14" t="s">
        <v>2852</v>
      </c>
      <c r="E1178" s="14" t="s">
        <v>974</v>
      </c>
      <c r="F1178" s="15">
        <v>46157</v>
      </c>
      <c r="G1178" s="15">
        <f>EDATE(DataTable[[#This Row],[Priority Date]],31)</f>
        <v>46853</v>
      </c>
      <c r="H1178" s="28">
        <f t="shared" ca="1" si="81"/>
        <v>596</v>
      </c>
      <c r="I1178" s="28">
        <f ca="1">PendingRQTable[[#This Row],[Days Remaining]]/(365/12)</f>
        <v>19.594520547945205</v>
      </c>
      <c r="J1178" s="13" t="str">
        <f t="shared" ca="1" si="82"/>
        <v>UPCOMING</v>
      </c>
      <c r="K1178" s="14" t="str">
        <f>IF(E1178="COMPLETE FILED","Yes","Yes")</f>
        <v>Yes</v>
      </c>
    </row>
    <row r="1179" spans="1:11">
      <c r="A1179" s="14" t="s">
        <v>2853</v>
      </c>
      <c r="B1179" s="28">
        <v>202611062061</v>
      </c>
      <c r="C1179" s="14" t="s">
        <v>35</v>
      </c>
      <c r="D1179" s="14" t="s">
        <v>2854</v>
      </c>
      <c r="E1179" s="14" t="s">
        <v>968</v>
      </c>
      <c r="F1179" s="15">
        <v>46157</v>
      </c>
      <c r="G1179" s="15">
        <f>EDATE(DataTable[[#This Row],[Priority Date]],31)</f>
        <v>45915</v>
      </c>
      <c r="H1179" s="28">
        <f t="shared" ca="1" si="81"/>
        <v>-342</v>
      </c>
      <c r="I1179" s="28">
        <f ca="1">PendingRQTable[[#This Row],[Days Remaining]]/(365/12)</f>
        <v>-11.243835616438355</v>
      </c>
      <c r="J1179" s="13" t="str">
        <f t="shared" ca="1" si="82"/>
        <v>OVERDUE</v>
      </c>
      <c r="K1179" s="14" t="str">
        <f t="shared" ref="K1179:K1191" si="85">IF(E1179="PROVISIONAL FILED","Yes","Yes")</f>
        <v>Yes</v>
      </c>
    </row>
    <row r="1180" spans="1:11">
      <c r="A1180" s="14" t="s">
        <v>2855</v>
      </c>
      <c r="B1180" s="28">
        <v>202611062098</v>
      </c>
      <c r="C1180" s="14" t="s">
        <v>86</v>
      </c>
      <c r="D1180" s="14" t="s">
        <v>649</v>
      </c>
      <c r="E1180" s="14" t="s">
        <v>968</v>
      </c>
      <c r="F1180" s="15">
        <v>46157</v>
      </c>
      <c r="G1180" s="15">
        <f>EDATE(DataTable[[#This Row],[Priority Date]],31)</f>
        <v>45913</v>
      </c>
      <c r="H1180" s="28">
        <f t="shared" ca="1" si="81"/>
        <v>-344</v>
      </c>
      <c r="I1180" s="28">
        <f ca="1">PendingRQTable[[#This Row],[Days Remaining]]/(365/12)</f>
        <v>-11.30958904109589</v>
      </c>
      <c r="J1180" s="13" t="str">
        <f t="shared" ca="1" si="82"/>
        <v>OVERDUE</v>
      </c>
      <c r="K1180" s="14" t="str">
        <f t="shared" si="85"/>
        <v>Yes</v>
      </c>
    </row>
    <row r="1181" spans="1:11">
      <c r="A1181" s="14" t="s">
        <v>2856</v>
      </c>
      <c r="B1181" s="28">
        <v>202611062159</v>
      </c>
      <c r="C1181" s="14" t="s">
        <v>86</v>
      </c>
      <c r="D1181" s="14" t="s">
        <v>649</v>
      </c>
      <c r="E1181" s="14" t="s">
        <v>968</v>
      </c>
      <c r="F1181" s="15">
        <v>46157</v>
      </c>
      <c r="G1181" s="15">
        <f>EDATE(DataTable[[#This Row],[Priority Date]],31)</f>
        <v>46853</v>
      </c>
      <c r="H1181" s="28">
        <f t="shared" ca="1" si="81"/>
        <v>596</v>
      </c>
      <c r="I1181" s="28">
        <f ca="1">PendingRQTable[[#This Row],[Days Remaining]]/(365/12)</f>
        <v>19.594520547945205</v>
      </c>
      <c r="J1181" s="13" t="str">
        <f t="shared" ca="1" si="82"/>
        <v>UPCOMING</v>
      </c>
      <c r="K1181" s="14" t="str">
        <f t="shared" si="85"/>
        <v>Yes</v>
      </c>
    </row>
    <row r="1182" spans="1:11">
      <c r="A1182" s="14" t="s">
        <v>2857</v>
      </c>
      <c r="B1182" s="28">
        <v>202611062007</v>
      </c>
      <c r="C1182" s="14" t="s">
        <v>86</v>
      </c>
      <c r="D1182" s="14" t="s">
        <v>649</v>
      </c>
      <c r="E1182" s="14" t="s">
        <v>968</v>
      </c>
      <c r="F1182" s="15">
        <v>46157</v>
      </c>
      <c r="G1182" s="15">
        <f>EDATE(DataTable[[#This Row],[Priority Date]],31)</f>
        <v>45965</v>
      </c>
      <c r="H1182" s="28">
        <f t="shared" ca="1" si="81"/>
        <v>-292</v>
      </c>
      <c r="I1182" s="28">
        <f ca="1">PendingRQTable[[#This Row],[Days Remaining]]/(365/12)</f>
        <v>-9.6</v>
      </c>
      <c r="J1182" s="13" t="str">
        <f t="shared" ca="1" si="82"/>
        <v>OVERDUE</v>
      </c>
      <c r="K1182" s="14" t="str">
        <f t="shared" si="85"/>
        <v>Yes</v>
      </c>
    </row>
    <row r="1183" spans="1:11">
      <c r="A1183" s="14" t="s">
        <v>2858</v>
      </c>
      <c r="B1183" s="28">
        <v>202611061981</v>
      </c>
      <c r="C1183" s="14" t="s">
        <v>86</v>
      </c>
      <c r="D1183" s="14" t="s">
        <v>649</v>
      </c>
      <c r="E1183" s="14" t="s">
        <v>968</v>
      </c>
      <c r="F1183" s="15">
        <v>46157</v>
      </c>
      <c r="G1183" s="15">
        <f>EDATE(DataTable[[#This Row],[Priority Date]],31)</f>
        <v>45910</v>
      </c>
      <c r="H1183" s="28">
        <f t="shared" ca="1" si="81"/>
        <v>-347</v>
      </c>
      <c r="I1183" s="28">
        <f ca="1">PendingRQTable[[#This Row],[Days Remaining]]/(365/12)</f>
        <v>-11.408219178082192</v>
      </c>
      <c r="J1183" s="13" t="str">
        <f t="shared" ca="1" si="82"/>
        <v>OVERDUE</v>
      </c>
      <c r="K1183" s="14" t="str">
        <f t="shared" si="85"/>
        <v>Yes</v>
      </c>
    </row>
    <row r="1184" spans="1:11">
      <c r="A1184" s="14" t="s">
        <v>2859</v>
      </c>
      <c r="B1184" s="28">
        <v>202611062067</v>
      </c>
      <c r="C1184" s="14" t="s">
        <v>86</v>
      </c>
      <c r="D1184" s="14" t="s">
        <v>649</v>
      </c>
      <c r="E1184" s="14" t="s">
        <v>968</v>
      </c>
      <c r="F1184" s="15">
        <v>46157</v>
      </c>
      <c r="G1184" s="15">
        <f>EDATE(DataTable[[#This Row],[Priority Date]],31)</f>
        <v>46138</v>
      </c>
      <c r="H1184" s="28">
        <f t="shared" ca="1" si="81"/>
        <v>-119</v>
      </c>
      <c r="I1184" s="28">
        <f ca="1">PendingRQTable[[#This Row],[Days Remaining]]/(365/12)</f>
        <v>-3.9123287671232876</v>
      </c>
      <c r="J1184" s="13" t="str">
        <f t="shared" ca="1" si="82"/>
        <v>OVERDUE</v>
      </c>
      <c r="K1184" s="14" t="str">
        <f t="shared" si="85"/>
        <v>Yes</v>
      </c>
    </row>
    <row r="1185" spans="1:11">
      <c r="A1185" s="14" t="s">
        <v>2860</v>
      </c>
      <c r="B1185" s="28">
        <v>202611061910</v>
      </c>
      <c r="C1185" s="14" t="s">
        <v>86</v>
      </c>
      <c r="D1185" s="14" t="s">
        <v>649</v>
      </c>
      <c r="E1185" s="14" t="s">
        <v>968</v>
      </c>
      <c r="F1185" s="15">
        <v>46157</v>
      </c>
      <c r="G1185" s="15">
        <f>EDATE(DataTable[[#This Row],[Priority Date]],31)</f>
        <v>46023</v>
      </c>
      <c r="H1185" s="28">
        <f t="shared" ca="1" si="81"/>
        <v>-234</v>
      </c>
      <c r="I1185" s="28">
        <f ca="1">PendingRQTable[[#This Row],[Days Remaining]]/(365/12)</f>
        <v>-7.6931506849315063</v>
      </c>
      <c r="J1185" s="13" t="str">
        <f t="shared" ca="1" si="82"/>
        <v>OVERDUE</v>
      </c>
      <c r="K1185" s="14" t="str">
        <f t="shared" si="85"/>
        <v>Yes</v>
      </c>
    </row>
    <row r="1186" spans="1:11">
      <c r="A1186" s="14" t="s">
        <v>2861</v>
      </c>
      <c r="B1186" s="28">
        <v>202641062077</v>
      </c>
      <c r="C1186" s="14" t="s">
        <v>33</v>
      </c>
      <c r="D1186" s="14" t="s">
        <v>2862</v>
      </c>
      <c r="E1186" s="14" t="s">
        <v>968</v>
      </c>
      <c r="F1186" s="15">
        <v>46157</v>
      </c>
      <c r="G1186" s="15">
        <f>EDATE(DataTable[[#This Row],[Priority Date]],31)</f>
        <v>45938</v>
      </c>
      <c r="H1186" s="28">
        <f t="shared" ca="1" si="81"/>
        <v>-319</v>
      </c>
      <c r="I1186" s="28">
        <f ca="1">PendingRQTable[[#This Row],[Days Remaining]]/(365/12)</f>
        <v>-10.487671232876712</v>
      </c>
      <c r="J1186" s="13" t="str">
        <f t="shared" ca="1" si="82"/>
        <v>OVERDUE</v>
      </c>
      <c r="K1186" s="14" t="str">
        <f t="shared" si="85"/>
        <v>Yes</v>
      </c>
    </row>
    <row r="1187" spans="1:11">
      <c r="A1187" s="14" t="s">
        <v>2863</v>
      </c>
      <c r="B1187" s="28">
        <v>202611061708</v>
      </c>
      <c r="C1187" s="14" t="s">
        <v>54</v>
      </c>
      <c r="D1187" s="14" t="s">
        <v>2864</v>
      </c>
      <c r="E1187" s="14" t="s">
        <v>968</v>
      </c>
      <c r="F1187" s="15">
        <v>46157</v>
      </c>
      <c r="G1187" s="15">
        <f>EDATE(DataTable[[#This Row],[Priority Date]],31)</f>
        <v>45917</v>
      </c>
      <c r="H1187" s="28">
        <f t="shared" ca="1" si="81"/>
        <v>-340</v>
      </c>
      <c r="I1187" s="28">
        <f ca="1">PendingRQTable[[#This Row],[Days Remaining]]/(365/12)</f>
        <v>-11.178082191780822</v>
      </c>
      <c r="J1187" s="13" t="str">
        <f t="shared" ca="1" si="82"/>
        <v>OVERDUE</v>
      </c>
      <c r="K1187" s="14" t="str">
        <f t="shared" si="85"/>
        <v>Yes</v>
      </c>
    </row>
    <row r="1188" spans="1:11">
      <c r="A1188" s="14" t="s">
        <v>2865</v>
      </c>
      <c r="B1188" s="28">
        <v>202611062954</v>
      </c>
      <c r="C1188" s="14" t="s">
        <v>86</v>
      </c>
      <c r="D1188" s="14" t="s">
        <v>649</v>
      </c>
      <c r="E1188" s="14" t="s">
        <v>968</v>
      </c>
      <c r="F1188" s="15">
        <v>46160</v>
      </c>
      <c r="G1188" s="15">
        <f>EDATE(DataTable[[#This Row],[Priority Date]],31)</f>
        <v>45923</v>
      </c>
      <c r="H1188" s="28">
        <f t="shared" ca="1" si="81"/>
        <v>-334</v>
      </c>
      <c r="I1188" s="28">
        <f ca="1">PendingRQTable[[#This Row],[Days Remaining]]/(365/12)</f>
        <v>-10.980821917808219</v>
      </c>
      <c r="J1188" s="13" t="str">
        <f t="shared" ca="1" si="82"/>
        <v>OVERDUE</v>
      </c>
      <c r="K1188" s="14" t="str">
        <f t="shared" si="85"/>
        <v>Yes</v>
      </c>
    </row>
    <row r="1189" spans="1:11">
      <c r="A1189" s="14" t="s">
        <v>2866</v>
      </c>
      <c r="B1189" s="28">
        <v>202611062710</v>
      </c>
      <c r="C1189" s="14" t="s">
        <v>86</v>
      </c>
      <c r="D1189" s="14" t="s">
        <v>649</v>
      </c>
      <c r="E1189" s="14" t="s">
        <v>968</v>
      </c>
      <c r="F1189" s="15">
        <v>46160</v>
      </c>
      <c r="G1189" s="15">
        <f>EDATE(DataTable[[#This Row],[Priority Date]],31)</f>
        <v>46488</v>
      </c>
      <c r="H1189" s="28">
        <f t="shared" ca="1" si="81"/>
        <v>231</v>
      </c>
      <c r="I1189" s="28">
        <f ca="1">PendingRQTable[[#This Row],[Days Remaining]]/(365/12)</f>
        <v>7.5945205479452049</v>
      </c>
      <c r="J1189" s="13" t="str">
        <f t="shared" ca="1" si="82"/>
        <v>UPCOMING</v>
      </c>
      <c r="K1189" s="14" t="str">
        <f t="shared" si="85"/>
        <v>Yes</v>
      </c>
    </row>
    <row r="1190" spans="1:11">
      <c r="A1190" s="14" t="s">
        <v>2867</v>
      </c>
      <c r="B1190" s="28">
        <v>202611062804</v>
      </c>
      <c r="C1190" s="14" t="s">
        <v>86</v>
      </c>
      <c r="D1190" s="14" t="s">
        <v>649</v>
      </c>
      <c r="E1190" s="14" t="s">
        <v>968</v>
      </c>
      <c r="F1190" s="15">
        <v>46160</v>
      </c>
      <c r="G1190" s="15">
        <f>EDATE(DataTable[[#This Row],[Priority Date]],31)</f>
        <v>46089</v>
      </c>
      <c r="H1190" s="28">
        <f t="shared" ca="1" si="81"/>
        <v>-168</v>
      </c>
      <c r="I1190" s="28">
        <f ca="1">PendingRQTable[[#This Row],[Days Remaining]]/(365/12)</f>
        <v>-5.5232876712328762</v>
      </c>
      <c r="J1190" s="13" t="str">
        <f t="shared" ca="1" si="82"/>
        <v>OVERDUE</v>
      </c>
      <c r="K1190" s="14" t="str">
        <f t="shared" si="85"/>
        <v>Yes</v>
      </c>
    </row>
    <row r="1191" spans="1:11">
      <c r="A1191" s="14" t="s">
        <v>2868</v>
      </c>
      <c r="B1191" s="28">
        <v>202611063217</v>
      </c>
      <c r="C1191" s="14" t="s">
        <v>80</v>
      </c>
      <c r="D1191" s="14" t="s">
        <v>2869</v>
      </c>
      <c r="E1191" s="14" t="s">
        <v>968</v>
      </c>
      <c r="F1191" s="15">
        <v>46161</v>
      </c>
      <c r="G1191" s="15">
        <f>EDATE(DataTable[[#This Row],[Priority Date]],31)</f>
        <v>45914</v>
      </c>
      <c r="H1191" s="28">
        <f t="shared" ca="1" si="81"/>
        <v>-343</v>
      </c>
      <c r="I1191" s="28">
        <f ca="1">PendingRQTable[[#This Row],[Days Remaining]]/(365/12)</f>
        <v>-11.276712328767124</v>
      </c>
      <c r="J1191" s="13" t="str">
        <f t="shared" ca="1" si="82"/>
        <v>OVERDUE</v>
      </c>
      <c r="K1191" s="14" t="str">
        <f t="shared" si="85"/>
        <v>Yes</v>
      </c>
    </row>
    <row r="1192" spans="1:11">
      <c r="A1192" s="14" t="s">
        <v>2870</v>
      </c>
      <c r="B1192" s="28">
        <v>202611062997</v>
      </c>
      <c r="C1192" s="14" t="s">
        <v>290</v>
      </c>
      <c r="D1192" s="14" t="s">
        <v>2871</v>
      </c>
      <c r="E1192" s="14" t="s">
        <v>974</v>
      </c>
      <c r="F1192" s="15">
        <v>46161</v>
      </c>
      <c r="G1192" s="15">
        <f>EDATE(DataTable[[#This Row],[Priority Date]],31)</f>
        <v>45940</v>
      </c>
      <c r="H1192" s="28">
        <f t="shared" ca="1" si="81"/>
        <v>-317</v>
      </c>
      <c r="I1192" s="28">
        <f ca="1">PendingRQTable[[#This Row],[Days Remaining]]/(365/12)</f>
        <v>-10.421917808219177</v>
      </c>
      <c r="J1192" s="13" t="str">
        <f t="shared" ca="1" si="82"/>
        <v>OVERDUE</v>
      </c>
      <c r="K1192" s="14" t="str">
        <f>IF(E1192="COMPLETE FILED","Yes","Yes")</f>
        <v>Yes</v>
      </c>
    </row>
    <row r="1193" spans="1:11">
      <c r="A1193" s="14" t="s">
        <v>2872</v>
      </c>
      <c r="B1193" s="28">
        <v>202611062999</v>
      </c>
      <c r="C1193" s="14" t="s">
        <v>290</v>
      </c>
      <c r="D1193" s="14" t="s">
        <v>2873</v>
      </c>
      <c r="E1193" s="14" t="s">
        <v>974</v>
      </c>
      <c r="F1193" s="15">
        <v>46161</v>
      </c>
      <c r="G1193" s="15">
        <f>EDATE(DataTable[[#This Row],[Priority Date]],31)</f>
        <v>46494</v>
      </c>
      <c r="H1193" s="28">
        <f t="shared" ca="1" si="81"/>
        <v>237</v>
      </c>
      <c r="I1193" s="28">
        <f ca="1">PendingRQTable[[#This Row],[Days Remaining]]/(365/12)</f>
        <v>7.7917808219178077</v>
      </c>
      <c r="J1193" s="13" t="str">
        <f t="shared" ca="1" si="82"/>
        <v>UPCOMING</v>
      </c>
      <c r="K1193" s="14" t="str">
        <f>IF(E1193="COMPLETE FILED","Yes","Yes")</f>
        <v>Yes</v>
      </c>
    </row>
    <row r="1194" spans="1:11">
      <c r="A1194" s="14" t="s">
        <v>2874</v>
      </c>
      <c r="B1194" s="28">
        <v>202641063644</v>
      </c>
      <c r="C1194" s="14" t="s">
        <v>37</v>
      </c>
      <c r="D1194" s="14" t="s">
        <v>2875</v>
      </c>
      <c r="E1194" s="14" t="s">
        <v>974</v>
      </c>
      <c r="F1194" s="15">
        <v>46162</v>
      </c>
      <c r="G1194" s="15">
        <f>EDATE(DataTable[[#This Row],[Priority Date]],31)</f>
        <v>45917</v>
      </c>
      <c r="H1194" s="28">
        <f t="shared" ca="1" si="81"/>
        <v>-340</v>
      </c>
      <c r="I1194" s="28">
        <f ca="1">PendingRQTable[[#This Row],[Days Remaining]]/(365/12)</f>
        <v>-11.178082191780822</v>
      </c>
      <c r="J1194" s="13" t="str">
        <f t="shared" ca="1" si="82"/>
        <v>OVERDUE</v>
      </c>
      <c r="K1194" s="14" t="str">
        <f>IF(E1194="COMPLETE FILED","Yes","Yes")</f>
        <v>Yes</v>
      </c>
    </row>
    <row r="1195" spans="1:11">
      <c r="A1195" s="14" t="s">
        <v>2876</v>
      </c>
      <c r="B1195" s="28">
        <v>202641063790</v>
      </c>
      <c r="C1195" s="14" t="s">
        <v>40</v>
      </c>
      <c r="D1195" s="14" t="s">
        <v>2877</v>
      </c>
      <c r="E1195" s="14" t="s">
        <v>968</v>
      </c>
      <c r="F1195" s="15">
        <v>46162</v>
      </c>
      <c r="G1195" s="15">
        <f>EDATE(DataTable[[#This Row],[Priority Date]],31)</f>
        <v>46854</v>
      </c>
      <c r="H1195" s="28">
        <f t="shared" ca="1" si="81"/>
        <v>597</v>
      </c>
      <c r="I1195" s="28">
        <f ca="1">PendingRQTable[[#This Row],[Days Remaining]]/(365/12)</f>
        <v>19.627397260273973</v>
      </c>
      <c r="J1195" s="13" t="str">
        <f t="shared" ca="1" si="82"/>
        <v>UPCOMING</v>
      </c>
      <c r="K1195" s="14" t="str">
        <f t="shared" ref="K1195:K1204" si="86">IF(E1195="PROVISIONAL FILED","Yes","Yes")</f>
        <v>Yes</v>
      </c>
    </row>
    <row r="1196" spans="1:11">
      <c r="A1196" s="14" t="s">
        <v>2878</v>
      </c>
      <c r="B1196" s="28">
        <v>202611063767</v>
      </c>
      <c r="C1196" s="14" t="s">
        <v>109</v>
      </c>
      <c r="D1196" s="14" t="s">
        <v>2879</v>
      </c>
      <c r="E1196" s="14" t="s">
        <v>968</v>
      </c>
      <c r="F1196" s="15">
        <v>46162</v>
      </c>
      <c r="G1196" s="15">
        <f>EDATE(DataTable[[#This Row],[Priority Date]],31)</f>
        <v>45913</v>
      </c>
      <c r="H1196" s="28">
        <f t="shared" ca="1" si="81"/>
        <v>-344</v>
      </c>
      <c r="I1196" s="28">
        <f ca="1">PendingRQTable[[#This Row],[Days Remaining]]/(365/12)</f>
        <v>-11.30958904109589</v>
      </c>
      <c r="J1196" s="13" t="str">
        <f t="shared" ca="1" si="82"/>
        <v>OVERDUE</v>
      </c>
      <c r="K1196" s="14" t="str">
        <f t="shared" si="86"/>
        <v>Yes</v>
      </c>
    </row>
    <row r="1197" spans="1:11">
      <c r="A1197" s="14" t="s">
        <v>2880</v>
      </c>
      <c r="B1197" s="28">
        <v>202641063771</v>
      </c>
      <c r="C1197" s="14" t="s">
        <v>69</v>
      </c>
      <c r="D1197" s="14" t="s">
        <v>649</v>
      </c>
      <c r="E1197" s="14" t="s">
        <v>968</v>
      </c>
      <c r="F1197" s="15">
        <v>46162</v>
      </c>
      <c r="G1197" s="15">
        <f>EDATE(DataTable[[#This Row],[Priority Date]],31)</f>
        <v>45946</v>
      </c>
      <c r="H1197" s="28">
        <f t="shared" ca="1" si="81"/>
        <v>-311</v>
      </c>
      <c r="I1197" s="28">
        <f ca="1">PendingRQTable[[#This Row],[Days Remaining]]/(365/12)</f>
        <v>-10.224657534246575</v>
      </c>
      <c r="J1197" s="13" t="str">
        <f t="shared" ca="1" si="82"/>
        <v>OVERDUE</v>
      </c>
      <c r="K1197" s="14" t="str">
        <f t="shared" si="86"/>
        <v>Yes</v>
      </c>
    </row>
    <row r="1198" spans="1:11">
      <c r="A1198" s="14" t="s">
        <v>2881</v>
      </c>
      <c r="B1198" s="28">
        <v>202641063899</v>
      </c>
      <c r="C1198" s="14" t="s">
        <v>33</v>
      </c>
      <c r="D1198" s="14" t="s">
        <v>2882</v>
      </c>
      <c r="E1198" s="14" t="s">
        <v>968</v>
      </c>
      <c r="F1198" s="15">
        <v>46162</v>
      </c>
      <c r="G1198" s="15">
        <f>EDATE(DataTable[[#This Row],[Priority Date]],31)</f>
        <v>45988</v>
      </c>
      <c r="H1198" s="28">
        <f t="shared" ca="1" si="81"/>
        <v>-269</v>
      </c>
      <c r="I1198" s="28">
        <f ca="1">PendingRQTable[[#This Row],[Days Remaining]]/(365/12)</f>
        <v>-8.8438356164383567</v>
      </c>
      <c r="J1198" s="13" t="str">
        <f t="shared" ca="1" si="82"/>
        <v>OVERDUE</v>
      </c>
      <c r="K1198" s="14" t="str">
        <f t="shared" si="86"/>
        <v>Yes</v>
      </c>
    </row>
    <row r="1199" spans="1:11">
      <c r="A1199" s="14" t="s">
        <v>2883</v>
      </c>
      <c r="B1199" s="28">
        <v>202641063651</v>
      </c>
      <c r="C1199" s="14" t="s">
        <v>287</v>
      </c>
      <c r="D1199" s="14" t="s">
        <v>649</v>
      </c>
      <c r="E1199" s="14" t="s">
        <v>968</v>
      </c>
      <c r="F1199" s="15">
        <v>46162</v>
      </c>
      <c r="G1199" s="15">
        <f>EDATE(DataTable[[#This Row],[Priority Date]],31)</f>
        <v>45989</v>
      </c>
      <c r="H1199" s="28">
        <f t="shared" ca="1" si="81"/>
        <v>-268</v>
      </c>
      <c r="I1199" s="28">
        <f ca="1">PendingRQTable[[#This Row],[Days Remaining]]/(365/12)</f>
        <v>-8.8109589041095884</v>
      </c>
      <c r="J1199" s="13" t="str">
        <f t="shared" ca="1" si="82"/>
        <v>OVERDUE</v>
      </c>
      <c r="K1199" s="14" t="str">
        <f t="shared" si="86"/>
        <v>Yes</v>
      </c>
    </row>
    <row r="1200" spans="1:11">
      <c r="A1200" s="14" t="s">
        <v>2884</v>
      </c>
      <c r="B1200" s="28">
        <v>202611063764</v>
      </c>
      <c r="C1200" s="14" t="s">
        <v>33</v>
      </c>
      <c r="D1200" s="14" t="s">
        <v>2885</v>
      </c>
      <c r="E1200" s="14" t="s">
        <v>968</v>
      </c>
      <c r="F1200" s="15">
        <v>46162</v>
      </c>
      <c r="G1200" s="15">
        <f>EDATE(DataTable[[#This Row],[Priority Date]],31)</f>
        <v>46854</v>
      </c>
      <c r="H1200" s="28">
        <f t="shared" ca="1" si="81"/>
        <v>597</v>
      </c>
      <c r="I1200" s="28">
        <f ca="1">PendingRQTable[[#This Row],[Days Remaining]]/(365/12)</f>
        <v>19.627397260273973</v>
      </c>
      <c r="J1200" s="13" t="str">
        <f t="shared" ca="1" si="82"/>
        <v>UPCOMING</v>
      </c>
      <c r="K1200" s="14" t="str">
        <f t="shared" si="86"/>
        <v>Yes</v>
      </c>
    </row>
    <row r="1201" spans="1:11">
      <c r="A1201" s="14" t="s">
        <v>2886</v>
      </c>
      <c r="B1201" s="28">
        <v>202641064200</v>
      </c>
      <c r="C1201" s="14" t="s">
        <v>46</v>
      </c>
      <c r="D1201" s="14" t="s">
        <v>2887</v>
      </c>
      <c r="E1201" s="14" t="s">
        <v>968</v>
      </c>
      <c r="F1201" s="15">
        <v>46163</v>
      </c>
      <c r="G1201" s="15">
        <f>EDATE(DataTable[[#This Row],[Priority Date]],31)</f>
        <v>45996</v>
      </c>
      <c r="H1201" s="28">
        <f t="shared" ca="1" si="81"/>
        <v>-261</v>
      </c>
      <c r="I1201" s="28">
        <f ca="1">PendingRQTable[[#This Row],[Days Remaining]]/(365/12)</f>
        <v>-8.580821917808219</v>
      </c>
      <c r="J1201" s="13" t="str">
        <f t="shared" ca="1" si="82"/>
        <v>OVERDUE</v>
      </c>
      <c r="K1201" s="14" t="str">
        <f t="shared" si="86"/>
        <v>Yes</v>
      </c>
    </row>
    <row r="1202" spans="1:11">
      <c r="A1202" s="14" t="s">
        <v>2888</v>
      </c>
      <c r="B1202" s="28">
        <v>202641064261</v>
      </c>
      <c r="C1202" s="14" t="s">
        <v>594</v>
      </c>
      <c r="D1202" s="14" t="s">
        <v>649</v>
      </c>
      <c r="E1202" s="14" t="s">
        <v>968</v>
      </c>
      <c r="F1202" s="15">
        <v>46163</v>
      </c>
      <c r="G1202" s="15">
        <f>EDATE(DataTable[[#This Row],[Priority Date]],31)</f>
        <v>45960</v>
      </c>
      <c r="H1202" s="28">
        <f t="shared" ca="1" si="81"/>
        <v>-297</v>
      </c>
      <c r="I1202" s="28">
        <f ca="1">PendingRQTable[[#This Row],[Days Remaining]]/(365/12)</f>
        <v>-9.7643835616438359</v>
      </c>
      <c r="J1202" s="13" t="str">
        <f t="shared" ca="1" si="82"/>
        <v>OVERDUE</v>
      </c>
      <c r="K1202" s="14" t="str">
        <f t="shared" si="86"/>
        <v>Yes</v>
      </c>
    </row>
    <row r="1203" spans="1:11">
      <c r="A1203" s="14" t="s">
        <v>2889</v>
      </c>
      <c r="B1203" s="28">
        <v>202611064547</v>
      </c>
      <c r="C1203" s="14" t="s">
        <v>54</v>
      </c>
      <c r="D1203" s="14" t="s">
        <v>2890</v>
      </c>
      <c r="E1203" s="14" t="s">
        <v>968</v>
      </c>
      <c r="F1203" s="15">
        <v>46164</v>
      </c>
      <c r="G1203" s="15">
        <f>EDATE(DataTable[[#This Row],[Priority Date]],31)</f>
        <v>45920</v>
      </c>
      <c r="H1203" s="28">
        <f t="shared" ca="1" si="81"/>
        <v>-337</v>
      </c>
      <c r="I1203" s="28">
        <f ca="1">PendingRQTable[[#This Row],[Days Remaining]]/(365/12)</f>
        <v>-11.079452054794521</v>
      </c>
      <c r="J1203" s="13" t="str">
        <f t="shared" ca="1" si="82"/>
        <v>OVERDUE</v>
      </c>
      <c r="K1203" s="14" t="str">
        <f t="shared" si="86"/>
        <v>Yes</v>
      </c>
    </row>
    <row r="1204" spans="1:11">
      <c r="A1204" s="14" t="s">
        <v>2891</v>
      </c>
      <c r="B1204" s="28">
        <v>202611065006</v>
      </c>
      <c r="C1204" s="14" t="s">
        <v>151</v>
      </c>
      <c r="D1204" s="14" t="s">
        <v>2892</v>
      </c>
      <c r="E1204" s="14" t="s">
        <v>968</v>
      </c>
      <c r="F1204" s="15">
        <v>46164</v>
      </c>
      <c r="G1204" s="15">
        <f>EDATE(DataTable[[#This Row],[Priority Date]],31)</f>
        <v>45913</v>
      </c>
      <c r="H1204" s="28">
        <f t="shared" ca="1" si="81"/>
        <v>-344</v>
      </c>
      <c r="I1204" s="28">
        <f ca="1">PendingRQTable[[#This Row],[Days Remaining]]/(365/12)</f>
        <v>-11.30958904109589</v>
      </c>
      <c r="J1204" s="13" t="str">
        <f t="shared" ca="1" si="82"/>
        <v>OVERDUE</v>
      </c>
      <c r="K1204" s="14" t="str">
        <f t="shared" si="86"/>
        <v>Yes</v>
      </c>
    </row>
    <row r="1205" spans="1:11">
      <c r="A1205" s="14" t="s">
        <v>2893</v>
      </c>
      <c r="B1205" s="28">
        <v>202641064726</v>
      </c>
      <c r="C1205" s="14" t="s">
        <v>37</v>
      </c>
      <c r="D1205" s="14" t="s">
        <v>2894</v>
      </c>
      <c r="E1205" s="14" t="s">
        <v>974</v>
      </c>
      <c r="F1205" s="15">
        <v>46164</v>
      </c>
      <c r="G1205" s="15">
        <f>EDATE(DataTable[[#This Row],[Priority Date]],31)</f>
        <v>45917</v>
      </c>
      <c r="H1205" s="28">
        <f t="shared" ca="1" si="81"/>
        <v>-340</v>
      </c>
      <c r="I1205" s="28">
        <f ca="1">PendingRQTable[[#This Row],[Days Remaining]]/(365/12)</f>
        <v>-11.178082191780822</v>
      </c>
      <c r="J1205" s="13" t="str">
        <f t="shared" ca="1" si="82"/>
        <v>OVERDUE</v>
      </c>
      <c r="K1205" s="14" t="str">
        <f>IF(E1205="COMPLETE FILED","Yes","Yes")</f>
        <v>Yes</v>
      </c>
    </row>
    <row r="1206" spans="1:11">
      <c r="A1206" s="14" t="s">
        <v>2895</v>
      </c>
      <c r="B1206" s="28">
        <v>202641064932</v>
      </c>
      <c r="C1206" s="14" t="s">
        <v>68</v>
      </c>
      <c r="D1206" s="14" t="s">
        <v>2896</v>
      </c>
      <c r="E1206" s="14" t="s">
        <v>968</v>
      </c>
      <c r="F1206" s="15">
        <v>46164</v>
      </c>
      <c r="G1206" s="15">
        <f>EDATE(DataTable[[#This Row],[Priority Date]],31)</f>
        <v>45915</v>
      </c>
      <c r="H1206" s="28">
        <f t="shared" ca="1" si="81"/>
        <v>-342</v>
      </c>
      <c r="I1206" s="28">
        <f ca="1">PendingRQTable[[#This Row],[Days Remaining]]/(365/12)</f>
        <v>-11.243835616438355</v>
      </c>
      <c r="J1206" s="13" t="str">
        <f t="shared" ca="1" si="82"/>
        <v>OVERDUE</v>
      </c>
      <c r="K1206" s="14" t="str">
        <f>IF(E1206="PROVISIONAL FILED","Yes","Yes")</f>
        <v>Yes</v>
      </c>
    </row>
    <row r="1207" spans="1:11">
      <c r="A1207" s="14" t="s">
        <v>2897</v>
      </c>
      <c r="B1207" s="28">
        <v>202611064928</v>
      </c>
      <c r="C1207" s="14" t="s">
        <v>148</v>
      </c>
      <c r="D1207" s="14" t="s">
        <v>2898</v>
      </c>
      <c r="E1207" s="14" t="s">
        <v>968</v>
      </c>
      <c r="F1207" s="15">
        <v>46164</v>
      </c>
      <c r="G1207" s="15">
        <f>EDATE(DataTable[[#This Row],[Priority Date]],31)</f>
        <v>45915</v>
      </c>
      <c r="H1207" s="28">
        <f t="shared" ca="1" si="81"/>
        <v>-342</v>
      </c>
      <c r="I1207" s="28">
        <f ca="1">PendingRQTable[[#This Row],[Days Remaining]]/(365/12)</f>
        <v>-11.243835616438355</v>
      </c>
      <c r="J1207" s="13" t="str">
        <f t="shared" ca="1" si="82"/>
        <v>OVERDUE</v>
      </c>
      <c r="K1207" s="14" t="str">
        <f>IF(E1207="PROVISIONAL FILED","Yes","Yes")</f>
        <v>Yes</v>
      </c>
    </row>
    <row r="1208" spans="1:11">
      <c r="A1208" s="14" t="s">
        <v>2899</v>
      </c>
      <c r="B1208" s="28">
        <v>202641064774</v>
      </c>
      <c r="C1208" s="14" t="s">
        <v>42</v>
      </c>
      <c r="D1208" s="14" t="s">
        <v>2900</v>
      </c>
      <c r="E1208" s="14" t="s">
        <v>974</v>
      </c>
      <c r="F1208" s="15">
        <v>46164</v>
      </c>
      <c r="G1208" s="15">
        <f>EDATE(DataTable[[#This Row],[Priority Date]],31)</f>
        <v>45917</v>
      </c>
      <c r="H1208" s="28">
        <f t="shared" ca="1" si="81"/>
        <v>-340</v>
      </c>
      <c r="I1208" s="28">
        <f ca="1">PendingRQTable[[#This Row],[Days Remaining]]/(365/12)</f>
        <v>-11.178082191780822</v>
      </c>
      <c r="J1208" s="13" t="str">
        <f t="shared" ca="1" si="82"/>
        <v>OVERDUE</v>
      </c>
      <c r="K1208" s="14" t="str">
        <f>IF(E1208="COMPLETE FILED","Yes","Yes")</f>
        <v>Yes</v>
      </c>
    </row>
    <row r="1209" spans="1:11">
      <c r="A1209" s="14" t="s">
        <v>2901</v>
      </c>
      <c r="B1209" s="28">
        <v>202641065691</v>
      </c>
      <c r="C1209" s="14" t="s">
        <v>83</v>
      </c>
      <c r="D1209" s="14" t="s">
        <v>2902</v>
      </c>
      <c r="E1209" s="14" t="s">
        <v>968</v>
      </c>
      <c r="F1209" s="15">
        <v>46167</v>
      </c>
      <c r="G1209" s="15">
        <f>EDATE(DataTable[[#This Row],[Priority Date]],31)</f>
        <v>46008</v>
      </c>
      <c r="H1209" s="28">
        <f t="shared" ca="1" si="81"/>
        <v>-249</v>
      </c>
      <c r="I1209" s="28">
        <f ca="1">PendingRQTable[[#This Row],[Days Remaining]]/(365/12)</f>
        <v>-8.1863013698630134</v>
      </c>
      <c r="J1209" s="13" t="str">
        <f t="shared" ca="1" si="82"/>
        <v>OVERDUE</v>
      </c>
      <c r="K1209" s="14" t="str">
        <f>IF(E1209="PROVISIONAL FILED","Yes","Yes")</f>
        <v>Yes</v>
      </c>
    </row>
    <row r="1210" spans="1:11">
      <c r="A1210" s="14" t="s">
        <v>2903</v>
      </c>
      <c r="B1210" s="28">
        <v>202641066012</v>
      </c>
      <c r="C1210" s="14" t="s">
        <v>46</v>
      </c>
      <c r="D1210" s="14" t="s">
        <v>2904</v>
      </c>
      <c r="E1210" s="14" t="s">
        <v>968</v>
      </c>
      <c r="F1210" s="15">
        <v>46167</v>
      </c>
      <c r="G1210" s="15">
        <f>EDATE(DataTable[[#This Row],[Priority Date]],31)</f>
        <v>46854</v>
      </c>
      <c r="H1210" s="28">
        <f t="shared" ca="1" si="81"/>
        <v>597</v>
      </c>
      <c r="I1210" s="28">
        <f ca="1">PendingRQTable[[#This Row],[Days Remaining]]/(365/12)</f>
        <v>19.627397260273973</v>
      </c>
      <c r="J1210" s="13" t="str">
        <f t="shared" ca="1" si="82"/>
        <v>UPCOMING</v>
      </c>
      <c r="K1210" s="14" t="str">
        <f>IF(E1210="PROVISIONAL FILED","Yes","Yes")</f>
        <v>Yes</v>
      </c>
    </row>
    <row r="1211" spans="1:11">
      <c r="A1211" s="14" t="s">
        <v>2905</v>
      </c>
      <c r="B1211" s="28">
        <v>202641065736</v>
      </c>
      <c r="C1211" s="14" t="s">
        <v>54</v>
      </c>
      <c r="D1211" s="14" t="s">
        <v>2906</v>
      </c>
      <c r="E1211" s="14" t="s">
        <v>968</v>
      </c>
      <c r="F1211" s="15">
        <v>46167</v>
      </c>
      <c r="G1211" s="15">
        <f>EDATE(DataTable[[#This Row],[Priority Date]],31)</f>
        <v>46854</v>
      </c>
      <c r="H1211" s="28">
        <f t="shared" ca="1" si="81"/>
        <v>597</v>
      </c>
      <c r="I1211" s="28">
        <f ca="1">PendingRQTable[[#This Row],[Days Remaining]]/(365/12)</f>
        <v>19.627397260273973</v>
      </c>
      <c r="J1211" s="13" t="str">
        <f t="shared" ca="1" si="82"/>
        <v>UPCOMING</v>
      </c>
      <c r="K1211" s="14" t="str">
        <f>IF(E1211="PROVISIONAL FILED","Yes","Yes")</f>
        <v>Yes</v>
      </c>
    </row>
    <row r="1212" spans="1:11">
      <c r="A1212" s="14" t="s">
        <v>2907</v>
      </c>
      <c r="B1212" s="28">
        <v>202611065758</v>
      </c>
      <c r="C1212" s="14" t="s">
        <v>54</v>
      </c>
      <c r="D1212" s="14" t="s">
        <v>2908</v>
      </c>
      <c r="E1212" s="14" t="s">
        <v>968</v>
      </c>
      <c r="F1212" s="15">
        <v>46167</v>
      </c>
      <c r="G1212" s="15">
        <f>EDATE(DataTable[[#This Row],[Priority Date]],31)</f>
        <v>46855</v>
      </c>
      <c r="H1212" s="28">
        <f t="shared" ca="1" si="81"/>
        <v>598</v>
      </c>
      <c r="I1212" s="28">
        <f ca="1">PendingRQTable[[#This Row],[Days Remaining]]/(365/12)</f>
        <v>19.660273972602738</v>
      </c>
      <c r="J1212" s="13" t="str">
        <f t="shared" ca="1" si="82"/>
        <v>UPCOMING</v>
      </c>
      <c r="K1212" s="14" t="str">
        <f>IF(E1212="PROVISIONAL FILED","Yes","Yes")</f>
        <v>Yes</v>
      </c>
    </row>
    <row r="1213" spans="1:11">
      <c r="A1213" s="14" t="s">
        <v>2909</v>
      </c>
      <c r="B1213" s="28">
        <v>202611066020</v>
      </c>
      <c r="C1213" s="14" t="s">
        <v>54</v>
      </c>
      <c r="D1213" s="14" t="s">
        <v>2910</v>
      </c>
      <c r="E1213" s="14" t="s">
        <v>968</v>
      </c>
      <c r="F1213" s="15">
        <v>46167</v>
      </c>
      <c r="G1213" s="15">
        <f>EDATE(DataTable[[#This Row],[Priority Date]],31)</f>
        <v>45931</v>
      </c>
      <c r="H1213" s="28">
        <f t="shared" ca="1" si="81"/>
        <v>-326</v>
      </c>
      <c r="I1213" s="28">
        <f ca="1">PendingRQTable[[#This Row],[Days Remaining]]/(365/12)</f>
        <v>-10.717808219178082</v>
      </c>
      <c r="J1213" s="13" t="str">
        <f t="shared" ca="1" si="82"/>
        <v>OVERDUE</v>
      </c>
      <c r="K1213" s="14" t="str">
        <f>IF(E1213="PROVISIONAL FILED","Yes","Yes")</f>
        <v>Yes</v>
      </c>
    </row>
    <row r="1214" spans="1:11">
      <c r="A1214" s="14" t="s">
        <v>2911</v>
      </c>
      <c r="B1214" s="28">
        <v>202641065869</v>
      </c>
      <c r="C1214" s="14" t="s">
        <v>85</v>
      </c>
      <c r="D1214" s="14" t="s">
        <v>2912</v>
      </c>
      <c r="E1214" s="14" t="s">
        <v>974</v>
      </c>
      <c r="F1214" s="15">
        <v>46167</v>
      </c>
      <c r="G1214" s="15">
        <f>EDATE(DataTable[[#This Row],[Priority Date]],31)</f>
        <v>45913</v>
      </c>
      <c r="H1214" s="28">
        <f t="shared" ca="1" si="81"/>
        <v>-344</v>
      </c>
      <c r="I1214" s="28">
        <f ca="1">PendingRQTable[[#This Row],[Days Remaining]]/(365/12)</f>
        <v>-11.30958904109589</v>
      </c>
      <c r="J1214" s="13" t="str">
        <f t="shared" ca="1" si="82"/>
        <v>OVERDUE</v>
      </c>
      <c r="K1214" s="14" t="str">
        <f>IF(E1214="COMPLETE FILED","Yes","Yes")</f>
        <v>Yes</v>
      </c>
    </row>
    <row r="1215" spans="1:11">
      <c r="A1215" s="14" t="s">
        <v>2913</v>
      </c>
      <c r="B1215" s="28">
        <v>202611066265</v>
      </c>
      <c r="C1215" s="14" t="s">
        <v>212</v>
      </c>
      <c r="D1215" s="14" t="s">
        <v>2914</v>
      </c>
      <c r="E1215" s="14" t="s">
        <v>968</v>
      </c>
      <c r="F1215" s="15">
        <v>46168</v>
      </c>
      <c r="G1215" s="15">
        <f>EDATE(DataTable[[#This Row],[Priority Date]],31)</f>
        <v>46496</v>
      </c>
      <c r="H1215" s="28">
        <f t="shared" ca="1" si="81"/>
        <v>239</v>
      </c>
      <c r="I1215" s="28">
        <f ca="1">PendingRQTable[[#This Row],[Days Remaining]]/(365/12)</f>
        <v>7.8575342465753417</v>
      </c>
      <c r="J1215" s="13" t="str">
        <f t="shared" ca="1" si="82"/>
        <v>UPCOMING</v>
      </c>
      <c r="K1215" s="14" t="str">
        <f>IF(E1215="PROVISIONAL FILED","Yes","Yes")</f>
        <v>Yes</v>
      </c>
    </row>
    <row r="1216" spans="1:11">
      <c r="A1216" s="14" t="s">
        <v>2915</v>
      </c>
      <c r="B1216" s="28">
        <v>202641066370</v>
      </c>
      <c r="C1216" s="14" t="s">
        <v>151</v>
      </c>
      <c r="D1216" s="14" t="s">
        <v>2916</v>
      </c>
      <c r="E1216" s="14" t="s">
        <v>968</v>
      </c>
      <c r="F1216" s="15">
        <v>46168</v>
      </c>
      <c r="G1216" s="15">
        <f>EDATE(DataTable[[#This Row],[Priority Date]],31)</f>
        <v>46855</v>
      </c>
      <c r="H1216" s="28">
        <f t="shared" ca="1" si="81"/>
        <v>598</v>
      </c>
      <c r="I1216" s="28">
        <f ca="1">PendingRQTable[[#This Row],[Days Remaining]]/(365/12)</f>
        <v>19.660273972602738</v>
      </c>
      <c r="J1216" s="13" t="str">
        <f t="shared" ca="1" si="82"/>
        <v>UPCOMING</v>
      </c>
      <c r="K1216" s="14" t="str">
        <f>IF(E1216="PROVISIONAL FILED","Yes","Yes")</f>
        <v>Yes</v>
      </c>
    </row>
    <row r="1217" spans="1:11">
      <c r="A1217" s="14" t="s">
        <v>2917</v>
      </c>
      <c r="B1217" s="28">
        <v>202611066345</v>
      </c>
      <c r="C1217" s="14" t="s">
        <v>33</v>
      </c>
      <c r="D1217" s="14" t="s">
        <v>2918</v>
      </c>
      <c r="E1217" s="14" t="s">
        <v>968</v>
      </c>
      <c r="F1217" s="15">
        <v>46168</v>
      </c>
      <c r="G1217" s="15">
        <f>EDATE(DataTable[[#This Row],[Priority Date]],31)</f>
        <v>45934</v>
      </c>
      <c r="H1217" s="28">
        <f t="shared" ca="1" si="81"/>
        <v>-323</v>
      </c>
      <c r="I1217" s="28">
        <f ca="1">PendingRQTable[[#This Row],[Days Remaining]]/(365/12)</f>
        <v>-10.61917808219178</v>
      </c>
      <c r="J1217" s="13" t="str">
        <f t="shared" ca="1" si="82"/>
        <v>OVERDUE</v>
      </c>
      <c r="K1217" s="14" t="str">
        <f>IF(E1217="PROVISIONAL FILED","Yes","Yes")</f>
        <v>Yes</v>
      </c>
    </row>
    <row r="1218" spans="1:11">
      <c r="A1218" s="14" t="s">
        <v>2919</v>
      </c>
      <c r="B1218" s="28">
        <v>202641066368</v>
      </c>
      <c r="C1218" s="14" t="s">
        <v>44</v>
      </c>
      <c r="D1218" s="14" t="s">
        <v>2920</v>
      </c>
      <c r="E1218" s="14" t="s">
        <v>968</v>
      </c>
      <c r="F1218" s="15">
        <v>46168</v>
      </c>
      <c r="G1218" s="15">
        <f>EDATE(DataTable[[#This Row],[Priority Date]],31)</f>
        <v>45995</v>
      </c>
      <c r="H1218" s="28">
        <f t="shared" ref="H1218:H1281" ca="1" si="87">G1218-TODAY()</f>
        <v>-262</v>
      </c>
      <c r="I1218" s="28">
        <f ca="1">PendingRQTable[[#This Row],[Days Remaining]]/(365/12)</f>
        <v>-8.6136986301369856</v>
      </c>
      <c r="J1218" s="13" t="str">
        <f t="shared" ref="J1218:J1281" ca="1" si="88">IF(H1218&lt;0,"OVERDUE",IF(H1218&lt;=30,"DUE &lt;=30 DAYS",IF(H1218&lt;=90,"DUE &lt;=90 DAYS","UPCOMING")))</f>
        <v>OVERDUE</v>
      </c>
      <c r="K1218" s="14" t="str">
        <f>IF(E1218="PROVISIONAL FILED","Yes","Yes")</f>
        <v>Yes</v>
      </c>
    </row>
    <row r="1219" spans="1:11">
      <c r="A1219" s="14" t="s">
        <v>2921</v>
      </c>
      <c r="B1219" s="28">
        <v>202641066356</v>
      </c>
      <c r="C1219" s="14" t="s">
        <v>40</v>
      </c>
      <c r="D1219" s="14" t="s">
        <v>2922</v>
      </c>
      <c r="E1219" s="14" t="s">
        <v>968</v>
      </c>
      <c r="F1219" s="15">
        <v>46168</v>
      </c>
      <c r="G1219" s="15">
        <f>EDATE(DataTable[[#This Row],[Priority Date]],31)</f>
        <v>46855</v>
      </c>
      <c r="H1219" s="28">
        <f t="shared" ca="1" si="87"/>
        <v>598</v>
      </c>
      <c r="I1219" s="28">
        <f ca="1">PendingRQTable[[#This Row],[Days Remaining]]/(365/12)</f>
        <v>19.660273972602738</v>
      </c>
      <c r="J1219" s="13" t="str">
        <f t="shared" ca="1" si="88"/>
        <v>UPCOMING</v>
      </c>
      <c r="K1219" s="14" t="str">
        <f>IF(E1219="PROVISIONAL FILED","Yes","Yes")</f>
        <v>Yes</v>
      </c>
    </row>
    <row r="1220" spans="1:11">
      <c r="A1220" s="14" t="s">
        <v>2923</v>
      </c>
      <c r="B1220" s="28">
        <v>202641066678</v>
      </c>
      <c r="C1220" s="14" t="s">
        <v>85</v>
      </c>
      <c r="D1220" s="14" t="s">
        <v>2924</v>
      </c>
      <c r="E1220" s="14" t="s">
        <v>974</v>
      </c>
      <c r="F1220" s="15">
        <v>46169</v>
      </c>
      <c r="G1220" s="15">
        <f>EDATE(DataTable[[#This Row],[Priority Date]],31)</f>
        <v>46855</v>
      </c>
      <c r="H1220" s="28">
        <f t="shared" ca="1" si="87"/>
        <v>598</v>
      </c>
      <c r="I1220" s="28">
        <f ca="1">PendingRQTable[[#This Row],[Days Remaining]]/(365/12)</f>
        <v>19.660273972602738</v>
      </c>
      <c r="J1220" s="13" t="str">
        <f t="shared" ca="1" si="88"/>
        <v>UPCOMING</v>
      </c>
      <c r="K1220" s="14" t="str">
        <f>IF(E1220="COMPLETE FILED","Yes","Yes")</f>
        <v>Yes</v>
      </c>
    </row>
    <row r="1221" spans="1:11">
      <c r="A1221" s="14" t="s">
        <v>2925</v>
      </c>
      <c r="B1221" s="28">
        <v>202641066880</v>
      </c>
      <c r="C1221" s="14" t="s">
        <v>42</v>
      </c>
      <c r="D1221" s="14" t="s">
        <v>2926</v>
      </c>
      <c r="E1221" s="14" t="s">
        <v>974</v>
      </c>
      <c r="F1221" s="15">
        <v>46169</v>
      </c>
      <c r="G1221" s="15">
        <f>EDATE(DataTable[[#This Row],[Priority Date]],31)</f>
        <v>46504</v>
      </c>
      <c r="H1221" s="28">
        <f t="shared" ca="1" si="87"/>
        <v>247</v>
      </c>
      <c r="I1221" s="28">
        <f ca="1">PendingRQTable[[#This Row],[Days Remaining]]/(365/12)</f>
        <v>8.1205479452054785</v>
      </c>
      <c r="J1221" s="13" t="str">
        <f t="shared" ca="1" si="88"/>
        <v>UPCOMING</v>
      </c>
      <c r="K1221" s="14" t="str">
        <f>IF(E1221="COMPLETE FILED","Yes","Yes")</f>
        <v>Yes</v>
      </c>
    </row>
    <row r="1222" spans="1:11">
      <c r="A1222" s="14" t="s">
        <v>2927</v>
      </c>
      <c r="B1222" s="28">
        <v>202641066542</v>
      </c>
      <c r="C1222" s="14" t="s">
        <v>37</v>
      </c>
      <c r="D1222" s="14" t="s">
        <v>2928</v>
      </c>
      <c r="E1222" s="14" t="s">
        <v>974</v>
      </c>
      <c r="F1222" s="15">
        <v>46169</v>
      </c>
      <c r="G1222" s="15">
        <f>EDATE(DataTable[[#This Row],[Priority Date]],31)</f>
        <v>45945</v>
      </c>
      <c r="H1222" s="28">
        <f t="shared" ca="1" si="87"/>
        <v>-312</v>
      </c>
      <c r="I1222" s="28">
        <f ca="1">PendingRQTable[[#This Row],[Days Remaining]]/(365/12)</f>
        <v>-10.257534246575341</v>
      </c>
      <c r="J1222" s="13" t="str">
        <f t="shared" ca="1" si="88"/>
        <v>OVERDUE</v>
      </c>
      <c r="K1222" s="14" t="str">
        <f>IF(E1222="COMPLETE FILED","Yes","Yes")</f>
        <v>Yes</v>
      </c>
    </row>
    <row r="1223" spans="1:11">
      <c r="A1223" s="14" t="s">
        <v>2929</v>
      </c>
      <c r="B1223" s="28">
        <v>202641066829</v>
      </c>
      <c r="C1223" s="14" t="s">
        <v>44</v>
      </c>
      <c r="D1223" s="14" t="s">
        <v>2930</v>
      </c>
      <c r="E1223" s="14" t="s">
        <v>968</v>
      </c>
      <c r="F1223" s="15">
        <v>46169</v>
      </c>
      <c r="G1223" s="15">
        <f>EDATE(DataTable[[#This Row],[Priority Date]],31)</f>
        <v>45915</v>
      </c>
      <c r="H1223" s="28">
        <f t="shared" ca="1" si="87"/>
        <v>-342</v>
      </c>
      <c r="I1223" s="28">
        <f ca="1">PendingRQTable[[#This Row],[Days Remaining]]/(365/12)</f>
        <v>-11.243835616438355</v>
      </c>
      <c r="J1223" s="13" t="str">
        <f t="shared" ca="1" si="88"/>
        <v>OVERDUE</v>
      </c>
      <c r="K1223" s="14" t="str">
        <f t="shared" ref="K1223:K1228" si="89">IF(E1223="PROVISIONAL FILED","Yes","Yes")</f>
        <v>Yes</v>
      </c>
    </row>
    <row r="1224" spans="1:11">
      <c r="A1224" s="14" t="s">
        <v>2931</v>
      </c>
      <c r="B1224" s="28">
        <v>202611066914</v>
      </c>
      <c r="C1224" s="14" t="s">
        <v>33</v>
      </c>
      <c r="D1224" s="14" t="s">
        <v>2932</v>
      </c>
      <c r="E1224" s="14" t="s">
        <v>968</v>
      </c>
      <c r="F1224" s="15">
        <v>46169</v>
      </c>
      <c r="G1224" s="15">
        <f>EDATE(DataTable[[#This Row],[Priority Date]],31)</f>
        <v>46840</v>
      </c>
      <c r="H1224" s="28">
        <f t="shared" ca="1" si="87"/>
        <v>583</v>
      </c>
      <c r="I1224" s="28">
        <f ca="1">PendingRQTable[[#This Row],[Days Remaining]]/(365/12)</f>
        <v>19.167123287671231</v>
      </c>
      <c r="J1224" s="13" t="str">
        <f t="shared" ca="1" si="88"/>
        <v>UPCOMING</v>
      </c>
      <c r="K1224" s="14" t="str">
        <f t="shared" si="89"/>
        <v>Yes</v>
      </c>
    </row>
    <row r="1225" spans="1:11">
      <c r="A1225" s="14" t="s">
        <v>2933</v>
      </c>
      <c r="B1225" s="28">
        <v>202611066867</v>
      </c>
      <c r="C1225" s="14" t="s">
        <v>33</v>
      </c>
      <c r="D1225" s="14" t="s">
        <v>2934</v>
      </c>
      <c r="E1225" s="14" t="s">
        <v>968</v>
      </c>
      <c r="F1225" s="15">
        <v>46169</v>
      </c>
      <c r="G1225" s="15">
        <f>EDATE(DataTable[[#This Row],[Priority Date]],31)</f>
        <v>46855</v>
      </c>
      <c r="H1225" s="28">
        <f t="shared" ca="1" si="87"/>
        <v>598</v>
      </c>
      <c r="I1225" s="28">
        <f ca="1">PendingRQTable[[#This Row],[Days Remaining]]/(365/12)</f>
        <v>19.660273972602738</v>
      </c>
      <c r="J1225" s="13" t="str">
        <f t="shared" ca="1" si="88"/>
        <v>UPCOMING</v>
      </c>
      <c r="K1225" s="14" t="str">
        <f t="shared" si="89"/>
        <v>Yes</v>
      </c>
    </row>
    <row r="1226" spans="1:11">
      <c r="A1226" s="14" t="s">
        <v>2935</v>
      </c>
      <c r="B1226" s="28">
        <v>202641067066</v>
      </c>
      <c r="C1226" s="14" t="s">
        <v>56</v>
      </c>
      <c r="D1226" s="14" t="s">
        <v>2936</v>
      </c>
      <c r="E1226" s="14" t="s">
        <v>968</v>
      </c>
      <c r="F1226" s="15">
        <v>46170</v>
      </c>
      <c r="G1226" s="15">
        <f>EDATE(DataTable[[#This Row],[Priority Date]],31)</f>
        <v>46855</v>
      </c>
      <c r="H1226" s="28">
        <f t="shared" ca="1" si="87"/>
        <v>598</v>
      </c>
      <c r="I1226" s="28">
        <f ca="1">PendingRQTable[[#This Row],[Days Remaining]]/(365/12)</f>
        <v>19.660273972602738</v>
      </c>
      <c r="J1226" s="13" t="str">
        <f t="shared" ca="1" si="88"/>
        <v>UPCOMING</v>
      </c>
      <c r="K1226" s="14" t="str">
        <f t="shared" si="89"/>
        <v>Yes</v>
      </c>
    </row>
    <row r="1227" spans="1:11">
      <c r="A1227" s="14" t="s">
        <v>2937</v>
      </c>
      <c r="B1227" s="28">
        <v>202641067074</v>
      </c>
      <c r="C1227" s="14" t="s">
        <v>56</v>
      </c>
      <c r="D1227" s="14" t="s">
        <v>2938</v>
      </c>
      <c r="E1227" s="14" t="s">
        <v>968</v>
      </c>
      <c r="F1227" s="15">
        <v>46170</v>
      </c>
      <c r="G1227" s="15">
        <f>EDATE(DataTable[[#This Row],[Priority Date]],31)</f>
        <v>45947</v>
      </c>
      <c r="H1227" s="28">
        <f t="shared" ca="1" si="87"/>
        <v>-310</v>
      </c>
      <c r="I1227" s="28">
        <f ca="1">PendingRQTable[[#This Row],[Days Remaining]]/(365/12)</f>
        <v>-10.191780821917808</v>
      </c>
      <c r="J1227" s="13" t="str">
        <f t="shared" ca="1" si="88"/>
        <v>OVERDUE</v>
      </c>
      <c r="K1227" s="14" t="str">
        <f t="shared" si="89"/>
        <v>Yes</v>
      </c>
    </row>
    <row r="1228" spans="1:11">
      <c r="A1228" s="14" t="s">
        <v>2939</v>
      </c>
      <c r="B1228" s="28">
        <v>202641067089</v>
      </c>
      <c r="C1228" s="14" t="s">
        <v>54</v>
      </c>
      <c r="D1228" s="14" t="s">
        <v>2940</v>
      </c>
      <c r="E1228" s="14" t="s">
        <v>968</v>
      </c>
      <c r="F1228" s="15">
        <v>46170</v>
      </c>
      <c r="G1228" s="15">
        <f>EDATE(DataTable[[#This Row],[Priority Date]],31)</f>
        <v>45961</v>
      </c>
      <c r="H1228" s="28">
        <f t="shared" ca="1" si="87"/>
        <v>-296</v>
      </c>
      <c r="I1228" s="28">
        <f ca="1">PendingRQTable[[#This Row],[Days Remaining]]/(365/12)</f>
        <v>-9.7315068493150676</v>
      </c>
      <c r="J1228" s="13" t="str">
        <f t="shared" ca="1" si="88"/>
        <v>OVERDUE</v>
      </c>
      <c r="K1228" s="14" t="str">
        <f t="shared" si="89"/>
        <v>Yes</v>
      </c>
    </row>
    <row r="1229" spans="1:11">
      <c r="A1229" s="14" t="s">
        <v>2941</v>
      </c>
      <c r="B1229" s="28">
        <v>202641067842</v>
      </c>
      <c r="C1229" s="14" t="s">
        <v>39</v>
      </c>
      <c r="D1229" s="14" t="s">
        <v>2942</v>
      </c>
      <c r="E1229" s="14" t="s">
        <v>2943</v>
      </c>
      <c r="F1229" s="15">
        <v>46171</v>
      </c>
      <c r="G1229" s="15">
        <f>EDATE(DataTable[[#This Row],[Priority Date]],31)</f>
        <v>46855</v>
      </c>
      <c r="H1229" s="28">
        <f t="shared" ca="1" si="87"/>
        <v>598</v>
      </c>
      <c r="I1229" s="28">
        <f ca="1">PendingRQTable[[#This Row],[Days Remaining]]/(365/12)</f>
        <v>19.660273972602738</v>
      </c>
      <c r="J1229" s="13" t="str">
        <f t="shared" ca="1" si="88"/>
        <v>UPCOMING</v>
      </c>
      <c r="K1229" s="14" t="str">
        <f>IF(E1229="DRAFTING","Yes","Yes")</f>
        <v>Yes</v>
      </c>
    </row>
    <row r="1230" spans="1:11">
      <c r="A1230" s="14" t="s">
        <v>2944</v>
      </c>
      <c r="B1230" s="28">
        <v>202641067567</v>
      </c>
      <c r="C1230" s="14" t="s">
        <v>56</v>
      </c>
      <c r="D1230" s="14" t="s">
        <v>2945</v>
      </c>
      <c r="E1230" s="14" t="s">
        <v>968</v>
      </c>
      <c r="F1230" s="15">
        <v>46171</v>
      </c>
      <c r="G1230" s="15">
        <f>EDATE(DataTable[[#This Row],[Priority Date]],31)</f>
        <v>46855</v>
      </c>
      <c r="H1230" s="28">
        <f t="shared" ca="1" si="87"/>
        <v>598</v>
      </c>
      <c r="I1230" s="28">
        <f ca="1">PendingRQTable[[#This Row],[Days Remaining]]/(365/12)</f>
        <v>19.660273972602738</v>
      </c>
      <c r="J1230" s="13" t="str">
        <f t="shared" ca="1" si="88"/>
        <v>UPCOMING</v>
      </c>
      <c r="K1230" s="14" t="str">
        <f>IF(E1230="PROVISIONAL FILED","Yes","Yes")</f>
        <v>Yes</v>
      </c>
    </row>
    <row r="1231" spans="1:11">
      <c r="A1231" s="14" t="s">
        <v>2946</v>
      </c>
      <c r="B1231" s="28">
        <v>202611067824</v>
      </c>
      <c r="C1231" s="14" t="s">
        <v>35</v>
      </c>
      <c r="D1231" s="14" t="s">
        <v>2947</v>
      </c>
      <c r="E1231" s="14" t="s">
        <v>968</v>
      </c>
      <c r="F1231" s="15">
        <v>46171</v>
      </c>
      <c r="G1231" s="15">
        <f>EDATE(DataTable[[#This Row],[Priority Date]],31)</f>
        <v>46855</v>
      </c>
      <c r="H1231" s="28">
        <f t="shared" ca="1" si="87"/>
        <v>598</v>
      </c>
      <c r="I1231" s="28">
        <f ca="1">PendingRQTable[[#This Row],[Days Remaining]]/(365/12)</f>
        <v>19.660273972602738</v>
      </c>
      <c r="J1231" s="13" t="str">
        <f t="shared" ca="1" si="88"/>
        <v>UPCOMING</v>
      </c>
      <c r="K1231" s="14" t="str">
        <f>IF(E1231="PROVISIONAL FILED","Yes","Yes")</f>
        <v>Yes</v>
      </c>
    </row>
    <row r="1232" spans="1:11">
      <c r="A1232" s="14" t="s">
        <v>2948</v>
      </c>
      <c r="B1232" s="28">
        <v>202641067649</v>
      </c>
      <c r="C1232" s="14" t="s">
        <v>54</v>
      </c>
      <c r="D1232" s="14" t="s">
        <v>2949</v>
      </c>
      <c r="E1232" s="14" t="s">
        <v>968</v>
      </c>
      <c r="F1232" s="15">
        <v>46171</v>
      </c>
      <c r="G1232" s="15">
        <f>EDATE(DataTable[[#This Row],[Priority Date]],31)</f>
        <v>46092</v>
      </c>
      <c r="H1232" s="28">
        <f t="shared" ca="1" si="87"/>
        <v>-165</v>
      </c>
      <c r="I1232" s="28">
        <f ca="1">PendingRQTable[[#This Row],[Days Remaining]]/(365/12)</f>
        <v>-5.4246575342465748</v>
      </c>
      <c r="J1232" s="13" t="str">
        <f t="shared" ca="1" si="88"/>
        <v>OVERDUE</v>
      </c>
      <c r="K1232" s="14" t="str">
        <f>IF(E1232="PROVISIONAL FILED","Yes","Yes")</f>
        <v>Yes</v>
      </c>
    </row>
    <row r="1233" spans="1:11">
      <c r="A1233" s="14" t="s">
        <v>2950</v>
      </c>
      <c r="B1233" s="28">
        <v>202641067683</v>
      </c>
      <c r="C1233" s="14" t="s">
        <v>101</v>
      </c>
      <c r="D1233" s="14" t="s">
        <v>2951</v>
      </c>
      <c r="E1233" s="14" t="s">
        <v>968</v>
      </c>
      <c r="F1233" s="15">
        <v>46171</v>
      </c>
      <c r="G1233" s="15">
        <f>EDATE(DataTable[[#This Row],[Priority Date]],31)</f>
        <v>45989</v>
      </c>
      <c r="H1233" s="28">
        <f t="shared" ca="1" si="87"/>
        <v>-268</v>
      </c>
      <c r="I1233" s="28">
        <f ca="1">PendingRQTable[[#This Row],[Days Remaining]]/(365/12)</f>
        <v>-8.8109589041095884</v>
      </c>
      <c r="J1233" s="13" t="str">
        <f t="shared" ca="1" si="88"/>
        <v>OVERDUE</v>
      </c>
      <c r="K1233" s="14" t="str">
        <f>IF(E1233="PROVISIONAL FILED","Yes","Yes")</f>
        <v>Yes</v>
      </c>
    </row>
    <row r="1234" spans="1:11">
      <c r="A1234" s="14" t="s">
        <v>2952</v>
      </c>
      <c r="B1234" s="28">
        <v>202641068045</v>
      </c>
      <c r="C1234" s="14" t="s">
        <v>31</v>
      </c>
      <c r="D1234" s="14" t="s">
        <v>2953</v>
      </c>
      <c r="E1234" s="14" t="s">
        <v>968</v>
      </c>
      <c r="F1234" s="15">
        <v>46172</v>
      </c>
      <c r="G1234" s="15">
        <f>EDATE(DataTable[[#This Row],[Priority Date]],31)</f>
        <v>46009</v>
      </c>
      <c r="H1234" s="28">
        <f t="shared" ca="1" si="87"/>
        <v>-248</v>
      </c>
      <c r="I1234" s="28">
        <f ca="1">PendingRQTable[[#This Row],[Days Remaining]]/(365/12)</f>
        <v>-8.1534246575342468</v>
      </c>
      <c r="J1234" s="13" t="str">
        <f t="shared" ca="1" si="88"/>
        <v>OVERDUE</v>
      </c>
      <c r="K1234" s="14" t="str">
        <f>IF(E1234="PROVISIONAL FILED","Yes","Yes")</f>
        <v>Yes</v>
      </c>
    </row>
    <row r="1235" spans="1:11">
      <c r="A1235" s="14" t="s">
        <v>2954</v>
      </c>
      <c r="B1235" s="28">
        <v>202641067917</v>
      </c>
      <c r="C1235" s="14" t="s">
        <v>42</v>
      </c>
      <c r="D1235" s="14" t="s">
        <v>2955</v>
      </c>
      <c r="E1235" s="14" t="s">
        <v>974</v>
      </c>
      <c r="F1235" s="15">
        <v>46172</v>
      </c>
      <c r="G1235" s="15">
        <f>EDATE(DataTable[[#This Row],[Priority Date]],31)</f>
        <v>45933</v>
      </c>
      <c r="H1235" s="28">
        <f t="shared" ca="1" si="87"/>
        <v>-324</v>
      </c>
      <c r="I1235" s="28">
        <f ca="1">PendingRQTable[[#This Row],[Days Remaining]]/(365/12)</f>
        <v>-10.652054794520547</v>
      </c>
      <c r="J1235" s="13" t="str">
        <f t="shared" ca="1" si="88"/>
        <v>OVERDUE</v>
      </c>
      <c r="K1235" s="14" t="str">
        <f>IF(E1235="COMPLETE FILED","Yes","Yes")</f>
        <v>Yes</v>
      </c>
    </row>
    <row r="1236" spans="1:11">
      <c r="A1236" s="14" t="s">
        <v>2956</v>
      </c>
      <c r="B1236" s="28">
        <v>202641067965</v>
      </c>
      <c r="C1236" s="14" t="s">
        <v>183</v>
      </c>
      <c r="D1236" s="14" t="s">
        <v>2957</v>
      </c>
      <c r="E1236" s="14" t="s">
        <v>968</v>
      </c>
      <c r="F1236" s="15">
        <v>46172</v>
      </c>
      <c r="G1236" s="15">
        <f>EDATE(DataTable[[#This Row],[Priority Date]],31)</f>
        <v>45946</v>
      </c>
      <c r="H1236" s="28">
        <f t="shared" ca="1" si="87"/>
        <v>-311</v>
      </c>
      <c r="I1236" s="28">
        <f ca="1">PendingRQTable[[#This Row],[Days Remaining]]/(365/12)</f>
        <v>-10.224657534246575</v>
      </c>
      <c r="J1236" s="13" t="str">
        <f t="shared" ca="1" si="88"/>
        <v>OVERDUE</v>
      </c>
      <c r="K1236" s="14" t="str">
        <f>IF(E1236="PROVISIONAL FILED","Yes","Yes")</f>
        <v>Yes</v>
      </c>
    </row>
    <row r="1237" spans="1:11">
      <c r="A1237" s="14" t="s">
        <v>2958</v>
      </c>
      <c r="B1237" s="28">
        <v>202621067964</v>
      </c>
      <c r="C1237" s="14" t="s">
        <v>125</v>
      </c>
      <c r="D1237" s="14" t="s">
        <v>2959</v>
      </c>
      <c r="E1237" s="14" t="s">
        <v>968</v>
      </c>
      <c r="F1237" s="15">
        <v>46172</v>
      </c>
      <c r="G1237" s="15">
        <f>EDATE(DataTable[[#This Row],[Priority Date]],31)</f>
        <v>45986</v>
      </c>
      <c r="H1237" s="28">
        <f t="shared" ca="1" si="87"/>
        <v>-271</v>
      </c>
      <c r="I1237" s="28">
        <f ca="1">PendingRQTable[[#This Row],[Days Remaining]]/(365/12)</f>
        <v>-8.9095890410958898</v>
      </c>
      <c r="J1237" s="13" t="str">
        <f t="shared" ca="1" si="88"/>
        <v>OVERDUE</v>
      </c>
      <c r="K1237" s="14" t="str">
        <f>IF(E1237="PROVISIONAL FILED","Yes","Yes")</f>
        <v>Yes</v>
      </c>
    </row>
    <row r="1238" spans="1:11">
      <c r="A1238" s="14" t="s">
        <v>2960</v>
      </c>
      <c r="B1238" s="28">
        <v>202641067971</v>
      </c>
      <c r="C1238" s="14" t="s">
        <v>85</v>
      </c>
      <c r="D1238" s="14" t="s">
        <v>2961</v>
      </c>
      <c r="E1238" s="14" t="s">
        <v>974</v>
      </c>
      <c r="F1238" s="15">
        <v>46172</v>
      </c>
      <c r="G1238" s="15">
        <f>EDATE(DataTable[[#This Row],[Priority Date]],31)</f>
        <v>46028</v>
      </c>
      <c r="H1238" s="28">
        <f t="shared" ca="1" si="87"/>
        <v>-229</v>
      </c>
      <c r="I1238" s="28">
        <f ca="1">PendingRQTable[[#This Row],[Days Remaining]]/(365/12)</f>
        <v>-7.5287671232876709</v>
      </c>
      <c r="J1238" s="13" t="str">
        <f t="shared" ca="1" si="88"/>
        <v>OVERDUE</v>
      </c>
      <c r="K1238" s="14" t="str">
        <f>IF(E1238="COMPLETE FILED","Yes","Yes")</f>
        <v>Yes</v>
      </c>
    </row>
    <row r="1239" spans="1:11">
      <c r="A1239" s="14" t="s">
        <v>2962</v>
      </c>
      <c r="B1239" s="28">
        <v>202611068142</v>
      </c>
      <c r="C1239" s="14" t="s">
        <v>167</v>
      </c>
      <c r="D1239" s="14" t="s">
        <v>2963</v>
      </c>
      <c r="E1239" s="14" t="s">
        <v>968</v>
      </c>
      <c r="F1239" s="15">
        <v>46172</v>
      </c>
      <c r="G1239" s="15">
        <f>EDATE(DataTable[[#This Row],[Priority Date]],31)</f>
        <v>45915</v>
      </c>
      <c r="H1239" s="28">
        <f t="shared" ca="1" si="87"/>
        <v>-342</v>
      </c>
      <c r="I1239" s="28">
        <f ca="1">PendingRQTable[[#This Row],[Days Remaining]]/(365/12)</f>
        <v>-11.243835616438355</v>
      </c>
      <c r="J1239" s="13" t="str">
        <f t="shared" ca="1" si="88"/>
        <v>OVERDUE</v>
      </c>
      <c r="K1239" s="14" t="str">
        <f t="shared" ref="K1239:K1244" si="90">IF(E1239="PROVISIONAL FILED","Yes","Yes")</f>
        <v>Yes</v>
      </c>
    </row>
    <row r="1240" spans="1:11">
      <c r="A1240" s="14" t="s">
        <v>2964</v>
      </c>
      <c r="B1240" s="28">
        <v>202611068795</v>
      </c>
      <c r="C1240" s="14" t="s">
        <v>264</v>
      </c>
      <c r="D1240" s="14" t="s">
        <v>2965</v>
      </c>
      <c r="E1240" s="14" t="s">
        <v>968</v>
      </c>
      <c r="F1240" s="15">
        <v>46174</v>
      </c>
      <c r="G1240" s="15">
        <f>EDATE(DataTable[[#This Row],[Priority Date]],31)</f>
        <v>46858</v>
      </c>
      <c r="H1240" s="28">
        <f t="shared" ca="1" si="87"/>
        <v>601</v>
      </c>
      <c r="I1240" s="28">
        <f ca="1">PendingRQTable[[#This Row],[Days Remaining]]/(365/12)</f>
        <v>19.758904109589039</v>
      </c>
      <c r="J1240" s="13" t="str">
        <f t="shared" ca="1" si="88"/>
        <v>UPCOMING</v>
      </c>
      <c r="K1240" s="14" t="str">
        <f t="shared" si="90"/>
        <v>Yes</v>
      </c>
    </row>
    <row r="1241" spans="1:11">
      <c r="A1241" s="14" t="s">
        <v>2966</v>
      </c>
      <c r="B1241" s="28">
        <v>202641068598</v>
      </c>
      <c r="C1241" s="14" t="s">
        <v>54</v>
      </c>
      <c r="D1241" s="14" t="s">
        <v>2967</v>
      </c>
      <c r="E1241" s="14" t="s">
        <v>968</v>
      </c>
      <c r="F1241" s="15">
        <v>46174</v>
      </c>
      <c r="G1241" s="15">
        <f>EDATE(DataTable[[#This Row],[Priority Date]],31)</f>
        <v>46496</v>
      </c>
      <c r="H1241" s="28">
        <f t="shared" ca="1" si="87"/>
        <v>239</v>
      </c>
      <c r="I1241" s="28">
        <f ca="1">PendingRQTable[[#This Row],[Days Remaining]]/(365/12)</f>
        <v>7.8575342465753417</v>
      </c>
      <c r="J1241" s="13" t="str">
        <f t="shared" ca="1" si="88"/>
        <v>UPCOMING</v>
      </c>
      <c r="K1241" s="14" t="str">
        <f t="shared" si="90"/>
        <v>Yes</v>
      </c>
    </row>
    <row r="1242" spans="1:11">
      <c r="A1242" s="14" t="s">
        <v>2968</v>
      </c>
      <c r="B1242" s="28">
        <v>202611068611</v>
      </c>
      <c r="C1242" s="14" t="s">
        <v>54</v>
      </c>
      <c r="D1242" s="14" t="s">
        <v>2969</v>
      </c>
      <c r="E1242" s="14" t="s">
        <v>968</v>
      </c>
      <c r="F1242" s="15">
        <v>46174</v>
      </c>
      <c r="G1242" s="15">
        <f>EDATE(DataTable[[#This Row],[Priority Date]],31)</f>
        <v>46858</v>
      </c>
      <c r="H1242" s="28">
        <f t="shared" ca="1" si="87"/>
        <v>601</v>
      </c>
      <c r="I1242" s="28">
        <f ca="1">PendingRQTable[[#This Row],[Days Remaining]]/(365/12)</f>
        <v>19.758904109589039</v>
      </c>
      <c r="J1242" s="13" t="str">
        <f t="shared" ca="1" si="88"/>
        <v>UPCOMING</v>
      </c>
      <c r="K1242" s="14" t="str">
        <f t="shared" si="90"/>
        <v>Yes</v>
      </c>
    </row>
    <row r="1243" spans="1:11">
      <c r="A1243" s="14" t="s">
        <v>2970</v>
      </c>
      <c r="B1243" s="28">
        <v>202611069263</v>
      </c>
      <c r="C1243" s="14" t="s">
        <v>63</v>
      </c>
      <c r="D1243" s="14" t="s">
        <v>649</v>
      </c>
      <c r="E1243" s="14" t="s">
        <v>968</v>
      </c>
      <c r="F1243" s="15">
        <v>46175</v>
      </c>
      <c r="G1243" s="15">
        <f>EDATE(DataTable[[#This Row],[Priority Date]],31)</f>
        <v>46155</v>
      </c>
      <c r="H1243" s="28">
        <f t="shared" ca="1" si="87"/>
        <v>-102</v>
      </c>
      <c r="I1243" s="28">
        <f ca="1">PendingRQTable[[#This Row],[Days Remaining]]/(365/12)</f>
        <v>-3.3534246575342466</v>
      </c>
      <c r="J1243" s="13" t="str">
        <f t="shared" ca="1" si="88"/>
        <v>OVERDUE</v>
      </c>
      <c r="K1243" s="14" t="str">
        <f t="shared" si="90"/>
        <v>Yes</v>
      </c>
    </row>
    <row r="1244" spans="1:11">
      <c r="A1244" s="14" t="s">
        <v>2971</v>
      </c>
      <c r="B1244" s="28">
        <v>202611069249</v>
      </c>
      <c r="C1244" s="14" t="s">
        <v>63</v>
      </c>
      <c r="D1244" s="14" t="s">
        <v>649</v>
      </c>
      <c r="E1244" s="14" t="s">
        <v>968</v>
      </c>
      <c r="F1244" s="15">
        <v>46175</v>
      </c>
      <c r="G1244" s="15">
        <f>EDATE(DataTable[[#This Row],[Priority Date]],31)</f>
        <v>46858</v>
      </c>
      <c r="H1244" s="28">
        <f t="shared" ca="1" si="87"/>
        <v>601</v>
      </c>
      <c r="I1244" s="28">
        <f ca="1">PendingRQTable[[#This Row],[Days Remaining]]/(365/12)</f>
        <v>19.758904109589039</v>
      </c>
      <c r="J1244" s="13" t="str">
        <f t="shared" ca="1" si="88"/>
        <v>UPCOMING</v>
      </c>
      <c r="K1244" s="14" t="str">
        <f t="shared" si="90"/>
        <v>Yes</v>
      </c>
    </row>
    <row r="1245" spans="1:11">
      <c r="A1245" s="14" t="s">
        <v>2972</v>
      </c>
      <c r="B1245" s="28">
        <v>202641069163</v>
      </c>
      <c r="C1245" s="14" t="s">
        <v>195</v>
      </c>
      <c r="D1245" s="14" t="s">
        <v>2973</v>
      </c>
      <c r="E1245" s="14" t="s">
        <v>974</v>
      </c>
      <c r="F1245" s="15">
        <v>46175</v>
      </c>
      <c r="G1245" s="15">
        <f>EDATE(DataTable[[#This Row],[Priority Date]],31)</f>
        <v>46858</v>
      </c>
      <c r="H1245" s="28">
        <f t="shared" ca="1" si="87"/>
        <v>601</v>
      </c>
      <c r="I1245" s="28">
        <f ca="1">PendingRQTable[[#This Row],[Days Remaining]]/(365/12)</f>
        <v>19.758904109589039</v>
      </c>
      <c r="J1245" s="13" t="str">
        <f t="shared" ca="1" si="88"/>
        <v>UPCOMING</v>
      </c>
      <c r="K1245" s="14" t="str">
        <f>IF(E1245="COMPLETE FILED","Yes","Yes")</f>
        <v>Yes</v>
      </c>
    </row>
    <row r="1246" spans="1:11">
      <c r="A1246" s="14" t="s">
        <v>2974</v>
      </c>
      <c r="B1246" s="28">
        <v>202611069274</v>
      </c>
      <c r="C1246" s="14" t="s">
        <v>63</v>
      </c>
      <c r="D1246" s="14" t="s">
        <v>649</v>
      </c>
      <c r="E1246" s="14" t="s">
        <v>968</v>
      </c>
      <c r="F1246" s="15">
        <v>46175</v>
      </c>
      <c r="G1246" s="15">
        <f>EDATE(DataTable[[#This Row],[Priority Date]],31)</f>
        <v>46858</v>
      </c>
      <c r="H1246" s="28">
        <f t="shared" ca="1" si="87"/>
        <v>601</v>
      </c>
      <c r="I1246" s="28">
        <f ca="1">PendingRQTable[[#This Row],[Days Remaining]]/(365/12)</f>
        <v>19.758904109589039</v>
      </c>
      <c r="J1246" s="13" t="str">
        <f t="shared" ca="1" si="88"/>
        <v>UPCOMING</v>
      </c>
      <c r="K1246" s="14" t="str">
        <f>IF(E1246="PROVISIONAL FILED","Yes","Yes")</f>
        <v>Yes</v>
      </c>
    </row>
    <row r="1247" spans="1:11">
      <c r="A1247" s="14" t="s">
        <v>2975</v>
      </c>
      <c r="B1247" s="28">
        <v>202641069292</v>
      </c>
      <c r="C1247" s="14" t="s">
        <v>33</v>
      </c>
      <c r="D1247" s="14" t="s">
        <v>2976</v>
      </c>
      <c r="E1247" s="14" t="s">
        <v>968</v>
      </c>
      <c r="F1247" s="15">
        <v>46175</v>
      </c>
      <c r="G1247" s="15">
        <f>EDATE(DataTable[[#This Row],[Priority Date]],31)</f>
        <v>46858</v>
      </c>
      <c r="H1247" s="28">
        <f t="shared" ca="1" si="87"/>
        <v>601</v>
      </c>
      <c r="I1247" s="28">
        <f ca="1">PendingRQTable[[#This Row],[Days Remaining]]/(365/12)</f>
        <v>19.758904109589039</v>
      </c>
      <c r="J1247" s="13" t="str">
        <f t="shared" ca="1" si="88"/>
        <v>UPCOMING</v>
      </c>
      <c r="K1247" s="14" t="str">
        <f>IF(E1247="PROVISIONAL FILED","Yes","Yes")</f>
        <v>Yes</v>
      </c>
    </row>
    <row r="1248" spans="1:11">
      <c r="A1248" s="14" t="s">
        <v>2977</v>
      </c>
      <c r="B1248" s="28">
        <v>202641069825</v>
      </c>
      <c r="C1248" s="14" t="s">
        <v>33</v>
      </c>
      <c r="D1248" s="14" t="s">
        <v>2978</v>
      </c>
      <c r="E1248" s="14" t="s">
        <v>968</v>
      </c>
      <c r="F1248" s="15">
        <v>46176</v>
      </c>
      <c r="G1248" s="15">
        <f>EDATE(DataTable[[#This Row],[Priority Date]],31)</f>
        <v>45961</v>
      </c>
      <c r="H1248" s="28">
        <f t="shared" ca="1" si="87"/>
        <v>-296</v>
      </c>
      <c r="I1248" s="28">
        <f ca="1">PendingRQTable[[#This Row],[Days Remaining]]/(365/12)</f>
        <v>-9.7315068493150676</v>
      </c>
      <c r="J1248" s="13" t="str">
        <f t="shared" ca="1" si="88"/>
        <v>OVERDUE</v>
      </c>
      <c r="K1248" s="14" t="str">
        <f>IF(E1248="PROVISIONAL FILED","Yes","Yes")</f>
        <v>Yes</v>
      </c>
    </row>
    <row r="1249" spans="1:11">
      <c r="A1249" s="14" t="s">
        <v>2979</v>
      </c>
      <c r="B1249" s="28">
        <v>202611069471</v>
      </c>
      <c r="C1249" s="14" t="s">
        <v>207</v>
      </c>
      <c r="D1249" s="14" t="s">
        <v>649</v>
      </c>
      <c r="E1249" s="14" t="s">
        <v>974</v>
      </c>
      <c r="F1249" s="15">
        <v>46176</v>
      </c>
      <c r="G1249" s="15">
        <f>EDATE(DataTable[[#This Row],[Priority Date]],31)</f>
        <v>46088</v>
      </c>
      <c r="H1249" s="28">
        <f t="shared" ca="1" si="87"/>
        <v>-169</v>
      </c>
      <c r="I1249" s="28">
        <f ca="1">PendingRQTable[[#This Row],[Days Remaining]]/(365/12)</f>
        <v>-5.5561643835616437</v>
      </c>
      <c r="J1249" s="13" t="str">
        <f t="shared" ca="1" si="88"/>
        <v>OVERDUE</v>
      </c>
      <c r="K1249" s="14" t="str">
        <f>IF(E1249="COMPLETE FILED","Yes","Yes")</f>
        <v>Yes</v>
      </c>
    </row>
    <row r="1250" spans="1:11">
      <c r="A1250" s="14" t="s">
        <v>2980</v>
      </c>
      <c r="B1250" s="28">
        <v>202641069603</v>
      </c>
      <c r="C1250" s="14" t="s">
        <v>31</v>
      </c>
      <c r="D1250" s="14" t="s">
        <v>2981</v>
      </c>
      <c r="E1250" s="14" t="s">
        <v>968</v>
      </c>
      <c r="F1250" s="15">
        <v>46176</v>
      </c>
      <c r="G1250" s="15">
        <f>EDATE(DataTable[[#This Row],[Priority Date]],31)</f>
        <v>45924</v>
      </c>
      <c r="H1250" s="28">
        <f t="shared" ca="1" si="87"/>
        <v>-333</v>
      </c>
      <c r="I1250" s="28">
        <f ca="1">PendingRQTable[[#This Row],[Days Remaining]]/(365/12)</f>
        <v>-10.947945205479451</v>
      </c>
      <c r="J1250" s="13" t="str">
        <f t="shared" ca="1" si="88"/>
        <v>OVERDUE</v>
      </c>
      <c r="K1250" s="14" t="str">
        <f>IF(E1250="PROVISIONAL FILED","Yes","Yes")</f>
        <v>Yes</v>
      </c>
    </row>
    <row r="1251" spans="1:11">
      <c r="A1251" s="14" t="s">
        <v>2982</v>
      </c>
      <c r="B1251" s="28">
        <v>202641069812</v>
      </c>
      <c r="C1251" s="14" t="s">
        <v>44</v>
      </c>
      <c r="D1251" s="14" t="s">
        <v>2983</v>
      </c>
      <c r="E1251" s="14" t="s">
        <v>968</v>
      </c>
      <c r="F1251" s="15">
        <v>46176</v>
      </c>
      <c r="G1251" s="15">
        <f>EDATE(DataTable[[#This Row],[Priority Date]],31)</f>
        <v>46858</v>
      </c>
      <c r="H1251" s="28">
        <f t="shared" ca="1" si="87"/>
        <v>601</v>
      </c>
      <c r="I1251" s="28">
        <f ca="1">PendingRQTable[[#This Row],[Days Remaining]]/(365/12)</f>
        <v>19.758904109589039</v>
      </c>
      <c r="J1251" s="13" t="str">
        <f t="shared" ca="1" si="88"/>
        <v>UPCOMING</v>
      </c>
      <c r="K1251" s="14" t="str">
        <f>IF(E1251="PROVISIONAL FILED","Yes","Yes")</f>
        <v>Yes</v>
      </c>
    </row>
    <row r="1252" spans="1:11">
      <c r="A1252" s="14" t="s">
        <v>2984</v>
      </c>
      <c r="B1252" s="28">
        <v>202611070120</v>
      </c>
      <c r="C1252" s="14" t="s">
        <v>33</v>
      </c>
      <c r="D1252" s="14" t="s">
        <v>2985</v>
      </c>
      <c r="E1252" s="14" t="s">
        <v>968</v>
      </c>
      <c r="F1252" s="15">
        <v>46177</v>
      </c>
      <c r="G1252" s="15">
        <f>EDATE(DataTable[[#This Row],[Priority Date]],31)</f>
        <v>46858</v>
      </c>
      <c r="H1252" s="28">
        <f t="shared" ca="1" si="87"/>
        <v>601</v>
      </c>
      <c r="I1252" s="28">
        <f ca="1">PendingRQTable[[#This Row],[Days Remaining]]/(365/12)</f>
        <v>19.758904109589039</v>
      </c>
      <c r="J1252" s="13" t="str">
        <f t="shared" ca="1" si="88"/>
        <v>UPCOMING</v>
      </c>
      <c r="K1252" s="14" t="str">
        <f>IF(E1252="PROVISIONAL FILED","Yes","Yes")</f>
        <v>Yes</v>
      </c>
    </row>
    <row r="1253" spans="1:11">
      <c r="A1253" s="14" t="s">
        <v>2986</v>
      </c>
      <c r="B1253" s="28">
        <v>202611070026</v>
      </c>
      <c r="C1253" s="14" t="s">
        <v>151</v>
      </c>
      <c r="D1253" s="14" t="s">
        <v>2987</v>
      </c>
      <c r="E1253" s="14" t="s">
        <v>968</v>
      </c>
      <c r="F1253" s="15">
        <v>46177</v>
      </c>
      <c r="G1253" s="15">
        <f>EDATE(DataTable[[#This Row],[Priority Date]],31)</f>
        <v>46095</v>
      </c>
      <c r="H1253" s="28">
        <f t="shared" ca="1" si="87"/>
        <v>-162</v>
      </c>
      <c r="I1253" s="28">
        <f ca="1">PendingRQTable[[#This Row],[Days Remaining]]/(365/12)</f>
        <v>-5.3260273972602734</v>
      </c>
      <c r="J1253" s="13" t="str">
        <f t="shared" ca="1" si="88"/>
        <v>OVERDUE</v>
      </c>
      <c r="K1253" s="14" t="str">
        <f>IF(E1253="PROVISIONAL FILED","Yes","Yes")</f>
        <v>Yes</v>
      </c>
    </row>
    <row r="1254" spans="1:11">
      <c r="A1254" s="14" t="s">
        <v>2988</v>
      </c>
      <c r="B1254" s="28">
        <v>202641070199</v>
      </c>
      <c r="C1254" s="14" t="s">
        <v>585</v>
      </c>
      <c r="D1254" s="14" t="s">
        <v>649</v>
      </c>
      <c r="E1254" s="14" t="s">
        <v>974</v>
      </c>
      <c r="F1254" s="15">
        <v>46177</v>
      </c>
      <c r="G1254" s="15">
        <f>EDATE(DataTable[[#This Row],[Priority Date]],31)</f>
        <v>45916</v>
      </c>
      <c r="H1254" s="28">
        <f t="shared" ca="1" si="87"/>
        <v>-341</v>
      </c>
      <c r="I1254" s="28">
        <f ca="1">PendingRQTable[[#This Row],[Days Remaining]]/(365/12)</f>
        <v>-11.210958904109589</v>
      </c>
      <c r="J1254" s="13" t="str">
        <f t="shared" ca="1" si="88"/>
        <v>OVERDUE</v>
      </c>
      <c r="K1254" s="14" t="str">
        <f>IF(E1254="COMPLETE FILED","Yes","Yes")</f>
        <v>Yes</v>
      </c>
    </row>
    <row r="1255" spans="1:11">
      <c r="A1255" s="14" t="s">
        <v>2989</v>
      </c>
      <c r="B1255" s="28">
        <v>202641070506</v>
      </c>
      <c r="C1255" s="14" t="s">
        <v>33</v>
      </c>
      <c r="D1255" s="14" t="s">
        <v>2990</v>
      </c>
      <c r="E1255" s="14" t="s">
        <v>968</v>
      </c>
      <c r="F1255" s="15">
        <v>46178</v>
      </c>
      <c r="G1255" s="15">
        <f>EDATE(DataTable[[#This Row],[Priority Date]],31)</f>
        <v>46031</v>
      </c>
      <c r="H1255" s="28">
        <f t="shared" ca="1" si="87"/>
        <v>-226</v>
      </c>
      <c r="I1255" s="28">
        <f ca="1">PendingRQTable[[#This Row],[Days Remaining]]/(365/12)</f>
        <v>-7.4301369863013695</v>
      </c>
      <c r="J1255" s="13" t="str">
        <f t="shared" ca="1" si="88"/>
        <v>OVERDUE</v>
      </c>
      <c r="K1255" s="14" t="str">
        <f>IF(E1255="PROVISIONAL FILED","Yes","Yes")</f>
        <v>Yes</v>
      </c>
    </row>
    <row r="1256" spans="1:11">
      <c r="A1256" s="14" t="s">
        <v>2991</v>
      </c>
      <c r="B1256" s="28">
        <v>202621070493</v>
      </c>
      <c r="C1256" s="14" t="s">
        <v>125</v>
      </c>
      <c r="D1256" s="14" t="s">
        <v>2992</v>
      </c>
      <c r="E1256" s="14" t="s">
        <v>968</v>
      </c>
      <c r="F1256" s="15">
        <v>46178</v>
      </c>
      <c r="G1256" s="15">
        <f>EDATE(DataTable[[#This Row],[Priority Date]],31)</f>
        <v>45979</v>
      </c>
      <c r="H1256" s="28">
        <f t="shared" ca="1" si="87"/>
        <v>-278</v>
      </c>
      <c r="I1256" s="28">
        <f ca="1">PendingRQTable[[#This Row],[Days Remaining]]/(365/12)</f>
        <v>-9.1397260273972591</v>
      </c>
      <c r="J1256" s="13" t="str">
        <f t="shared" ca="1" si="88"/>
        <v>OVERDUE</v>
      </c>
      <c r="K1256" s="14" t="str">
        <f>IF(E1256="PROVISIONAL FILED","Yes","Yes")</f>
        <v>Yes</v>
      </c>
    </row>
    <row r="1257" spans="1:11">
      <c r="A1257" s="14" t="s">
        <v>2993</v>
      </c>
      <c r="B1257" s="28">
        <v>202611070585</v>
      </c>
      <c r="C1257" s="14" t="s">
        <v>101</v>
      </c>
      <c r="D1257" s="14" t="s">
        <v>2994</v>
      </c>
      <c r="E1257" s="14" t="s">
        <v>968</v>
      </c>
      <c r="F1257" s="15">
        <v>46178</v>
      </c>
      <c r="G1257" s="15">
        <f>EDATE(DataTable[[#This Row],[Priority Date]],31)</f>
        <v>45987</v>
      </c>
      <c r="H1257" s="28">
        <f t="shared" ca="1" si="87"/>
        <v>-270</v>
      </c>
      <c r="I1257" s="28">
        <f ca="1">PendingRQTable[[#This Row],[Days Remaining]]/(365/12)</f>
        <v>-8.8767123287671232</v>
      </c>
      <c r="J1257" s="13" t="str">
        <f t="shared" ca="1" si="88"/>
        <v>OVERDUE</v>
      </c>
      <c r="K1257" s="14" t="str">
        <f>IF(E1257="PROVISIONAL FILED","Yes","Yes")</f>
        <v>Yes</v>
      </c>
    </row>
    <row r="1258" spans="1:11">
      <c r="A1258" s="14" t="s">
        <v>2995</v>
      </c>
      <c r="B1258" s="28">
        <v>202641071024</v>
      </c>
      <c r="C1258" s="14" t="s">
        <v>163</v>
      </c>
      <c r="D1258" s="14" t="s">
        <v>649</v>
      </c>
      <c r="E1258" s="14" t="s">
        <v>974</v>
      </c>
      <c r="F1258" s="15">
        <v>46181</v>
      </c>
      <c r="G1258" s="15">
        <f>EDATE(DataTable[[#This Row],[Priority Date]],31)</f>
        <v>45943</v>
      </c>
      <c r="H1258" s="28">
        <f t="shared" ca="1" si="87"/>
        <v>-314</v>
      </c>
      <c r="I1258" s="28">
        <f ca="1">PendingRQTable[[#This Row],[Days Remaining]]/(365/12)</f>
        <v>-10.323287671232876</v>
      </c>
      <c r="J1258" s="13" t="str">
        <f t="shared" ca="1" si="88"/>
        <v>OVERDUE</v>
      </c>
      <c r="K1258" s="14" t="str">
        <f>IF(E1258="COMPLETE FILED","Yes","Yes")</f>
        <v>Yes</v>
      </c>
    </row>
    <row r="1259" spans="1:11">
      <c r="A1259" s="14" t="s">
        <v>2996</v>
      </c>
      <c r="B1259" s="28">
        <v>202641071021</v>
      </c>
      <c r="C1259" s="14" t="s">
        <v>163</v>
      </c>
      <c r="D1259" s="14" t="s">
        <v>649</v>
      </c>
      <c r="E1259" s="14" t="s">
        <v>974</v>
      </c>
      <c r="F1259" s="15">
        <v>46181</v>
      </c>
      <c r="G1259" s="15">
        <f>EDATE(DataTable[[#This Row],[Priority Date]],31)</f>
        <v>45974</v>
      </c>
      <c r="H1259" s="28">
        <f t="shared" ca="1" si="87"/>
        <v>-283</v>
      </c>
      <c r="I1259" s="28">
        <f ca="1">PendingRQTable[[#This Row],[Days Remaining]]/(365/12)</f>
        <v>-9.3041095890410954</v>
      </c>
      <c r="J1259" s="13" t="str">
        <f t="shared" ca="1" si="88"/>
        <v>OVERDUE</v>
      </c>
      <c r="K1259" s="14" t="str">
        <f>IF(E1259="COMPLETE FILED","Yes","Yes")</f>
        <v>Yes</v>
      </c>
    </row>
    <row r="1260" spans="1:11">
      <c r="A1260" s="14" t="s">
        <v>2997</v>
      </c>
      <c r="B1260" s="28">
        <v>202611071152</v>
      </c>
      <c r="C1260" s="14" t="s">
        <v>213</v>
      </c>
      <c r="D1260" s="14" t="s">
        <v>649</v>
      </c>
      <c r="E1260" s="14" t="s">
        <v>974</v>
      </c>
      <c r="F1260" s="15">
        <v>46181</v>
      </c>
      <c r="G1260" s="15">
        <f>EDATE(DataTable[[#This Row],[Priority Date]],31)</f>
        <v>46197</v>
      </c>
      <c r="H1260" s="28">
        <f t="shared" ca="1" si="87"/>
        <v>-60</v>
      </c>
      <c r="I1260" s="28">
        <f ca="1">PendingRQTable[[#This Row],[Days Remaining]]/(365/12)</f>
        <v>-1.9726027397260273</v>
      </c>
      <c r="J1260" s="13" t="str">
        <f t="shared" ca="1" si="88"/>
        <v>OVERDUE</v>
      </c>
      <c r="K1260" s="14" t="str">
        <f>IF(E1260="COMPLETE FILED","Yes","Yes")</f>
        <v>Yes</v>
      </c>
    </row>
    <row r="1261" spans="1:11">
      <c r="A1261" s="14" t="s">
        <v>2998</v>
      </c>
      <c r="B1261" s="28">
        <v>202641070974</v>
      </c>
      <c r="C1261" s="14" t="s">
        <v>183</v>
      </c>
      <c r="D1261" s="14" t="s">
        <v>2999</v>
      </c>
      <c r="E1261" s="14" t="s">
        <v>968</v>
      </c>
      <c r="F1261" s="15">
        <v>46181</v>
      </c>
      <c r="G1261" s="15">
        <f>EDATE(DataTable[[#This Row],[Priority Date]],31)</f>
        <v>46858</v>
      </c>
      <c r="H1261" s="28">
        <f t="shared" ca="1" si="87"/>
        <v>601</v>
      </c>
      <c r="I1261" s="28">
        <f ca="1">PendingRQTable[[#This Row],[Days Remaining]]/(365/12)</f>
        <v>19.758904109589039</v>
      </c>
      <c r="J1261" s="13" t="str">
        <f t="shared" ca="1" si="88"/>
        <v>UPCOMING</v>
      </c>
      <c r="K1261" s="14" t="str">
        <f t="shared" ref="K1261:K1271" si="91">IF(E1261="PROVISIONAL FILED","Yes","Yes")</f>
        <v>Yes</v>
      </c>
    </row>
    <row r="1262" spans="1:11">
      <c r="A1262" s="14" t="s">
        <v>3000</v>
      </c>
      <c r="B1262" s="28">
        <v>202621071386</v>
      </c>
      <c r="C1262" s="14" t="s">
        <v>125</v>
      </c>
      <c r="D1262" s="14" t="s">
        <v>3001</v>
      </c>
      <c r="E1262" s="14" t="s">
        <v>968</v>
      </c>
      <c r="F1262" s="15">
        <v>46182</v>
      </c>
      <c r="G1262" s="15">
        <f>EDATE(DataTable[[#This Row],[Priority Date]],31)</f>
        <v>45959</v>
      </c>
      <c r="H1262" s="28">
        <f t="shared" ca="1" si="87"/>
        <v>-298</v>
      </c>
      <c r="I1262" s="28">
        <f ca="1">PendingRQTable[[#This Row],[Days Remaining]]/(365/12)</f>
        <v>-9.7972602739726025</v>
      </c>
      <c r="J1262" s="13" t="str">
        <f t="shared" ca="1" si="88"/>
        <v>OVERDUE</v>
      </c>
      <c r="K1262" s="14" t="str">
        <f t="shared" si="91"/>
        <v>Yes</v>
      </c>
    </row>
    <row r="1263" spans="1:11">
      <c r="A1263" s="14" t="s">
        <v>3002</v>
      </c>
      <c r="B1263" s="28">
        <v>202641071529</v>
      </c>
      <c r="C1263" s="14" t="s">
        <v>46</v>
      </c>
      <c r="D1263" s="14" t="s">
        <v>3003</v>
      </c>
      <c r="E1263" s="14" t="s">
        <v>968</v>
      </c>
      <c r="F1263" s="15">
        <v>46182</v>
      </c>
      <c r="G1263" s="15">
        <f>EDATE(DataTable[[#This Row],[Priority Date]],31)</f>
        <v>46858</v>
      </c>
      <c r="H1263" s="28">
        <f t="shared" ca="1" si="87"/>
        <v>601</v>
      </c>
      <c r="I1263" s="28">
        <f ca="1">PendingRQTable[[#This Row],[Days Remaining]]/(365/12)</f>
        <v>19.758904109589039</v>
      </c>
      <c r="J1263" s="13" t="str">
        <f t="shared" ca="1" si="88"/>
        <v>UPCOMING</v>
      </c>
      <c r="K1263" s="14" t="str">
        <f t="shared" si="91"/>
        <v>Yes</v>
      </c>
    </row>
    <row r="1264" spans="1:11">
      <c r="A1264" s="14" t="s">
        <v>3004</v>
      </c>
      <c r="B1264" s="28">
        <v>202641071525</v>
      </c>
      <c r="C1264" s="14" t="s">
        <v>54</v>
      </c>
      <c r="D1264" s="14" t="s">
        <v>3005</v>
      </c>
      <c r="E1264" s="14" t="s">
        <v>968</v>
      </c>
      <c r="F1264" s="15">
        <v>46182</v>
      </c>
      <c r="G1264" s="15">
        <f>EDATE(DataTable[[#This Row],[Priority Date]],31)</f>
        <v>45945</v>
      </c>
      <c r="H1264" s="28">
        <f t="shared" ca="1" si="87"/>
        <v>-312</v>
      </c>
      <c r="I1264" s="28">
        <f ca="1">PendingRQTable[[#This Row],[Days Remaining]]/(365/12)</f>
        <v>-10.257534246575341</v>
      </c>
      <c r="J1264" s="13" t="str">
        <f t="shared" ca="1" si="88"/>
        <v>OVERDUE</v>
      </c>
      <c r="K1264" s="14" t="str">
        <f t="shared" si="91"/>
        <v>Yes</v>
      </c>
    </row>
    <row r="1265" spans="1:11">
      <c r="A1265" s="14" t="s">
        <v>3006</v>
      </c>
      <c r="B1265" s="28">
        <v>202611071652</v>
      </c>
      <c r="C1265" s="14" t="s">
        <v>101</v>
      </c>
      <c r="D1265" s="14" t="s">
        <v>3007</v>
      </c>
      <c r="E1265" s="14" t="s">
        <v>968</v>
      </c>
      <c r="F1265" s="15">
        <v>46182</v>
      </c>
      <c r="G1265" s="15">
        <f>EDATE(DataTable[[#This Row],[Priority Date]],31)</f>
        <v>45945</v>
      </c>
      <c r="H1265" s="28">
        <f t="shared" ca="1" si="87"/>
        <v>-312</v>
      </c>
      <c r="I1265" s="28">
        <f ca="1">PendingRQTable[[#This Row],[Days Remaining]]/(365/12)</f>
        <v>-10.257534246575341</v>
      </c>
      <c r="J1265" s="13" t="str">
        <f t="shared" ca="1" si="88"/>
        <v>OVERDUE</v>
      </c>
      <c r="K1265" s="14" t="str">
        <f t="shared" si="91"/>
        <v>Yes</v>
      </c>
    </row>
    <row r="1266" spans="1:11">
      <c r="A1266" s="14" t="s">
        <v>3008</v>
      </c>
      <c r="B1266" s="28">
        <v>202611072060</v>
      </c>
      <c r="C1266" s="14" t="s">
        <v>33</v>
      </c>
      <c r="D1266" s="14" t="s">
        <v>3009</v>
      </c>
      <c r="E1266" s="14" t="s">
        <v>968</v>
      </c>
      <c r="F1266" s="15">
        <v>46183</v>
      </c>
      <c r="G1266" s="15">
        <f>EDATE(DataTable[[#This Row],[Priority Date]],31)</f>
        <v>45938</v>
      </c>
      <c r="H1266" s="28">
        <f t="shared" ca="1" si="87"/>
        <v>-319</v>
      </c>
      <c r="I1266" s="28">
        <f ca="1">PendingRQTable[[#This Row],[Days Remaining]]/(365/12)</f>
        <v>-10.487671232876712</v>
      </c>
      <c r="J1266" s="13" t="str">
        <f t="shared" ca="1" si="88"/>
        <v>OVERDUE</v>
      </c>
      <c r="K1266" s="14" t="str">
        <f t="shared" si="91"/>
        <v>Yes</v>
      </c>
    </row>
    <row r="1267" spans="1:11">
      <c r="A1267" s="14" t="s">
        <v>3010</v>
      </c>
      <c r="B1267" s="28">
        <v>202641072520</v>
      </c>
      <c r="C1267" s="14" t="s">
        <v>100</v>
      </c>
      <c r="D1267" s="14" t="s">
        <v>3011</v>
      </c>
      <c r="E1267" s="14" t="s">
        <v>968</v>
      </c>
      <c r="F1267" s="15">
        <v>46184</v>
      </c>
      <c r="G1267" s="15">
        <f>EDATE(DataTable[[#This Row],[Priority Date]],31)</f>
        <v>46858</v>
      </c>
      <c r="H1267" s="28">
        <f t="shared" ca="1" si="87"/>
        <v>601</v>
      </c>
      <c r="I1267" s="28">
        <f ca="1">PendingRQTable[[#This Row],[Days Remaining]]/(365/12)</f>
        <v>19.758904109589039</v>
      </c>
      <c r="J1267" s="13" t="str">
        <f t="shared" ca="1" si="88"/>
        <v>UPCOMING</v>
      </c>
      <c r="K1267" s="14" t="str">
        <f t="shared" si="91"/>
        <v>Yes</v>
      </c>
    </row>
    <row r="1268" spans="1:11">
      <c r="A1268" s="14" t="s">
        <v>3012</v>
      </c>
      <c r="B1268" s="28">
        <v>202621072677</v>
      </c>
      <c r="C1268" s="14" t="s">
        <v>41</v>
      </c>
      <c r="D1268" s="14" t="s">
        <v>3013</v>
      </c>
      <c r="E1268" s="14" t="s">
        <v>968</v>
      </c>
      <c r="F1268" s="15">
        <v>46184</v>
      </c>
      <c r="G1268" s="15">
        <f>EDATE(DataTable[[#This Row],[Priority Date]],31)</f>
        <v>46193</v>
      </c>
      <c r="H1268" s="28">
        <f t="shared" ca="1" si="87"/>
        <v>-64</v>
      </c>
      <c r="I1268" s="28">
        <f ca="1">PendingRQTable[[#This Row],[Days Remaining]]/(365/12)</f>
        <v>-2.1041095890410957</v>
      </c>
      <c r="J1268" s="13" t="str">
        <f t="shared" ca="1" si="88"/>
        <v>OVERDUE</v>
      </c>
      <c r="K1268" s="14" t="str">
        <f t="shared" si="91"/>
        <v>Yes</v>
      </c>
    </row>
    <row r="1269" spans="1:11">
      <c r="A1269" s="14" t="s">
        <v>3014</v>
      </c>
      <c r="B1269" s="28">
        <v>202621072608</v>
      </c>
      <c r="C1269" s="14" t="s">
        <v>41</v>
      </c>
      <c r="D1269" s="14" t="s">
        <v>3015</v>
      </c>
      <c r="E1269" s="14" t="s">
        <v>968</v>
      </c>
      <c r="F1269" s="15">
        <v>46184</v>
      </c>
      <c r="G1269" s="15">
        <f>EDATE(DataTable[[#This Row],[Priority Date]],31)</f>
        <v>46859</v>
      </c>
      <c r="H1269" s="28">
        <f t="shared" ca="1" si="87"/>
        <v>602</v>
      </c>
      <c r="I1269" s="28">
        <f ca="1">PendingRQTable[[#This Row],[Days Remaining]]/(365/12)</f>
        <v>19.791780821917808</v>
      </c>
      <c r="J1269" s="13" t="str">
        <f t="shared" ca="1" si="88"/>
        <v>UPCOMING</v>
      </c>
      <c r="K1269" s="14" t="str">
        <f t="shared" si="91"/>
        <v>Yes</v>
      </c>
    </row>
    <row r="1270" spans="1:11">
      <c r="A1270" s="14" t="s">
        <v>3016</v>
      </c>
      <c r="B1270" s="28">
        <v>202611072395</v>
      </c>
      <c r="C1270" s="14" t="s">
        <v>107</v>
      </c>
      <c r="D1270" s="14" t="s">
        <v>3017</v>
      </c>
      <c r="E1270" s="14" t="s">
        <v>968</v>
      </c>
      <c r="F1270" s="15">
        <v>46184</v>
      </c>
      <c r="G1270" s="15">
        <f>EDATE(DataTable[[#This Row],[Priority Date]],31)</f>
        <v>46501</v>
      </c>
      <c r="H1270" s="28">
        <f t="shared" ca="1" si="87"/>
        <v>244</v>
      </c>
      <c r="I1270" s="28">
        <f ca="1">PendingRQTable[[#This Row],[Days Remaining]]/(365/12)</f>
        <v>8.0219178082191771</v>
      </c>
      <c r="J1270" s="13" t="str">
        <f t="shared" ca="1" si="88"/>
        <v>UPCOMING</v>
      </c>
      <c r="K1270" s="14" t="str">
        <f t="shared" si="91"/>
        <v>Yes</v>
      </c>
    </row>
    <row r="1271" spans="1:11">
      <c r="A1271" s="14" t="s">
        <v>3018</v>
      </c>
      <c r="B1271" s="28">
        <v>202641073186</v>
      </c>
      <c r="C1271" s="14" t="s">
        <v>109</v>
      </c>
      <c r="D1271" s="14" t="s">
        <v>3019</v>
      </c>
      <c r="E1271" s="14" t="s">
        <v>968</v>
      </c>
      <c r="F1271" s="15">
        <v>46185</v>
      </c>
      <c r="G1271" s="15">
        <f>EDATE(DataTable[[#This Row],[Priority Date]],31)</f>
        <v>45944</v>
      </c>
      <c r="H1271" s="28">
        <f t="shared" ca="1" si="87"/>
        <v>-313</v>
      </c>
      <c r="I1271" s="28">
        <f ca="1">PendingRQTable[[#This Row],[Days Remaining]]/(365/12)</f>
        <v>-10.29041095890411</v>
      </c>
      <c r="J1271" s="13" t="str">
        <f t="shared" ca="1" si="88"/>
        <v>OVERDUE</v>
      </c>
      <c r="K1271" s="14" t="str">
        <f t="shared" si="91"/>
        <v>Yes</v>
      </c>
    </row>
  </sheetData>
  <phoneticPr fontId="12" type="noConversion"/>
  <conditionalFormatting sqref="J2:J1271">
    <cfRule type="expression" dxfId="4" priority="2">
      <formula>J2="OVERDUE"</formula>
    </cfRule>
    <cfRule type="expression" dxfId="3" priority="3">
      <formula>J2="DUE &lt;=30 DAYS"</formula>
    </cfRule>
    <cfRule type="expression" dxfId="2" priority="4">
      <formula>J2="DUE &lt;=90 DAYS"</formula>
    </cfRule>
  </conditionalFormatting>
  <conditionalFormatting sqref="K2:K1271">
    <cfRule type="expression" dxfId="1" priority="5">
      <formula>K2="No - Case Inactive"</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
  <sheetViews>
    <sheetView zoomScaleNormal="100" workbookViewId="0"/>
  </sheetViews>
  <sheetFormatPr defaultColWidth="8.6640625" defaultRowHeight="14.4"/>
  <cols>
    <col min="1" max="1" width="28" customWidth="1"/>
    <col min="2" max="2" width="14" customWidth="1"/>
    <col min="3" max="3" width="12" customWidth="1"/>
  </cols>
  <sheetData>
    <row r="1" spans="1:3">
      <c r="A1" s="21" t="s">
        <v>640</v>
      </c>
      <c r="B1" s="21" t="s">
        <v>3020</v>
      </c>
      <c r="C1" s="21" t="s">
        <v>3021</v>
      </c>
    </row>
    <row r="2" spans="1:3">
      <c r="A2" s="14" t="s">
        <v>988</v>
      </c>
      <c r="B2" s="33">
        <f>COUNTIF(Data!$R$2:$R$6232,A2)</f>
        <v>4607</v>
      </c>
      <c r="C2" s="22">
        <f t="shared" ref="C2:C18" si="0">B2/6052</f>
        <v>0.7612359550561798</v>
      </c>
    </row>
    <row r="3" spans="1:3">
      <c r="A3" s="14" t="s">
        <v>968</v>
      </c>
      <c r="B3" s="33">
        <f>COUNTIF(Data!$R$2:$R$6232,A3)</f>
        <v>805</v>
      </c>
      <c r="C3" s="22">
        <f t="shared" si="0"/>
        <v>0.13301387970918704</v>
      </c>
    </row>
    <row r="4" spans="1:3">
      <c r="A4" s="14" t="s">
        <v>974</v>
      </c>
      <c r="B4" s="33">
        <f>COUNTIF(Data!$R$2:$R$6232,A4)</f>
        <v>245</v>
      </c>
      <c r="C4" s="22">
        <f t="shared" si="0"/>
        <v>4.0482485128883014E-2</v>
      </c>
    </row>
    <row r="5" spans="1:3">
      <c r="A5" s="14" t="s">
        <v>650</v>
      </c>
      <c r="B5" s="33">
        <f>COUNTIF(Data!$R$2:$R$6232,A5)</f>
        <v>171</v>
      </c>
      <c r="C5" s="22">
        <f t="shared" si="0"/>
        <v>2.8255122273628551E-2</v>
      </c>
    </row>
    <row r="6" spans="1:3">
      <c r="A6" s="14" t="s">
        <v>3022</v>
      </c>
      <c r="B6" s="33">
        <f>COUNTIF(Data!$R$2:$R$6232,A6)</f>
        <v>74</v>
      </c>
      <c r="C6" s="22">
        <f t="shared" si="0"/>
        <v>1.2227362855254461E-2</v>
      </c>
    </row>
    <row r="7" spans="1:3">
      <c r="A7" s="14" t="s">
        <v>647</v>
      </c>
      <c r="B7" s="33">
        <f>COUNTIF(Data!$R$2:$R$6232,A7)</f>
        <v>63</v>
      </c>
      <c r="C7" s="22">
        <f t="shared" si="0"/>
        <v>1.0409781890284204E-2</v>
      </c>
    </row>
    <row r="8" spans="1:3">
      <c r="A8" s="14" t="s">
        <v>3023</v>
      </c>
      <c r="B8" s="33">
        <f>COUNTIF(Data!$R$2:$R$6232,A8)</f>
        <v>23</v>
      </c>
      <c r="C8" s="22">
        <f t="shared" si="0"/>
        <v>3.8003965631196301E-3</v>
      </c>
    </row>
    <row r="9" spans="1:3">
      <c r="A9" s="14" t="s">
        <v>863</v>
      </c>
      <c r="B9" s="33">
        <f>COUNTIF(Data!$R$2:$R$6232,A9)</f>
        <v>17</v>
      </c>
      <c r="C9" s="22">
        <f t="shared" si="0"/>
        <v>2.8089887640449437E-3</v>
      </c>
    </row>
    <row r="10" spans="1:3">
      <c r="A10" s="14" t="s">
        <v>3024</v>
      </c>
      <c r="B10" s="33">
        <f>COUNTIF(Data!$R$2:$R$6232,A10)</f>
        <v>13</v>
      </c>
      <c r="C10" s="22">
        <f t="shared" si="0"/>
        <v>2.1480502313284866E-3</v>
      </c>
    </row>
    <row r="11" spans="1:3">
      <c r="A11" s="14" t="s">
        <v>3025</v>
      </c>
      <c r="B11" s="33">
        <f>COUNTIF(Data!$R$2:$R$6232,A11)</f>
        <v>9</v>
      </c>
      <c r="C11" s="22">
        <f t="shared" si="0"/>
        <v>1.4871116986120291E-3</v>
      </c>
    </row>
    <row r="12" spans="1:3">
      <c r="A12" s="14" t="s">
        <v>3026</v>
      </c>
      <c r="B12" s="33">
        <f>COUNTIF(Data!$R$2:$R$6232,A12)</f>
        <v>8</v>
      </c>
      <c r="C12" s="22">
        <f t="shared" si="0"/>
        <v>1.3218770654329147E-3</v>
      </c>
    </row>
    <row r="13" spans="1:3">
      <c r="A13" s="14" t="s">
        <v>3027</v>
      </c>
      <c r="B13" s="33">
        <f>COUNTIF(Data!$R$2:$R$6232,A13)</f>
        <v>6</v>
      </c>
      <c r="C13" s="22">
        <f t="shared" si="0"/>
        <v>9.9140779907468612E-4</v>
      </c>
    </row>
    <row r="14" spans="1:3">
      <c r="A14" s="14" t="s">
        <v>1022</v>
      </c>
      <c r="B14" s="33">
        <f>COUNTIF(Data!$R$2:$R$6232,A14)</f>
        <v>4</v>
      </c>
      <c r="C14" s="22">
        <f t="shared" si="0"/>
        <v>6.6093853271645734E-4</v>
      </c>
    </row>
    <row r="15" spans="1:3">
      <c r="A15" s="14" t="s">
        <v>3028</v>
      </c>
      <c r="B15" s="33">
        <f>COUNTIF(Data!$R$2:$R$6232,A15)</f>
        <v>4</v>
      </c>
      <c r="C15" s="22">
        <f t="shared" si="0"/>
        <v>6.6093853271645734E-4</v>
      </c>
    </row>
    <row r="16" spans="1:3">
      <c r="A16" s="14" t="s">
        <v>3029</v>
      </c>
      <c r="B16" s="33">
        <f>COUNTIF(Data!$R$2:$R$6232,A16)</f>
        <v>1</v>
      </c>
      <c r="C16" s="22">
        <f t="shared" si="0"/>
        <v>1.6523463317911433E-4</v>
      </c>
    </row>
    <row r="17" spans="1:3">
      <c r="A17" s="14" t="s">
        <v>3030</v>
      </c>
      <c r="B17" s="33">
        <f>COUNTIF(Data!$R$2:$R$6232,A17)</f>
        <v>1</v>
      </c>
      <c r="C17" s="22">
        <f t="shared" si="0"/>
        <v>1.6523463317911433E-4</v>
      </c>
    </row>
    <row r="18" spans="1:3">
      <c r="A18" s="14" t="s">
        <v>2943</v>
      </c>
      <c r="B18" s="33">
        <f>COUNTIF(Data!$R$2:$R$6232,A18)</f>
        <v>1</v>
      </c>
      <c r="C18" s="22">
        <f t="shared" si="0"/>
        <v>1.6523463317911433E-4</v>
      </c>
    </row>
    <row r="20" spans="1:3">
      <c r="A20" s="23" t="s">
        <v>3031</v>
      </c>
      <c r="B20" s="23">
        <f>SUM(B2:B18)</f>
        <v>6052</v>
      </c>
    </row>
  </sheetData>
  <pageMargins left="0.75" right="0.75" top="1" bottom="1" header="0.511811023622047" footer="0.511811023622047"/>
  <pageSetup paperSize="9" orientation="portrait" horizontalDpi="300" verticalDpi="300"/>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6342"/>
  <sheetViews>
    <sheetView topLeftCell="E1" zoomScaleNormal="100" workbookViewId="0">
      <pane ySplit="1" topLeftCell="A5966" activePane="bottomLeft" state="frozen"/>
      <selection pane="bottomLeft" activeCell="N5970" sqref="N5970"/>
    </sheetView>
  </sheetViews>
  <sheetFormatPr defaultColWidth="8.6640625" defaultRowHeight="14.4"/>
  <cols>
    <col min="1" max="1" width="8" customWidth="1"/>
    <col min="2" max="2" width="10" customWidth="1"/>
    <col min="3" max="3" width="18.21875" style="30" bestFit="1" customWidth="1"/>
    <col min="4" max="4" width="32" customWidth="1"/>
    <col min="5" max="6" width="16" customWidth="1"/>
    <col min="7" max="7" width="26" customWidth="1"/>
    <col min="8" max="8" width="42" customWidth="1"/>
    <col min="9" max="9" width="16" customWidth="1"/>
    <col min="10" max="10" width="10" customWidth="1"/>
    <col min="11" max="14" width="13" customWidth="1"/>
    <col min="15" max="16" width="16" customWidth="1"/>
    <col min="17" max="17" width="18" customWidth="1"/>
  </cols>
  <sheetData>
    <row r="1" spans="1:18" ht="26.4">
      <c r="A1" s="21" t="s">
        <v>3032</v>
      </c>
      <c r="B1" s="21" t="s">
        <v>637</v>
      </c>
      <c r="C1" s="27" t="s">
        <v>638</v>
      </c>
      <c r="D1" s="21" t="s">
        <v>10</v>
      </c>
      <c r="E1" s="21" t="s">
        <v>639</v>
      </c>
      <c r="F1" s="21" t="s">
        <v>3033</v>
      </c>
      <c r="G1" s="21" t="s">
        <v>3034</v>
      </c>
      <c r="H1" s="21" t="s">
        <v>3035</v>
      </c>
      <c r="I1" s="21" t="s">
        <v>3036</v>
      </c>
      <c r="J1" s="21" t="s">
        <v>3037</v>
      </c>
      <c r="K1" s="21" t="s">
        <v>3038</v>
      </c>
      <c r="L1" s="21" t="s">
        <v>19575</v>
      </c>
      <c r="M1" s="21" t="s">
        <v>641</v>
      </c>
      <c r="N1" s="21" t="s">
        <v>3039</v>
      </c>
      <c r="O1" s="21" t="s">
        <v>3040</v>
      </c>
      <c r="P1" s="21" t="s">
        <v>3041</v>
      </c>
      <c r="Q1" s="21" t="s">
        <v>3042</v>
      </c>
      <c r="R1" s="21" t="s">
        <v>640</v>
      </c>
    </row>
    <row r="2" spans="1:18" ht="53.4">
      <c r="A2" s="24">
        <v>1</v>
      </c>
      <c r="B2" s="24" t="s">
        <v>3043</v>
      </c>
      <c r="C2" s="29">
        <v>202517062668</v>
      </c>
      <c r="D2" s="24" t="s">
        <v>132</v>
      </c>
      <c r="E2" s="24" t="s">
        <v>3044</v>
      </c>
      <c r="F2" s="24" t="s">
        <v>3045</v>
      </c>
      <c r="G2" s="24" t="s">
        <v>3046</v>
      </c>
      <c r="H2" s="25" t="s">
        <v>3047</v>
      </c>
      <c r="I2" s="24"/>
      <c r="J2" s="24" t="s">
        <v>3048</v>
      </c>
      <c r="K2" s="26">
        <v>45821</v>
      </c>
      <c r="L2" s="26">
        <v>45839</v>
      </c>
      <c r="M2" s="26">
        <v>45839</v>
      </c>
      <c r="N2" s="24"/>
      <c r="O2" s="26">
        <v>45839</v>
      </c>
      <c r="P2" s="24" t="s">
        <v>3049</v>
      </c>
      <c r="Q2" s="24" t="s">
        <v>3050</v>
      </c>
      <c r="R2" s="24" t="s">
        <v>988</v>
      </c>
    </row>
    <row r="3" spans="1:18" ht="53.4">
      <c r="A3" s="24">
        <v>2</v>
      </c>
      <c r="B3" s="24" t="s">
        <v>3051</v>
      </c>
      <c r="C3" s="29">
        <v>202511062810</v>
      </c>
      <c r="D3" s="24" t="s">
        <v>213</v>
      </c>
      <c r="E3" s="24" t="s">
        <v>649</v>
      </c>
      <c r="F3" s="24" t="s">
        <v>3052</v>
      </c>
      <c r="G3" s="24" t="s">
        <v>3053</v>
      </c>
      <c r="H3" s="25" t="s">
        <v>3054</v>
      </c>
      <c r="I3" s="24" t="s">
        <v>23</v>
      </c>
      <c r="J3" s="24" t="s">
        <v>3048</v>
      </c>
      <c r="K3" s="26">
        <v>45678</v>
      </c>
      <c r="L3" s="26">
        <v>45839</v>
      </c>
      <c r="M3" s="26">
        <v>45839</v>
      </c>
      <c r="N3" s="24"/>
      <c r="O3" s="26">
        <v>45846</v>
      </c>
      <c r="P3" s="24" t="s">
        <v>3055</v>
      </c>
      <c r="Q3" s="24" t="s">
        <v>3056</v>
      </c>
      <c r="R3" s="24" t="s">
        <v>988</v>
      </c>
    </row>
    <row r="4" spans="1:18" ht="40.200000000000003">
      <c r="A4" s="24">
        <v>3</v>
      </c>
      <c r="B4" s="24" t="s">
        <v>3057</v>
      </c>
      <c r="C4" s="29">
        <v>202544062608</v>
      </c>
      <c r="D4" s="24" t="s">
        <v>95</v>
      </c>
      <c r="E4" s="24" t="s">
        <v>3058</v>
      </c>
      <c r="F4" s="24" t="s">
        <v>3059</v>
      </c>
      <c r="G4" s="24" t="s">
        <v>3060</v>
      </c>
      <c r="H4" s="25" t="s">
        <v>3061</v>
      </c>
      <c r="I4" s="24"/>
      <c r="J4" s="24" t="s">
        <v>3048</v>
      </c>
      <c r="K4" s="26">
        <v>45827</v>
      </c>
      <c r="L4" s="26">
        <v>45485</v>
      </c>
      <c r="M4" s="26">
        <v>45839</v>
      </c>
      <c r="N4" s="24"/>
      <c r="O4" s="26">
        <v>45839</v>
      </c>
      <c r="P4" s="24" t="s">
        <v>3062</v>
      </c>
      <c r="Q4" s="24" t="s">
        <v>3063</v>
      </c>
      <c r="R4" s="24" t="s">
        <v>988</v>
      </c>
    </row>
    <row r="5" spans="1:18" ht="40.200000000000003">
      <c r="A5" s="24">
        <v>4</v>
      </c>
      <c r="B5" s="24" t="s">
        <v>3064</v>
      </c>
      <c r="C5" s="29">
        <v>202517062664</v>
      </c>
      <c r="D5" s="24" t="s">
        <v>53</v>
      </c>
      <c r="E5" s="24" t="s">
        <v>3065</v>
      </c>
      <c r="F5" s="24" t="s">
        <v>3066</v>
      </c>
      <c r="G5" s="24" t="s">
        <v>3067</v>
      </c>
      <c r="H5" s="25" t="s">
        <v>3068</v>
      </c>
      <c r="I5" s="24"/>
      <c r="J5" s="24" t="s">
        <v>3048</v>
      </c>
      <c r="K5" s="26">
        <v>45812</v>
      </c>
      <c r="L5" s="26">
        <v>45278</v>
      </c>
      <c r="M5" s="26">
        <v>45839</v>
      </c>
      <c r="N5" s="24"/>
      <c r="O5" s="26">
        <v>45839</v>
      </c>
      <c r="P5" s="24" t="s">
        <v>3069</v>
      </c>
      <c r="Q5" s="24" t="s">
        <v>3070</v>
      </c>
      <c r="R5" s="24" t="s">
        <v>988</v>
      </c>
    </row>
    <row r="6" spans="1:18" ht="66.599999999999994">
      <c r="A6" s="24">
        <v>5</v>
      </c>
      <c r="B6" s="24" t="s">
        <v>3071</v>
      </c>
      <c r="C6" s="29">
        <v>202517062728</v>
      </c>
      <c r="D6" s="24" t="s">
        <v>53</v>
      </c>
      <c r="E6" s="24" t="s">
        <v>3072</v>
      </c>
      <c r="F6" s="24" t="s">
        <v>3066</v>
      </c>
      <c r="G6" s="24" t="s">
        <v>3073</v>
      </c>
      <c r="H6" s="25" t="s">
        <v>3074</v>
      </c>
      <c r="I6" s="24"/>
      <c r="J6" s="24" t="s">
        <v>3048</v>
      </c>
      <c r="K6" s="26">
        <v>45729</v>
      </c>
      <c r="L6" s="26">
        <v>44916</v>
      </c>
      <c r="M6" s="26">
        <v>45839</v>
      </c>
      <c r="N6" s="24"/>
      <c r="O6" s="26">
        <v>45839</v>
      </c>
      <c r="P6" s="24" t="s">
        <v>3075</v>
      </c>
      <c r="Q6" s="24" t="s">
        <v>3076</v>
      </c>
      <c r="R6" s="24" t="s">
        <v>988</v>
      </c>
    </row>
    <row r="7" spans="1:18" ht="40.200000000000003">
      <c r="A7" s="24">
        <v>6</v>
      </c>
      <c r="B7" s="24" t="s">
        <v>670</v>
      </c>
      <c r="C7" s="29">
        <v>202544062757</v>
      </c>
      <c r="D7" s="24" t="s">
        <v>110</v>
      </c>
      <c r="E7" s="24" t="s">
        <v>671</v>
      </c>
      <c r="F7" s="24" t="s">
        <v>3066</v>
      </c>
      <c r="G7" s="24" t="s">
        <v>3077</v>
      </c>
      <c r="H7" s="25" t="s">
        <v>3078</v>
      </c>
      <c r="I7" s="24"/>
      <c r="J7" s="24" t="s">
        <v>3048</v>
      </c>
      <c r="K7" s="26">
        <v>45708</v>
      </c>
      <c r="L7" s="26">
        <v>45474</v>
      </c>
      <c r="M7" s="26">
        <v>45839</v>
      </c>
      <c r="N7" s="26">
        <v>46419</v>
      </c>
      <c r="O7" s="24"/>
      <c r="P7" s="24" t="s">
        <v>3079</v>
      </c>
      <c r="Q7" s="24" t="s">
        <v>3080</v>
      </c>
      <c r="R7" s="24" t="s">
        <v>650</v>
      </c>
    </row>
    <row r="8" spans="1:18" ht="40.200000000000003">
      <c r="A8" s="24">
        <v>7</v>
      </c>
      <c r="B8" s="24" t="s">
        <v>3081</v>
      </c>
      <c r="C8" s="29">
        <v>202541062582</v>
      </c>
      <c r="D8" s="24" t="s">
        <v>46</v>
      </c>
      <c r="E8" s="24" t="s">
        <v>3082</v>
      </c>
      <c r="F8" s="24" t="s">
        <v>3052</v>
      </c>
      <c r="G8" s="24" t="s">
        <v>46</v>
      </c>
      <c r="H8" s="25" t="s">
        <v>3083</v>
      </c>
      <c r="I8" s="24" t="s">
        <v>23</v>
      </c>
      <c r="J8" s="24" t="s">
        <v>3048</v>
      </c>
      <c r="K8" s="26">
        <v>45733</v>
      </c>
      <c r="L8" s="26">
        <v>45839</v>
      </c>
      <c r="M8" s="26">
        <v>45839</v>
      </c>
      <c r="N8" s="24"/>
      <c r="O8" s="26">
        <v>45839</v>
      </c>
      <c r="P8" s="24" t="s">
        <v>3084</v>
      </c>
      <c r="Q8" s="24" t="s">
        <v>3085</v>
      </c>
      <c r="R8" s="24" t="s">
        <v>988</v>
      </c>
    </row>
    <row r="9" spans="1:18" ht="40.200000000000003">
      <c r="A9" s="24">
        <v>8</v>
      </c>
      <c r="B9" s="24" t="s">
        <v>3086</v>
      </c>
      <c r="C9" s="29">
        <v>202541062563</v>
      </c>
      <c r="D9" s="24" t="s">
        <v>46</v>
      </c>
      <c r="E9" s="24" t="s">
        <v>3087</v>
      </c>
      <c r="F9" s="24" t="s">
        <v>3052</v>
      </c>
      <c r="G9" s="24" t="s">
        <v>46</v>
      </c>
      <c r="H9" s="25" t="s">
        <v>3088</v>
      </c>
      <c r="I9" s="24" t="s">
        <v>23</v>
      </c>
      <c r="J9" s="24" t="s">
        <v>3048</v>
      </c>
      <c r="K9" s="26">
        <v>45763</v>
      </c>
      <c r="L9" s="26">
        <v>45839</v>
      </c>
      <c r="M9" s="26">
        <v>45839</v>
      </c>
      <c r="N9" s="24"/>
      <c r="O9" s="26">
        <v>45839</v>
      </c>
      <c r="P9" s="24" t="s">
        <v>3084</v>
      </c>
      <c r="Q9" s="24" t="s">
        <v>3085</v>
      </c>
      <c r="R9" s="24" t="s">
        <v>3024</v>
      </c>
    </row>
    <row r="10" spans="1:18" ht="40.200000000000003">
      <c r="A10" s="24">
        <v>9</v>
      </c>
      <c r="B10" s="24" t="s">
        <v>3089</v>
      </c>
      <c r="C10" s="29">
        <v>202547062617</v>
      </c>
      <c r="D10" s="24" t="s">
        <v>31</v>
      </c>
      <c r="E10" s="24" t="s">
        <v>3090</v>
      </c>
      <c r="F10" s="24" t="s">
        <v>3091</v>
      </c>
      <c r="G10" s="24" t="s">
        <v>31</v>
      </c>
      <c r="H10" s="25" t="s">
        <v>3092</v>
      </c>
      <c r="I10" s="24"/>
      <c r="J10" s="24" t="s">
        <v>3048</v>
      </c>
      <c r="K10" s="26">
        <v>45833</v>
      </c>
      <c r="L10" s="26">
        <v>44965</v>
      </c>
      <c r="M10" s="26">
        <v>45839</v>
      </c>
      <c r="N10" s="24"/>
      <c r="O10" s="26">
        <v>45839</v>
      </c>
      <c r="P10" s="24" t="s">
        <v>3093</v>
      </c>
      <c r="Q10" s="24" t="s">
        <v>3094</v>
      </c>
      <c r="R10" s="24" t="s">
        <v>988</v>
      </c>
    </row>
    <row r="11" spans="1:18" ht="53.4">
      <c r="A11" s="24">
        <v>10</v>
      </c>
      <c r="B11" s="24" t="s">
        <v>3095</v>
      </c>
      <c r="C11" s="29">
        <v>202547062788</v>
      </c>
      <c r="D11" s="24" t="s">
        <v>31</v>
      </c>
      <c r="E11" s="24" t="s">
        <v>3096</v>
      </c>
      <c r="F11" s="24" t="s">
        <v>3091</v>
      </c>
      <c r="G11" s="24" t="s">
        <v>31</v>
      </c>
      <c r="H11" s="25" t="s">
        <v>3097</v>
      </c>
      <c r="I11" s="24"/>
      <c r="J11" s="24" t="s">
        <v>3048</v>
      </c>
      <c r="K11" s="26">
        <v>45833</v>
      </c>
      <c r="L11" s="26">
        <v>45839</v>
      </c>
      <c r="M11" s="26">
        <v>45839</v>
      </c>
      <c r="N11" s="24"/>
      <c r="O11" s="26">
        <v>45839</v>
      </c>
      <c r="P11" s="24" t="s">
        <v>3098</v>
      </c>
      <c r="Q11" s="24" t="s">
        <v>3099</v>
      </c>
      <c r="R11" s="24" t="s">
        <v>988</v>
      </c>
    </row>
    <row r="12" spans="1:18" ht="27">
      <c r="A12" s="24">
        <v>11</v>
      </c>
      <c r="B12" s="24" t="s">
        <v>3100</v>
      </c>
      <c r="C12" s="29">
        <v>202547062774</v>
      </c>
      <c r="D12" s="24" t="s">
        <v>31</v>
      </c>
      <c r="E12" s="24" t="s">
        <v>3101</v>
      </c>
      <c r="F12" s="24" t="s">
        <v>3091</v>
      </c>
      <c r="G12" s="24" t="s">
        <v>31</v>
      </c>
      <c r="H12" s="25" t="s">
        <v>3102</v>
      </c>
      <c r="I12" s="24"/>
      <c r="J12" s="24" t="s">
        <v>3048</v>
      </c>
      <c r="K12" s="26">
        <v>45833</v>
      </c>
      <c r="L12" s="26">
        <v>44967</v>
      </c>
      <c r="M12" s="26">
        <v>45839</v>
      </c>
      <c r="N12" s="24"/>
      <c r="O12" s="26">
        <v>45839</v>
      </c>
      <c r="P12" s="24" t="s">
        <v>3103</v>
      </c>
      <c r="Q12" s="24" t="s">
        <v>3104</v>
      </c>
      <c r="R12" s="24" t="s">
        <v>988</v>
      </c>
    </row>
    <row r="13" spans="1:18" ht="27">
      <c r="A13" s="24">
        <v>12</v>
      </c>
      <c r="B13" s="24" t="s">
        <v>3105</v>
      </c>
      <c r="C13" s="29">
        <v>202517062809</v>
      </c>
      <c r="D13" s="24" t="s">
        <v>146</v>
      </c>
      <c r="E13" s="24" t="s">
        <v>3106</v>
      </c>
      <c r="F13" s="24" t="s">
        <v>3091</v>
      </c>
      <c r="G13" s="24" t="s">
        <v>3107</v>
      </c>
      <c r="H13" s="25" t="s">
        <v>3108</v>
      </c>
      <c r="I13" s="24"/>
      <c r="J13" s="24" t="s">
        <v>3048</v>
      </c>
      <c r="K13" s="26">
        <v>45807</v>
      </c>
      <c r="L13" s="26">
        <v>44897</v>
      </c>
      <c r="M13" s="26">
        <v>45839</v>
      </c>
      <c r="N13" s="24"/>
      <c r="O13" s="26">
        <v>45839</v>
      </c>
      <c r="P13" s="24" t="s">
        <v>3109</v>
      </c>
      <c r="Q13" s="24" t="s">
        <v>3110</v>
      </c>
      <c r="R13" s="24" t="s">
        <v>988</v>
      </c>
    </row>
    <row r="14" spans="1:18" ht="53.4">
      <c r="A14" s="24">
        <v>13</v>
      </c>
      <c r="B14" s="24" t="s">
        <v>3111</v>
      </c>
      <c r="C14" s="29">
        <v>202517062769</v>
      </c>
      <c r="D14" s="24" t="s">
        <v>90</v>
      </c>
      <c r="E14" s="24" t="s">
        <v>3112</v>
      </c>
      <c r="F14" s="24" t="s">
        <v>3045</v>
      </c>
      <c r="G14" s="24" t="s">
        <v>3046</v>
      </c>
      <c r="H14" s="25" t="s">
        <v>3113</v>
      </c>
      <c r="I14" s="24"/>
      <c r="J14" s="24" t="s">
        <v>3048</v>
      </c>
      <c r="K14" s="26">
        <v>45818</v>
      </c>
      <c r="L14" s="26">
        <v>45839</v>
      </c>
      <c r="M14" s="26">
        <v>45839</v>
      </c>
      <c r="N14" s="24"/>
      <c r="O14" s="26">
        <v>45839</v>
      </c>
      <c r="P14" s="24" t="s">
        <v>3114</v>
      </c>
      <c r="Q14" s="24" t="s">
        <v>3094</v>
      </c>
      <c r="R14" s="24" t="s">
        <v>988</v>
      </c>
    </row>
    <row r="15" spans="1:18" ht="53.4">
      <c r="A15" s="24">
        <v>14</v>
      </c>
      <c r="B15" s="24" t="s">
        <v>3115</v>
      </c>
      <c r="C15" s="29">
        <v>202547062727</v>
      </c>
      <c r="D15" s="24" t="s">
        <v>149</v>
      </c>
      <c r="E15" s="24" t="s">
        <v>3116</v>
      </c>
      <c r="F15" s="24" t="s">
        <v>3117</v>
      </c>
      <c r="G15" s="24" t="s">
        <v>3118</v>
      </c>
      <c r="H15" s="25" t="s">
        <v>3119</v>
      </c>
      <c r="I15" s="24"/>
      <c r="J15" s="24" t="s">
        <v>3048</v>
      </c>
      <c r="K15" s="26">
        <v>45747</v>
      </c>
      <c r="L15" s="26">
        <v>44897</v>
      </c>
      <c r="M15" s="26">
        <v>45839</v>
      </c>
      <c r="N15" s="24"/>
      <c r="O15" s="26">
        <v>45839</v>
      </c>
      <c r="P15" s="24" t="s">
        <v>3120</v>
      </c>
      <c r="Q15" s="24" t="s">
        <v>3121</v>
      </c>
      <c r="R15" s="24" t="s">
        <v>988</v>
      </c>
    </row>
    <row r="16" spans="1:18" ht="40.200000000000003">
      <c r="A16" s="24">
        <v>15</v>
      </c>
      <c r="B16" s="24" t="s">
        <v>3122</v>
      </c>
      <c r="C16" s="29">
        <v>202517062627</v>
      </c>
      <c r="D16" s="24" t="s">
        <v>73</v>
      </c>
      <c r="E16" s="24" t="s">
        <v>3123</v>
      </c>
      <c r="F16" s="24" t="s">
        <v>3059</v>
      </c>
      <c r="G16" s="24" t="s">
        <v>3124</v>
      </c>
      <c r="H16" s="25" t="s">
        <v>3125</v>
      </c>
      <c r="I16" s="24"/>
      <c r="J16" s="24" t="s">
        <v>3048</v>
      </c>
      <c r="K16" s="26">
        <v>45770</v>
      </c>
      <c r="L16" s="26">
        <v>44918</v>
      </c>
      <c r="M16" s="26">
        <v>45839</v>
      </c>
      <c r="N16" s="24"/>
      <c r="O16" s="26">
        <v>45845</v>
      </c>
      <c r="P16" s="24" t="s">
        <v>3084</v>
      </c>
      <c r="Q16" s="24" t="s">
        <v>3085</v>
      </c>
      <c r="R16" s="24" t="s">
        <v>988</v>
      </c>
    </row>
    <row r="17" spans="1:18" ht="40.200000000000003">
      <c r="A17" s="24">
        <v>16</v>
      </c>
      <c r="B17" s="24" t="s">
        <v>3126</v>
      </c>
      <c r="C17" s="29">
        <v>202517062618</v>
      </c>
      <c r="D17" s="24" t="s">
        <v>374</v>
      </c>
      <c r="E17" s="24" t="s">
        <v>3127</v>
      </c>
      <c r="F17" s="24" t="s">
        <v>3091</v>
      </c>
      <c r="G17" s="24" t="s">
        <v>3128</v>
      </c>
      <c r="H17" s="25" t="s">
        <v>3129</v>
      </c>
      <c r="I17" s="24"/>
      <c r="J17" s="24" t="s">
        <v>3048</v>
      </c>
      <c r="K17" s="26">
        <v>45803</v>
      </c>
      <c r="L17" s="26">
        <v>44896</v>
      </c>
      <c r="M17" s="26">
        <v>45839</v>
      </c>
      <c r="N17" s="24"/>
      <c r="O17" s="26">
        <v>45839</v>
      </c>
      <c r="P17" s="24" t="s">
        <v>3130</v>
      </c>
      <c r="Q17" s="24" t="s">
        <v>3131</v>
      </c>
      <c r="R17" s="24" t="s">
        <v>988</v>
      </c>
    </row>
    <row r="18" spans="1:18" ht="66.599999999999994">
      <c r="A18" s="24">
        <v>17</v>
      </c>
      <c r="B18" s="24" t="s">
        <v>3132</v>
      </c>
      <c r="C18" s="29">
        <v>202517062731</v>
      </c>
      <c r="D18" s="24" t="s">
        <v>32</v>
      </c>
      <c r="E18" s="24" t="s">
        <v>3133</v>
      </c>
      <c r="F18" s="24" t="s">
        <v>3066</v>
      </c>
      <c r="G18" s="24" t="s">
        <v>3067</v>
      </c>
      <c r="H18" s="25" t="s">
        <v>3134</v>
      </c>
      <c r="I18" s="24"/>
      <c r="J18" s="24" t="s">
        <v>3048</v>
      </c>
      <c r="K18" s="26">
        <v>45812</v>
      </c>
      <c r="L18" s="26">
        <v>45104</v>
      </c>
      <c r="M18" s="26">
        <v>45839</v>
      </c>
      <c r="N18" s="24"/>
      <c r="O18" s="26">
        <v>45839</v>
      </c>
      <c r="P18" s="24" t="s">
        <v>3135</v>
      </c>
      <c r="Q18" s="24" t="s">
        <v>3136</v>
      </c>
      <c r="R18" s="24" t="s">
        <v>988</v>
      </c>
    </row>
    <row r="19" spans="1:18" ht="40.200000000000003">
      <c r="A19" s="24">
        <v>18</v>
      </c>
      <c r="B19" s="24" t="s">
        <v>3137</v>
      </c>
      <c r="C19" s="29">
        <v>202517062706</v>
      </c>
      <c r="D19" s="24" t="s">
        <v>36</v>
      </c>
      <c r="E19" s="24" t="s">
        <v>3138</v>
      </c>
      <c r="F19" s="24" t="s">
        <v>3091</v>
      </c>
      <c r="G19" s="24" t="s">
        <v>3139</v>
      </c>
      <c r="H19" s="25" t="s">
        <v>3140</v>
      </c>
      <c r="I19" s="24"/>
      <c r="J19" s="24" t="s">
        <v>3048</v>
      </c>
      <c r="K19" s="26">
        <v>45835</v>
      </c>
      <c r="L19" s="26">
        <v>44897</v>
      </c>
      <c r="M19" s="26">
        <v>45839</v>
      </c>
      <c r="N19" s="24"/>
      <c r="O19" s="26">
        <v>45839</v>
      </c>
      <c r="P19" s="24" t="s">
        <v>3141</v>
      </c>
      <c r="Q19" s="24" t="s">
        <v>3142</v>
      </c>
      <c r="R19" s="24" t="s">
        <v>988</v>
      </c>
    </row>
    <row r="20" spans="1:18" ht="40.200000000000003">
      <c r="A20" s="24">
        <v>19</v>
      </c>
      <c r="B20" s="24" t="s">
        <v>3143</v>
      </c>
      <c r="C20" s="29">
        <v>202517062987</v>
      </c>
      <c r="D20" s="24" t="s">
        <v>36</v>
      </c>
      <c r="E20" s="24" t="s">
        <v>3144</v>
      </c>
      <c r="F20" s="24" t="s">
        <v>3091</v>
      </c>
      <c r="G20" s="24" t="s">
        <v>3139</v>
      </c>
      <c r="H20" s="25" t="s">
        <v>3145</v>
      </c>
      <c r="I20" s="24"/>
      <c r="J20" s="24" t="s">
        <v>3048</v>
      </c>
      <c r="K20" s="26">
        <v>45835</v>
      </c>
      <c r="L20" s="26">
        <v>44903</v>
      </c>
      <c r="M20" s="26">
        <v>45839</v>
      </c>
      <c r="N20" s="24"/>
      <c r="O20" s="26">
        <v>45839</v>
      </c>
      <c r="P20" s="24" t="s">
        <v>3114</v>
      </c>
      <c r="Q20" s="24" t="s">
        <v>3094</v>
      </c>
      <c r="R20" s="24" t="s">
        <v>988</v>
      </c>
    </row>
    <row r="21" spans="1:18" ht="40.200000000000003">
      <c r="A21" s="24">
        <v>20</v>
      </c>
      <c r="B21" s="24" t="s">
        <v>3146</v>
      </c>
      <c r="C21" s="29">
        <v>202547062688</v>
      </c>
      <c r="D21" s="24" t="s">
        <v>161</v>
      </c>
      <c r="E21" s="24" t="s">
        <v>3147</v>
      </c>
      <c r="F21" s="24" t="s">
        <v>3091</v>
      </c>
      <c r="G21" s="24" t="s">
        <v>161</v>
      </c>
      <c r="H21" s="25" t="s">
        <v>3148</v>
      </c>
      <c r="I21" s="24"/>
      <c r="J21" s="24" t="s">
        <v>3048</v>
      </c>
      <c r="K21" s="26">
        <v>45831</v>
      </c>
      <c r="L21" s="26">
        <v>44921</v>
      </c>
      <c r="M21" s="26">
        <v>45839</v>
      </c>
      <c r="N21" s="24"/>
      <c r="O21" s="26">
        <v>45839</v>
      </c>
      <c r="P21" s="24" t="s">
        <v>3149</v>
      </c>
      <c r="Q21" s="24" t="s">
        <v>3150</v>
      </c>
      <c r="R21" s="24" t="s">
        <v>988</v>
      </c>
    </row>
    <row r="22" spans="1:18" ht="53.4">
      <c r="A22" s="24">
        <v>21</v>
      </c>
      <c r="B22" s="24" t="s">
        <v>967</v>
      </c>
      <c r="C22" s="29">
        <v>202541062777</v>
      </c>
      <c r="D22" s="24" t="s">
        <v>250</v>
      </c>
      <c r="E22" s="24" t="s">
        <v>649</v>
      </c>
      <c r="F22" s="24" t="s">
        <v>3052</v>
      </c>
      <c r="G22" s="24" t="s">
        <v>250</v>
      </c>
      <c r="H22" s="25" t="s">
        <v>3151</v>
      </c>
      <c r="I22" s="24" t="s">
        <v>3152</v>
      </c>
      <c r="J22" s="24" t="s">
        <v>3048</v>
      </c>
      <c r="K22" s="26">
        <v>45825</v>
      </c>
      <c r="L22" s="26">
        <v>45839</v>
      </c>
      <c r="M22" s="26">
        <v>45839</v>
      </c>
      <c r="N22" s="26">
        <v>46784</v>
      </c>
      <c r="O22" s="24"/>
      <c r="P22" s="24" t="s">
        <v>3103</v>
      </c>
      <c r="Q22" s="24" t="s">
        <v>3104</v>
      </c>
      <c r="R22" s="24" t="s">
        <v>968</v>
      </c>
    </row>
    <row r="23" spans="1:18" ht="53.4">
      <c r="A23" s="24">
        <v>22</v>
      </c>
      <c r="B23" s="24" t="s">
        <v>3153</v>
      </c>
      <c r="C23" s="29">
        <v>202517062625</v>
      </c>
      <c r="D23" s="24" t="s">
        <v>457</v>
      </c>
      <c r="E23" s="24" t="s">
        <v>3154</v>
      </c>
      <c r="F23" s="24" t="s">
        <v>3155</v>
      </c>
      <c r="G23" s="24" t="s">
        <v>3156</v>
      </c>
      <c r="H23" s="25" t="s">
        <v>3157</v>
      </c>
      <c r="I23" s="24"/>
      <c r="J23" s="24" t="s">
        <v>3048</v>
      </c>
      <c r="K23" s="26">
        <v>45826</v>
      </c>
      <c r="L23" s="26">
        <v>44897</v>
      </c>
      <c r="M23" s="26">
        <v>45839</v>
      </c>
      <c r="N23" s="24"/>
      <c r="O23" s="26">
        <v>45839</v>
      </c>
      <c r="P23" s="24" t="s">
        <v>3158</v>
      </c>
      <c r="Q23" s="24" t="s">
        <v>3159</v>
      </c>
      <c r="R23" s="24" t="s">
        <v>988</v>
      </c>
    </row>
    <row r="24" spans="1:18" ht="53.4">
      <c r="A24" s="24">
        <v>23</v>
      </c>
      <c r="B24" s="24" t="s">
        <v>3160</v>
      </c>
      <c r="C24" s="29">
        <v>202511063083</v>
      </c>
      <c r="D24" s="24" t="s">
        <v>213</v>
      </c>
      <c r="E24" s="24" t="s">
        <v>649</v>
      </c>
      <c r="F24" s="24" t="s">
        <v>3052</v>
      </c>
      <c r="G24" s="24" t="s">
        <v>3053</v>
      </c>
      <c r="H24" s="25" t="s">
        <v>3161</v>
      </c>
      <c r="I24" s="24" t="s">
        <v>23</v>
      </c>
      <c r="J24" s="24" t="s">
        <v>3162</v>
      </c>
      <c r="K24" s="26">
        <v>45687</v>
      </c>
      <c r="L24" s="26">
        <v>45840</v>
      </c>
      <c r="M24" s="26">
        <v>45840</v>
      </c>
      <c r="N24" s="24"/>
      <c r="O24" s="26">
        <v>45917</v>
      </c>
      <c r="P24" s="24" t="s">
        <v>3055</v>
      </c>
      <c r="Q24" s="24" t="s">
        <v>3056</v>
      </c>
      <c r="R24" s="24" t="s">
        <v>3022</v>
      </c>
    </row>
    <row r="25" spans="1:18" ht="53.4">
      <c r="A25" s="24">
        <v>24</v>
      </c>
      <c r="B25" s="24" t="s">
        <v>3163</v>
      </c>
      <c r="C25" s="29">
        <v>202541063209</v>
      </c>
      <c r="D25" s="24" t="s">
        <v>39</v>
      </c>
      <c r="E25" s="24" t="s">
        <v>3164</v>
      </c>
      <c r="F25" s="24" t="s">
        <v>3165</v>
      </c>
      <c r="G25" s="24" t="s">
        <v>3166</v>
      </c>
      <c r="H25" s="25" t="s">
        <v>3167</v>
      </c>
      <c r="I25" s="24" t="s">
        <v>23</v>
      </c>
      <c r="J25" s="24" t="s">
        <v>3048</v>
      </c>
      <c r="K25" s="26">
        <v>45771</v>
      </c>
      <c r="L25" s="26">
        <v>45840</v>
      </c>
      <c r="M25" s="26">
        <v>45840</v>
      </c>
      <c r="N25" s="24"/>
      <c r="O25" s="26">
        <v>45840</v>
      </c>
      <c r="P25" s="24" t="s">
        <v>3168</v>
      </c>
      <c r="Q25" s="24" t="s">
        <v>3050</v>
      </c>
      <c r="R25" s="24" t="s">
        <v>988</v>
      </c>
    </row>
    <row r="26" spans="1:18" ht="53.4">
      <c r="A26" s="24">
        <v>25</v>
      </c>
      <c r="B26" s="24" t="s">
        <v>3169</v>
      </c>
      <c r="C26" s="29">
        <v>202517063207</v>
      </c>
      <c r="D26" s="24" t="s">
        <v>83</v>
      </c>
      <c r="E26" s="24" t="s">
        <v>3170</v>
      </c>
      <c r="F26" s="24" t="s">
        <v>3091</v>
      </c>
      <c r="G26" s="24" t="s">
        <v>3171</v>
      </c>
      <c r="H26" s="25" t="s">
        <v>3172</v>
      </c>
      <c r="I26" s="24"/>
      <c r="J26" s="24" t="s">
        <v>3048</v>
      </c>
      <c r="K26" s="26">
        <v>45812</v>
      </c>
      <c r="L26" s="26">
        <v>44908</v>
      </c>
      <c r="M26" s="26">
        <v>45840</v>
      </c>
      <c r="N26" s="24"/>
      <c r="O26" s="26">
        <v>45840</v>
      </c>
      <c r="P26" s="24" t="s">
        <v>3173</v>
      </c>
      <c r="Q26" s="24" t="s">
        <v>3174</v>
      </c>
      <c r="R26" s="24" t="s">
        <v>988</v>
      </c>
    </row>
    <row r="27" spans="1:18" ht="53.4">
      <c r="A27" s="24">
        <v>26</v>
      </c>
      <c r="B27" s="24" t="s">
        <v>3175</v>
      </c>
      <c r="C27" s="29">
        <v>202517063108</v>
      </c>
      <c r="D27" s="24" t="s">
        <v>96</v>
      </c>
      <c r="E27" s="24" t="s">
        <v>3176</v>
      </c>
      <c r="F27" s="24" t="s">
        <v>3177</v>
      </c>
      <c r="G27" s="24" t="s">
        <v>3178</v>
      </c>
      <c r="H27" s="25" t="s">
        <v>3179</v>
      </c>
      <c r="I27" s="24"/>
      <c r="J27" s="24" t="s">
        <v>3048</v>
      </c>
      <c r="K27" s="26">
        <v>45806</v>
      </c>
      <c r="L27" s="26">
        <v>44897</v>
      </c>
      <c r="M27" s="26">
        <v>45840</v>
      </c>
      <c r="N27" s="24"/>
      <c r="O27" s="26">
        <v>45840</v>
      </c>
      <c r="P27" s="24" t="s">
        <v>3055</v>
      </c>
      <c r="Q27" s="24" t="s">
        <v>3056</v>
      </c>
      <c r="R27" s="24" t="s">
        <v>988</v>
      </c>
    </row>
    <row r="28" spans="1:18" ht="53.4">
      <c r="A28" s="24">
        <v>27</v>
      </c>
      <c r="B28" s="24" t="s">
        <v>3180</v>
      </c>
      <c r="C28" s="29">
        <v>202547063115</v>
      </c>
      <c r="D28" s="24" t="s">
        <v>31</v>
      </c>
      <c r="E28" s="24" t="s">
        <v>3181</v>
      </c>
      <c r="F28" s="24" t="s">
        <v>3091</v>
      </c>
      <c r="G28" s="24" t="s">
        <v>31</v>
      </c>
      <c r="H28" s="25" t="s">
        <v>3182</v>
      </c>
      <c r="I28" s="24"/>
      <c r="J28" s="24" t="s">
        <v>3048</v>
      </c>
      <c r="K28" s="26">
        <v>45834</v>
      </c>
      <c r="L28" s="26">
        <v>45840</v>
      </c>
      <c r="M28" s="26">
        <v>45840</v>
      </c>
      <c r="N28" s="24"/>
      <c r="O28" s="26">
        <v>45840</v>
      </c>
      <c r="P28" s="24" t="s">
        <v>3103</v>
      </c>
      <c r="Q28" s="24" t="s">
        <v>3104</v>
      </c>
      <c r="R28" s="24" t="s">
        <v>988</v>
      </c>
    </row>
    <row r="29" spans="1:18" ht="40.200000000000003">
      <c r="A29" s="24">
        <v>28</v>
      </c>
      <c r="B29" s="24" t="s">
        <v>3183</v>
      </c>
      <c r="C29" s="29">
        <v>202547063268</v>
      </c>
      <c r="D29" s="24" t="s">
        <v>31</v>
      </c>
      <c r="E29" s="24" t="s">
        <v>3184</v>
      </c>
      <c r="F29" s="24" t="s">
        <v>3091</v>
      </c>
      <c r="G29" s="24" t="s">
        <v>31</v>
      </c>
      <c r="H29" s="25" t="s">
        <v>3185</v>
      </c>
      <c r="I29" s="24"/>
      <c r="J29" s="24" t="s">
        <v>3048</v>
      </c>
      <c r="K29" s="26">
        <v>45834</v>
      </c>
      <c r="L29" s="26">
        <v>44972</v>
      </c>
      <c r="M29" s="26">
        <v>45840</v>
      </c>
      <c r="N29" s="24"/>
      <c r="O29" s="26">
        <v>45840</v>
      </c>
      <c r="P29" s="24" t="s">
        <v>3103</v>
      </c>
      <c r="Q29" s="24" t="s">
        <v>3104</v>
      </c>
      <c r="R29" s="24" t="s">
        <v>988</v>
      </c>
    </row>
    <row r="30" spans="1:18" ht="27">
      <c r="A30" s="24">
        <v>29</v>
      </c>
      <c r="B30" s="24" t="s">
        <v>3186</v>
      </c>
      <c r="C30" s="29">
        <v>202547063013</v>
      </c>
      <c r="D30" s="24" t="s">
        <v>31</v>
      </c>
      <c r="E30" s="24" t="s">
        <v>3187</v>
      </c>
      <c r="F30" s="24" t="s">
        <v>3091</v>
      </c>
      <c r="G30" s="24" t="s">
        <v>31</v>
      </c>
      <c r="H30" s="25" t="s">
        <v>3188</v>
      </c>
      <c r="I30" s="24"/>
      <c r="J30" s="24" t="s">
        <v>3048</v>
      </c>
      <c r="K30" s="26">
        <v>45834</v>
      </c>
      <c r="L30" s="26">
        <v>44971</v>
      </c>
      <c r="M30" s="26">
        <v>45840</v>
      </c>
      <c r="N30" s="24"/>
      <c r="O30" s="26">
        <v>45840</v>
      </c>
      <c r="P30" s="24" t="s">
        <v>3098</v>
      </c>
      <c r="Q30" s="24" t="s">
        <v>3099</v>
      </c>
      <c r="R30" s="24" t="s">
        <v>988</v>
      </c>
    </row>
    <row r="31" spans="1:18" ht="53.4">
      <c r="A31" s="24">
        <v>30</v>
      </c>
      <c r="B31" s="24" t="s">
        <v>3189</v>
      </c>
      <c r="C31" s="29">
        <v>202547063119</v>
      </c>
      <c r="D31" s="24" t="s">
        <v>31</v>
      </c>
      <c r="E31" s="24" t="s">
        <v>3190</v>
      </c>
      <c r="F31" s="24" t="s">
        <v>3091</v>
      </c>
      <c r="G31" s="24" t="s">
        <v>31</v>
      </c>
      <c r="H31" s="25" t="s">
        <v>3191</v>
      </c>
      <c r="I31" s="24"/>
      <c r="J31" s="24" t="s">
        <v>3048</v>
      </c>
      <c r="K31" s="26">
        <v>45834</v>
      </c>
      <c r="L31" s="26">
        <v>44985</v>
      </c>
      <c r="M31" s="26">
        <v>45840</v>
      </c>
      <c r="N31" s="24"/>
      <c r="O31" s="26">
        <v>45840</v>
      </c>
      <c r="P31" s="24" t="s">
        <v>3192</v>
      </c>
      <c r="Q31" s="24" t="s">
        <v>3193</v>
      </c>
      <c r="R31" s="24" t="s">
        <v>988</v>
      </c>
    </row>
    <row r="32" spans="1:18" ht="40.200000000000003">
      <c r="A32" s="24">
        <v>31</v>
      </c>
      <c r="B32" s="24" t="s">
        <v>3194</v>
      </c>
      <c r="C32" s="29">
        <v>202517063043</v>
      </c>
      <c r="D32" s="24" t="s">
        <v>31</v>
      </c>
      <c r="E32" s="24" t="s">
        <v>3195</v>
      </c>
      <c r="F32" s="24" t="s">
        <v>3091</v>
      </c>
      <c r="G32" s="24" t="s">
        <v>31</v>
      </c>
      <c r="H32" s="25" t="s">
        <v>3196</v>
      </c>
      <c r="I32" s="24"/>
      <c r="J32" s="24" t="s">
        <v>3048</v>
      </c>
      <c r="K32" s="26">
        <v>45839</v>
      </c>
      <c r="L32" s="26">
        <v>45840</v>
      </c>
      <c r="M32" s="26">
        <v>45840</v>
      </c>
      <c r="N32" s="24"/>
      <c r="O32" s="26">
        <v>45840</v>
      </c>
      <c r="P32" s="24" t="s">
        <v>3114</v>
      </c>
      <c r="Q32" s="24" t="s">
        <v>3094</v>
      </c>
      <c r="R32" s="24" t="s">
        <v>988</v>
      </c>
    </row>
    <row r="33" spans="1:18" ht="40.200000000000003">
      <c r="A33" s="24">
        <v>32</v>
      </c>
      <c r="B33" s="24" t="s">
        <v>3197</v>
      </c>
      <c r="C33" s="29">
        <v>202547063118</v>
      </c>
      <c r="D33" s="24" t="s">
        <v>113</v>
      </c>
      <c r="E33" s="24" t="s">
        <v>3198</v>
      </c>
      <c r="F33" s="24" t="s">
        <v>3091</v>
      </c>
      <c r="G33" s="24" t="s">
        <v>3199</v>
      </c>
      <c r="H33" s="25" t="s">
        <v>3200</v>
      </c>
      <c r="I33" s="24"/>
      <c r="J33" s="24" t="s">
        <v>3048</v>
      </c>
      <c r="K33" s="26">
        <v>45814</v>
      </c>
      <c r="L33" s="26">
        <v>44902</v>
      </c>
      <c r="M33" s="26">
        <v>45840</v>
      </c>
      <c r="N33" s="24"/>
      <c r="O33" s="26">
        <v>45840</v>
      </c>
      <c r="P33" s="24" t="s">
        <v>3120</v>
      </c>
      <c r="Q33" s="24" t="s">
        <v>3121</v>
      </c>
      <c r="R33" s="24" t="s">
        <v>988</v>
      </c>
    </row>
    <row r="34" spans="1:18" ht="53.4">
      <c r="A34" s="24">
        <v>33</v>
      </c>
      <c r="B34" s="24" t="s">
        <v>3201</v>
      </c>
      <c r="C34" s="29">
        <v>202517063014</v>
      </c>
      <c r="D34" s="24" t="s">
        <v>53</v>
      </c>
      <c r="E34" s="24" t="s">
        <v>3202</v>
      </c>
      <c r="F34" s="24" t="s">
        <v>3066</v>
      </c>
      <c r="G34" s="24" t="s">
        <v>3067</v>
      </c>
      <c r="H34" s="25" t="s">
        <v>3203</v>
      </c>
      <c r="I34" s="24"/>
      <c r="J34" s="24" t="s">
        <v>3048</v>
      </c>
      <c r="K34" s="26">
        <v>45827</v>
      </c>
      <c r="L34" s="26">
        <v>45252</v>
      </c>
      <c r="M34" s="26">
        <v>45840</v>
      </c>
      <c r="N34" s="24"/>
      <c r="O34" s="26">
        <v>45840</v>
      </c>
      <c r="P34" s="24" t="s">
        <v>3204</v>
      </c>
      <c r="Q34" s="24" t="s">
        <v>3205</v>
      </c>
      <c r="R34" s="24" t="s">
        <v>988</v>
      </c>
    </row>
    <row r="35" spans="1:18" ht="53.4">
      <c r="A35" s="24">
        <v>34</v>
      </c>
      <c r="B35" s="24" t="s">
        <v>3206</v>
      </c>
      <c r="C35" s="29">
        <v>202517063099</v>
      </c>
      <c r="D35" s="24" t="s">
        <v>293</v>
      </c>
      <c r="E35" s="24" t="s">
        <v>3207</v>
      </c>
      <c r="F35" s="24" t="s">
        <v>3208</v>
      </c>
      <c r="G35" s="24" t="s">
        <v>3209</v>
      </c>
      <c r="H35" s="25" t="s">
        <v>3210</v>
      </c>
      <c r="I35" s="24"/>
      <c r="J35" s="24" t="s">
        <v>3048</v>
      </c>
      <c r="K35" s="26">
        <v>45803</v>
      </c>
      <c r="L35" s="26">
        <v>44922</v>
      </c>
      <c r="M35" s="26">
        <v>45840</v>
      </c>
      <c r="N35" s="24"/>
      <c r="O35" s="26">
        <v>45840</v>
      </c>
      <c r="P35" s="24" t="s">
        <v>3075</v>
      </c>
      <c r="Q35" s="24" t="s">
        <v>3076</v>
      </c>
      <c r="R35" s="24" t="s">
        <v>988</v>
      </c>
    </row>
    <row r="36" spans="1:18" ht="40.200000000000003">
      <c r="A36" s="24">
        <v>35</v>
      </c>
      <c r="B36" s="24" t="s">
        <v>3211</v>
      </c>
      <c r="C36" s="29">
        <v>202517063177</v>
      </c>
      <c r="D36" s="24" t="s">
        <v>35</v>
      </c>
      <c r="E36" s="24" t="s">
        <v>3212</v>
      </c>
      <c r="F36" s="24" t="s">
        <v>3091</v>
      </c>
      <c r="G36" s="24" t="s">
        <v>3213</v>
      </c>
      <c r="H36" s="25" t="s">
        <v>3214</v>
      </c>
      <c r="I36" s="24"/>
      <c r="J36" s="24" t="s">
        <v>3048</v>
      </c>
      <c r="K36" s="26">
        <v>45819</v>
      </c>
      <c r="L36" s="26">
        <v>44902</v>
      </c>
      <c r="M36" s="26">
        <v>45840</v>
      </c>
      <c r="N36" s="24"/>
      <c r="O36" s="26">
        <v>45840</v>
      </c>
      <c r="P36" s="24" t="s">
        <v>3215</v>
      </c>
      <c r="Q36" s="24" t="s">
        <v>3216</v>
      </c>
      <c r="R36" s="24" t="s">
        <v>988</v>
      </c>
    </row>
    <row r="37" spans="1:18" ht="40.200000000000003">
      <c r="A37" s="24">
        <v>36</v>
      </c>
      <c r="B37" s="24" t="s">
        <v>3217</v>
      </c>
      <c r="C37" s="29">
        <v>202517063150</v>
      </c>
      <c r="D37" s="24" t="s">
        <v>84</v>
      </c>
      <c r="E37" s="24" t="s">
        <v>3218</v>
      </c>
      <c r="F37" s="24" t="s">
        <v>3091</v>
      </c>
      <c r="G37" s="24" t="s">
        <v>84</v>
      </c>
      <c r="H37" s="25" t="s">
        <v>3219</v>
      </c>
      <c r="I37" s="24"/>
      <c r="J37" s="24" t="s">
        <v>3048</v>
      </c>
      <c r="K37" s="26">
        <v>45833</v>
      </c>
      <c r="L37" s="26">
        <v>44971</v>
      </c>
      <c r="M37" s="26">
        <v>45840</v>
      </c>
      <c r="N37" s="24"/>
      <c r="O37" s="26">
        <v>45840</v>
      </c>
      <c r="P37" s="24" t="s">
        <v>3220</v>
      </c>
      <c r="Q37" s="24" t="s">
        <v>3221</v>
      </c>
      <c r="R37" s="24" t="s">
        <v>988</v>
      </c>
    </row>
    <row r="38" spans="1:18" ht="27">
      <c r="A38" s="24">
        <v>37</v>
      </c>
      <c r="B38" s="24" t="s">
        <v>3222</v>
      </c>
      <c r="C38" s="29">
        <v>202541063217</v>
      </c>
      <c r="D38" s="24" t="s">
        <v>69</v>
      </c>
      <c r="E38" s="24" t="s">
        <v>649</v>
      </c>
      <c r="F38" s="24" t="s">
        <v>3052</v>
      </c>
      <c r="G38" s="24" t="s">
        <v>69</v>
      </c>
      <c r="H38" s="25" t="s">
        <v>3223</v>
      </c>
      <c r="I38" s="24" t="s">
        <v>23</v>
      </c>
      <c r="J38" s="24" t="s">
        <v>3048</v>
      </c>
      <c r="K38" s="26">
        <v>45736</v>
      </c>
      <c r="L38" s="26">
        <v>45840</v>
      </c>
      <c r="M38" s="26">
        <v>45840</v>
      </c>
      <c r="N38" s="24"/>
      <c r="O38" s="26">
        <v>45840</v>
      </c>
      <c r="P38" s="24" t="s">
        <v>3224</v>
      </c>
      <c r="Q38" s="24" t="s">
        <v>3225</v>
      </c>
      <c r="R38" s="24" t="s">
        <v>988</v>
      </c>
    </row>
    <row r="39" spans="1:18" ht="40.200000000000003">
      <c r="A39" s="24">
        <v>38</v>
      </c>
      <c r="B39" s="24" t="s">
        <v>969</v>
      </c>
      <c r="C39" s="29">
        <v>202511063152</v>
      </c>
      <c r="D39" s="24" t="s">
        <v>540</v>
      </c>
      <c r="E39" s="24" t="s">
        <v>649</v>
      </c>
      <c r="F39" s="24" t="s">
        <v>3052</v>
      </c>
      <c r="G39" s="24" t="s">
        <v>3226</v>
      </c>
      <c r="H39" s="25" t="s">
        <v>3227</v>
      </c>
      <c r="I39" s="24" t="s">
        <v>3152</v>
      </c>
      <c r="J39" s="24" t="s">
        <v>3048</v>
      </c>
      <c r="K39" s="26">
        <v>45775</v>
      </c>
      <c r="L39" s="26">
        <v>45840</v>
      </c>
      <c r="M39" s="26">
        <v>45840</v>
      </c>
      <c r="N39" s="26">
        <v>46785</v>
      </c>
      <c r="O39" s="24"/>
      <c r="P39" s="24" t="s">
        <v>3228</v>
      </c>
      <c r="Q39" s="24" t="s">
        <v>3229</v>
      </c>
      <c r="R39" s="24" t="s">
        <v>968</v>
      </c>
    </row>
    <row r="40" spans="1:18" ht="53.4">
      <c r="A40" s="24">
        <v>39</v>
      </c>
      <c r="B40" s="24" t="s">
        <v>3230</v>
      </c>
      <c r="C40" s="29">
        <v>202517063157</v>
      </c>
      <c r="D40" s="24" t="s">
        <v>49</v>
      </c>
      <c r="E40" s="24" t="s">
        <v>3231</v>
      </c>
      <c r="F40" s="24" t="s">
        <v>3066</v>
      </c>
      <c r="G40" s="24" t="s">
        <v>3067</v>
      </c>
      <c r="H40" s="25" t="s">
        <v>3232</v>
      </c>
      <c r="I40" s="24"/>
      <c r="J40" s="24" t="s">
        <v>3048</v>
      </c>
      <c r="K40" s="26">
        <v>45741</v>
      </c>
      <c r="L40" s="26">
        <v>45195</v>
      </c>
      <c r="M40" s="26">
        <v>45840</v>
      </c>
      <c r="N40" s="24"/>
      <c r="O40" s="26">
        <v>45841</v>
      </c>
      <c r="P40" s="24" t="s">
        <v>3233</v>
      </c>
      <c r="Q40" s="24" t="s">
        <v>3234</v>
      </c>
      <c r="R40" s="24" t="s">
        <v>988</v>
      </c>
    </row>
    <row r="41" spans="1:18" ht="40.200000000000003">
      <c r="A41" s="24">
        <v>40</v>
      </c>
      <c r="B41" s="24" t="s">
        <v>672</v>
      </c>
      <c r="C41" s="29">
        <v>202514063111</v>
      </c>
      <c r="D41" s="24" t="s">
        <v>78</v>
      </c>
      <c r="E41" s="24" t="s">
        <v>673</v>
      </c>
      <c r="F41" s="24" t="s">
        <v>3066</v>
      </c>
      <c r="G41" s="24" t="s">
        <v>3077</v>
      </c>
      <c r="H41" s="25" t="s">
        <v>3235</v>
      </c>
      <c r="I41" s="24"/>
      <c r="J41" s="24" t="s">
        <v>3048</v>
      </c>
      <c r="K41" s="26">
        <v>45741</v>
      </c>
      <c r="L41" s="26">
        <v>45477</v>
      </c>
      <c r="M41" s="26">
        <v>45840</v>
      </c>
      <c r="N41" s="26">
        <v>46422</v>
      </c>
      <c r="O41" s="24"/>
      <c r="P41" s="24" t="s">
        <v>3079</v>
      </c>
      <c r="Q41" s="24" t="s">
        <v>3080</v>
      </c>
      <c r="R41" s="24" t="s">
        <v>650</v>
      </c>
    </row>
    <row r="42" spans="1:18" ht="79.8">
      <c r="A42" s="24">
        <v>41</v>
      </c>
      <c r="B42" s="24" t="s">
        <v>3236</v>
      </c>
      <c r="C42" s="29">
        <v>202517063039</v>
      </c>
      <c r="D42" s="24" t="s">
        <v>32</v>
      </c>
      <c r="E42" s="24" t="s">
        <v>3237</v>
      </c>
      <c r="F42" s="24" t="s">
        <v>3066</v>
      </c>
      <c r="G42" s="24" t="s">
        <v>3067</v>
      </c>
      <c r="H42" s="25" t="s">
        <v>3238</v>
      </c>
      <c r="I42" s="24"/>
      <c r="J42" s="24" t="s">
        <v>3048</v>
      </c>
      <c r="K42" s="26">
        <v>45833</v>
      </c>
      <c r="L42" s="26">
        <v>45191</v>
      </c>
      <c r="M42" s="26">
        <v>45840</v>
      </c>
      <c r="N42" s="24"/>
      <c r="O42" s="26">
        <v>45840</v>
      </c>
      <c r="P42" s="24" t="s">
        <v>3239</v>
      </c>
      <c r="Q42" s="24" t="s">
        <v>3240</v>
      </c>
      <c r="R42" s="24" t="s">
        <v>988</v>
      </c>
    </row>
    <row r="43" spans="1:18" ht="40.200000000000003">
      <c r="A43" s="24">
        <v>42</v>
      </c>
      <c r="B43" s="24" t="s">
        <v>3241</v>
      </c>
      <c r="C43" s="29">
        <v>202547063190</v>
      </c>
      <c r="D43" s="24" t="s">
        <v>153</v>
      </c>
      <c r="E43" s="24" t="s">
        <v>3242</v>
      </c>
      <c r="F43" s="24" t="s">
        <v>3091</v>
      </c>
      <c r="G43" s="24" t="s">
        <v>3243</v>
      </c>
      <c r="H43" s="25" t="s">
        <v>3244</v>
      </c>
      <c r="I43" s="24"/>
      <c r="J43" s="24" t="s">
        <v>3048</v>
      </c>
      <c r="K43" s="26">
        <v>45812</v>
      </c>
      <c r="L43" s="26">
        <v>44900</v>
      </c>
      <c r="M43" s="26">
        <v>45840</v>
      </c>
      <c r="N43" s="24"/>
      <c r="O43" s="26">
        <v>45840</v>
      </c>
      <c r="P43" s="24" t="s">
        <v>3149</v>
      </c>
      <c r="Q43" s="24" t="s">
        <v>3150</v>
      </c>
      <c r="R43" s="24" t="s">
        <v>988</v>
      </c>
    </row>
    <row r="44" spans="1:18" ht="40.200000000000003">
      <c r="A44" s="24">
        <v>43</v>
      </c>
      <c r="B44" s="24" t="s">
        <v>3245</v>
      </c>
      <c r="C44" s="29">
        <v>202547063128</v>
      </c>
      <c r="D44" s="24" t="s">
        <v>427</v>
      </c>
      <c r="E44" s="24" t="s">
        <v>649</v>
      </c>
      <c r="F44" s="24" t="s">
        <v>3052</v>
      </c>
      <c r="G44" s="24" t="s">
        <v>3246</v>
      </c>
      <c r="H44" s="25" t="s">
        <v>3247</v>
      </c>
      <c r="I44" s="24"/>
      <c r="J44" s="24" t="s">
        <v>3162</v>
      </c>
      <c r="K44" s="26">
        <v>45834</v>
      </c>
      <c r="L44" s="26">
        <v>44897</v>
      </c>
      <c r="M44" s="26">
        <v>45840</v>
      </c>
      <c r="N44" s="24"/>
      <c r="O44" s="26">
        <v>45840</v>
      </c>
      <c r="P44" s="24" t="s">
        <v>3248</v>
      </c>
      <c r="Q44" s="24" t="s">
        <v>3249</v>
      </c>
      <c r="R44" s="24" t="s">
        <v>988</v>
      </c>
    </row>
    <row r="45" spans="1:18" ht="53.4">
      <c r="A45" s="24">
        <v>44</v>
      </c>
      <c r="B45" s="24" t="s">
        <v>3250</v>
      </c>
      <c r="C45" s="29">
        <v>202547063166</v>
      </c>
      <c r="D45" s="24" t="s">
        <v>555</v>
      </c>
      <c r="E45" s="24" t="s">
        <v>3251</v>
      </c>
      <c r="F45" s="24" t="s">
        <v>3045</v>
      </c>
      <c r="G45" s="24" t="s">
        <v>3252</v>
      </c>
      <c r="H45" s="25" t="s">
        <v>3253</v>
      </c>
      <c r="I45" s="24"/>
      <c r="J45" s="24" t="s">
        <v>3048</v>
      </c>
      <c r="K45" s="26">
        <v>45763</v>
      </c>
      <c r="L45" s="26">
        <v>44932</v>
      </c>
      <c r="M45" s="26">
        <v>45840</v>
      </c>
      <c r="N45" s="24"/>
      <c r="O45" s="26">
        <v>45840</v>
      </c>
      <c r="P45" s="24" t="s">
        <v>3254</v>
      </c>
      <c r="Q45" s="24" t="s">
        <v>3255</v>
      </c>
      <c r="R45" s="24" t="s">
        <v>988</v>
      </c>
    </row>
    <row r="46" spans="1:18" ht="53.4">
      <c r="A46" s="24">
        <v>45</v>
      </c>
      <c r="B46" s="24" t="s">
        <v>3256</v>
      </c>
      <c r="C46" s="29">
        <v>202548063371</v>
      </c>
      <c r="D46" s="24" t="s">
        <v>48</v>
      </c>
      <c r="E46" s="24" t="s">
        <v>3257</v>
      </c>
      <c r="F46" s="24" t="s">
        <v>3066</v>
      </c>
      <c r="G46" s="24" t="s">
        <v>3258</v>
      </c>
      <c r="H46" s="25" t="s">
        <v>3259</v>
      </c>
      <c r="I46" s="24"/>
      <c r="J46" s="24" t="s">
        <v>3048</v>
      </c>
      <c r="K46" s="26">
        <v>45840</v>
      </c>
      <c r="L46" s="26">
        <v>45841</v>
      </c>
      <c r="M46" s="26">
        <v>45841</v>
      </c>
      <c r="N46" s="24"/>
      <c r="O46" s="26">
        <v>45841</v>
      </c>
      <c r="P46" s="24" t="s">
        <v>3173</v>
      </c>
      <c r="Q46" s="24" t="s">
        <v>3174</v>
      </c>
      <c r="R46" s="24" t="s">
        <v>988</v>
      </c>
    </row>
    <row r="47" spans="1:18" ht="53.4">
      <c r="A47" s="24">
        <v>46</v>
      </c>
      <c r="B47" s="24" t="s">
        <v>3260</v>
      </c>
      <c r="C47" s="29">
        <v>202548063417</v>
      </c>
      <c r="D47" s="24" t="s">
        <v>48</v>
      </c>
      <c r="E47" s="24" t="s">
        <v>3261</v>
      </c>
      <c r="F47" s="24" t="s">
        <v>3066</v>
      </c>
      <c r="G47" s="24" t="s">
        <v>3258</v>
      </c>
      <c r="H47" s="25" t="s">
        <v>3259</v>
      </c>
      <c r="I47" s="24"/>
      <c r="J47" s="24" t="s">
        <v>3048</v>
      </c>
      <c r="K47" s="26">
        <v>45840</v>
      </c>
      <c r="L47" s="26">
        <v>45841</v>
      </c>
      <c r="M47" s="26">
        <v>45841</v>
      </c>
      <c r="N47" s="24"/>
      <c r="O47" s="26">
        <v>45842</v>
      </c>
      <c r="P47" s="24" t="s">
        <v>3173</v>
      </c>
      <c r="Q47" s="24" t="s">
        <v>3174</v>
      </c>
      <c r="R47" s="24" t="s">
        <v>988</v>
      </c>
    </row>
    <row r="48" spans="1:18" ht="53.4">
      <c r="A48" s="24">
        <v>47</v>
      </c>
      <c r="B48" s="24" t="s">
        <v>3262</v>
      </c>
      <c r="C48" s="29">
        <v>202548063378</v>
      </c>
      <c r="D48" s="24" t="s">
        <v>48</v>
      </c>
      <c r="E48" s="24" t="s">
        <v>3263</v>
      </c>
      <c r="F48" s="24" t="s">
        <v>3066</v>
      </c>
      <c r="G48" s="24" t="s">
        <v>3258</v>
      </c>
      <c r="H48" s="25" t="s">
        <v>3259</v>
      </c>
      <c r="I48" s="24"/>
      <c r="J48" s="24" t="s">
        <v>3048</v>
      </c>
      <c r="K48" s="26">
        <v>45840</v>
      </c>
      <c r="L48" s="26">
        <v>45841</v>
      </c>
      <c r="M48" s="26">
        <v>45841</v>
      </c>
      <c r="N48" s="24"/>
      <c r="O48" s="26">
        <v>45841</v>
      </c>
      <c r="P48" s="24" t="s">
        <v>3173</v>
      </c>
      <c r="Q48" s="24" t="s">
        <v>3174</v>
      </c>
      <c r="R48" s="24" t="s">
        <v>988</v>
      </c>
    </row>
    <row r="49" spans="1:18" ht="53.4">
      <c r="A49" s="24">
        <v>48</v>
      </c>
      <c r="B49" s="24" t="s">
        <v>3264</v>
      </c>
      <c r="C49" s="29">
        <v>202548063382</v>
      </c>
      <c r="D49" s="24" t="s">
        <v>48</v>
      </c>
      <c r="E49" s="24" t="s">
        <v>3265</v>
      </c>
      <c r="F49" s="24" t="s">
        <v>3066</v>
      </c>
      <c r="G49" s="24" t="s">
        <v>3258</v>
      </c>
      <c r="H49" s="25" t="s">
        <v>3259</v>
      </c>
      <c r="I49" s="24"/>
      <c r="J49" s="24" t="s">
        <v>3048</v>
      </c>
      <c r="K49" s="26">
        <v>45840</v>
      </c>
      <c r="L49" s="26">
        <v>45841</v>
      </c>
      <c r="M49" s="26">
        <v>45841</v>
      </c>
      <c r="N49" s="24"/>
      <c r="O49" s="26">
        <v>45841</v>
      </c>
      <c r="P49" s="24" t="s">
        <v>3254</v>
      </c>
      <c r="Q49" s="24" t="s">
        <v>3255</v>
      </c>
      <c r="R49" s="24" t="s">
        <v>988</v>
      </c>
    </row>
    <row r="50" spans="1:18" ht="40.200000000000003">
      <c r="A50" s="24">
        <v>49</v>
      </c>
      <c r="B50" s="24" t="s">
        <v>3266</v>
      </c>
      <c r="C50" s="29">
        <v>202517063331</v>
      </c>
      <c r="D50" s="24" t="s">
        <v>31</v>
      </c>
      <c r="E50" s="24" t="s">
        <v>3267</v>
      </c>
      <c r="F50" s="24" t="s">
        <v>3091</v>
      </c>
      <c r="G50" s="24" t="s">
        <v>31</v>
      </c>
      <c r="H50" s="25" t="s">
        <v>3268</v>
      </c>
      <c r="I50" s="24"/>
      <c r="J50" s="24" t="s">
        <v>3048</v>
      </c>
      <c r="K50" s="26">
        <v>45839</v>
      </c>
      <c r="L50" s="26">
        <v>45841</v>
      </c>
      <c r="M50" s="26">
        <v>45841</v>
      </c>
      <c r="N50" s="24"/>
      <c r="O50" s="26">
        <v>45841</v>
      </c>
      <c r="P50" s="24" t="s">
        <v>3069</v>
      </c>
      <c r="Q50" s="24" t="s">
        <v>3070</v>
      </c>
      <c r="R50" s="24" t="s">
        <v>988</v>
      </c>
    </row>
    <row r="51" spans="1:18" ht="40.200000000000003">
      <c r="A51" s="24">
        <v>50</v>
      </c>
      <c r="B51" s="24" t="s">
        <v>3269</v>
      </c>
      <c r="C51" s="29">
        <v>202547063341</v>
      </c>
      <c r="D51" s="24" t="s">
        <v>31</v>
      </c>
      <c r="E51" s="24" t="s">
        <v>3270</v>
      </c>
      <c r="F51" s="24" t="s">
        <v>3091</v>
      </c>
      <c r="G51" s="24" t="s">
        <v>31</v>
      </c>
      <c r="H51" s="25" t="s">
        <v>3271</v>
      </c>
      <c r="I51" s="24"/>
      <c r="J51" s="24" t="s">
        <v>3048</v>
      </c>
      <c r="K51" s="26">
        <v>45834</v>
      </c>
      <c r="L51" s="26">
        <v>44981</v>
      </c>
      <c r="M51" s="26">
        <v>45841</v>
      </c>
      <c r="N51" s="24"/>
      <c r="O51" s="26">
        <v>45841</v>
      </c>
      <c r="P51" s="24" t="s">
        <v>3272</v>
      </c>
      <c r="Q51" s="24" t="s">
        <v>3273</v>
      </c>
      <c r="R51" s="24" t="s">
        <v>988</v>
      </c>
    </row>
    <row r="52" spans="1:18" ht="27">
      <c r="A52" s="24">
        <v>51</v>
      </c>
      <c r="B52" s="24" t="s">
        <v>3274</v>
      </c>
      <c r="C52" s="29">
        <v>202547063553</v>
      </c>
      <c r="D52" s="24" t="s">
        <v>189</v>
      </c>
      <c r="E52" s="24" t="s">
        <v>3275</v>
      </c>
      <c r="F52" s="24" t="s">
        <v>3117</v>
      </c>
      <c r="G52" s="24" t="s">
        <v>3276</v>
      </c>
      <c r="H52" s="25" t="s">
        <v>3277</v>
      </c>
      <c r="I52" s="24"/>
      <c r="J52" s="24" t="s">
        <v>3048</v>
      </c>
      <c r="K52" s="26">
        <v>45799</v>
      </c>
      <c r="L52" s="26">
        <v>44924</v>
      </c>
      <c r="M52" s="26">
        <v>45841</v>
      </c>
      <c r="N52" s="24"/>
      <c r="O52" s="26">
        <v>45841</v>
      </c>
      <c r="P52" s="24" t="s">
        <v>3278</v>
      </c>
      <c r="Q52" s="24" t="s">
        <v>3279</v>
      </c>
      <c r="R52" s="24" t="s">
        <v>988</v>
      </c>
    </row>
    <row r="53" spans="1:18" ht="27">
      <c r="A53" s="24">
        <v>52</v>
      </c>
      <c r="B53" s="24" t="s">
        <v>3280</v>
      </c>
      <c r="C53" s="29">
        <v>202547063385</v>
      </c>
      <c r="D53" s="24" t="s">
        <v>189</v>
      </c>
      <c r="E53" s="24" t="s">
        <v>3281</v>
      </c>
      <c r="F53" s="24" t="s">
        <v>3117</v>
      </c>
      <c r="G53" s="24" t="s">
        <v>3276</v>
      </c>
      <c r="H53" s="25" t="s">
        <v>3282</v>
      </c>
      <c r="I53" s="24"/>
      <c r="J53" s="24" t="s">
        <v>3048</v>
      </c>
      <c r="K53" s="26">
        <v>45799</v>
      </c>
      <c r="L53" s="26">
        <v>44924</v>
      </c>
      <c r="M53" s="26">
        <v>45841</v>
      </c>
      <c r="N53" s="24"/>
      <c r="O53" s="26">
        <v>45841</v>
      </c>
      <c r="P53" s="24" t="s">
        <v>3278</v>
      </c>
      <c r="Q53" s="24" t="s">
        <v>3279</v>
      </c>
      <c r="R53" s="24" t="s">
        <v>988</v>
      </c>
    </row>
    <row r="54" spans="1:18" ht="27">
      <c r="A54" s="24">
        <v>53</v>
      </c>
      <c r="B54" s="24" t="s">
        <v>674</v>
      </c>
      <c r="C54" s="29">
        <v>202514063311</v>
      </c>
      <c r="D54" s="24" t="s">
        <v>78</v>
      </c>
      <c r="E54" s="24" t="s">
        <v>675</v>
      </c>
      <c r="F54" s="24" t="s">
        <v>3066</v>
      </c>
      <c r="G54" s="24" t="s">
        <v>3077</v>
      </c>
      <c r="H54" s="25" t="s">
        <v>3283</v>
      </c>
      <c r="I54" s="24"/>
      <c r="J54" s="24" t="s">
        <v>3048</v>
      </c>
      <c r="K54" s="26">
        <v>45734</v>
      </c>
      <c r="L54" s="26">
        <v>45478</v>
      </c>
      <c r="M54" s="26">
        <v>45841</v>
      </c>
      <c r="N54" s="26">
        <v>46423</v>
      </c>
      <c r="O54" s="24"/>
      <c r="P54" s="24" t="s">
        <v>3284</v>
      </c>
      <c r="Q54" s="24" t="s">
        <v>3285</v>
      </c>
      <c r="R54" s="24" t="s">
        <v>650</v>
      </c>
    </row>
    <row r="55" spans="1:18" ht="40.200000000000003">
      <c r="A55" s="24">
        <v>54</v>
      </c>
      <c r="B55" s="24" t="s">
        <v>3286</v>
      </c>
      <c r="C55" s="29">
        <v>202517063537</v>
      </c>
      <c r="D55" s="24" t="s">
        <v>36</v>
      </c>
      <c r="E55" s="24" t="s">
        <v>3287</v>
      </c>
      <c r="F55" s="24" t="s">
        <v>3091</v>
      </c>
      <c r="G55" s="24" t="s">
        <v>3139</v>
      </c>
      <c r="H55" s="25" t="s">
        <v>3288</v>
      </c>
      <c r="I55" s="24"/>
      <c r="J55" s="24" t="s">
        <v>3048</v>
      </c>
      <c r="K55" s="26">
        <v>45835</v>
      </c>
      <c r="L55" s="26">
        <v>44900</v>
      </c>
      <c r="M55" s="26">
        <v>45841</v>
      </c>
      <c r="N55" s="24"/>
      <c r="O55" s="26">
        <v>45841</v>
      </c>
      <c r="P55" s="24" t="s">
        <v>3289</v>
      </c>
      <c r="Q55" s="24" t="s">
        <v>3290</v>
      </c>
      <c r="R55" s="24" t="s">
        <v>988</v>
      </c>
    </row>
    <row r="56" spans="1:18" ht="79.8">
      <c r="A56" s="24">
        <v>55</v>
      </c>
      <c r="B56" s="24" t="s">
        <v>3291</v>
      </c>
      <c r="C56" s="29">
        <v>202517063539</v>
      </c>
      <c r="D56" s="24" t="s">
        <v>34</v>
      </c>
      <c r="E56" s="24" t="s">
        <v>3292</v>
      </c>
      <c r="F56" s="24" t="s">
        <v>3066</v>
      </c>
      <c r="G56" s="24" t="s">
        <v>3067</v>
      </c>
      <c r="H56" s="25" t="s">
        <v>3293</v>
      </c>
      <c r="I56" s="24"/>
      <c r="J56" s="24" t="s">
        <v>3048</v>
      </c>
      <c r="K56" s="26">
        <v>45832</v>
      </c>
      <c r="L56" s="26">
        <v>44946</v>
      </c>
      <c r="M56" s="26">
        <v>45841</v>
      </c>
      <c r="N56" s="24"/>
      <c r="O56" s="26">
        <v>45842</v>
      </c>
      <c r="P56" s="24" t="s">
        <v>3294</v>
      </c>
      <c r="Q56" s="24" t="s">
        <v>3295</v>
      </c>
      <c r="R56" s="24" t="s">
        <v>988</v>
      </c>
    </row>
    <row r="57" spans="1:18" ht="53.4">
      <c r="A57" s="24">
        <v>56</v>
      </c>
      <c r="B57" s="24" t="s">
        <v>3296</v>
      </c>
      <c r="C57" s="29">
        <v>202517063901</v>
      </c>
      <c r="D57" s="24" t="s">
        <v>245</v>
      </c>
      <c r="E57" s="24" t="s">
        <v>3297</v>
      </c>
      <c r="F57" s="24" t="s">
        <v>3059</v>
      </c>
      <c r="G57" s="24" t="s">
        <v>3298</v>
      </c>
      <c r="H57" s="25" t="s">
        <v>3299</v>
      </c>
      <c r="I57" s="24"/>
      <c r="J57" s="24" t="s">
        <v>3048</v>
      </c>
      <c r="K57" s="26">
        <v>45785</v>
      </c>
      <c r="L57" s="26">
        <v>44909</v>
      </c>
      <c r="M57" s="26">
        <v>45842</v>
      </c>
      <c r="N57" s="24"/>
      <c r="O57" s="26">
        <v>45842</v>
      </c>
      <c r="P57" s="24" t="s">
        <v>3075</v>
      </c>
      <c r="Q57" s="24" t="s">
        <v>3076</v>
      </c>
      <c r="R57" s="24" t="s">
        <v>988</v>
      </c>
    </row>
    <row r="58" spans="1:18" ht="40.200000000000003">
      <c r="A58" s="24">
        <v>57</v>
      </c>
      <c r="B58" s="24" t="s">
        <v>3300</v>
      </c>
      <c r="C58" s="29">
        <v>202517063842</v>
      </c>
      <c r="D58" s="24" t="s">
        <v>164</v>
      </c>
      <c r="E58" s="24" t="s">
        <v>3301</v>
      </c>
      <c r="F58" s="24" t="s">
        <v>3302</v>
      </c>
      <c r="G58" s="24" t="s">
        <v>3303</v>
      </c>
      <c r="H58" s="25" t="s">
        <v>3304</v>
      </c>
      <c r="I58" s="24"/>
      <c r="J58" s="24" t="s">
        <v>3048</v>
      </c>
      <c r="K58" s="26">
        <v>45832</v>
      </c>
      <c r="L58" s="26">
        <v>44978</v>
      </c>
      <c r="M58" s="26">
        <v>45842</v>
      </c>
      <c r="N58" s="24"/>
      <c r="O58" s="26">
        <v>45842</v>
      </c>
      <c r="P58" s="24" t="s">
        <v>3305</v>
      </c>
      <c r="Q58" s="24" t="s">
        <v>3306</v>
      </c>
      <c r="R58" s="24" t="s">
        <v>988</v>
      </c>
    </row>
    <row r="59" spans="1:18" ht="40.200000000000003">
      <c r="A59" s="24">
        <v>58</v>
      </c>
      <c r="B59" s="24" t="s">
        <v>3307</v>
      </c>
      <c r="C59" s="29">
        <v>202547064163</v>
      </c>
      <c r="D59" s="24" t="s">
        <v>164</v>
      </c>
      <c r="E59" s="24" t="s">
        <v>3308</v>
      </c>
      <c r="F59" s="24" t="s">
        <v>3302</v>
      </c>
      <c r="G59" s="24" t="s">
        <v>3303</v>
      </c>
      <c r="H59" s="25" t="s">
        <v>3309</v>
      </c>
      <c r="I59" s="24"/>
      <c r="J59" s="24" t="s">
        <v>3162</v>
      </c>
      <c r="K59" s="26">
        <v>45799</v>
      </c>
      <c r="L59" s="26">
        <v>44901</v>
      </c>
      <c r="M59" s="26">
        <v>45842</v>
      </c>
      <c r="N59" s="24"/>
      <c r="O59" s="26">
        <v>45842</v>
      </c>
      <c r="P59" s="24" t="s">
        <v>3168</v>
      </c>
      <c r="Q59" s="24" t="s">
        <v>3050</v>
      </c>
      <c r="R59" s="24" t="s">
        <v>988</v>
      </c>
    </row>
    <row r="60" spans="1:18" ht="53.4">
      <c r="A60" s="24">
        <v>59</v>
      </c>
      <c r="B60" s="24" t="s">
        <v>3310</v>
      </c>
      <c r="C60" s="29">
        <v>202517063792</v>
      </c>
      <c r="D60" s="24" t="s">
        <v>517</v>
      </c>
      <c r="E60" s="24" t="s">
        <v>3311</v>
      </c>
      <c r="F60" s="24" t="s">
        <v>3312</v>
      </c>
      <c r="G60" s="24" t="s">
        <v>3313</v>
      </c>
      <c r="H60" s="25" t="s">
        <v>3314</v>
      </c>
      <c r="I60" s="24"/>
      <c r="J60" s="24" t="s">
        <v>3048</v>
      </c>
      <c r="K60" s="26">
        <v>45791</v>
      </c>
      <c r="L60" s="26">
        <v>44911</v>
      </c>
      <c r="M60" s="26">
        <v>45842</v>
      </c>
      <c r="N60" s="24"/>
      <c r="O60" s="26">
        <v>45842</v>
      </c>
      <c r="P60" s="24" t="s">
        <v>3315</v>
      </c>
      <c r="Q60" s="24" t="s">
        <v>3316</v>
      </c>
      <c r="R60" s="24" t="s">
        <v>988</v>
      </c>
    </row>
    <row r="61" spans="1:18" ht="53.4">
      <c r="A61" s="24">
        <v>60</v>
      </c>
      <c r="B61" s="24" t="s">
        <v>3317</v>
      </c>
      <c r="C61" s="29">
        <v>202541064030</v>
      </c>
      <c r="D61" s="24" t="s">
        <v>33</v>
      </c>
      <c r="E61" s="24" t="s">
        <v>3318</v>
      </c>
      <c r="F61" s="24" t="s">
        <v>3052</v>
      </c>
      <c r="G61" s="24" t="s">
        <v>3319</v>
      </c>
      <c r="H61" s="25" t="s">
        <v>3320</v>
      </c>
      <c r="I61" s="24" t="s">
        <v>23</v>
      </c>
      <c r="J61" s="24" t="s">
        <v>3048</v>
      </c>
      <c r="K61" s="26">
        <v>45839</v>
      </c>
      <c r="L61" s="26">
        <v>45842</v>
      </c>
      <c r="M61" s="26">
        <v>45842</v>
      </c>
      <c r="N61" s="24"/>
      <c r="O61" s="26">
        <v>46079</v>
      </c>
      <c r="P61" s="24" t="s">
        <v>3321</v>
      </c>
      <c r="Q61" s="24" t="s">
        <v>3322</v>
      </c>
      <c r="R61" s="24" t="s">
        <v>988</v>
      </c>
    </row>
    <row r="62" spans="1:18" ht="40.200000000000003">
      <c r="A62" s="24">
        <v>61</v>
      </c>
      <c r="B62" s="24" t="s">
        <v>3323</v>
      </c>
      <c r="C62" s="29">
        <v>202511064179</v>
      </c>
      <c r="D62" s="24" t="s">
        <v>33</v>
      </c>
      <c r="E62" s="24" t="s">
        <v>3324</v>
      </c>
      <c r="F62" s="24" t="s">
        <v>3052</v>
      </c>
      <c r="G62" s="24" t="s">
        <v>3319</v>
      </c>
      <c r="H62" s="25" t="s">
        <v>3325</v>
      </c>
      <c r="I62" s="24" t="s">
        <v>23</v>
      </c>
      <c r="J62" s="24" t="s">
        <v>3048</v>
      </c>
      <c r="K62" s="26">
        <v>45841</v>
      </c>
      <c r="L62" s="26">
        <v>45842</v>
      </c>
      <c r="M62" s="26">
        <v>45842</v>
      </c>
      <c r="N62" s="24"/>
      <c r="O62" s="26">
        <v>46183</v>
      </c>
      <c r="P62" s="24" t="s">
        <v>3326</v>
      </c>
      <c r="Q62" s="24" t="s">
        <v>3174</v>
      </c>
      <c r="R62" s="24" t="s">
        <v>988</v>
      </c>
    </row>
    <row r="63" spans="1:18" ht="40.200000000000003">
      <c r="A63" s="24">
        <v>62</v>
      </c>
      <c r="B63" s="24" t="s">
        <v>3327</v>
      </c>
      <c r="C63" s="29">
        <v>202544064127</v>
      </c>
      <c r="D63" s="24" t="s">
        <v>39</v>
      </c>
      <c r="E63" s="24" t="s">
        <v>3328</v>
      </c>
      <c r="F63" s="24" t="s">
        <v>3165</v>
      </c>
      <c r="G63" s="24" t="s">
        <v>3166</v>
      </c>
      <c r="H63" s="25" t="s">
        <v>3329</v>
      </c>
      <c r="I63" s="24"/>
      <c r="J63" s="24" t="s">
        <v>3048</v>
      </c>
      <c r="K63" s="26">
        <v>45827</v>
      </c>
      <c r="L63" s="26">
        <v>45512</v>
      </c>
      <c r="M63" s="26">
        <v>45842</v>
      </c>
      <c r="N63" s="24"/>
      <c r="O63" s="26">
        <v>45842</v>
      </c>
      <c r="P63" s="24" t="s">
        <v>3278</v>
      </c>
      <c r="Q63" s="24" t="s">
        <v>3279</v>
      </c>
      <c r="R63" s="24" t="s">
        <v>988</v>
      </c>
    </row>
    <row r="64" spans="1:18" ht="66.599999999999994">
      <c r="A64" s="24">
        <v>63</v>
      </c>
      <c r="B64" s="24" t="s">
        <v>972</v>
      </c>
      <c r="C64" s="29">
        <v>202541064215</v>
      </c>
      <c r="D64" s="24" t="s">
        <v>37</v>
      </c>
      <c r="E64" s="24" t="s">
        <v>973</v>
      </c>
      <c r="F64" s="24" t="s">
        <v>3059</v>
      </c>
      <c r="G64" s="24" t="s">
        <v>3330</v>
      </c>
      <c r="H64" s="25" t="s">
        <v>3331</v>
      </c>
      <c r="I64" s="24" t="s">
        <v>23</v>
      </c>
      <c r="J64" s="24" t="s">
        <v>3048</v>
      </c>
      <c r="K64" s="26">
        <v>45764</v>
      </c>
      <c r="L64" s="26">
        <v>45842</v>
      </c>
      <c r="M64" s="26">
        <v>45842</v>
      </c>
      <c r="N64" s="26">
        <v>46787</v>
      </c>
      <c r="O64" s="24"/>
      <c r="P64" s="24" t="s">
        <v>3141</v>
      </c>
      <c r="Q64" s="24" t="s">
        <v>3142</v>
      </c>
      <c r="R64" s="24" t="s">
        <v>974</v>
      </c>
    </row>
    <row r="65" spans="1:18" ht="40.200000000000003">
      <c r="A65" s="24">
        <v>64</v>
      </c>
      <c r="B65" s="24" t="s">
        <v>975</v>
      </c>
      <c r="C65" s="29">
        <v>202541063903</v>
      </c>
      <c r="D65" s="24" t="s">
        <v>152</v>
      </c>
      <c r="E65" s="24" t="s">
        <v>976</v>
      </c>
      <c r="F65" s="24" t="s">
        <v>3052</v>
      </c>
      <c r="G65" s="24" t="s">
        <v>3332</v>
      </c>
      <c r="H65" s="25" t="s">
        <v>3333</v>
      </c>
      <c r="I65" s="24" t="s">
        <v>3152</v>
      </c>
      <c r="J65" s="24" t="s">
        <v>3334</v>
      </c>
      <c r="K65" s="26">
        <v>45707</v>
      </c>
      <c r="L65" s="26">
        <v>45842</v>
      </c>
      <c r="M65" s="26">
        <v>45842</v>
      </c>
      <c r="N65" s="26">
        <v>46787</v>
      </c>
      <c r="O65" s="24"/>
      <c r="P65" s="24" t="s">
        <v>3335</v>
      </c>
      <c r="Q65" s="24" t="s">
        <v>3336</v>
      </c>
      <c r="R65" s="24" t="s">
        <v>968</v>
      </c>
    </row>
    <row r="66" spans="1:18" ht="53.4">
      <c r="A66" s="24">
        <v>65</v>
      </c>
      <c r="B66" s="24" t="s">
        <v>3337</v>
      </c>
      <c r="C66" s="29">
        <v>202517063906</v>
      </c>
      <c r="D66" s="24" t="s">
        <v>59</v>
      </c>
      <c r="E66" s="24" t="s">
        <v>3338</v>
      </c>
      <c r="F66" s="24" t="s">
        <v>3066</v>
      </c>
      <c r="G66" s="24" t="s">
        <v>3319</v>
      </c>
      <c r="H66" s="25" t="s">
        <v>3339</v>
      </c>
      <c r="I66" s="24"/>
      <c r="J66" s="24" t="s">
        <v>3048</v>
      </c>
      <c r="K66" s="26">
        <v>45792</v>
      </c>
      <c r="L66" s="26">
        <v>44937</v>
      </c>
      <c r="M66" s="26">
        <v>45842</v>
      </c>
      <c r="N66" s="24"/>
      <c r="O66" s="26">
        <v>45842</v>
      </c>
      <c r="P66" s="24" t="s">
        <v>3284</v>
      </c>
      <c r="Q66" s="24" t="s">
        <v>3285</v>
      </c>
      <c r="R66" s="24" t="s">
        <v>988</v>
      </c>
    </row>
    <row r="67" spans="1:18" ht="27">
      <c r="A67" s="24">
        <v>66</v>
      </c>
      <c r="B67" s="24" t="s">
        <v>3340</v>
      </c>
      <c r="C67" s="29">
        <v>202547064121</v>
      </c>
      <c r="D67" s="24" t="s">
        <v>118</v>
      </c>
      <c r="E67" s="24" t="s">
        <v>3341</v>
      </c>
      <c r="F67" s="24" t="s">
        <v>3342</v>
      </c>
      <c r="G67" s="24" t="s">
        <v>3343</v>
      </c>
      <c r="H67" s="25" t="s">
        <v>3344</v>
      </c>
      <c r="I67" s="24"/>
      <c r="J67" s="24" t="s">
        <v>3048</v>
      </c>
      <c r="K67" s="26">
        <v>45784</v>
      </c>
      <c r="L67" s="26">
        <v>44907</v>
      </c>
      <c r="M67" s="26">
        <v>45842</v>
      </c>
      <c r="N67" s="24"/>
      <c r="O67" s="26">
        <v>45842</v>
      </c>
      <c r="P67" s="24" t="s">
        <v>3215</v>
      </c>
      <c r="Q67" s="24" t="s">
        <v>3216</v>
      </c>
      <c r="R67" s="24" t="s">
        <v>988</v>
      </c>
    </row>
    <row r="68" spans="1:18" ht="40.200000000000003">
      <c r="A68" s="24">
        <v>67</v>
      </c>
      <c r="B68" s="24" t="s">
        <v>980</v>
      </c>
      <c r="C68" s="29">
        <v>202541063856</v>
      </c>
      <c r="D68" s="24" t="s">
        <v>42</v>
      </c>
      <c r="E68" s="24" t="s">
        <v>981</v>
      </c>
      <c r="F68" s="24" t="s">
        <v>3045</v>
      </c>
      <c r="G68" s="24" t="s">
        <v>3252</v>
      </c>
      <c r="H68" s="25" t="s">
        <v>3345</v>
      </c>
      <c r="I68" s="24" t="s">
        <v>3152</v>
      </c>
      <c r="J68" s="24" t="s">
        <v>3048</v>
      </c>
      <c r="K68" s="26">
        <v>45840</v>
      </c>
      <c r="L68" s="26">
        <v>45842</v>
      </c>
      <c r="M68" s="26">
        <v>45842</v>
      </c>
      <c r="N68" s="26">
        <v>46787</v>
      </c>
      <c r="O68" s="24"/>
      <c r="P68" s="24" t="s">
        <v>3093</v>
      </c>
      <c r="Q68" s="24" t="s">
        <v>3094</v>
      </c>
      <c r="R68" s="24" t="s">
        <v>968</v>
      </c>
    </row>
    <row r="69" spans="1:18" ht="40.200000000000003">
      <c r="A69" s="24">
        <v>68</v>
      </c>
      <c r="B69" s="24" t="s">
        <v>3346</v>
      </c>
      <c r="C69" s="29">
        <v>202547063795</v>
      </c>
      <c r="D69" s="24" t="s">
        <v>31</v>
      </c>
      <c r="E69" s="24" t="s">
        <v>3347</v>
      </c>
      <c r="F69" s="24" t="s">
        <v>3091</v>
      </c>
      <c r="G69" s="24" t="s">
        <v>31</v>
      </c>
      <c r="H69" s="25" t="s">
        <v>3348</v>
      </c>
      <c r="I69" s="24"/>
      <c r="J69" s="24" t="s">
        <v>3048</v>
      </c>
      <c r="K69" s="26">
        <v>45838</v>
      </c>
      <c r="L69" s="26">
        <v>44971</v>
      </c>
      <c r="M69" s="26">
        <v>45842</v>
      </c>
      <c r="N69" s="24"/>
      <c r="O69" s="26">
        <v>45842</v>
      </c>
      <c r="P69" s="24" t="s">
        <v>3192</v>
      </c>
      <c r="Q69" s="24" t="s">
        <v>3193</v>
      </c>
      <c r="R69" s="24" t="s">
        <v>988</v>
      </c>
    </row>
    <row r="70" spans="1:18" ht="53.4">
      <c r="A70" s="24">
        <v>69</v>
      </c>
      <c r="B70" s="24" t="s">
        <v>3349</v>
      </c>
      <c r="C70" s="29">
        <v>202547064240</v>
      </c>
      <c r="D70" s="24" t="s">
        <v>31</v>
      </c>
      <c r="E70" s="24" t="s">
        <v>3350</v>
      </c>
      <c r="F70" s="24" t="s">
        <v>3091</v>
      </c>
      <c r="G70" s="24" t="s">
        <v>31</v>
      </c>
      <c r="H70" s="25" t="s">
        <v>3351</v>
      </c>
      <c r="I70" s="24"/>
      <c r="J70" s="24" t="s">
        <v>3048</v>
      </c>
      <c r="K70" s="26">
        <v>45838</v>
      </c>
      <c r="L70" s="26">
        <v>44981</v>
      </c>
      <c r="M70" s="26">
        <v>45842</v>
      </c>
      <c r="N70" s="24"/>
      <c r="O70" s="26">
        <v>45842</v>
      </c>
      <c r="P70" s="24" t="s">
        <v>3352</v>
      </c>
      <c r="Q70" s="24" t="s">
        <v>3216</v>
      </c>
      <c r="R70" s="24" t="s">
        <v>988</v>
      </c>
    </row>
    <row r="71" spans="1:18" ht="53.4">
      <c r="A71" s="24">
        <v>70</v>
      </c>
      <c r="B71" s="24" t="s">
        <v>3353</v>
      </c>
      <c r="C71" s="29">
        <v>202517063868</v>
      </c>
      <c r="D71" s="24" t="s">
        <v>31</v>
      </c>
      <c r="E71" s="24" t="s">
        <v>3354</v>
      </c>
      <c r="F71" s="24" t="s">
        <v>3091</v>
      </c>
      <c r="G71" s="24" t="s">
        <v>31</v>
      </c>
      <c r="H71" s="25" t="s">
        <v>3355</v>
      </c>
      <c r="I71" s="24"/>
      <c r="J71" s="24" t="s">
        <v>3048</v>
      </c>
      <c r="K71" s="26">
        <v>45838</v>
      </c>
      <c r="L71" s="26">
        <v>45842</v>
      </c>
      <c r="M71" s="26">
        <v>45842</v>
      </c>
      <c r="N71" s="24"/>
      <c r="O71" s="26">
        <v>45842</v>
      </c>
      <c r="P71" s="24" t="s">
        <v>3069</v>
      </c>
      <c r="Q71" s="24" t="s">
        <v>3070</v>
      </c>
      <c r="R71" s="24" t="s">
        <v>988</v>
      </c>
    </row>
    <row r="72" spans="1:18" ht="40.200000000000003">
      <c r="A72" s="24">
        <v>71</v>
      </c>
      <c r="B72" s="24" t="s">
        <v>3356</v>
      </c>
      <c r="C72" s="29">
        <v>202517064285</v>
      </c>
      <c r="D72" s="24" t="s">
        <v>31</v>
      </c>
      <c r="E72" s="24" t="s">
        <v>3357</v>
      </c>
      <c r="F72" s="24" t="s">
        <v>3091</v>
      </c>
      <c r="G72" s="24" t="s">
        <v>31</v>
      </c>
      <c r="H72" s="25" t="s">
        <v>3358</v>
      </c>
      <c r="I72" s="24"/>
      <c r="J72" s="24" t="s">
        <v>3048</v>
      </c>
      <c r="K72" s="26">
        <v>45838</v>
      </c>
      <c r="L72" s="26">
        <v>44974</v>
      </c>
      <c r="M72" s="26">
        <v>45842</v>
      </c>
      <c r="N72" s="24"/>
      <c r="O72" s="26">
        <v>45842</v>
      </c>
      <c r="P72" s="24" t="s">
        <v>3359</v>
      </c>
      <c r="Q72" s="24" t="s">
        <v>3360</v>
      </c>
      <c r="R72" s="24" t="s">
        <v>988</v>
      </c>
    </row>
    <row r="73" spans="1:18" ht="40.200000000000003">
      <c r="A73" s="24">
        <v>72</v>
      </c>
      <c r="B73" s="24" t="s">
        <v>3361</v>
      </c>
      <c r="C73" s="29">
        <v>202517064292</v>
      </c>
      <c r="D73" s="24" t="s">
        <v>31</v>
      </c>
      <c r="E73" s="24" t="s">
        <v>3362</v>
      </c>
      <c r="F73" s="24" t="s">
        <v>3091</v>
      </c>
      <c r="G73" s="24" t="s">
        <v>31</v>
      </c>
      <c r="H73" s="25" t="s">
        <v>3363</v>
      </c>
      <c r="I73" s="24"/>
      <c r="J73" s="24" t="s">
        <v>3048</v>
      </c>
      <c r="K73" s="26">
        <v>45838</v>
      </c>
      <c r="L73" s="26">
        <v>44963</v>
      </c>
      <c r="M73" s="26">
        <v>45842</v>
      </c>
      <c r="N73" s="24"/>
      <c r="O73" s="26">
        <v>45842</v>
      </c>
      <c r="P73" s="24" t="s">
        <v>3364</v>
      </c>
      <c r="Q73" s="24" t="s">
        <v>3255</v>
      </c>
      <c r="R73" s="24" t="s">
        <v>988</v>
      </c>
    </row>
    <row r="74" spans="1:18" ht="53.4">
      <c r="A74" s="24">
        <v>73</v>
      </c>
      <c r="B74" s="24" t="s">
        <v>3365</v>
      </c>
      <c r="C74" s="29">
        <v>202547064157</v>
      </c>
      <c r="D74" s="24" t="s">
        <v>31</v>
      </c>
      <c r="E74" s="24" t="s">
        <v>3366</v>
      </c>
      <c r="F74" s="24" t="s">
        <v>3091</v>
      </c>
      <c r="G74" s="24" t="s">
        <v>31</v>
      </c>
      <c r="H74" s="25" t="s">
        <v>3367</v>
      </c>
      <c r="I74" s="24"/>
      <c r="J74" s="24" t="s">
        <v>3048</v>
      </c>
      <c r="K74" s="26">
        <v>45839</v>
      </c>
      <c r="L74" s="26">
        <v>45842</v>
      </c>
      <c r="M74" s="26">
        <v>45842</v>
      </c>
      <c r="N74" s="24"/>
      <c r="O74" s="26">
        <v>45842</v>
      </c>
      <c r="P74" s="24" t="s">
        <v>3093</v>
      </c>
      <c r="Q74" s="24" t="s">
        <v>3094</v>
      </c>
      <c r="R74" s="24" t="s">
        <v>988</v>
      </c>
    </row>
    <row r="75" spans="1:18" ht="40.200000000000003">
      <c r="A75" s="24">
        <v>74</v>
      </c>
      <c r="B75" s="24" t="s">
        <v>3368</v>
      </c>
      <c r="C75" s="29">
        <v>202517063924</v>
      </c>
      <c r="D75" s="24" t="s">
        <v>31</v>
      </c>
      <c r="E75" s="24" t="s">
        <v>3369</v>
      </c>
      <c r="F75" s="24" t="s">
        <v>3091</v>
      </c>
      <c r="G75" s="24" t="s">
        <v>31</v>
      </c>
      <c r="H75" s="25" t="s">
        <v>3370</v>
      </c>
      <c r="I75" s="24"/>
      <c r="J75" s="24" t="s">
        <v>3048</v>
      </c>
      <c r="K75" s="26">
        <v>45841</v>
      </c>
      <c r="L75" s="26">
        <v>45842</v>
      </c>
      <c r="M75" s="26">
        <v>45842</v>
      </c>
      <c r="N75" s="24"/>
      <c r="O75" s="26">
        <v>45842</v>
      </c>
      <c r="P75" s="24" t="s">
        <v>3114</v>
      </c>
      <c r="Q75" s="24" t="s">
        <v>3094</v>
      </c>
      <c r="R75" s="24" t="s">
        <v>988</v>
      </c>
    </row>
    <row r="76" spans="1:18" ht="40.200000000000003">
      <c r="A76" s="24">
        <v>75</v>
      </c>
      <c r="B76" s="24" t="s">
        <v>3371</v>
      </c>
      <c r="C76" s="29">
        <v>202547064033</v>
      </c>
      <c r="D76" s="24" t="s">
        <v>68</v>
      </c>
      <c r="E76" s="24" t="s">
        <v>3372</v>
      </c>
      <c r="F76" s="24" t="s">
        <v>3091</v>
      </c>
      <c r="G76" s="24" t="s">
        <v>3252</v>
      </c>
      <c r="H76" s="25" t="s">
        <v>3373</v>
      </c>
      <c r="I76" s="24"/>
      <c r="J76" s="24" t="s">
        <v>3048</v>
      </c>
      <c r="K76" s="26">
        <v>45737</v>
      </c>
      <c r="L76" s="26">
        <v>45842</v>
      </c>
      <c r="M76" s="26">
        <v>45842</v>
      </c>
      <c r="N76" s="24"/>
      <c r="O76" s="26">
        <v>45842</v>
      </c>
      <c r="P76" s="24" t="s">
        <v>3103</v>
      </c>
      <c r="Q76" s="24" t="s">
        <v>3104</v>
      </c>
      <c r="R76" s="24" t="s">
        <v>988</v>
      </c>
    </row>
    <row r="77" spans="1:18" ht="40.200000000000003">
      <c r="A77" s="24">
        <v>76</v>
      </c>
      <c r="B77" s="24" t="s">
        <v>3374</v>
      </c>
      <c r="C77" s="29">
        <v>202517063840</v>
      </c>
      <c r="D77" s="24" t="s">
        <v>58</v>
      </c>
      <c r="E77" s="24" t="s">
        <v>3375</v>
      </c>
      <c r="F77" s="24" t="s">
        <v>3312</v>
      </c>
      <c r="G77" s="24" t="s">
        <v>3376</v>
      </c>
      <c r="H77" s="25" t="s">
        <v>3377</v>
      </c>
      <c r="I77" s="24"/>
      <c r="J77" s="24" t="s">
        <v>3048</v>
      </c>
      <c r="K77" s="26">
        <v>45768</v>
      </c>
      <c r="L77" s="26">
        <v>45842</v>
      </c>
      <c r="M77" s="26">
        <v>45842</v>
      </c>
      <c r="N77" s="24"/>
      <c r="O77" s="26">
        <v>45842</v>
      </c>
      <c r="P77" s="24" t="s">
        <v>3075</v>
      </c>
      <c r="Q77" s="24" t="s">
        <v>3076</v>
      </c>
      <c r="R77" s="24" t="s">
        <v>988</v>
      </c>
    </row>
    <row r="78" spans="1:18" ht="40.200000000000003">
      <c r="A78" s="24">
        <v>77</v>
      </c>
      <c r="B78" s="24" t="s">
        <v>3378</v>
      </c>
      <c r="C78" s="29">
        <v>202547064003</v>
      </c>
      <c r="D78" s="24" t="s">
        <v>98</v>
      </c>
      <c r="E78" s="24" t="s">
        <v>3379</v>
      </c>
      <c r="F78" s="24" t="s">
        <v>3302</v>
      </c>
      <c r="G78" s="24" t="s">
        <v>3380</v>
      </c>
      <c r="H78" s="25" t="s">
        <v>3381</v>
      </c>
      <c r="I78" s="24"/>
      <c r="J78" s="24" t="s">
        <v>3048</v>
      </c>
      <c r="K78" s="26">
        <v>45807</v>
      </c>
      <c r="L78" s="26">
        <v>44900</v>
      </c>
      <c r="M78" s="26">
        <v>45842</v>
      </c>
      <c r="N78" s="24"/>
      <c r="O78" s="26">
        <v>45842</v>
      </c>
      <c r="P78" s="24" t="s">
        <v>3120</v>
      </c>
      <c r="Q78" s="24" t="s">
        <v>3121</v>
      </c>
      <c r="R78" s="24" t="s">
        <v>988</v>
      </c>
    </row>
    <row r="79" spans="1:18" ht="53.4">
      <c r="A79" s="24">
        <v>78</v>
      </c>
      <c r="B79" s="24" t="s">
        <v>978</v>
      </c>
      <c r="C79" s="29">
        <v>202541064056</v>
      </c>
      <c r="D79" s="24" t="s">
        <v>119</v>
      </c>
      <c r="E79" s="24" t="s">
        <v>979</v>
      </c>
      <c r="F79" s="24" t="s">
        <v>3091</v>
      </c>
      <c r="G79" s="24" t="s">
        <v>3382</v>
      </c>
      <c r="H79" s="25" t="s">
        <v>3383</v>
      </c>
      <c r="I79" s="24" t="s">
        <v>3152</v>
      </c>
      <c r="J79" s="24" t="s">
        <v>3048</v>
      </c>
      <c r="K79" s="26">
        <v>45838</v>
      </c>
      <c r="L79" s="26">
        <v>45842</v>
      </c>
      <c r="M79" s="26">
        <v>45842</v>
      </c>
      <c r="N79" s="26">
        <v>46787</v>
      </c>
      <c r="O79" s="24"/>
      <c r="P79" s="24" t="s">
        <v>3168</v>
      </c>
      <c r="Q79" s="24" t="s">
        <v>3050</v>
      </c>
      <c r="R79" s="24" t="s">
        <v>647</v>
      </c>
    </row>
    <row r="80" spans="1:18" ht="40.200000000000003">
      <c r="A80" s="24">
        <v>79</v>
      </c>
      <c r="B80" s="24" t="s">
        <v>3384</v>
      </c>
      <c r="C80" s="29">
        <v>202547064145</v>
      </c>
      <c r="D80" s="24" t="s">
        <v>40</v>
      </c>
      <c r="E80" s="24" t="s">
        <v>3385</v>
      </c>
      <c r="F80" s="24" t="s">
        <v>3091</v>
      </c>
      <c r="G80" s="24" t="s">
        <v>3386</v>
      </c>
      <c r="H80" s="25" t="s">
        <v>3387</v>
      </c>
      <c r="I80" s="24"/>
      <c r="J80" s="24" t="s">
        <v>3048</v>
      </c>
      <c r="K80" s="26">
        <v>45814</v>
      </c>
      <c r="L80" s="26">
        <v>44901</v>
      </c>
      <c r="M80" s="26">
        <v>45842</v>
      </c>
      <c r="N80" s="24"/>
      <c r="O80" s="26">
        <v>45842</v>
      </c>
      <c r="P80" s="24" t="s">
        <v>3388</v>
      </c>
      <c r="Q80" s="24" t="s">
        <v>3389</v>
      </c>
      <c r="R80" s="24" t="s">
        <v>988</v>
      </c>
    </row>
    <row r="81" spans="1:18" ht="40.200000000000003">
      <c r="A81" s="24">
        <v>80</v>
      </c>
      <c r="B81" s="24" t="s">
        <v>3390</v>
      </c>
      <c r="C81" s="29">
        <v>202517063869</v>
      </c>
      <c r="D81" s="24" t="s">
        <v>134</v>
      </c>
      <c r="E81" s="24" t="s">
        <v>3391</v>
      </c>
      <c r="F81" s="24" t="s">
        <v>3117</v>
      </c>
      <c r="G81" s="24" t="s">
        <v>3392</v>
      </c>
      <c r="H81" s="25" t="s">
        <v>3393</v>
      </c>
      <c r="I81" s="24"/>
      <c r="J81" s="24" t="s">
        <v>3048</v>
      </c>
      <c r="K81" s="26">
        <v>45834</v>
      </c>
      <c r="L81" s="26">
        <v>44925</v>
      </c>
      <c r="M81" s="26">
        <v>45842</v>
      </c>
      <c r="N81" s="24"/>
      <c r="O81" s="26">
        <v>45842</v>
      </c>
      <c r="P81" s="24" t="s">
        <v>3141</v>
      </c>
      <c r="Q81" s="24" t="s">
        <v>3142</v>
      </c>
      <c r="R81" s="24" t="s">
        <v>988</v>
      </c>
    </row>
    <row r="82" spans="1:18" ht="27">
      <c r="A82" s="24">
        <v>81</v>
      </c>
      <c r="B82" s="24" t="s">
        <v>704</v>
      </c>
      <c r="C82" s="29">
        <v>202514063967</v>
      </c>
      <c r="D82" s="24" t="s">
        <v>188</v>
      </c>
      <c r="E82" s="24" t="s">
        <v>705</v>
      </c>
      <c r="F82" s="24" t="s">
        <v>3394</v>
      </c>
      <c r="G82" s="24" t="s">
        <v>3395</v>
      </c>
      <c r="H82" s="25" t="s">
        <v>3396</v>
      </c>
      <c r="I82" s="24"/>
      <c r="J82" s="24" t="s">
        <v>3048</v>
      </c>
      <c r="K82" s="26">
        <v>45821</v>
      </c>
      <c r="L82" s="26">
        <v>45512</v>
      </c>
      <c r="M82" s="26">
        <v>45842</v>
      </c>
      <c r="N82" s="26">
        <v>46454</v>
      </c>
      <c r="O82" s="24"/>
      <c r="P82" s="24" t="s">
        <v>3397</v>
      </c>
      <c r="Q82" s="24" t="s">
        <v>3398</v>
      </c>
      <c r="R82" s="24" t="s">
        <v>650</v>
      </c>
    </row>
    <row r="83" spans="1:18" ht="53.4">
      <c r="A83" s="24">
        <v>82</v>
      </c>
      <c r="B83" s="24" t="s">
        <v>3399</v>
      </c>
      <c r="C83" s="29">
        <v>202547064220</v>
      </c>
      <c r="D83" s="24" t="s">
        <v>83</v>
      </c>
      <c r="E83" s="24" t="s">
        <v>3400</v>
      </c>
      <c r="F83" s="24" t="s">
        <v>3091</v>
      </c>
      <c r="G83" s="24" t="s">
        <v>3171</v>
      </c>
      <c r="H83" s="25" t="s">
        <v>3401</v>
      </c>
      <c r="I83" s="24"/>
      <c r="J83" s="24" t="s">
        <v>3048</v>
      </c>
      <c r="K83" s="26">
        <v>45727</v>
      </c>
      <c r="L83" s="26">
        <v>45842</v>
      </c>
      <c r="M83" s="26">
        <v>45842</v>
      </c>
      <c r="N83" s="24"/>
      <c r="O83" s="26">
        <v>45842</v>
      </c>
      <c r="P83" s="24" t="s">
        <v>3079</v>
      </c>
      <c r="Q83" s="24" t="s">
        <v>3080</v>
      </c>
      <c r="R83" s="24" t="s">
        <v>988</v>
      </c>
    </row>
    <row r="84" spans="1:18" ht="53.4">
      <c r="A84" s="24">
        <v>83</v>
      </c>
      <c r="B84" s="24" t="s">
        <v>977</v>
      </c>
      <c r="C84" s="29">
        <v>202541064082</v>
      </c>
      <c r="D84" s="24" t="s">
        <v>165</v>
      </c>
      <c r="E84" s="24" t="s">
        <v>649</v>
      </c>
      <c r="F84" s="24" t="s">
        <v>3052</v>
      </c>
      <c r="G84" s="24" t="s">
        <v>3402</v>
      </c>
      <c r="H84" s="25" t="s">
        <v>3403</v>
      </c>
      <c r="I84" s="24" t="s">
        <v>3152</v>
      </c>
      <c r="J84" s="24" t="s">
        <v>3162</v>
      </c>
      <c r="K84" s="26">
        <v>45770</v>
      </c>
      <c r="L84" s="26">
        <v>45842</v>
      </c>
      <c r="M84" s="26">
        <v>45842</v>
      </c>
      <c r="N84" s="26">
        <v>46787</v>
      </c>
      <c r="O84" s="24"/>
      <c r="P84" s="24" t="s">
        <v>3404</v>
      </c>
      <c r="Q84" s="24" t="s">
        <v>3405</v>
      </c>
      <c r="R84" s="24" t="s">
        <v>968</v>
      </c>
    </row>
    <row r="85" spans="1:18" ht="53.4">
      <c r="A85" s="24">
        <v>84</v>
      </c>
      <c r="B85" s="24" t="s">
        <v>3406</v>
      </c>
      <c r="C85" s="29">
        <v>202541063876</v>
      </c>
      <c r="D85" s="24" t="s">
        <v>44</v>
      </c>
      <c r="E85" s="24" t="s">
        <v>3407</v>
      </c>
      <c r="F85" s="24" t="s">
        <v>3052</v>
      </c>
      <c r="G85" s="24" t="s">
        <v>3408</v>
      </c>
      <c r="H85" s="25" t="s">
        <v>3409</v>
      </c>
      <c r="I85" s="24" t="s">
        <v>23</v>
      </c>
      <c r="J85" s="24" t="s">
        <v>3334</v>
      </c>
      <c r="K85" s="26">
        <v>45771</v>
      </c>
      <c r="L85" s="26">
        <v>45842</v>
      </c>
      <c r="M85" s="26">
        <v>45842</v>
      </c>
      <c r="N85" s="24"/>
      <c r="O85" s="26">
        <v>45842</v>
      </c>
      <c r="P85" s="24" t="s">
        <v>3410</v>
      </c>
      <c r="Q85" s="24" t="s">
        <v>3150</v>
      </c>
      <c r="R85" s="24" t="s">
        <v>3022</v>
      </c>
    </row>
    <row r="86" spans="1:18" ht="40.200000000000003">
      <c r="A86" s="24">
        <v>85</v>
      </c>
      <c r="B86" s="24" t="s">
        <v>3411</v>
      </c>
      <c r="C86" s="29">
        <v>202541063893</v>
      </c>
      <c r="D86" s="24" t="s">
        <v>44</v>
      </c>
      <c r="E86" s="24" t="s">
        <v>3412</v>
      </c>
      <c r="F86" s="24" t="s">
        <v>3052</v>
      </c>
      <c r="G86" s="24" t="s">
        <v>3408</v>
      </c>
      <c r="H86" s="25" t="s">
        <v>3413</v>
      </c>
      <c r="I86" s="24" t="s">
        <v>23</v>
      </c>
      <c r="J86" s="24" t="s">
        <v>3334</v>
      </c>
      <c r="K86" s="26">
        <v>45771</v>
      </c>
      <c r="L86" s="26">
        <v>45842</v>
      </c>
      <c r="M86" s="26">
        <v>45842</v>
      </c>
      <c r="N86" s="24"/>
      <c r="O86" s="26">
        <v>45845</v>
      </c>
      <c r="P86" s="24" t="s">
        <v>3414</v>
      </c>
      <c r="Q86" s="24" t="s">
        <v>3415</v>
      </c>
      <c r="R86" s="24" t="s">
        <v>3027</v>
      </c>
    </row>
    <row r="87" spans="1:18" ht="27">
      <c r="A87" s="24">
        <v>86</v>
      </c>
      <c r="B87" s="24" t="s">
        <v>3416</v>
      </c>
      <c r="C87" s="29">
        <v>202541063851</v>
      </c>
      <c r="D87" s="24" t="s">
        <v>44</v>
      </c>
      <c r="E87" s="24" t="s">
        <v>3417</v>
      </c>
      <c r="F87" s="24" t="s">
        <v>3052</v>
      </c>
      <c r="G87" s="24" t="s">
        <v>3408</v>
      </c>
      <c r="H87" s="25" t="s">
        <v>3418</v>
      </c>
      <c r="I87" s="24" t="s">
        <v>23</v>
      </c>
      <c r="J87" s="24" t="s">
        <v>3334</v>
      </c>
      <c r="K87" s="26">
        <v>45771</v>
      </c>
      <c r="L87" s="26">
        <v>45842</v>
      </c>
      <c r="M87" s="26">
        <v>45842</v>
      </c>
      <c r="N87" s="24"/>
      <c r="O87" s="26">
        <v>45842</v>
      </c>
      <c r="P87" s="24" t="s">
        <v>3224</v>
      </c>
      <c r="Q87" s="24" t="s">
        <v>3225</v>
      </c>
      <c r="R87" s="24" t="s">
        <v>3022</v>
      </c>
    </row>
    <row r="88" spans="1:18" ht="53.4">
      <c r="A88" s="24">
        <v>87</v>
      </c>
      <c r="B88" s="24" t="s">
        <v>3419</v>
      </c>
      <c r="C88" s="29">
        <v>202541063979</v>
      </c>
      <c r="D88" s="24" t="s">
        <v>44</v>
      </c>
      <c r="E88" s="24" t="s">
        <v>3420</v>
      </c>
      <c r="F88" s="24" t="s">
        <v>3052</v>
      </c>
      <c r="G88" s="24" t="s">
        <v>3408</v>
      </c>
      <c r="H88" s="25" t="s">
        <v>3421</v>
      </c>
      <c r="I88" s="24" t="s">
        <v>23</v>
      </c>
      <c r="J88" s="24" t="s">
        <v>3334</v>
      </c>
      <c r="K88" s="26">
        <v>45771</v>
      </c>
      <c r="L88" s="26">
        <v>45842</v>
      </c>
      <c r="M88" s="26">
        <v>45842</v>
      </c>
      <c r="N88" s="24"/>
      <c r="O88" s="26">
        <v>45842</v>
      </c>
      <c r="P88" s="24" t="s">
        <v>3422</v>
      </c>
      <c r="Q88" s="24" t="s">
        <v>3423</v>
      </c>
      <c r="R88" s="24" t="s">
        <v>3023</v>
      </c>
    </row>
    <row r="89" spans="1:18" ht="40.200000000000003">
      <c r="A89" s="24">
        <v>88</v>
      </c>
      <c r="B89" s="24" t="s">
        <v>3424</v>
      </c>
      <c r="C89" s="29">
        <v>202541064202</v>
      </c>
      <c r="D89" s="24" t="s">
        <v>44</v>
      </c>
      <c r="E89" s="24" t="s">
        <v>3425</v>
      </c>
      <c r="F89" s="24" t="s">
        <v>3052</v>
      </c>
      <c r="G89" s="24" t="s">
        <v>3408</v>
      </c>
      <c r="H89" s="25" t="s">
        <v>3426</v>
      </c>
      <c r="I89" s="24" t="s">
        <v>23</v>
      </c>
      <c r="J89" s="24" t="s">
        <v>3334</v>
      </c>
      <c r="K89" s="26">
        <v>45818</v>
      </c>
      <c r="L89" s="26">
        <v>45842</v>
      </c>
      <c r="M89" s="26">
        <v>45842</v>
      </c>
      <c r="N89" s="24"/>
      <c r="O89" s="26">
        <v>45845</v>
      </c>
      <c r="P89" s="24" t="s">
        <v>3422</v>
      </c>
      <c r="Q89" s="24" t="s">
        <v>3423</v>
      </c>
      <c r="R89" s="24" t="s">
        <v>3023</v>
      </c>
    </row>
    <row r="90" spans="1:18" ht="40.200000000000003">
      <c r="A90" s="24">
        <v>89</v>
      </c>
      <c r="B90" s="24" t="s">
        <v>3427</v>
      </c>
      <c r="C90" s="29">
        <v>202531063908</v>
      </c>
      <c r="D90" s="24" t="s">
        <v>38</v>
      </c>
      <c r="E90" s="24" t="s">
        <v>3428</v>
      </c>
      <c r="F90" s="24" t="s">
        <v>3052</v>
      </c>
      <c r="G90" s="24" t="s">
        <v>38</v>
      </c>
      <c r="H90" s="25" t="s">
        <v>3429</v>
      </c>
      <c r="I90" s="24" t="s">
        <v>23</v>
      </c>
      <c r="J90" s="24" t="s">
        <v>3048</v>
      </c>
      <c r="K90" s="26">
        <v>45775</v>
      </c>
      <c r="L90" s="26">
        <v>45842</v>
      </c>
      <c r="M90" s="26">
        <v>45842</v>
      </c>
      <c r="N90" s="24"/>
      <c r="O90" s="26">
        <v>45856</v>
      </c>
      <c r="P90" s="24" t="s">
        <v>3103</v>
      </c>
      <c r="Q90" s="24" t="s">
        <v>3104</v>
      </c>
      <c r="R90" s="24" t="s">
        <v>988</v>
      </c>
    </row>
    <row r="91" spans="1:18" ht="53.4">
      <c r="A91" s="24">
        <v>90</v>
      </c>
      <c r="B91" s="24" t="s">
        <v>3430</v>
      </c>
      <c r="C91" s="29">
        <v>202517064058</v>
      </c>
      <c r="D91" s="24" t="s">
        <v>79</v>
      </c>
      <c r="E91" s="24" t="s">
        <v>3431</v>
      </c>
      <c r="F91" s="24" t="s">
        <v>3432</v>
      </c>
      <c r="G91" s="24" t="s">
        <v>3433</v>
      </c>
      <c r="H91" s="25" t="s">
        <v>3434</v>
      </c>
      <c r="I91" s="24"/>
      <c r="J91" s="24" t="s">
        <v>3048</v>
      </c>
      <c r="K91" s="26">
        <v>45832</v>
      </c>
      <c r="L91" s="26">
        <v>44901</v>
      </c>
      <c r="M91" s="26">
        <v>45842</v>
      </c>
      <c r="N91" s="24"/>
      <c r="O91" s="26">
        <v>45842</v>
      </c>
      <c r="P91" s="24" t="s">
        <v>3435</v>
      </c>
      <c r="Q91" s="24" t="s">
        <v>3159</v>
      </c>
      <c r="R91" s="24" t="s">
        <v>988</v>
      </c>
    </row>
    <row r="92" spans="1:18" ht="53.4">
      <c r="A92" s="24">
        <v>91</v>
      </c>
      <c r="B92" s="24" t="s">
        <v>3436</v>
      </c>
      <c r="C92" s="29">
        <v>202517063899</v>
      </c>
      <c r="D92" s="24" t="s">
        <v>36</v>
      </c>
      <c r="E92" s="24" t="s">
        <v>3437</v>
      </c>
      <c r="F92" s="24" t="s">
        <v>3091</v>
      </c>
      <c r="G92" s="24" t="s">
        <v>3139</v>
      </c>
      <c r="H92" s="25" t="s">
        <v>3438</v>
      </c>
      <c r="I92" s="24"/>
      <c r="J92" s="24" t="s">
        <v>3048</v>
      </c>
      <c r="K92" s="26">
        <v>45835</v>
      </c>
      <c r="L92" s="26">
        <v>44910</v>
      </c>
      <c r="M92" s="26">
        <v>45842</v>
      </c>
      <c r="N92" s="24"/>
      <c r="O92" s="26">
        <v>45842</v>
      </c>
      <c r="P92" s="24" t="s">
        <v>3215</v>
      </c>
      <c r="Q92" s="24" t="s">
        <v>3216</v>
      </c>
      <c r="R92" s="24" t="s">
        <v>988</v>
      </c>
    </row>
    <row r="93" spans="1:18" ht="40.200000000000003">
      <c r="A93" s="24">
        <v>92</v>
      </c>
      <c r="B93" s="24" t="s">
        <v>3439</v>
      </c>
      <c r="C93" s="29">
        <v>202547064018</v>
      </c>
      <c r="D93" s="24" t="s">
        <v>133</v>
      </c>
      <c r="E93" s="24" t="s">
        <v>3440</v>
      </c>
      <c r="F93" s="24" t="s">
        <v>3394</v>
      </c>
      <c r="G93" s="24" t="s">
        <v>3441</v>
      </c>
      <c r="H93" s="25" t="s">
        <v>3442</v>
      </c>
      <c r="I93" s="24"/>
      <c r="J93" s="24" t="s">
        <v>3048</v>
      </c>
      <c r="K93" s="26">
        <v>45797</v>
      </c>
      <c r="L93" s="26">
        <v>44902</v>
      </c>
      <c r="M93" s="26">
        <v>45842</v>
      </c>
      <c r="N93" s="24"/>
      <c r="O93" s="26">
        <v>45842</v>
      </c>
      <c r="P93" s="24" t="s">
        <v>3410</v>
      </c>
      <c r="Q93" s="24" t="s">
        <v>3150</v>
      </c>
      <c r="R93" s="24" t="s">
        <v>988</v>
      </c>
    </row>
    <row r="94" spans="1:18" ht="27">
      <c r="A94" s="24">
        <v>93</v>
      </c>
      <c r="B94" s="24" t="s">
        <v>3443</v>
      </c>
      <c r="C94" s="29">
        <v>202547064005</v>
      </c>
      <c r="D94" s="24" t="s">
        <v>70</v>
      </c>
      <c r="E94" s="24" t="s">
        <v>3444</v>
      </c>
      <c r="F94" s="24" t="s">
        <v>3302</v>
      </c>
      <c r="G94" s="24" t="s">
        <v>3445</v>
      </c>
      <c r="H94" s="25" t="s">
        <v>3446</v>
      </c>
      <c r="I94" s="24"/>
      <c r="J94" s="24" t="s">
        <v>3048</v>
      </c>
      <c r="K94" s="26">
        <v>45817</v>
      </c>
      <c r="L94" s="26">
        <v>44915</v>
      </c>
      <c r="M94" s="26">
        <v>45842</v>
      </c>
      <c r="N94" s="24"/>
      <c r="O94" s="26">
        <v>45842</v>
      </c>
      <c r="P94" s="24" t="s">
        <v>3228</v>
      </c>
      <c r="Q94" s="24" t="s">
        <v>3229</v>
      </c>
      <c r="R94" s="24" t="s">
        <v>988</v>
      </c>
    </row>
    <row r="95" spans="1:18" ht="40.200000000000003">
      <c r="A95" s="24">
        <v>94</v>
      </c>
      <c r="B95" s="24" t="s">
        <v>3447</v>
      </c>
      <c r="C95" s="29">
        <v>202517064146</v>
      </c>
      <c r="D95" s="24" t="s">
        <v>210</v>
      </c>
      <c r="E95" s="24" t="s">
        <v>3448</v>
      </c>
      <c r="F95" s="24" t="s">
        <v>3059</v>
      </c>
      <c r="G95" s="24" t="s">
        <v>3449</v>
      </c>
      <c r="H95" s="25" t="s">
        <v>3450</v>
      </c>
      <c r="I95" s="24"/>
      <c r="J95" s="24" t="s">
        <v>3048</v>
      </c>
      <c r="K95" s="26">
        <v>45729</v>
      </c>
      <c r="L95" s="26">
        <v>44916</v>
      </c>
      <c r="M95" s="26">
        <v>45842</v>
      </c>
      <c r="N95" s="24"/>
      <c r="O95" s="26">
        <v>45842</v>
      </c>
      <c r="P95" s="24" t="s">
        <v>3084</v>
      </c>
      <c r="Q95" s="24" t="s">
        <v>3085</v>
      </c>
      <c r="R95" s="24" t="s">
        <v>988</v>
      </c>
    </row>
    <row r="96" spans="1:18" ht="53.4">
      <c r="A96" s="24">
        <v>95</v>
      </c>
      <c r="B96" s="24" t="s">
        <v>970</v>
      </c>
      <c r="C96" s="29">
        <v>202541064158</v>
      </c>
      <c r="D96" s="24" t="s">
        <v>273</v>
      </c>
      <c r="E96" s="24" t="s">
        <v>971</v>
      </c>
      <c r="F96" s="24" t="s">
        <v>3091</v>
      </c>
      <c r="G96" s="24" t="s">
        <v>3451</v>
      </c>
      <c r="H96" s="25" t="s">
        <v>3452</v>
      </c>
      <c r="I96" s="24" t="s">
        <v>3152</v>
      </c>
      <c r="J96" s="24" t="s">
        <v>3048</v>
      </c>
      <c r="K96" s="26">
        <v>45841</v>
      </c>
      <c r="L96" s="26">
        <v>45842</v>
      </c>
      <c r="M96" s="26">
        <v>45842</v>
      </c>
      <c r="N96" s="26">
        <v>46787</v>
      </c>
      <c r="O96" s="24"/>
      <c r="P96" s="24" t="s">
        <v>3168</v>
      </c>
      <c r="Q96" s="24" t="s">
        <v>3050</v>
      </c>
      <c r="R96" s="24" t="s">
        <v>647</v>
      </c>
    </row>
    <row r="97" spans="1:18" ht="40.200000000000003">
      <c r="A97" s="24">
        <v>96</v>
      </c>
      <c r="B97" s="24" t="s">
        <v>3453</v>
      </c>
      <c r="C97" s="29">
        <v>202544064002</v>
      </c>
      <c r="D97" s="24" t="s">
        <v>66</v>
      </c>
      <c r="E97" s="24" t="s">
        <v>3454</v>
      </c>
      <c r="F97" s="24" t="s">
        <v>3059</v>
      </c>
      <c r="G97" s="24" t="s">
        <v>3455</v>
      </c>
      <c r="H97" s="25" t="s">
        <v>3456</v>
      </c>
      <c r="I97" s="24"/>
      <c r="J97" s="24" t="s">
        <v>3048</v>
      </c>
      <c r="K97" s="26">
        <v>45806</v>
      </c>
      <c r="L97" s="26">
        <v>45496</v>
      </c>
      <c r="M97" s="26">
        <v>45842</v>
      </c>
      <c r="N97" s="24"/>
      <c r="O97" s="26">
        <v>45842</v>
      </c>
      <c r="P97" s="24" t="s">
        <v>3388</v>
      </c>
      <c r="Q97" s="24" t="s">
        <v>3389</v>
      </c>
      <c r="R97" s="24" t="s">
        <v>988</v>
      </c>
    </row>
    <row r="98" spans="1:18" ht="53.4">
      <c r="A98" s="24">
        <v>97</v>
      </c>
      <c r="B98" s="24" t="s">
        <v>3457</v>
      </c>
      <c r="C98" s="29">
        <v>202517063965</v>
      </c>
      <c r="D98" s="24" t="s">
        <v>34</v>
      </c>
      <c r="E98" s="24" t="s">
        <v>3458</v>
      </c>
      <c r="F98" s="24" t="s">
        <v>3066</v>
      </c>
      <c r="G98" s="24" t="s">
        <v>3067</v>
      </c>
      <c r="H98" s="25" t="s">
        <v>3459</v>
      </c>
      <c r="I98" s="24"/>
      <c r="J98" s="24" t="s">
        <v>3048</v>
      </c>
      <c r="K98" s="26">
        <v>45824</v>
      </c>
      <c r="L98" s="26">
        <v>44916</v>
      </c>
      <c r="M98" s="26">
        <v>45842</v>
      </c>
      <c r="N98" s="24"/>
      <c r="O98" s="26">
        <v>45842</v>
      </c>
      <c r="P98" s="24" t="s">
        <v>3173</v>
      </c>
      <c r="Q98" s="24" t="s">
        <v>3174</v>
      </c>
      <c r="R98" s="24" t="s">
        <v>988</v>
      </c>
    </row>
    <row r="99" spans="1:18" ht="53.4">
      <c r="A99" s="24">
        <v>98</v>
      </c>
      <c r="B99" s="24" t="s">
        <v>3460</v>
      </c>
      <c r="C99" s="29">
        <v>202541064356</v>
      </c>
      <c r="D99" s="24" t="s">
        <v>39</v>
      </c>
      <c r="E99" s="24" t="s">
        <v>3461</v>
      </c>
      <c r="F99" s="24" t="s">
        <v>3165</v>
      </c>
      <c r="G99" s="24" t="s">
        <v>3166</v>
      </c>
      <c r="H99" s="25" t="s">
        <v>3462</v>
      </c>
      <c r="I99" s="24" t="s">
        <v>23</v>
      </c>
      <c r="J99" s="24" t="s">
        <v>3048</v>
      </c>
      <c r="K99" s="26">
        <v>45835</v>
      </c>
      <c r="L99" s="26">
        <v>45843</v>
      </c>
      <c r="M99" s="26">
        <v>45843</v>
      </c>
      <c r="N99" s="24"/>
      <c r="O99" s="26">
        <v>45895</v>
      </c>
      <c r="P99" s="24" t="s">
        <v>3168</v>
      </c>
      <c r="Q99" s="24" t="s">
        <v>3050</v>
      </c>
      <c r="R99" s="24" t="s">
        <v>988</v>
      </c>
    </row>
    <row r="100" spans="1:18" ht="40.200000000000003">
      <c r="A100" s="24">
        <v>99</v>
      </c>
      <c r="B100" s="24" t="s">
        <v>3463</v>
      </c>
      <c r="C100" s="29">
        <v>202517064352</v>
      </c>
      <c r="D100" s="24" t="s">
        <v>90</v>
      </c>
      <c r="E100" s="24" t="s">
        <v>3464</v>
      </c>
      <c r="F100" s="24" t="s">
        <v>3045</v>
      </c>
      <c r="G100" s="24" t="s">
        <v>3046</v>
      </c>
      <c r="H100" s="25" t="s">
        <v>3465</v>
      </c>
      <c r="I100" s="24"/>
      <c r="J100" s="24" t="s">
        <v>3048</v>
      </c>
      <c r="K100" s="26">
        <v>45768</v>
      </c>
      <c r="L100" s="26">
        <v>45843</v>
      </c>
      <c r="M100" s="26">
        <v>45843</v>
      </c>
      <c r="N100" s="24"/>
      <c r="O100" s="26">
        <v>45843</v>
      </c>
      <c r="P100" s="24" t="s">
        <v>3135</v>
      </c>
      <c r="Q100" s="24" t="s">
        <v>3136</v>
      </c>
      <c r="R100" s="24" t="s">
        <v>988</v>
      </c>
    </row>
    <row r="101" spans="1:18" ht="53.4">
      <c r="A101" s="24">
        <v>100</v>
      </c>
      <c r="B101" s="24" t="s">
        <v>3466</v>
      </c>
      <c r="C101" s="29">
        <v>202517064358</v>
      </c>
      <c r="D101" s="24" t="s">
        <v>142</v>
      </c>
      <c r="E101" s="24" t="s">
        <v>3467</v>
      </c>
      <c r="F101" s="24" t="s">
        <v>3091</v>
      </c>
      <c r="G101" s="24" t="s">
        <v>3468</v>
      </c>
      <c r="H101" s="25" t="s">
        <v>3469</v>
      </c>
      <c r="I101" s="24"/>
      <c r="J101" s="24" t="s">
        <v>3470</v>
      </c>
      <c r="K101" s="26">
        <v>45819</v>
      </c>
      <c r="L101" s="26">
        <v>44932</v>
      </c>
      <c r="M101" s="26">
        <v>45843</v>
      </c>
      <c r="N101" s="24"/>
      <c r="O101" s="26">
        <v>45843</v>
      </c>
      <c r="P101" s="24" t="s">
        <v>3359</v>
      </c>
      <c r="Q101" s="24" t="s">
        <v>3360</v>
      </c>
      <c r="R101" s="24" t="s">
        <v>988</v>
      </c>
    </row>
    <row r="102" spans="1:18" ht="27">
      <c r="A102" s="24">
        <v>101</v>
      </c>
      <c r="B102" s="24" t="s">
        <v>3471</v>
      </c>
      <c r="C102" s="29">
        <v>202517064359</v>
      </c>
      <c r="D102" s="24" t="s">
        <v>94</v>
      </c>
      <c r="E102" s="24" t="s">
        <v>3472</v>
      </c>
      <c r="F102" s="24" t="s">
        <v>3473</v>
      </c>
      <c r="G102" s="24" t="s">
        <v>94</v>
      </c>
      <c r="H102" s="25" t="s">
        <v>3474</v>
      </c>
      <c r="I102" s="24"/>
      <c r="J102" s="24" t="s">
        <v>3048</v>
      </c>
      <c r="K102" s="26">
        <v>45866</v>
      </c>
      <c r="L102" s="26">
        <v>44901</v>
      </c>
      <c r="M102" s="26">
        <v>45843</v>
      </c>
      <c r="N102" s="24"/>
      <c r="O102" s="26">
        <v>45843</v>
      </c>
      <c r="P102" s="24" t="s">
        <v>3248</v>
      </c>
      <c r="Q102" s="24" t="s">
        <v>3249</v>
      </c>
      <c r="R102" s="24" t="s">
        <v>988</v>
      </c>
    </row>
    <row r="103" spans="1:18" ht="40.200000000000003">
      <c r="A103" s="24">
        <v>102</v>
      </c>
      <c r="B103" s="24" t="s">
        <v>982</v>
      </c>
      <c r="C103" s="29">
        <v>202541042715</v>
      </c>
      <c r="D103" s="24" t="s">
        <v>377</v>
      </c>
      <c r="E103" s="24" t="s">
        <v>983</v>
      </c>
      <c r="F103" s="24" t="s">
        <v>3052</v>
      </c>
      <c r="G103" s="24" t="s">
        <v>46</v>
      </c>
      <c r="H103" s="25" t="s">
        <v>3475</v>
      </c>
      <c r="I103" s="24" t="s">
        <v>3152</v>
      </c>
      <c r="J103" s="24" t="s">
        <v>3048</v>
      </c>
      <c r="K103" s="26">
        <v>45698</v>
      </c>
      <c r="L103" s="26">
        <v>45843</v>
      </c>
      <c r="M103" s="26">
        <v>45843</v>
      </c>
      <c r="N103" s="26">
        <v>46788</v>
      </c>
      <c r="O103" s="24"/>
      <c r="P103" s="24" t="s">
        <v>3173</v>
      </c>
      <c r="Q103" s="24" t="s">
        <v>3174</v>
      </c>
      <c r="R103" s="24" t="s">
        <v>968</v>
      </c>
    </row>
    <row r="104" spans="1:18" ht="66.599999999999994">
      <c r="A104" s="24">
        <v>103</v>
      </c>
      <c r="B104" s="24" t="s">
        <v>984</v>
      </c>
      <c r="C104" s="29">
        <v>202541043951</v>
      </c>
      <c r="D104" s="24" t="s">
        <v>377</v>
      </c>
      <c r="E104" s="24" t="s">
        <v>985</v>
      </c>
      <c r="F104" s="24" t="s">
        <v>3052</v>
      </c>
      <c r="G104" s="24" t="s">
        <v>46</v>
      </c>
      <c r="H104" s="25" t="s">
        <v>3476</v>
      </c>
      <c r="I104" s="24" t="s">
        <v>3152</v>
      </c>
      <c r="J104" s="24" t="s">
        <v>3048</v>
      </c>
      <c r="K104" s="26">
        <v>45698</v>
      </c>
      <c r="L104" s="26">
        <v>45844</v>
      </c>
      <c r="M104" s="26">
        <v>45844</v>
      </c>
      <c r="N104" s="26">
        <v>46789</v>
      </c>
      <c r="O104" s="24"/>
      <c r="P104" s="24" t="s">
        <v>3173</v>
      </c>
      <c r="Q104" s="24" t="s">
        <v>3174</v>
      </c>
      <c r="R104" s="24" t="s">
        <v>968</v>
      </c>
    </row>
    <row r="105" spans="1:18" ht="40.200000000000003">
      <c r="A105" s="24">
        <v>104</v>
      </c>
      <c r="B105" s="24" t="s">
        <v>3477</v>
      </c>
      <c r="C105" s="29">
        <v>202517064515</v>
      </c>
      <c r="D105" s="24" t="s">
        <v>197</v>
      </c>
      <c r="E105" s="24" t="s">
        <v>3478</v>
      </c>
      <c r="F105" s="24" t="s">
        <v>3177</v>
      </c>
      <c r="G105" s="24" t="s">
        <v>197</v>
      </c>
      <c r="H105" s="25" t="s">
        <v>3479</v>
      </c>
      <c r="I105" s="24"/>
      <c r="J105" s="24" t="s">
        <v>3048</v>
      </c>
      <c r="K105" s="26">
        <v>45811</v>
      </c>
      <c r="L105" s="26">
        <v>44910</v>
      </c>
      <c r="M105" s="26">
        <v>45845</v>
      </c>
      <c r="N105" s="24"/>
      <c r="O105" s="26">
        <v>45845</v>
      </c>
      <c r="P105" s="24" t="s">
        <v>3075</v>
      </c>
      <c r="Q105" s="24" t="s">
        <v>3076</v>
      </c>
      <c r="R105" s="24" t="s">
        <v>988</v>
      </c>
    </row>
    <row r="106" spans="1:18" ht="40.200000000000003">
      <c r="A106" s="24">
        <v>105</v>
      </c>
      <c r="B106" s="24" t="s">
        <v>3480</v>
      </c>
      <c r="C106" s="29">
        <v>202517064534</v>
      </c>
      <c r="D106" s="24" t="s">
        <v>115</v>
      </c>
      <c r="E106" s="24" t="s">
        <v>3481</v>
      </c>
      <c r="F106" s="24" t="s">
        <v>3091</v>
      </c>
      <c r="G106" s="24" t="s">
        <v>3482</v>
      </c>
      <c r="H106" s="25" t="s">
        <v>3483</v>
      </c>
      <c r="I106" s="24"/>
      <c r="J106" s="24" t="s">
        <v>3048</v>
      </c>
      <c r="K106" s="26">
        <v>45814</v>
      </c>
      <c r="L106" s="26">
        <v>44916</v>
      </c>
      <c r="M106" s="26">
        <v>45845</v>
      </c>
      <c r="N106" s="24"/>
      <c r="O106" s="26">
        <v>45845</v>
      </c>
      <c r="P106" s="24" t="s">
        <v>3084</v>
      </c>
      <c r="Q106" s="24" t="s">
        <v>3085</v>
      </c>
      <c r="R106" s="24" t="s">
        <v>988</v>
      </c>
    </row>
    <row r="107" spans="1:18" ht="40.200000000000003">
      <c r="A107" s="24">
        <v>106</v>
      </c>
      <c r="B107" s="24" t="s">
        <v>3484</v>
      </c>
      <c r="C107" s="29">
        <v>202547064576</v>
      </c>
      <c r="D107" s="24" t="s">
        <v>98</v>
      </c>
      <c r="E107" s="24" t="s">
        <v>3485</v>
      </c>
      <c r="F107" s="24" t="s">
        <v>3302</v>
      </c>
      <c r="G107" s="24" t="s">
        <v>3486</v>
      </c>
      <c r="H107" s="25" t="s">
        <v>3487</v>
      </c>
      <c r="I107" s="24"/>
      <c r="J107" s="24" t="s">
        <v>3048</v>
      </c>
      <c r="K107" s="26">
        <v>45813</v>
      </c>
      <c r="L107" s="26">
        <v>44908</v>
      </c>
      <c r="M107" s="26">
        <v>45845</v>
      </c>
      <c r="N107" s="24"/>
      <c r="O107" s="26">
        <v>45845</v>
      </c>
      <c r="P107" s="24" t="s">
        <v>3062</v>
      </c>
      <c r="Q107" s="24" t="s">
        <v>3063</v>
      </c>
      <c r="R107" s="24" t="s">
        <v>988</v>
      </c>
    </row>
    <row r="108" spans="1:18" ht="40.200000000000003">
      <c r="A108" s="24">
        <v>107</v>
      </c>
      <c r="B108" s="24" t="s">
        <v>3488</v>
      </c>
      <c r="C108" s="29">
        <v>202547064647</v>
      </c>
      <c r="D108" s="24" t="s">
        <v>98</v>
      </c>
      <c r="E108" s="24" t="s">
        <v>3489</v>
      </c>
      <c r="F108" s="24" t="s">
        <v>3302</v>
      </c>
      <c r="G108" s="24" t="s">
        <v>3486</v>
      </c>
      <c r="H108" s="25" t="s">
        <v>3490</v>
      </c>
      <c r="I108" s="24"/>
      <c r="J108" s="24" t="s">
        <v>3048</v>
      </c>
      <c r="K108" s="26">
        <v>45813</v>
      </c>
      <c r="L108" s="26">
        <v>44908</v>
      </c>
      <c r="M108" s="26">
        <v>45845</v>
      </c>
      <c r="N108" s="24"/>
      <c r="O108" s="26">
        <v>45845</v>
      </c>
      <c r="P108" s="24" t="s">
        <v>3062</v>
      </c>
      <c r="Q108" s="24" t="s">
        <v>3063</v>
      </c>
      <c r="R108" s="24" t="s">
        <v>988</v>
      </c>
    </row>
    <row r="109" spans="1:18" ht="53.4">
      <c r="A109" s="24">
        <v>108</v>
      </c>
      <c r="B109" s="24" t="s">
        <v>989</v>
      </c>
      <c r="C109" s="29">
        <v>202541064479</v>
      </c>
      <c r="D109" s="24" t="s">
        <v>68</v>
      </c>
      <c r="E109" s="24" t="s">
        <v>990</v>
      </c>
      <c r="F109" s="24" t="s">
        <v>3091</v>
      </c>
      <c r="G109" s="24" t="s">
        <v>3252</v>
      </c>
      <c r="H109" s="25" t="s">
        <v>3491</v>
      </c>
      <c r="I109" s="24" t="s">
        <v>23</v>
      </c>
      <c r="J109" s="24" t="s">
        <v>3048</v>
      </c>
      <c r="K109" s="26">
        <v>45842</v>
      </c>
      <c r="L109" s="26">
        <v>45845</v>
      </c>
      <c r="M109" s="26">
        <v>45845</v>
      </c>
      <c r="N109" s="26">
        <v>46790</v>
      </c>
      <c r="O109" s="24"/>
      <c r="P109" s="24" t="s">
        <v>3254</v>
      </c>
      <c r="Q109" s="24" t="s">
        <v>3255</v>
      </c>
      <c r="R109" s="24" t="s">
        <v>974</v>
      </c>
    </row>
    <row r="110" spans="1:18" ht="40.200000000000003">
      <c r="A110" s="24">
        <v>109</v>
      </c>
      <c r="B110" s="24" t="s">
        <v>3492</v>
      </c>
      <c r="C110" s="29">
        <v>202547064458</v>
      </c>
      <c r="D110" s="24" t="s">
        <v>31</v>
      </c>
      <c r="E110" s="24" t="s">
        <v>3493</v>
      </c>
      <c r="F110" s="24" t="s">
        <v>3091</v>
      </c>
      <c r="G110" s="24" t="s">
        <v>31</v>
      </c>
      <c r="H110" s="25" t="s">
        <v>3494</v>
      </c>
      <c r="I110" s="24"/>
      <c r="J110" s="24" t="s">
        <v>3048</v>
      </c>
      <c r="K110" s="26">
        <v>45839</v>
      </c>
      <c r="L110" s="26">
        <v>45845</v>
      </c>
      <c r="M110" s="26">
        <v>45845</v>
      </c>
      <c r="N110" s="24"/>
      <c r="O110" s="26">
        <v>45845</v>
      </c>
      <c r="P110" s="24" t="s">
        <v>3192</v>
      </c>
      <c r="Q110" s="24" t="s">
        <v>3193</v>
      </c>
      <c r="R110" s="24" t="s">
        <v>988</v>
      </c>
    </row>
    <row r="111" spans="1:18" ht="40.200000000000003">
      <c r="A111" s="24">
        <v>110</v>
      </c>
      <c r="B111" s="24" t="s">
        <v>3495</v>
      </c>
      <c r="C111" s="29">
        <v>202547064543</v>
      </c>
      <c r="D111" s="24" t="s">
        <v>31</v>
      </c>
      <c r="E111" s="24" t="s">
        <v>3496</v>
      </c>
      <c r="F111" s="24" t="s">
        <v>3091</v>
      </c>
      <c r="G111" s="24" t="s">
        <v>31</v>
      </c>
      <c r="H111" s="25" t="s">
        <v>3497</v>
      </c>
      <c r="I111" s="24"/>
      <c r="J111" s="24" t="s">
        <v>3048</v>
      </c>
      <c r="K111" s="26">
        <v>45839</v>
      </c>
      <c r="L111" s="26">
        <v>45845</v>
      </c>
      <c r="M111" s="26">
        <v>45845</v>
      </c>
      <c r="N111" s="24"/>
      <c r="O111" s="26">
        <v>45845</v>
      </c>
      <c r="P111" s="24" t="s">
        <v>3215</v>
      </c>
      <c r="Q111" s="24" t="s">
        <v>3216</v>
      </c>
      <c r="R111" s="24" t="s">
        <v>988</v>
      </c>
    </row>
    <row r="112" spans="1:18" ht="40.200000000000003">
      <c r="A112" s="24">
        <v>111</v>
      </c>
      <c r="B112" s="24" t="s">
        <v>3498</v>
      </c>
      <c r="C112" s="29">
        <v>202547064613</v>
      </c>
      <c r="D112" s="24" t="s">
        <v>31</v>
      </c>
      <c r="E112" s="24" t="s">
        <v>3499</v>
      </c>
      <c r="F112" s="24" t="s">
        <v>3091</v>
      </c>
      <c r="G112" s="24" t="s">
        <v>31</v>
      </c>
      <c r="H112" s="25" t="s">
        <v>3500</v>
      </c>
      <c r="I112" s="24"/>
      <c r="J112" s="24" t="s">
        <v>3048</v>
      </c>
      <c r="K112" s="26">
        <v>45839</v>
      </c>
      <c r="L112" s="26">
        <v>44972</v>
      </c>
      <c r="M112" s="26">
        <v>45845</v>
      </c>
      <c r="N112" s="24"/>
      <c r="O112" s="26">
        <v>45845</v>
      </c>
      <c r="P112" s="24" t="s">
        <v>3272</v>
      </c>
      <c r="Q112" s="24" t="s">
        <v>3273</v>
      </c>
      <c r="R112" s="24" t="s">
        <v>988</v>
      </c>
    </row>
    <row r="113" spans="1:18" ht="40.200000000000003">
      <c r="A113" s="24">
        <v>112</v>
      </c>
      <c r="B113" s="24" t="s">
        <v>3501</v>
      </c>
      <c r="C113" s="29">
        <v>202547064577</v>
      </c>
      <c r="D113" s="24" t="s">
        <v>31</v>
      </c>
      <c r="E113" s="24" t="s">
        <v>3502</v>
      </c>
      <c r="F113" s="24" t="s">
        <v>3091</v>
      </c>
      <c r="G113" s="24" t="s">
        <v>31</v>
      </c>
      <c r="H113" s="25" t="s">
        <v>3503</v>
      </c>
      <c r="I113" s="24"/>
      <c r="J113" s="24" t="s">
        <v>3048</v>
      </c>
      <c r="K113" s="26">
        <v>45839</v>
      </c>
      <c r="L113" s="26">
        <v>45845</v>
      </c>
      <c r="M113" s="26">
        <v>45845</v>
      </c>
      <c r="N113" s="24"/>
      <c r="O113" s="26">
        <v>45845</v>
      </c>
      <c r="P113" s="24" t="s">
        <v>3103</v>
      </c>
      <c r="Q113" s="24" t="s">
        <v>3104</v>
      </c>
      <c r="R113" s="24" t="s">
        <v>988</v>
      </c>
    </row>
    <row r="114" spans="1:18" ht="53.4">
      <c r="A114" s="24">
        <v>113</v>
      </c>
      <c r="B114" s="24" t="s">
        <v>3504</v>
      </c>
      <c r="C114" s="29">
        <v>202517064584</v>
      </c>
      <c r="D114" s="24" t="s">
        <v>318</v>
      </c>
      <c r="E114" s="24" t="s">
        <v>3505</v>
      </c>
      <c r="F114" s="24" t="s">
        <v>3091</v>
      </c>
      <c r="G114" s="24" t="s">
        <v>3506</v>
      </c>
      <c r="H114" s="25" t="s">
        <v>3507</v>
      </c>
      <c r="I114" s="24"/>
      <c r="J114" s="24" t="s">
        <v>3048</v>
      </c>
      <c r="K114" s="26">
        <v>45825</v>
      </c>
      <c r="L114" s="26">
        <v>44923</v>
      </c>
      <c r="M114" s="26">
        <v>45845</v>
      </c>
      <c r="N114" s="24"/>
      <c r="O114" s="26">
        <v>45845</v>
      </c>
      <c r="P114" s="24" t="s">
        <v>3228</v>
      </c>
      <c r="Q114" s="24" t="s">
        <v>3229</v>
      </c>
      <c r="R114" s="24" t="s">
        <v>988</v>
      </c>
    </row>
    <row r="115" spans="1:18" ht="53.4">
      <c r="A115" s="24">
        <v>114</v>
      </c>
      <c r="B115" s="24" t="s">
        <v>3508</v>
      </c>
      <c r="C115" s="29">
        <v>202517064606</v>
      </c>
      <c r="D115" s="24" t="s">
        <v>49</v>
      </c>
      <c r="E115" s="24" t="s">
        <v>3509</v>
      </c>
      <c r="F115" s="24" t="s">
        <v>3066</v>
      </c>
      <c r="G115" s="24" t="s">
        <v>3067</v>
      </c>
      <c r="H115" s="25" t="s">
        <v>3510</v>
      </c>
      <c r="I115" s="24"/>
      <c r="J115" s="24" t="s">
        <v>3048</v>
      </c>
      <c r="K115" s="26">
        <v>45726</v>
      </c>
      <c r="L115" s="26">
        <v>45194</v>
      </c>
      <c r="M115" s="26">
        <v>45845</v>
      </c>
      <c r="N115" s="24"/>
      <c r="O115" s="26">
        <v>45845</v>
      </c>
      <c r="P115" s="24" t="s">
        <v>3239</v>
      </c>
      <c r="Q115" s="24" t="s">
        <v>3240</v>
      </c>
      <c r="R115" s="24" t="s">
        <v>988</v>
      </c>
    </row>
    <row r="116" spans="1:18" ht="66.599999999999994">
      <c r="A116" s="24">
        <v>115</v>
      </c>
      <c r="B116" s="24" t="s">
        <v>3511</v>
      </c>
      <c r="C116" s="29">
        <v>202541064631</v>
      </c>
      <c r="D116" s="24" t="s">
        <v>44</v>
      </c>
      <c r="E116" s="24" t="s">
        <v>3512</v>
      </c>
      <c r="F116" s="24" t="s">
        <v>3052</v>
      </c>
      <c r="G116" s="24" t="s">
        <v>3408</v>
      </c>
      <c r="H116" s="25" t="s">
        <v>3513</v>
      </c>
      <c r="I116" s="24" t="s">
        <v>23</v>
      </c>
      <c r="J116" s="24" t="s">
        <v>3334</v>
      </c>
      <c r="K116" s="26">
        <v>45800</v>
      </c>
      <c r="L116" s="26">
        <v>45845</v>
      </c>
      <c r="M116" s="26">
        <v>45845</v>
      </c>
      <c r="N116" s="24"/>
      <c r="O116" s="26">
        <v>45845</v>
      </c>
      <c r="P116" s="24" t="s">
        <v>3397</v>
      </c>
      <c r="Q116" s="24" t="s">
        <v>3398</v>
      </c>
      <c r="R116" s="24" t="s">
        <v>3022</v>
      </c>
    </row>
    <row r="117" spans="1:18" ht="53.4">
      <c r="A117" s="24">
        <v>116</v>
      </c>
      <c r="B117" s="24" t="s">
        <v>3514</v>
      </c>
      <c r="C117" s="29">
        <v>202531064604</v>
      </c>
      <c r="D117" s="24" t="s">
        <v>38</v>
      </c>
      <c r="E117" s="24" t="s">
        <v>3515</v>
      </c>
      <c r="F117" s="24" t="s">
        <v>3052</v>
      </c>
      <c r="G117" s="24" t="s">
        <v>38</v>
      </c>
      <c r="H117" s="25" t="s">
        <v>3516</v>
      </c>
      <c r="I117" s="24" t="s">
        <v>23</v>
      </c>
      <c r="J117" s="24" t="s">
        <v>3162</v>
      </c>
      <c r="K117" s="26">
        <v>45712</v>
      </c>
      <c r="L117" s="26">
        <v>45845</v>
      </c>
      <c r="M117" s="26">
        <v>45845</v>
      </c>
      <c r="N117" s="24"/>
      <c r="O117" s="26">
        <v>45856</v>
      </c>
      <c r="P117" s="24" t="s">
        <v>3278</v>
      </c>
      <c r="Q117" s="24" t="s">
        <v>3279</v>
      </c>
      <c r="R117" s="24" t="s">
        <v>988</v>
      </c>
    </row>
    <row r="118" spans="1:18" ht="53.4">
      <c r="A118" s="24">
        <v>117</v>
      </c>
      <c r="B118" s="24" t="s">
        <v>3517</v>
      </c>
      <c r="C118" s="29">
        <v>202517064603</v>
      </c>
      <c r="D118" s="24" t="s">
        <v>36</v>
      </c>
      <c r="E118" s="24" t="s">
        <v>3518</v>
      </c>
      <c r="F118" s="24" t="s">
        <v>3091</v>
      </c>
      <c r="G118" s="24" t="s">
        <v>3139</v>
      </c>
      <c r="H118" s="25" t="s">
        <v>3519</v>
      </c>
      <c r="I118" s="24"/>
      <c r="J118" s="24" t="s">
        <v>3048</v>
      </c>
      <c r="K118" s="26">
        <v>45835</v>
      </c>
      <c r="L118" s="26">
        <v>44905</v>
      </c>
      <c r="M118" s="26">
        <v>45845</v>
      </c>
      <c r="N118" s="24"/>
      <c r="O118" s="26">
        <v>45845</v>
      </c>
      <c r="P118" s="24" t="s">
        <v>3049</v>
      </c>
      <c r="Q118" s="24" t="s">
        <v>3050</v>
      </c>
      <c r="R118" s="24" t="s">
        <v>988</v>
      </c>
    </row>
    <row r="119" spans="1:18" ht="53.4">
      <c r="A119" s="24">
        <v>118</v>
      </c>
      <c r="B119" s="24" t="s">
        <v>3520</v>
      </c>
      <c r="C119" s="29">
        <v>202547064708</v>
      </c>
      <c r="D119" s="24" t="s">
        <v>50</v>
      </c>
      <c r="E119" s="24" t="s">
        <v>3521</v>
      </c>
      <c r="F119" s="24" t="s">
        <v>3066</v>
      </c>
      <c r="G119" s="24" t="s">
        <v>3319</v>
      </c>
      <c r="H119" s="25" t="s">
        <v>3522</v>
      </c>
      <c r="I119" s="24"/>
      <c r="J119" s="24" t="s">
        <v>3048</v>
      </c>
      <c r="K119" s="26">
        <v>45792</v>
      </c>
      <c r="L119" s="26">
        <v>44903</v>
      </c>
      <c r="M119" s="26">
        <v>45845</v>
      </c>
      <c r="N119" s="24"/>
      <c r="O119" s="26">
        <v>45845</v>
      </c>
      <c r="P119" s="24" t="s">
        <v>3168</v>
      </c>
      <c r="Q119" s="24" t="s">
        <v>3050</v>
      </c>
      <c r="R119" s="24" t="s">
        <v>988</v>
      </c>
    </row>
    <row r="120" spans="1:18" ht="79.8">
      <c r="A120" s="24">
        <v>119</v>
      </c>
      <c r="B120" s="24" t="s">
        <v>3523</v>
      </c>
      <c r="C120" s="29">
        <v>202517064571</v>
      </c>
      <c r="D120" s="24" t="s">
        <v>32</v>
      </c>
      <c r="E120" s="24" t="s">
        <v>3524</v>
      </c>
      <c r="F120" s="24" t="s">
        <v>3066</v>
      </c>
      <c r="G120" s="24" t="s">
        <v>3067</v>
      </c>
      <c r="H120" s="25" t="s">
        <v>3525</v>
      </c>
      <c r="I120" s="24"/>
      <c r="J120" s="24" t="s">
        <v>3048</v>
      </c>
      <c r="K120" s="26">
        <v>45838</v>
      </c>
      <c r="L120" s="26">
        <v>44915</v>
      </c>
      <c r="M120" s="26">
        <v>45845</v>
      </c>
      <c r="N120" s="24"/>
      <c r="O120" s="26">
        <v>45845</v>
      </c>
      <c r="P120" s="24" t="s">
        <v>3204</v>
      </c>
      <c r="Q120" s="24" t="s">
        <v>3205</v>
      </c>
      <c r="R120" s="24" t="s">
        <v>988</v>
      </c>
    </row>
    <row r="121" spans="1:18" ht="53.4">
      <c r="A121" s="24">
        <v>120</v>
      </c>
      <c r="B121" s="24" t="s">
        <v>3526</v>
      </c>
      <c r="C121" s="29">
        <v>202517064540</v>
      </c>
      <c r="D121" s="24" t="s">
        <v>32</v>
      </c>
      <c r="E121" s="24" t="s">
        <v>3527</v>
      </c>
      <c r="F121" s="24" t="s">
        <v>3066</v>
      </c>
      <c r="G121" s="24" t="s">
        <v>3067</v>
      </c>
      <c r="H121" s="25" t="s">
        <v>3528</v>
      </c>
      <c r="I121" s="24"/>
      <c r="J121" s="24" t="s">
        <v>3048</v>
      </c>
      <c r="K121" s="26">
        <v>45833</v>
      </c>
      <c r="L121" s="26">
        <v>44914</v>
      </c>
      <c r="M121" s="26">
        <v>45845</v>
      </c>
      <c r="N121" s="24"/>
      <c r="O121" s="26">
        <v>45845</v>
      </c>
      <c r="P121" s="24" t="s">
        <v>3204</v>
      </c>
      <c r="Q121" s="24" t="s">
        <v>3205</v>
      </c>
      <c r="R121" s="24" t="s">
        <v>988</v>
      </c>
    </row>
    <row r="122" spans="1:18" ht="79.8">
      <c r="A122" s="24">
        <v>121</v>
      </c>
      <c r="B122" s="24" t="s">
        <v>986</v>
      </c>
      <c r="C122" s="29">
        <v>202511064704</v>
      </c>
      <c r="D122" s="24" t="s">
        <v>220</v>
      </c>
      <c r="E122" s="24" t="s">
        <v>987</v>
      </c>
      <c r="F122" s="24" t="s">
        <v>3052</v>
      </c>
      <c r="G122" s="24" t="s">
        <v>3529</v>
      </c>
      <c r="H122" s="25" t="s">
        <v>3530</v>
      </c>
      <c r="I122" s="24" t="s">
        <v>23</v>
      </c>
      <c r="J122" s="24" t="s">
        <v>3048</v>
      </c>
      <c r="K122" s="26">
        <v>45894</v>
      </c>
      <c r="L122" s="26">
        <v>45845</v>
      </c>
      <c r="M122" s="26">
        <v>45845</v>
      </c>
      <c r="N122" s="26">
        <v>46790</v>
      </c>
      <c r="O122" s="24"/>
      <c r="P122" s="24" t="s">
        <v>3435</v>
      </c>
      <c r="Q122" s="24" t="s">
        <v>3159</v>
      </c>
      <c r="R122" s="24" t="s">
        <v>988</v>
      </c>
    </row>
    <row r="123" spans="1:18" ht="40.200000000000003">
      <c r="A123" s="24">
        <v>122</v>
      </c>
      <c r="B123" s="24" t="s">
        <v>3531</v>
      </c>
      <c r="C123" s="29">
        <v>202527064522</v>
      </c>
      <c r="D123" s="24" t="s">
        <v>430</v>
      </c>
      <c r="E123" s="24" t="s">
        <v>3532</v>
      </c>
      <c r="F123" s="24" t="s">
        <v>3302</v>
      </c>
      <c r="G123" s="24" t="s">
        <v>3533</v>
      </c>
      <c r="H123" s="25" t="s">
        <v>3534</v>
      </c>
      <c r="I123" s="24"/>
      <c r="J123" s="24" t="s">
        <v>3048</v>
      </c>
      <c r="K123" s="26">
        <v>46120</v>
      </c>
      <c r="L123" s="26">
        <v>44902</v>
      </c>
      <c r="M123" s="26">
        <v>45845</v>
      </c>
      <c r="N123" s="24"/>
      <c r="O123" s="26">
        <v>45845</v>
      </c>
      <c r="P123" s="24" t="s">
        <v>3535</v>
      </c>
      <c r="Q123" s="24" t="s">
        <v>3536</v>
      </c>
      <c r="R123" s="24" t="s">
        <v>988</v>
      </c>
    </row>
    <row r="124" spans="1:18" ht="53.4">
      <c r="A124" s="24">
        <v>123</v>
      </c>
      <c r="B124" s="24" t="s">
        <v>3537</v>
      </c>
      <c r="C124" s="29">
        <v>202517064569</v>
      </c>
      <c r="D124" s="24" t="s">
        <v>235</v>
      </c>
      <c r="E124" s="24" t="s">
        <v>3538</v>
      </c>
      <c r="F124" s="24" t="s">
        <v>3312</v>
      </c>
      <c r="G124" s="24" t="s">
        <v>235</v>
      </c>
      <c r="H124" s="25" t="s">
        <v>3539</v>
      </c>
      <c r="I124" s="24"/>
      <c r="J124" s="24" t="s">
        <v>3048</v>
      </c>
      <c r="K124" s="26">
        <v>45715</v>
      </c>
      <c r="L124" s="26">
        <v>44907</v>
      </c>
      <c r="M124" s="26">
        <v>45845</v>
      </c>
      <c r="N124" s="24"/>
      <c r="O124" s="26">
        <v>45845</v>
      </c>
      <c r="P124" s="24" t="s">
        <v>3204</v>
      </c>
      <c r="Q124" s="24" t="s">
        <v>3205</v>
      </c>
      <c r="R124" s="24" t="s">
        <v>988</v>
      </c>
    </row>
    <row r="125" spans="1:18" ht="66.599999999999994">
      <c r="A125" s="24">
        <v>124</v>
      </c>
      <c r="B125" s="24" t="s">
        <v>3540</v>
      </c>
      <c r="C125" s="29">
        <v>202547064464</v>
      </c>
      <c r="D125" s="24" t="s">
        <v>176</v>
      </c>
      <c r="E125" s="24" t="s">
        <v>3541</v>
      </c>
      <c r="F125" s="24" t="s">
        <v>3066</v>
      </c>
      <c r="G125" s="24" t="s">
        <v>3542</v>
      </c>
      <c r="H125" s="25" t="s">
        <v>3543</v>
      </c>
      <c r="I125" s="24"/>
      <c r="J125" s="24" t="s">
        <v>3048</v>
      </c>
      <c r="K125" s="26">
        <v>45807</v>
      </c>
      <c r="L125" s="26">
        <v>44903</v>
      </c>
      <c r="M125" s="26">
        <v>45845</v>
      </c>
      <c r="N125" s="24"/>
      <c r="O125" s="26">
        <v>45845</v>
      </c>
      <c r="P125" s="24" t="s">
        <v>3335</v>
      </c>
      <c r="Q125" s="24" t="s">
        <v>3336</v>
      </c>
      <c r="R125" s="24" t="s">
        <v>988</v>
      </c>
    </row>
    <row r="126" spans="1:18" ht="66.599999999999994">
      <c r="A126" s="24">
        <v>125</v>
      </c>
      <c r="B126" s="24" t="s">
        <v>3544</v>
      </c>
      <c r="C126" s="29">
        <v>202547064468</v>
      </c>
      <c r="D126" s="24" t="s">
        <v>176</v>
      </c>
      <c r="E126" s="24" t="s">
        <v>3545</v>
      </c>
      <c r="F126" s="24" t="s">
        <v>3066</v>
      </c>
      <c r="G126" s="24" t="s">
        <v>3542</v>
      </c>
      <c r="H126" s="25" t="s">
        <v>3546</v>
      </c>
      <c r="I126" s="24"/>
      <c r="J126" s="24" t="s">
        <v>3048</v>
      </c>
      <c r="K126" s="26">
        <v>45807</v>
      </c>
      <c r="L126" s="26">
        <v>44903</v>
      </c>
      <c r="M126" s="26">
        <v>45845</v>
      </c>
      <c r="N126" s="24"/>
      <c r="O126" s="26">
        <v>45845</v>
      </c>
      <c r="P126" s="24" t="s">
        <v>3335</v>
      </c>
      <c r="Q126" s="24" t="s">
        <v>3336</v>
      </c>
      <c r="R126" s="24" t="s">
        <v>988</v>
      </c>
    </row>
    <row r="127" spans="1:18" ht="53.4">
      <c r="A127" s="24">
        <v>126</v>
      </c>
      <c r="B127" s="24" t="s">
        <v>3547</v>
      </c>
      <c r="C127" s="29">
        <v>202547064499</v>
      </c>
      <c r="D127" s="24" t="s">
        <v>176</v>
      </c>
      <c r="E127" s="24" t="s">
        <v>3548</v>
      </c>
      <c r="F127" s="24" t="s">
        <v>3066</v>
      </c>
      <c r="G127" s="24" t="s">
        <v>3542</v>
      </c>
      <c r="H127" s="25" t="s">
        <v>3549</v>
      </c>
      <c r="I127" s="24"/>
      <c r="J127" s="24" t="s">
        <v>3048</v>
      </c>
      <c r="K127" s="26">
        <v>45807</v>
      </c>
      <c r="L127" s="26">
        <v>44903</v>
      </c>
      <c r="M127" s="26">
        <v>45845</v>
      </c>
      <c r="N127" s="24"/>
      <c r="O127" s="26">
        <v>45845</v>
      </c>
      <c r="P127" s="24" t="s">
        <v>3335</v>
      </c>
      <c r="Q127" s="24" t="s">
        <v>3336</v>
      </c>
      <c r="R127" s="24" t="s">
        <v>988</v>
      </c>
    </row>
    <row r="128" spans="1:18" ht="53.4">
      <c r="A128" s="24">
        <v>127</v>
      </c>
      <c r="B128" s="24" t="s">
        <v>3550</v>
      </c>
      <c r="C128" s="29">
        <v>202547064503</v>
      </c>
      <c r="D128" s="24" t="s">
        <v>176</v>
      </c>
      <c r="E128" s="24" t="s">
        <v>3551</v>
      </c>
      <c r="F128" s="24" t="s">
        <v>3066</v>
      </c>
      <c r="G128" s="24" t="s">
        <v>3542</v>
      </c>
      <c r="H128" s="25" t="s">
        <v>3552</v>
      </c>
      <c r="I128" s="24"/>
      <c r="J128" s="24" t="s">
        <v>3048</v>
      </c>
      <c r="K128" s="26">
        <v>45807</v>
      </c>
      <c r="L128" s="26">
        <v>44903</v>
      </c>
      <c r="M128" s="26">
        <v>45845</v>
      </c>
      <c r="N128" s="24"/>
      <c r="O128" s="26">
        <v>45845</v>
      </c>
      <c r="P128" s="24" t="s">
        <v>3335</v>
      </c>
      <c r="Q128" s="24" t="s">
        <v>3336</v>
      </c>
      <c r="R128" s="24" t="s">
        <v>988</v>
      </c>
    </row>
    <row r="129" spans="1:18" ht="40.200000000000003">
      <c r="A129" s="24">
        <v>128</v>
      </c>
      <c r="B129" s="24" t="s">
        <v>3553</v>
      </c>
      <c r="C129" s="29">
        <v>202547064687</v>
      </c>
      <c r="D129" s="24" t="s">
        <v>93</v>
      </c>
      <c r="E129" s="24" t="s">
        <v>3554</v>
      </c>
      <c r="F129" s="24" t="s">
        <v>3091</v>
      </c>
      <c r="G129" s="24" t="s">
        <v>3555</v>
      </c>
      <c r="H129" s="25" t="s">
        <v>3556</v>
      </c>
      <c r="I129" s="24"/>
      <c r="J129" s="24" t="s">
        <v>3162</v>
      </c>
      <c r="K129" s="26">
        <v>45813</v>
      </c>
      <c r="L129" s="26">
        <v>44902</v>
      </c>
      <c r="M129" s="26">
        <v>45845</v>
      </c>
      <c r="N129" s="24"/>
      <c r="O129" s="26">
        <v>45845</v>
      </c>
      <c r="P129" s="24" t="s">
        <v>3168</v>
      </c>
      <c r="Q129" s="24" t="s">
        <v>3050</v>
      </c>
      <c r="R129" s="24" t="s">
        <v>988</v>
      </c>
    </row>
    <row r="130" spans="1:18" ht="66.599999999999994">
      <c r="A130" s="24">
        <v>129</v>
      </c>
      <c r="B130" s="24" t="s">
        <v>1001</v>
      </c>
      <c r="C130" s="29">
        <v>202541065031</v>
      </c>
      <c r="D130" s="24" t="s">
        <v>593</v>
      </c>
      <c r="E130" s="24" t="s">
        <v>649</v>
      </c>
      <c r="F130" s="24" t="s">
        <v>3052</v>
      </c>
      <c r="G130" s="24" t="s">
        <v>593</v>
      </c>
      <c r="H130" s="25" t="s">
        <v>3557</v>
      </c>
      <c r="I130" s="24" t="s">
        <v>23</v>
      </c>
      <c r="J130" s="24" t="s">
        <v>3470</v>
      </c>
      <c r="K130" s="26">
        <v>46111</v>
      </c>
      <c r="L130" s="26">
        <v>45846</v>
      </c>
      <c r="M130" s="26">
        <v>45846</v>
      </c>
      <c r="N130" s="26">
        <v>46791</v>
      </c>
      <c r="O130" s="24"/>
      <c r="P130" s="24" t="s">
        <v>3272</v>
      </c>
      <c r="Q130" s="24" t="s">
        <v>3273</v>
      </c>
      <c r="R130" s="24" t="s">
        <v>974</v>
      </c>
    </row>
    <row r="131" spans="1:18" ht="53.4">
      <c r="A131" s="24">
        <v>130</v>
      </c>
      <c r="B131" s="24" t="s">
        <v>999</v>
      </c>
      <c r="C131" s="29">
        <v>202541064986</v>
      </c>
      <c r="D131" s="24" t="s">
        <v>33</v>
      </c>
      <c r="E131" s="24" t="s">
        <v>1000</v>
      </c>
      <c r="F131" s="24" t="s">
        <v>3052</v>
      </c>
      <c r="G131" s="24" t="s">
        <v>3319</v>
      </c>
      <c r="H131" s="25" t="s">
        <v>3558</v>
      </c>
      <c r="I131" s="24" t="s">
        <v>3152</v>
      </c>
      <c r="J131" s="24" t="s">
        <v>3048</v>
      </c>
      <c r="K131" s="26">
        <v>45842</v>
      </c>
      <c r="L131" s="26">
        <v>45846</v>
      </c>
      <c r="M131" s="26">
        <v>45846</v>
      </c>
      <c r="N131" s="26">
        <v>46791</v>
      </c>
      <c r="O131" s="24"/>
      <c r="P131" s="24" t="s">
        <v>3079</v>
      </c>
      <c r="Q131" s="24" t="s">
        <v>3080</v>
      </c>
      <c r="R131" s="24" t="s">
        <v>968</v>
      </c>
    </row>
    <row r="132" spans="1:18" ht="27">
      <c r="A132" s="24">
        <v>131</v>
      </c>
      <c r="B132" s="24" t="s">
        <v>997</v>
      </c>
      <c r="C132" s="29">
        <v>202541064810</v>
      </c>
      <c r="D132" s="24" t="s">
        <v>42</v>
      </c>
      <c r="E132" s="24" t="s">
        <v>998</v>
      </c>
      <c r="F132" s="24" t="s">
        <v>3045</v>
      </c>
      <c r="G132" s="24" t="s">
        <v>3559</v>
      </c>
      <c r="H132" s="25" t="s">
        <v>3560</v>
      </c>
      <c r="I132" s="24" t="s">
        <v>23</v>
      </c>
      <c r="J132" s="24" t="s">
        <v>3048</v>
      </c>
      <c r="K132" s="26">
        <v>45842</v>
      </c>
      <c r="L132" s="26">
        <v>45846</v>
      </c>
      <c r="M132" s="26">
        <v>45846</v>
      </c>
      <c r="N132" s="26">
        <v>46791</v>
      </c>
      <c r="O132" s="24"/>
      <c r="P132" s="24" t="s">
        <v>3254</v>
      </c>
      <c r="Q132" s="24" t="s">
        <v>3255</v>
      </c>
      <c r="R132" s="24" t="s">
        <v>974</v>
      </c>
    </row>
    <row r="133" spans="1:18" ht="40.200000000000003">
      <c r="A133" s="24">
        <v>132</v>
      </c>
      <c r="B133" s="24" t="s">
        <v>991</v>
      </c>
      <c r="C133" s="29">
        <v>202541065126</v>
      </c>
      <c r="D133" s="24" t="s">
        <v>42</v>
      </c>
      <c r="E133" s="24" t="s">
        <v>992</v>
      </c>
      <c r="F133" s="24" t="s">
        <v>3045</v>
      </c>
      <c r="G133" s="24" t="s">
        <v>3559</v>
      </c>
      <c r="H133" s="25" t="s">
        <v>3561</v>
      </c>
      <c r="I133" s="24" t="s">
        <v>3152</v>
      </c>
      <c r="J133" s="24" t="s">
        <v>3048</v>
      </c>
      <c r="K133" s="26">
        <v>45842</v>
      </c>
      <c r="L133" s="26">
        <v>45846</v>
      </c>
      <c r="M133" s="26">
        <v>45846</v>
      </c>
      <c r="N133" s="26">
        <v>46791</v>
      </c>
      <c r="O133" s="24"/>
      <c r="P133" s="24" t="s">
        <v>3289</v>
      </c>
      <c r="Q133" s="24" t="s">
        <v>3290</v>
      </c>
      <c r="R133" s="24" t="s">
        <v>968</v>
      </c>
    </row>
    <row r="134" spans="1:18" ht="53.4">
      <c r="A134" s="24">
        <v>133</v>
      </c>
      <c r="B134" s="24" t="s">
        <v>993</v>
      </c>
      <c r="C134" s="29">
        <v>202541065035</v>
      </c>
      <c r="D134" s="24" t="s">
        <v>42</v>
      </c>
      <c r="E134" s="24" t="s">
        <v>994</v>
      </c>
      <c r="F134" s="24" t="s">
        <v>3045</v>
      </c>
      <c r="G134" s="24" t="s">
        <v>3559</v>
      </c>
      <c r="H134" s="25" t="s">
        <v>3562</v>
      </c>
      <c r="I134" s="24" t="s">
        <v>23</v>
      </c>
      <c r="J134" s="24" t="s">
        <v>3048</v>
      </c>
      <c r="K134" s="26">
        <v>45842</v>
      </c>
      <c r="L134" s="26">
        <v>45846</v>
      </c>
      <c r="M134" s="26">
        <v>45846</v>
      </c>
      <c r="N134" s="26">
        <v>46791</v>
      </c>
      <c r="O134" s="24"/>
      <c r="P134" s="24" t="s">
        <v>3254</v>
      </c>
      <c r="Q134" s="24" t="s">
        <v>3255</v>
      </c>
      <c r="R134" s="24" t="s">
        <v>974</v>
      </c>
    </row>
    <row r="135" spans="1:18" ht="53.4">
      <c r="A135" s="24">
        <v>134</v>
      </c>
      <c r="B135" s="24" t="s">
        <v>3563</v>
      </c>
      <c r="C135" s="29">
        <v>202517065131</v>
      </c>
      <c r="D135" s="24" t="s">
        <v>64</v>
      </c>
      <c r="E135" s="24" t="s">
        <v>3564</v>
      </c>
      <c r="F135" s="24" t="s">
        <v>3066</v>
      </c>
      <c r="G135" s="24" t="s">
        <v>3067</v>
      </c>
      <c r="H135" s="25" t="s">
        <v>3565</v>
      </c>
      <c r="I135" s="24"/>
      <c r="J135" s="24" t="s">
        <v>3048</v>
      </c>
      <c r="K135" s="26">
        <v>45734</v>
      </c>
      <c r="L135" s="26">
        <v>45176</v>
      </c>
      <c r="M135" s="26">
        <v>45846</v>
      </c>
      <c r="N135" s="24"/>
      <c r="O135" s="26">
        <v>45846</v>
      </c>
      <c r="P135" s="24" t="s">
        <v>3069</v>
      </c>
      <c r="Q135" s="24" t="s">
        <v>3070</v>
      </c>
      <c r="R135" s="24" t="s">
        <v>988</v>
      </c>
    </row>
    <row r="136" spans="1:18" ht="27">
      <c r="A136" s="24">
        <v>135</v>
      </c>
      <c r="B136" s="24" t="s">
        <v>3566</v>
      </c>
      <c r="C136" s="29">
        <v>202517064815</v>
      </c>
      <c r="D136" s="24" t="s">
        <v>105</v>
      </c>
      <c r="E136" s="24" t="s">
        <v>3567</v>
      </c>
      <c r="F136" s="24" t="s">
        <v>3045</v>
      </c>
      <c r="G136" s="24" t="s">
        <v>3046</v>
      </c>
      <c r="H136" s="25" t="s">
        <v>3568</v>
      </c>
      <c r="I136" s="24"/>
      <c r="J136" s="24" t="s">
        <v>3048</v>
      </c>
      <c r="K136" s="26">
        <v>45727</v>
      </c>
      <c r="L136" s="26">
        <v>45846</v>
      </c>
      <c r="M136" s="26">
        <v>45846</v>
      </c>
      <c r="N136" s="24"/>
      <c r="O136" s="26">
        <v>45846</v>
      </c>
      <c r="P136" s="24" t="s">
        <v>3141</v>
      </c>
      <c r="Q136" s="24" t="s">
        <v>3142</v>
      </c>
      <c r="R136" s="24" t="s">
        <v>988</v>
      </c>
    </row>
    <row r="137" spans="1:18" ht="53.4">
      <c r="A137" s="24">
        <v>136</v>
      </c>
      <c r="B137" s="24" t="s">
        <v>3569</v>
      </c>
      <c r="C137" s="29">
        <v>202547064819</v>
      </c>
      <c r="D137" s="24" t="s">
        <v>31</v>
      </c>
      <c r="E137" s="24" t="s">
        <v>3570</v>
      </c>
      <c r="F137" s="24" t="s">
        <v>3091</v>
      </c>
      <c r="G137" s="24" t="s">
        <v>31</v>
      </c>
      <c r="H137" s="25" t="s">
        <v>3571</v>
      </c>
      <c r="I137" s="24"/>
      <c r="J137" s="24" t="s">
        <v>3048</v>
      </c>
      <c r="K137" s="26">
        <v>45841</v>
      </c>
      <c r="L137" s="26">
        <v>45846</v>
      </c>
      <c r="M137" s="26">
        <v>45846</v>
      </c>
      <c r="N137" s="24"/>
      <c r="O137" s="26">
        <v>45846</v>
      </c>
      <c r="P137" s="24" t="s">
        <v>3093</v>
      </c>
      <c r="Q137" s="24" t="s">
        <v>3094</v>
      </c>
      <c r="R137" s="24" t="s">
        <v>988</v>
      </c>
    </row>
    <row r="138" spans="1:18" ht="66.599999999999994">
      <c r="A138" s="24">
        <v>137</v>
      </c>
      <c r="B138" s="24" t="s">
        <v>3572</v>
      </c>
      <c r="C138" s="29">
        <v>202541064882</v>
      </c>
      <c r="D138" s="24" t="s">
        <v>46</v>
      </c>
      <c r="E138" s="24" t="s">
        <v>3573</v>
      </c>
      <c r="F138" s="24" t="s">
        <v>3052</v>
      </c>
      <c r="G138" s="24" t="s">
        <v>46</v>
      </c>
      <c r="H138" s="25" t="s">
        <v>3574</v>
      </c>
      <c r="I138" s="24" t="s">
        <v>23</v>
      </c>
      <c r="J138" s="24" t="s">
        <v>3162</v>
      </c>
      <c r="K138" s="26">
        <v>45715</v>
      </c>
      <c r="L138" s="26">
        <v>45846</v>
      </c>
      <c r="M138" s="26">
        <v>45846</v>
      </c>
      <c r="N138" s="24"/>
      <c r="O138" s="26">
        <v>45847</v>
      </c>
      <c r="P138" s="24" t="s">
        <v>3093</v>
      </c>
      <c r="Q138" s="24" t="s">
        <v>3094</v>
      </c>
      <c r="R138" s="24" t="s">
        <v>3024</v>
      </c>
    </row>
    <row r="139" spans="1:18" ht="40.200000000000003">
      <c r="A139" s="24">
        <v>138</v>
      </c>
      <c r="B139" s="24" t="s">
        <v>995</v>
      </c>
      <c r="C139" s="29">
        <v>202541065129</v>
      </c>
      <c r="D139" s="24" t="s">
        <v>68</v>
      </c>
      <c r="E139" s="24" t="s">
        <v>996</v>
      </c>
      <c r="F139" s="24" t="s">
        <v>3091</v>
      </c>
      <c r="G139" s="24" t="s">
        <v>3559</v>
      </c>
      <c r="H139" s="25" t="s">
        <v>3575</v>
      </c>
      <c r="I139" s="24" t="s">
        <v>23</v>
      </c>
      <c r="J139" s="24" t="s">
        <v>3048</v>
      </c>
      <c r="K139" s="26">
        <v>45842</v>
      </c>
      <c r="L139" s="26">
        <v>45846</v>
      </c>
      <c r="M139" s="26">
        <v>45846</v>
      </c>
      <c r="N139" s="26">
        <v>46791</v>
      </c>
      <c r="O139" s="24"/>
      <c r="P139" s="24" t="s">
        <v>3289</v>
      </c>
      <c r="Q139" s="24" t="s">
        <v>3290</v>
      </c>
      <c r="R139" s="24" t="s">
        <v>974</v>
      </c>
    </row>
    <row r="140" spans="1:18" ht="40.200000000000003">
      <c r="A140" s="24">
        <v>139</v>
      </c>
      <c r="B140" s="24" t="s">
        <v>676</v>
      </c>
      <c r="C140" s="29">
        <v>202514065013</v>
      </c>
      <c r="D140" s="24" t="s">
        <v>58</v>
      </c>
      <c r="E140" s="24" t="s">
        <v>677</v>
      </c>
      <c r="F140" s="24" t="s">
        <v>3312</v>
      </c>
      <c r="G140" s="24" t="s">
        <v>3576</v>
      </c>
      <c r="H140" s="25" t="s">
        <v>3577</v>
      </c>
      <c r="I140" s="24"/>
      <c r="J140" s="24" t="s">
        <v>3048</v>
      </c>
      <c r="K140" s="26">
        <v>45832</v>
      </c>
      <c r="L140" s="26">
        <v>45481</v>
      </c>
      <c r="M140" s="26">
        <v>45846</v>
      </c>
      <c r="N140" s="26">
        <v>46426</v>
      </c>
      <c r="O140" s="24"/>
      <c r="P140" s="24" t="s">
        <v>3422</v>
      </c>
      <c r="Q140" s="24" t="s">
        <v>3423</v>
      </c>
      <c r="R140" s="24" t="s">
        <v>650</v>
      </c>
    </row>
    <row r="141" spans="1:18" ht="40.200000000000003">
      <c r="A141" s="24">
        <v>140</v>
      </c>
      <c r="B141" s="24" t="s">
        <v>3578</v>
      </c>
      <c r="C141" s="29">
        <v>202547064828</v>
      </c>
      <c r="D141" s="24" t="s">
        <v>98</v>
      </c>
      <c r="E141" s="24" t="s">
        <v>3579</v>
      </c>
      <c r="F141" s="24" t="s">
        <v>3302</v>
      </c>
      <c r="G141" s="24" t="s">
        <v>3486</v>
      </c>
      <c r="H141" s="25" t="s">
        <v>3580</v>
      </c>
      <c r="I141" s="24"/>
      <c r="J141" s="24" t="s">
        <v>3048</v>
      </c>
      <c r="K141" s="26">
        <v>45813</v>
      </c>
      <c r="L141" s="26">
        <v>44908</v>
      </c>
      <c r="M141" s="26">
        <v>45846</v>
      </c>
      <c r="N141" s="24"/>
      <c r="O141" s="26">
        <v>45846</v>
      </c>
      <c r="P141" s="24" t="s">
        <v>3062</v>
      </c>
      <c r="Q141" s="24" t="s">
        <v>3063</v>
      </c>
      <c r="R141" s="24" t="s">
        <v>988</v>
      </c>
    </row>
    <row r="142" spans="1:18" ht="40.200000000000003">
      <c r="A142" s="24">
        <v>141</v>
      </c>
      <c r="B142" s="24" t="s">
        <v>3581</v>
      </c>
      <c r="C142" s="29">
        <v>202511065089</v>
      </c>
      <c r="D142" s="24" t="s">
        <v>542</v>
      </c>
      <c r="E142" s="24" t="s">
        <v>649</v>
      </c>
      <c r="F142" s="24" t="s">
        <v>3052</v>
      </c>
      <c r="G142" s="24" t="s">
        <v>3053</v>
      </c>
      <c r="H142" s="25" t="s">
        <v>3582</v>
      </c>
      <c r="I142" s="24" t="s">
        <v>23</v>
      </c>
      <c r="J142" s="24" t="s">
        <v>3048</v>
      </c>
      <c r="K142" s="26">
        <v>45720</v>
      </c>
      <c r="L142" s="26">
        <v>45846</v>
      </c>
      <c r="M142" s="26">
        <v>45846</v>
      </c>
      <c r="N142" s="24"/>
      <c r="O142" s="26">
        <v>45847</v>
      </c>
      <c r="P142" s="24" t="s">
        <v>3583</v>
      </c>
      <c r="Q142" s="24" t="s">
        <v>3584</v>
      </c>
      <c r="R142" s="24" t="s">
        <v>3022</v>
      </c>
    </row>
    <row r="143" spans="1:18" ht="40.200000000000003">
      <c r="A143" s="24">
        <v>142</v>
      </c>
      <c r="B143" s="24" t="s">
        <v>3585</v>
      </c>
      <c r="C143" s="29">
        <v>202517064945</v>
      </c>
      <c r="D143" s="24" t="s">
        <v>32</v>
      </c>
      <c r="E143" s="24" t="s">
        <v>3586</v>
      </c>
      <c r="F143" s="24" t="s">
        <v>3066</v>
      </c>
      <c r="G143" s="24" t="s">
        <v>3067</v>
      </c>
      <c r="H143" s="25" t="s">
        <v>3587</v>
      </c>
      <c r="I143" s="24"/>
      <c r="J143" s="24" t="s">
        <v>3048</v>
      </c>
      <c r="K143" s="26">
        <v>45841</v>
      </c>
      <c r="L143" s="26">
        <v>44917</v>
      </c>
      <c r="M143" s="26">
        <v>45846</v>
      </c>
      <c r="N143" s="24"/>
      <c r="O143" s="26">
        <v>45846</v>
      </c>
      <c r="P143" s="24" t="s">
        <v>3239</v>
      </c>
      <c r="Q143" s="24" t="s">
        <v>3240</v>
      </c>
      <c r="R143" s="24" t="s">
        <v>988</v>
      </c>
    </row>
    <row r="144" spans="1:18" ht="40.200000000000003">
      <c r="A144" s="24">
        <v>143</v>
      </c>
      <c r="B144" s="24" t="s">
        <v>3588</v>
      </c>
      <c r="C144" s="29">
        <v>202517064915</v>
      </c>
      <c r="D144" s="24" t="s">
        <v>32</v>
      </c>
      <c r="E144" s="24" t="s">
        <v>3589</v>
      </c>
      <c r="F144" s="24" t="s">
        <v>3066</v>
      </c>
      <c r="G144" s="24" t="s">
        <v>3067</v>
      </c>
      <c r="H144" s="25" t="s">
        <v>3590</v>
      </c>
      <c r="I144" s="24"/>
      <c r="J144" s="24" t="s">
        <v>3048</v>
      </c>
      <c r="K144" s="26">
        <v>45842</v>
      </c>
      <c r="L144" s="26">
        <v>44921</v>
      </c>
      <c r="M144" s="26">
        <v>45846</v>
      </c>
      <c r="N144" s="24"/>
      <c r="O144" s="26">
        <v>45846</v>
      </c>
      <c r="P144" s="24" t="s">
        <v>3204</v>
      </c>
      <c r="Q144" s="24" t="s">
        <v>3205</v>
      </c>
      <c r="R144" s="24" t="s">
        <v>988</v>
      </c>
    </row>
    <row r="145" spans="1:18" ht="27">
      <c r="A145" s="24">
        <v>144</v>
      </c>
      <c r="B145" s="24" t="s">
        <v>3591</v>
      </c>
      <c r="C145" s="29">
        <v>202547064958</v>
      </c>
      <c r="D145" s="24" t="s">
        <v>70</v>
      </c>
      <c r="E145" s="24" t="s">
        <v>3592</v>
      </c>
      <c r="F145" s="24" t="s">
        <v>3302</v>
      </c>
      <c r="G145" s="24" t="s">
        <v>3593</v>
      </c>
      <c r="H145" s="25" t="s">
        <v>3594</v>
      </c>
      <c r="I145" s="24"/>
      <c r="J145" s="24" t="s">
        <v>3048</v>
      </c>
      <c r="K145" s="26">
        <v>45813</v>
      </c>
      <c r="L145" s="26">
        <v>44904</v>
      </c>
      <c r="M145" s="26">
        <v>45846</v>
      </c>
      <c r="N145" s="24"/>
      <c r="O145" s="26">
        <v>45846</v>
      </c>
      <c r="P145" s="24" t="s">
        <v>3120</v>
      </c>
      <c r="Q145" s="24" t="s">
        <v>3121</v>
      </c>
      <c r="R145" s="24" t="s">
        <v>988</v>
      </c>
    </row>
    <row r="146" spans="1:18" ht="27">
      <c r="A146" s="24">
        <v>145</v>
      </c>
      <c r="B146" s="24" t="s">
        <v>3595</v>
      </c>
      <c r="C146" s="29">
        <v>202517065121</v>
      </c>
      <c r="D146" s="24" t="s">
        <v>70</v>
      </c>
      <c r="E146" s="24" t="s">
        <v>3596</v>
      </c>
      <c r="F146" s="24" t="s">
        <v>3302</v>
      </c>
      <c r="G146" s="24" t="s">
        <v>3593</v>
      </c>
      <c r="H146" s="25" t="s">
        <v>3597</v>
      </c>
      <c r="I146" s="24"/>
      <c r="J146" s="24" t="s">
        <v>3048</v>
      </c>
      <c r="K146" s="26">
        <v>45814</v>
      </c>
      <c r="L146" s="26">
        <v>44904</v>
      </c>
      <c r="M146" s="26">
        <v>45846</v>
      </c>
      <c r="N146" s="24"/>
      <c r="O146" s="26">
        <v>45846</v>
      </c>
      <c r="P146" s="24" t="s">
        <v>3055</v>
      </c>
      <c r="Q146" s="24" t="s">
        <v>3056</v>
      </c>
      <c r="R146" s="24" t="s">
        <v>988</v>
      </c>
    </row>
    <row r="147" spans="1:18" ht="40.200000000000003">
      <c r="A147" s="24">
        <v>146</v>
      </c>
      <c r="B147" s="24" t="s">
        <v>3598</v>
      </c>
      <c r="C147" s="29">
        <v>202517064889</v>
      </c>
      <c r="D147" s="24" t="s">
        <v>258</v>
      </c>
      <c r="E147" s="24" t="s">
        <v>3599</v>
      </c>
      <c r="F147" s="24" t="s">
        <v>3600</v>
      </c>
      <c r="G147" s="24" t="s">
        <v>3601</v>
      </c>
      <c r="H147" s="25" t="s">
        <v>3602</v>
      </c>
      <c r="I147" s="24"/>
      <c r="J147" s="24" t="s">
        <v>3048</v>
      </c>
      <c r="K147" s="26">
        <v>45796</v>
      </c>
      <c r="L147" s="26">
        <v>44918</v>
      </c>
      <c r="M147" s="26">
        <v>45846</v>
      </c>
      <c r="N147" s="24"/>
      <c r="O147" s="26">
        <v>45846</v>
      </c>
      <c r="P147" s="24" t="s">
        <v>3294</v>
      </c>
      <c r="Q147" s="24" t="s">
        <v>3295</v>
      </c>
      <c r="R147" s="24" t="s">
        <v>988</v>
      </c>
    </row>
    <row r="148" spans="1:18" ht="53.4">
      <c r="A148" s="24">
        <v>147</v>
      </c>
      <c r="B148" s="24" t="s">
        <v>3603</v>
      </c>
      <c r="C148" s="29">
        <v>202517064809</v>
      </c>
      <c r="D148" s="24" t="s">
        <v>36</v>
      </c>
      <c r="E148" s="24" t="s">
        <v>3604</v>
      </c>
      <c r="F148" s="24" t="s">
        <v>3091</v>
      </c>
      <c r="G148" s="24" t="s">
        <v>3139</v>
      </c>
      <c r="H148" s="25" t="s">
        <v>3605</v>
      </c>
      <c r="I148" s="24"/>
      <c r="J148" s="24" t="s">
        <v>3048</v>
      </c>
      <c r="K148" s="26">
        <v>45840</v>
      </c>
      <c r="L148" s="26">
        <v>44910</v>
      </c>
      <c r="M148" s="26">
        <v>45846</v>
      </c>
      <c r="N148" s="24"/>
      <c r="O148" s="26">
        <v>45846</v>
      </c>
      <c r="P148" s="24" t="s">
        <v>3289</v>
      </c>
      <c r="Q148" s="24" t="s">
        <v>3290</v>
      </c>
      <c r="R148" s="24" t="s">
        <v>988</v>
      </c>
    </row>
    <row r="149" spans="1:18" ht="40.200000000000003">
      <c r="A149" s="24">
        <v>148</v>
      </c>
      <c r="B149" s="24" t="s">
        <v>3606</v>
      </c>
      <c r="C149" s="29">
        <v>202547064976</v>
      </c>
      <c r="D149" s="24" t="s">
        <v>36</v>
      </c>
      <c r="E149" s="24" t="s">
        <v>3607</v>
      </c>
      <c r="F149" s="24" t="s">
        <v>3091</v>
      </c>
      <c r="G149" s="24" t="s">
        <v>3139</v>
      </c>
      <c r="H149" s="25" t="s">
        <v>3608</v>
      </c>
      <c r="I149" s="24"/>
      <c r="J149" s="24" t="s">
        <v>3048</v>
      </c>
      <c r="K149" s="26">
        <v>45835</v>
      </c>
      <c r="L149" s="26">
        <v>44904</v>
      </c>
      <c r="M149" s="26">
        <v>45846</v>
      </c>
      <c r="N149" s="24"/>
      <c r="O149" s="26">
        <v>45846</v>
      </c>
      <c r="P149" s="24" t="s">
        <v>3079</v>
      </c>
      <c r="Q149" s="24" t="s">
        <v>3080</v>
      </c>
      <c r="R149" s="24" t="s">
        <v>988</v>
      </c>
    </row>
    <row r="150" spans="1:18" ht="66.599999999999994">
      <c r="A150" s="24">
        <v>149</v>
      </c>
      <c r="B150" s="24" t="s">
        <v>3609</v>
      </c>
      <c r="C150" s="29">
        <v>202517064870</v>
      </c>
      <c r="D150" s="24" t="s">
        <v>34</v>
      </c>
      <c r="E150" s="24" t="s">
        <v>3610</v>
      </c>
      <c r="F150" s="24" t="s">
        <v>3066</v>
      </c>
      <c r="G150" s="24" t="s">
        <v>3067</v>
      </c>
      <c r="H150" s="25" t="s">
        <v>3611</v>
      </c>
      <c r="I150" s="24"/>
      <c r="J150" s="24" t="s">
        <v>3048</v>
      </c>
      <c r="K150" s="26">
        <v>45841</v>
      </c>
      <c r="L150" s="26">
        <v>45196</v>
      </c>
      <c r="M150" s="26">
        <v>45846</v>
      </c>
      <c r="N150" s="24"/>
      <c r="O150" s="26">
        <v>45846</v>
      </c>
      <c r="P150" s="24" t="s">
        <v>3204</v>
      </c>
      <c r="Q150" s="24" t="s">
        <v>3205</v>
      </c>
      <c r="R150" s="24" t="s">
        <v>988</v>
      </c>
    </row>
    <row r="151" spans="1:18" ht="66.599999999999994">
      <c r="A151" s="24">
        <v>150</v>
      </c>
      <c r="B151" s="24" t="s">
        <v>1002</v>
      </c>
      <c r="C151" s="29">
        <v>202511065658</v>
      </c>
      <c r="D151" s="24" t="s">
        <v>33</v>
      </c>
      <c r="E151" s="24" t="s">
        <v>1003</v>
      </c>
      <c r="F151" s="24" t="s">
        <v>3052</v>
      </c>
      <c r="G151" s="24" t="s">
        <v>3319</v>
      </c>
      <c r="H151" s="25" t="s">
        <v>3612</v>
      </c>
      <c r="I151" s="24" t="s">
        <v>3152</v>
      </c>
      <c r="J151" s="24" t="s">
        <v>3048</v>
      </c>
      <c r="K151" s="26">
        <v>45846</v>
      </c>
      <c r="L151" s="26">
        <v>45847</v>
      </c>
      <c r="M151" s="26">
        <v>45847</v>
      </c>
      <c r="N151" s="26">
        <v>46792</v>
      </c>
      <c r="O151" s="24"/>
      <c r="P151" s="24" t="s">
        <v>3141</v>
      </c>
      <c r="Q151" s="24" t="s">
        <v>3142</v>
      </c>
      <c r="R151" s="24" t="s">
        <v>647</v>
      </c>
    </row>
    <row r="152" spans="1:18" ht="40.200000000000003">
      <c r="A152" s="24">
        <v>151</v>
      </c>
      <c r="B152" s="24" t="s">
        <v>3613</v>
      </c>
      <c r="C152" s="29">
        <v>202547065552</v>
      </c>
      <c r="D152" s="24" t="s">
        <v>98</v>
      </c>
      <c r="E152" s="24" t="s">
        <v>3614</v>
      </c>
      <c r="F152" s="24" t="s">
        <v>3302</v>
      </c>
      <c r="G152" s="24" t="s">
        <v>3486</v>
      </c>
      <c r="H152" s="25" t="s">
        <v>3615</v>
      </c>
      <c r="I152" s="24"/>
      <c r="J152" s="24" t="s">
        <v>3048</v>
      </c>
      <c r="K152" s="26">
        <v>45813</v>
      </c>
      <c r="L152" s="26">
        <v>44908</v>
      </c>
      <c r="M152" s="26">
        <v>45847</v>
      </c>
      <c r="N152" s="24"/>
      <c r="O152" s="26">
        <v>45847</v>
      </c>
      <c r="P152" s="24" t="s">
        <v>3062</v>
      </c>
      <c r="Q152" s="24" t="s">
        <v>3063</v>
      </c>
      <c r="R152" s="24" t="s">
        <v>988</v>
      </c>
    </row>
    <row r="153" spans="1:18" ht="27">
      <c r="A153" s="24">
        <v>152</v>
      </c>
      <c r="B153" s="24" t="s">
        <v>3616</v>
      </c>
      <c r="C153" s="29">
        <v>202517065459</v>
      </c>
      <c r="D153" s="24" t="s">
        <v>558</v>
      </c>
      <c r="E153" s="24" t="s">
        <v>3617</v>
      </c>
      <c r="F153" s="24" t="s">
        <v>3117</v>
      </c>
      <c r="G153" s="24" t="s">
        <v>3618</v>
      </c>
      <c r="H153" s="25" t="s">
        <v>3619</v>
      </c>
      <c r="I153" s="24"/>
      <c r="J153" s="24" t="s">
        <v>3048</v>
      </c>
      <c r="K153" s="26">
        <v>45784</v>
      </c>
      <c r="L153" s="26">
        <v>44918</v>
      </c>
      <c r="M153" s="26">
        <v>45847</v>
      </c>
      <c r="N153" s="24"/>
      <c r="O153" s="26">
        <v>45847</v>
      </c>
      <c r="P153" s="24" t="s">
        <v>3084</v>
      </c>
      <c r="Q153" s="24" t="s">
        <v>3085</v>
      </c>
      <c r="R153" s="24" t="s">
        <v>988</v>
      </c>
    </row>
    <row r="154" spans="1:18" ht="27">
      <c r="A154" s="24">
        <v>153</v>
      </c>
      <c r="B154" s="24" t="s">
        <v>3620</v>
      </c>
      <c r="C154" s="29">
        <v>202517065209</v>
      </c>
      <c r="D154" s="24" t="s">
        <v>40</v>
      </c>
      <c r="E154" s="24" t="s">
        <v>3621</v>
      </c>
      <c r="F154" s="24" t="s">
        <v>3091</v>
      </c>
      <c r="G154" s="24" t="s">
        <v>3622</v>
      </c>
      <c r="H154" s="25" t="s">
        <v>3623</v>
      </c>
      <c r="I154" s="24"/>
      <c r="J154" s="24" t="s">
        <v>3048</v>
      </c>
      <c r="K154" s="26">
        <v>45810</v>
      </c>
      <c r="L154" s="26">
        <v>44904</v>
      </c>
      <c r="M154" s="26">
        <v>45847</v>
      </c>
      <c r="N154" s="24"/>
      <c r="O154" s="26">
        <v>45847</v>
      </c>
      <c r="P154" s="24" t="s">
        <v>3093</v>
      </c>
      <c r="Q154" s="24" t="s">
        <v>3094</v>
      </c>
      <c r="R154" s="24" t="s">
        <v>988</v>
      </c>
    </row>
    <row r="155" spans="1:18" ht="40.200000000000003">
      <c r="A155" s="24">
        <v>154</v>
      </c>
      <c r="B155" s="24" t="s">
        <v>3624</v>
      </c>
      <c r="C155" s="29">
        <v>202541065503</v>
      </c>
      <c r="D155" s="24" t="s">
        <v>46</v>
      </c>
      <c r="E155" s="24" t="s">
        <v>3625</v>
      </c>
      <c r="F155" s="24" t="s">
        <v>3052</v>
      </c>
      <c r="G155" s="24" t="s">
        <v>46</v>
      </c>
      <c r="H155" s="25" t="s">
        <v>3626</v>
      </c>
      <c r="I155" s="24" t="s">
        <v>23</v>
      </c>
      <c r="J155" s="24" t="s">
        <v>3162</v>
      </c>
      <c r="K155" s="26">
        <v>45646</v>
      </c>
      <c r="L155" s="26">
        <v>45847</v>
      </c>
      <c r="M155" s="26">
        <v>45847</v>
      </c>
      <c r="N155" s="24"/>
      <c r="O155" s="26">
        <v>45847</v>
      </c>
      <c r="P155" s="24" t="s">
        <v>3055</v>
      </c>
      <c r="Q155" s="24" t="s">
        <v>3056</v>
      </c>
      <c r="R155" s="24" t="s">
        <v>3022</v>
      </c>
    </row>
    <row r="156" spans="1:18" ht="40.200000000000003">
      <c r="A156" s="24">
        <v>155</v>
      </c>
      <c r="B156" s="24" t="s">
        <v>3627</v>
      </c>
      <c r="C156" s="29">
        <v>202547065220</v>
      </c>
      <c r="D156" s="24" t="s">
        <v>31</v>
      </c>
      <c r="E156" s="24" t="s">
        <v>3628</v>
      </c>
      <c r="F156" s="24" t="s">
        <v>3091</v>
      </c>
      <c r="G156" s="24" t="s">
        <v>31</v>
      </c>
      <c r="H156" s="25" t="s">
        <v>3629</v>
      </c>
      <c r="I156" s="24"/>
      <c r="J156" s="24" t="s">
        <v>3048</v>
      </c>
      <c r="K156" s="26">
        <v>45841</v>
      </c>
      <c r="L156" s="26">
        <v>44991</v>
      </c>
      <c r="M156" s="26">
        <v>45847</v>
      </c>
      <c r="N156" s="24"/>
      <c r="O156" s="26">
        <v>45847</v>
      </c>
      <c r="P156" s="24" t="s">
        <v>3215</v>
      </c>
      <c r="Q156" s="24" t="s">
        <v>3216</v>
      </c>
      <c r="R156" s="24" t="s">
        <v>988</v>
      </c>
    </row>
    <row r="157" spans="1:18" ht="27">
      <c r="A157" s="24">
        <v>156</v>
      </c>
      <c r="B157" s="24" t="s">
        <v>1004</v>
      </c>
      <c r="C157" s="29">
        <v>202541065535</v>
      </c>
      <c r="D157" s="24" t="s">
        <v>31</v>
      </c>
      <c r="E157" s="24" t="s">
        <v>1005</v>
      </c>
      <c r="F157" s="24" t="s">
        <v>3091</v>
      </c>
      <c r="G157" s="24" t="s">
        <v>31</v>
      </c>
      <c r="H157" s="25" t="s">
        <v>3630</v>
      </c>
      <c r="I157" s="24" t="s">
        <v>3152</v>
      </c>
      <c r="J157" s="24" t="s">
        <v>3048</v>
      </c>
      <c r="K157" s="26">
        <v>45846</v>
      </c>
      <c r="L157" s="26">
        <v>45847</v>
      </c>
      <c r="M157" s="26">
        <v>45847</v>
      </c>
      <c r="N157" s="26">
        <v>46792</v>
      </c>
      <c r="O157" s="24"/>
      <c r="P157" s="24" t="s">
        <v>3192</v>
      </c>
      <c r="Q157" s="24" t="s">
        <v>3193</v>
      </c>
      <c r="R157" s="24" t="s">
        <v>968</v>
      </c>
    </row>
    <row r="158" spans="1:18" ht="40.200000000000003">
      <c r="A158" s="24">
        <v>157</v>
      </c>
      <c r="B158" s="24" t="s">
        <v>3631</v>
      </c>
      <c r="C158" s="29">
        <v>202547065546</v>
      </c>
      <c r="D158" s="24" t="s">
        <v>36</v>
      </c>
      <c r="E158" s="24" t="s">
        <v>3632</v>
      </c>
      <c r="F158" s="24" t="s">
        <v>3091</v>
      </c>
      <c r="G158" s="24" t="s">
        <v>3139</v>
      </c>
      <c r="H158" s="25" t="s">
        <v>3633</v>
      </c>
      <c r="I158" s="24"/>
      <c r="J158" s="24" t="s">
        <v>3048</v>
      </c>
      <c r="K158" s="26">
        <v>45840</v>
      </c>
      <c r="L158" s="26">
        <v>44910</v>
      </c>
      <c r="M158" s="26">
        <v>45847</v>
      </c>
      <c r="N158" s="24"/>
      <c r="O158" s="26">
        <v>45847</v>
      </c>
      <c r="P158" s="24" t="s">
        <v>3634</v>
      </c>
      <c r="Q158" s="24" t="s">
        <v>3322</v>
      </c>
      <c r="R158" s="24" t="s">
        <v>3022</v>
      </c>
    </row>
    <row r="159" spans="1:18" ht="40.200000000000003">
      <c r="A159" s="24">
        <v>158</v>
      </c>
      <c r="B159" s="24" t="s">
        <v>3635</v>
      </c>
      <c r="C159" s="29">
        <v>202517065215</v>
      </c>
      <c r="D159" s="24" t="s">
        <v>36</v>
      </c>
      <c r="E159" s="24" t="s">
        <v>3636</v>
      </c>
      <c r="F159" s="24" t="s">
        <v>3091</v>
      </c>
      <c r="G159" s="24" t="s">
        <v>3139</v>
      </c>
      <c r="H159" s="25" t="s">
        <v>3637</v>
      </c>
      <c r="I159" s="24"/>
      <c r="J159" s="24" t="s">
        <v>3048</v>
      </c>
      <c r="K159" s="26">
        <v>45840</v>
      </c>
      <c r="L159" s="26">
        <v>44910</v>
      </c>
      <c r="M159" s="26">
        <v>45847</v>
      </c>
      <c r="N159" s="24"/>
      <c r="O159" s="26">
        <v>45847</v>
      </c>
      <c r="P159" s="24" t="s">
        <v>3049</v>
      </c>
      <c r="Q159" s="24" t="s">
        <v>3050</v>
      </c>
      <c r="R159" s="24" t="s">
        <v>3022</v>
      </c>
    </row>
    <row r="160" spans="1:18" ht="40.200000000000003">
      <c r="A160" s="24">
        <v>159</v>
      </c>
      <c r="B160" s="24" t="s">
        <v>678</v>
      </c>
      <c r="C160" s="29">
        <v>202544065465</v>
      </c>
      <c r="D160" s="24" t="s">
        <v>78</v>
      </c>
      <c r="E160" s="24" t="s">
        <v>679</v>
      </c>
      <c r="F160" s="24" t="s">
        <v>3066</v>
      </c>
      <c r="G160" s="24" t="s">
        <v>3077</v>
      </c>
      <c r="H160" s="25" t="s">
        <v>3638</v>
      </c>
      <c r="I160" s="24"/>
      <c r="J160" s="24" t="s">
        <v>3048</v>
      </c>
      <c r="K160" s="26">
        <v>45769</v>
      </c>
      <c r="L160" s="26">
        <v>45485</v>
      </c>
      <c r="M160" s="26">
        <v>45847</v>
      </c>
      <c r="N160" s="26">
        <v>46430</v>
      </c>
      <c r="O160" s="24"/>
      <c r="P160" s="24" t="s">
        <v>3254</v>
      </c>
      <c r="Q160" s="24" t="s">
        <v>3255</v>
      </c>
      <c r="R160" s="24" t="s">
        <v>650</v>
      </c>
    </row>
    <row r="161" spans="1:18" ht="40.200000000000003">
      <c r="A161" s="24">
        <v>160</v>
      </c>
      <c r="B161" s="24" t="s">
        <v>3639</v>
      </c>
      <c r="C161" s="29">
        <v>202547065556</v>
      </c>
      <c r="D161" s="24" t="s">
        <v>32</v>
      </c>
      <c r="E161" s="24" t="s">
        <v>3640</v>
      </c>
      <c r="F161" s="24" t="s">
        <v>3066</v>
      </c>
      <c r="G161" s="24" t="s">
        <v>3067</v>
      </c>
      <c r="H161" s="25" t="s">
        <v>3641</v>
      </c>
      <c r="I161" s="24"/>
      <c r="J161" s="24" t="s">
        <v>3048</v>
      </c>
      <c r="K161" s="26">
        <v>45841</v>
      </c>
      <c r="L161" s="26">
        <v>44921</v>
      </c>
      <c r="M161" s="26">
        <v>45847</v>
      </c>
      <c r="N161" s="24"/>
      <c r="O161" s="26">
        <v>45847</v>
      </c>
      <c r="P161" s="24" t="s">
        <v>3254</v>
      </c>
      <c r="Q161" s="24" t="s">
        <v>3255</v>
      </c>
      <c r="R161" s="24" t="s">
        <v>988</v>
      </c>
    </row>
    <row r="162" spans="1:18" ht="40.200000000000003">
      <c r="A162" s="24">
        <v>161</v>
      </c>
      <c r="B162" s="24" t="s">
        <v>3642</v>
      </c>
      <c r="C162" s="29">
        <v>202517065476</v>
      </c>
      <c r="D162" s="24" t="s">
        <v>32</v>
      </c>
      <c r="E162" s="24" t="s">
        <v>3643</v>
      </c>
      <c r="F162" s="24" t="s">
        <v>3066</v>
      </c>
      <c r="G162" s="24" t="s">
        <v>3067</v>
      </c>
      <c r="H162" s="25" t="s">
        <v>3644</v>
      </c>
      <c r="I162" s="24"/>
      <c r="J162" s="24" t="s">
        <v>3048</v>
      </c>
      <c r="K162" s="26">
        <v>45842</v>
      </c>
      <c r="L162" s="26">
        <v>44917</v>
      </c>
      <c r="M162" s="26">
        <v>45847</v>
      </c>
      <c r="N162" s="24"/>
      <c r="O162" s="26">
        <v>45847</v>
      </c>
      <c r="P162" s="24" t="s">
        <v>3239</v>
      </c>
      <c r="Q162" s="24" t="s">
        <v>3240</v>
      </c>
      <c r="R162" s="24" t="s">
        <v>988</v>
      </c>
    </row>
    <row r="163" spans="1:18" ht="66.599999999999994">
      <c r="A163" s="24">
        <v>162</v>
      </c>
      <c r="B163" s="24" t="s">
        <v>3645</v>
      </c>
      <c r="C163" s="29">
        <v>202517065441</v>
      </c>
      <c r="D163" s="24" t="s">
        <v>32</v>
      </c>
      <c r="E163" s="24" t="s">
        <v>3646</v>
      </c>
      <c r="F163" s="24" t="s">
        <v>3066</v>
      </c>
      <c r="G163" s="24" t="s">
        <v>3067</v>
      </c>
      <c r="H163" s="25" t="s">
        <v>3647</v>
      </c>
      <c r="I163" s="24"/>
      <c r="J163" s="24" t="s">
        <v>3048</v>
      </c>
      <c r="K163" s="26">
        <v>45833</v>
      </c>
      <c r="L163" s="26">
        <v>45154</v>
      </c>
      <c r="M163" s="26">
        <v>45847</v>
      </c>
      <c r="N163" s="24"/>
      <c r="O163" s="26">
        <v>45847</v>
      </c>
      <c r="P163" s="24" t="s">
        <v>3272</v>
      </c>
      <c r="Q163" s="24" t="s">
        <v>3273</v>
      </c>
      <c r="R163" s="24" t="s">
        <v>988</v>
      </c>
    </row>
    <row r="164" spans="1:18" ht="40.200000000000003">
      <c r="A164" s="24">
        <v>163</v>
      </c>
      <c r="B164" s="24" t="s">
        <v>3648</v>
      </c>
      <c r="C164" s="29">
        <v>202517065510</v>
      </c>
      <c r="D164" s="24" t="s">
        <v>73</v>
      </c>
      <c r="E164" s="24" t="s">
        <v>3649</v>
      </c>
      <c r="F164" s="24" t="s">
        <v>3059</v>
      </c>
      <c r="G164" s="24" t="s">
        <v>3124</v>
      </c>
      <c r="H164" s="25" t="s">
        <v>3650</v>
      </c>
      <c r="I164" s="24"/>
      <c r="J164" s="24" t="s">
        <v>3048</v>
      </c>
      <c r="K164" s="26">
        <v>45734</v>
      </c>
      <c r="L164" s="26">
        <v>44915</v>
      </c>
      <c r="M164" s="26">
        <v>45847</v>
      </c>
      <c r="N164" s="24"/>
      <c r="O164" s="26">
        <v>45847</v>
      </c>
      <c r="P164" s="24" t="s">
        <v>3294</v>
      </c>
      <c r="Q164" s="24" t="s">
        <v>3295</v>
      </c>
      <c r="R164" s="24" t="s">
        <v>988</v>
      </c>
    </row>
    <row r="165" spans="1:18" ht="27">
      <c r="A165" s="24">
        <v>164</v>
      </c>
      <c r="B165" s="24" t="s">
        <v>3651</v>
      </c>
      <c r="C165" s="29">
        <v>202517065481</v>
      </c>
      <c r="D165" s="24" t="s">
        <v>591</v>
      </c>
      <c r="E165" s="24" t="s">
        <v>3652</v>
      </c>
      <c r="F165" s="24" t="s">
        <v>3165</v>
      </c>
      <c r="G165" s="24" t="s">
        <v>3653</v>
      </c>
      <c r="H165" s="25" t="s">
        <v>3654</v>
      </c>
      <c r="I165" s="24"/>
      <c r="J165" s="24" t="s">
        <v>3048</v>
      </c>
      <c r="K165" s="26">
        <v>45810</v>
      </c>
      <c r="L165" s="26">
        <v>44925</v>
      </c>
      <c r="M165" s="26">
        <v>45847</v>
      </c>
      <c r="N165" s="24"/>
      <c r="O165" s="26">
        <v>45847</v>
      </c>
      <c r="P165" s="24" t="s">
        <v>3305</v>
      </c>
      <c r="Q165" s="24" t="s">
        <v>3306</v>
      </c>
      <c r="R165" s="24" t="s">
        <v>988</v>
      </c>
    </row>
    <row r="166" spans="1:18" ht="79.8">
      <c r="A166" s="24">
        <v>165</v>
      </c>
      <c r="B166" s="24" t="s">
        <v>3655</v>
      </c>
      <c r="C166" s="29">
        <v>202517065618</v>
      </c>
      <c r="D166" s="24" t="s">
        <v>34</v>
      </c>
      <c r="E166" s="24" t="s">
        <v>3656</v>
      </c>
      <c r="F166" s="24" t="s">
        <v>3066</v>
      </c>
      <c r="G166" s="24" t="s">
        <v>3067</v>
      </c>
      <c r="H166" s="25" t="s">
        <v>3657</v>
      </c>
      <c r="I166" s="24"/>
      <c r="J166" s="24" t="s">
        <v>3048</v>
      </c>
      <c r="K166" s="26">
        <v>45840</v>
      </c>
      <c r="L166" s="26">
        <v>44936</v>
      </c>
      <c r="M166" s="26">
        <v>45847</v>
      </c>
      <c r="N166" s="24"/>
      <c r="O166" s="26">
        <v>45847</v>
      </c>
      <c r="P166" s="24" t="s">
        <v>3173</v>
      </c>
      <c r="Q166" s="24" t="s">
        <v>3174</v>
      </c>
      <c r="R166" s="24" t="s">
        <v>988</v>
      </c>
    </row>
    <row r="167" spans="1:18" ht="40.200000000000003">
      <c r="A167" s="24">
        <v>166</v>
      </c>
      <c r="B167" s="24" t="s">
        <v>1006</v>
      </c>
      <c r="C167" s="29">
        <v>202511066073</v>
      </c>
      <c r="D167" s="24" t="s">
        <v>33</v>
      </c>
      <c r="E167" s="24" t="s">
        <v>1007</v>
      </c>
      <c r="F167" s="24" t="s">
        <v>3052</v>
      </c>
      <c r="G167" s="24" t="s">
        <v>3319</v>
      </c>
      <c r="H167" s="25" t="s">
        <v>3658</v>
      </c>
      <c r="I167" s="24" t="s">
        <v>3152</v>
      </c>
      <c r="J167" s="24" t="s">
        <v>3048</v>
      </c>
      <c r="K167" s="26">
        <v>45847</v>
      </c>
      <c r="L167" s="26">
        <v>45848</v>
      </c>
      <c r="M167" s="26">
        <v>45848</v>
      </c>
      <c r="N167" s="26">
        <v>46793</v>
      </c>
      <c r="O167" s="24"/>
      <c r="P167" s="24" t="s">
        <v>3659</v>
      </c>
      <c r="Q167" s="24" t="s">
        <v>3142</v>
      </c>
      <c r="R167" s="24" t="s">
        <v>968</v>
      </c>
    </row>
    <row r="168" spans="1:18" ht="53.4">
      <c r="A168" s="24">
        <v>167</v>
      </c>
      <c r="B168" s="24" t="s">
        <v>3660</v>
      </c>
      <c r="C168" s="29">
        <v>202541065914</v>
      </c>
      <c r="D168" s="24" t="s">
        <v>152</v>
      </c>
      <c r="E168" s="24" t="s">
        <v>3661</v>
      </c>
      <c r="F168" s="24" t="s">
        <v>3052</v>
      </c>
      <c r="G168" s="24" t="s">
        <v>3662</v>
      </c>
      <c r="H168" s="25" t="s">
        <v>3663</v>
      </c>
      <c r="I168" s="24" t="s">
        <v>23</v>
      </c>
      <c r="J168" s="24" t="s">
        <v>3334</v>
      </c>
      <c r="K168" s="26">
        <v>45693</v>
      </c>
      <c r="L168" s="26">
        <v>45848</v>
      </c>
      <c r="M168" s="26">
        <v>45848</v>
      </c>
      <c r="N168" s="24"/>
      <c r="O168" s="26">
        <v>45866</v>
      </c>
      <c r="P168" s="24" t="s">
        <v>3130</v>
      </c>
      <c r="Q168" s="24" t="s">
        <v>3131</v>
      </c>
      <c r="R168" s="24" t="s">
        <v>988</v>
      </c>
    </row>
    <row r="169" spans="1:18" ht="40.200000000000003">
      <c r="A169" s="24">
        <v>168</v>
      </c>
      <c r="B169" s="24" t="s">
        <v>1008</v>
      </c>
      <c r="C169" s="29">
        <v>202541065761</v>
      </c>
      <c r="D169" s="24" t="s">
        <v>42</v>
      </c>
      <c r="E169" s="24" t="s">
        <v>1009</v>
      </c>
      <c r="F169" s="24" t="s">
        <v>3045</v>
      </c>
      <c r="G169" s="24" t="s">
        <v>3559</v>
      </c>
      <c r="H169" s="25" t="s">
        <v>3664</v>
      </c>
      <c r="I169" s="24" t="s">
        <v>3152</v>
      </c>
      <c r="J169" s="24" t="s">
        <v>3048</v>
      </c>
      <c r="K169" s="26">
        <v>45846</v>
      </c>
      <c r="L169" s="26">
        <v>45848</v>
      </c>
      <c r="M169" s="26">
        <v>45848</v>
      </c>
      <c r="N169" s="26">
        <v>46793</v>
      </c>
      <c r="O169" s="24"/>
      <c r="P169" s="24" t="s">
        <v>3254</v>
      </c>
      <c r="Q169" s="24" t="s">
        <v>3255</v>
      </c>
      <c r="R169" s="24" t="s">
        <v>968</v>
      </c>
    </row>
    <row r="170" spans="1:18" ht="40.200000000000003">
      <c r="A170" s="24">
        <v>169</v>
      </c>
      <c r="B170" s="24" t="s">
        <v>3665</v>
      </c>
      <c r="C170" s="29">
        <v>202547065828</v>
      </c>
      <c r="D170" s="24" t="s">
        <v>31</v>
      </c>
      <c r="E170" s="24" t="s">
        <v>3666</v>
      </c>
      <c r="F170" s="24" t="s">
        <v>3091</v>
      </c>
      <c r="G170" s="24" t="s">
        <v>31</v>
      </c>
      <c r="H170" s="25" t="s">
        <v>3667</v>
      </c>
      <c r="I170" s="24"/>
      <c r="J170" s="24" t="s">
        <v>3048</v>
      </c>
      <c r="K170" s="26">
        <v>45841</v>
      </c>
      <c r="L170" s="26">
        <v>45848</v>
      </c>
      <c r="M170" s="26">
        <v>45848</v>
      </c>
      <c r="N170" s="24"/>
      <c r="O170" s="26">
        <v>45848</v>
      </c>
      <c r="P170" s="24" t="s">
        <v>3103</v>
      </c>
      <c r="Q170" s="24" t="s">
        <v>3104</v>
      </c>
      <c r="R170" s="24" t="s">
        <v>988</v>
      </c>
    </row>
    <row r="171" spans="1:18" ht="27">
      <c r="A171" s="24">
        <v>170</v>
      </c>
      <c r="B171" s="24" t="s">
        <v>3668</v>
      </c>
      <c r="C171" s="29">
        <v>202544065794</v>
      </c>
      <c r="D171" s="24" t="s">
        <v>316</v>
      </c>
      <c r="E171" s="24" t="s">
        <v>3669</v>
      </c>
      <c r="F171" s="24" t="s">
        <v>3091</v>
      </c>
      <c r="G171" s="24" t="s">
        <v>3670</v>
      </c>
      <c r="H171" s="25" t="s">
        <v>3671</v>
      </c>
      <c r="I171" s="24"/>
      <c r="J171" s="24" t="s">
        <v>3048</v>
      </c>
      <c r="K171" s="26">
        <v>45848</v>
      </c>
      <c r="L171" s="26">
        <v>45483</v>
      </c>
      <c r="M171" s="26">
        <v>45848</v>
      </c>
      <c r="N171" s="24"/>
      <c r="O171" s="26">
        <v>45848</v>
      </c>
      <c r="P171" s="24" t="s">
        <v>3062</v>
      </c>
      <c r="Q171" s="24" t="s">
        <v>3063</v>
      </c>
      <c r="R171" s="24" t="s">
        <v>988</v>
      </c>
    </row>
    <row r="172" spans="1:18" ht="40.200000000000003">
      <c r="A172" s="24">
        <v>171</v>
      </c>
      <c r="B172" s="24" t="s">
        <v>3672</v>
      </c>
      <c r="C172" s="29">
        <v>202517065728</v>
      </c>
      <c r="D172" s="24" t="s">
        <v>102</v>
      </c>
      <c r="E172" s="24" t="s">
        <v>3673</v>
      </c>
      <c r="F172" s="24" t="s">
        <v>3312</v>
      </c>
      <c r="G172" s="24" t="s">
        <v>3674</v>
      </c>
      <c r="H172" s="25" t="s">
        <v>3675</v>
      </c>
      <c r="I172" s="24"/>
      <c r="J172" s="24" t="s">
        <v>3048</v>
      </c>
      <c r="K172" s="26">
        <v>45818</v>
      </c>
      <c r="L172" s="26">
        <v>44910</v>
      </c>
      <c r="M172" s="26">
        <v>45848</v>
      </c>
      <c r="N172" s="24"/>
      <c r="O172" s="26">
        <v>45848</v>
      </c>
      <c r="P172" s="24" t="s">
        <v>3239</v>
      </c>
      <c r="Q172" s="24" t="s">
        <v>3240</v>
      </c>
      <c r="R172" s="24" t="s">
        <v>988</v>
      </c>
    </row>
    <row r="173" spans="1:18" ht="40.200000000000003">
      <c r="A173" s="24">
        <v>172</v>
      </c>
      <c r="B173" s="24" t="s">
        <v>3676</v>
      </c>
      <c r="C173" s="29">
        <v>202511065882</v>
      </c>
      <c r="D173" s="24" t="s">
        <v>57</v>
      </c>
      <c r="E173" s="24" t="s">
        <v>3677</v>
      </c>
      <c r="F173" s="24" t="s">
        <v>3052</v>
      </c>
      <c r="G173" s="24" t="s">
        <v>57</v>
      </c>
      <c r="H173" s="25" t="s">
        <v>3678</v>
      </c>
      <c r="I173" s="24" t="s">
        <v>23</v>
      </c>
      <c r="J173" s="24" t="s">
        <v>3048</v>
      </c>
      <c r="K173" s="26">
        <v>45817</v>
      </c>
      <c r="L173" s="26">
        <v>45848</v>
      </c>
      <c r="M173" s="26">
        <v>45848</v>
      </c>
      <c r="N173" s="24"/>
      <c r="O173" s="26">
        <v>45848</v>
      </c>
      <c r="P173" s="24" t="s">
        <v>3397</v>
      </c>
      <c r="Q173" s="24" t="s">
        <v>3398</v>
      </c>
      <c r="R173" s="24" t="s">
        <v>988</v>
      </c>
    </row>
    <row r="174" spans="1:18" ht="53.4">
      <c r="A174" s="24">
        <v>173</v>
      </c>
      <c r="B174" s="24" t="s">
        <v>3679</v>
      </c>
      <c r="C174" s="29">
        <v>202541065869</v>
      </c>
      <c r="D174" s="24" t="s">
        <v>44</v>
      </c>
      <c r="E174" s="24" t="s">
        <v>3680</v>
      </c>
      <c r="F174" s="24" t="s">
        <v>3052</v>
      </c>
      <c r="G174" s="24" t="s">
        <v>3408</v>
      </c>
      <c r="H174" s="25" t="s">
        <v>3681</v>
      </c>
      <c r="I174" s="24" t="s">
        <v>23</v>
      </c>
      <c r="J174" s="24" t="s">
        <v>3334</v>
      </c>
      <c r="K174" s="26">
        <v>45756</v>
      </c>
      <c r="L174" s="26">
        <v>45848</v>
      </c>
      <c r="M174" s="26">
        <v>45848</v>
      </c>
      <c r="N174" s="24"/>
      <c r="O174" s="26">
        <v>45848</v>
      </c>
      <c r="P174" s="24" t="s">
        <v>3682</v>
      </c>
      <c r="Q174" s="24" t="s">
        <v>3683</v>
      </c>
      <c r="R174" s="24" t="s">
        <v>3024</v>
      </c>
    </row>
    <row r="175" spans="1:18" ht="40.200000000000003">
      <c r="A175" s="24">
        <v>174</v>
      </c>
      <c r="B175" s="24" t="s">
        <v>3684</v>
      </c>
      <c r="C175" s="29">
        <v>202517065770</v>
      </c>
      <c r="D175" s="24" t="s">
        <v>92</v>
      </c>
      <c r="E175" s="24" t="s">
        <v>3685</v>
      </c>
      <c r="F175" s="24" t="s">
        <v>3091</v>
      </c>
      <c r="G175" s="24" t="s">
        <v>3686</v>
      </c>
      <c r="H175" s="25" t="s">
        <v>3687</v>
      </c>
      <c r="I175" s="24"/>
      <c r="J175" s="24" t="s">
        <v>3048</v>
      </c>
      <c r="K175" s="26">
        <v>45817</v>
      </c>
      <c r="L175" s="26">
        <v>44910</v>
      </c>
      <c r="M175" s="26">
        <v>45848</v>
      </c>
      <c r="N175" s="24"/>
      <c r="O175" s="26">
        <v>45848</v>
      </c>
      <c r="P175" s="24" t="s">
        <v>3084</v>
      </c>
      <c r="Q175" s="24" t="s">
        <v>3085</v>
      </c>
      <c r="R175" s="24" t="s">
        <v>988</v>
      </c>
    </row>
    <row r="176" spans="1:18" ht="53.4">
      <c r="A176" s="24">
        <v>175</v>
      </c>
      <c r="B176" s="24" t="s">
        <v>3688</v>
      </c>
      <c r="C176" s="29">
        <v>202517065864</v>
      </c>
      <c r="D176" s="24" t="s">
        <v>32</v>
      </c>
      <c r="E176" s="24" t="s">
        <v>3689</v>
      </c>
      <c r="F176" s="24" t="s">
        <v>3066</v>
      </c>
      <c r="G176" s="24" t="s">
        <v>3067</v>
      </c>
      <c r="H176" s="25" t="s">
        <v>3690</v>
      </c>
      <c r="I176" s="24"/>
      <c r="J176" s="24" t="s">
        <v>3048</v>
      </c>
      <c r="K176" s="26">
        <v>45833</v>
      </c>
      <c r="L176" s="26">
        <v>44924</v>
      </c>
      <c r="M176" s="26">
        <v>45848</v>
      </c>
      <c r="N176" s="24"/>
      <c r="O176" s="26">
        <v>45848</v>
      </c>
      <c r="P176" s="24" t="s">
        <v>3135</v>
      </c>
      <c r="Q176" s="24" t="s">
        <v>3136</v>
      </c>
      <c r="R176" s="24" t="s">
        <v>988</v>
      </c>
    </row>
    <row r="177" spans="1:18" ht="27">
      <c r="A177" s="24">
        <v>176</v>
      </c>
      <c r="B177" s="24" t="s">
        <v>3691</v>
      </c>
      <c r="C177" s="29">
        <v>202517065726</v>
      </c>
      <c r="D177" s="24" t="s">
        <v>70</v>
      </c>
      <c r="E177" s="24" t="s">
        <v>3692</v>
      </c>
      <c r="F177" s="24" t="s">
        <v>3302</v>
      </c>
      <c r="G177" s="24" t="s">
        <v>3693</v>
      </c>
      <c r="H177" s="25" t="s">
        <v>3694</v>
      </c>
      <c r="I177" s="24"/>
      <c r="J177" s="24" t="s">
        <v>3048</v>
      </c>
      <c r="K177" s="26">
        <v>45807</v>
      </c>
      <c r="L177" s="26">
        <v>44907</v>
      </c>
      <c r="M177" s="26">
        <v>45848</v>
      </c>
      <c r="N177" s="24"/>
      <c r="O177" s="26">
        <v>45848</v>
      </c>
      <c r="P177" s="24" t="s">
        <v>3695</v>
      </c>
      <c r="Q177" s="24" t="s">
        <v>3085</v>
      </c>
      <c r="R177" s="24" t="s">
        <v>988</v>
      </c>
    </row>
    <row r="178" spans="1:18" ht="66.599999999999994">
      <c r="A178" s="24">
        <v>177</v>
      </c>
      <c r="B178" s="24" t="s">
        <v>3696</v>
      </c>
      <c r="C178" s="29">
        <v>202517066067</v>
      </c>
      <c r="D178" s="24" t="s">
        <v>50</v>
      </c>
      <c r="E178" s="24" t="s">
        <v>3697</v>
      </c>
      <c r="F178" s="24" t="s">
        <v>3066</v>
      </c>
      <c r="G178" s="24" t="s">
        <v>3319</v>
      </c>
      <c r="H178" s="25" t="s">
        <v>3698</v>
      </c>
      <c r="I178" s="24"/>
      <c r="J178" s="24" t="s">
        <v>3048</v>
      </c>
      <c r="K178" s="26">
        <v>45741</v>
      </c>
      <c r="L178" s="26">
        <v>44922</v>
      </c>
      <c r="M178" s="26">
        <v>45848</v>
      </c>
      <c r="N178" s="24"/>
      <c r="O178" s="26">
        <v>45849</v>
      </c>
      <c r="P178" s="24" t="s">
        <v>3141</v>
      </c>
      <c r="Q178" s="24" t="s">
        <v>3142</v>
      </c>
      <c r="R178" s="24" t="s">
        <v>988</v>
      </c>
    </row>
    <row r="179" spans="1:18" ht="40.200000000000003">
      <c r="A179" s="24">
        <v>178</v>
      </c>
      <c r="B179" s="24" t="s">
        <v>3699</v>
      </c>
      <c r="C179" s="29">
        <v>202517066220</v>
      </c>
      <c r="D179" s="24" t="s">
        <v>279</v>
      </c>
      <c r="E179" s="24" t="s">
        <v>3700</v>
      </c>
      <c r="F179" s="24" t="s">
        <v>3091</v>
      </c>
      <c r="G179" s="24" t="s">
        <v>3701</v>
      </c>
      <c r="H179" s="25" t="s">
        <v>3702</v>
      </c>
      <c r="I179" s="24"/>
      <c r="J179" s="24" t="s">
        <v>3048</v>
      </c>
      <c r="K179" s="26">
        <v>45793</v>
      </c>
      <c r="L179" s="26">
        <v>44911</v>
      </c>
      <c r="M179" s="26">
        <v>45849</v>
      </c>
      <c r="N179" s="24"/>
      <c r="O179" s="26">
        <v>45849</v>
      </c>
      <c r="P179" s="24" t="s">
        <v>3583</v>
      </c>
      <c r="Q179" s="24" t="s">
        <v>3584</v>
      </c>
      <c r="R179" s="24" t="s">
        <v>988</v>
      </c>
    </row>
    <row r="180" spans="1:18" ht="53.4">
      <c r="A180" s="24">
        <v>179</v>
      </c>
      <c r="B180" s="24" t="s">
        <v>1016</v>
      </c>
      <c r="C180" s="29">
        <v>202511066370</v>
      </c>
      <c r="D180" s="24" t="s">
        <v>33</v>
      </c>
      <c r="E180" s="24" t="s">
        <v>1017</v>
      </c>
      <c r="F180" s="24" t="s">
        <v>3052</v>
      </c>
      <c r="G180" s="24" t="s">
        <v>3319</v>
      </c>
      <c r="H180" s="25" t="s">
        <v>3703</v>
      </c>
      <c r="I180" s="24" t="s">
        <v>3152</v>
      </c>
      <c r="J180" s="24" t="s">
        <v>3048</v>
      </c>
      <c r="K180" s="26">
        <v>45846</v>
      </c>
      <c r="L180" s="26">
        <v>45849</v>
      </c>
      <c r="M180" s="26">
        <v>45849</v>
      </c>
      <c r="N180" s="26">
        <v>46794</v>
      </c>
      <c r="O180" s="24"/>
      <c r="P180" s="24" t="s">
        <v>3704</v>
      </c>
      <c r="Q180" s="24" t="s">
        <v>3705</v>
      </c>
      <c r="R180" s="24" t="s">
        <v>968</v>
      </c>
    </row>
    <row r="181" spans="1:18" ht="40.200000000000003">
      <c r="A181" s="24">
        <v>180</v>
      </c>
      <c r="B181" s="24" t="s">
        <v>1012</v>
      </c>
      <c r="C181" s="29">
        <v>202541066562</v>
      </c>
      <c r="D181" s="24" t="s">
        <v>33</v>
      </c>
      <c r="E181" s="24" t="s">
        <v>1013</v>
      </c>
      <c r="F181" s="24" t="s">
        <v>3052</v>
      </c>
      <c r="G181" s="24" t="s">
        <v>3319</v>
      </c>
      <c r="H181" s="25" t="s">
        <v>3706</v>
      </c>
      <c r="I181" s="24" t="s">
        <v>3152</v>
      </c>
      <c r="J181" s="24" t="s">
        <v>3162</v>
      </c>
      <c r="K181" s="26">
        <v>45847</v>
      </c>
      <c r="L181" s="26">
        <v>45849</v>
      </c>
      <c r="M181" s="26">
        <v>45849</v>
      </c>
      <c r="N181" s="26">
        <v>46794</v>
      </c>
      <c r="O181" s="24"/>
      <c r="P181" s="24" t="s">
        <v>3049</v>
      </c>
      <c r="Q181" s="24" t="s">
        <v>3050</v>
      </c>
      <c r="R181" s="24" t="s">
        <v>968</v>
      </c>
    </row>
    <row r="182" spans="1:18" ht="53.4">
      <c r="A182" s="24">
        <v>181</v>
      </c>
      <c r="B182" s="24" t="s">
        <v>3707</v>
      </c>
      <c r="C182" s="29">
        <v>202517066124</v>
      </c>
      <c r="D182" s="24" t="s">
        <v>61</v>
      </c>
      <c r="E182" s="24" t="s">
        <v>3708</v>
      </c>
      <c r="F182" s="24" t="s">
        <v>3066</v>
      </c>
      <c r="G182" s="24" t="s">
        <v>3067</v>
      </c>
      <c r="H182" s="25" t="s">
        <v>3709</v>
      </c>
      <c r="I182" s="24"/>
      <c r="J182" s="24" t="s">
        <v>3048</v>
      </c>
      <c r="K182" s="26">
        <v>45841</v>
      </c>
      <c r="L182" s="26">
        <v>45167</v>
      </c>
      <c r="M182" s="26">
        <v>45849</v>
      </c>
      <c r="N182" s="24"/>
      <c r="O182" s="26">
        <v>45849</v>
      </c>
      <c r="P182" s="24" t="s">
        <v>3173</v>
      </c>
      <c r="Q182" s="24" t="s">
        <v>3174</v>
      </c>
      <c r="R182" s="24" t="s">
        <v>988</v>
      </c>
    </row>
    <row r="183" spans="1:18" ht="40.200000000000003">
      <c r="A183" s="24">
        <v>182</v>
      </c>
      <c r="B183" s="24" t="s">
        <v>3710</v>
      </c>
      <c r="C183" s="29">
        <v>202517066352</v>
      </c>
      <c r="D183" s="24" t="s">
        <v>31</v>
      </c>
      <c r="E183" s="24" t="s">
        <v>3711</v>
      </c>
      <c r="F183" s="24" t="s">
        <v>3091</v>
      </c>
      <c r="G183" s="24" t="s">
        <v>31</v>
      </c>
      <c r="H183" s="25" t="s">
        <v>3712</v>
      </c>
      <c r="I183" s="24"/>
      <c r="J183" s="24" t="s">
        <v>3048</v>
      </c>
      <c r="K183" s="26">
        <v>45848</v>
      </c>
      <c r="L183" s="26">
        <v>45020</v>
      </c>
      <c r="M183" s="26">
        <v>45849</v>
      </c>
      <c r="N183" s="24"/>
      <c r="O183" s="26">
        <v>45849</v>
      </c>
      <c r="P183" s="24" t="s">
        <v>3114</v>
      </c>
      <c r="Q183" s="24" t="s">
        <v>3094</v>
      </c>
      <c r="R183" s="24" t="s">
        <v>988</v>
      </c>
    </row>
    <row r="184" spans="1:18" ht="40.200000000000003">
      <c r="A184" s="24">
        <v>183</v>
      </c>
      <c r="B184" s="24" t="s">
        <v>3713</v>
      </c>
      <c r="C184" s="29">
        <v>202541066410</v>
      </c>
      <c r="D184" s="24" t="s">
        <v>46</v>
      </c>
      <c r="E184" s="24" t="s">
        <v>3714</v>
      </c>
      <c r="F184" s="24" t="s">
        <v>3052</v>
      </c>
      <c r="G184" s="24" t="s">
        <v>46</v>
      </c>
      <c r="H184" s="25" t="s">
        <v>3715</v>
      </c>
      <c r="I184" s="24" t="s">
        <v>23</v>
      </c>
      <c r="J184" s="24" t="s">
        <v>3048</v>
      </c>
      <c r="K184" s="26">
        <v>45712</v>
      </c>
      <c r="L184" s="26">
        <v>45849</v>
      </c>
      <c r="M184" s="26">
        <v>45849</v>
      </c>
      <c r="N184" s="24"/>
      <c r="O184" s="26">
        <v>45849</v>
      </c>
      <c r="P184" s="24" t="s">
        <v>3130</v>
      </c>
      <c r="Q184" s="24" t="s">
        <v>3131</v>
      </c>
      <c r="R184" s="24" t="s">
        <v>3023</v>
      </c>
    </row>
    <row r="185" spans="1:18" ht="53.4">
      <c r="A185" s="24">
        <v>184</v>
      </c>
      <c r="B185" s="24" t="s">
        <v>3716</v>
      </c>
      <c r="C185" s="29">
        <v>202541066349</v>
      </c>
      <c r="D185" s="24" t="s">
        <v>46</v>
      </c>
      <c r="E185" s="24" t="s">
        <v>3717</v>
      </c>
      <c r="F185" s="24" t="s">
        <v>3052</v>
      </c>
      <c r="G185" s="24" t="s">
        <v>46</v>
      </c>
      <c r="H185" s="25" t="s">
        <v>3718</v>
      </c>
      <c r="I185" s="24" t="s">
        <v>23</v>
      </c>
      <c r="J185" s="24" t="s">
        <v>3048</v>
      </c>
      <c r="K185" s="26">
        <v>45778</v>
      </c>
      <c r="L185" s="26">
        <v>45849</v>
      </c>
      <c r="M185" s="26">
        <v>45849</v>
      </c>
      <c r="N185" s="24"/>
      <c r="O185" s="26">
        <v>45849</v>
      </c>
      <c r="P185" s="24" t="s">
        <v>3049</v>
      </c>
      <c r="Q185" s="24" t="s">
        <v>3050</v>
      </c>
      <c r="R185" s="24" t="s">
        <v>3022</v>
      </c>
    </row>
    <row r="186" spans="1:18" ht="40.200000000000003">
      <c r="A186" s="24">
        <v>185</v>
      </c>
      <c r="B186" s="24" t="s">
        <v>3719</v>
      </c>
      <c r="C186" s="29">
        <v>202517066402</v>
      </c>
      <c r="D186" s="24" t="s">
        <v>110</v>
      </c>
      <c r="E186" s="24" t="s">
        <v>3720</v>
      </c>
      <c r="F186" s="24" t="s">
        <v>3066</v>
      </c>
      <c r="G186" s="24" t="s">
        <v>3077</v>
      </c>
      <c r="H186" s="25" t="s">
        <v>3721</v>
      </c>
      <c r="I186" s="24"/>
      <c r="J186" s="24" t="s">
        <v>3048</v>
      </c>
      <c r="K186" s="26">
        <v>45828</v>
      </c>
      <c r="L186" s="26">
        <v>45077</v>
      </c>
      <c r="M186" s="26">
        <v>45849</v>
      </c>
      <c r="N186" s="24"/>
      <c r="O186" s="26">
        <v>46000</v>
      </c>
      <c r="P186" s="24" t="s">
        <v>3284</v>
      </c>
      <c r="Q186" s="24" t="s">
        <v>3285</v>
      </c>
      <c r="R186" s="24" t="s">
        <v>988</v>
      </c>
    </row>
    <row r="187" spans="1:18" ht="40.200000000000003">
      <c r="A187" s="24">
        <v>186</v>
      </c>
      <c r="B187" s="24" t="s">
        <v>1010</v>
      </c>
      <c r="C187" s="29">
        <v>202541066317</v>
      </c>
      <c r="D187" s="24" t="s">
        <v>31</v>
      </c>
      <c r="E187" s="24" t="s">
        <v>1011</v>
      </c>
      <c r="F187" s="24" t="s">
        <v>3091</v>
      </c>
      <c r="G187" s="24" t="s">
        <v>31</v>
      </c>
      <c r="H187" s="25" t="s">
        <v>3722</v>
      </c>
      <c r="I187" s="24" t="s">
        <v>3152</v>
      </c>
      <c r="J187" s="24" t="s">
        <v>3048</v>
      </c>
      <c r="K187" s="26">
        <v>45849</v>
      </c>
      <c r="L187" s="26">
        <v>45849</v>
      </c>
      <c r="M187" s="26">
        <v>45849</v>
      </c>
      <c r="N187" s="26">
        <v>46794</v>
      </c>
      <c r="O187" s="24"/>
      <c r="P187" s="24" t="s">
        <v>3192</v>
      </c>
      <c r="Q187" s="24" t="s">
        <v>3193</v>
      </c>
      <c r="R187" s="24" t="s">
        <v>968</v>
      </c>
    </row>
    <row r="188" spans="1:18" ht="66.599999999999994">
      <c r="A188" s="24">
        <v>187</v>
      </c>
      <c r="B188" s="24" t="s">
        <v>3723</v>
      </c>
      <c r="C188" s="29">
        <v>202517066465</v>
      </c>
      <c r="D188" s="24" t="s">
        <v>47</v>
      </c>
      <c r="E188" s="24" t="s">
        <v>3724</v>
      </c>
      <c r="F188" s="24" t="s">
        <v>3091</v>
      </c>
      <c r="G188" s="24" t="s">
        <v>47</v>
      </c>
      <c r="H188" s="25" t="s">
        <v>3725</v>
      </c>
      <c r="I188" s="24"/>
      <c r="J188" s="24" t="s">
        <v>3048</v>
      </c>
      <c r="K188" s="26">
        <v>45828</v>
      </c>
      <c r="L188" s="26">
        <v>44939</v>
      </c>
      <c r="M188" s="26">
        <v>45849</v>
      </c>
      <c r="N188" s="24"/>
      <c r="O188" s="26">
        <v>45849</v>
      </c>
      <c r="P188" s="24" t="s">
        <v>3726</v>
      </c>
      <c r="Q188" s="24" t="s">
        <v>3727</v>
      </c>
      <c r="R188" s="24" t="s">
        <v>988</v>
      </c>
    </row>
    <row r="189" spans="1:18" ht="40.200000000000003">
      <c r="A189" s="24">
        <v>188</v>
      </c>
      <c r="B189" s="24" t="s">
        <v>1018</v>
      </c>
      <c r="C189" s="29">
        <v>202541066442</v>
      </c>
      <c r="D189" s="24" t="s">
        <v>167</v>
      </c>
      <c r="E189" s="24" t="s">
        <v>1019</v>
      </c>
      <c r="F189" s="24" t="s">
        <v>3091</v>
      </c>
      <c r="G189" s="24" t="s">
        <v>3728</v>
      </c>
      <c r="H189" s="25" t="s">
        <v>3729</v>
      </c>
      <c r="I189" s="24" t="s">
        <v>23</v>
      </c>
      <c r="J189" s="24" t="s">
        <v>3048</v>
      </c>
      <c r="K189" s="26">
        <v>45849</v>
      </c>
      <c r="L189" s="26">
        <v>45849</v>
      </c>
      <c r="M189" s="26">
        <v>45849</v>
      </c>
      <c r="N189" s="26">
        <v>46794</v>
      </c>
      <c r="O189" s="24"/>
      <c r="P189" s="24" t="s">
        <v>3321</v>
      </c>
      <c r="Q189" s="24" t="s">
        <v>3322</v>
      </c>
      <c r="R189" s="24" t="s">
        <v>974</v>
      </c>
    </row>
    <row r="190" spans="1:18" ht="40.200000000000003">
      <c r="A190" s="24">
        <v>189</v>
      </c>
      <c r="B190" s="24" t="s">
        <v>1014</v>
      </c>
      <c r="C190" s="29">
        <v>202541066281</v>
      </c>
      <c r="D190" s="24" t="s">
        <v>68</v>
      </c>
      <c r="E190" s="24" t="s">
        <v>1015</v>
      </c>
      <c r="F190" s="24" t="s">
        <v>3091</v>
      </c>
      <c r="G190" s="24" t="s">
        <v>3252</v>
      </c>
      <c r="H190" s="25" t="s">
        <v>3730</v>
      </c>
      <c r="I190" s="24" t="s">
        <v>23</v>
      </c>
      <c r="J190" s="24" t="s">
        <v>3048</v>
      </c>
      <c r="K190" s="26">
        <v>45846</v>
      </c>
      <c r="L190" s="26">
        <v>45849</v>
      </c>
      <c r="M190" s="26">
        <v>45849</v>
      </c>
      <c r="N190" s="26">
        <v>46794</v>
      </c>
      <c r="O190" s="24"/>
      <c r="P190" s="24" t="s">
        <v>3168</v>
      </c>
      <c r="Q190" s="24" t="s">
        <v>3050</v>
      </c>
      <c r="R190" s="24" t="s">
        <v>974</v>
      </c>
    </row>
    <row r="191" spans="1:18" ht="40.200000000000003">
      <c r="A191" s="24">
        <v>190</v>
      </c>
      <c r="B191" s="24" t="s">
        <v>3731</v>
      </c>
      <c r="C191" s="29">
        <v>202517066569</v>
      </c>
      <c r="D191" s="24" t="s">
        <v>68</v>
      </c>
      <c r="E191" s="24" t="s">
        <v>3732</v>
      </c>
      <c r="F191" s="24" t="s">
        <v>3091</v>
      </c>
      <c r="G191" s="24" t="s">
        <v>3559</v>
      </c>
      <c r="H191" s="25" t="s">
        <v>3733</v>
      </c>
      <c r="I191" s="24"/>
      <c r="J191" s="24" t="s">
        <v>3048</v>
      </c>
      <c r="K191" s="26">
        <v>45785</v>
      </c>
      <c r="L191" s="26">
        <v>44960</v>
      </c>
      <c r="M191" s="26">
        <v>45849</v>
      </c>
      <c r="N191" s="24"/>
      <c r="O191" s="26">
        <v>45849</v>
      </c>
      <c r="P191" s="24" t="s">
        <v>3289</v>
      </c>
      <c r="Q191" s="24" t="s">
        <v>3290</v>
      </c>
      <c r="R191" s="24" t="s">
        <v>988</v>
      </c>
    </row>
    <row r="192" spans="1:18" ht="40.200000000000003">
      <c r="A192" s="24">
        <v>191</v>
      </c>
      <c r="B192" s="24" t="s">
        <v>680</v>
      </c>
      <c r="C192" s="29">
        <v>202514066284</v>
      </c>
      <c r="D192" s="24" t="s">
        <v>48</v>
      </c>
      <c r="E192" s="24" t="s">
        <v>681</v>
      </c>
      <c r="F192" s="24" t="s">
        <v>3066</v>
      </c>
      <c r="G192" s="24" t="s">
        <v>3319</v>
      </c>
      <c r="H192" s="25" t="s">
        <v>3734</v>
      </c>
      <c r="I192" s="24"/>
      <c r="J192" s="24" t="s">
        <v>3048</v>
      </c>
      <c r="K192" s="26">
        <v>45842</v>
      </c>
      <c r="L192" s="26">
        <v>45489</v>
      </c>
      <c r="M192" s="26">
        <v>45849</v>
      </c>
      <c r="N192" s="26">
        <v>46434</v>
      </c>
      <c r="O192" s="24"/>
      <c r="P192" s="24" t="s">
        <v>3141</v>
      </c>
      <c r="Q192" s="24" t="s">
        <v>3142</v>
      </c>
      <c r="R192" s="24" t="s">
        <v>650</v>
      </c>
    </row>
    <row r="193" spans="1:18" ht="40.200000000000003">
      <c r="A193" s="24">
        <v>192</v>
      </c>
      <c r="B193" s="24" t="s">
        <v>3735</v>
      </c>
      <c r="C193" s="29">
        <v>202517066348</v>
      </c>
      <c r="D193" s="24" t="s">
        <v>581</v>
      </c>
      <c r="E193" s="24" t="s">
        <v>3736</v>
      </c>
      <c r="F193" s="24" t="s">
        <v>3394</v>
      </c>
      <c r="G193" s="24" t="s">
        <v>3737</v>
      </c>
      <c r="H193" s="25" t="s">
        <v>3738</v>
      </c>
      <c r="I193" s="24"/>
      <c r="J193" s="24" t="s">
        <v>3048</v>
      </c>
      <c r="K193" s="26">
        <v>45820</v>
      </c>
      <c r="L193" s="26">
        <v>44908</v>
      </c>
      <c r="M193" s="26">
        <v>45849</v>
      </c>
      <c r="N193" s="24"/>
      <c r="O193" s="26">
        <v>45849</v>
      </c>
      <c r="P193" s="24" t="s">
        <v>3055</v>
      </c>
      <c r="Q193" s="24" t="s">
        <v>3056</v>
      </c>
      <c r="R193" s="24" t="s">
        <v>988</v>
      </c>
    </row>
    <row r="194" spans="1:18" ht="40.200000000000003">
      <c r="A194" s="24">
        <v>193</v>
      </c>
      <c r="B194" s="24" t="s">
        <v>3739</v>
      </c>
      <c r="C194" s="29">
        <v>202517066314</v>
      </c>
      <c r="D194" s="24" t="s">
        <v>71</v>
      </c>
      <c r="E194" s="24" t="s">
        <v>3740</v>
      </c>
      <c r="F194" s="24" t="s">
        <v>3312</v>
      </c>
      <c r="G194" s="24" t="s">
        <v>3741</v>
      </c>
      <c r="H194" s="25" t="s">
        <v>3742</v>
      </c>
      <c r="I194" s="24"/>
      <c r="J194" s="24" t="s">
        <v>3048</v>
      </c>
      <c r="K194" s="26">
        <v>45799</v>
      </c>
      <c r="L194" s="26">
        <v>44914</v>
      </c>
      <c r="M194" s="26">
        <v>45849</v>
      </c>
      <c r="N194" s="24"/>
      <c r="O194" s="26">
        <v>45849</v>
      </c>
      <c r="P194" s="24" t="s">
        <v>3204</v>
      </c>
      <c r="Q194" s="24" t="s">
        <v>3205</v>
      </c>
      <c r="R194" s="24" t="s">
        <v>988</v>
      </c>
    </row>
    <row r="195" spans="1:18" ht="53.4">
      <c r="A195" s="24">
        <v>194</v>
      </c>
      <c r="B195" s="24" t="s">
        <v>3743</v>
      </c>
      <c r="C195" s="29">
        <v>202547066128</v>
      </c>
      <c r="D195" s="24" t="s">
        <v>268</v>
      </c>
      <c r="E195" s="24" t="s">
        <v>3744</v>
      </c>
      <c r="F195" s="24" t="s">
        <v>3066</v>
      </c>
      <c r="G195" s="24" t="s">
        <v>3542</v>
      </c>
      <c r="H195" s="25" t="s">
        <v>3745</v>
      </c>
      <c r="I195" s="24"/>
      <c r="J195" s="24" t="s">
        <v>3048</v>
      </c>
      <c r="K195" s="26">
        <v>45728</v>
      </c>
      <c r="L195" s="26">
        <v>44907</v>
      </c>
      <c r="M195" s="26">
        <v>45849</v>
      </c>
      <c r="N195" s="24"/>
      <c r="O195" s="26">
        <v>45849</v>
      </c>
      <c r="P195" s="24" t="s">
        <v>3335</v>
      </c>
      <c r="Q195" s="24" t="s">
        <v>3336</v>
      </c>
      <c r="R195" s="24" t="s">
        <v>988</v>
      </c>
    </row>
    <row r="196" spans="1:18" ht="53.4">
      <c r="A196" s="24">
        <v>195</v>
      </c>
      <c r="B196" s="24" t="s">
        <v>3746</v>
      </c>
      <c r="C196" s="29">
        <v>202517066222</v>
      </c>
      <c r="D196" s="24" t="s">
        <v>90</v>
      </c>
      <c r="E196" s="24" t="s">
        <v>3747</v>
      </c>
      <c r="F196" s="24" t="s">
        <v>3045</v>
      </c>
      <c r="G196" s="24" t="s">
        <v>3046</v>
      </c>
      <c r="H196" s="25" t="s">
        <v>3748</v>
      </c>
      <c r="I196" s="24"/>
      <c r="J196" s="24" t="s">
        <v>3048</v>
      </c>
      <c r="K196" s="26">
        <v>45838</v>
      </c>
      <c r="L196" s="26">
        <v>45849</v>
      </c>
      <c r="M196" s="26">
        <v>45849</v>
      </c>
      <c r="N196" s="24"/>
      <c r="O196" s="26">
        <v>45849</v>
      </c>
      <c r="P196" s="24" t="s">
        <v>3289</v>
      </c>
      <c r="Q196" s="24" t="s">
        <v>3290</v>
      </c>
      <c r="R196" s="24" t="s">
        <v>988</v>
      </c>
    </row>
    <row r="197" spans="1:18" ht="27">
      <c r="A197" s="24">
        <v>196</v>
      </c>
      <c r="B197" s="24" t="s">
        <v>3749</v>
      </c>
      <c r="C197" s="29">
        <v>202517066407</v>
      </c>
      <c r="D197" s="24" t="s">
        <v>51</v>
      </c>
      <c r="E197" s="24" t="s">
        <v>3750</v>
      </c>
      <c r="F197" s="24" t="s">
        <v>3091</v>
      </c>
      <c r="G197" s="24" t="s">
        <v>51</v>
      </c>
      <c r="H197" s="25" t="s">
        <v>3751</v>
      </c>
      <c r="I197" s="24"/>
      <c r="J197" s="24" t="s">
        <v>3048</v>
      </c>
      <c r="K197" s="26">
        <v>45791</v>
      </c>
      <c r="L197" s="26">
        <v>44917</v>
      </c>
      <c r="M197" s="26">
        <v>45849</v>
      </c>
      <c r="N197" s="24"/>
      <c r="O197" s="26">
        <v>45849</v>
      </c>
      <c r="P197" s="24" t="s">
        <v>3109</v>
      </c>
      <c r="Q197" s="24" t="s">
        <v>3110</v>
      </c>
      <c r="R197" s="24" t="s">
        <v>988</v>
      </c>
    </row>
    <row r="198" spans="1:18" ht="27">
      <c r="A198" s="24">
        <v>197</v>
      </c>
      <c r="B198" s="24" t="s">
        <v>3752</v>
      </c>
      <c r="C198" s="29">
        <v>202517066280</v>
      </c>
      <c r="D198" s="24" t="s">
        <v>70</v>
      </c>
      <c r="E198" s="24" t="s">
        <v>3753</v>
      </c>
      <c r="F198" s="24" t="s">
        <v>3302</v>
      </c>
      <c r="G198" s="24" t="s">
        <v>3124</v>
      </c>
      <c r="H198" s="25" t="s">
        <v>3754</v>
      </c>
      <c r="I198" s="24"/>
      <c r="J198" s="24" t="s">
        <v>3048</v>
      </c>
      <c r="K198" s="26">
        <v>45818</v>
      </c>
      <c r="L198" s="26">
        <v>44918</v>
      </c>
      <c r="M198" s="26">
        <v>45849</v>
      </c>
      <c r="N198" s="24"/>
      <c r="O198" s="26">
        <v>45849</v>
      </c>
      <c r="P198" s="24" t="s">
        <v>3075</v>
      </c>
      <c r="Q198" s="24" t="s">
        <v>3076</v>
      </c>
      <c r="R198" s="24" t="s">
        <v>988</v>
      </c>
    </row>
    <row r="199" spans="1:18" ht="27">
      <c r="A199" s="24">
        <v>198</v>
      </c>
      <c r="B199" s="24" t="s">
        <v>3755</v>
      </c>
      <c r="C199" s="29">
        <v>202517066345</v>
      </c>
      <c r="D199" s="24" t="s">
        <v>70</v>
      </c>
      <c r="E199" s="24" t="s">
        <v>3756</v>
      </c>
      <c r="F199" s="24" t="s">
        <v>3302</v>
      </c>
      <c r="G199" s="24" t="s">
        <v>3124</v>
      </c>
      <c r="H199" s="25" t="s">
        <v>3757</v>
      </c>
      <c r="I199" s="24"/>
      <c r="J199" s="24" t="s">
        <v>3048</v>
      </c>
      <c r="K199" s="26">
        <v>45818</v>
      </c>
      <c r="L199" s="26">
        <v>44918</v>
      </c>
      <c r="M199" s="26">
        <v>45849</v>
      </c>
      <c r="N199" s="24"/>
      <c r="O199" s="26">
        <v>45849</v>
      </c>
      <c r="P199" s="24" t="s">
        <v>3075</v>
      </c>
      <c r="Q199" s="24" t="s">
        <v>3076</v>
      </c>
      <c r="R199" s="24" t="s">
        <v>988</v>
      </c>
    </row>
    <row r="200" spans="1:18" ht="40.200000000000003">
      <c r="A200" s="24">
        <v>199</v>
      </c>
      <c r="B200" s="24" t="s">
        <v>3758</v>
      </c>
      <c r="C200" s="29">
        <v>202517066437</v>
      </c>
      <c r="D200" s="24" t="s">
        <v>218</v>
      </c>
      <c r="E200" s="24" t="s">
        <v>3759</v>
      </c>
      <c r="F200" s="24" t="s">
        <v>3760</v>
      </c>
      <c r="G200" s="24" t="s">
        <v>3761</v>
      </c>
      <c r="H200" s="25" t="s">
        <v>3762</v>
      </c>
      <c r="I200" s="24"/>
      <c r="J200" s="24" t="s">
        <v>3048</v>
      </c>
      <c r="K200" s="26">
        <v>45804</v>
      </c>
      <c r="L200" s="26">
        <v>44907</v>
      </c>
      <c r="M200" s="26">
        <v>45849</v>
      </c>
      <c r="N200" s="24"/>
      <c r="O200" s="26">
        <v>45849</v>
      </c>
      <c r="P200" s="24" t="s">
        <v>3364</v>
      </c>
      <c r="Q200" s="24" t="s">
        <v>3255</v>
      </c>
      <c r="R200" s="24" t="s">
        <v>988</v>
      </c>
    </row>
    <row r="201" spans="1:18" ht="53.4">
      <c r="A201" s="24">
        <v>200</v>
      </c>
      <c r="B201" s="24" t="s">
        <v>3763</v>
      </c>
      <c r="C201" s="29">
        <v>202511066508</v>
      </c>
      <c r="D201" s="24" t="s">
        <v>220</v>
      </c>
      <c r="E201" s="24" t="s">
        <v>3764</v>
      </c>
      <c r="F201" s="24" t="s">
        <v>3052</v>
      </c>
      <c r="G201" s="24" t="s">
        <v>3529</v>
      </c>
      <c r="H201" s="25" t="s">
        <v>3765</v>
      </c>
      <c r="I201" s="24" t="s">
        <v>23</v>
      </c>
      <c r="J201" s="24" t="s">
        <v>3048</v>
      </c>
      <c r="K201" s="26">
        <v>45894</v>
      </c>
      <c r="L201" s="26">
        <v>45849</v>
      </c>
      <c r="M201" s="26">
        <v>45849</v>
      </c>
      <c r="N201" s="24"/>
      <c r="O201" s="24"/>
      <c r="P201" s="24" t="s">
        <v>3583</v>
      </c>
      <c r="Q201" s="24" t="s">
        <v>3584</v>
      </c>
      <c r="R201" s="24" t="s">
        <v>988</v>
      </c>
    </row>
    <row r="202" spans="1:18" ht="40.200000000000003">
      <c r="A202" s="24">
        <v>201</v>
      </c>
      <c r="B202" s="24" t="s">
        <v>3766</v>
      </c>
      <c r="C202" s="29">
        <v>202547066170</v>
      </c>
      <c r="D202" s="24" t="s">
        <v>265</v>
      </c>
      <c r="E202" s="24" t="s">
        <v>3767</v>
      </c>
      <c r="F202" s="24" t="s">
        <v>3302</v>
      </c>
      <c r="G202" s="24" t="s">
        <v>3768</v>
      </c>
      <c r="H202" s="25" t="s">
        <v>3769</v>
      </c>
      <c r="I202" s="24"/>
      <c r="J202" s="24" t="s">
        <v>3048</v>
      </c>
      <c r="K202" s="26">
        <v>45782</v>
      </c>
      <c r="L202" s="26">
        <v>44907</v>
      </c>
      <c r="M202" s="26">
        <v>45849</v>
      </c>
      <c r="N202" s="24"/>
      <c r="O202" s="26">
        <v>45849</v>
      </c>
      <c r="P202" s="24" t="s">
        <v>3149</v>
      </c>
      <c r="Q202" s="24" t="s">
        <v>3150</v>
      </c>
      <c r="R202" s="24" t="s">
        <v>988</v>
      </c>
    </row>
    <row r="203" spans="1:18" ht="40.200000000000003">
      <c r="A203" s="24">
        <v>202</v>
      </c>
      <c r="B203" s="24" t="s">
        <v>3770</v>
      </c>
      <c r="C203" s="29">
        <v>202517066406</v>
      </c>
      <c r="D203" s="24" t="s">
        <v>73</v>
      </c>
      <c r="E203" s="24" t="s">
        <v>3771</v>
      </c>
      <c r="F203" s="24" t="s">
        <v>3059</v>
      </c>
      <c r="G203" s="24" t="s">
        <v>3124</v>
      </c>
      <c r="H203" s="25" t="s">
        <v>3772</v>
      </c>
      <c r="I203" s="24"/>
      <c r="J203" s="24" t="s">
        <v>3048</v>
      </c>
      <c r="K203" s="26">
        <v>45810</v>
      </c>
      <c r="L203" s="26">
        <v>44915</v>
      </c>
      <c r="M203" s="26">
        <v>45849</v>
      </c>
      <c r="N203" s="24"/>
      <c r="O203" s="26">
        <v>45849</v>
      </c>
      <c r="P203" s="24" t="s">
        <v>3294</v>
      </c>
      <c r="Q203" s="24" t="s">
        <v>3295</v>
      </c>
      <c r="R203" s="24" t="s">
        <v>988</v>
      </c>
    </row>
    <row r="204" spans="1:18" ht="53.4">
      <c r="A204" s="24">
        <v>203</v>
      </c>
      <c r="B204" s="24" t="s">
        <v>3773</v>
      </c>
      <c r="C204" s="29">
        <v>202544066403</v>
      </c>
      <c r="D204" s="24" t="s">
        <v>66</v>
      </c>
      <c r="E204" s="24" t="s">
        <v>3774</v>
      </c>
      <c r="F204" s="24" t="s">
        <v>3059</v>
      </c>
      <c r="G204" s="24" t="s">
        <v>3455</v>
      </c>
      <c r="H204" s="25" t="s">
        <v>3775</v>
      </c>
      <c r="I204" s="24"/>
      <c r="J204" s="24" t="s">
        <v>3048</v>
      </c>
      <c r="K204" s="26">
        <v>45838</v>
      </c>
      <c r="L204" s="26">
        <v>45524</v>
      </c>
      <c r="M204" s="26">
        <v>45849</v>
      </c>
      <c r="N204" s="24"/>
      <c r="O204" s="26">
        <v>45849</v>
      </c>
      <c r="P204" s="24" t="s">
        <v>3062</v>
      </c>
      <c r="Q204" s="24" t="s">
        <v>3063</v>
      </c>
      <c r="R204" s="24" t="s">
        <v>988</v>
      </c>
    </row>
    <row r="205" spans="1:18" ht="40.200000000000003">
      <c r="A205" s="24">
        <v>204</v>
      </c>
      <c r="B205" s="24" t="s">
        <v>3776</v>
      </c>
      <c r="C205" s="29">
        <v>202544066379</v>
      </c>
      <c r="D205" s="24" t="s">
        <v>66</v>
      </c>
      <c r="E205" s="24" t="s">
        <v>3777</v>
      </c>
      <c r="F205" s="24" t="s">
        <v>3059</v>
      </c>
      <c r="G205" s="24" t="s">
        <v>3455</v>
      </c>
      <c r="H205" s="25" t="s">
        <v>3778</v>
      </c>
      <c r="I205" s="24"/>
      <c r="J205" s="24" t="s">
        <v>3048</v>
      </c>
      <c r="K205" s="26">
        <v>45839</v>
      </c>
      <c r="L205" s="26">
        <v>45525</v>
      </c>
      <c r="M205" s="26">
        <v>45849</v>
      </c>
      <c r="N205" s="24"/>
      <c r="O205" s="26">
        <v>45849</v>
      </c>
      <c r="P205" s="24" t="s">
        <v>3062</v>
      </c>
      <c r="Q205" s="24" t="s">
        <v>3063</v>
      </c>
      <c r="R205" s="24" t="s">
        <v>988</v>
      </c>
    </row>
    <row r="206" spans="1:18" ht="53.4">
      <c r="A206" s="24">
        <v>205</v>
      </c>
      <c r="B206" s="24" t="s">
        <v>3779</v>
      </c>
      <c r="C206" s="29">
        <v>202547066377</v>
      </c>
      <c r="D206" s="24" t="s">
        <v>266</v>
      </c>
      <c r="E206" s="24" t="s">
        <v>3780</v>
      </c>
      <c r="F206" s="24" t="s">
        <v>3781</v>
      </c>
      <c r="G206" s="24" t="s">
        <v>3782</v>
      </c>
      <c r="H206" s="25" t="s">
        <v>3783</v>
      </c>
      <c r="I206" s="24"/>
      <c r="J206" s="24" t="s">
        <v>3048</v>
      </c>
      <c r="K206" s="26">
        <v>45835</v>
      </c>
      <c r="L206" s="26">
        <v>44911</v>
      </c>
      <c r="M206" s="26">
        <v>45849</v>
      </c>
      <c r="N206" s="24"/>
      <c r="O206" s="26">
        <v>45849</v>
      </c>
      <c r="P206" s="24" t="s">
        <v>3704</v>
      </c>
      <c r="Q206" s="24" t="s">
        <v>3705</v>
      </c>
      <c r="R206" s="24" t="s">
        <v>988</v>
      </c>
    </row>
    <row r="207" spans="1:18" ht="27">
      <c r="A207" s="24">
        <v>206</v>
      </c>
      <c r="B207" s="24" t="s">
        <v>3784</v>
      </c>
      <c r="C207" s="29">
        <v>202517066194</v>
      </c>
      <c r="D207" s="24" t="s">
        <v>356</v>
      </c>
      <c r="E207" s="24" t="s">
        <v>3785</v>
      </c>
      <c r="F207" s="24" t="s">
        <v>3302</v>
      </c>
      <c r="G207" s="24" t="s">
        <v>3786</v>
      </c>
      <c r="H207" s="25" t="s">
        <v>3787</v>
      </c>
      <c r="I207" s="24"/>
      <c r="J207" s="24" t="s">
        <v>3048</v>
      </c>
      <c r="K207" s="26">
        <v>45778</v>
      </c>
      <c r="L207" s="26">
        <v>44914</v>
      </c>
      <c r="M207" s="26">
        <v>45849</v>
      </c>
      <c r="N207" s="24"/>
      <c r="O207" s="26">
        <v>45849</v>
      </c>
      <c r="P207" s="24" t="s">
        <v>3141</v>
      </c>
      <c r="Q207" s="24" t="s">
        <v>3142</v>
      </c>
      <c r="R207" s="24" t="s">
        <v>988</v>
      </c>
    </row>
    <row r="208" spans="1:18" ht="53.4">
      <c r="A208" s="24">
        <v>207</v>
      </c>
      <c r="B208" s="24" t="s">
        <v>3788</v>
      </c>
      <c r="C208" s="29">
        <v>202517066306</v>
      </c>
      <c r="D208" s="24" t="s">
        <v>34</v>
      </c>
      <c r="E208" s="24" t="s">
        <v>3789</v>
      </c>
      <c r="F208" s="24" t="s">
        <v>3066</v>
      </c>
      <c r="G208" s="24" t="s">
        <v>3790</v>
      </c>
      <c r="H208" s="25" t="s">
        <v>3791</v>
      </c>
      <c r="I208" s="24"/>
      <c r="J208" s="24" t="s">
        <v>3048</v>
      </c>
      <c r="K208" s="26">
        <v>45845</v>
      </c>
      <c r="L208" s="26">
        <v>44963</v>
      </c>
      <c r="M208" s="26">
        <v>45849</v>
      </c>
      <c r="N208" s="24"/>
      <c r="O208" s="26">
        <v>45849</v>
      </c>
      <c r="P208" s="24" t="s">
        <v>3084</v>
      </c>
      <c r="Q208" s="24" t="s">
        <v>3085</v>
      </c>
      <c r="R208" s="24" t="s">
        <v>988</v>
      </c>
    </row>
    <row r="209" spans="1:18" ht="40.200000000000003">
      <c r="A209" s="24">
        <v>208</v>
      </c>
      <c r="B209" s="24" t="s">
        <v>3792</v>
      </c>
      <c r="C209" s="29">
        <v>202517066414</v>
      </c>
      <c r="D209" s="24" t="s">
        <v>34</v>
      </c>
      <c r="E209" s="24" t="s">
        <v>3793</v>
      </c>
      <c r="F209" s="24" t="s">
        <v>3066</v>
      </c>
      <c r="G209" s="24" t="s">
        <v>3067</v>
      </c>
      <c r="H209" s="25" t="s">
        <v>3794</v>
      </c>
      <c r="I209" s="24"/>
      <c r="J209" s="24" t="s">
        <v>3048</v>
      </c>
      <c r="K209" s="26">
        <v>45838</v>
      </c>
      <c r="L209" s="26">
        <v>45126</v>
      </c>
      <c r="M209" s="26">
        <v>45849</v>
      </c>
      <c r="N209" s="24"/>
      <c r="O209" s="26">
        <v>45849</v>
      </c>
      <c r="P209" s="24" t="s">
        <v>3135</v>
      </c>
      <c r="Q209" s="24" t="s">
        <v>3136</v>
      </c>
      <c r="R209" s="24" t="s">
        <v>988</v>
      </c>
    </row>
    <row r="210" spans="1:18" ht="27">
      <c r="A210" s="24">
        <v>209</v>
      </c>
      <c r="B210" s="24" t="s">
        <v>3795</v>
      </c>
      <c r="C210" s="29">
        <v>202547067096</v>
      </c>
      <c r="D210" s="24" t="s">
        <v>164</v>
      </c>
      <c r="E210" s="24" t="s">
        <v>3796</v>
      </c>
      <c r="F210" s="24" t="s">
        <v>3302</v>
      </c>
      <c r="G210" s="24" t="s">
        <v>3303</v>
      </c>
      <c r="H210" s="25" t="s">
        <v>3797</v>
      </c>
      <c r="I210" s="24"/>
      <c r="J210" s="24" t="s">
        <v>3048</v>
      </c>
      <c r="K210" s="26">
        <v>45807</v>
      </c>
      <c r="L210" s="26">
        <v>44915</v>
      </c>
      <c r="M210" s="26">
        <v>45852</v>
      </c>
      <c r="N210" s="24"/>
      <c r="O210" s="26">
        <v>45852</v>
      </c>
      <c r="P210" s="24" t="s">
        <v>3404</v>
      </c>
      <c r="Q210" s="24" t="s">
        <v>3405</v>
      </c>
      <c r="R210" s="24" t="s">
        <v>988</v>
      </c>
    </row>
    <row r="211" spans="1:18" ht="53.4">
      <c r="A211" s="24">
        <v>210</v>
      </c>
      <c r="B211" s="24" t="s">
        <v>3798</v>
      </c>
      <c r="C211" s="29">
        <v>202541066881</v>
      </c>
      <c r="D211" s="24" t="s">
        <v>65</v>
      </c>
      <c r="E211" s="24" t="s">
        <v>3799</v>
      </c>
      <c r="F211" s="24" t="s">
        <v>3059</v>
      </c>
      <c r="G211" s="24" t="s">
        <v>65</v>
      </c>
      <c r="H211" s="25" t="s">
        <v>3800</v>
      </c>
      <c r="I211" s="24" t="s">
        <v>23</v>
      </c>
      <c r="J211" s="24" t="s">
        <v>3048</v>
      </c>
      <c r="K211" s="26">
        <v>45798</v>
      </c>
      <c r="L211" s="26">
        <v>45852</v>
      </c>
      <c r="M211" s="26">
        <v>45852</v>
      </c>
      <c r="N211" s="24"/>
      <c r="O211" s="26">
        <v>45852</v>
      </c>
      <c r="P211" s="24" t="s">
        <v>3204</v>
      </c>
      <c r="Q211" s="24" t="s">
        <v>3205</v>
      </c>
      <c r="R211" s="24" t="s">
        <v>988</v>
      </c>
    </row>
    <row r="212" spans="1:18" ht="66.599999999999994">
      <c r="A212" s="24">
        <v>211</v>
      </c>
      <c r="B212" s="24" t="s">
        <v>3801</v>
      </c>
      <c r="C212" s="29">
        <v>202547066856</v>
      </c>
      <c r="D212" s="24" t="s">
        <v>369</v>
      </c>
      <c r="E212" s="24" t="s">
        <v>649</v>
      </c>
      <c r="F212" s="24" t="s">
        <v>3165</v>
      </c>
      <c r="G212" s="24" t="s">
        <v>3802</v>
      </c>
      <c r="H212" s="25" t="s">
        <v>3803</v>
      </c>
      <c r="I212" s="24"/>
      <c r="J212" s="24" t="s">
        <v>3162</v>
      </c>
      <c r="K212" s="26">
        <v>45848</v>
      </c>
      <c r="L212" s="26">
        <v>44911</v>
      </c>
      <c r="M212" s="26">
        <v>45852</v>
      </c>
      <c r="N212" s="24"/>
      <c r="O212" s="26">
        <v>45852</v>
      </c>
      <c r="P212" s="24" t="s">
        <v>3103</v>
      </c>
      <c r="Q212" s="24" t="s">
        <v>3104</v>
      </c>
      <c r="R212" s="24" t="s">
        <v>988</v>
      </c>
    </row>
    <row r="213" spans="1:18" ht="40.200000000000003">
      <c r="A213" s="24">
        <v>212</v>
      </c>
      <c r="B213" s="24" t="s">
        <v>3804</v>
      </c>
      <c r="C213" s="29">
        <v>202547067099</v>
      </c>
      <c r="D213" s="24" t="s">
        <v>74</v>
      </c>
      <c r="E213" s="24" t="s">
        <v>3805</v>
      </c>
      <c r="F213" s="24" t="s">
        <v>3302</v>
      </c>
      <c r="G213" s="24" t="s">
        <v>3806</v>
      </c>
      <c r="H213" s="25" t="s">
        <v>3807</v>
      </c>
      <c r="I213" s="24"/>
      <c r="J213" s="24" t="s">
        <v>3048</v>
      </c>
      <c r="K213" s="26">
        <v>45796</v>
      </c>
      <c r="L213" s="26">
        <v>44916</v>
      </c>
      <c r="M213" s="26">
        <v>45852</v>
      </c>
      <c r="N213" s="24"/>
      <c r="O213" s="26">
        <v>45852</v>
      </c>
      <c r="P213" s="24" t="s">
        <v>3114</v>
      </c>
      <c r="Q213" s="24" t="s">
        <v>3094</v>
      </c>
      <c r="R213" s="24" t="s">
        <v>988</v>
      </c>
    </row>
    <row r="214" spans="1:18" ht="66.599999999999994">
      <c r="A214" s="24">
        <v>213</v>
      </c>
      <c r="B214" s="24" t="s">
        <v>3808</v>
      </c>
      <c r="C214" s="29">
        <v>202517066854</v>
      </c>
      <c r="D214" s="24" t="s">
        <v>129</v>
      </c>
      <c r="E214" s="24" t="s">
        <v>3809</v>
      </c>
      <c r="F214" s="24" t="s">
        <v>3312</v>
      </c>
      <c r="G214" s="24" t="s">
        <v>129</v>
      </c>
      <c r="H214" s="25" t="s">
        <v>3810</v>
      </c>
      <c r="I214" s="24"/>
      <c r="J214" s="24" t="s">
        <v>3048</v>
      </c>
      <c r="K214" s="26">
        <v>45800</v>
      </c>
      <c r="L214" s="26">
        <v>44914</v>
      </c>
      <c r="M214" s="26">
        <v>45852</v>
      </c>
      <c r="N214" s="24"/>
      <c r="O214" s="26">
        <v>45852</v>
      </c>
      <c r="P214" s="24" t="s">
        <v>3075</v>
      </c>
      <c r="Q214" s="24" t="s">
        <v>3076</v>
      </c>
      <c r="R214" s="24" t="s">
        <v>988</v>
      </c>
    </row>
    <row r="215" spans="1:18" ht="40.200000000000003">
      <c r="A215" s="24">
        <v>214</v>
      </c>
      <c r="B215" s="24" t="s">
        <v>3811</v>
      </c>
      <c r="C215" s="29">
        <v>202517066836</v>
      </c>
      <c r="D215" s="24" t="s">
        <v>135</v>
      </c>
      <c r="E215" s="24" t="s">
        <v>3812</v>
      </c>
      <c r="F215" s="24" t="s">
        <v>3045</v>
      </c>
      <c r="G215" s="24" t="s">
        <v>3813</v>
      </c>
      <c r="H215" s="25" t="s">
        <v>3814</v>
      </c>
      <c r="I215" s="24"/>
      <c r="J215" s="24" t="s">
        <v>3048</v>
      </c>
      <c r="K215" s="26">
        <v>45785</v>
      </c>
      <c r="L215" s="26">
        <v>44985</v>
      </c>
      <c r="M215" s="26">
        <v>45852</v>
      </c>
      <c r="N215" s="24"/>
      <c r="O215" s="26">
        <v>45852</v>
      </c>
      <c r="P215" s="24" t="s">
        <v>3093</v>
      </c>
      <c r="Q215" s="24" t="s">
        <v>3094</v>
      </c>
      <c r="R215" s="24" t="s">
        <v>988</v>
      </c>
    </row>
    <row r="216" spans="1:18" ht="53.4">
      <c r="A216" s="24">
        <v>215</v>
      </c>
      <c r="B216" s="24" t="s">
        <v>3815</v>
      </c>
      <c r="C216" s="29">
        <v>202511067113</v>
      </c>
      <c r="D216" s="24" t="s">
        <v>148</v>
      </c>
      <c r="E216" s="24" t="s">
        <v>3816</v>
      </c>
      <c r="F216" s="24" t="s">
        <v>3052</v>
      </c>
      <c r="G216" s="24" t="s">
        <v>3817</v>
      </c>
      <c r="H216" s="25" t="s">
        <v>3818</v>
      </c>
      <c r="I216" s="24" t="s">
        <v>23</v>
      </c>
      <c r="J216" s="24" t="s">
        <v>3048</v>
      </c>
      <c r="K216" s="26">
        <v>45750</v>
      </c>
      <c r="L216" s="26">
        <v>45852</v>
      </c>
      <c r="M216" s="26">
        <v>45852</v>
      </c>
      <c r="N216" s="24"/>
      <c r="O216" s="26">
        <v>45852</v>
      </c>
      <c r="P216" s="24" t="s">
        <v>3135</v>
      </c>
      <c r="Q216" s="24" t="s">
        <v>3136</v>
      </c>
      <c r="R216" s="24" t="s">
        <v>988</v>
      </c>
    </row>
    <row r="217" spans="1:18" ht="40.200000000000003">
      <c r="A217" s="24">
        <v>216</v>
      </c>
      <c r="B217" s="24" t="s">
        <v>3819</v>
      </c>
      <c r="C217" s="29">
        <v>202517066913</v>
      </c>
      <c r="D217" s="24" t="s">
        <v>32</v>
      </c>
      <c r="E217" s="24" t="s">
        <v>3820</v>
      </c>
      <c r="F217" s="24" t="s">
        <v>3066</v>
      </c>
      <c r="G217" s="24" t="s">
        <v>3067</v>
      </c>
      <c r="H217" s="25" t="s">
        <v>3821</v>
      </c>
      <c r="I217" s="24"/>
      <c r="J217" s="24" t="s">
        <v>3048</v>
      </c>
      <c r="K217" s="26">
        <v>45849</v>
      </c>
      <c r="L217" s="26">
        <v>45190</v>
      </c>
      <c r="M217" s="26">
        <v>45852</v>
      </c>
      <c r="N217" s="24"/>
      <c r="O217" s="26">
        <v>45852</v>
      </c>
      <c r="P217" s="24" t="s">
        <v>3173</v>
      </c>
      <c r="Q217" s="24" t="s">
        <v>3174</v>
      </c>
      <c r="R217" s="24" t="s">
        <v>988</v>
      </c>
    </row>
    <row r="218" spans="1:18" ht="66.599999999999994">
      <c r="A218" s="24">
        <v>217</v>
      </c>
      <c r="B218" s="24" t="s">
        <v>3822</v>
      </c>
      <c r="C218" s="29">
        <v>202541066956</v>
      </c>
      <c r="D218" s="24" t="s">
        <v>341</v>
      </c>
      <c r="E218" s="24" t="s">
        <v>649</v>
      </c>
      <c r="F218" s="24" t="s">
        <v>3052</v>
      </c>
      <c r="G218" s="24" t="s">
        <v>341</v>
      </c>
      <c r="H218" s="25" t="s">
        <v>3823</v>
      </c>
      <c r="I218" s="24" t="s">
        <v>23</v>
      </c>
      <c r="J218" s="24" t="s">
        <v>3334</v>
      </c>
      <c r="K218" s="26">
        <v>45785</v>
      </c>
      <c r="L218" s="26">
        <v>45852</v>
      </c>
      <c r="M218" s="26">
        <v>45852</v>
      </c>
      <c r="N218" s="24"/>
      <c r="O218" s="26">
        <v>45951</v>
      </c>
      <c r="P218" s="24" t="s">
        <v>3141</v>
      </c>
      <c r="Q218" s="24" t="s">
        <v>3142</v>
      </c>
      <c r="R218" s="24" t="s">
        <v>3022</v>
      </c>
    </row>
    <row r="219" spans="1:18" ht="40.200000000000003">
      <c r="A219" s="24">
        <v>218</v>
      </c>
      <c r="B219" s="24" t="s">
        <v>3824</v>
      </c>
      <c r="C219" s="29">
        <v>202517066837</v>
      </c>
      <c r="D219" s="24" t="s">
        <v>310</v>
      </c>
      <c r="E219" s="24" t="s">
        <v>3825</v>
      </c>
      <c r="F219" s="24" t="s">
        <v>3826</v>
      </c>
      <c r="G219" s="24" t="s">
        <v>310</v>
      </c>
      <c r="H219" s="25" t="s">
        <v>3827</v>
      </c>
      <c r="I219" s="24"/>
      <c r="J219" s="24" t="s">
        <v>3048</v>
      </c>
      <c r="K219" s="26">
        <v>45813</v>
      </c>
      <c r="L219" s="26">
        <v>44916</v>
      </c>
      <c r="M219" s="26">
        <v>45852</v>
      </c>
      <c r="N219" s="24"/>
      <c r="O219" s="26">
        <v>45852</v>
      </c>
      <c r="P219" s="24" t="s">
        <v>3435</v>
      </c>
      <c r="Q219" s="24" t="s">
        <v>3159</v>
      </c>
      <c r="R219" s="24" t="s">
        <v>988</v>
      </c>
    </row>
    <row r="220" spans="1:18" ht="53.4">
      <c r="A220" s="24">
        <v>219</v>
      </c>
      <c r="B220" s="24" t="s">
        <v>3828</v>
      </c>
      <c r="C220" s="29">
        <v>202517067052</v>
      </c>
      <c r="D220" s="24" t="s">
        <v>370</v>
      </c>
      <c r="E220" s="24" t="s">
        <v>3829</v>
      </c>
      <c r="F220" s="24" t="s">
        <v>3091</v>
      </c>
      <c r="G220" s="24" t="s">
        <v>3559</v>
      </c>
      <c r="H220" s="25" t="s">
        <v>3830</v>
      </c>
      <c r="I220" s="24"/>
      <c r="J220" s="24" t="s">
        <v>3048</v>
      </c>
      <c r="K220" s="26">
        <v>45826</v>
      </c>
      <c r="L220" s="26">
        <v>45030</v>
      </c>
      <c r="M220" s="26">
        <v>45852</v>
      </c>
      <c r="N220" s="24"/>
      <c r="O220" s="26">
        <v>45852</v>
      </c>
      <c r="P220" s="24" t="s">
        <v>3289</v>
      </c>
      <c r="Q220" s="24" t="s">
        <v>3290</v>
      </c>
      <c r="R220" s="24" t="s">
        <v>988</v>
      </c>
    </row>
    <row r="221" spans="1:18" ht="40.200000000000003">
      <c r="A221" s="24">
        <v>220</v>
      </c>
      <c r="B221" s="24" t="s">
        <v>3831</v>
      </c>
      <c r="C221" s="29">
        <v>202547066926</v>
      </c>
      <c r="D221" s="24" t="s">
        <v>93</v>
      </c>
      <c r="E221" s="24" t="s">
        <v>3832</v>
      </c>
      <c r="F221" s="24" t="s">
        <v>3091</v>
      </c>
      <c r="G221" s="24" t="s">
        <v>3833</v>
      </c>
      <c r="H221" s="25" t="s">
        <v>3834</v>
      </c>
      <c r="I221" s="24"/>
      <c r="J221" s="24" t="s">
        <v>3048</v>
      </c>
      <c r="K221" s="26">
        <v>45824</v>
      </c>
      <c r="L221" s="26">
        <v>44916</v>
      </c>
      <c r="M221" s="26">
        <v>45852</v>
      </c>
      <c r="N221" s="24"/>
      <c r="O221" s="26">
        <v>45852</v>
      </c>
      <c r="P221" s="24" t="s">
        <v>3062</v>
      </c>
      <c r="Q221" s="24" t="s">
        <v>3063</v>
      </c>
      <c r="R221" s="24" t="s">
        <v>988</v>
      </c>
    </row>
    <row r="222" spans="1:18" ht="66.599999999999994">
      <c r="A222" s="24">
        <v>221</v>
      </c>
      <c r="B222" s="24" t="s">
        <v>1020</v>
      </c>
      <c r="C222" s="29">
        <v>202541067380</v>
      </c>
      <c r="D222" s="24" t="s">
        <v>42</v>
      </c>
      <c r="E222" s="24" t="s">
        <v>1021</v>
      </c>
      <c r="F222" s="24" t="s">
        <v>3045</v>
      </c>
      <c r="G222" s="24" t="s">
        <v>3252</v>
      </c>
      <c r="H222" s="25" t="s">
        <v>3835</v>
      </c>
      <c r="I222" s="24" t="s">
        <v>3152</v>
      </c>
      <c r="J222" s="24" t="s">
        <v>3048</v>
      </c>
      <c r="K222" s="26">
        <v>45852</v>
      </c>
      <c r="L222" s="26">
        <v>45853</v>
      </c>
      <c r="M222" s="26">
        <v>45853</v>
      </c>
      <c r="N222" s="26">
        <v>46798</v>
      </c>
      <c r="O222" s="24"/>
      <c r="P222" s="24" t="s">
        <v>3254</v>
      </c>
      <c r="Q222" s="24" t="s">
        <v>3255</v>
      </c>
      <c r="R222" s="24" t="s">
        <v>1022</v>
      </c>
    </row>
    <row r="223" spans="1:18" ht="40.200000000000003">
      <c r="A223" s="24">
        <v>222</v>
      </c>
      <c r="B223" s="24" t="s">
        <v>3836</v>
      </c>
      <c r="C223" s="29">
        <v>202517067416</v>
      </c>
      <c r="D223" s="24" t="s">
        <v>164</v>
      </c>
      <c r="E223" s="24" t="s">
        <v>3837</v>
      </c>
      <c r="F223" s="24" t="s">
        <v>3302</v>
      </c>
      <c r="G223" s="24" t="s">
        <v>3303</v>
      </c>
      <c r="H223" s="25" t="s">
        <v>3838</v>
      </c>
      <c r="I223" s="24"/>
      <c r="J223" s="24" t="s">
        <v>3048</v>
      </c>
      <c r="K223" s="26">
        <v>45792</v>
      </c>
      <c r="L223" s="26">
        <v>44917</v>
      </c>
      <c r="M223" s="26">
        <v>45853</v>
      </c>
      <c r="N223" s="24"/>
      <c r="O223" s="26">
        <v>45853</v>
      </c>
      <c r="P223" s="24" t="s">
        <v>3204</v>
      </c>
      <c r="Q223" s="24" t="s">
        <v>3205</v>
      </c>
      <c r="R223" s="24" t="s">
        <v>988</v>
      </c>
    </row>
    <row r="224" spans="1:18" ht="53.4">
      <c r="A224" s="24">
        <v>223</v>
      </c>
      <c r="B224" s="24" t="s">
        <v>3839</v>
      </c>
      <c r="C224" s="29">
        <v>202511067546</v>
      </c>
      <c r="D224" s="24" t="s">
        <v>33</v>
      </c>
      <c r="E224" s="24" t="s">
        <v>3840</v>
      </c>
      <c r="F224" s="24" t="s">
        <v>3052</v>
      </c>
      <c r="G224" s="24" t="s">
        <v>3319</v>
      </c>
      <c r="H224" s="25" t="s">
        <v>3841</v>
      </c>
      <c r="I224" s="24" t="s">
        <v>23</v>
      </c>
      <c r="J224" s="24" t="s">
        <v>3048</v>
      </c>
      <c r="K224" s="26">
        <v>45847</v>
      </c>
      <c r="L224" s="26">
        <v>45853</v>
      </c>
      <c r="M224" s="26">
        <v>45853</v>
      </c>
      <c r="N224" s="24"/>
      <c r="O224" s="26">
        <v>46164</v>
      </c>
      <c r="P224" s="24" t="s">
        <v>3049</v>
      </c>
      <c r="Q224" s="24" t="s">
        <v>3050</v>
      </c>
      <c r="R224" s="24" t="s">
        <v>988</v>
      </c>
    </row>
    <row r="225" spans="1:18" ht="53.4">
      <c r="A225" s="24">
        <v>224</v>
      </c>
      <c r="B225" s="24" t="s">
        <v>1023</v>
      </c>
      <c r="C225" s="29">
        <v>202541067637</v>
      </c>
      <c r="D225" s="24" t="s">
        <v>33</v>
      </c>
      <c r="E225" s="24" t="s">
        <v>1024</v>
      </c>
      <c r="F225" s="24" t="s">
        <v>3052</v>
      </c>
      <c r="G225" s="24" t="s">
        <v>3319</v>
      </c>
      <c r="H225" s="25" t="s">
        <v>3842</v>
      </c>
      <c r="I225" s="24" t="s">
        <v>3152</v>
      </c>
      <c r="J225" s="24" t="s">
        <v>3048</v>
      </c>
      <c r="K225" s="26">
        <v>45848</v>
      </c>
      <c r="L225" s="26">
        <v>45853</v>
      </c>
      <c r="M225" s="26">
        <v>45853</v>
      </c>
      <c r="N225" s="26">
        <v>46798</v>
      </c>
      <c r="O225" s="24"/>
      <c r="P225" s="24" t="s">
        <v>3634</v>
      </c>
      <c r="Q225" s="24" t="s">
        <v>3322</v>
      </c>
      <c r="R225" s="24" t="s">
        <v>968</v>
      </c>
    </row>
    <row r="226" spans="1:18" ht="53.4">
      <c r="A226" s="24">
        <v>225</v>
      </c>
      <c r="B226" s="24" t="s">
        <v>3843</v>
      </c>
      <c r="C226" s="29">
        <v>202541067434</v>
      </c>
      <c r="D226" s="24" t="s">
        <v>33</v>
      </c>
      <c r="E226" s="24" t="s">
        <v>3844</v>
      </c>
      <c r="F226" s="24" t="s">
        <v>3052</v>
      </c>
      <c r="G226" s="24" t="s">
        <v>3319</v>
      </c>
      <c r="H226" s="25" t="s">
        <v>3845</v>
      </c>
      <c r="I226" s="24" t="s">
        <v>23</v>
      </c>
      <c r="J226" s="24" t="s">
        <v>3048</v>
      </c>
      <c r="K226" s="26">
        <v>45524</v>
      </c>
      <c r="L226" s="26">
        <v>45853</v>
      </c>
      <c r="M226" s="26">
        <v>45853</v>
      </c>
      <c r="N226" s="24"/>
      <c r="O226" s="26">
        <v>45853</v>
      </c>
      <c r="P226" s="24" t="s">
        <v>3289</v>
      </c>
      <c r="Q226" s="24" t="s">
        <v>3290</v>
      </c>
      <c r="R226" s="24" t="s">
        <v>988</v>
      </c>
    </row>
    <row r="227" spans="1:18" ht="40.200000000000003">
      <c r="A227" s="24">
        <v>226</v>
      </c>
      <c r="B227" s="24" t="s">
        <v>1025</v>
      </c>
      <c r="C227" s="29">
        <v>202541067558</v>
      </c>
      <c r="D227" s="24" t="s">
        <v>569</v>
      </c>
      <c r="E227" s="24" t="s">
        <v>649</v>
      </c>
      <c r="F227" s="24" t="s">
        <v>3052</v>
      </c>
      <c r="G227" s="24" t="s">
        <v>569</v>
      </c>
      <c r="H227" s="25" t="s">
        <v>3846</v>
      </c>
      <c r="I227" s="24" t="s">
        <v>3152</v>
      </c>
      <c r="J227" s="24" t="s">
        <v>3470</v>
      </c>
      <c r="K227" s="26">
        <v>45772</v>
      </c>
      <c r="L227" s="26">
        <v>45853</v>
      </c>
      <c r="M227" s="26">
        <v>45853</v>
      </c>
      <c r="N227" s="26">
        <v>46798</v>
      </c>
      <c r="O227" s="24"/>
      <c r="P227" s="24" t="s">
        <v>3120</v>
      </c>
      <c r="Q227" s="24" t="s">
        <v>3121</v>
      </c>
      <c r="R227" s="24" t="s">
        <v>968</v>
      </c>
    </row>
    <row r="228" spans="1:18" ht="40.200000000000003">
      <c r="A228" s="24">
        <v>227</v>
      </c>
      <c r="B228" s="24" t="s">
        <v>3847</v>
      </c>
      <c r="C228" s="29">
        <v>202517067303</v>
      </c>
      <c r="D228" s="24" t="s">
        <v>104</v>
      </c>
      <c r="E228" s="24" t="s">
        <v>3848</v>
      </c>
      <c r="F228" s="24" t="s">
        <v>3066</v>
      </c>
      <c r="G228" s="24" t="s">
        <v>3067</v>
      </c>
      <c r="H228" s="25" t="s">
        <v>3849</v>
      </c>
      <c r="I228" s="24"/>
      <c r="J228" s="24" t="s">
        <v>3048</v>
      </c>
      <c r="K228" s="26">
        <v>45807</v>
      </c>
      <c r="L228" s="26">
        <v>45195</v>
      </c>
      <c r="M228" s="26">
        <v>45853</v>
      </c>
      <c r="N228" s="24"/>
      <c r="O228" s="26">
        <v>45853</v>
      </c>
      <c r="P228" s="24" t="s">
        <v>3239</v>
      </c>
      <c r="Q228" s="24" t="s">
        <v>3240</v>
      </c>
      <c r="R228" s="24" t="s">
        <v>988</v>
      </c>
    </row>
    <row r="229" spans="1:18" ht="40.200000000000003">
      <c r="A229" s="24">
        <v>228</v>
      </c>
      <c r="B229" s="24" t="s">
        <v>3850</v>
      </c>
      <c r="C229" s="29">
        <v>202517067567</v>
      </c>
      <c r="D229" s="24" t="s">
        <v>47</v>
      </c>
      <c r="E229" s="24" t="s">
        <v>3851</v>
      </c>
      <c r="F229" s="24" t="s">
        <v>3091</v>
      </c>
      <c r="G229" s="24" t="s">
        <v>47</v>
      </c>
      <c r="H229" s="25" t="s">
        <v>3852</v>
      </c>
      <c r="I229" s="24"/>
      <c r="J229" s="24" t="s">
        <v>3048</v>
      </c>
      <c r="K229" s="26">
        <v>45825</v>
      </c>
      <c r="L229" s="26">
        <v>44918</v>
      </c>
      <c r="M229" s="26">
        <v>45853</v>
      </c>
      <c r="N229" s="24"/>
      <c r="O229" s="26">
        <v>45853</v>
      </c>
      <c r="P229" s="24" t="s">
        <v>3853</v>
      </c>
      <c r="Q229" s="24" t="s">
        <v>3056</v>
      </c>
      <c r="R229" s="24" t="s">
        <v>647</v>
      </c>
    </row>
    <row r="230" spans="1:18" ht="53.4">
      <c r="A230" s="24">
        <v>229</v>
      </c>
      <c r="B230" s="24" t="s">
        <v>3854</v>
      </c>
      <c r="C230" s="29">
        <v>202544067612</v>
      </c>
      <c r="D230" s="24" t="s">
        <v>40</v>
      </c>
      <c r="E230" s="24" t="s">
        <v>3855</v>
      </c>
      <c r="F230" s="24" t="s">
        <v>3091</v>
      </c>
      <c r="G230" s="24" t="s">
        <v>3856</v>
      </c>
      <c r="H230" s="25" t="s">
        <v>3857</v>
      </c>
      <c r="I230" s="24"/>
      <c r="J230" s="24" t="s">
        <v>3048</v>
      </c>
      <c r="K230" s="26">
        <v>45846</v>
      </c>
      <c r="L230" s="26">
        <v>45489</v>
      </c>
      <c r="M230" s="26">
        <v>45853</v>
      </c>
      <c r="N230" s="24"/>
      <c r="O230" s="26">
        <v>45853</v>
      </c>
      <c r="P230" s="24" t="s">
        <v>3079</v>
      </c>
      <c r="Q230" s="24" t="s">
        <v>3080</v>
      </c>
      <c r="R230" s="24" t="s">
        <v>988</v>
      </c>
    </row>
    <row r="231" spans="1:18" ht="53.4">
      <c r="A231" s="24">
        <v>230</v>
      </c>
      <c r="B231" s="24" t="s">
        <v>3858</v>
      </c>
      <c r="C231" s="29">
        <v>202541067611</v>
      </c>
      <c r="D231" s="24" t="s">
        <v>46</v>
      </c>
      <c r="E231" s="24" t="s">
        <v>3859</v>
      </c>
      <c r="F231" s="24" t="s">
        <v>3052</v>
      </c>
      <c r="G231" s="24" t="s">
        <v>46</v>
      </c>
      <c r="H231" s="25" t="s">
        <v>3860</v>
      </c>
      <c r="I231" s="24" t="s">
        <v>23</v>
      </c>
      <c r="J231" s="24" t="s">
        <v>3048</v>
      </c>
      <c r="K231" s="26">
        <v>45791</v>
      </c>
      <c r="L231" s="26">
        <v>45853</v>
      </c>
      <c r="M231" s="26">
        <v>45853</v>
      </c>
      <c r="N231" s="24"/>
      <c r="O231" s="26">
        <v>45853</v>
      </c>
      <c r="P231" s="24" t="s">
        <v>3335</v>
      </c>
      <c r="Q231" s="24" t="s">
        <v>3336</v>
      </c>
      <c r="R231" s="24" t="s">
        <v>3027</v>
      </c>
    </row>
    <row r="232" spans="1:18" ht="40.200000000000003">
      <c r="A232" s="24">
        <v>231</v>
      </c>
      <c r="B232" s="24" t="s">
        <v>3861</v>
      </c>
      <c r="C232" s="29">
        <v>202517067514</v>
      </c>
      <c r="D232" s="24" t="s">
        <v>31</v>
      </c>
      <c r="E232" s="24" t="s">
        <v>3862</v>
      </c>
      <c r="F232" s="24" t="s">
        <v>3091</v>
      </c>
      <c r="G232" s="24" t="s">
        <v>31</v>
      </c>
      <c r="H232" s="25" t="s">
        <v>3863</v>
      </c>
      <c r="I232" s="24"/>
      <c r="J232" s="24" t="s">
        <v>3048</v>
      </c>
      <c r="K232" s="26">
        <v>45852</v>
      </c>
      <c r="L232" s="26">
        <v>45002</v>
      </c>
      <c r="M232" s="26">
        <v>45853</v>
      </c>
      <c r="N232" s="24"/>
      <c r="O232" s="26">
        <v>45853</v>
      </c>
      <c r="P232" s="24" t="s">
        <v>3114</v>
      </c>
      <c r="Q232" s="24" t="s">
        <v>3094</v>
      </c>
      <c r="R232" s="24" t="s">
        <v>988</v>
      </c>
    </row>
    <row r="233" spans="1:18" ht="27">
      <c r="A233" s="24">
        <v>232</v>
      </c>
      <c r="B233" s="24" t="s">
        <v>3864</v>
      </c>
      <c r="C233" s="29">
        <v>202544067450</v>
      </c>
      <c r="D233" s="24" t="s">
        <v>334</v>
      </c>
      <c r="E233" s="24" t="s">
        <v>3865</v>
      </c>
      <c r="F233" s="24" t="s">
        <v>3059</v>
      </c>
      <c r="G233" s="24" t="s">
        <v>3866</v>
      </c>
      <c r="H233" s="25" t="s">
        <v>3867</v>
      </c>
      <c r="I233" s="24"/>
      <c r="J233" s="24" t="s">
        <v>3048</v>
      </c>
      <c r="K233" s="26">
        <v>45842</v>
      </c>
      <c r="L233" s="26">
        <v>45489</v>
      </c>
      <c r="M233" s="26">
        <v>45853</v>
      </c>
      <c r="N233" s="24"/>
      <c r="O233" s="26">
        <v>45937</v>
      </c>
      <c r="P233" s="24" t="s">
        <v>3388</v>
      </c>
      <c r="Q233" s="24" t="s">
        <v>3389</v>
      </c>
      <c r="R233" s="24" t="s">
        <v>988</v>
      </c>
    </row>
    <row r="234" spans="1:18" ht="40.200000000000003">
      <c r="A234" s="24">
        <v>233</v>
      </c>
      <c r="B234" s="24" t="s">
        <v>3868</v>
      </c>
      <c r="C234" s="29">
        <v>202517067189</v>
      </c>
      <c r="D234" s="24" t="s">
        <v>32</v>
      </c>
      <c r="E234" s="24" t="s">
        <v>3869</v>
      </c>
      <c r="F234" s="24" t="s">
        <v>3066</v>
      </c>
      <c r="G234" s="24" t="s">
        <v>3067</v>
      </c>
      <c r="H234" s="25" t="s">
        <v>3870</v>
      </c>
      <c r="I234" s="24"/>
      <c r="J234" s="24" t="s">
        <v>3048</v>
      </c>
      <c r="K234" s="26">
        <v>45845</v>
      </c>
      <c r="L234" s="26">
        <v>44915</v>
      </c>
      <c r="M234" s="26">
        <v>45853</v>
      </c>
      <c r="N234" s="24"/>
      <c r="O234" s="26">
        <v>45853</v>
      </c>
      <c r="P234" s="24" t="s">
        <v>3239</v>
      </c>
      <c r="Q234" s="24" t="s">
        <v>3240</v>
      </c>
      <c r="R234" s="24" t="s">
        <v>988</v>
      </c>
    </row>
    <row r="235" spans="1:18" ht="53.4">
      <c r="A235" s="24">
        <v>234</v>
      </c>
      <c r="B235" s="24" t="s">
        <v>3871</v>
      </c>
      <c r="C235" s="29">
        <v>202511067517</v>
      </c>
      <c r="D235" s="24" t="s">
        <v>148</v>
      </c>
      <c r="E235" s="24" t="s">
        <v>3872</v>
      </c>
      <c r="F235" s="24" t="s">
        <v>3052</v>
      </c>
      <c r="G235" s="24" t="s">
        <v>3817</v>
      </c>
      <c r="H235" s="25" t="s">
        <v>3873</v>
      </c>
      <c r="I235" s="24" t="s">
        <v>23</v>
      </c>
      <c r="J235" s="24" t="s">
        <v>3048</v>
      </c>
      <c r="K235" s="26">
        <v>45776</v>
      </c>
      <c r="L235" s="26">
        <v>45853</v>
      </c>
      <c r="M235" s="26">
        <v>45853</v>
      </c>
      <c r="N235" s="24"/>
      <c r="O235" s="26">
        <v>45854</v>
      </c>
      <c r="P235" s="24" t="s">
        <v>3364</v>
      </c>
      <c r="Q235" s="24" t="s">
        <v>3255</v>
      </c>
      <c r="R235" s="24" t="s">
        <v>3024</v>
      </c>
    </row>
    <row r="236" spans="1:18" ht="27">
      <c r="A236" s="24">
        <v>235</v>
      </c>
      <c r="B236" s="24" t="s">
        <v>3874</v>
      </c>
      <c r="C236" s="29">
        <v>202517067388</v>
      </c>
      <c r="D236" s="24" t="s">
        <v>73</v>
      </c>
      <c r="E236" s="24" t="s">
        <v>3875</v>
      </c>
      <c r="F236" s="24" t="s">
        <v>3059</v>
      </c>
      <c r="G236" s="24" t="s">
        <v>3124</v>
      </c>
      <c r="H236" s="25" t="s">
        <v>3876</v>
      </c>
      <c r="I236" s="24"/>
      <c r="J236" s="24" t="s">
        <v>3048</v>
      </c>
      <c r="K236" s="26">
        <v>45741</v>
      </c>
      <c r="L236" s="26">
        <v>44914</v>
      </c>
      <c r="M236" s="26">
        <v>45853</v>
      </c>
      <c r="N236" s="24"/>
      <c r="O236" s="26">
        <v>45853</v>
      </c>
      <c r="P236" s="24" t="s">
        <v>3695</v>
      </c>
      <c r="Q236" s="24" t="s">
        <v>3085</v>
      </c>
      <c r="R236" s="24" t="s">
        <v>988</v>
      </c>
    </row>
    <row r="237" spans="1:18" ht="79.8">
      <c r="A237" s="24">
        <v>236</v>
      </c>
      <c r="B237" s="24" t="s">
        <v>3877</v>
      </c>
      <c r="C237" s="29">
        <v>202517067431</v>
      </c>
      <c r="D237" s="24" t="s">
        <v>32</v>
      </c>
      <c r="E237" s="24" t="s">
        <v>3878</v>
      </c>
      <c r="F237" s="24" t="s">
        <v>3066</v>
      </c>
      <c r="G237" s="24" t="s">
        <v>3067</v>
      </c>
      <c r="H237" s="25" t="s">
        <v>3879</v>
      </c>
      <c r="I237" s="24"/>
      <c r="J237" s="24" t="s">
        <v>3048</v>
      </c>
      <c r="K237" s="26">
        <v>45845</v>
      </c>
      <c r="L237" s="26">
        <v>44921</v>
      </c>
      <c r="M237" s="26">
        <v>45853</v>
      </c>
      <c r="N237" s="24"/>
      <c r="O237" s="26">
        <v>45853</v>
      </c>
      <c r="P237" s="24" t="s">
        <v>3204</v>
      </c>
      <c r="Q237" s="24" t="s">
        <v>3205</v>
      </c>
      <c r="R237" s="24" t="s">
        <v>988</v>
      </c>
    </row>
    <row r="238" spans="1:18" ht="27">
      <c r="A238" s="24">
        <v>237</v>
      </c>
      <c r="B238" s="24" t="s">
        <v>3880</v>
      </c>
      <c r="C238" s="29">
        <v>202517067425</v>
      </c>
      <c r="D238" s="24" t="s">
        <v>155</v>
      </c>
      <c r="E238" s="24" t="s">
        <v>3881</v>
      </c>
      <c r="F238" s="24" t="s">
        <v>3091</v>
      </c>
      <c r="G238" s="24" t="s">
        <v>3882</v>
      </c>
      <c r="H238" s="25" t="s">
        <v>3883</v>
      </c>
      <c r="I238" s="24"/>
      <c r="J238" s="24" t="s">
        <v>3048</v>
      </c>
      <c r="K238" s="26">
        <v>45826</v>
      </c>
      <c r="L238" s="26">
        <v>44917</v>
      </c>
      <c r="M238" s="26">
        <v>45853</v>
      </c>
      <c r="N238" s="24"/>
      <c r="O238" s="26">
        <v>45853</v>
      </c>
      <c r="P238" s="24" t="s">
        <v>3084</v>
      </c>
      <c r="Q238" s="24" t="s">
        <v>3085</v>
      </c>
      <c r="R238" s="24" t="s">
        <v>988</v>
      </c>
    </row>
    <row r="239" spans="1:18" ht="27">
      <c r="A239" s="24">
        <v>238</v>
      </c>
      <c r="B239" s="24" t="s">
        <v>3884</v>
      </c>
      <c r="C239" s="29">
        <v>202517067620</v>
      </c>
      <c r="D239" s="24" t="s">
        <v>94</v>
      </c>
      <c r="E239" s="24" t="s">
        <v>3885</v>
      </c>
      <c r="F239" s="24" t="s">
        <v>3473</v>
      </c>
      <c r="G239" s="24" t="s">
        <v>94</v>
      </c>
      <c r="H239" s="25" t="s">
        <v>3886</v>
      </c>
      <c r="I239" s="24"/>
      <c r="J239" s="24" t="s">
        <v>3048</v>
      </c>
      <c r="K239" s="26">
        <v>45880</v>
      </c>
      <c r="L239" s="26">
        <v>44911</v>
      </c>
      <c r="M239" s="26">
        <v>45853</v>
      </c>
      <c r="N239" s="24"/>
      <c r="O239" s="26">
        <v>45853</v>
      </c>
      <c r="P239" s="24" t="s">
        <v>3535</v>
      </c>
      <c r="Q239" s="24" t="s">
        <v>3536</v>
      </c>
      <c r="R239" s="24" t="s">
        <v>988</v>
      </c>
    </row>
    <row r="240" spans="1:18" ht="40.200000000000003">
      <c r="A240" s="24">
        <v>239</v>
      </c>
      <c r="B240" s="24" t="s">
        <v>3887</v>
      </c>
      <c r="C240" s="29">
        <v>202547067340</v>
      </c>
      <c r="D240" s="24" t="s">
        <v>70</v>
      </c>
      <c r="E240" s="24" t="s">
        <v>3888</v>
      </c>
      <c r="F240" s="24" t="s">
        <v>3302</v>
      </c>
      <c r="G240" s="24" t="s">
        <v>3889</v>
      </c>
      <c r="H240" s="25" t="s">
        <v>3890</v>
      </c>
      <c r="I240" s="24"/>
      <c r="J240" s="24" t="s">
        <v>3048</v>
      </c>
      <c r="K240" s="26">
        <v>45814</v>
      </c>
      <c r="L240" s="26">
        <v>44915</v>
      </c>
      <c r="M240" s="26">
        <v>45853</v>
      </c>
      <c r="N240" s="24"/>
      <c r="O240" s="26">
        <v>45853</v>
      </c>
      <c r="P240" s="24" t="s">
        <v>3228</v>
      </c>
      <c r="Q240" s="24" t="s">
        <v>3229</v>
      </c>
      <c r="R240" s="24" t="s">
        <v>988</v>
      </c>
    </row>
    <row r="241" spans="1:18" ht="40.200000000000003">
      <c r="A241" s="24">
        <v>240</v>
      </c>
      <c r="B241" s="24" t="s">
        <v>698</v>
      </c>
      <c r="C241" s="29">
        <v>202544067504</v>
      </c>
      <c r="D241" s="24" t="s">
        <v>194</v>
      </c>
      <c r="E241" s="24" t="s">
        <v>699</v>
      </c>
      <c r="F241" s="24" t="s">
        <v>3312</v>
      </c>
      <c r="G241" s="24" t="s">
        <v>3891</v>
      </c>
      <c r="H241" s="25" t="s">
        <v>3892</v>
      </c>
      <c r="I241" s="24"/>
      <c r="J241" s="24" t="s">
        <v>3048</v>
      </c>
      <c r="K241" s="26">
        <v>45842</v>
      </c>
      <c r="L241" s="26">
        <v>45506</v>
      </c>
      <c r="M241" s="26">
        <v>45853</v>
      </c>
      <c r="N241" s="26">
        <v>46448</v>
      </c>
      <c r="O241" s="24"/>
      <c r="P241" s="24" t="s">
        <v>3893</v>
      </c>
      <c r="Q241" s="24" t="s">
        <v>3894</v>
      </c>
      <c r="R241" s="24" t="s">
        <v>650</v>
      </c>
    </row>
    <row r="242" spans="1:18" ht="40.200000000000003">
      <c r="A242" s="24">
        <v>241</v>
      </c>
      <c r="B242" s="24" t="s">
        <v>3895</v>
      </c>
      <c r="C242" s="29">
        <v>202541067623</v>
      </c>
      <c r="D242" s="24" t="s">
        <v>43</v>
      </c>
      <c r="E242" s="24" t="s">
        <v>3896</v>
      </c>
      <c r="F242" s="24" t="s">
        <v>3052</v>
      </c>
      <c r="G242" s="24" t="s">
        <v>43</v>
      </c>
      <c r="H242" s="25" t="s">
        <v>3897</v>
      </c>
      <c r="I242" s="24" t="s">
        <v>23</v>
      </c>
      <c r="J242" s="24" t="s">
        <v>3048</v>
      </c>
      <c r="K242" s="26">
        <v>45852</v>
      </c>
      <c r="L242" s="26">
        <v>45853</v>
      </c>
      <c r="M242" s="26">
        <v>45853</v>
      </c>
      <c r="N242" s="24"/>
      <c r="O242" s="26">
        <v>45853</v>
      </c>
      <c r="P242" s="24" t="s">
        <v>3254</v>
      </c>
      <c r="Q242" s="24" t="s">
        <v>3255</v>
      </c>
      <c r="R242" s="24" t="s">
        <v>988</v>
      </c>
    </row>
    <row r="243" spans="1:18" ht="53.4">
      <c r="A243" s="24">
        <v>242</v>
      </c>
      <c r="B243" s="24" t="s">
        <v>1028</v>
      </c>
      <c r="C243" s="29">
        <v>202541067815</v>
      </c>
      <c r="D243" s="24" t="s">
        <v>33</v>
      </c>
      <c r="E243" s="24" t="s">
        <v>1029</v>
      </c>
      <c r="F243" s="24" t="s">
        <v>3052</v>
      </c>
      <c r="G243" s="24" t="s">
        <v>3319</v>
      </c>
      <c r="H243" s="25" t="s">
        <v>3898</v>
      </c>
      <c r="I243" s="24" t="s">
        <v>3152</v>
      </c>
      <c r="J243" s="24" t="s">
        <v>3048</v>
      </c>
      <c r="K243" s="26">
        <v>45848</v>
      </c>
      <c r="L243" s="26">
        <v>45854</v>
      </c>
      <c r="M243" s="26">
        <v>45854</v>
      </c>
      <c r="N243" s="26">
        <v>46799</v>
      </c>
      <c r="O243" s="24"/>
      <c r="P243" s="24" t="s">
        <v>3168</v>
      </c>
      <c r="Q243" s="24" t="s">
        <v>3050</v>
      </c>
      <c r="R243" s="24" t="s">
        <v>968</v>
      </c>
    </row>
    <row r="244" spans="1:18" ht="53.4">
      <c r="A244" s="24">
        <v>243</v>
      </c>
      <c r="B244" s="24" t="s">
        <v>3899</v>
      </c>
      <c r="C244" s="29">
        <v>202541067978</v>
      </c>
      <c r="D244" s="24" t="s">
        <v>33</v>
      </c>
      <c r="E244" s="24" t="s">
        <v>3900</v>
      </c>
      <c r="F244" s="24" t="s">
        <v>3052</v>
      </c>
      <c r="G244" s="24" t="s">
        <v>3319</v>
      </c>
      <c r="H244" s="25" t="s">
        <v>3901</v>
      </c>
      <c r="I244" s="24" t="s">
        <v>23</v>
      </c>
      <c r="J244" s="24" t="s">
        <v>3048</v>
      </c>
      <c r="K244" s="26">
        <v>45846</v>
      </c>
      <c r="L244" s="26">
        <v>45854</v>
      </c>
      <c r="M244" s="26">
        <v>45854</v>
      </c>
      <c r="N244" s="24"/>
      <c r="O244" s="26">
        <v>46167</v>
      </c>
      <c r="P244" s="24" t="s">
        <v>3168</v>
      </c>
      <c r="Q244" s="24" t="s">
        <v>3050</v>
      </c>
      <c r="R244" s="24" t="s">
        <v>988</v>
      </c>
    </row>
    <row r="245" spans="1:18" ht="40.200000000000003">
      <c r="A245" s="24">
        <v>244</v>
      </c>
      <c r="B245" s="24" t="s">
        <v>3902</v>
      </c>
      <c r="C245" s="29">
        <v>202547067805</v>
      </c>
      <c r="D245" s="24" t="s">
        <v>31</v>
      </c>
      <c r="E245" s="24" t="s">
        <v>3903</v>
      </c>
      <c r="F245" s="24" t="s">
        <v>3091</v>
      </c>
      <c r="G245" s="24" t="s">
        <v>31</v>
      </c>
      <c r="H245" s="25" t="s">
        <v>3904</v>
      </c>
      <c r="I245" s="24"/>
      <c r="J245" s="24" t="s">
        <v>3048</v>
      </c>
      <c r="K245" s="26">
        <v>45852</v>
      </c>
      <c r="L245" s="26">
        <v>44999</v>
      </c>
      <c r="M245" s="26">
        <v>45854</v>
      </c>
      <c r="N245" s="24"/>
      <c r="O245" s="26">
        <v>45854</v>
      </c>
      <c r="P245" s="24" t="s">
        <v>3215</v>
      </c>
      <c r="Q245" s="24" t="s">
        <v>3216</v>
      </c>
      <c r="R245" s="24" t="s">
        <v>988</v>
      </c>
    </row>
    <row r="246" spans="1:18" ht="40.200000000000003">
      <c r="A246" s="24">
        <v>245</v>
      </c>
      <c r="B246" s="24" t="s">
        <v>3905</v>
      </c>
      <c r="C246" s="29">
        <v>202528068096</v>
      </c>
      <c r="D246" s="24" t="s">
        <v>31</v>
      </c>
      <c r="E246" s="24" t="s">
        <v>3906</v>
      </c>
      <c r="F246" s="24" t="s">
        <v>3091</v>
      </c>
      <c r="G246" s="24" t="s">
        <v>31</v>
      </c>
      <c r="H246" s="25" t="s">
        <v>3907</v>
      </c>
      <c r="I246" s="24"/>
      <c r="J246" s="24" t="s">
        <v>3048</v>
      </c>
      <c r="K246" s="26">
        <v>45846</v>
      </c>
      <c r="L246" s="26">
        <v>45854</v>
      </c>
      <c r="M246" s="26">
        <v>45854</v>
      </c>
      <c r="N246" s="24"/>
      <c r="O246" s="26">
        <v>45854</v>
      </c>
      <c r="P246" s="24" t="s">
        <v>3908</v>
      </c>
      <c r="Q246" s="24" t="s">
        <v>3193</v>
      </c>
      <c r="R246" s="24" t="s">
        <v>988</v>
      </c>
    </row>
    <row r="247" spans="1:18" ht="40.200000000000003">
      <c r="A247" s="24">
        <v>246</v>
      </c>
      <c r="B247" s="24" t="s">
        <v>3909</v>
      </c>
      <c r="C247" s="29">
        <v>202547067864</v>
      </c>
      <c r="D247" s="24" t="s">
        <v>217</v>
      </c>
      <c r="E247" s="24" t="s">
        <v>3910</v>
      </c>
      <c r="F247" s="24" t="s">
        <v>3045</v>
      </c>
      <c r="G247" s="24" t="s">
        <v>3911</v>
      </c>
      <c r="H247" s="25" t="s">
        <v>3912</v>
      </c>
      <c r="I247" s="24"/>
      <c r="J247" s="24" t="s">
        <v>3048</v>
      </c>
      <c r="K247" s="26">
        <v>45839</v>
      </c>
      <c r="L247" s="26">
        <v>44971</v>
      </c>
      <c r="M247" s="26">
        <v>45854</v>
      </c>
      <c r="N247" s="24"/>
      <c r="O247" s="26">
        <v>45854</v>
      </c>
      <c r="P247" s="24" t="s">
        <v>3079</v>
      </c>
      <c r="Q247" s="24" t="s">
        <v>3080</v>
      </c>
      <c r="R247" s="24" t="s">
        <v>988</v>
      </c>
    </row>
    <row r="248" spans="1:18" ht="40.200000000000003">
      <c r="A248" s="24">
        <v>247</v>
      </c>
      <c r="B248" s="24" t="s">
        <v>3913</v>
      </c>
      <c r="C248" s="29">
        <v>202517068092</v>
      </c>
      <c r="D248" s="24" t="s">
        <v>31</v>
      </c>
      <c r="E248" s="24" t="s">
        <v>3914</v>
      </c>
      <c r="F248" s="24" t="s">
        <v>3091</v>
      </c>
      <c r="G248" s="24" t="s">
        <v>31</v>
      </c>
      <c r="H248" s="25" t="s">
        <v>3915</v>
      </c>
      <c r="I248" s="24"/>
      <c r="J248" s="24" t="s">
        <v>3048</v>
      </c>
      <c r="K248" s="26">
        <v>45852</v>
      </c>
      <c r="L248" s="26">
        <v>45023</v>
      </c>
      <c r="M248" s="26">
        <v>45854</v>
      </c>
      <c r="N248" s="24"/>
      <c r="O248" s="26">
        <v>45854</v>
      </c>
      <c r="P248" s="24" t="s">
        <v>3069</v>
      </c>
      <c r="Q248" s="24" t="s">
        <v>3070</v>
      </c>
      <c r="R248" s="24" t="s">
        <v>988</v>
      </c>
    </row>
    <row r="249" spans="1:18" ht="40.200000000000003">
      <c r="A249" s="24">
        <v>248</v>
      </c>
      <c r="B249" s="24" t="s">
        <v>3916</v>
      </c>
      <c r="C249" s="29">
        <v>202517067795</v>
      </c>
      <c r="D249" s="24" t="s">
        <v>47</v>
      </c>
      <c r="E249" s="24" t="s">
        <v>3917</v>
      </c>
      <c r="F249" s="24" t="s">
        <v>3091</v>
      </c>
      <c r="G249" s="24" t="s">
        <v>47</v>
      </c>
      <c r="H249" s="25" t="s">
        <v>3918</v>
      </c>
      <c r="I249" s="24"/>
      <c r="J249" s="24" t="s">
        <v>3048</v>
      </c>
      <c r="K249" s="26">
        <v>45826</v>
      </c>
      <c r="L249" s="26">
        <v>44914</v>
      </c>
      <c r="M249" s="26">
        <v>45854</v>
      </c>
      <c r="N249" s="24"/>
      <c r="O249" s="26">
        <v>45854</v>
      </c>
      <c r="P249" s="24" t="s">
        <v>3109</v>
      </c>
      <c r="Q249" s="24" t="s">
        <v>3110</v>
      </c>
      <c r="R249" s="24" t="s">
        <v>988</v>
      </c>
    </row>
    <row r="250" spans="1:18" ht="40.200000000000003">
      <c r="A250" s="24">
        <v>249</v>
      </c>
      <c r="B250" s="24" t="s">
        <v>3919</v>
      </c>
      <c r="C250" s="29">
        <v>202517068094</v>
      </c>
      <c r="D250" s="24" t="s">
        <v>100</v>
      </c>
      <c r="E250" s="24" t="s">
        <v>3920</v>
      </c>
      <c r="F250" s="24" t="s">
        <v>3091</v>
      </c>
      <c r="G250" s="24" t="s">
        <v>3921</v>
      </c>
      <c r="H250" s="25" t="s">
        <v>3922</v>
      </c>
      <c r="I250" s="24"/>
      <c r="J250" s="24" t="s">
        <v>3048</v>
      </c>
      <c r="K250" s="26">
        <v>45825</v>
      </c>
      <c r="L250" s="26">
        <v>44911</v>
      </c>
      <c r="M250" s="26">
        <v>45854</v>
      </c>
      <c r="N250" s="24"/>
      <c r="O250" s="26">
        <v>45854</v>
      </c>
      <c r="P250" s="24" t="s">
        <v>3055</v>
      </c>
      <c r="Q250" s="24" t="s">
        <v>3056</v>
      </c>
      <c r="R250" s="24" t="s">
        <v>988</v>
      </c>
    </row>
    <row r="251" spans="1:18" ht="40.200000000000003">
      <c r="A251" s="24">
        <v>250</v>
      </c>
      <c r="B251" s="24" t="s">
        <v>3923</v>
      </c>
      <c r="C251" s="29">
        <v>202517067771</v>
      </c>
      <c r="D251" s="24" t="s">
        <v>51</v>
      </c>
      <c r="E251" s="24" t="s">
        <v>3924</v>
      </c>
      <c r="F251" s="24" t="s">
        <v>3091</v>
      </c>
      <c r="G251" s="24" t="s">
        <v>3925</v>
      </c>
      <c r="H251" s="25" t="s">
        <v>3926</v>
      </c>
      <c r="I251" s="24"/>
      <c r="J251" s="24" t="s">
        <v>3048</v>
      </c>
      <c r="K251" s="26">
        <v>45811</v>
      </c>
      <c r="L251" s="26">
        <v>44917</v>
      </c>
      <c r="M251" s="26">
        <v>45854</v>
      </c>
      <c r="N251" s="24"/>
      <c r="O251" s="26">
        <v>45854</v>
      </c>
      <c r="P251" s="24" t="s">
        <v>3158</v>
      </c>
      <c r="Q251" s="24" t="s">
        <v>3159</v>
      </c>
      <c r="R251" s="24" t="s">
        <v>988</v>
      </c>
    </row>
    <row r="252" spans="1:18" ht="27">
      <c r="A252" s="24">
        <v>251</v>
      </c>
      <c r="B252" s="24" t="s">
        <v>3927</v>
      </c>
      <c r="C252" s="29">
        <v>202547067858</v>
      </c>
      <c r="D252" s="24" t="s">
        <v>90</v>
      </c>
      <c r="E252" s="24" t="s">
        <v>3928</v>
      </c>
      <c r="F252" s="24" t="s">
        <v>3045</v>
      </c>
      <c r="G252" s="24" t="s">
        <v>3911</v>
      </c>
      <c r="H252" s="25" t="s">
        <v>3929</v>
      </c>
      <c r="I252" s="24"/>
      <c r="J252" s="24" t="s">
        <v>3048</v>
      </c>
      <c r="K252" s="26">
        <v>45841</v>
      </c>
      <c r="L252" s="26">
        <v>44971</v>
      </c>
      <c r="M252" s="26">
        <v>45854</v>
      </c>
      <c r="N252" s="24"/>
      <c r="O252" s="26">
        <v>45854</v>
      </c>
      <c r="P252" s="24" t="s">
        <v>3321</v>
      </c>
      <c r="Q252" s="24" t="s">
        <v>3322</v>
      </c>
      <c r="R252" s="24" t="s">
        <v>988</v>
      </c>
    </row>
    <row r="253" spans="1:18" ht="53.4">
      <c r="A253" s="24">
        <v>252</v>
      </c>
      <c r="B253" s="24" t="s">
        <v>3930</v>
      </c>
      <c r="C253" s="29">
        <v>202547067801</v>
      </c>
      <c r="D253" s="24" t="s">
        <v>258</v>
      </c>
      <c r="E253" s="24" t="s">
        <v>3931</v>
      </c>
      <c r="F253" s="24" t="s">
        <v>3600</v>
      </c>
      <c r="G253" s="24" t="s">
        <v>3601</v>
      </c>
      <c r="H253" s="25" t="s">
        <v>3932</v>
      </c>
      <c r="I253" s="24"/>
      <c r="J253" s="24" t="s">
        <v>3048</v>
      </c>
      <c r="K253" s="26">
        <v>45803</v>
      </c>
      <c r="L253" s="26">
        <v>44925</v>
      </c>
      <c r="M253" s="26">
        <v>45854</v>
      </c>
      <c r="N253" s="24"/>
      <c r="O253" s="26">
        <v>45854</v>
      </c>
      <c r="P253" s="24" t="s">
        <v>3933</v>
      </c>
      <c r="Q253" s="24" t="s">
        <v>3934</v>
      </c>
      <c r="R253" s="24" t="s">
        <v>988</v>
      </c>
    </row>
    <row r="254" spans="1:18" ht="40.200000000000003">
      <c r="A254" s="24">
        <v>253</v>
      </c>
      <c r="B254" s="24" t="s">
        <v>3935</v>
      </c>
      <c r="C254" s="29">
        <v>202517067686</v>
      </c>
      <c r="D254" s="24" t="s">
        <v>50</v>
      </c>
      <c r="E254" s="24" t="s">
        <v>3936</v>
      </c>
      <c r="F254" s="24" t="s">
        <v>3066</v>
      </c>
      <c r="G254" s="24" t="s">
        <v>3319</v>
      </c>
      <c r="H254" s="25" t="s">
        <v>3937</v>
      </c>
      <c r="I254" s="24"/>
      <c r="J254" s="24" t="s">
        <v>3048</v>
      </c>
      <c r="K254" s="26">
        <v>45748</v>
      </c>
      <c r="L254" s="26">
        <v>44938</v>
      </c>
      <c r="M254" s="26">
        <v>45854</v>
      </c>
      <c r="N254" s="24"/>
      <c r="O254" s="26">
        <v>45854</v>
      </c>
      <c r="P254" s="24" t="s">
        <v>3284</v>
      </c>
      <c r="Q254" s="24" t="s">
        <v>3285</v>
      </c>
      <c r="R254" s="24" t="s">
        <v>988</v>
      </c>
    </row>
    <row r="255" spans="1:18" ht="40.200000000000003">
      <c r="A255" s="24">
        <v>254</v>
      </c>
      <c r="B255" s="24" t="s">
        <v>3938</v>
      </c>
      <c r="C255" s="29">
        <v>202517067682</v>
      </c>
      <c r="D255" s="24" t="s">
        <v>67</v>
      </c>
      <c r="E255" s="24" t="s">
        <v>3939</v>
      </c>
      <c r="F255" s="24" t="s">
        <v>3091</v>
      </c>
      <c r="G255" s="24" t="s">
        <v>3940</v>
      </c>
      <c r="H255" s="25" t="s">
        <v>3941</v>
      </c>
      <c r="I255" s="24"/>
      <c r="J255" s="24" t="s">
        <v>3048</v>
      </c>
      <c r="K255" s="26">
        <v>45818</v>
      </c>
      <c r="L255" s="26">
        <v>44938</v>
      </c>
      <c r="M255" s="26">
        <v>45854</v>
      </c>
      <c r="N255" s="24"/>
      <c r="O255" s="26">
        <v>45854</v>
      </c>
      <c r="P255" s="24" t="s">
        <v>3233</v>
      </c>
      <c r="Q255" s="24" t="s">
        <v>3234</v>
      </c>
      <c r="R255" s="24" t="s">
        <v>988</v>
      </c>
    </row>
    <row r="256" spans="1:18" ht="40.200000000000003">
      <c r="A256" s="24">
        <v>255</v>
      </c>
      <c r="B256" s="24" t="s">
        <v>3942</v>
      </c>
      <c r="C256" s="29">
        <v>202517067882</v>
      </c>
      <c r="D256" s="24" t="s">
        <v>36</v>
      </c>
      <c r="E256" s="24" t="s">
        <v>3943</v>
      </c>
      <c r="F256" s="24" t="s">
        <v>3091</v>
      </c>
      <c r="G256" s="24" t="s">
        <v>3139</v>
      </c>
      <c r="H256" s="25" t="s">
        <v>3944</v>
      </c>
      <c r="I256" s="24"/>
      <c r="J256" s="24" t="s">
        <v>3048</v>
      </c>
      <c r="K256" s="26">
        <v>45852</v>
      </c>
      <c r="L256" s="26">
        <v>44914</v>
      </c>
      <c r="M256" s="26">
        <v>45854</v>
      </c>
      <c r="N256" s="24"/>
      <c r="O256" s="26">
        <v>45854</v>
      </c>
      <c r="P256" s="24" t="s">
        <v>3289</v>
      </c>
      <c r="Q256" s="24" t="s">
        <v>3290</v>
      </c>
      <c r="R256" s="24" t="s">
        <v>988</v>
      </c>
    </row>
    <row r="257" spans="1:18" ht="27">
      <c r="A257" s="24">
        <v>256</v>
      </c>
      <c r="B257" s="24" t="s">
        <v>3945</v>
      </c>
      <c r="C257" s="29">
        <v>202517067853</v>
      </c>
      <c r="D257" s="24" t="s">
        <v>36</v>
      </c>
      <c r="E257" s="24" t="s">
        <v>3946</v>
      </c>
      <c r="F257" s="24" t="s">
        <v>3091</v>
      </c>
      <c r="G257" s="24" t="s">
        <v>3139</v>
      </c>
      <c r="H257" s="25" t="s">
        <v>3947</v>
      </c>
      <c r="I257" s="24"/>
      <c r="J257" s="24" t="s">
        <v>3048</v>
      </c>
      <c r="K257" s="26">
        <v>45852</v>
      </c>
      <c r="L257" s="26">
        <v>44915</v>
      </c>
      <c r="M257" s="26">
        <v>45854</v>
      </c>
      <c r="N257" s="24"/>
      <c r="O257" s="26">
        <v>45854</v>
      </c>
      <c r="P257" s="24" t="s">
        <v>3114</v>
      </c>
      <c r="Q257" s="24" t="s">
        <v>3094</v>
      </c>
      <c r="R257" s="24" t="s">
        <v>988</v>
      </c>
    </row>
    <row r="258" spans="1:18" ht="27">
      <c r="A258" s="24">
        <v>257</v>
      </c>
      <c r="B258" s="24" t="s">
        <v>3948</v>
      </c>
      <c r="C258" s="29">
        <v>202517067810</v>
      </c>
      <c r="D258" s="24" t="s">
        <v>73</v>
      </c>
      <c r="E258" s="24" t="s">
        <v>3949</v>
      </c>
      <c r="F258" s="24" t="s">
        <v>3059</v>
      </c>
      <c r="G258" s="24" t="s">
        <v>3950</v>
      </c>
      <c r="H258" s="25" t="s">
        <v>3951</v>
      </c>
      <c r="I258" s="24"/>
      <c r="J258" s="24" t="s">
        <v>3048</v>
      </c>
      <c r="K258" s="26">
        <v>45813</v>
      </c>
      <c r="L258" s="26">
        <v>44985</v>
      </c>
      <c r="M258" s="26">
        <v>45854</v>
      </c>
      <c r="N258" s="24"/>
      <c r="O258" s="26">
        <v>45854</v>
      </c>
      <c r="P258" s="24" t="s">
        <v>3397</v>
      </c>
      <c r="Q258" s="24" t="s">
        <v>3398</v>
      </c>
      <c r="R258" s="24" t="s">
        <v>988</v>
      </c>
    </row>
    <row r="259" spans="1:18" ht="27">
      <c r="A259" s="24">
        <v>258</v>
      </c>
      <c r="B259" s="24" t="s">
        <v>3952</v>
      </c>
      <c r="C259" s="29">
        <v>202547067705</v>
      </c>
      <c r="D259" s="24" t="s">
        <v>73</v>
      </c>
      <c r="E259" s="24" t="s">
        <v>3953</v>
      </c>
      <c r="F259" s="24" t="s">
        <v>3059</v>
      </c>
      <c r="G259" s="24" t="s">
        <v>3124</v>
      </c>
      <c r="H259" s="25" t="s">
        <v>3954</v>
      </c>
      <c r="I259" s="24"/>
      <c r="J259" s="24" t="s">
        <v>3048</v>
      </c>
      <c r="K259" s="26">
        <v>45729</v>
      </c>
      <c r="L259" s="26">
        <v>44924</v>
      </c>
      <c r="M259" s="26">
        <v>45854</v>
      </c>
      <c r="N259" s="24"/>
      <c r="O259" s="26">
        <v>45854</v>
      </c>
      <c r="P259" s="24" t="s">
        <v>3404</v>
      </c>
      <c r="Q259" s="24" t="s">
        <v>3405</v>
      </c>
      <c r="R259" s="24" t="s">
        <v>988</v>
      </c>
    </row>
    <row r="260" spans="1:18" ht="40.200000000000003">
      <c r="A260" s="24">
        <v>259</v>
      </c>
      <c r="B260" s="24" t="s">
        <v>3955</v>
      </c>
      <c r="C260" s="29">
        <v>202517067900</v>
      </c>
      <c r="D260" s="24" t="s">
        <v>566</v>
      </c>
      <c r="E260" s="24" t="s">
        <v>3956</v>
      </c>
      <c r="F260" s="24" t="s">
        <v>3302</v>
      </c>
      <c r="G260" s="24" t="s">
        <v>3957</v>
      </c>
      <c r="H260" s="25" t="s">
        <v>3958</v>
      </c>
      <c r="I260" s="24"/>
      <c r="J260" s="24" t="s">
        <v>3048</v>
      </c>
      <c r="K260" s="26">
        <v>45812</v>
      </c>
      <c r="L260" s="26">
        <v>44918</v>
      </c>
      <c r="M260" s="26">
        <v>45854</v>
      </c>
      <c r="N260" s="24"/>
      <c r="O260" s="26">
        <v>45854</v>
      </c>
      <c r="P260" s="24" t="s">
        <v>3109</v>
      </c>
      <c r="Q260" s="24" t="s">
        <v>3110</v>
      </c>
      <c r="R260" s="24" t="s">
        <v>988</v>
      </c>
    </row>
    <row r="261" spans="1:18" ht="40.200000000000003">
      <c r="A261" s="24">
        <v>260</v>
      </c>
      <c r="B261" s="24" t="s">
        <v>3959</v>
      </c>
      <c r="C261" s="29">
        <v>202547067857</v>
      </c>
      <c r="D261" s="24" t="s">
        <v>32</v>
      </c>
      <c r="E261" s="24" t="s">
        <v>3960</v>
      </c>
      <c r="F261" s="24" t="s">
        <v>3066</v>
      </c>
      <c r="G261" s="24" t="s">
        <v>3067</v>
      </c>
      <c r="H261" s="25" t="s">
        <v>3961</v>
      </c>
      <c r="I261" s="24"/>
      <c r="J261" s="24" t="s">
        <v>3048</v>
      </c>
      <c r="K261" s="26">
        <v>45849</v>
      </c>
      <c r="L261" s="26">
        <v>45205</v>
      </c>
      <c r="M261" s="26">
        <v>45854</v>
      </c>
      <c r="N261" s="24"/>
      <c r="O261" s="26">
        <v>45854</v>
      </c>
      <c r="P261" s="24" t="s">
        <v>3254</v>
      </c>
      <c r="Q261" s="24" t="s">
        <v>3255</v>
      </c>
      <c r="R261" s="24" t="s">
        <v>988</v>
      </c>
    </row>
    <row r="262" spans="1:18" ht="53.4">
      <c r="A262" s="24">
        <v>261</v>
      </c>
      <c r="B262" s="24" t="s">
        <v>1030</v>
      </c>
      <c r="C262" s="29">
        <v>202511067742</v>
      </c>
      <c r="D262" s="24" t="s">
        <v>405</v>
      </c>
      <c r="E262" s="24" t="s">
        <v>649</v>
      </c>
      <c r="F262" s="24" t="s">
        <v>3059</v>
      </c>
      <c r="G262" s="24" t="s">
        <v>3962</v>
      </c>
      <c r="H262" s="25" t="s">
        <v>3963</v>
      </c>
      <c r="I262" s="24" t="s">
        <v>3152</v>
      </c>
      <c r="J262" s="24" t="s">
        <v>3048</v>
      </c>
      <c r="K262" s="26">
        <v>45840</v>
      </c>
      <c r="L262" s="26">
        <v>45854</v>
      </c>
      <c r="M262" s="26">
        <v>45854</v>
      </c>
      <c r="N262" s="26">
        <v>46799</v>
      </c>
      <c r="O262" s="24"/>
      <c r="P262" s="24" t="s">
        <v>3305</v>
      </c>
      <c r="Q262" s="24" t="s">
        <v>3306</v>
      </c>
      <c r="R262" s="24" t="s">
        <v>968</v>
      </c>
    </row>
    <row r="263" spans="1:18" ht="53.4">
      <c r="A263" s="24">
        <v>262</v>
      </c>
      <c r="B263" s="24" t="s">
        <v>3964</v>
      </c>
      <c r="C263" s="29">
        <v>202517067692</v>
      </c>
      <c r="D263" s="24" t="s">
        <v>34</v>
      </c>
      <c r="E263" s="24" t="s">
        <v>3965</v>
      </c>
      <c r="F263" s="24" t="s">
        <v>3066</v>
      </c>
      <c r="G263" s="24" t="s">
        <v>3067</v>
      </c>
      <c r="H263" s="25" t="s">
        <v>3966</v>
      </c>
      <c r="I263" s="24"/>
      <c r="J263" s="24" t="s">
        <v>3048</v>
      </c>
      <c r="K263" s="26">
        <v>45827</v>
      </c>
      <c r="L263" s="26">
        <v>44925</v>
      </c>
      <c r="M263" s="26">
        <v>45854</v>
      </c>
      <c r="N263" s="24"/>
      <c r="O263" s="26">
        <v>45854</v>
      </c>
      <c r="P263" s="24" t="s">
        <v>3272</v>
      </c>
      <c r="Q263" s="24" t="s">
        <v>3273</v>
      </c>
      <c r="R263" s="24" t="s">
        <v>988</v>
      </c>
    </row>
    <row r="264" spans="1:18" ht="66.599999999999994">
      <c r="A264" s="24">
        <v>263</v>
      </c>
      <c r="B264" s="24" t="s">
        <v>1031</v>
      </c>
      <c r="C264" s="29">
        <v>202541068434</v>
      </c>
      <c r="D264" s="24" t="s">
        <v>33</v>
      </c>
      <c r="E264" s="24" t="s">
        <v>1032</v>
      </c>
      <c r="F264" s="24" t="s">
        <v>3052</v>
      </c>
      <c r="G264" s="24" t="s">
        <v>3319</v>
      </c>
      <c r="H264" s="25" t="s">
        <v>3967</v>
      </c>
      <c r="I264" s="24" t="s">
        <v>3152</v>
      </c>
      <c r="J264" s="24" t="s">
        <v>3048</v>
      </c>
      <c r="K264" s="26">
        <v>45853</v>
      </c>
      <c r="L264" s="26">
        <v>45855</v>
      </c>
      <c r="M264" s="26">
        <v>45855</v>
      </c>
      <c r="N264" s="26">
        <v>46800</v>
      </c>
      <c r="O264" s="24"/>
      <c r="P264" s="24" t="s">
        <v>3968</v>
      </c>
      <c r="Q264" s="24" t="s">
        <v>3969</v>
      </c>
      <c r="R264" s="24" t="s">
        <v>968</v>
      </c>
    </row>
    <row r="265" spans="1:18" ht="27">
      <c r="A265" s="24">
        <v>264</v>
      </c>
      <c r="B265" s="24" t="s">
        <v>3970</v>
      </c>
      <c r="C265" s="29">
        <v>202514068276</v>
      </c>
      <c r="D265" s="24" t="s">
        <v>39</v>
      </c>
      <c r="E265" s="24" t="s">
        <v>3971</v>
      </c>
      <c r="F265" s="24" t="s">
        <v>3165</v>
      </c>
      <c r="G265" s="24" t="s">
        <v>3972</v>
      </c>
      <c r="H265" s="25" t="s">
        <v>3973</v>
      </c>
      <c r="I265" s="24"/>
      <c r="J265" s="24" t="s">
        <v>3048</v>
      </c>
      <c r="K265" s="26">
        <v>45812</v>
      </c>
      <c r="L265" s="26">
        <v>45503</v>
      </c>
      <c r="M265" s="26">
        <v>45855</v>
      </c>
      <c r="N265" s="24"/>
      <c r="O265" s="26">
        <v>45855</v>
      </c>
      <c r="P265" s="24" t="s">
        <v>3103</v>
      </c>
      <c r="Q265" s="24" t="s">
        <v>3104</v>
      </c>
      <c r="R265" s="24" t="s">
        <v>988</v>
      </c>
    </row>
    <row r="266" spans="1:18" ht="40.200000000000003">
      <c r="A266" s="24">
        <v>265</v>
      </c>
      <c r="B266" s="24" t="s">
        <v>1033</v>
      </c>
      <c r="C266" s="29">
        <v>202541068124</v>
      </c>
      <c r="D266" s="24" t="s">
        <v>37</v>
      </c>
      <c r="E266" s="24" t="s">
        <v>1034</v>
      </c>
      <c r="F266" s="24" t="s">
        <v>3059</v>
      </c>
      <c r="G266" s="24" t="s">
        <v>3330</v>
      </c>
      <c r="H266" s="25" t="s">
        <v>3974</v>
      </c>
      <c r="I266" s="24" t="s">
        <v>23</v>
      </c>
      <c r="J266" s="24" t="s">
        <v>3162</v>
      </c>
      <c r="K266" s="26">
        <v>45744</v>
      </c>
      <c r="L266" s="26">
        <v>45855</v>
      </c>
      <c r="M266" s="26">
        <v>45855</v>
      </c>
      <c r="N266" s="26">
        <v>46800</v>
      </c>
      <c r="O266" s="24"/>
      <c r="P266" s="24" t="s">
        <v>3364</v>
      </c>
      <c r="Q266" s="24" t="s">
        <v>3255</v>
      </c>
      <c r="R266" s="24" t="s">
        <v>974</v>
      </c>
    </row>
    <row r="267" spans="1:18" ht="53.4">
      <c r="A267" s="24">
        <v>266</v>
      </c>
      <c r="B267" s="24" t="s">
        <v>3975</v>
      </c>
      <c r="C267" s="29">
        <v>202547068244</v>
      </c>
      <c r="D267" s="24" t="s">
        <v>306</v>
      </c>
      <c r="E267" s="24" t="s">
        <v>3976</v>
      </c>
      <c r="F267" s="24" t="s">
        <v>3091</v>
      </c>
      <c r="G267" s="24" t="s">
        <v>3977</v>
      </c>
      <c r="H267" s="25" t="s">
        <v>3978</v>
      </c>
      <c r="I267" s="24"/>
      <c r="J267" s="24" t="s">
        <v>3048</v>
      </c>
      <c r="K267" s="26">
        <v>45825</v>
      </c>
      <c r="L267" s="26">
        <v>44922</v>
      </c>
      <c r="M267" s="26">
        <v>45855</v>
      </c>
      <c r="N267" s="24"/>
      <c r="O267" s="26">
        <v>45855</v>
      </c>
      <c r="P267" s="24" t="s">
        <v>3228</v>
      </c>
      <c r="Q267" s="24" t="s">
        <v>3229</v>
      </c>
      <c r="R267" s="24" t="s">
        <v>988</v>
      </c>
    </row>
    <row r="268" spans="1:18" ht="53.4">
      <c r="A268" s="24">
        <v>267</v>
      </c>
      <c r="B268" s="24" t="s">
        <v>3979</v>
      </c>
      <c r="C268" s="29">
        <v>202517068248</v>
      </c>
      <c r="D268" s="24" t="s">
        <v>272</v>
      </c>
      <c r="E268" s="24" t="s">
        <v>3980</v>
      </c>
      <c r="F268" s="24" t="s">
        <v>3091</v>
      </c>
      <c r="G268" s="24" t="s">
        <v>3981</v>
      </c>
      <c r="H268" s="25" t="s">
        <v>3982</v>
      </c>
      <c r="I268" s="24"/>
      <c r="J268" s="24" t="s">
        <v>3048</v>
      </c>
      <c r="K268" s="26">
        <v>45818</v>
      </c>
      <c r="L268" s="26">
        <v>44917</v>
      </c>
      <c r="M268" s="26">
        <v>45855</v>
      </c>
      <c r="N268" s="24"/>
      <c r="O268" s="26">
        <v>45855</v>
      </c>
      <c r="P268" s="24" t="s">
        <v>3130</v>
      </c>
      <c r="Q268" s="24" t="s">
        <v>3131</v>
      </c>
      <c r="R268" s="24" t="s">
        <v>988</v>
      </c>
    </row>
    <row r="269" spans="1:18" ht="27">
      <c r="A269" s="24">
        <v>268</v>
      </c>
      <c r="B269" s="24" t="s">
        <v>3983</v>
      </c>
      <c r="C269" s="29">
        <v>202547068262</v>
      </c>
      <c r="D269" s="24" t="s">
        <v>31</v>
      </c>
      <c r="E269" s="24" t="s">
        <v>3984</v>
      </c>
      <c r="F269" s="24" t="s">
        <v>3091</v>
      </c>
      <c r="G269" s="24" t="s">
        <v>31</v>
      </c>
      <c r="H269" s="25" t="s">
        <v>3985</v>
      </c>
      <c r="I269" s="24"/>
      <c r="J269" s="24" t="s">
        <v>3048</v>
      </c>
      <c r="K269" s="26">
        <v>45852</v>
      </c>
      <c r="L269" s="26">
        <v>45007</v>
      </c>
      <c r="M269" s="26">
        <v>45855</v>
      </c>
      <c r="N269" s="24"/>
      <c r="O269" s="26">
        <v>45855</v>
      </c>
      <c r="P269" s="24" t="s">
        <v>3098</v>
      </c>
      <c r="Q269" s="24" t="s">
        <v>3099</v>
      </c>
      <c r="R269" s="24" t="s">
        <v>988</v>
      </c>
    </row>
    <row r="270" spans="1:18" ht="27">
      <c r="A270" s="24">
        <v>269</v>
      </c>
      <c r="B270" s="24" t="s">
        <v>3986</v>
      </c>
      <c r="C270" s="29">
        <v>202547068175</v>
      </c>
      <c r="D270" s="24" t="s">
        <v>31</v>
      </c>
      <c r="E270" s="24" t="s">
        <v>3987</v>
      </c>
      <c r="F270" s="24" t="s">
        <v>3091</v>
      </c>
      <c r="G270" s="24" t="s">
        <v>31</v>
      </c>
      <c r="H270" s="25" t="s">
        <v>3988</v>
      </c>
      <c r="I270" s="24"/>
      <c r="J270" s="24" t="s">
        <v>3048</v>
      </c>
      <c r="K270" s="26">
        <v>45852</v>
      </c>
      <c r="L270" s="26">
        <v>45007</v>
      </c>
      <c r="M270" s="26">
        <v>45855</v>
      </c>
      <c r="N270" s="24"/>
      <c r="O270" s="26">
        <v>45855</v>
      </c>
      <c r="P270" s="24" t="s">
        <v>3098</v>
      </c>
      <c r="Q270" s="24" t="s">
        <v>3099</v>
      </c>
      <c r="R270" s="24" t="s">
        <v>988</v>
      </c>
    </row>
    <row r="271" spans="1:18" ht="40.200000000000003">
      <c r="A271" s="24">
        <v>270</v>
      </c>
      <c r="B271" s="24" t="s">
        <v>3989</v>
      </c>
      <c r="C271" s="29">
        <v>202517068222</v>
      </c>
      <c r="D271" s="24" t="s">
        <v>31</v>
      </c>
      <c r="E271" s="24" t="s">
        <v>3990</v>
      </c>
      <c r="F271" s="24" t="s">
        <v>3091</v>
      </c>
      <c r="G271" s="24" t="s">
        <v>31</v>
      </c>
      <c r="H271" s="25" t="s">
        <v>3991</v>
      </c>
      <c r="I271" s="24"/>
      <c r="J271" s="24" t="s">
        <v>3048</v>
      </c>
      <c r="K271" s="26">
        <v>45852</v>
      </c>
      <c r="L271" s="26">
        <v>45002</v>
      </c>
      <c r="M271" s="26">
        <v>45855</v>
      </c>
      <c r="N271" s="24"/>
      <c r="O271" s="26">
        <v>45855</v>
      </c>
      <c r="P271" s="24" t="s">
        <v>3359</v>
      </c>
      <c r="Q271" s="24" t="s">
        <v>3360</v>
      </c>
      <c r="R271" s="24" t="s">
        <v>988</v>
      </c>
    </row>
    <row r="272" spans="1:18" ht="53.4">
      <c r="A272" s="24">
        <v>271</v>
      </c>
      <c r="B272" s="24" t="s">
        <v>3992</v>
      </c>
      <c r="C272" s="29">
        <v>202547068249</v>
      </c>
      <c r="D272" s="24" t="s">
        <v>31</v>
      </c>
      <c r="E272" s="24" t="s">
        <v>3993</v>
      </c>
      <c r="F272" s="24" t="s">
        <v>3091</v>
      </c>
      <c r="G272" s="24" t="s">
        <v>31</v>
      </c>
      <c r="H272" s="25" t="s">
        <v>3994</v>
      </c>
      <c r="I272" s="24"/>
      <c r="J272" s="24" t="s">
        <v>3048</v>
      </c>
      <c r="K272" s="26">
        <v>45852</v>
      </c>
      <c r="L272" s="26">
        <v>45009</v>
      </c>
      <c r="M272" s="26">
        <v>45855</v>
      </c>
      <c r="N272" s="24"/>
      <c r="O272" s="26">
        <v>45855</v>
      </c>
      <c r="P272" s="24" t="s">
        <v>3272</v>
      </c>
      <c r="Q272" s="24" t="s">
        <v>3273</v>
      </c>
      <c r="R272" s="24" t="s">
        <v>988</v>
      </c>
    </row>
    <row r="273" spans="1:18" ht="40.200000000000003">
      <c r="A273" s="24">
        <v>272</v>
      </c>
      <c r="B273" s="24" t="s">
        <v>3995</v>
      </c>
      <c r="C273" s="29">
        <v>202547068225</v>
      </c>
      <c r="D273" s="24" t="s">
        <v>31</v>
      </c>
      <c r="E273" s="24" t="s">
        <v>3996</v>
      </c>
      <c r="F273" s="24" t="s">
        <v>3091</v>
      </c>
      <c r="G273" s="24" t="s">
        <v>31</v>
      </c>
      <c r="H273" s="25" t="s">
        <v>3997</v>
      </c>
      <c r="I273" s="24"/>
      <c r="J273" s="24" t="s">
        <v>3048</v>
      </c>
      <c r="K273" s="26">
        <v>45852</v>
      </c>
      <c r="L273" s="26">
        <v>45014</v>
      </c>
      <c r="M273" s="26">
        <v>45855</v>
      </c>
      <c r="N273" s="24"/>
      <c r="O273" s="26">
        <v>45855</v>
      </c>
      <c r="P273" s="24" t="s">
        <v>3192</v>
      </c>
      <c r="Q273" s="24" t="s">
        <v>3193</v>
      </c>
      <c r="R273" s="24" t="s">
        <v>988</v>
      </c>
    </row>
    <row r="274" spans="1:18" ht="53.4">
      <c r="A274" s="24">
        <v>273</v>
      </c>
      <c r="B274" s="24" t="s">
        <v>3998</v>
      </c>
      <c r="C274" s="29">
        <v>202547068297</v>
      </c>
      <c r="D274" s="24" t="s">
        <v>31</v>
      </c>
      <c r="E274" s="24" t="s">
        <v>3999</v>
      </c>
      <c r="F274" s="24" t="s">
        <v>3091</v>
      </c>
      <c r="G274" s="24" t="s">
        <v>31</v>
      </c>
      <c r="H274" s="25" t="s">
        <v>4000</v>
      </c>
      <c r="I274" s="24"/>
      <c r="J274" s="24" t="s">
        <v>3048</v>
      </c>
      <c r="K274" s="26">
        <v>45852</v>
      </c>
      <c r="L274" s="26">
        <v>45005</v>
      </c>
      <c r="M274" s="26">
        <v>45855</v>
      </c>
      <c r="N274" s="24"/>
      <c r="O274" s="26">
        <v>45855</v>
      </c>
      <c r="P274" s="24" t="s">
        <v>3103</v>
      </c>
      <c r="Q274" s="24" t="s">
        <v>3104</v>
      </c>
      <c r="R274" s="24" t="s">
        <v>988</v>
      </c>
    </row>
    <row r="275" spans="1:18" ht="40.200000000000003">
      <c r="A275" s="24">
        <v>274</v>
      </c>
      <c r="B275" s="24" t="s">
        <v>4001</v>
      </c>
      <c r="C275" s="29">
        <v>202517068240</v>
      </c>
      <c r="D275" s="24" t="s">
        <v>31</v>
      </c>
      <c r="E275" s="24" t="s">
        <v>4002</v>
      </c>
      <c r="F275" s="24" t="s">
        <v>3091</v>
      </c>
      <c r="G275" s="24" t="s">
        <v>31</v>
      </c>
      <c r="H275" s="25" t="s">
        <v>4003</v>
      </c>
      <c r="I275" s="24"/>
      <c r="J275" s="24" t="s">
        <v>3048</v>
      </c>
      <c r="K275" s="26">
        <v>45854</v>
      </c>
      <c r="L275" s="26">
        <v>45008</v>
      </c>
      <c r="M275" s="26">
        <v>45855</v>
      </c>
      <c r="N275" s="24"/>
      <c r="O275" s="26">
        <v>45855</v>
      </c>
      <c r="P275" s="24" t="s">
        <v>3114</v>
      </c>
      <c r="Q275" s="24" t="s">
        <v>3094</v>
      </c>
      <c r="R275" s="24" t="s">
        <v>988</v>
      </c>
    </row>
    <row r="276" spans="1:18" ht="40.200000000000003">
      <c r="A276" s="24">
        <v>275</v>
      </c>
      <c r="B276" s="24" t="s">
        <v>4004</v>
      </c>
      <c r="C276" s="29">
        <v>202517068416</v>
      </c>
      <c r="D276" s="24" t="s">
        <v>31</v>
      </c>
      <c r="E276" s="24" t="s">
        <v>4005</v>
      </c>
      <c r="F276" s="24" t="s">
        <v>3091</v>
      </c>
      <c r="G276" s="24" t="s">
        <v>31</v>
      </c>
      <c r="H276" s="25" t="s">
        <v>4006</v>
      </c>
      <c r="I276" s="24"/>
      <c r="J276" s="24" t="s">
        <v>3048</v>
      </c>
      <c r="K276" s="26">
        <v>45848</v>
      </c>
      <c r="L276" s="26">
        <v>45008</v>
      </c>
      <c r="M276" s="26">
        <v>45855</v>
      </c>
      <c r="N276" s="24"/>
      <c r="O276" s="26">
        <v>45855</v>
      </c>
      <c r="P276" s="24" t="s">
        <v>3364</v>
      </c>
      <c r="Q276" s="24" t="s">
        <v>3255</v>
      </c>
      <c r="R276" s="24" t="s">
        <v>988</v>
      </c>
    </row>
    <row r="277" spans="1:18" ht="40.200000000000003">
      <c r="A277" s="24">
        <v>276</v>
      </c>
      <c r="B277" s="24" t="s">
        <v>4007</v>
      </c>
      <c r="C277" s="29">
        <v>202517068201</v>
      </c>
      <c r="D277" s="24" t="s">
        <v>203</v>
      </c>
      <c r="E277" s="24" t="s">
        <v>4008</v>
      </c>
      <c r="F277" s="24" t="s">
        <v>4009</v>
      </c>
      <c r="G277" s="24" t="s">
        <v>4010</v>
      </c>
      <c r="H277" s="25" t="s">
        <v>4011</v>
      </c>
      <c r="I277" s="24"/>
      <c r="J277" s="24" t="s">
        <v>3048</v>
      </c>
      <c r="K277" s="26">
        <v>45832</v>
      </c>
      <c r="L277" s="26">
        <v>44918</v>
      </c>
      <c r="M277" s="26">
        <v>45855</v>
      </c>
      <c r="N277" s="24"/>
      <c r="O277" s="26">
        <v>45855</v>
      </c>
      <c r="P277" s="24" t="s">
        <v>3075</v>
      </c>
      <c r="Q277" s="24" t="s">
        <v>3076</v>
      </c>
      <c r="R277" s="24" t="s">
        <v>988</v>
      </c>
    </row>
    <row r="278" spans="1:18" ht="53.4">
      <c r="A278" s="24">
        <v>277</v>
      </c>
      <c r="B278" s="24" t="s">
        <v>4012</v>
      </c>
      <c r="C278" s="29">
        <v>202511068431</v>
      </c>
      <c r="D278" s="24" t="s">
        <v>63</v>
      </c>
      <c r="E278" s="24" t="s">
        <v>4013</v>
      </c>
      <c r="F278" s="24" t="s">
        <v>3052</v>
      </c>
      <c r="G278" s="24" t="s">
        <v>4014</v>
      </c>
      <c r="H278" s="25" t="s">
        <v>4015</v>
      </c>
      <c r="I278" s="24" t="s">
        <v>23</v>
      </c>
      <c r="J278" s="24" t="s">
        <v>3048</v>
      </c>
      <c r="K278" s="26">
        <v>45818</v>
      </c>
      <c r="L278" s="26">
        <v>45855</v>
      </c>
      <c r="M278" s="26">
        <v>45855</v>
      </c>
      <c r="N278" s="24"/>
      <c r="O278" s="26">
        <v>45855</v>
      </c>
      <c r="P278" s="24" t="s">
        <v>3359</v>
      </c>
      <c r="Q278" s="24" t="s">
        <v>3360</v>
      </c>
      <c r="R278" s="24" t="s">
        <v>988</v>
      </c>
    </row>
    <row r="279" spans="1:18" ht="40.200000000000003">
      <c r="A279" s="24">
        <v>278</v>
      </c>
      <c r="B279" s="24" t="s">
        <v>4016</v>
      </c>
      <c r="C279" s="29">
        <v>202547068129</v>
      </c>
      <c r="D279" s="24" t="s">
        <v>31</v>
      </c>
      <c r="E279" s="24" t="s">
        <v>4017</v>
      </c>
      <c r="F279" s="24" t="s">
        <v>3091</v>
      </c>
      <c r="G279" s="24" t="s">
        <v>31</v>
      </c>
      <c r="H279" s="25" t="s">
        <v>4018</v>
      </c>
      <c r="I279" s="24"/>
      <c r="J279" s="24" t="s">
        <v>3048</v>
      </c>
      <c r="K279" s="26">
        <v>45852</v>
      </c>
      <c r="L279" s="26">
        <v>45016</v>
      </c>
      <c r="M279" s="26">
        <v>45855</v>
      </c>
      <c r="N279" s="24"/>
      <c r="O279" s="26">
        <v>45855</v>
      </c>
      <c r="P279" s="24" t="s">
        <v>3192</v>
      </c>
      <c r="Q279" s="24" t="s">
        <v>3193</v>
      </c>
      <c r="R279" s="24" t="s">
        <v>988</v>
      </c>
    </row>
    <row r="280" spans="1:18" ht="40.200000000000003">
      <c r="A280" s="24">
        <v>279</v>
      </c>
      <c r="B280" s="24" t="s">
        <v>4019</v>
      </c>
      <c r="C280" s="29">
        <v>202547068310</v>
      </c>
      <c r="D280" s="24" t="s">
        <v>31</v>
      </c>
      <c r="E280" s="24" t="s">
        <v>4020</v>
      </c>
      <c r="F280" s="24" t="s">
        <v>3091</v>
      </c>
      <c r="G280" s="24" t="s">
        <v>31</v>
      </c>
      <c r="H280" s="25" t="s">
        <v>4021</v>
      </c>
      <c r="I280" s="24"/>
      <c r="J280" s="24" t="s">
        <v>3048</v>
      </c>
      <c r="K280" s="26">
        <v>45848</v>
      </c>
      <c r="L280" s="26">
        <v>45001</v>
      </c>
      <c r="M280" s="26">
        <v>45855</v>
      </c>
      <c r="N280" s="24"/>
      <c r="O280" s="26">
        <v>45855</v>
      </c>
      <c r="P280" s="24" t="s">
        <v>4022</v>
      </c>
      <c r="Q280" s="24" t="s">
        <v>3104</v>
      </c>
      <c r="R280" s="24" t="s">
        <v>988</v>
      </c>
    </row>
    <row r="281" spans="1:18" ht="53.4">
      <c r="A281" s="24">
        <v>280</v>
      </c>
      <c r="B281" s="24" t="s">
        <v>1035</v>
      </c>
      <c r="C281" s="29">
        <v>202541068399</v>
      </c>
      <c r="D281" s="24" t="s">
        <v>35</v>
      </c>
      <c r="E281" s="24" t="s">
        <v>1036</v>
      </c>
      <c r="F281" s="24" t="s">
        <v>3091</v>
      </c>
      <c r="G281" s="24" t="s">
        <v>3213</v>
      </c>
      <c r="H281" s="25" t="s">
        <v>4023</v>
      </c>
      <c r="I281" s="24" t="s">
        <v>3152</v>
      </c>
      <c r="J281" s="24" t="s">
        <v>3048</v>
      </c>
      <c r="K281" s="26">
        <v>45854</v>
      </c>
      <c r="L281" s="26">
        <v>45855</v>
      </c>
      <c r="M281" s="26">
        <v>45855</v>
      </c>
      <c r="N281" s="26">
        <v>46800</v>
      </c>
      <c r="O281" s="24"/>
      <c r="P281" s="24" t="s">
        <v>3168</v>
      </c>
      <c r="Q281" s="24" t="s">
        <v>3050</v>
      </c>
      <c r="R281" s="24" t="s">
        <v>647</v>
      </c>
    </row>
    <row r="282" spans="1:18" ht="40.200000000000003">
      <c r="A282" s="24">
        <v>281</v>
      </c>
      <c r="B282" s="24" t="s">
        <v>686</v>
      </c>
      <c r="C282" s="29">
        <v>202544068329</v>
      </c>
      <c r="D282" s="24" t="s">
        <v>121</v>
      </c>
      <c r="E282" s="24" t="s">
        <v>687</v>
      </c>
      <c r="F282" s="24" t="s">
        <v>3066</v>
      </c>
      <c r="G282" s="24" t="s">
        <v>3077</v>
      </c>
      <c r="H282" s="25" t="s">
        <v>4024</v>
      </c>
      <c r="I282" s="24"/>
      <c r="J282" s="24" t="s">
        <v>3048</v>
      </c>
      <c r="K282" s="26">
        <v>45765</v>
      </c>
      <c r="L282" s="26">
        <v>45498</v>
      </c>
      <c r="M282" s="26">
        <v>45855</v>
      </c>
      <c r="N282" s="26">
        <v>46443</v>
      </c>
      <c r="O282" s="24"/>
      <c r="P282" s="24" t="s">
        <v>3321</v>
      </c>
      <c r="Q282" s="24" t="s">
        <v>3322</v>
      </c>
      <c r="R282" s="24" t="s">
        <v>650</v>
      </c>
    </row>
    <row r="283" spans="1:18" ht="27">
      <c r="A283" s="24">
        <v>282</v>
      </c>
      <c r="B283" s="24" t="s">
        <v>4025</v>
      </c>
      <c r="C283" s="29">
        <v>202511068301</v>
      </c>
      <c r="D283" s="24" t="s">
        <v>148</v>
      </c>
      <c r="E283" s="24" t="s">
        <v>4026</v>
      </c>
      <c r="F283" s="24" t="s">
        <v>3052</v>
      </c>
      <c r="G283" s="24" t="s">
        <v>3817</v>
      </c>
      <c r="H283" s="25" t="s">
        <v>4027</v>
      </c>
      <c r="I283" s="24" t="s">
        <v>23</v>
      </c>
      <c r="J283" s="24" t="s">
        <v>3048</v>
      </c>
      <c r="K283" s="26">
        <v>45813</v>
      </c>
      <c r="L283" s="26">
        <v>45855</v>
      </c>
      <c r="M283" s="26">
        <v>45855</v>
      </c>
      <c r="N283" s="24"/>
      <c r="O283" s="26">
        <v>45856</v>
      </c>
      <c r="P283" s="24" t="s">
        <v>3422</v>
      </c>
      <c r="Q283" s="24" t="s">
        <v>3423</v>
      </c>
      <c r="R283" s="24" t="s">
        <v>3023</v>
      </c>
    </row>
    <row r="284" spans="1:18" ht="53.4">
      <c r="A284" s="24">
        <v>283</v>
      </c>
      <c r="B284" s="24" t="s">
        <v>4028</v>
      </c>
      <c r="C284" s="29">
        <v>202517068289</v>
      </c>
      <c r="D284" s="24" t="s">
        <v>158</v>
      </c>
      <c r="E284" s="24" t="s">
        <v>4029</v>
      </c>
      <c r="F284" s="24" t="s">
        <v>3091</v>
      </c>
      <c r="G284" s="24" t="s">
        <v>4030</v>
      </c>
      <c r="H284" s="25" t="s">
        <v>4031</v>
      </c>
      <c r="I284" s="24"/>
      <c r="J284" s="24" t="s">
        <v>3048</v>
      </c>
      <c r="K284" s="26">
        <v>45806</v>
      </c>
      <c r="L284" s="26">
        <v>44915</v>
      </c>
      <c r="M284" s="26">
        <v>45855</v>
      </c>
      <c r="N284" s="24"/>
      <c r="O284" s="26">
        <v>45855</v>
      </c>
      <c r="P284" s="24" t="s">
        <v>3109</v>
      </c>
      <c r="Q284" s="24" t="s">
        <v>3110</v>
      </c>
      <c r="R284" s="24" t="s">
        <v>988</v>
      </c>
    </row>
    <row r="285" spans="1:18" ht="40.200000000000003">
      <c r="A285" s="24">
        <v>284</v>
      </c>
      <c r="B285" s="24" t="s">
        <v>4032</v>
      </c>
      <c r="C285" s="29">
        <v>202517068227</v>
      </c>
      <c r="D285" s="24" t="s">
        <v>36</v>
      </c>
      <c r="E285" s="24" t="s">
        <v>4033</v>
      </c>
      <c r="F285" s="24" t="s">
        <v>3091</v>
      </c>
      <c r="G285" s="24" t="s">
        <v>3139</v>
      </c>
      <c r="H285" s="25" t="s">
        <v>4034</v>
      </c>
      <c r="I285" s="24"/>
      <c r="J285" s="24" t="s">
        <v>3048</v>
      </c>
      <c r="K285" s="26">
        <v>45853</v>
      </c>
      <c r="L285" s="26">
        <v>44916</v>
      </c>
      <c r="M285" s="26">
        <v>45855</v>
      </c>
      <c r="N285" s="24"/>
      <c r="O285" s="26">
        <v>45855</v>
      </c>
      <c r="P285" s="24" t="s">
        <v>3103</v>
      </c>
      <c r="Q285" s="24" t="s">
        <v>3104</v>
      </c>
      <c r="R285" s="24" t="s">
        <v>988</v>
      </c>
    </row>
    <row r="286" spans="1:18" ht="40.200000000000003">
      <c r="A286" s="24">
        <v>285</v>
      </c>
      <c r="B286" s="24" t="s">
        <v>4035</v>
      </c>
      <c r="C286" s="29">
        <v>202547068407</v>
      </c>
      <c r="D286" s="24" t="s">
        <v>36</v>
      </c>
      <c r="E286" s="24" t="s">
        <v>4036</v>
      </c>
      <c r="F286" s="24" t="s">
        <v>3091</v>
      </c>
      <c r="G286" s="24" t="s">
        <v>3139</v>
      </c>
      <c r="H286" s="25" t="s">
        <v>4037</v>
      </c>
      <c r="I286" s="24"/>
      <c r="J286" s="24" t="s">
        <v>3048</v>
      </c>
      <c r="K286" s="26">
        <v>45852</v>
      </c>
      <c r="L286" s="26">
        <v>44914</v>
      </c>
      <c r="M286" s="26">
        <v>45855</v>
      </c>
      <c r="N286" s="24"/>
      <c r="O286" s="26">
        <v>45855</v>
      </c>
      <c r="P286" s="24" t="s">
        <v>3168</v>
      </c>
      <c r="Q286" s="24" t="s">
        <v>3050</v>
      </c>
      <c r="R286" s="24" t="s">
        <v>988</v>
      </c>
    </row>
    <row r="287" spans="1:18" ht="27">
      <c r="A287" s="24">
        <v>286</v>
      </c>
      <c r="B287" s="24" t="s">
        <v>4038</v>
      </c>
      <c r="C287" s="29">
        <v>202517068263</v>
      </c>
      <c r="D287" s="24" t="s">
        <v>138</v>
      </c>
      <c r="E287" s="24" t="s">
        <v>4039</v>
      </c>
      <c r="F287" s="24" t="s">
        <v>3045</v>
      </c>
      <c r="G287" s="24" t="s">
        <v>3046</v>
      </c>
      <c r="H287" s="25" t="s">
        <v>4040</v>
      </c>
      <c r="I287" s="24"/>
      <c r="J287" s="24" t="s">
        <v>3048</v>
      </c>
      <c r="K287" s="26">
        <v>45841</v>
      </c>
      <c r="L287" s="26">
        <v>44971</v>
      </c>
      <c r="M287" s="26">
        <v>45855</v>
      </c>
      <c r="N287" s="24"/>
      <c r="O287" s="26">
        <v>45855</v>
      </c>
      <c r="P287" s="24" t="s">
        <v>3049</v>
      </c>
      <c r="Q287" s="24" t="s">
        <v>3050</v>
      </c>
      <c r="R287" s="24" t="s">
        <v>988</v>
      </c>
    </row>
    <row r="288" spans="1:18" ht="40.200000000000003">
      <c r="A288" s="24">
        <v>287</v>
      </c>
      <c r="B288" s="24" t="s">
        <v>4041</v>
      </c>
      <c r="C288" s="29">
        <v>202547068326</v>
      </c>
      <c r="D288" s="24" t="s">
        <v>93</v>
      </c>
      <c r="E288" s="24" t="s">
        <v>4042</v>
      </c>
      <c r="F288" s="24" t="s">
        <v>3091</v>
      </c>
      <c r="G288" s="24" t="s">
        <v>3555</v>
      </c>
      <c r="H288" s="25" t="s">
        <v>4043</v>
      </c>
      <c r="I288" s="24"/>
      <c r="J288" s="24" t="s">
        <v>3048</v>
      </c>
      <c r="K288" s="26">
        <v>45839</v>
      </c>
      <c r="L288" s="26">
        <v>44929</v>
      </c>
      <c r="M288" s="26">
        <v>45855</v>
      </c>
      <c r="N288" s="24"/>
      <c r="O288" s="26">
        <v>45855</v>
      </c>
      <c r="P288" s="24" t="s">
        <v>3254</v>
      </c>
      <c r="Q288" s="24" t="s">
        <v>3255</v>
      </c>
      <c r="R288" s="24" t="s">
        <v>988</v>
      </c>
    </row>
    <row r="289" spans="1:18" ht="40.200000000000003">
      <c r="A289" s="24">
        <v>288</v>
      </c>
      <c r="B289" s="24" t="s">
        <v>4044</v>
      </c>
      <c r="C289" s="29">
        <v>202547068235</v>
      </c>
      <c r="D289" s="24" t="s">
        <v>231</v>
      </c>
      <c r="E289" s="24" t="s">
        <v>4045</v>
      </c>
      <c r="F289" s="24" t="s">
        <v>3117</v>
      </c>
      <c r="G289" s="24" t="s">
        <v>4046</v>
      </c>
      <c r="H289" s="25" t="s">
        <v>4047</v>
      </c>
      <c r="I289" s="24"/>
      <c r="J289" s="24" t="s">
        <v>3162</v>
      </c>
      <c r="K289" s="26">
        <v>45819</v>
      </c>
      <c r="L289" s="26">
        <v>44918</v>
      </c>
      <c r="M289" s="26">
        <v>45855</v>
      </c>
      <c r="N289" s="24"/>
      <c r="O289" s="26">
        <v>45855</v>
      </c>
      <c r="P289" s="24" t="s">
        <v>3388</v>
      </c>
      <c r="Q289" s="24" t="s">
        <v>3389</v>
      </c>
      <c r="R289" s="24" t="s">
        <v>988</v>
      </c>
    </row>
    <row r="290" spans="1:18" ht="66.599999999999994">
      <c r="A290" s="24">
        <v>289</v>
      </c>
      <c r="B290" s="24" t="s">
        <v>4048</v>
      </c>
      <c r="C290" s="29">
        <v>202547068882</v>
      </c>
      <c r="D290" s="24" t="s">
        <v>132</v>
      </c>
      <c r="E290" s="24" t="s">
        <v>4049</v>
      </c>
      <c r="F290" s="24" t="s">
        <v>3045</v>
      </c>
      <c r="G290" s="24" t="s">
        <v>3046</v>
      </c>
      <c r="H290" s="25" t="s">
        <v>4050</v>
      </c>
      <c r="I290" s="24"/>
      <c r="J290" s="24" t="s">
        <v>3048</v>
      </c>
      <c r="K290" s="26">
        <v>45798</v>
      </c>
      <c r="L290" s="26">
        <v>45856</v>
      </c>
      <c r="M290" s="26">
        <v>45856</v>
      </c>
      <c r="N290" s="24"/>
      <c r="O290" s="26">
        <v>45856</v>
      </c>
      <c r="P290" s="24" t="s">
        <v>3321</v>
      </c>
      <c r="Q290" s="24" t="s">
        <v>3322</v>
      </c>
      <c r="R290" s="24" t="s">
        <v>988</v>
      </c>
    </row>
    <row r="291" spans="1:18" ht="40.200000000000003">
      <c r="A291" s="24">
        <v>290</v>
      </c>
      <c r="B291" s="24" t="s">
        <v>4051</v>
      </c>
      <c r="C291" s="29">
        <v>202517068752</v>
      </c>
      <c r="D291" s="24" t="s">
        <v>111</v>
      </c>
      <c r="E291" s="24" t="s">
        <v>4052</v>
      </c>
      <c r="F291" s="24" t="s">
        <v>3117</v>
      </c>
      <c r="G291" s="24" t="s">
        <v>4053</v>
      </c>
      <c r="H291" s="25" t="s">
        <v>4054</v>
      </c>
      <c r="I291" s="24"/>
      <c r="J291" s="24" t="s">
        <v>3048</v>
      </c>
      <c r="K291" s="26">
        <v>45846</v>
      </c>
      <c r="L291" s="26">
        <v>44957</v>
      </c>
      <c r="M291" s="26">
        <v>45856</v>
      </c>
      <c r="N291" s="24"/>
      <c r="O291" s="26">
        <v>45856</v>
      </c>
      <c r="P291" s="24" t="s">
        <v>3284</v>
      </c>
      <c r="Q291" s="24" t="s">
        <v>3285</v>
      </c>
      <c r="R291" s="24" t="s">
        <v>988</v>
      </c>
    </row>
    <row r="292" spans="1:18" ht="40.200000000000003">
      <c r="A292" s="24">
        <v>291</v>
      </c>
      <c r="B292" s="24" t="s">
        <v>1044</v>
      </c>
      <c r="C292" s="29">
        <v>202541068772</v>
      </c>
      <c r="D292" s="24" t="s">
        <v>33</v>
      </c>
      <c r="E292" s="24" t="s">
        <v>1045</v>
      </c>
      <c r="F292" s="24" t="s">
        <v>3052</v>
      </c>
      <c r="G292" s="24" t="s">
        <v>3319</v>
      </c>
      <c r="H292" s="25" t="s">
        <v>4055</v>
      </c>
      <c r="I292" s="24" t="s">
        <v>3152</v>
      </c>
      <c r="J292" s="24" t="s">
        <v>3048</v>
      </c>
      <c r="K292" s="26">
        <v>45849</v>
      </c>
      <c r="L292" s="26">
        <v>45856</v>
      </c>
      <c r="M292" s="26">
        <v>45856</v>
      </c>
      <c r="N292" s="26">
        <v>46801</v>
      </c>
      <c r="O292" s="24"/>
      <c r="P292" s="24" t="s">
        <v>3168</v>
      </c>
      <c r="Q292" s="24" t="s">
        <v>3050</v>
      </c>
      <c r="R292" s="24" t="s">
        <v>968</v>
      </c>
    </row>
    <row r="293" spans="1:18" ht="27">
      <c r="A293" s="24">
        <v>292</v>
      </c>
      <c r="B293" s="24" t="s">
        <v>4056</v>
      </c>
      <c r="C293" s="29">
        <v>202547068797</v>
      </c>
      <c r="D293" s="24" t="s">
        <v>118</v>
      </c>
      <c r="E293" s="24" t="s">
        <v>4057</v>
      </c>
      <c r="F293" s="24" t="s">
        <v>3342</v>
      </c>
      <c r="G293" s="24" t="s">
        <v>3343</v>
      </c>
      <c r="H293" s="25" t="s">
        <v>4058</v>
      </c>
      <c r="I293" s="24"/>
      <c r="J293" s="24" t="s">
        <v>3048</v>
      </c>
      <c r="K293" s="26">
        <v>45784</v>
      </c>
      <c r="L293" s="26">
        <v>44918</v>
      </c>
      <c r="M293" s="26">
        <v>45856</v>
      </c>
      <c r="N293" s="24"/>
      <c r="O293" s="26">
        <v>45856</v>
      </c>
      <c r="P293" s="24" t="s">
        <v>3192</v>
      </c>
      <c r="Q293" s="24" t="s">
        <v>3193</v>
      </c>
      <c r="R293" s="24" t="s">
        <v>988</v>
      </c>
    </row>
    <row r="294" spans="1:18" ht="40.200000000000003">
      <c r="A294" s="24">
        <v>293</v>
      </c>
      <c r="B294" s="24" t="s">
        <v>4059</v>
      </c>
      <c r="C294" s="29">
        <v>202517068745</v>
      </c>
      <c r="D294" s="24" t="s">
        <v>118</v>
      </c>
      <c r="E294" s="24" t="s">
        <v>4060</v>
      </c>
      <c r="F294" s="24" t="s">
        <v>3342</v>
      </c>
      <c r="G294" s="24" t="s">
        <v>3343</v>
      </c>
      <c r="H294" s="25" t="s">
        <v>4061</v>
      </c>
      <c r="I294" s="24"/>
      <c r="J294" s="24" t="s">
        <v>3048</v>
      </c>
      <c r="K294" s="26">
        <v>45784</v>
      </c>
      <c r="L294" s="26">
        <v>44918</v>
      </c>
      <c r="M294" s="26">
        <v>45856</v>
      </c>
      <c r="N294" s="24"/>
      <c r="O294" s="26">
        <v>45856</v>
      </c>
      <c r="P294" s="24" t="s">
        <v>3289</v>
      </c>
      <c r="Q294" s="24" t="s">
        <v>3290</v>
      </c>
      <c r="R294" s="24" t="s">
        <v>988</v>
      </c>
    </row>
    <row r="295" spans="1:18" ht="27">
      <c r="A295" s="24">
        <v>294</v>
      </c>
      <c r="B295" s="24" t="s">
        <v>4062</v>
      </c>
      <c r="C295" s="29">
        <v>202517068849</v>
      </c>
      <c r="D295" s="24" t="s">
        <v>118</v>
      </c>
      <c r="E295" s="24" t="s">
        <v>4063</v>
      </c>
      <c r="F295" s="24" t="s">
        <v>3342</v>
      </c>
      <c r="G295" s="24" t="s">
        <v>3343</v>
      </c>
      <c r="H295" s="25" t="s">
        <v>4064</v>
      </c>
      <c r="I295" s="24"/>
      <c r="J295" s="24" t="s">
        <v>3048</v>
      </c>
      <c r="K295" s="26">
        <v>45784</v>
      </c>
      <c r="L295" s="26">
        <v>44918</v>
      </c>
      <c r="M295" s="26">
        <v>45856</v>
      </c>
      <c r="N295" s="24"/>
      <c r="O295" s="26">
        <v>45856</v>
      </c>
      <c r="P295" s="24" t="s">
        <v>3049</v>
      </c>
      <c r="Q295" s="24" t="s">
        <v>3050</v>
      </c>
      <c r="R295" s="24" t="s">
        <v>988</v>
      </c>
    </row>
    <row r="296" spans="1:18" ht="27">
      <c r="A296" s="24">
        <v>295</v>
      </c>
      <c r="B296" s="24" t="s">
        <v>1042</v>
      </c>
      <c r="C296" s="29">
        <v>202521068640</v>
      </c>
      <c r="D296" s="24" t="s">
        <v>125</v>
      </c>
      <c r="E296" s="24" t="s">
        <v>1043</v>
      </c>
      <c r="F296" s="24" t="s">
        <v>3052</v>
      </c>
      <c r="G296" s="24" t="s">
        <v>4065</v>
      </c>
      <c r="H296" s="25" t="s">
        <v>4066</v>
      </c>
      <c r="I296" s="24" t="s">
        <v>3152</v>
      </c>
      <c r="J296" s="24" t="s">
        <v>3048</v>
      </c>
      <c r="K296" s="26">
        <v>45855</v>
      </c>
      <c r="L296" s="26">
        <v>45856</v>
      </c>
      <c r="M296" s="26">
        <v>45856</v>
      </c>
      <c r="N296" s="26">
        <v>46801</v>
      </c>
      <c r="O296" s="24"/>
      <c r="P296" s="24" t="s">
        <v>3228</v>
      </c>
      <c r="Q296" s="24" t="s">
        <v>3229</v>
      </c>
      <c r="R296" s="24" t="s">
        <v>968</v>
      </c>
    </row>
    <row r="297" spans="1:18" ht="40.200000000000003">
      <c r="A297" s="24">
        <v>296</v>
      </c>
      <c r="B297" s="24" t="s">
        <v>4067</v>
      </c>
      <c r="C297" s="29">
        <v>202547068916</v>
      </c>
      <c r="D297" s="24" t="s">
        <v>31</v>
      </c>
      <c r="E297" s="24" t="s">
        <v>4068</v>
      </c>
      <c r="F297" s="24" t="s">
        <v>3091</v>
      </c>
      <c r="G297" s="24" t="s">
        <v>31</v>
      </c>
      <c r="H297" s="25" t="s">
        <v>4069</v>
      </c>
      <c r="I297" s="24"/>
      <c r="J297" s="24" t="s">
        <v>3048</v>
      </c>
      <c r="K297" s="26">
        <v>45852</v>
      </c>
      <c r="L297" s="26">
        <v>45009</v>
      </c>
      <c r="M297" s="26">
        <v>45856</v>
      </c>
      <c r="N297" s="24"/>
      <c r="O297" s="26">
        <v>45856</v>
      </c>
      <c r="P297" s="24" t="s">
        <v>3103</v>
      </c>
      <c r="Q297" s="24" t="s">
        <v>3104</v>
      </c>
      <c r="R297" s="24" t="s">
        <v>988</v>
      </c>
    </row>
    <row r="298" spans="1:18" ht="66.599999999999994">
      <c r="A298" s="24">
        <v>297</v>
      </c>
      <c r="B298" s="24" t="s">
        <v>4070</v>
      </c>
      <c r="C298" s="29">
        <v>202547068850</v>
      </c>
      <c r="D298" s="24" t="s">
        <v>31</v>
      </c>
      <c r="E298" s="24" t="s">
        <v>4071</v>
      </c>
      <c r="F298" s="24" t="s">
        <v>3091</v>
      </c>
      <c r="G298" s="24" t="s">
        <v>31</v>
      </c>
      <c r="H298" s="25" t="s">
        <v>4072</v>
      </c>
      <c r="I298" s="24"/>
      <c r="J298" s="24" t="s">
        <v>3048</v>
      </c>
      <c r="K298" s="26">
        <v>45852</v>
      </c>
      <c r="L298" s="26">
        <v>45015</v>
      </c>
      <c r="M298" s="26">
        <v>45856</v>
      </c>
      <c r="N298" s="24"/>
      <c r="O298" s="26">
        <v>45856</v>
      </c>
      <c r="P298" s="24" t="s">
        <v>3103</v>
      </c>
      <c r="Q298" s="24" t="s">
        <v>3104</v>
      </c>
      <c r="R298" s="24" t="s">
        <v>988</v>
      </c>
    </row>
    <row r="299" spans="1:18" ht="27">
      <c r="A299" s="24">
        <v>298</v>
      </c>
      <c r="B299" s="24" t="s">
        <v>4073</v>
      </c>
      <c r="C299" s="29">
        <v>202517068872</v>
      </c>
      <c r="D299" s="24" t="s">
        <v>31</v>
      </c>
      <c r="E299" s="24" t="s">
        <v>4074</v>
      </c>
      <c r="F299" s="24" t="s">
        <v>3091</v>
      </c>
      <c r="G299" s="24" t="s">
        <v>31</v>
      </c>
      <c r="H299" s="25" t="s">
        <v>4075</v>
      </c>
      <c r="I299" s="24"/>
      <c r="J299" s="24" t="s">
        <v>3048</v>
      </c>
      <c r="K299" s="26">
        <v>45852</v>
      </c>
      <c r="L299" s="26">
        <v>45022</v>
      </c>
      <c r="M299" s="26">
        <v>45856</v>
      </c>
      <c r="N299" s="24"/>
      <c r="O299" s="26">
        <v>45856</v>
      </c>
      <c r="P299" s="24" t="s">
        <v>3364</v>
      </c>
      <c r="Q299" s="24" t="s">
        <v>3255</v>
      </c>
      <c r="R299" s="24" t="s">
        <v>988</v>
      </c>
    </row>
    <row r="300" spans="1:18" ht="53.4">
      <c r="A300" s="24">
        <v>299</v>
      </c>
      <c r="B300" s="24" t="s">
        <v>4076</v>
      </c>
      <c r="C300" s="29">
        <v>202517068847</v>
      </c>
      <c r="D300" s="24" t="s">
        <v>91</v>
      </c>
      <c r="E300" s="24" t="s">
        <v>4077</v>
      </c>
      <c r="F300" s="24" t="s">
        <v>3117</v>
      </c>
      <c r="G300" s="24" t="s">
        <v>4078</v>
      </c>
      <c r="H300" s="25" t="s">
        <v>4079</v>
      </c>
      <c r="I300" s="24"/>
      <c r="J300" s="24" t="s">
        <v>3048</v>
      </c>
      <c r="K300" s="26">
        <v>45827</v>
      </c>
      <c r="L300" s="26">
        <v>45856</v>
      </c>
      <c r="M300" s="26">
        <v>45856</v>
      </c>
      <c r="N300" s="24"/>
      <c r="O300" s="26">
        <v>45856</v>
      </c>
      <c r="P300" s="24" t="s">
        <v>3084</v>
      </c>
      <c r="Q300" s="24" t="s">
        <v>3085</v>
      </c>
      <c r="R300" s="24" t="s">
        <v>988</v>
      </c>
    </row>
    <row r="301" spans="1:18" ht="53.4">
      <c r="A301" s="24">
        <v>300</v>
      </c>
      <c r="B301" s="24" t="s">
        <v>4080</v>
      </c>
      <c r="C301" s="29">
        <v>202517068753</v>
      </c>
      <c r="D301" s="24" t="s">
        <v>91</v>
      </c>
      <c r="E301" s="24" t="s">
        <v>4081</v>
      </c>
      <c r="F301" s="24" t="s">
        <v>3117</v>
      </c>
      <c r="G301" s="24" t="s">
        <v>4078</v>
      </c>
      <c r="H301" s="25" t="s">
        <v>4082</v>
      </c>
      <c r="I301" s="24"/>
      <c r="J301" s="24" t="s">
        <v>3048</v>
      </c>
      <c r="K301" s="26">
        <v>45853</v>
      </c>
      <c r="L301" s="26">
        <v>44921</v>
      </c>
      <c r="M301" s="26">
        <v>45856</v>
      </c>
      <c r="N301" s="24"/>
      <c r="O301" s="26">
        <v>45856</v>
      </c>
      <c r="P301" s="24" t="s">
        <v>3084</v>
      </c>
      <c r="Q301" s="24" t="s">
        <v>3085</v>
      </c>
      <c r="R301" s="24" t="s">
        <v>988</v>
      </c>
    </row>
    <row r="302" spans="1:18" ht="40.200000000000003">
      <c r="A302" s="24">
        <v>301</v>
      </c>
      <c r="B302" s="24" t="s">
        <v>4083</v>
      </c>
      <c r="C302" s="29">
        <v>202547068880</v>
      </c>
      <c r="D302" s="24" t="s">
        <v>48</v>
      </c>
      <c r="E302" s="24" t="s">
        <v>4084</v>
      </c>
      <c r="F302" s="24" t="s">
        <v>3066</v>
      </c>
      <c r="G302" s="24" t="s">
        <v>3319</v>
      </c>
      <c r="H302" s="25" t="s">
        <v>4085</v>
      </c>
      <c r="I302" s="24"/>
      <c r="J302" s="24" t="s">
        <v>3048</v>
      </c>
      <c r="K302" s="26">
        <v>45807</v>
      </c>
      <c r="L302" s="26">
        <v>44936</v>
      </c>
      <c r="M302" s="26">
        <v>45856</v>
      </c>
      <c r="N302" s="24"/>
      <c r="O302" s="26">
        <v>45856</v>
      </c>
      <c r="P302" s="24" t="s">
        <v>3321</v>
      </c>
      <c r="Q302" s="24" t="s">
        <v>3322</v>
      </c>
      <c r="R302" s="24" t="s">
        <v>988</v>
      </c>
    </row>
    <row r="303" spans="1:18" ht="53.4">
      <c r="A303" s="24">
        <v>302</v>
      </c>
      <c r="B303" s="24" t="s">
        <v>4086</v>
      </c>
      <c r="C303" s="29">
        <v>202517068599</v>
      </c>
      <c r="D303" s="24" t="s">
        <v>53</v>
      </c>
      <c r="E303" s="24" t="s">
        <v>4087</v>
      </c>
      <c r="F303" s="24" t="s">
        <v>3066</v>
      </c>
      <c r="G303" s="24" t="s">
        <v>3073</v>
      </c>
      <c r="H303" s="25" t="s">
        <v>4088</v>
      </c>
      <c r="I303" s="24"/>
      <c r="J303" s="24" t="s">
        <v>3048</v>
      </c>
      <c r="K303" s="26">
        <v>45758</v>
      </c>
      <c r="L303" s="26">
        <v>44916</v>
      </c>
      <c r="M303" s="26">
        <v>45856</v>
      </c>
      <c r="N303" s="24"/>
      <c r="O303" s="26">
        <v>45856</v>
      </c>
      <c r="P303" s="24" t="s">
        <v>3294</v>
      </c>
      <c r="Q303" s="24" t="s">
        <v>3295</v>
      </c>
      <c r="R303" s="24" t="s">
        <v>988</v>
      </c>
    </row>
    <row r="304" spans="1:18" ht="53.4">
      <c r="A304" s="24">
        <v>303</v>
      </c>
      <c r="B304" s="24" t="s">
        <v>4089</v>
      </c>
      <c r="C304" s="29">
        <v>202547068645</v>
      </c>
      <c r="D304" s="24" t="s">
        <v>306</v>
      </c>
      <c r="E304" s="24" t="s">
        <v>4090</v>
      </c>
      <c r="F304" s="24" t="s">
        <v>3091</v>
      </c>
      <c r="G304" s="24" t="s">
        <v>3977</v>
      </c>
      <c r="H304" s="25" t="s">
        <v>4091</v>
      </c>
      <c r="I304" s="24"/>
      <c r="J304" s="24" t="s">
        <v>3048</v>
      </c>
      <c r="K304" s="26">
        <v>45825</v>
      </c>
      <c r="L304" s="26">
        <v>44922</v>
      </c>
      <c r="M304" s="26">
        <v>45856</v>
      </c>
      <c r="N304" s="24"/>
      <c r="O304" s="26">
        <v>45856</v>
      </c>
      <c r="P304" s="24" t="s">
        <v>3228</v>
      </c>
      <c r="Q304" s="24" t="s">
        <v>3229</v>
      </c>
      <c r="R304" s="24" t="s">
        <v>988</v>
      </c>
    </row>
    <row r="305" spans="1:18" ht="40.200000000000003">
      <c r="A305" s="24">
        <v>304</v>
      </c>
      <c r="B305" s="24" t="s">
        <v>4092</v>
      </c>
      <c r="C305" s="29">
        <v>202517068667</v>
      </c>
      <c r="D305" s="24" t="s">
        <v>136</v>
      </c>
      <c r="E305" s="24" t="s">
        <v>4093</v>
      </c>
      <c r="F305" s="24" t="s">
        <v>3045</v>
      </c>
      <c r="G305" s="24" t="s">
        <v>4094</v>
      </c>
      <c r="H305" s="25" t="s">
        <v>4095</v>
      </c>
      <c r="I305" s="24"/>
      <c r="J305" s="24" t="s">
        <v>3048</v>
      </c>
      <c r="K305" s="26">
        <v>45842</v>
      </c>
      <c r="L305" s="26">
        <v>44952</v>
      </c>
      <c r="M305" s="26">
        <v>45856</v>
      </c>
      <c r="N305" s="24"/>
      <c r="O305" s="26">
        <v>45856</v>
      </c>
      <c r="P305" s="24" t="s">
        <v>3062</v>
      </c>
      <c r="Q305" s="24" t="s">
        <v>3063</v>
      </c>
      <c r="R305" s="24" t="s">
        <v>988</v>
      </c>
    </row>
    <row r="306" spans="1:18" ht="27">
      <c r="A306" s="24">
        <v>305</v>
      </c>
      <c r="B306" s="24" t="s">
        <v>4096</v>
      </c>
      <c r="C306" s="29">
        <v>202517068767</v>
      </c>
      <c r="D306" s="24" t="s">
        <v>47</v>
      </c>
      <c r="E306" s="24" t="s">
        <v>4097</v>
      </c>
      <c r="F306" s="24" t="s">
        <v>3091</v>
      </c>
      <c r="G306" s="24" t="s">
        <v>47</v>
      </c>
      <c r="H306" s="25" t="s">
        <v>4098</v>
      </c>
      <c r="I306" s="24"/>
      <c r="J306" s="24" t="s">
        <v>3048</v>
      </c>
      <c r="K306" s="26">
        <v>45819</v>
      </c>
      <c r="L306" s="26">
        <v>44916</v>
      </c>
      <c r="M306" s="26">
        <v>45856</v>
      </c>
      <c r="N306" s="24"/>
      <c r="O306" s="26">
        <v>45856</v>
      </c>
      <c r="P306" s="24" t="s">
        <v>3109</v>
      </c>
      <c r="Q306" s="24" t="s">
        <v>3110</v>
      </c>
      <c r="R306" s="24" t="s">
        <v>3026</v>
      </c>
    </row>
    <row r="307" spans="1:18" ht="40.200000000000003">
      <c r="A307" s="24">
        <v>306</v>
      </c>
      <c r="B307" s="24" t="s">
        <v>4099</v>
      </c>
      <c r="C307" s="29">
        <v>202517068870</v>
      </c>
      <c r="D307" s="24" t="s">
        <v>47</v>
      </c>
      <c r="E307" s="24" t="s">
        <v>4100</v>
      </c>
      <c r="F307" s="24" t="s">
        <v>3091</v>
      </c>
      <c r="G307" s="24" t="s">
        <v>47</v>
      </c>
      <c r="H307" s="25" t="s">
        <v>4101</v>
      </c>
      <c r="I307" s="24"/>
      <c r="J307" s="24" t="s">
        <v>3048</v>
      </c>
      <c r="K307" s="26">
        <v>45825</v>
      </c>
      <c r="L307" s="26">
        <v>44917</v>
      </c>
      <c r="M307" s="26">
        <v>45856</v>
      </c>
      <c r="N307" s="24"/>
      <c r="O307" s="26">
        <v>45856</v>
      </c>
      <c r="P307" s="24" t="s">
        <v>3109</v>
      </c>
      <c r="Q307" s="24" t="s">
        <v>3110</v>
      </c>
      <c r="R307" s="24" t="s">
        <v>988</v>
      </c>
    </row>
    <row r="308" spans="1:18" ht="40.200000000000003">
      <c r="A308" s="24">
        <v>307</v>
      </c>
      <c r="B308" s="24" t="s">
        <v>4102</v>
      </c>
      <c r="C308" s="29">
        <v>202544068740</v>
      </c>
      <c r="D308" s="24" t="s">
        <v>40</v>
      </c>
      <c r="E308" s="24" t="s">
        <v>4103</v>
      </c>
      <c r="F308" s="24" t="s">
        <v>3091</v>
      </c>
      <c r="G308" s="24" t="s">
        <v>4104</v>
      </c>
      <c r="H308" s="25" t="s">
        <v>4105</v>
      </c>
      <c r="I308" s="24"/>
      <c r="J308" s="24" t="s">
        <v>3048</v>
      </c>
      <c r="K308" s="26">
        <v>45848</v>
      </c>
      <c r="L308" s="26">
        <v>45502</v>
      </c>
      <c r="M308" s="26">
        <v>45856</v>
      </c>
      <c r="N308" s="24"/>
      <c r="O308" s="26">
        <v>45856</v>
      </c>
      <c r="P308" s="24" t="s">
        <v>3893</v>
      </c>
      <c r="Q308" s="24" t="s">
        <v>3894</v>
      </c>
      <c r="R308" s="24" t="s">
        <v>988</v>
      </c>
    </row>
    <row r="309" spans="1:18" ht="27">
      <c r="A309" s="24">
        <v>308</v>
      </c>
      <c r="B309" s="24" t="s">
        <v>696</v>
      </c>
      <c r="C309" s="29">
        <v>202544068700</v>
      </c>
      <c r="D309" s="24" t="s">
        <v>40</v>
      </c>
      <c r="E309" s="24" t="s">
        <v>697</v>
      </c>
      <c r="F309" s="24" t="s">
        <v>3091</v>
      </c>
      <c r="G309" s="24" t="s">
        <v>4104</v>
      </c>
      <c r="H309" s="25" t="s">
        <v>4106</v>
      </c>
      <c r="I309" s="24"/>
      <c r="J309" s="24" t="s">
        <v>3048</v>
      </c>
      <c r="K309" s="26">
        <v>45855</v>
      </c>
      <c r="L309" s="26">
        <v>45506</v>
      </c>
      <c r="M309" s="26">
        <v>45856</v>
      </c>
      <c r="N309" s="26">
        <v>46448</v>
      </c>
      <c r="O309" s="24"/>
      <c r="P309" s="24" t="s">
        <v>3149</v>
      </c>
      <c r="Q309" s="24" t="s">
        <v>3150</v>
      </c>
      <c r="R309" s="24" t="s">
        <v>650</v>
      </c>
    </row>
    <row r="310" spans="1:18" ht="53.4">
      <c r="A310" s="24">
        <v>309</v>
      </c>
      <c r="B310" s="24" t="s">
        <v>1040</v>
      </c>
      <c r="C310" s="29">
        <v>202521068686</v>
      </c>
      <c r="D310" s="24" t="s">
        <v>80</v>
      </c>
      <c r="E310" s="24" t="s">
        <v>1041</v>
      </c>
      <c r="F310" s="24" t="s">
        <v>3052</v>
      </c>
      <c r="G310" s="24" t="s">
        <v>4107</v>
      </c>
      <c r="H310" s="25" t="s">
        <v>4108</v>
      </c>
      <c r="I310" s="24" t="s">
        <v>3152</v>
      </c>
      <c r="J310" s="24" t="s">
        <v>3048</v>
      </c>
      <c r="K310" s="26">
        <v>45835</v>
      </c>
      <c r="L310" s="26">
        <v>45856</v>
      </c>
      <c r="M310" s="26">
        <v>45856</v>
      </c>
      <c r="N310" s="26">
        <v>46801</v>
      </c>
      <c r="O310" s="24"/>
      <c r="P310" s="24" t="s">
        <v>4109</v>
      </c>
      <c r="Q310" s="24" t="s">
        <v>3683</v>
      </c>
      <c r="R310" s="24" t="s">
        <v>968</v>
      </c>
    </row>
    <row r="311" spans="1:18" ht="40.200000000000003">
      <c r="A311" s="24">
        <v>310</v>
      </c>
      <c r="B311" s="24" t="s">
        <v>4110</v>
      </c>
      <c r="C311" s="29">
        <v>202547068918</v>
      </c>
      <c r="D311" s="24" t="s">
        <v>142</v>
      </c>
      <c r="E311" s="24" t="s">
        <v>4111</v>
      </c>
      <c r="F311" s="24" t="s">
        <v>3091</v>
      </c>
      <c r="G311" s="24" t="s">
        <v>3468</v>
      </c>
      <c r="H311" s="25" t="s">
        <v>4112</v>
      </c>
      <c r="I311" s="24"/>
      <c r="J311" s="24" t="s">
        <v>3470</v>
      </c>
      <c r="K311" s="26">
        <v>45820</v>
      </c>
      <c r="L311" s="26">
        <v>44944</v>
      </c>
      <c r="M311" s="26">
        <v>45856</v>
      </c>
      <c r="N311" s="24"/>
      <c r="O311" s="26">
        <v>45856</v>
      </c>
      <c r="P311" s="24" t="s">
        <v>3098</v>
      </c>
      <c r="Q311" s="24" t="s">
        <v>3099</v>
      </c>
      <c r="R311" s="24" t="s">
        <v>988</v>
      </c>
    </row>
    <row r="312" spans="1:18" ht="40.200000000000003">
      <c r="A312" s="24">
        <v>311</v>
      </c>
      <c r="B312" s="24" t="s">
        <v>4113</v>
      </c>
      <c r="C312" s="29">
        <v>202517068580</v>
      </c>
      <c r="D312" s="24" t="s">
        <v>185</v>
      </c>
      <c r="E312" s="24" t="s">
        <v>4114</v>
      </c>
      <c r="F312" s="24" t="s">
        <v>3059</v>
      </c>
      <c r="G312" s="24" t="s">
        <v>235</v>
      </c>
      <c r="H312" s="25" t="s">
        <v>4115</v>
      </c>
      <c r="I312" s="24"/>
      <c r="J312" s="24" t="s">
        <v>3048</v>
      </c>
      <c r="K312" s="26">
        <v>45825</v>
      </c>
      <c r="L312" s="26">
        <v>44914</v>
      </c>
      <c r="M312" s="26">
        <v>45856</v>
      </c>
      <c r="N312" s="24"/>
      <c r="O312" s="26">
        <v>45856</v>
      </c>
      <c r="P312" s="24" t="s">
        <v>3204</v>
      </c>
      <c r="Q312" s="24" t="s">
        <v>3205</v>
      </c>
      <c r="R312" s="24" t="s">
        <v>988</v>
      </c>
    </row>
    <row r="313" spans="1:18" ht="66.599999999999994">
      <c r="A313" s="24">
        <v>312</v>
      </c>
      <c r="B313" s="24" t="s">
        <v>1038</v>
      </c>
      <c r="C313" s="29">
        <v>202541068665</v>
      </c>
      <c r="D313" s="24" t="s">
        <v>35</v>
      </c>
      <c r="E313" s="24" t="s">
        <v>1039</v>
      </c>
      <c r="F313" s="24" t="s">
        <v>3091</v>
      </c>
      <c r="G313" s="24" t="s">
        <v>4116</v>
      </c>
      <c r="H313" s="25" t="s">
        <v>4117</v>
      </c>
      <c r="I313" s="24" t="s">
        <v>3152</v>
      </c>
      <c r="J313" s="24" t="s">
        <v>3048</v>
      </c>
      <c r="K313" s="26">
        <v>45856</v>
      </c>
      <c r="L313" s="26">
        <v>45856</v>
      </c>
      <c r="M313" s="26">
        <v>45856</v>
      </c>
      <c r="N313" s="26">
        <v>46801</v>
      </c>
      <c r="O313" s="24"/>
      <c r="P313" s="24" t="s">
        <v>3098</v>
      </c>
      <c r="Q313" s="24" t="s">
        <v>3099</v>
      </c>
      <c r="R313" s="24" t="s">
        <v>647</v>
      </c>
    </row>
    <row r="314" spans="1:18" ht="40.200000000000003">
      <c r="A314" s="24">
        <v>313</v>
      </c>
      <c r="B314" s="24" t="s">
        <v>4118</v>
      </c>
      <c r="C314" s="29">
        <v>202517068909</v>
      </c>
      <c r="D314" s="24" t="s">
        <v>35</v>
      </c>
      <c r="E314" s="24" t="s">
        <v>4119</v>
      </c>
      <c r="F314" s="24" t="s">
        <v>3091</v>
      </c>
      <c r="G314" s="24" t="s">
        <v>3213</v>
      </c>
      <c r="H314" s="25" t="s">
        <v>4120</v>
      </c>
      <c r="I314" s="24"/>
      <c r="J314" s="24" t="s">
        <v>3048</v>
      </c>
      <c r="K314" s="26">
        <v>45849</v>
      </c>
      <c r="L314" s="26">
        <v>44914</v>
      </c>
      <c r="M314" s="26">
        <v>45856</v>
      </c>
      <c r="N314" s="24"/>
      <c r="O314" s="26">
        <v>45856</v>
      </c>
      <c r="P314" s="24" t="s">
        <v>3289</v>
      </c>
      <c r="Q314" s="24" t="s">
        <v>3290</v>
      </c>
      <c r="R314" s="24" t="s">
        <v>3022</v>
      </c>
    </row>
    <row r="315" spans="1:18" ht="40.200000000000003">
      <c r="A315" s="24">
        <v>314</v>
      </c>
      <c r="B315" s="24" t="s">
        <v>4121</v>
      </c>
      <c r="C315" s="29">
        <v>202517068578</v>
      </c>
      <c r="D315" s="24" t="s">
        <v>35</v>
      </c>
      <c r="E315" s="24" t="s">
        <v>4122</v>
      </c>
      <c r="F315" s="24" t="s">
        <v>3091</v>
      </c>
      <c r="G315" s="24" t="s">
        <v>3213</v>
      </c>
      <c r="H315" s="25" t="s">
        <v>4123</v>
      </c>
      <c r="I315" s="24"/>
      <c r="J315" s="24" t="s">
        <v>3048</v>
      </c>
      <c r="K315" s="26">
        <v>45849</v>
      </c>
      <c r="L315" s="26">
        <v>44914</v>
      </c>
      <c r="M315" s="26">
        <v>45856</v>
      </c>
      <c r="N315" s="24"/>
      <c r="O315" s="26">
        <v>45856</v>
      </c>
      <c r="P315" s="24" t="s">
        <v>3069</v>
      </c>
      <c r="Q315" s="24" t="s">
        <v>3070</v>
      </c>
      <c r="R315" s="24" t="s">
        <v>988</v>
      </c>
    </row>
    <row r="316" spans="1:18" ht="27">
      <c r="A316" s="24">
        <v>315</v>
      </c>
      <c r="B316" s="24" t="s">
        <v>4124</v>
      </c>
      <c r="C316" s="29">
        <v>202517068868</v>
      </c>
      <c r="D316" s="24" t="s">
        <v>94</v>
      </c>
      <c r="E316" s="24" t="s">
        <v>4125</v>
      </c>
      <c r="F316" s="24" t="s">
        <v>3473</v>
      </c>
      <c r="G316" s="24" t="s">
        <v>94</v>
      </c>
      <c r="H316" s="25" t="s">
        <v>4126</v>
      </c>
      <c r="I316" s="24"/>
      <c r="J316" s="24" t="s">
        <v>3048</v>
      </c>
      <c r="K316" s="26">
        <v>45919</v>
      </c>
      <c r="L316" s="26">
        <v>44914</v>
      </c>
      <c r="M316" s="26">
        <v>45856</v>
      </c>
      <c r="N316" s="24"/>
      <c r="O316" s="26">
        <v>45856</v>
      </c>
      <c r="P316" s="24" t="s">
        <v>3130</v>
      </c>
      <c r="Q316" s="24" t="s">
        <v>3131</v>
      </c>
      <c r="R316" s="24" t="s">
        <v>988</v>
      </c>
    </row>
    <row r="317" spans="1:18" ht="27">
      <c r="A317" s="24">
        <v>316</v>
      </c>
      <c r="B317" s="24" t="s">
        <v>682</v>
      </c>
      <c r="C317" s="29">
        <v>202514068756</v>
      </c>
      <c r="D317" s="24" t="s">
        <v>78</v>
      </c>
      <c r="E317" s="24" t="s">
        <v>683</v>
      </c>
      <c r="F317" s="24" t="s">
        <v>3066</v>
      </c>
      <c r="G317" s="24" t="s">
        <v>3077</v>
      </c>
      <c r="H317" s="25" t="s">
        <v>4127</v>
      </c>
      <c r="I317" s="24"/>
      <c r="J317" s="24" t="s">
        <v>3048</v>
      </c>
      <c r="K317" s="26">
        <v>45772</v>
      </c>
      <c r="L317" s="26">
        <v>45492</v>
      </c>
      <c r="M317" s="26">
        <v>45856</v>
      </c>
      <c r="N317" s="26">
        <v>46437</v>
      </c>
      <c r="O317" s="24"/>
      <c r="P317" s="24" t="s">
        <v>4128</v>
      </c>
      <c r="Q317" s="24" t="s">
        <v>3360</v>
      </c>
      <c r="R317" s="24" t="s">
        <v>650</v>
      </c>
    </row>
    <row r="318" spans="1:18" ht="27">
      <c r="A318" s="24">
        <v>317</v>
      </c>
      <c r="B318" s="24" t="s">
        <v>4129</v>
      </c>
      <c r="C318" s="29">
        <v>202517068896</v>
      </c>
      <c r="D318" s="24" t="s">
        <v>70</v>
      </c>
      <c r="E318" s="24" t="s">
        <v>4130</v>
      </c>
      <c r="F318" s="24" t="s">
        <v>3302</v>
      </c>
      <c r="G318" s="24" t="s">
        <v>3124</v>
      </c>
      <c r="H318" s="25" t="s">
        <v>4131</v>
      </c>
      <c r="I318" s="24"/>
      <c r="J318" s="24" t="s">
        <v>3048</v>
      </c>
      <c r="K318" s="26">
        <v>45814</v>
      </c>
      <c r="L318" s="26">
        <v>44915</v>
      </c>
      <c r="M318" s="26">
        <v>45856</v>
      </c>
      <c r="N318" s="24"/>
      <c r="O318" s="26">
        <v>45856</v>
      </c>
      <c r="P318" s="24" t="s">
        <v>3695</v>
      </c>
      <c r="Q318" s="24" t="s">
        <v>3085</v>
      </c>
      <c r="R318" s="24" t="s">
        <v>647</v>
      </c>
    </row>
    <row r="319" spans="1:18" ht="27">
      <c r="A319" s="24">
        <v>318</v>
      </c>
      <c r="B319" s="24" t="s">
        <v>4132</v>
      </c>
      <c r="C319" s="29">
        <v>202517068932</v>
      </c>
      <c r="D319" s="24" t="s">
        <v>70</v>
      </c>
      <c r="E319" s="24" t="s">
        <v>4133</v>
      </c>
      <c r="F319" s="24" t="s">
        <v>3302</v>
      </c>
      <c r="G319" s="24" t="s">
        <v>3124</v>
      </c>
      <c r="H319" s="25" t="s">
        <v>4134</v>
      </c>
      <c r="I319" s="24"/>
      <c r="J319" s="24" t="s">
        <v>3048</v>
      </c>
      <c r="K319" s="26">
        <v>45814</v>
      </c>
      <c r="L319" s="26">
        <v>44915</v>
      </c>
      <c r="M319" s="26">
        <v>45856</v>
      </c>
      <c r="N319" s="24"/>
      <c r="O319" s="26">
        <v>45856</v>
      </c>
      <c r="P319" s="24" t="s">
        <v>3695</v>
      </c>
      <c r="Q319" s="24" t="s">
        <v>3085</v>
      </c>
      <c r="R319" s="24" t="s">
        <v>988</v>
      </c>
    </row>
    <row r="320" spans="1:18" ht="40.200000000000003">
      <c r="A320" s="24">
        <v>319</v>
      </c>
      <c r="B320" s="24" t="s">
        <v>4135</v>
      </c>
      <c r="C320" s="29">
        <v>202547068658</v>
      </c>
      <c r="D320" s="24" t="s">
        <v>189</v>
      </c>
      <c r="E320" s="24" t="s">
        <v>4136</v>
      </c>
      <c r="F320" s="24" t="s">
        <v>3117</v>
      </c>
      <c r="G320" s="24" t="s">
        <v>3276</v>
      </c>
      <c r="H320" s="25" t="s">
        <v>4137</v>
      </c>
      <c r="I320" s="24"/>
      <c r="J320" s="24" t="s">
        <v>3048</v>
      </c>
      <c r="K320" s="26">
        <v>45799</v>
      </c>
      <c r="L320" s="26">
        <v>44924</v>
      </c>
      <c r="M320" s="26">
        <v>45856</v>
      </c>
      <c r="N320" s="24"/>
      <c r="O320" s="26">
        <v>45856</v>
      </c>
      <c r="P320" s="24" t="s">
        <v>3278</v>
      </c>
      <c r="Q320" s="24" t="s">
        <v>3279</v>
      </c>
      <c r="R320" s="24" t="s">
        <v>988</v>
      </c>
    </row>
    <row r="321" spans="1:18" ht="27">
      <c r="A321" s="24">
        <v>320</v>
      </c>
      <c r="B321" s="24" t="s">
        <v>4138</v>
      </c>
      <c r="C321" s="29">
        <v>202517068884</v>
      </c>
      <c r="D321" s="24" t="s">
        <v>137</v>
      </c>
      <c r="E321" s="24" t="s">
        <v>4139</v>
      </c>
      <c r="F321" s="24" t="s">
        <v>3312</v>
      </c>
      <c r="G321" s="24" t="s">
        <v>4140</v>
      </c>
      <c r="H321" s="25" t="s">
        <v>4141</v>
      </c>
      <c r="I321" s="24"/>
      <c r="J321" s="24" t="s">
        <v>3048</v>
      </c>
      <c r="K321" s="26">
        <v>45821</v>
      </c>
      <c r="L321" s="26">
        <v>44917</v>
      </c>
      <c r="M321" s="26">
        <v>45856</v>
      </c>
      <c r="N321" s="24"/>
      <c r="O321" s="26">
        <v>45856</v>
      </c>
      <c r="P321" s="24" t="s">
        <v>3224</v>
      </c>
      <c r="Q321" s="24" t="s">
        <v>3225</v>
      </c>
      <c r="R321" s="24" t="s">
        <v>988</v>
      </c>
    </row>
    <row r="322" spans="1:18" ht="53.4">
      <c r="A322" s="24">
        <v>321</v>
      </c>
      <c r="B322" s="24" t="s">
        <v>4142</v>
      </c>
      <c r="C322" s="29">
        <v>202547068764</v>
      </c>
      <c r="D322" s="24" t="s">
        <v>157</v>
      </c>
      <c r="E322" s="24" t="s">
        <v>4143</v>
      </c>
      <c r="F322" s="24" t="s">
        <v>3208</v>
      </c>
      <c r="G322" s="24" t="s">
        <v>4144</v>
      </c>
      <c r="H322" s="25" t="s">
        <v>4145</v>
      </c>
      <c r="I322" s="24"/>
      <c r="J322" s="24" t="s">
        <v>3334</v>
      </c>
      <c r="K322" s="26">
        <v>45817</v>
      </c>
      <c r="L322" s="26">
        <v>44922</v>
      </c>
      <c r="M322" s="26">
        <v>45856</v>
      </c>
      <c r="N322" s="24"/>
      <c r="O322" s="26">
        <v>45856</v>
      </c>
      <c r="P322" s="24" t="s">
        <v>3335</v>
      </c>
      <c r="Q322" s="24" t="s">
        <v>3336</v>
      </c>
      <c r="R322" s="24" t="s">
        <v>988</v>
      </c>
    </row>
    <row r="323" spans="1:18" ht="53.4">
      <c r="A323" s="24">
        <v>322</v>
      </c>
      <c r="B323" s="24" t="s">
        <v>4146</v>
      </c>
      <c r="C323" s="29">
        <v>202511068927</v>
      </c>
      <c r="D323" s="24" t="s">
        <v>72</v>
      </c>
      <c r="E323" s="24" t="s">
        <v>4147</v>
      </c>
      <c r="F323" s="24" t="s">
        <v>3052</v>
      </c>
      <c r="G323" s="24" t="s">
        <v>3319</v>
      </c>
      <c r="H323" s="25" t="s">
        <v>4148</v>
      </c>
      <c r="I323" s="24" t="s">
        <v>23</v>
      </c>
      <c r="J323" s="24" t="s">
        <v>3048</v>
      </c>
      <c r="K323" s="26">
        <v>45803</v>
      </c>
      <c r="L323" s="26">
        <v>45856</v>
      </c>
      <c r="M323" s="26">
        <v>45856</v>
      </c>
      <c r="N323" s="24"/>
      <c r="O323" s="26">
        <v>45856</v>
      </c>
      <c r="P323" s="24" t="s">
        <v>3079</v>
      </c>
      <c r="Q323" s="24" t="s">
        <v>3080</v>
      </c>
      <c r="R323" s="24" t="s">
        <v>988</v>
      </c>
    </row>
    <row r="324" spans="1:18" ht="53.4">
      <c r="A324" s="24">
        <v>323</v>
      </c>
      <c r="B324" s="24" t="s">
        <v>4149</v>
      </c>
      <c r="C324" s="29">
        <v>202511068933</v>
      </c>
      <c r="D324" s="24" t="s">
        <v>72</v>
      </c>
      <c r="E324" s="24" t="s">
        <v>4150</v>
      </c>
      <c r="F324" s="24" t="s">
        <v>3052</v>
      </c>
      <c r="G324" s="24" t="s">
        <v>3319</v>
      </c>
      <c r="H324" s="25" t="s">
        <v>4151</v>
      </c>
      <c r="I324" s="24" t="s">
        <v>23</v>
      </c>
      <c r="J324" s="24" t="s">
        <v>3048</v>
      </c>
      <c r="K324" s="26">
        <v>45811</v>
      </c>
      <c r="L324" s="26">
        <v>45856</v>
      </c>
      <c r="M324" s="26">
        <v>45856</v>
      </c>
      <c r="N324" s="24"/>
      <c r="O324" s="26">
        <v>45856</v>
      </c>
      <c r="P324" s="24" t="s">
        <v>3254</v>
      </c>
      <c r="Q324" s="24" t="s">
        <v>3255</v>
      </c>
      <c r="R324" s="24" t="s">
        <v>988</v>
      </c>
    </row>
    <row r="325" spans="1:18" ht="53.4">
      <c r="A325" s="24">
        <v>324</v>
      </c>
      <c r="B325" s="24" t="s">
        <v>1037</v>
      </c>
      <c r="C325" s="29">
        <v>202541068817</v>
      </c>
      <c r="D325" s="24" t="s">
        <v>341</v>
      </c>
      <c r="E325" s="24" t="s">
        <v>649</v>
      </c>
      <c r="F325" s="24" t="s">
        <v>3052</v>
      </c>
      <c r="G325" s="24" t="s">
        <v>341</v>
      </c>
      <c r="H325" s="25" t="s">
        <v>4152</v>
      </c>
      <c r="I325" s="24" t="s">
        <v>3152</v>
      </c>
      <c r="J325" s="24" t="s">
        <v>3334</v>
      </c>
      <c r="K325" s="26">
        <v>45832</v>
      </c>
      <c r="L325" s="26">
        <v>45856</v>
      </c>
      <c r="M325" s="26">
        <v>45856</v>
      </c>
      <c r="N325" s="26">
        <v>46801</v>
      </c>
      <c r="O325" s="24"/>
      <c r="P325" s="24" t="s">
        <v>3352</v>
      </c>
      <c r="Q325" s="24" t="s">
        <v>3216</v>
      </c>
      <c r="R325" s="24" t="s">
        <v>968</v>
      </c>
    </row>
    <row r="326" spans="1:18" ht="27">
      <c r="A326" s="24">
        <v>325</v>
      </c>
      <c r="B326" s="24" t="s">
        <v>4153</v>
      </c>
      <c r="C326" s="29">
        <v>202547069333</v>
      </c>
      <c r="D326" s="24" t="s">
        <v>118</v>
      </c>
      <c r="E326" s="24" t="s">
        <v>4154</v>
      </c>
      <c r="F326" s="24" t="s">
        <v>3342</v>
      </c>
      <c r="G326" s="24" t="s">
        <v>3343</v>
      </c>
      <c r="H326" s="25" t="s">
        <v>4155</v>
      </c>
      <c r="I326" s="24"/>
      <c r="J326" s="24" t="s">
        <v>3048</v>
      </c>
      <c r="K326" s="26">
        <v>45784</v>
      </c>
      <c r="L326" s="26">
        <v>44918</v>
      </c>
      <c r="M326" s="26">
        <v>45859</v>
      </c>
      <c r="N326" s="24"/>
      <c r="O326" s="26">
        <v>45859</v>
      </c>
      <c r="P326" s="24" t="s">
        <v>3254</v>
      </c>
      <c r="Q326" s="24" t="s">
        <v>3255</v>
      </c>
      <c r="R326" s="24" t="s">
        <v>988</v>
      </c>
    </row>
    <row r="327" spans="1:18" ht="27">
      <c r="A327" s="24">
        <v>326</v>
      </c>
      <c r="B327" s="24" t="s">
        <v>4156</v>
      </c>
      <c r="C327" s="29">
        <v>202517069293</v>
      </c>
      <c r="D327" s="24" t="s">
        <v>118</v>
      </c>
      <c r="E327" s="24" t="s">
        <v>4157</v>
      </c>
      <c r="F327" s="24" t="s">
        <v>3342</v>
      </c>
      <c r="G327" s="24" t="s">
        <v>3343</v>
      </c>
      <c r="H327" s="25" t="s">
        <v>4158</v>
      </c>
      <c r="I327" s="24"/>
      <c r="J327" s="24" t="s">
        <v>3048</v>
      </c>
      <c r="K327" s="26">
        <v>45784</v>
      </c>
      <c r="L327" s="26">
        <v>44918</v>
      </c>
      <c r="M327" s="26">
        <v>45859</v>
      </c>
      <c r="N327" s="24"/>
      <c r="O327" s="26">
        <v>45859</v>
      </c>
      <c r="P327" s="24" t="s">
        <v>3254</v>
      </c>
      <c r="Q327" s="24" t="s">
        <v>3255</v>
      </c>
      <c r="R327" s="24" t="s">
        <v>988</v>
      </c>
    </row>
    <row r="328" spans="1:18" ht="40.200000000000003">
      <c r="A328" s="24">
        <v>327</v>
      </c>
      <c r="B328" s="24" t="s">
        <v>4159</v>
      </c>
      <c r="C328" s="29">
        <v>202517069253</v>
      </c>
      <c r="D328" s="24" t="s">
        <v>118</v>
      </c>
      <c r="E328" s="24" t="s">
        <v>4160</v>
      </c>
      <c r="F328" s="24" t="s">
        <v>3342</v>
      </c>
      <c r="G328" s="24" t="s">
        <v>3343</v>
      </c>
      <c r="H328" s="25" t="s">
        <v>4161</v>
      </c>
      <c r="I328" s="24"/>
      <c r="J328" s="24" t="s">
        <v>3048</v>
      </c>
      <c r="K328" s="26">
        <v>45784</v>
      </c>
      <c r="L328" s="26">
        <v>44918</v>
      </c>
      <c r="M328" s="26">
        <v>45859</v>
      </c>
      <c r="N328" s="24"/>
      <c r="O328" s="26">
        <v>45859</v>
      </c>
      <c r="P328" s="24" t="s">
        <v>3049</v>
      </c>
      <c r="Q328" s="24" t="s">
        <v>3050</v>
      </c>
      <c r="R328" s="24" t="s">
        <v>988</v>
      </c>
    </row>
    <row r="329" spans="1:18" ht="53.4">
      <c r="A329" s="24">
        <v>328</v>
      </c>
      <c r="B329" s="24" t="s">
        <v>4162</v>
      </c>
      <c r="C329" s="29">
        <v>202517069377</v>
      </c>
      <c r="D329" s="24" t="s">
        <v>59</v>
      </c>
      <c r="E329" s="24" t="s">
        <v>4163</v>
      </c>
      <c r="F329" s="24" t="s">
        <v>3066</v>
      </c>
      <c r="G329" s="24" t="s">
        <v>3319</v>
      </c>
      <c r="H329" s="25" t="s">
        <v>4164</v>
      </c>
      <c r="I329" s="24"/>
      <c r="J329" s="24" t="s">
        <v>3048</v>
      </c>
      <c r="K329" s="26">
        <v>45798</v>
      </c>
      <c r="L329" s="26">
        <v>45000</v>
      </c>
      <c r="M329" s="26">
        <v>45859</v>
      </c>
      <c r="N329" s="24"/>
      <c r="O329" s="26">
        <v>45859</v>
      </c>
      <c r="P329" s="24" t="s">
        <v>3284</v>
      </c>
      <c r="Q329" s="24" t="s">
        <v>3285</v>
      </c>
      <c r="R329" s="24" t="s">
        <v>988</v>
      </c>
    </row>
    <row r="330" spans="1:18" ht="40.200000000000003">
      <c r="A330" s="24">
        <v>329</v>
      </c>
      <c r="B330" s="24" t="s">
        <v>4165</v>
      </c>
      <c r="C330" s="29">
        <v>202541069472</v>
      </c>
      <c r="D330" s="24" t="s">
        <v>33</v>
      </c>
      <c r="E330" s="24" t="s">
        <v>4166</v>
      </c>
      <c r="F330" s="24" t="s">
        <v>3052</v>
      </c>
      <c r="G330" s="24" t="s">
        <v>3319</v>
      </c>
      <c r="H330" s="25" t="s">
        <v>4167</v>
      </c>
      <c r="I330" s="24" t="s">
        <v>23</v>
      </c>
      <c r="J330" s="24" t="s">
        <v>3048</v>
      </c>
      <c r="K330" s="26">
        <v>45856</v>
      </c>
      <c r="L330" s="26">
        <v>45859</v>
      </c>
      <c r="M330" s="26">
        <v>45859</v>
      </c>
      <c r="N330" s="24"/>
      <c r="O330" s="26">
        <v>46087</v>
      </c>
      <c r="P330" s="24" t="s">
        <v>3141</v>
      </c>
      <c r="Q330" s="24" t="s">
        <v>3142</v>
      </c>
      <c r="R330" s="24" t="s">
        <v>988</v>
      </c>
    </row>
    <row r="331" spans="1:18" ht="66.599999999999994">
      <c r="A331" s="24">
        <v>330</v>
      </c>
      <c r="B331" s="24" t="s">
        <v>1046</v>
      </c>
      <c r="C331" s="29">
        <v>202541069525</v>
      </c>
      <c r="D331" s="24" t="s">
        <v>33</v>
      </c>
      <c r="E331" s="24" t="s">
        <v>1047</v>
      </c>
      <c r="F331" s="24" t="s">
        <v>3052</v>
      </c>
      <c r="G331" s="24" t="s">
        <v>3319</v>
      </c>
      <c r="H331" s="25" t="s">
        <v>4168</v>
      </c>
      <c r="I331" s="24" t="s">
        <v>3152</v>
      </c>
      <c r="J331" s="24" t="s">
        <v>3048</v>
      </c>
      <c r="K331" s="26">
        <v>45859</v>
      </c>
      <c r="L331" s="26">
        <v>45859</v>
      </c>
      <c r="M331" s="26">
        <v>45859</v>
      </c>
      <c r="N331" s="26">
        <v>46804</v>
      </c>
      <c r="O331" s="24"/>
      <c r="P331" s="24" t="s">
        <v>3168</v>
      </c>
      <c r="Q331" s="24" t="s">
        <v>3050</v>
      </c>
      <c r="R331" s="24" t="s">
        <v>968</v>
      </c>
    </row>
    <row r="332" spans="1:18" ht="66.599999999999994">
      <c r="A332" s="24">
        <v>331</v>
      </c>
      <c r="B332" s="24" t="s">
        <v>4169</v>
      </c>
      <c r="C332" s="29">
        <v>202547069497</v>
      </c>
      <c r="D332" s="24" t="s">
        <v>96</v>
      </c>
      <c r="E332" s="24" t="s">
        <v>4170</v>
      </c>
      <c r="F332" s="24" t="s">
        <v>3177</v>
      </c>
      <c r="G332" s="24" t="s">
        <v>4171</v>
      </c>
      <c r="H332" s="25" t="s">
        <v>4172</v>
      </c>
      <c r="I332" s="24"/>
      <c r="J332" s="24" t="s">
        <v>3048</v>
      </c>
      <c r="K332" s="26">
        <v>45826</v>
      </c>
      <c r="L332" s="26">
        <v>44918</v>
      </c>
      <c r="M332" s="26">
        <v>45859</v>
      </c>
      <c r="N332" s="24"/>
      <c r="O332" s="26">
        <v>45859</v>
      </c>
      <c r="P332" s="24" t="s">
        <v>3120</v>
      </c>
      <c r="Q332" s="24" t="s">
        <v>3121</v>
      </c>
      <c r="R332" s="24" t="s">
        <v>988</v>
      </c>
    </row>
    <row r="333" spans="1:18" ht="40.200000000000003">
      <c r="A333" s="24">
        <v>332</v>
      </c>
      <c r="B333" s="24" t="s">
        <v>4173</v>
      </c>
      <c r="C333" s="29">
        <v>202541069299</v>
      </c>
      <c r="D333" s="24" t="s">
        <v>40</v>
      </c>
      <c r="E333" s="24" t="s">
        <v>4174</v>
      </c>
      <c r="F333" s="24" t="s">
        <v>3091</v>
      </c>
      <c r="G333" s="24" t="s">
        <v>4104</v>
      </c>
      <c r="H333" s="25" t="s">
        <v>4175</v>
      </c>
      <c r="I333" s="24" t="s">
        <v>23</v>
      </c>
      <c r="J333" s="24" t="s">
        <v>3048</v>
      </c>
      <c r="K333" s="26">
        <v>45854</v>
      </c>
      <c r="L333" s="26">
        <v>45859</v>
      </c>
      <c r="M333" s="26">
        <v>45859</v>
      </c>
      <c r="N333" s="24"/>
      <c r="O333" s="26">
        <v>45859</v>
      </c>
      <c r="P333" s="24" t="s">
        <v>3893</v>
      </c>
      <c r="Q333" s="24" t="s">
        <v>3894</v>
      </c>
      <c r="R333" s="24" t="s">
        <v>988</v>
      </c>
    </row>
    <row r="334" spans="1:18" ht="27">
      <c r="A334" s="24">
        <v>333</v>
      </c>
      <c r="B334" s="24" t="s">
        <v>4176</v>
      </c>
      <c r="C334" s="29">
        <v>202547069418</v>
      </c>
      <c r="D334" s="24" t="s">
        <v>40</v>
      </c>
      <c r="E334" s="24" t="s">
        <v>4177</v>
      </c>
      <c r="F334" s="24" t="s">
        <v>3091</v>
      </c>
      <c r="G334" s="24" t="s">
        <v>4104</v>
      </c>
      <c r="H334" s="25" t="s">
        <v>4178</v>
      </c>
      <c r="I334" s="24"/>
      <c r="J334" s="24" t="s">
        <v>3048</v>
      </c>
      <c r="K334" s="26">
        <v>45825</v>
      </c>
      <c r="L334" s="26">
        <v>44917</v>
      </c>
      <c r="M334" s="26">
        <v>45859</v>
      </c>
      <c r="N334" s="24"/>
      <c r="O334" s="26">
        <v>45859</v>
      </c>
      <c r="P334" s="24" t="s">
        <v>3278</v>
      </c>
      <c r="Q334" s="24" t="s">
        <v>3279</v>
      </c>
      <c r="R334" s="24" t="s">
        <v>988</v>
      </c>
    </row>
    <row r="335" spans="1:18" ht="40.200000000000003">
      <c r="A335" s="24">
        <v>334</v>
      </c>
      <c r="B335" s="24" t="s">
        <v>4179</v>
      </c>
      <c r="C335" s="29">
        <v>202517069346</v>
      </c>
      <c r="D335" s="24" t="s">
        <v>47</v>
      </c>
      <c r="E335" s="24" t="s">
        <v>4180</v>
      </c>
      <c r="F335" s="24" t="s">
        <v>3091</v>
      </c>
      <c r="G335" s="24" t="s">
        <v>47</v>
      </c>
      <c r="H335" s="25" t="s">
        <v>4181</v>
      </c>
      <c r="I335" s="24"/>
      <c r="J335" s="24" t="s">
        <v>3048</v>
      </c>
      <c r="K335" s="26">
        <v>45807</v>
      </c>
      <c r="L335" s="26">
        <v>44925</v>
      </c>
      <c r="M335" s="26">
        <v>45859</v>
      </c>
      <c r="N335" s="24"/>
      <c r="O335" s="26">
        <v>45859</v>
      </c>
      <c r="P335" s="24" t="s">
        <v>3158</v>
      </c>
      <c r="Q335" s="24" t="s">
        <v>3159</v>
      </c>
      <c r="R335" s="24" t="s">
        <v>988</v>
      </c>
    </row>
    <row r="336" spans="1:18" ht="40.200000000000003">
      <c r="A336" s="24">
        <v>335</v>
      </c>
      <c r="B336" s="24" t="s">
        <v>4182</v>
      </c>
      <c r="C336" s="29">
        <v>202517069387</v>
      </c>
      <c r="D336" s="24" t="s">
        <v>91</v>
      </c>
      <c r="E336" s="24" t="s">
        <v>4183</v>
      </c>
      <c r="F336" s="24" t="s">
        <v>3117</v>
      </c>
      <c r="G336" s="24" t="s">
        <v>4184</v>
      </c>
      <c r="H336" s="25" t="s">
        <v>4185</v>
      </c>
      <c r="I336" s="24"/>
      <c r="J336" s="24" t="s">
        <v>3048</v>
      </c>
      <c r="K336" s="26">
        <v>45824</v>
      </c>
      <c r="L336" s="26">
        <v>44923</v>
      </c>
      <c r="M336" s="26">
        <v>45859</v>
      </c>
      <c r="N336" s="24"/>
      <c r="O336" s="26">
        <v>45859</v>
      </c>
      <c r="P336" s="24" t="s">
        <v>3583</v>
      </c>
      <c r="Q336" s="24" t="s">
        <v>3584</v>
      </c>
      <c r="R336" s="24" t="s">
        <v>647</v>
      </c>
    </row>
    <row r="337" spans="1:18" ht="40.200000000000003">
      <c r="A337" s="24">
        <v>336</v>
      </c>
      <c r="B337" s="24" t="s">
        <v>4186</v>
      </c>
      <c r="C337" s="29">
        <v>202547069384</v>
      </c>
      <c r="D337" s="24" t="s">
        <v>68</v>
      </c>
      <c r="E337" s="24" t="s">
        <v>4187</v>
      </c>
      <c r="F337" s="24" t="s">
        <v>3091</v>
      </c>
      <c r="G337" s="24" t="s">
        <v>3559</v>
      </c>
      <c r="H337" s="25" t="s">
        <v>4188</v>
      </c>
      <c r="I337" s="24"/>
      <c r="J337" s="24" t="s">
        <v>3048</v>
      </c>
      <c r="K337" s="26">
        <v>45785</v>
      </c>
      <c r="L337" s="26">
        <v>44985</v>
      </c>
      <c r="M337" s="26">
        <v>45859</v>
      </c>
      <c r="N337" s="24"/>
      <c r="O337" s="26">
        <v>45859</v>
      </c>
      <c r="P337" s="24" t="s">
        <v>3254</v>
      </c>
      <c r="Q337" s="24" t="s">
        <v>3255</v>
      </c>
      <c r="R337" s="24" t="s">
        <v>988</v>
      </c>
    </row>
    <row r="338" spans="1:18" ht="40.200000000000003">
      <c r="A338" s="24">
        <v>337</v>
      </c>
      <c r="B338" s="24" t="s">
        <v>4189</v>
      </c>
      <c r="C338" s="29">
        <v>202528069250</v>
      </c>
      <c r="D338" s="24" t="s">
        <v>31</v>
      </c>
      <c r="E338" s="24" t="s">
        <v>4190</v>
      </c>
      <c r="F338" s="24" t="s">
        <v>3091</v>
      </c>
      <c r="G338" s="24" t="s">
        <v>31</v>
      </c>
      <c r="H338" s="25" t="s">
        <v>4191</v>
      </c>
      <c r="I338" s="24"/>
      <c r="J338" s="24" t="s">
        <v>3048</v>
      </c>
      <c r="K338" s="26">
        <v>45853</v>
      </c>
      <c r="L338" s="26">
        <v>45859</v>
      </c>
      <c r="M338" s="26">
        <v>45859</v>
      </c>
      <c r="N338" s="24"/>
      <c r="O338" s="26">
        <v>45859</v>
      </c>
      <c r="P338" s="24" t="s">
        <v>4192</v>
      </c>
      <c r="Q338" s="24" t="s">
        <v>3070</v>
      </c>
      <c r="R338" s="24" t="s">
        <v>988</v>
      </c>
    </row>
    <row r="339" spans="1:18" ht="53.4">
      <c r="A339" s="24">
        <v>338</v>
      </c>
      <c r="B339" s="24" t="s">
        <v>4193</v>
      </c>
      <c r="C339" s="29">
        <v>202517069408</v>
      </c>
      <c r="D339" s="24" t="s">
        <v>31</v>
      </c>
      <c r="E339" s="24" t="s">
        <v>4194</v>
      </c>
      <c r="F339" s="24" t="s">
        <v>3091</v>
      </c>
      <c r="G339" s="24" t="s">
        <v>31</v>
      </c>
      <c r="H339" s="25" t="s">
        <v>4195</v>
      </c>
      <c r="I339" s="24"/>
      <c r="J339" s="24" t="s">
        <v>3048</v>
      </c>
      <c r="K339" s="26">
        <v>45854</v>
      </c>
      <c r="L339" s="26">
        <v>45007</v>
      </c>
      <c r="M339" s="26">
        <v>45859</v>
      </c>
      <c r="N339" s="24"/>
      <c r="O339" s="26">
        <v>45859</v>
      </c>
      <c r="P339" s="24" t="s">
        <v>3069</v>
      </c>
      <c r="Q339" s="24" t="s">
        <v>3070</v>
      </c>
      <c r="R339" s="24" t="s">
        <v>988</v>
      </c>
    </row>
    <row r="340" spans="1:18" ht="40.200000000000003">
      <c r="A340" s="24">
        <v>339</v>
      </c>
      <c r="B340" s="24" t="s">
        <v>4196</v>
      </c>
      <c r="C340" s="29">
        <v>202547069381</v>
      </c>
      <c r="D340" s="24" t="s">
        <v>31</v>
      </c>
      <c r="E340" s="24" t="s">
        <v>4197</v>
      </c>
      <c r="F340" s="24" t="s">
        <v>3091</v>
      </c>
      <c r="G340" s="24" t="s">
        <v>31</v>
      </c>
      <c r="H340" s="25" t="s">
        <v>4198</v>
      </c>
      <c r="I340" s="24"/>
      <c r="J340" s="24" t="s">
        <v>3048</v>
      </c>
      <c r="K340" s="26">
        <v>45854</v>
      </c>
      <c r="L340" s="26">
        <v>45020</v>
      </c>
      <c r="M340" s="26">
        <v>45859</v>
      </c>
      <c r="N340" s="24"/>
      <c r="O340" s="26">
        <v>45859</v>
      </c>
      <c r="P340" s="24" t="s">
        <v>3192</v>
      </c>
      <c r="Q340" s="24" t="s">
        <v>3193</v>
      </c>
      <c r="R340" s="24" t="s">
        <v>988</v>
      </c>
    </row>
    <row r="341" spans="1:18" ht="40.200000000000003">
      <c r="A341" s="24">
        <v>340</v>
      </c>
      <c r="B341" s="24" t="s">
        <v>4199</v>
      </c>
      <c r="C341" s="29">
        <v>202547069386</v>
      </c>
      <c r="D341" s="24" t="s">
        <v>31</v>
      </c>
      <c r="E341" s="24" t="s">
        <v>4200</v>
      </c>
      <c r="F341" s="24" t="s">
        <v>3091</v>
      </c>
      <c r="G341" s="24" t="s">
        <v>31</v>
      </c>
      <c r="H341" s="25" t="s">
        <v>4201</v>
      </c>
      <c r="I341" s="24"/>
      <c r="J341" s="24" t="s">
        <v>3048</v>
      </c>
      <c r="K341" s="26">
        <v>45854</v>
      </c>
      <c r="L341" s="26">
        <v>45021</v>
      </c>
      <c r="M341" s="26">
        <v>45859</v>
      </c>
      <c r="N341" s="24"/>
      <c r="O341" s="26">
        <v>45859</v>
      </c>
      <c r="P341" s="24" t="s">
        <v>3192</v>
      </c>
      <c r="Q341" s="24" t="s">
        <v>3193</v>
      </c>
      <c r="R341" s="24" t="s">
        <v>988</v>
      </c>
    </row>
    <row r="342" spans="1:18" ht="40.200000000000003">
      <c r="A342" s="24">
        <v>341</v>
      </c>
      <c r="B342" s="24" t="s">
        <v>4202</v>
      </c>
      <c r="C342" s="29">
        <v>202517069300</v>
      </c>
      <c r="D342" s="24" t="s">
        <v>31</v>
      </c>
      <c r="E342" s="24" t="s">
        <v>4203</v>
      </c>
      <c r="F342" s="24" t="s">
        <v>3091</v>
      </c>
      <c r="G342" s="24" t="s">
        <v>31</v>
      </c>
      <c r="H342" s="25" t="s">
        <v>4204</v>
      </c>
      <c r="I342" s="24"/>
      <c r="J342" s="24" t="s">
        <v>3048</v>
      </c>
      <c r="K342" s="26">
        <v>45856</v>
      </c>
      <c r="L342" s="26">
        <v>45020</v>
      </c>
      <c r="M342" s="26">
        <v>45859</v>
      </c>
      <c r="N342" s="24"/>
      <c r="O342" s="26">
        <v>45859</v>
      </c>
      <c r="P342" s="24" t="s">
        <v>3114</v>
      </c>
      <c r="Q342" s="24" t="s">
        <v>3094</v>
      </c>
      <c r="R342" s="24" t="s">
        <v>988</v>
      </c>
    </row>
    <row r="343" spans="1:18" ht="40.200000000000003">
      <c r="A343" s="24">
        <v>342</v>
      </c>
      <c r="B343" s="24" t="s">
        <v>4205</v>
      </c>
      <c r="C343" s="29">
        <v>202547069416</v>
      </c>
      <c r="D343" s="24" t="s">
        <v>31</v>
      </c>
      <c r="E343" s="24" t="s">
        <v>4206</v>
      </c>
      <c r="F343" s="24" t="s">
        <v>3091</v>
      </c>
      <c r="G343" s="24" t="s">
        <v>31</v>
      </c>
      <c r="H343" s="25" t="s">
        <v>4207</v>
      </c>
      <c r="I343" s="24"/>
      <c r="J343" s="24" t="s">
        <v>3048</v>
      </c>
      <c r="K343" s="26">
        <v>45856</v>
      </c>
      <c r="L343" s="26">
        <v>45016</v>
      </c>
      <c r="M343" s="26">
        <v>45859</v>
      </c>
      <c r="N343" s="24"/>
      <c r="O343" s="26">
        <v>45859</v>
      </c>
      <c r="P343" s="24" t="s">
        <v>3093</v>
      </c>
      <c r="Q343" s="24" t="s">
        <v>3094</v>
      </c>
      <c r="R343" s="24" t="s">
        <v>988</v>
      </c>
    </row>
    <row r="344" spans="1:18" ht="40.200000000000003">
      <c r="A344" s="24">
        <v>343</v>
      </c>
      <c r="B344" s="24" t="s">
        <v>1048</v>
      </c>
      <c r="C344" s="29">
        <v>202541069375</v>
      </c>
      <c r="D344" s="24" t="s">
        <v>488</v>
      </c>
      <c r="E344" s="24" t="s">
        <v>1049</v>
      </c>
      <c r="F344" s="24" t="s">
        <v>3052</v>
      </c>
      <c r="G344" s="24" t="s">
        <v>488</v>
      </c>
      <c r="H344" s="25" t="s">
        <v>4208</v>
      </c>
      <c r="I344" s="24" t="s">
        <v>3152</v>
      </c>
      <c r="J344" s="24" t="s">
        <v>3048</v>
      </c>
      <c r="K344" s="26">
        <v>46122</v>
      </c>
      <c r="L344" s="26">
        <v>45859</v>
      </c>
      <c r="M344" s="26">
        <v>45859</v>
      </c>
      <c r="N344" s="26">
        <v>46804</v>
      </c>
      <c r="O344" s="24"/>
      <c r="P344" s="24" t="s">
        <v>3388</v>
      </c>
      <c r="Q344" s="24" t="s">
        <v>3389</v>
      </c>
      <c r="R344" s="24" t="s">
        <v>968</v>
      </c>
    </row>
    <row r="345" spans="1:18" ht="53.4">
      <c r="A345" s="24">
        <v>344</v>
      </c>
      <c r="B345" s="24" t="s">
        <v>4209</v>
      </c>
      <c r="C345" s="29">
        <v>202547069308</v>
      </c>
      <c r="D345" s="24" t="s">
        <v>238</v>
      </c>
      <c r="E345" s="24" t="s">
        <v>4210</v>
      </c>
      <c r="F345" s="24" t="s">
        <v>3091</v>
      </c>
      <c r="G345" s="24" t="s">
        <v>4211</v>
      </c>
      <c r="H345" s="25" t="s">
        <v>4212</v>
      </c>
      <c r="I345" s="24"/>
      <c r="J345" s="24" t="s">
        <v>3048</v>
      </c>
      <c r="K345" s="26">
        <v>45799</v>
      </c>
      <c r="L345" s="26">
        <v>44924</v>
      </c>
      <c r="M345" s="26">
        <v>45859</v>
      </c>
      <c r="N345" s="24"/>
      <c r="O345" s="26">
        <v>45859</v>
      </c>
      <c r="P345" s="24" t="s">
        <v>3893</v>
      </c>
      <c r="Q345" s="24" t="s">
        <v>3894</v>
      </c>
      <c r="R345" s="24" t="s">
        <v>988</v>
      </c>
    </row>
    <row r="346" spans="1:18" ht="53.4">
      <c r="A346" s="24">
        <v>345</v>
      </c>
      <c r="B346" s="24" t="s">
        <v>684</v>
      </c>
      <c r="C346" s="29">
        <v>202514069517</v>
      </c>
      <c r="D346" s="24" t="s">
        <v>121</v>
      </c>
      <c r="E346" s="24" t="s">
        <v>685</v>
      </c>
      <c r="F346" s="24" t="s">
        <v>3066</v>
      </c>
      <c r="G346" s="24" t="s">
        <v>3077</v>
      </c>
      <c r="H346" s="25" t="s">
        <v>4213</v>
      </c>
      <c r="I346" s="24"/>
      <c r="J346" s="24" t="s">
        <v>3048</v>
      </c>
      <c r="K346" s="26">
        <v>45728</v>
      </c>
      <c r="L346" s="26">
        <v>45496</v>
      </c>
      <c r="M346" s="26">
        <v>45859</v>
      </c>
      <c r="N346" s="26">
        <v>46441</v>
      </c>
      <c r="O346" s="24"/>
      <c r="P346" s="24" t="s">
        <v>3079</v>
      </c>
      <c r="Q346" s="24" t="s">
        <v>3080</v>
      </c>
      <c r="R346" s="24" t="s">
        <v>650</v>
      </c>
    </row>
    <row r="347" spans="1:18" ht="53.4">
      <c r="A347" s="24">
        <v>346</v>
      </c>
      <c r="B347" s="24" t="s">
        <v>4214</v>
      </c>
      <c r="C347" s="29">
        <v>202517069266</v>
      </c>
      <c r="D347" s="24" t="s">
        <v>49</v>
      </c>
      <c r="E347" s="24" t="s">
        <v>4215</v>
      </c>
      <c r="F347" s="24" t="s">
        <v>3066</v>
      </c>
      <c r="G347" s="24" t="s">
        <v>3067</v>
      </c>
      <c r="H347" s="25" t="s">
        <v>4216</v>
      </c>
      <c r="I347" s="24"/>
      <c r="J347" s="24" t="s">
        <v>3048</v>
      </c>
      <c r="K347" s="26">
        <v>45700</v>
      </c>
      <c r="L347" s="26">
        <v>45149</v>
      </c>
      <c r="M347" s="26">
        <v>45859</v>
      </c>
      <c r="N347" s="24"/>
      <c r="O347" s="26">
        <v>45859</v>
      </c>
      <c r="P347" s="24" t="s">
        <v>3233</v>
      </c>
      <c r="Q347" s="24" t="s">
        <v>3234</v>
      </c>
      <c r="R347" s="24" t="s">
        <v>988</v>
      </c>
    </row>
    <row r="348" spans="1:18" ht="27">
      <c r="A348" s="24">
        <v>347</v>
      </c>
      <c r="B348" s="24" t="s">
        <v>1050</v>
      </c>
      <c r="C348" s="29">
        <v>202541038273</v>
      </c>
      <c r="D348" s="24" t="s">
        <v>69</v>
      </c>
      <c r="E348" s="24" t="s">
        <v>1051</v>
      </c>
      <c r="F348" s="24" t="s">
        <v>3052</v>
      </c>
      <c r="G348" s="24" t="s">
        <v>69</v>
      </c>
      <c r="H348" s="25" t="s">
        <v>4217</v>
      </c>
      <c r="I348" s="24" t="s">
        <v>3152</v>
      </c>
      <c r="J348" s="24" t="s">
        <v>3048</v>
      </c>
      <c r="K348" s="26">
        <v>45701</v>
      </c>
      <c r="L348" s="26">
        <v>45859</v>
      </c>
      <c r="M348" s="26">
        <v>45859</v>
      </c>
      <c r="N348" s="26">
        <v>46804</v>
      </c>
      <c r="O348" s="24"/>
      <c r="P348" s="24" t="s">
        <v>3224</v>
      </c>
      <c r="Q348" s="24" t="s">
        <v>3225</v>
      </c>
      <c r="R348" s="24" t="s">
        <v>968</v>
      </c>
    </row>
    <row r="349" spans="1:18" ht="27">
      <c r="A349" s="24">
        <v>348</v>
      </c>
      <c r="B349" s="24" t="s">
        <v>4218</v>
      </c>
      <c r="C349" s="29">
        <v>202517069258</v>
      </c>
      <c r="D349" s="24" t="s">
        <v>32</v>
      </c>
      <c r="E349" s="24" t="s">
        <v>4219</v>
      </c>
      <c r="F349" s="24" t="s">
        <v>3066</v>
      </c>
      <c r="G349" s="24" t="s">
        <v>3067</v>
      </c>
      <c r="H349" s="25" t="s">
        <v>4220</v>
      </c>
      <c r="I349" s="24"/>
      <c r="J349" s="24" t="s">
        <v>3048</v>
      </c>
      <c r="K349" s="26">
        <v>45845</v>
      </c>
      <c r="L349" s="26">
        <v>44917</v>
      </c>
      <c r="M349" s="26">
        <v>45859</v>
      </c>
      <c r="N349" s="24"/>
      <c r="O349" s="26">
        <v>45859</v>
      </c>
      <c r="P349" s="24" t="s">
        <v>3239</v>
      </c>
      <c r="Q349" s="24" t="s">
        <v>3240</v>
      </c>
      <c r="R349" s="24" t="s">
        <v>988</v>
      </c>
    </row>
    <row r="350" spans="1:18" ht="40.200000000000003">
      <c r="A350" s="24">
        <v>349</v>
      </c>
      <c r="B350" s="24" t="s">
        <v>4221</v>
      </c>
      <c r="C350" s="29">
        <v>202517069379</v>
      </c>
      <c r="D350" s="24" t="s">
        <v>73</v>
      </c>
      <c r="E350" s="24" t="s">
        <v>4222</v>
      </c>
      <c r="F350" s="24" t="s">
        <v>3059</v>
      </c>
      <c r="G350" s="24" t="s">
        <v>3124</v>
      </c>
      <c r="H350" s="25" t="s">
        <v>4223</v>
      </c>
      <c r="I350" s="24"/>
      <c r="J350" s="24" t="s">
        <v>3048</v>
      </c>
      <c r="K350" s="26">
        <v>45723</v>
      </c>
      <c r="L350" s="26">
        <v>44918</v>
      </c>
      <c r="M350" s="26">
        <v>45859</v>
      </c>
      <c r="N350" s="24"/>
      <c r="O350" s="26">
        <v>45859</v>
      </c>
      <c r="P350" s="24" t="s">
        <v>3075</v>
      </c>
      <c r="Q350" s="24" t="s">
        <v>3076</v>
      </c>
      <c r="R350" s="24" t="s">
        <v>988</v>
      </c>
    </row>
    <row r="351" spans="1:18" ht="40.200000000000003">
      <c r="A351" s="24">
        <v>350</v>
      </c>
      <c r="B351" s="24" t="s">
        <v>4224</v>
      </c>
      <c r="C351" s="29">
        <v>202517069317</v>
      </c>
      <c r="D351" s="24" t="s">
        <v>32</v>
      </c>
      <c r="E351" s="24" t="s">
        <v>4225</v>
      </c>
      <c r="F351" s="24" t="s">
        <v>3066</v>
      </c>
      <c r="G351" s="24" t="s">
        <v>3067</v>
      </c>
      <c r="H351" s="25" t="s">
        <v>4226</v>
      </c>
      <c r="I351" s="24"/>
      <c r="J351" s="24" t="s">
        <v>3048</v>
      </c>
      <c r="K351" s="26">
        <v>45846</v>
      </c>
      <c r="L351" s="26">
        <v>44923</v>
      </c>
      <c r="M351" s="26">
        <v>45859</v>
      </c>
      <c r="N351" s="24"/>
      <c r="O351" s="26">
        <v>45859</v>
      </c>
      <c r="P351" s="24" t="s">
        <v>3135</v>
      </c>
      <c r="Q351" s="24" t="s">
        <v>3136</v>
      </c>
      <c r="R351" s="24" t="s">
        <v>988</v>
      </c>
    </row>
    <row r="352" spans="1:18" ht="53.4">
      <c r="A352" s="24">
        <v>351</v>
      </c>
      <c r="B352" s="24" t="s">
        <v>4227</v>
      </c>
      <c r="C352" s="29">
        <v>202517069366</v>
      </c>
      <c r="D352" s="24" t="s">
        <v>32</v>
      </c>
      <c r="E352" s="24" t="s">
        <v>4228</v>
      </c>
      <c r="F352" s="24" t="s">
        <v>3066</v>
      </c>
      <c r="G352" s="24" t="s">
        <v>3067</v>
      </c>
      <c r="H352" s="25" t="s">
        <v>4229</v>
      </c>
      <c r="I352" s="24"/>
      <c r="J352" s="24" t="s">
        <v>3048</v>
      </c>
      <c r="K352" s="26">
        <v>45853</v>
      </c>
      <c r="L352" s="26">
        <v>45167</v>
      </c>
      <c r="M352" s="26">
        <v>45859</v>
      </c>
      <c r="N352" s="24"/>
      <c r="O352" s="26">
        <v>45859</v>
      </c>
      <c r="P352" s="24" t="s">
        <v>3239</v>
      </c>
      <c r="Q352" s="24" t="s">
        <v>3240</v>
      </c>
      <c r="R352" s="24" t="s">
        <v>988</v>
      </c>
    </row>
    <row r="353" spans="1:18" ht="53.4">
      <c r="A353" s="24">
        <v>352</v>
      </c>
      <c r="B353" s="24" t="s">
        <v>4230</v>
      </c>
      <c r="C353" s="29">
        <v>202517069411</v>
      </c>
      <c r="D353" s="24" t="s">
        <v>294</v>
      </c>
      <c r="E353" s="24" t="s">
        <v>4231</v>
      </c>
      <c r="F353" s="24" t="s">
        <v>3045</v>
      </c>
      <c r="G353" s="24" t="s">
        <v>4232</v>
      </c>
      <c r="H353" s="25" t="s">
        <v>4233</v>
      </c>
      <c r="I353" s="24"/>
      <c r="J353" s="24" t="s">
        <v>3048</v>
      </c>
      <c r="K353" s="26">
        <v>45747</v>
      </c>
      <c r="L353" s="26">
        <v>44923</v>
      </c>
      <c r="M353" s="26">
        <v>45859</v>
      </c>
      <c r="N353" s="24"/>
      <c r="O353" s="26">
        <v>45859</v>
      </c>
      <c r="P353" s="24" t="s">
        <v>3695</v>
      </c>
      <c r="Q353" s="24" t="s">
        <v>3085</v>
      </c>
      <c r="R353" s="24" t="s">
        <v>988</v>
      </c>
    </row>
    <row r="354" spans="1:18" ht="79.8">
      <c r="A354" s="24">
        <v>353</v>
      </c>
      <c r="B354" s="24" t="s">
        <v>4234</v>
      </c>
      <c r="C354" s="29">
        <v>202517069419</v>
      </c>
      <c r="D354" s="24" t="s">
        <v>36</v>
      </c>
      <c r="E354" s="24" t="s">
        <v>4235</v>
      </c>
      <c r="F354" s="24" t="s">
        <v>3091</v>
      </c>
      <c r="G354" s="24" t="s">
        <v>3139</v>
      </c>
      <c r="H354" s="25" t="s">
        <v>4236</v>
      </c>
      <c r="I354" s="24"/>
      <c r="J354" s="24" t="s">
        <v>3048</v>
      </c>
      <c r="K354" s="26">
        <v>45853</v>
      </c>
      <c r="L354" s="26">
        <v>44924</v>
      </c>
      <c r="M354" s="26">
        <v>45859</v>
      </c>
      <c r="N354" s="24"/>
      <c r="O354" s="26">
        <v>45859</v>
      </c>
      <c r="P354" s="24" t="s">
        <v>3049</v>
      </c>
      <c r="Q354" s="24" t="s">
        <v>3050</v>
      </c>
      <c r="R354" s="24" t="s">
        <v>988</v>
      </c>
    </row>
    <row r="355" spans="1:18" ht="53.4">
      <c r="A355" s="24">
        <v>354</v>
      </c>
      <c r="B355" s="24" t="s">
        <v>4237</v>
      </c>
      <c r="C355" s="29">
        <v>202541069674</v>
      </c>
      <c r="D355" s="24" t="s">
        <v>33</v>
      </c>
      <c r="E355" s="24" t="s">
        <v>4238</v>
      </c>
      <c r="F355" s="24" t="s">
        <v>3052</v>
      </c>
      <c r="G355" s="24" t="s">
        <v>3319</v>
      </c>
      <c r="H355" s="25" t="s">
        <v>4239</v>
      </c>
      <c r="I355" s="24" t="s">
        <v>23</v>
      </c>
      <c r="J355" s="24" t="s">
        <v>3048</v>
      </c>
      <c r="K355" s="26">
        <v>45831</v>
      </c>
      <c r="L355" s="26">
        <v>45860</v>
      </c>
      <c r="M355" s="26">
        <v>45860</v>
      </c>
      <c r="N355" s="24"/>
      <c r="O355" s="26">
        <v>46183</v>
      </c>
      <c r="P355" s="24" t="s">
        <v>3173</v>
      </c>
      <c r="Q355" s="24" t="s">
        <v>3174</v>
      </c>
      <c r="R355" s="24" t="s">
        <v>988</v>
      </c>
    </row>
    <row r="356" spans="1:18" ht="53.4">
      <c r="A356" s="24">
        <v>355</v>
      </c>
      <c r="B356" s="24" t="s">
        <v>4240</v>
      </c>
      <c r="C356" s="29">
        <v>202517069823</v>
      </c>
      <c r="D356" s="24" t="s">
        <v>104</v>
      </c>
      <c r="E356" s="24" t="s">
        <v>4241</v>
      </c>
      <c r="F356" s="24" t="s">
        <v>3066</v>
      </c>
      <c r="G356" s="24" t="s">
        <v>3067</v>
      </c>
      <c r="H356" s="25" t="s">
        <v>4242</v>
      </c>
      <c r="I356" s="24"/>
      <c r="J356" s="24" t="s">
        <v>3048</v>
      </c>
      <c r="K356" s="26">
        <v>45839</v>
      </c>
      <c r="L356" s="26">
        <v>45128</v>
      </c>
      <c r="M356" s="26">
        <v>45860</v>
      </c>
      <c r="N356" s="24"/>
      <c r="O356" s="26">
        <v>45860</v>
      </c>
      <c r="P356" s="24" t="s">
        <v>3239</v>
      </c>
      <c r="Q356" s="24" t="s">
        <v>3240</v>
      </c>
      <c r="R356" s="24" t="s">
        <v>988</v>
      </c>
    </row>
    <row r="357" spans="1:18" ht="53.4">
      <c r="A357" s="24">
        <v>356</v>
      </c>
      <c r="B357" s="24" t="s">
        <v>4243</v>
      </c>
      <c r="C357" s="29">
        <v>202517069671</v>
      </c>
      <c r="D357" s="24" t="s">
        <v>118</v>
      </c>
      <c r="E357" s="24" t="s">
        <v>4244</v>
      </c>
      <c r="F357" s="24" t="s">
        <v>3342</v>
      </c>
      <c r="G357" s="24" t="s">
        <v>3343</v>
      </c>
      <c r="H357" s="25" t="s">
        <v>4245</v>
      </c>
      <c r="I357" s="24"/>
      <c r="J357" s="24" t="s">
        <v>3048</v>
      </c>
      <c r="K357" s="26">
        <v>45784</v>
      </c>
      <c r="L357" s="26">
        <v>44918</v>
      </c>
      <c r="M357" s="26">
        <v>45860</v>
      </c>
      <c r="N357" s="24"/>
      <c r="O357" s="26">
        <v>45860</v>
      </c>
      <c r="P357" s="24" t="s">
        <v>3289</v>
      </c>
      <c r="Q357" s="24" t="s">
        <v>3290</v>
      </c>
      <c r="R357" s="24" t="s">
        <v>988</v>
      </c>
    </row>
    <row r="358" spans="1:18" ht="40.200000000000003">
      <c r="A358" s="24">
        <v>357</v>
      </c>
      <c r="B358" s="24" t="s">
        <v>4246</v>
      </c>
      <c r="C358" s="29">
        <v>202547069746</v>
      </c>
      <c r="D358" s="24" t="s">
        <v>118</v>
      </c>
      <c r="E358" s="24" t="s">
        <v>4247</v>
      </c>
      <c r="F358" s="24" t="s">
        <v>3342</v>
      </c>
      <c r="G358" s="24" t="s">
        <v>3343</v>
      </c>
      <c r="H358" s="25" t="s">
        <v>4248</v>
      </c>
      <c r="I358" s="24"/>
      <c r="J358" s="24" t="s">
        <v>3048</v>
      </c>
      <c r="K358" s="26">
        <v>45784</v>
      </c>
      <c r="L358" s="26">
        <v>44918</v>
      </c>
      <c r="M358" s="26">
        <v>45860</v>
      </c>
      <c r="N358" s="24"/>
      <c r="O358" s="26">
        <v>45860</v>
      </c>
      <c r="P358" s="24" t="s">
        <v>3321</v>
      </c>
      <c r="Q358" s="24" t="s">
        <v>3322</v>
      </c>
      <c r="R358" s="24" t="s">
        <v>988</v>
      </c>
    </row>
    <row r="359" spans="1:18" ht="40.200000000000003">
      <c r="A359" s="24">
        <v>358</v>
      </c>
      <c r="B359" s="24" t="s">
        <v>4249</v>
      </c>
      <c r="C359" s="29">
        <v>202517069762</v>
      </c>
      <c r="D359" s="24" t="s">
        <v>118</v>
      </c>
      <c r="E359" s="24" t="s">
        <v>4250</v>
      </c>
      <c r="F359" s="24" t="s">
        <v>3342</v>
      </c>
      <c r="G359" s="24" t="s">
        <v>3343</v>
      </c>
      <c r="H359" s="25" t="s">
        <v>4251</v>
      </c>
      <c r="I359" s="24"/>
      <c r="J359" s="24" t="s">
        <v>3048</v>
      </c>
      <c r="K359" s="26">
        <v>45784</v>
      </c>
      <c r="L359" s="26">
        <v>44918</v>
      </c>
      <c r="M359" s="26">
        <v>45860</v>
      </c>
      <c r="N359" s="24"/>
      <c r="O359" s="26">
        <v>45860</v>
      </c>
      <c r="P359" s="24" t="s">
        <v>3093</v>
      </c>
      <c r="Q359" s="24" t="s">
        <v>3094</v>
      </c>
      <c r="R359" s="24" t="s">
        <v>988</v>
      </c>
    </row>
    <row r="360" spans="1:18" ht="40.200000000000003">
      <c r="A360" s="24">
        <v>359</v>
      </c>
      <c r="B360" s="24" t="s">
        <v>4252</v>
      </c>
      <c r="C360" s="29">
        <v>202547069651</v>
      </c>
      <c r="D360" s="24" t="s">
        <v>31</v>
      </c>
      <c r="E360" s="24" t="s">
        <v>4253</v>
      </c>
      <c r="F360" s="24" t="s">
        <v>3091</v>
      </c>
      <c r="G360" s="24" t="s">
        <v>31</v>
      </c>
      <c r="H360" s="25" t="s">
        <v>4254</v>
      </c>
      <c r="I360" s="24"/>
      <c r="J360" s="24" t="s">
        <v>3048</v>
      </c>
      <c r="K360" s="26">
        <v>45854</v>
      </c>
      <c r="L360" s="26">
        <v>45000</v>
      </c>
      <c r="M360" s="26">
        <v>45860</v>
      </c>
      <c r="N360" s="24"/>
      <c r="O360" s="26">
        <v>45860</v>
      </c>
      <c r="P360" s="24" t="s">
        <v>3272</v>
      </c>
      <c r="Q360" s="24" t="s">
        <v>3273</v>
      </c>
      <c r="R360" s="24" t="s">
        <v>988</v>
      </c>
    </row>
    <row r="361" spans="1:18" ht="40.200000000000003">
      <c r="A361" s="24">
        <v>360</v>
      </c>
      <c r="B361" s="24" t="s">
        <v>4255</v>
      </c>
      <c r="C361" s="29">
        <v>202547069809</v>
      </c>
      <c r="D361" s="24" t="s">
        <v>31</v>
      </c>
      <c r="E361" s="24" t="s">
        <v>4256</v>
      </c>
      <c r="F361" s="24" t="s">
        <v>3091</v>
      </c>
      <c r="G361" s="24" t="s">
        <v>31</v>
      </c>
      <c r="H361" s="25" t="s">
        <v>4257</v>
      </c>
      <c r="I361" s="24"/>
      <c r="J361" s="24" t="s">
        <v>3048</v>
      </c>
      <c r="K361" s="26">
        <v>45854</v>
      </c>
      <c r="L361" s="26">
        <v>45005</v>
      </c>
      <c r="M361" s="26">
        <v>45860</v>
      </c>
      <c r="N361" s="24"/>
      <c r="O361" s="26">
        <v>45860</v>
      </c>
      <c r="P361" s="24" t="s">
        <v>3098</v>
      </c>
      <c r="Q361" s="24" t="s">
        <v>3099</v>
      </c>
      <c r="R361" s="24" t="s">
        <v>988</v>
      </c>
    </row>
    <row r="362" spans="1:18" ht="40.200000000000003">
      <c r="A362" s="24">
        <v>361</v>
      </c>
      <c r="B362" s="24" t="s">
        <v>4258</v>
      </c>
      <c r="C362" s="29">
        <v>202541069752</v>
      </c>
      <c r="D362" s="24" t="s">
        <v>46</v>
      </c>
      <c r="E362" s="24" t="s">
        <v>4259</v>
      </c>
      <c r="F362" s="24" t="s">
        <v>3052</v>
      </c>
      <c r="G362" s="24" t="s">
        <v>46</v>
      </c>
      <c r="H362" s="25" t="s">
        <v>4260</v>
      </c>
      <c r="I362" s="24" t="s">
        <v>23</v>
      </c>
      <c r="J362" s="24" t="s">
        <v>3048</v>
      </c>
      <c r="K362" s="26">
        <v>45811</v>
      </c>
      <c r="L362" s="26">
        <v>45860</v>
      </c>
      <c r="M362" s="26">
        <v>45860</v>
      </c>
      <c r="N362" s="24"/>
      <c r="O362" s="26">
        <v>45860</v>
      </c>
      <c r="P362" s="24" t="s">
        <v>3103</v>
      </c>
      <c r="Q362" s="24" t="s">
        <v>3104</v>
      </c>
      <c r="R362" s="24" t="s">
        <v>3023</v>
      </c>
    </row>
    <row r="363" spans="1:18" ht="40.200000000000003">
      <c r="A363" s="24">
        <v>362</v>
      </c>
      <c r="B363" s="24" t="s">
        <v>4261</v>
      </c>
      <c r="C363" s="29">
        <v>202547069633</v>
      </c>
      <c r="D363" s="24" t="s">
        <v>68</v>
      </c>
      <c r="E363" s="24" t="s">
        <v>4262</v>
      </c>
      <c r="F363" s="24" t="s">
        <v>3091</v>
      </c>
      <c r="G363" s="24" t="s">
        <v>3559</v>
      </c>
      <c r="H363" s="25" t="s">
        <v>4263</v>
      </c>
      <c r="I363" s="24"/>
      <c r="J363" s="24" t="s">
        <v>3048</v>
      </c>
      <c r="K363" s="26">
        <v>45785</v>
      </c>
      <c r="L363" s="26">
        <v>44960</v>
      </c>
      <c r="M363" s="26">
        <v>45860</v>
      </c>
      <c r="N363" s="24"/>
      <c r="O363" s="26">
        <v>45860</v>
      </c>
      <c r="P363" s="24" t="s">
        <v>3272</v>
      </c>
      <c r="Q363" s="24" t="s">
        <v>3273</v>
      </c>
      <c r="R363" s="24" t="s">
        <v>988</v>
      </c>
    </row>
    <row r="364" spans="1:18" ht="27">
      <c r="A364" s="24">
        <v>363</v>
      </c>
      <c r="B364" s="24" t="s">
        <v>4264</v>
      </c>
      <c r="C364" s="29">
        <v>202547069642</v>
      </c>
      <c r="D364" s="24" t="s">
        <v>201</v>
      </c>
      <c r="E364" s="24" t="s">
        <v>4265</v>
      </c>
      <c r="F364" s="24" t="s">
        <v>3091</v>
      </c>
      <c r="G364" s="24" t="s">
        <v>4266</v>
      </c>
      <c r="H364" s="25" t="s">
        <v>4267</v>
      </c>
      <c r="I364" s="24"/>
      <c r="J364" s="24" t="s">
        <v>3048</v>
      </c>
      <c r="K364" s="26">
        <v>45833</v>
      </c>
      <c r="L364" s="26">
        <v>44929</v>
      </c>
      <c r="M364" s="26">
        <v>45860</v>
      </c>
      <c r="N364" s="24"/>
      <c r="O364" s="26">
        <v>45860</v>
      </c>
      <c r="P364" s="24" t="s">
        <v>3228</v>
      </c>
      <c r="Q364" s="24" t="s">
        <v>3229</v>
      </c>
      <c r="R364" s="24" t="s">
        <v>988</v>
      </c>
    </row>
    <row r="365" spans="1:18" ht="40.200000000000003">
      <c r="A365" s="24">
        <v>364</v>
      </c>
      <c r="B365" s="24" t="s">
        <v>4268</v>
      </c>
      <c r="C365" s="29">
        <v>202517069638</v>
      </c>
      <c r="D365" s="24" t="s">
        <v>47</v>
      </c>
      <c r="E365" s="24" t="s">
        <v>4269</v>
      </c>
      <c r="F365" s="24" t="s">
        <v>3091</v>
      </c>
      <c r="G365" s="24" t="s">
        <v>47</v>
      </c>
      <c r="H365" s="25" t="s">
        <v>4270</v>
      </c>
      <c r="I365" s="24"/>
      <c r="J365" s="24" t="s">
        <v>3048</v>
      </c>
      <c r="K365" s="26">
        <v>45828</v>
      </c>
      <c r="L365" s="26">
        <v>44918</v>
      </c>
      <c r="M365" s="26">
        <v>45860</v>
      </c>
      <c r="N365" s="24"/>
      <c r="O365" s="26">
        <v>45860</v>
      </c>
      <c r="P365" s="24" t="s">
        <v>3853</v>
      </c>
      <c r="Q365" s="24" t="s">
        <v>3056</v>
      </c>
      <c r="R365" s="24" t="s">
        <v>647</v>
      </c>
    </row>
    <row r="366" spans="1:18" ht="40.200000000000003">
      <c r="A366" s="24">
        <v>365</v>
      </c>
      <c r="B366" s="24" t="s">
        <v>4271</v>
      </c>
      <c r="C366" s="29">
        <v>202517069641</v>
      </c>
      <c r="D366" s="24" t="s">
        <v>117</v>
      </c>
      <c r="E366" s="24" t="s">
        <v>4272</v>
      </c>
      <c r="F366" s="24" t="s">
        <v>3091</v>
      </c>
      <c r="G366" s="24" t="s">
        <v>4273</v>
      </c>
      <c r="H366" s="25" t="s">
        <v>4274</v>
      </c>
      <c r="I366" s="24"/>
      <c r="J366" s="24" t="s">
        <v>3048</v>
      </c>
      <c r="K366" s="26">
        <v>45834</v>
      </c>
      <c r="L366" s="26">
        <v>44932</v>
      </c>
      <c r="M366" s="26">
        <v>45860</v>
      </c>
      <c r="N366" s="24"/>
      <c r="O366" s="26">
        <v>45862</v>
      </c>
      <c r="P366" s="24" t="s">
        <v>3535</v>
      </c>
      <c r="Q366" s="24" t="s">
        <v>3536</v>
      </c>
      <c r="R366" s="24" t="s">
        <v>988</v>
      </c>
    </row>
    <row r="367" spans="1:18" ht="53.4">
      <c r="A367" s="24">
        <v>366</v>
      </c>
      <c r="B367" s="24" t="s">
        <v>4275</v>
      </c>
      <c r="C367" s="29">
        <v>202517069619</v>
      </c>
      <c r="D367" s="24" t="s">
        <v>49</v>
      </c>
      <c r="E367" s="24" t="s">
        <v>4276</v>
      </c>
      <c r="F367" s="24" t="s">
        <v>3066</v>
      </c>
      <c r="G367" s="24" t="s">
        <v>3067</v>
      </c>
      <c r="H367" s="25" t="s">
        <v>4277</v>
      </c>
      <c r="I367" s="24"/>
      <c r="J367" s="24" t="s">
        <v>3048</v>
      </c>
      <c r="K367" s="26">
        <v>45700</v>
      </c>
      <c r="L367" s="26">
        <v>45149</v>
      </c>
      <c r="M367" s="26">
        <v>45860</v>
      </c>
      <c r="N367" s="24"/>
      <c r="O367" s="26">
        <v>45860</v>
      </c>
      <c r="P367" s="24" t="s">
        <v>3233</v>
      </c>
      <c r="Q367" s="24" t="s">
        <v>3234</v>
      </c>
      <c r="R367" s="24" t="s">
        <v>988</v>
      </c>
    </row>
    <row r="368" spans="1:18" ht="53.4">
      <c r="A368" s="24">
        <v>367</v>
      </c>
      <c r="B368" s="24" t="s">
        <v>4278</v>
      </c>
      <c r="C368" s="29">
        <v>202517069706</v>
      </c>
      <c r="D368" s="24" t="s">
        <v>51</v>
      </c>
      <c r="E368" s="24" t="s">
        <v>4279</v>
      </c>
      <c r="F368" s="24" t="s">
        <v>3091</v>
      </c>
      <c r="G368" s="24" t="s">
        <v>51</v>
      </c>
      <c r="H368" s="25" t="s">
        <v>4280</v>
      </c>
      <c r="I368" s="24"/>
      <c r="J368" s="24" t="s">
        <v>3048</v>
      </c>
      <c r="K368" s="26">
        <v>45825</v>
      </c>
      <c r="L368" s="26">
        <v>44944</v>
      </c>
      <c r="M368" s="26">
        <v>45860</v>
      </c>
      <c r="N368" s="24"/>
      <c r="O368" s="26">
        <v>45860</v>
      </c>
      <c r="P368" s="24" t="s">
        <v>3335</v>
      </c>
      <c r="Q368" s="24" t="s">
        <v>3336</v>
      </c>
      <c r="R368" s="24" t="s">
        <v>988</v>
      </c>
    </row>
    <row r="369" spans="1:18" ht="27">
      <c r="A369" s="24">
        <v>368</v>
      </c>
      <c r="B369" s="24" t="s">
        <v>4281</v>
      </c>
      <c r="C369" s="29">
        <v>202517069616</v>
      </c>
      <c r="D369" s="24" t="s">
        <v>73</v>
      </c>
      <c r="E369" s="24" t="s">
        <v>4282</v>
      </c>
      <c r="F369" s="24" t="s">
        <v>3059</v>
      </c>
      <c r="G369" s="24" t="s">
        <v>3124</v>
      </c>
      <c r="H369" s="25" t="s">
        <v>4283</v>
      </c>
      <c r="I369" s="24"/>
      <c r="J369" s="24" t="s">
        <v>3048</v>
      </c>
      <c r="K369" s="26">
        <v>45737</v>
      </c>
      <c r="L369" s="26">
        <v>44922</v>
      </c>
      <c r="M369" s="26">
        <v>45860</v>
      </c>
      <c r="N369" s="24"/>
      <c r="O369" s="26">
        <v>45860</v>
      </c>
      <c r="P369" s="24" t="s">
        <v>3315</v>
      </c>
      <c r="Q369" s="24" t="s">
        <v>3316</v>
      </c>
      <c r="R369" s="24" t="s">
        <v>988</v>
      </c>
    </row>
    <row r="370" spans="1:18" ht="106.2">
      <c r="A370" s="24">
        <v>369</v>
      </c>
      <c r="B370" s="24" t="s">
        <v>4284</v>
      </c>
      <c r="C370" s="29">
        <v>202517069785</v>
      </c>
      <c r="D370" s="24" t="s">
        <v>71</v>
      </c>
      <c r="E370" s="24" t="s">
        <v>4285</v>
      </c>
      <c r="F370" s="24" t="s">
        <v>3312</v>
      </c>
      <c r="G370" s="24" t="s">
        <v>3741</v>
      </c>
      <c r="H370" s="25" t="s">
        <v>4286</v>
      </c>
      <c r="I370" s="24"/>
      <c r="J370" s="24" t="s">
        <v>3048</v>
      </c>
      <c r="K370" s="26">
        <v>45854</v>
      </c>
      <c r="L370" s="26">
        <v>44930</v>
      </c>
      <c r="M370" s="26">
        <v>45860</v>
      </c>
      <c r="N370" s="24"/>
      <c r="O370" s="26">
        <v>45860</v>
      </c>
      <c r="P370" s="24" t="s">
        <v>3204</v>
      </c>
      <c r="Q370" s="24" t="s">
        <v>3205</v>
      </c>
      <c r="R370" s="24" t="s">
        <v>988</v>
      </c>
    </row>
    <row r="371" spans="1:18" ht="53.4">
      <c r="A371" s="24">
        <v>370</v>
      </c>
      <c r="B371" s="24" t="s">
        <v>4287</v>
      </c>
      <c r="C371" s="29">
        <v>202517069661</v>
      </c>
      <c r="D371" s="24" t="s">
        <v>32</v>
      </c>
      <c r="E371" s="24" t="s">
        <v>4288</v>
      </c>
      <c r="F371" s="24" t="s">
        <v>3066</v>
      </c>
      <c r="G371" s="24" t="s">
        <v>3067</v>
      </c>
      <c r="H371" s="25" t="s">
        <v>4289</v>
      </c>
      <c r="I371" s="24"/>
      <c r="J371" s="24" t="s">
        <v>3048</v>
      </c>
      <c r="K371" s="26">
        <v>45845</v>
      </c>
      <c r="L371" s="26">
        <v>44918</v>
      </c>
      <c r="M371" s="26">
        <v>45860</v>
      </c>
      <c r="N371" s="24"/>
      <c r="O371" s="26">
        <v>45860</v>
      </c>
      <c r="P371" s="24" t="s">
        <v>3135</v>
      </c>
      <c r="Q371" s="24" t="s">
        <v>3136</v>
      </c>
      <c r="R371" s="24" t="s">
        <v>988</v>
      </c>
    </row>
    <row r="372" spans="1:18" ht="40.200000000000003">
      <c r="A372" s="24">
        <v>371</v>
      </c>
      <c r="B372" s="24" t="s">
        <v>4290</v>
      </c>
      <c r="C372" s="29">
        <v>202547069813</v>
      </c>
      <c r="D372" s="24" t="s">
        <v>144</v>
      </c>
      <c r="E372" s="24" t="s">
        <v>4291</v>
      </c>
      <c r="F372" s="24" t="s">
        <v>3059</v>
      </c>
      <c r="G372" s="24" t="s">
        <v>4292</v>
      </c>
      <c r="H372" s="25" t="s">
        <v>4293</v>
      </c>
      <c r="I372" s="24"/>
      <c r="J372" s="24" t="s">
        <v>3048</v>
      </c>
      <c r="K372" s="26">
        <v>45783</v>
      </c>
      <c r="L372" s="26">
        <v>44917</v>
      </c>
      <c r="M372" s="26">
        <v>45860</v>
      </c>
      <c r="N372" s="24"/>
      <c r="O372" s="26">
        <v>45860</v>
      </c>
      <c r="P372" s="24" t="s">
        <v>3149</v>
      </c>
      <c r="Q372" s="24" t="s">
        <v>3150</v>
      </c>
      <c r="R372" s="24" t="s">
        <v>988</v>
      </c>
    </row>
    <row r="373" spans="1:18" ht="40.200000000000003">
      <c r="A373" s="24">
        <v>372</v>
      </c>
      <c r="B373" s="24" t="s">
        <v>4294</v>
      </c>
      <c r="C373" s="29">
        <v>202541069679</v>
      </c>
      <c r="D373" s="24" t="s">
        <v>60</v>
      </c>
      <c r="E373" s="24" t="s">
        <v>4295</v>
      </c>
      <c r="F373" s="24" t="s">
        <v>3059</v>
      </c>
      <c r="G373" s="24" t="s">
        <v>4296</v>
      </c>
      <c r="H373" s="25" t="s">
        <v>4297</v>
      </c>
      <c r="I373" s="24" t="s">
        <v>23</v>
      </c>
      <c r="J373" s="24" t="s">
        <v>3048</v>
      </c>
      <c r="K373" s="26">
        <v>45856</v>
      </c>
      <c r="L373" s="26">
        <v>45860</v>
      </c>
      <c r="M373" s="26">
        <v>45860</v>
      </c>
      <c r="N373" s="24"/>
      <c r="O373" s="26">
        <v>45860</v>
      </c>
      <c r="P373" s="24" t="s">
        <v>3149</v>
      </c>
      <c r="Q373" s="24" t="s">
        <v>3150</v>
      </c>
      <c r="R373" s="24" t="s">
        <v>988</v>
      </c>
    </row>
    <row r="374" spans="1:18" ht="40.200000000000003">
      <c r="A374" s="24">
        <v>373</v>
      </c>
      <c r="B374" s="24" t="s">
        <v>4298</v>
      </c>
      <c r="C374" s="29">
        <v>202517069994</v>
      </c>
      <c r="D374" s="24" t="s">
        <v>118</v>
      </c>
      <c r="E374" s="24" t="s">
        <v>4299</v>
      </c>
      <c r="F374" s="24" t="s">
        <v>3342</v>
      </c>
      <c r="G374" s="24" t="s">
        <v>3343</v>
      </c>
      <c r="H374" s="25" t="s">
        <v>4300</v>
      </c>
      <c r="I374" s="24"/>
      <c r="J374" s="24" t="s">
        <v>3048</v>
      </c>
      <c r="K374" s="26">
        <v>45784</v>
      </c>
      <c r="L374" s="26">
        <v>44918</v>
      </c>
      <c r="M374" s="26">
        <v>45861</v>
      </c>
      <c r="N374" s="24"/>
      <c r="O374" s="26">
        <v>45861</v>
      </c>
      <c r="P374" s="24" t="s">
        <v>3359</v>
      </c>
      <c r="Q374" s="24" t="s">
        <v>3360</v>
      </c>
      <c r="R374" s="24" t="s">
        <v>988</v>
      </c>
    </row>
    <row r="375" spans="1:18" ht="79.8">
      <c r="A375" s="24">
        <v>374</v>
      </c>
      <c r="B375" s="24" t="s">
        <v>4301</v>
      </c>
      <c r="C375" s="29">
        <v>202517070066</v>
      </c>
      <c r="D375" s="24" t="s">
        <v>143</v>
      </c>
      <c r="E375" s="24" t="s">
        <v>4302</v>
      </c>
      <c r="F375" s="24" t="s">
        <v>3066</v>
      </c>
      <c r="G375" s="24" t="s">
        <v>3067</v>
      </c>
      <c r="H375" s="25" t="s">
        <v>4303</v>
      </c>
      <c r="I375" s="24"/>
      <c r="J375" s="24" t="s">
        <v>3048</v>
      </c>
      <c r="K375" s="26">
        <v>45791</v>
      </c>
      <c r="L375" s="26">
        <v>45236</v>
      </c>
      <c r="M375" s="26">
        <v>45861</v>
      </c>
      <c r="N375" s="24"/>
      <c r="O375" s="26">
        <v>45861</v>
      </c>
      <c r="P375" s="24" t="s">
        <v>3294</v>
      </c>
      <c r="Q375" s="24" t="s">
        <v>3295</v>
      </c>
      <c r="R375" s="24" t="s">
        <v>988</v>
      </c>
    </row>
    <row r="376" spans="1:18" ht="27">
      <c r="A376" s="24">
        <v>375</v>
      </c>
      <c r="B376" s="24" t="s">
        <v>1056</v>
      </c>
      <c r="C376" s="29">
        <v>202521070277</v>
      </c>
      <c r="D376" s="24" t="s">
        <v>125</v>
      </c>
      <c r="E376" s="24" t="s">
        <v>1057</v>
      </c>
      <c r="F376" s="24" t="s">
        <v>3052</v>
      </c>
      <c r="G376" s="24" t="s">
        <v>4304</v>
      </c>
      <c r="H376" s="25" t="s">
        <v>4305</v>
      </c>
      <c r="I376" s="24" t="s">
        <v>3152</v>
      </c>
      <c r="J376" s="24" t="s">
        <v>3048</v>
      </c>
      <c r="K376" s="26">
        <v>45861</v>
      </c>
      <c r="L376" s="26">
        <v>45861</v>
      </c>
      <c r="M376" s="26">
        <v>45861</v>
      </c>
      <c r="N376" s="26">
        <v>46806</v>
      </c>
      <c r="O376" s="24"/>
      <c r="P376" s="24" t="s">
        <v>3228</v>
      </c>
      <c r="Q376" s="24" t="s">
        <v>3229</v>
      </c>
      <c r="R376" s="24" t="s">
        <v>968</v>
      </c>
    </row>
    <row r="377" spans="1:18" ht="53.4">
      <c r="A377" s="24">
        <v>376</v>
      </c>
      <c r="B377" s="24" t="s">
        <v>4306</v>
      </c>
      <c r="C377" s="29">
        <v>202541070045</v>
      </c>
      <c r="D377" s="24" t="s">
        <v>65</v>
      </c>
      <c r="E377" s="24" t="s">
        <v>4307</v>
      </c>
      <c r="F377" s="24" t="s">
        <v>3059</v>
      </c>
      <c r="G377" s="24" t="s">
        <v>65</v>
      </c>
      <c r="H377" s="25" t="s">
        <v>4308</v>
      </c>
      <c r="I377" s="24" t="s">
        <v>23</v>
      </c>
      <c r="J377" s="24" t="s">
        <v>3048</v>
      </c>
      <c r="K377" s="26">
        <v>45737</v>
      </c>
      <c r="L377" s="26">
        <v>45861</v>
      </c>
      <c r="M377" s="26">
        <v>45861</v>
      </c>
      <c r="N377" s="24"/>
      <c r="O377" s="26">
        <v>45861</v>
      </c>
      <c r="P377" s="24" t="s">
        <v>3893</v>
      </c>
      <c r="Q377" s="24" t="s">
        <v>3894</v>
      </c>
      <c r="R377" s="24" t="s">
        <v>988</v>
      </c>
    </row>
    <row r="378" spans="1:18" ht="66.599999999999994">
      <c r="A378" s="24">
        <v>377</v>
      </c>
      <c r="B378" s="24" t="s">
        <v>1060</v>
      </c>
      <c r="C378" s="29">
        <v>202521070092</v>
      </c>
      <c r="D378" s="24" t="s">
        <v>289</v>
      </c>
      <c r="E378" s="24" t="s">
        <v>649</v>
      </c>
      <c r="F378" s="24" t="s">
        <v>3052</v>
      </c>
      <c r="G378" s="24" t="s">
        <v>289</v>
      </c>
      <c r="H378" s="25" t="s">
        <v>4309</v>
      </c>
      <c r="I378" s="24" t="s">
        <v>3152</v>
      </c>
      <c r="J378" s="24" t="s">
        <v>3048</v>
      </c>
      <c r="K378" s="26">
        <v>45838</v>
      </c>
      <c r="L378" s="26">
        <v>45861</v>
      </c>
      <c r="M378" s="26">
        <v>45861</v>
      </c>
      <c r="N378" s="26">
        <v>46806</v>
      </c>
      <c r="O378" s="24"/>
      <c r="P378" s="24" t="s">
        <v>3254</v>
      </c>
      <c r="Q378" s="24" t="s">
        <v>3255</v>
      </c>
      <c r="R378" s="24" t="s">
        <v>968</v>
      </c>
    </row>
    <row r="379" spans="1:18" ht="66.599999999999994">
      <c r="A379" s="24">
        <v>378</v>
      </c>
      <c r="B379" s="24" t="s">
        <v>4310</v>
      </c>
      <c r="C379" s="29">
        <v>202544070169</v>
      </c>
      <c r="D379" s="24" t="s">
        <v>39</v>
      </c>
      <c r="E379" s="24" t="s">
        <v>4311</v>
      </c>
      <c r="F379" s="24" t="s">
        <v>3165</v>
      </c>
      <c r="G379" s="24" t="s">
        <v>3166</v>
      </c>
      <c r="H379" s="25" t="s">
        <v>4312</v>
      </c>
      <c r="I379" s="24"/>
      <c r="J379" s="24" t="s">
        <v>3048</v>
      </c>
      <c r="K379" s="26">
        <v>45826</v>
      </c>
      <c r="L379" s="26">
        <v>45502</v>
      </c>
      <c r="M379" s="26">
        <v>45861</v>
      </c>
      <c r="N379" s="24"/>
      <c r="O379" s="26">
        <v>45861</v>
      </c>
      <c r="P379" s="24" t="s">
        <v>3321</v>
      </c>
      <c r="Q379" s="24" t="s">
        <v>3322</v>
      </c>
      <c r="R379" s="24" t="s">
        <v>988</v>
      </c>
    </row>
    <row r="380" spans="1:18" ht="53.4">
      <c r="A380" s="24">
        <v>379</v>
      </c>
      <c r="B380" s="24" t="s">
        <v>4313</v>
      </c>
      <c r="C380" s="29">
        <v>202547070159</v>
      </c>
      <c r="D380" s="24" t="s">
        <v>307</v>
      </c>
      <c r="E380" s="24" t="s">
        <v>4314</v>
      </c>
      <c r="F380" s="24" t="s">
        <v>3045</v>
      </c>
      <c r="G380" s="24" t="s">
        <v>3046</v>
      </c>
      <c r="H380" s="25" t="s">
        <v>4315</v>
      </c>
      <c r="I380" s="24"/>
      <c r="J380" s="24" t="s">
        <v>3048</v>
      </c>
      <c r="K380" s="26">
        <v>45827</v>
      </c>
      <c r="L380" s="26">
        <v>45861</v>
      </c>
      <c r="M380" s="26">
        <v>45861</v>
      </c>
      <c r="N380" s="24"/>
      <c r="O380" s="26">
        <v>45861</v>
      </c>
      <c r="P380" s="24" t="s">
        <v>3321</v>
      </c>
      <c r="Q380" s="24" t="s">
        <v>3322</v>
      </c>
      <c r="R380" s="24" t="s">
        <v>988</v>
      </c>
    </row>
    <row r="381" spans="1:18" ht="66.599999999999994">
      <c r="A381" s="24">
        <v>380</v>
      </c>
      <c r="B381" s="24" t="s">
        <v>4316</v>
      </c>
      <c r="C381" s="29">
        <v>202517070263</v>
      </c>
      <c r="D381" s="24" t="s">
        <v>172</v>
      </c>
      <c r="E381" s="24" t="s">
        <v>4317</v>
      </c>
      <c r="F381" s="24" t="s">
        <v>4318</v>
      </c>
      <c r="G381" s="24" t="s">
        <v>4319</v>
      </c>
      <c r="H381" s="25" t="s">
        <v>4320</v>
      </c>
      <c r="I381" s="24"/>
      <c r="J381" s="24" t="s">
        <v>3048</v>
      </c>
      <c r="K381" s="26">
        <v>45841</v>
      </c>
      <c r="L381" s="26">
        <v>44895</v>
      </c>
      <c r="M381" s="26">
        <v>45861</v>
      </c>
      <c r="N381" s="24"/>
      <c r="O381" s="26">
        <v>45868</v>
      </c>
      <c r="P381" s="24" t="s">
        <v>3135</v>
      </c>
      <c r="Q381" s="24" t="s">
        <v>3136</v>
      </c>
      <c r="R381" s="24" t="s">
        <v>988</v>
      </c>
    </row>
    <row r="382" spans="1:18" ht="40.200000000000003">
      <c r="A382" s="24">
        <v>381</v>
      </c>
      <c r="B382" s="24" t="s">
        <v>1061</v>
      </c>
      <c r="C382" s="29">
        <v>202511070038</v>
      </c>
      <c r="D382" s="24" t="s">
        <v>33</v>
      </c>
      <c r="E382" s="24" t="s">
        <v>1062</v>
      </c>
      <c r="F382" s="24" t="s">
        <v>3052</v>
      </c>
      <c r="G382" s="24" t="s">
        <v>3319</v>
      </c>
      <c r="H382" s="25" t="s">
        <v>4321</v>
      </c>
      <c r="I382" s="24" t="s">
        <v>3152</v>
      </c>
      <c r="J382" s="24" t="s">
        <v>3048</v>
      </c>
      <c r="K382" s="26">
        <v>45859</v>
      </c>
      <c r="L382" s="26">
        <v>45861</v>
      </c>
      <c r="M382" s="26">
        <v>45861</v>
      </c>
      <c r="N382" s="26">
        <v>46806</v>
      </c>
      <c r="O382" s="24"/>
      <c r="P382" s="24" t="s">
        <v>3289</v>
      </c>
      <c r="Q382" s="24" t="s">
        <v>3290</v>
      </c>
      <c r="R382" s="24" t="s">
        <v>1022</v>
      </c>
    </row>
    <row r="383" spans="1:18" ht="53.4">
      <c r="A383" s="24">
        <v>382</v>
      </c>
      <c r="B383" s="24" t="s">
        <v>4322</v>
      </c>
      <c r="C383" s="29">
        <v>202547070105</v>
      </c>
      <c r="D383" s="24" t="s">
        <v>96</v>
      </c>
      <c r="E383" s="24" t="s">
        <v>4323</v>
      </c>
      <c r="F383" s="24" t="s">
        <v>3177</v>
      </c>
      <c r="G383" s="24" t="s">
        <v>4171</v>
      </c>
      <c r="H383" s="25" t="s">
        <v>4324</v>
      </c>
      <c r="I383" s="24"/>
      <c r="J383" s="24" t="s">
        <v>3048</v>
      </c>
      <c r="K383" s="26">
        <v>45842</v>
      </c>
      <c r="L383" s="26">
        <v>44923</v>
      </c>
      <c r="M383" s="26">
        <v>45861</v>
      </c>
      <c r="N383" s="24"/>
      <c r="O383" s="26">
        <v>45861</v>
      </c>
      <c r="P383" s="24" t="s">
        <v>3120</v>
      </c>
      <c r="Q383" s="24" t="s">
        <v>3121</v>
      </c>
      <c r="R383" s="24" t="s">
        <v>988</v>
      </c>
    </row>
    <row r="384" spans="1:18" ht="40.200000000000003">
      <c r="A384" s="24">
        <v>383</v>
      </c>
      <c r="B384" s="24" t="s">
        <v>4325</v>
      </c>
      <c r="C384" s="29">
        <v>202547070302</v>
      </c>
      <c r="D384" s="24" t="s">
        <v>98</v>
      </c>
      <c r="E384" s="24" t="s">
        <v>4326</v>
      </c>
      <c r="F384" s="24" t="s">
        <v>3302</v>
      </c>
      <c r="G384" s="24" t="s">
        <v>4327</v>
      </c>
      <c r="H384" s="25" t="s">
        <v>4328</v>
      </c>
      <c r="I384" s="24"/>
      <c r="J384" s="24" t="s">
        <v>3048</v>
      </c>
      <c r="K384" s="26">
        <v>45856</v>
      </c>
      <c r="L384" s="26">
        <v>44958</v>
      </c>
      <c r="M384" s="26">
        <v>45861</v>
      </c>
      <c r="N384" s="24"/>
      <c r="O384" s="26">
        <v>45861</v>
      </c>
      <c r="P384" s="24" t="s">
        <v>3410</v>
      </c>
      <c r="Q384" s="24" t="s">
        <v>3150</v>
      </c>
      <c r="R384" s="24" t="s">
        <v>988</v>
      </c>
    </row>
    <row r="385" spans="1:18" ht="40.200000000000003">
      <c r="A385" s="24">
        <v>384</v>
      </c>
      <c r="B385" s="24" t="s">
        <v>4329</v>
      </c>
      <c r="C385" s="29">
        <v>202517070063</v>
      </c>
      <c r="D385" s="24" t="s">
        <v>110</v>
      </c>
      <c r="E385" s="24" t="s">
        <v>4330</v>
      </c>
      <c r="F385" s="24" t="s">
        <v>3066</v>
      </c>
      <c r="G385" s="24" t="s">
        <v>3077</v>
      </c>
      <c r="H385" s="25" t="s">
        <v>4331</v>
      </c>
      <c r="I385" s="24"/>
      <c r="J385" s="24" t="s">
        <v>3048</v>
      </c>
      <c r="K385" s="26">
        <v>45831</v>
      </c>
      <c r="L385" s="26">
        <v>45085</v>
      </c>
      <c r="M385" s="26">
        <v>45861</v>
      </c>
      <c r="N385" s="24"/>
      <c r="O385" s="26">
        <v>46013</v>
      </c>
      <c r="P385" s="24" t="s">
        <v>3049</v>
      </c>
      <c r="Q385" s="24" t="s">
        <v>3050</v>
      </c>
      <c r="R385" s="24" t="s">
        <v>988</v>
      </c>
    </row>
    <row r="386" spans="1:18" ht="40.200000000000003">
      <c r="A386" s="24">
        <v>385</v>
      </c>
      <c r="B386" s="24" t="s">
        <v>4332</v>
      </c>
      <c r="C386" s="29">
        <v>202517070185</v>
      </c>
      <c r="D386" s="24" t="s">
        <v>217</v>
      </c>
      <c r="E386" s="24" t="s">
        <v>4333</v>
      </c>
      <c r="F386" s="24" t="s">
        <v>3045</v>
      </c>
      <c r="G386" s="24" t="s">
        <v>3911</v>
      </c>
      <c r="H386" s="25" t="s">
        <v>4334</v>
      </c>
      <c r="I386" s="24"/>
      <c r="J386" s="24" t="s">
        <v>3048</v>
      </c>
      <c r="K386" s="26">
        <v>45839</v>
      </c>
      <c r="L386" s="26">
        <v>45009</v>
      </c>
      <c r="M386" s="26">
        <v>45861</v>
      </c>
      <c r="N386" s="24"/>
      <c r="O386" s="26">
        <v>45861</v>
      </c>
      <c r="P386" s="24" t="s">
        <v>3289</v>
      </c>
      <c r="Q386" s="24" t="s">
        <v>3290</v>
      </c>
      <c r="R386" s="24" t="s">
        <v>988</v>
      </c>
    </row>
    <row r="387" spans="1:18" ht="40.200000000000003">
      <c r="A387" s="24">
        <v>386</v>
      </c>
      <c r="B387" s="24" t="s">
        <v>4335</v>
      </c>
      <c r="C387" s="29">
        <v>202547070122</v>
      </c>
      <c r="D387" s="24" t="s">
        <v>31</v>
      </c>
      <c r="E387" s="24" t="s">
        <v>4336</v>
      </c>
      <c r="F387" s="24" t="s">
        <v>3091</v>
      </c>
      <c r="G387" s="24" t="s">
        <v>31</v>
      </c>
      <c r="H387" s="25" t="s">
        <v>4337</v>
      </c>
      <c r="I387" s="24"/>
      <c r="J387" s="24" t="s">
        <v>3048</v>
      </c>
      <c r="K387" s="26">
        <v>45856</v>
      </c>
      <c r="L387" s="26">
        <v>45002</v>
      </c>
      <c r="M387" s="26">
        <v>45861</v>
      </c>
      <c r="N387" s="24"/>
      <c r="O387" s="26">
        <v>45861</v>
      </c>
      <c r="P387" s="24" t="s">
        <v>3103</v>
      </c>
      <c r="Q387" s="24" t="s">
        <v>3104</v>
      </c>
      <c r="R387" s="24" t="s">
        <v>988</v>
      </c>
    </row>
    <row r="388" spans="1:18" ht="53.4">
      <c r="A388" s="24">
        <v>387</v>
      </c>
      <c r="B388" s="24" t="s">
        <v>4338</v>
      </c>
      <c r="C388" s="29">
        <v>202517070297</v>
      </c>
      <c r="D388" s="24" t="s">
        <v>31</v>
      </c>
      <c r="E388" s="24" t="s">
        <v>4339</v>
      </c>
      <c r="F388" s="24" t="s">
        <v>3091</v>
      </c>
      <c r="G388" s="24" t="s">
        <v>31</v>
      </c>
      <c r="H388" s="25" t="s">
        <v>4340</v>
      </c>
      <c r="I388" s="24"/>
      <c r="J388" s="24" t="s">
        <v>3048</v>
      </c>
      <c r="K388" s="26">
        <v>45856</v>
      </c>
      <c r="L388" s="26">
        <v>45019</v>
      </c>
      <c r="M388" s="26">
        <v>45861</v>
      </c>
      <c r="N388" s="24"/>
      <c r="O388" s="26">
        <v>45861</v>
      </c>
      <c r="P388" s="24" t="s">
        <v>3069</v>
      </c>
      <c r="Q388" s="24" t="s">
        <v>3070</v>
      </c>
      <c r="R388" s="24" t="s">
        <v>988</v>
      </c>
    </row>
    <row r="389" spans="1:18" ht="40.200000000000003">
      <c r="A389" s="24">
        <v>388</v>
      </c>
      <c r="B389" s="24" t="s">
        <v>4341</v>
      </c>
      <c r="C389" s="29">
        <v>202547070039</v>
      </c>
      <c r="D389" s="24" t="s">
        <v>31</v>
      </c>
      <c r="E389" s="24" t="s">
        <v>4342</v>
      </c>
      <c r="F389" s="24" t="s">
        <v>3091</v>
      </c>
      <c r="G389" s="24" t="s">
        <v>31</v>
      </c>
      <c r="H389" s="25" t="s">
        <v>4343</v>
      </c>
      <c r="I389" s="24"/>
      <c r="J389" s="24" t="s">
        <v>3048</v>
      </c>
      <c r="K389" s="26">
        <v>45856</v>
      </c>
      <c r="L389" s="26">
        <v>45023</v>
      </c>
      <c r="M389" s="26">
        <v>45861</v>
      </c>
      <c r="N389" s="24"/>
      <c r="O389" s="26">
        <v>45861</v>
      </c>
      <c r="P389" s="24" t="s">
        <v>3192</v>
      </c>
      <c r="Q389" s="24" t="s">
        <v>3193</v>
      </c>
      <c r="R389" s="24" t="s">
        <v>988</v>
      </c>
    </row>
    <row r="390" spans="1:18" ht="40.200000000000003">
      <c r="A390" s="24">
        <v>389</v>
      </c>
      <c r="B390" s="24" t="s">
        <v>1052</v>
      </c>
      <c r="C390" s="29">
        <v>202541070047</v>
      </c>
      <c r="D390" s="24" t="s">
        <v>31</v>
      </c>
      <c r="E390" s="24" t="s">
        <v>1053</v>
      </c>
      <c r="F390" s="24" t="s">
        <v>3091</v>
      </c>
      <c r="G390" s="24" t="s">
        <v>31</v>
      </c>
      <c r="H390" s="25" t="s">
        <v>4344</v>
      </c>
      <c r="I390" s="24" t="s">
        <v>3152</v>
      </c>
      <c r="J390" s="24" t="s">
        <v>3048</v>
      </c>
      <c r="K390" s="26">
        <v>45861</v>
      </c>
      <c r="L390" s="26">
        <v>45861</v>
      </c>
      <c r="M390" s="26">
        <v>45861</v>
      </c>
      <c r="N390" s="26">
        <v>46806</v>
      </c>
      <c r="O390" s="24"/>
      <c r="P390" s="24" t="s">
        <v>3359</v>
      </c>
      <c r="Q390" s="24" t="s">
        <v>3360</v>
      </c>
      <c r="R390" s="24" t="s">
        <v>968</v>
      </c>
    </row>
    <row r="391" spans="1:18" ht="53.4">
      <c r="A391" s="24">
        <v>390</v>
      </c>
      <c r="B391" s="24" t="s">
        <v>4345</v>
      </c>
      <c r="C391" s="29">
        <v>202517070097</v>
      </c>
      <c r="D391" s="24" t="s">
        <v>51</v>
      </c>
      <c r="E391" s="24" t="s">
        <v>4346</v>
      </c>
      <c r="F391" s="24" t="s">
        <v>3091</v>
      </c>
      <c r="G391" s="24" t="s">
        <v>51</v>
      </c>
      <c r="H391" s="25" t="s">
        <v>4347</v>
      </c>
      <c r="I391" s="24"/>
      <c r="J391" s="24" t="s">
        <v>3048</v>
      </c>
      <c r="K391" s="26">
        <v>45825</v>
      </c>
      <c r="L391" s="26">
        <v>44944</v>
      </c>
      <c r="M391" s="26">
        <v>45861</v>
      </c>
      <c r="N391" s="24"/>
      <c r="O391" s="26">
        <v>45861</v>
      </c>
      <c r="P391" s="24" t="s">
        <v>3335</v>
      </c>
      <c r="Q391" s="24" t="s">
        <v>3336</v>
      </c>
      <c r="R391" s="24" t="s">
        <v>988</v>
      </c>
    </row>
    <row r="392" spans="1:18" ht="66.599999999999994">
      <c r="A392" s="24">
        <v>391</v>
      </c>
      <c r="B392" s="24" t="s">
        <v>4348</v>
      </c>
      <c r="C392" s="29">
        <v>202517070003</v>
      </c>
      <c r="D392" s="24" t="s">
        <v>51</v>
      </c>
      <c r="E392" s="24" t="s">
        <v>4349</v>
      </c>
      <c r="F392" s="24" t="s">
        <v>3091</v>
      </c>
      <c r="G392" s="24" t="s">
        <v>51</v>
      </c>
      <c r="H392" s="25" t="s">
        <v>4350</v>
      </c>
      <c r="I392" s="24"/>
      <c r="J392" s="24" t="s">
        <v>3048</v>
      </c>
      <c r="K392" s="26">
        <v>45825</v>
      </c>
      <c r="L392" s="26">
        <v>44944</v>
      </c>
      <c r="M392" s="26">
        <v>45861</v>
      </c>
      <c r="N392" s="24"/>
      <c r="O392" s="26">
        <v>45861</v>
      </c>
      <c r="P392" s="24" t="s">
        <v>3335</v>
      </c>
      <c r="Q392" s="24" t="s">
        <v>3336</v>
      </c>
      <c r="R392" s="24" t="s">
        <v>988</v>
      </c>
    </row>
    <row r="393" spans="1:18" ht="53.4">
      <c r="A393" s="24">
        <v>392</v>
      </c>
      <c r="B393" s="24" t="s">
        <v>4351</v>
      </c>
      <c r="C393" s="29">
        <v>202517070294</v>
      </c>
      <c r="D393" s="24" t="s">
        <v>225</v>
      </c>
      <c r="E393" s="24" t="s">
        <v>4352</v>
      </c>
      <c r="F393" s="24" t="s">
        <v>3165</v>
      </c>
      <c r="G393" s="24" t="s">
        <v>4353</v>
      </c>
      <c r="H393" s="25" t="s">
        <v>4354</v>
      </c>
      <c r="I393" s="24"/>
      <c r="J393" s="24" t="s">
        <v>3048</v>
      </c>
      <c r="K393" s="26">
        <v>45841</v>
      </c>
      <c r="L393" s="26">
        <v>44949</v>
      </c>
      <c r="M393" s="26">
        <v>45861</v>
      </c>
      <c r="N393" s="24"/>
      <c r="O393" s="26">
        <v>45861</v>
      </c>
      <c r="P393" s="24" t="s">
        <v>3289</v>
      </c>
      <c r="Q393" s="24" t="s">
        <v>3290</v>
      </c>
      <c r="R393" s="24" t="s">
        <v>647</v>
      </c>
    </row>
    <row r="394" spans="1:18" ht="53.4">
      <c r="A394" s="24">
        <v>393</v>
      </c>
      <c r="B394" s="24" t="s">
        <v>4355</v>
      </c>
      <c r="C394" s="29">
        <v>202517070029</v>
      </c>
      <c r="D394" s="24" t="s">
        <v>49</v>
      </c>
      <c r="E394" s="24" t="s">
        <v>4356</v>
      </c>
      <c r="F394" s="24" t="s">
        <v>3066</v>
      </c>
      <c r="G394" s="24" t="s">
        <v>3067</v>
      </c>
      <c r="H394" s="25" t="s">
        <v>4357</v>
      </c>
      <c r="I394" s="24"/>
      <c r="J394" s="24" t="s">
        <v>3048</v>
      </c>
      <c r="K394" s="26">
        <v>45700</v>
      </c>
      <c r="L394" s="26">
        <v>45149</v>
      </c>
      <c r="M394" s="26">
        <v>45861</v>
      </c>
      <c r="N394" s="24"/>
      <c r="O394" s="26">
        <v>45861</v>
      </c>
      <c r="P394" s="24" t="s">
        <v>3233</v>
      </c>
      <c r="Q394" s="24" t="s">
        <v>3234</v>
      </c>
      <c r="R394" s="24" t="s">
        <v>988</v>
      </c>
    </row>
    <row r="395" spans="1:18" ht="53.4">
      <c r="A395" s="24">
        <v>394</v>
      </c>
      <c r="B395" s="24" t="s">
        <v>1058</v>
      </c>
      <c r="C395" s="29">
        <v>202541070310</v>
      </c>
      <c r="D395" s="24" t="s">
        <v>56</v>
      </c>
      <c r="E395" s="24" t="s">
        <v>1059</v>
      </c>
      <c r="F395" s="24" t="s">
        <v>3091</v>
      </c>
      <c r="G395" s="24" t="s">
        <v>4358</v>
      </c>
      <c r="H395" s="25" t="s">
        <v>4359</v>
      </c>
      <c r="I395" s="24" t="s">
        <v>3152</v>
      </c>
      <c r="J395" s="24" t="s">
        <v>3048</v>
      </c>
      <c r="K395" s="26">
        <v>45861</v>
      </c>
      <c r="L395" s="26">
        <v>45861</v>
      </c>
      <c r="M395" s="26">
        <v>45861</v>
      </c>
      <c r="N395" s="26">
        <v>46806</v>
      </c>
      <c r="O395" s="24"/>
      <c r="P395" s="24" t="s">
        <v>3079</v>
      </c>
      <c r="Q395" s="24" t="s">
        <v>3080</v>
      </c>
      <c r="R395" s="24" t="s">
        <v>647</v>
      </c>
    </row>
    <row r="396" spans="1:18" ht="40.200000000000003">
      <c r="A396" s="24">
        <v>395</v>
      </c>
      <c r="B396" s="24" t="s">
        <v>4360</v>
      </c>
      <c r="C396" s="29">
        <v>202517070060</v>
      </c>
      <c r="D396" s="24" t="s">
        <v>73</v>
      </c>
      <c r="E396" s="24" t="s">
        <v>4361</v>
      </c>
      <c r="F396" s="24" t="s">
        <v>3059</v>
      </c>
      <c r="G396" s="24" t="s">
        <v>3124</v>
      </c>
      <c r="H396" s="25" t="s">
        <v>4362</v>
      </c>
      <c r="I396" s="24"/>
      <c r="J396" s="24" t="s">
        <v>3048</v>
      </c>
      <c r="K396" s="26">
        <v>45734</v>
      </c>
      <c r="L396" s="26">
        <v>44924</v>
      </c>
      <c r="M396" s="26">
        <v>45861</v>
      </c>
      <c r="N396" s="24"/>
      <c r="O396" s="26">
        <v>45861</v>
      </c>
      <c r="P396" s="24" t="s">
        <v>3695</v>
      </c>
      <c r="Q396" s="24" t="s">
        <v>3085</v>
      </c>
      <c r="R396" s="24" t="s">
        <v>988</v>
      </c>
    </row>
    <row r="397" spans="1:18" ht="40.200000000000003">
      <c r="A397" s="24">
        <v>396</v>
      </c>
      <c r="B397" s="24" t="s">
        <v>4363</v>
      </c>
      <c r="C397" s="29">
        <v>202511070165</v>
      </c>
      <c r="D397" s="24" t="s">
        <v>148</v>
      </c>
      <c r="E397" s="24" t="s">
        <v>4364</v>
      </c>
      <c r="F397" s="24" t="s">
        <v>3052</v>
      </c>
      <c r="G397" s="24" t="s">
        <v>3817</v>
      </c>
      <c r="H397" s="25" t="s">
        <v>4365</v>
      </c>
      <c r="I397" s="24" t="s">
        <v>23</v>
      </c>
      <c r="J397" s="24" t="s">
        <v>3048</v>
      </c>
      <c r="K397" s="26">
        <v>45758</v>
      </c>
      <c r="L397" s="26">
        <v>45861</v>
      </c>
      <c r="M397" s="26">
        <v>45861</v>
      </c>
      <c r="N397" s="24"/>
      <c r="O397" s="26">
        <v>45861</v>
      </c>
      <c r="P397" s="24" t="s">
        <v>3130</v>
      </c>
      <c r="Q397" s="24" t="s">
        <v>3131</v>
      </c>
      <c r="R397" s="24" t="s">
        <v>988</v>
      </c>
    </row>
    <row r="398" spans="1:18" ht="40.200000000000003">
      <c r="A398" s="24">
        <v>397</v>
      </c>
      <c r="B398" s="24" t="s">
        <v>4366</v>
      </c>
      <c r="C398" s="29">
        <v>202517069969</v>
      </c>
      <c r="D398" s="24" t="s">
        <v>32</v>
      </c>
      <c r="E398" s="24" t="s">
        <v>4367</v>
      </c>
      <c r="F398" s="24" t="s">
        <v>3066</v>
      </c>
      <c r="G398" s="24" t="s">
        <v>3067</v>
      </c>
      <c r="H398" s="25" t="s">
        <v>4368</v>
      </c>
      <c r="I398" s="24"/>
      <c r="J398" s="24" t="s">
        <v>3048</v>
      </c>
      <c r="K398" s="26">
        <v>45860</v>
      </c>
      <c r="L398" s="26">
        <v>44918</v>
      </c>
      <c r="M398" s="26">
        <v>45861</v>
      </c>
      <c r="N398" s="24"/>
      <c r="O398" s="26">
        <v>45861</v>
      </c>
      <c r="P398" s="24" t="s">
        <v>3204</v>
      </c>
      <c r="Q398" s="24" t="s">
        <v>3205</v>
      </c>
      <c r="R398" s="24" t="s">
        <v>988</v>
      </c>
    </row>
    <row r="399" spans="1:18" ht="40.200000000000003">
      <c r="A399" s="24">
        <v>398</v>
      </c>
      <c r="B399" s="24" t="s">
        <v>4369</v>
      </c>
      <c r="C399" s="29">
        <v>202547070117</v>
      </c>
      <c r="D399" s="24" t="s">
        <v>178</v>
      </c>
      <c r="E399" s="24" t="s">
        <v>4370</v>
      </c>
      <c r="F399" s="24" t="s">
        <v>3091</v>
      </c>
      <c r="G399" s="24" t="s">
        <v>4371</v>
      </c>
      <c r="H399" s="25" t="s">
        <v>4372</v>
      </c>
      <c r="I399" s="24"/>
      <c r="J399" s="24" t="s">
        <v>3048</v>
      </c>
      <c r="K399" s="26">
        <v>45805</v>
      </c>
      <c r="L399" s="26">
        <v>45147</v>
      </c>
      <c r="M399" s="26">
        <v>45861</v>
      </c>
      <c r="N399" s="24"/>
      <c r="O399" s="26">
        <v>45863</v>
      </c>
      <c r="P399" s="24" t="s">
        <v>3149</v>
      </c>
      <c r="Q399" s="24" t="s">
        <v>3150</v>
      </c>
      <c r="R399" s="24" t="s">
        <v>988</v>
      </c>
    </row>
    <row r="400" spans="1:18" ht="93">
      <c r="A400" s="24">
        <v>399</v>
      </c>
      <c r="B400" s="24" t="s">
        <v>4373</v>
      </c>
      <c r="C400" s="29">
        <v>202541070260</v>
      </c>
      <c r="D400" s="24" t="s">
        <v>60</v>
      </c>
      <c r="E400" s="24" t="s">
        <v>4374</v>
      </c>
      <c r="F400" s="24" t="s">
        <v>3059</v>
      </c>
      <c r="G400" s="24" t="s">
        <v>4375</v>
      </c>
      <c r="H400" s="25" t="s">
        <v>4376</v>
      </c>
      <c r="I400" s="24" t="s">
        <v>23</v>
      </c>
      <c r="J400" s="24" t="s">
        <v>3048</v>
      </c>
      <c r="K400" s="26">
        <v>45860</v>
      </c>
      <c r="L400" s="26">
        <v>45861</v>
      </c>
      <c r="M400" s="26">
        <v>45861</v>
      </c>
      <c r="N400" s="24"/>
      <c r="O400" s="26">
        <v>45861</v>
      </c>
      <c r="P400" s="24" t="s">
        <v>3149</v>
      </c>
      <c r="Q400" s="24" t="s">
        <v>3150</v>
      </c>
      <c r="R400" s="24" t="s">
        <v>988</v>
      </c>
    </row>
    <row r="401" spans="1:18" ht="40.200000000000003">
      <c r="A401" s="24">
        <v>400</v>
      </c>
      <c r="B401" s="24" t="s">
        <v>4377</v>
      </c>
      <c r="C401" s="29">
        <v>202517069945</v>
      </c>
      <c r="D401" s="24" t="s">
        <v>81</v>
      </c>
      <c r="E401" s="24" t="s">
        <v>4378</v>
      </c>
      <c r="F401" s="24" t="s">
        <v>3066</v>
      </c>
      <c r="G401" s="24" t="s">
        <v>3319</v>
      </c>
      <c r="H401" s="25" t="s">
        <v>4379</v>
      </c>
      <c r="I401" s="24"/>
      <c r="J401" s="24" t="s">
        <v>3048</v>
      </c>
      <c r="K401" s="26">
        <v>45847</v>
      </c>
      <c r="L401" s="26">
        <v>45014</v>
      </c>
      <c r="M401" s="26">
        <v>45861</v>
      </c>
      <c r="N401" s="24"/>
      <c r="O401" s="26">
        <v>45861</v>
      </c>
      <c r="P401" s="24" t="s">
        <v>3284</v>
      </c>
      <c r="Q401" s="24" t="s">
        <v>3285</v>
      </c>
      <c r="R401" s="24" t="s">
        <v>988</v>
      </c>
    </row>
    <row r="402" spans="1:18" ht="40.200000000000003">
      <c r="A402" s="24">
        <v>401</v>
      </c>
      <c r="B402" s="24" t="s">
        <v>1054</v>
      </c>
      <c r="C402" s="29">
        <v>202541069976</v>
      </c>
      <c r="D402" s="24" t="s">
        <v>42</v>
      </c>
      <c r="E402" s="24" t="s">
        <v>1055</v>
      </c>
      <c r="F402" s="24" t="s">
        <v>3045</v>
      </c>
      <c r="G402" s="24" t="s">
        <v>3252</v>
      </c>
      <c r="H402" s="25" t="s">
        <v>4380</v>
      </c>
      <c r="I402" s="24" t="s">
        <v>3152</v>
      </c>
      <c r="J402" s="24" t="s">
        <v>3048</v>
      </c>
      <c r="K402" s="26">
        <v>45860</v>
      </c>
      <c r="L402" s="26">
        <v>45861</v>
      </c>
      <c r="M402" s="26">
        <v>45861</v>
      </c>
      <c r="N402" s="26">
        <v>46806</v>
      </c>
      <c r="O402" s="24"/>
      <c r="P402" s="24" t="s">
        <v>3093</v>
      </c>
      <c r="Q402" s="24" t="s">
        <v>3094</v>
      </c>
      <c r="R402" s="24" t="s">
        <v>1022</v>
      </c>
    </row>
    <row r="403" spans="1:18" ht="40.200000000000003">
      <c r="A403" s="24">
        <v>402</v>
      </c>
      <c r="B403" s="24" t="s">
        <v>4381</v>
      </c>
      <c r="C403" s="29">
        <v>202517070311</v>
      </c>
      <c r="D403" s="24" t="s">
        <v>34</v>
      </c>
      <c r="E403" s="24" t="s">
        <v>4382</v>
      </c>
      <c r="F403" s="24" t="s">
        <v>3066</v>
      </c>
      <c r="G403" s="24" t="s">
        <v>3067</v>
      </c>
      <c r="H403" s="25" t="s">
        <v>4383</v>
      </c>
      <c r="I403" s="24"/>
      <c r="J403" s="24" t="s">
        <v>3048</v>
      </c>
      <c r="K403" s="26">
        <v>45859</v>
      </c>
      <c r="L403" s="26">
        <v>44960</v>
      </c>
      <c r="M403" s="26">
        <v>45861</v>
      </c>
      <c r="N403" s="24"/>
      <c r="O403" s="26">
        <v>45861</v>
      </c>
      <c r="P403" s="24" t="s">
        <v>3173</v>
      </c>
      <c r="Q403" s="24" t="s">
        <v>3174</v>
      </c>
      <c r="R403" s="24" t="s">
        <v>988</v>
      </c>
    </row>
    <row r="404" spans="1:18" ht="53.4">
      <c r="A404" s="24">
        <v>403</v>
      </c>
      <c r="B404" s="24" t="s">
        <v>4384</v>
      </c>
      <c r="C404" s="29">
        <v>202547070615</v>
      </c>
      <c r="D404" s="24" t="s">
        <v>31</v>
      </c>
      <c r="E404" s="24" t="s">
        <v>4385</v>
      </c>
      <c r="F404" s="24" t="s">
        <v>3091</v>
      </c>
      <c r="G404" s="24" t="s">
        <v>31</v>
      </c>
      <c r="H404" s="25" t="s">
        <v>4386</v>
      </c>
      <c r="I404" s="24"/>
      <c r="J404" s="24" t="s">
        <v>3048</v>
      </c>
      <c r="K404" s="26">
        <v>45860</v>
      </c>
      <c r="L404" s="26">
        <v>45019</v>
      </c>
      <c r="M404" s="26">
        <v>45862</v>
      </c>
      <c r="N404" s="24"/>
      <c r="O404" s="26">
        <v>45862</v>
      </c>
      <c r="P404" s="24" t="s">
        <v>3103</v>
      </c>
      <c r="Q404" s="24" t="s">
        <v>3104</v>
      </c>
      <c r="R404" s="24" t="s">
        <v>988</v>
      </c>
    </row>
    <row r="405" spans="1:18" ht="40.200000000000003">
      <c r="A405" s="24">
        <v>404</v>
      </c>
      <c r="B405" s="24" t="s">
        <v>4387</v>
      </c>
      <c r="C405" s="29">
        <v>202517070406</v>
      </c>
      <c r="D405" s="24" t="s">
        <v>31</v>
      </c>
      <c r="E405" s="24" t="s">
        <v>4388</v>
      </c>
      <c r="F405" s="24" t="s">
        <v>3091</v>
      </c>
      <c r="G405" s="24" t="s">
        <v>31</v>
      </c>
      <c r="H405" s="25" t="s">
        <v>4389</v>
      </c>
      <c r="I405" s="24"/>
      <c r="J405" s="24" t="s">
        <v>3048</v>
      </c>
      <c r="K405" s="26">
        <v>45861</v>
      </c>
      <c r="L405" s="26">
        <v>45023</v>
      </c>
      <c r="M405" s="26">
        <v>45862</v>
      </c>
      <c r="N405" s="24"/>
      <c r="O405" s="26">
        <v>45862</v>
      </c>
      <c r="P405" s="24" t="s">
        <v>3114</v>
      </c>
      <c r="Q405" s="24" t="s">
        <v>3094</v>
      </c>
      <c r="R405" s="24" t="s">
        <v>988</v>
      </c>
    </row>
    <row r="406" spans="1:18" ht="40.200000000000003">
      <c r="A406" s="24">
        <v>405</v>
      </c>
      <c r="B406" s="24" t="s">
        <v>4390</v>
      </c>
      <c r="C406" s="29">
        <v>202547070397</v>
      </c>
      <c r="D406" s="24" t="s">
        <v>31</v>
      </c>
      <c r="E406" s="24" t="s">
        <v>4391</v>
      </c>
      <c r="F406" s="24" t="s">
        <v>3091</v>
      </c>
      <c r="G406" s="24" t="s">
        <v>31</v>
      </c>
      <c r="H406" s="25" t="s">
        <v>4392</v>
      </c>
      <c r="I406" s="24"/>
      <c r="J406" s="24" t="s">
        <v>3048</v>
      </c>
      <c r="K406" s="26">
        <v>45856</v>
      </c>
      <c r="L406" s="26">
        <v>45015</v>
      </c>
      <c r="M406" s="26">
        <v>45862</v>
      </c>
      <c r="N406" s="24"/>
      <c r="O406" s="26">
        <v>45862</v>
      </c>
      <c r="P406" s="24" t="s">
        <v>3093</v>
      </c>
      <c r="Q406" s="24" t="s">
        <v>3094</v>
      </c>
      <c r="R406" s="24" t="s">
        <v>988</v>
      </c>
    </row>
    <row r="407" spans="1:18" ht="66.599999999999994">
      <c r="A407" s="24">
        <v>406</v>
      </c>
      <c r="B407" s="24" t="s">
        <v>1065</v>
      </c>
      <c r="C407" s="29">
        <v>202541070578</v>
      </c>
      <c r="D407" s="24" t="s">
        <v>31</v>
      </c>
      <c r="E407" s="24" t="s">
        <v>1066</v>
      </c>
      <c r="F407" s="24" t="s">
        <v>3091</v>
      </c>
      <c r="G407" s="24" t="s">
        <v>31</v>
      </c>
      <c r="H407" s="25" t="s">
        <v>4393</v>
      </c>
      <c r="I407" s="24" t="s">
        <v>3152</v>
      </c>
      <c r="J407" s="24" t="s">
        <v>3048</v>
      </c>
      <c r="K407" s="26">
        <v>45862</v>
      </c>
      <c r="L407" s="26">
        <v>45862</v>
      </c>
      <c r="M407" s="26">
        <v>45862</v>
      </c>
      <c r="N407" s="26">
        <v>46807</v>
      </c>
      <c r="O407" s="24"/>
      <c r="P407" s="24" t="s">
        <v>3364</v>
      </c>
      <c r="Q407" s="24" t="s">
        <v>3255</v>
      </c>
      <c r="R407" s="24" t="s">
        <v>968</v>
      </c>
    </row>
    <row r="408" spans="1:18" ht="40.200000000000003">
      <c r="A408" s="24">
        <v>407</v>
      </c>
      <c r="B408" s="24" t="s">
        <v>4394</v>
      </c>
      <c r="C408" s="29">
        <v>202547070379</v>
      </c>
      <c r="D408" s="24" t="s">
        <v>31</v>
      </c>
      <c r="E408" s="24" t="s">
        <v>4395</v>
      </c>
      <c r="F408" s="24" t="s">
        <v>3091</v>
      </c>
      <c r="G408" s="24" t="s">
        <v>31</v>
      </c>
      <c r="H408" s="25" t="s">
        <v>4396</v>
      </c>
      <c r="I408" s="24"/>
      <c r="J408" s="24" t="s">
        <v>3048</v>
      </c>
      <c r="K408" s="26">
        <v>45848</v>
      </c>
      <c r="L408" s="26">
        <v>45006</v>
      </c>
      <c r="M408" s="26">
        <v>45862</v>
      </c>
      <c r="N408" s="24"/>
      <c r="O408" s="26">
        <v>45862</v>
      </c>
      <c r="P408" s="24" t="s">
        <v>3098</v>
      </c>
      <c r="Q408" s="24" t="s">
        <v>3099</v>
      </c>
      <c r="R408" s="24" t="s">
        <v>988</v>
      </c>
    </row>
    <row r="409" spans="1:18" ht="53.4">
      <c r="A409" s="24">
        <v>408</v>
      </c>
      <c r="B409" s="24" t="s">
        <v>4397</v>
      </c>
      <c r="C409" s="29">
        <v>202517070493</v>
      </c>
      <c r="D409" s="24" t="s">
        <v>53</v>
      </c>
      <c r="E409" s="24" t="s">
        <v>4398</v>
      </c>
      <c r="F409" s="24" t="s">
        <v>3066</v>
      </c>
      <c r="G409" s="24" t="s">
        <v>3067</v>
      </c>
      <c r="H409" s="25" t="s">
        <v>4399</v>
      </c>
      <c r="I409" s="24"/>
      <c r="J409" s="24" t="s">
        <v>3048</v>
      </c>
      <c r="K409" s="26">
        <v>45859</v>
      </c>
      <c r="L409" s="26">
        <v>44980</v>
      </c>
      <c r="M409" s="26">
        <v>45862</v>
      </c>
      <c r="N409" s="24"/>
      <c r="O409" s="26">
        <v>45862</v>
      </c>
      <c r="P409" s="24" t="s">
        <v>3204</v>
      </c>
      <c r="Q409" s="24" t="s">
        <v>3205</v>
      </c>
      <c r="R409" s="24" t="s">
        <v>988</v>
      </c>
    </row>
    <row r="410" spans="1:18" ht="53.4">
      <c r="A410" s="24">
        <v>409</v>
      </c>
      <c r="B410" s="24" t="s">
        <v>4400</v>
      </c>
      <c r="C410" s="29">
        <v>202517070547</v>
      </c>
      <c r="D410" s="24" t="s">
        <v>53</v>
      </c>
      <c r="E410" s="24" t="s">
        <v>4401</v>
      </c>
      <c r="F410" s="24" t="s">
        <v>3066</v>
      </c>
      <c r="G410" s="24" t="s">
        <v>3067</v>
      </c>
      <c r="H410" s="25" t="s">
        <v>4402</v>
      </c>
      <c r="I410" s="24"/>
      <c r="J410" s="24" t="s">
        <v>3048</v>
      </c>
      <c r="K410" s="26">
        <v>45860</v>
      </c>
      <c r="L410" s="26">
        <v>44980</v>
      </c>
      <c r="M410" s="26">
        <v>45862</v>
      </c>
      <c r="N410" s="24"/>
      <c r="O410" s="26">
        <v>45862</v>
      </c>
      <c r="P410" s="24" t="s">
        <v>3204</v>
      </c>
      <c r="Q410" s="24" t="s">
        <v>3205</v>
      </c>
      <c r="R410" s="24" t="s">
        <v>988</v>
      </c>
    </row>
    <row r="411" spans="1:18" ht="40.200000000000003">
      <c r="A411" s="24">
        <v>410</v>
      </c>
      <c r="B411" s="24" t="s">
        <v>4403</v>
      </c>
      <c r="C411" s="29">
        <v>202547070485</v>
      </c>
      <c r="D411" s="24" t="s">
        <v>53</v>
      </c>
      <c r="E411" s="24" t="s">
        <v>4404</v>
      </c>
      <c r="F411" s="24" t="s">
        <v>3066</v>
      </c>
      <c r="G411" s="24" t="s">
        <v>3067</v>
      </c>
      <c r="H411" s="25" t="s">
        <v>4405</v>
      </c>
      <c r="I411" s="24"/>
      <c r="J411" s="24" t="s">
        <v>3048</v>
      </c>
      <c r="K411" s="26">
        <v>45860</v>
      </c>
      <c r="L411" s="26">
        <v>45233</v>
      </c>
      <c r="M411" s="26">
        <v>45862</v>
      </c>
      <c r="N411" s="24"/>
      <c r="O411" s="26">
        <v>45862</v>
      </c>
      <c r="P411" s="24" t="s">
        <v>3254</v>
      </c>
      <c r="Q411" s="24" t="s">
        <v>3255</v>
      </c>
      <c r="R411" s="24" t="s">
        <v>988</v>
      </c>
    </row>
    <row r="412" spans="1:18" ht="53.4">
      <c r="A412" s="24">
        <v>411</v>
      </c>
      <c r="B412" s="24" t="s">
        <v>4406</v>
      </c>
      <c r="C412" s="29">
        <v>202517070528</v>
      </c>
      <c r="D412" s="24" t="s">
        <v>103</v>
      </c>
      <c r="E412" s="24" t="s">
        <v>4407</v>
      </c>
      <c r="F412" s="24" t="s">
        <v>3117</v>
      </c>
      <c r="G412" s="24" t="s">
        <v>4053</v>
      </c>
      <c r="H412" s="25" t="s">
        <v>4408</v>
      </c>
      <c r="I412" s="24"/>
      <c r="J412" s="24" t="s">
        <v>3048</v>
      </c>
      <c r="K412" s="26">
        <v>45849</v>
      </c>
      <c r="L412" s="26">
        <v>44954</v>
      </c>
      <c r="M412" s="26">
        <v>45862</v>
      </c>
      <c r="N412" s="24"/>
      <c r="O412" s="26">
        <v>45862</v>
      </c>
      <c r="P412" s="24" t="s">
        <v>3397</v>
      </c>
      <c r="Q412" s="24" t="s">
        <v>3398</v>
      </c>
      <c r="R412" s="24" t="s">
        <v>988</v>
      </c>
    </row>
    <row r="413" spans="1:18" ht="53.4">
      <c r="A413" s="24">
        <v>412</v>
      </c>
      <c r="B413" s="24" t="s">
        <v>4409</v>
      </c>
      <c r="C413" s="29">
        <v>202517070537</v>
      </c>
      <c r="D413" s="24" t="s">
        <v>48</v>
      </c>
      <c r="E413" s="24" t="s">
        <v>4410</v>
      </c>
      <c r="F413" s="24" t="s">
        <v>3066</v>
      </c>
      <c r="G413" s="24" t="s">
        <v>3319</v>
      </c>
      <c r="H413" s="25" t="s">
        <v>4411</v>
      </c>
      <c r="I413" s="24"/>
      <c r="J413" s="24" t="s">
        <v>3048</v>
      </c>
      <c r="K413" s="26">
        <v>45798</v>
      </c>
      <c r="L413" s="26">
        <v>45037</v>
      </c>
      <c r="M413" s="26">
        <v>45862</v>
      </c>
      <c r="N413" s="24"/>
      <c r="O413" s="26">
        <v>45862</v>
      </c>
      <c r="P413" s="24" t="s">
        <v>3173</v>
      </c>
      <c r="Q413" s="24" t="s">
        <v>3174</v>
      </c>
      <c r="R413" s="24" t="s">
        <v>988</v>
      </c>
    </row>
    <row r="414" spans="1:18" ht="40.200000000000003">
      <c r="A414" s="24">
        <v>413</v>
      </c>
      <c r="B414" s="24" t="s">
        <v>4412</v>
      </c>
      <c r="C414" s="29">
        <v>202517070418</v>
      </c>
      <c r="D414" s="24" t="s">
        <v>47</v>
      </c>
      <c r="E414" s="24" t="s">
        <v>4413</v>
      </c>
      <c r="F414" s="24" t="s">
        <v>3091</v>
      </c>
      <c r="G414" s="24" t="s">
        <v>47</v>
      </c>
      <c r="H414" s="25" t="s">
        <v>4414</v>
      </c>
      <c r="I414" s="24"/>
      <c r="J414" s="24" t="s">
        <v>3048</v>
      </c>
      <c r="K414" s="26">
        <v>45814</v>
      </c>
      <c r="L414" s="26">
        <v>44924</v>
      </c>
      <c r="M414" s="26">
        <v>45862</v>
      </c>
      <c r="N414" s="24"/>
      <c r="O414" s="26">
        <v>45862</v>
      </c>
      <c r="P414" s="24" t="s">
        <v>3109</v>
      </c>
      <c r="Q414" s="24" t="s">
        <v>3110</v>
      </c>
      <c r="R414" s="24" t="s">
        <v>988</v>
      </c>
    </row>
    <row r="415" spans="1:18" ht="53.4">
      <c r="A415" s="24">
        <v>414</v>
      </c>
      <c r="B415" s="24" t="s">
        <v>4415</v>
      </c>
      <c r="C415" s="29">
        <v>202547070416</v>
      </c>
      <c r="D415" s="24" t="s">
        <v>40</v>
      </c>
      <c r="E415" s="24" t="s">
        <v>4416</v>
      </c>
      <c r="F415" s="24" t="s">
        <v>3091</v>
      </c>
      <c r="G415" s="24" t="s">
        <v>4417</v>
      </c>
      <c r="H415" s="25" t="s">
        <v>4418</v>
      </c>
      <c r="I415" s="24"/>
      <c r="J415" s="24" t="s">
        <v>3048</v>
      </c>
      <c r="K415" s="26">
        <v>45832</v>
      </c>
      <c r="L415" s="26">
        <v>44924</v>
      </c>
      <c r="M415" s="26">
        <v>45862</v>
      </c>
      <c r="N415" s="24"/>
      <c r="O415" s="26">
        <v>45862</v>
      </c>
      <c r="P415" s="24" t="s">
        <v>3321</v>
      </c>
      <c r="Q415" s="24" t="s">
        <v>3322</v>
      </c>
      <c r="R415" s="24" t="s">
        <v>988</v>
      </c>
    </row>
    <row r="416" spans="1:18" ht="27">
      <c r="A416" s="24">
        <v>415</v>
      </c>
      <c r="B416" s="24" t="s">
        <v>1063</v>
      </c>
      <c r="C416" s="29">
        <v>202541070477</v>
      </c>
      <c r="D416" s="24" t="s">
        <v>40</v>
      </c>
      <c r="E416" s="24" t="s">
        <v>1064</v>
      </c>
      <c r="F416" s="24" t="s">
        <v>3091</v>
      </c>
      <c r="G416" s="24" t="s">
        <v>4104</v>
      </c>
      <c r="H416" s="25" t="s">
        <v>4419</v>
      </c>
      <c r="I416" s="24" t="s">
        <v>23</v>
      </c>
      <c r="J416" s="24" t="s">
        <v>3048</v>
      </c>
      <c r="K416" s="26">
        <v>45861</v>
      </c>
      <c r="L416" s="26">
        <v>45862</v>
      </c>
      <c r="M416" s="26">
        <v>45862</v>
      </c>
      <c r="N416" s="26">
        <v>46807</v>
      </c>
      <c r="O416" s="24"/>
      <c r="P416" s="24" t="s">
        <v>3893</v>
      </c>
      <c r="Q416" s="24" t="s">
        <v>3894</v>
      </c>
      <c r="R416" s="24" t="s">
        <v>974</v>
      </c>
    </row>
    <row r="417" spans="1:18" ht="66.599999999999994">
      <c r="A417" s="24">
        <v>416</v>
      </c>
      <c r="B417" s="24" t="s">
        <v>1067</v>
      </c>
      <c r="C417" s="29">
        <v>202541070503</v>
      </c>
      <c r="D417" s="24" t="s">
        <v>44</v>
      </c>
      <c r="E417" s="24" t="s">
        <v>1068</v>
      </c>
      <c r="F417" s="24" t="s">
        <v>3052</v>
      </c>
      <c r="G417" s="24" t="s">
        <v>3408</v>
      </c>
      <c r="H417" s="25" t="s">
        <v>4420</v>
      </c>
      <c r="I417" s="24" t="s">
        <v>3152</v>
      </c>
      <c r="J417" s="24" t="s">
        <v>3334</v>
      </c>
      <c r="K417" s="26">
        <v>45775</v>
      </c>
      <c r="L417" s="26">
        <v>45862</v>
      </c>
      <c r="M417" s="26">
        <v>45862</v>
      </c>
      <c r="N417" s="26">
        <v>46807</v>
      </c>
      <c r="O417" s="24"/>
      <c r="P417" s="24" t="s">
        <v>3084</v>
      </c>
      <c r="Q417" s="24" t="s">
        <v>3085</v>
      </c>
      <c r="R417" s="24" t="s">
        <v>968</v>
      </c>
    </row>
    <row r="418" spans="1:18" ht="40.200000000000003">
      <c r="A418" s="24">
        <v>417</v>
      </c>
      <c r="B418" s="24" t="s">
        <v>4421</v>
      </c>
      <c r="C418" s="29">
        <v>202517070441</v>
      </c>
      <c r="D418" s="24" t="s">
        <v>49</v>
      </c>
      <c r="E418" s="24" t="s">
        <v>4422</v>
      </c>
      <c r="F418" s="24" t="s">
        <v>3066</v>
      </c>
      <c r="G418" s="24" t="s">
        <v>3067</v>
      </c>
      <c r="H418" s="25" t="s">
        <v>4423</v>
      </c>
      <c r="I418" s="24"/>
      <c r="J418" s="24" t="s">
        <v>3048</v>
      </c>
      <c r="K418" s="26">
        <v>45797</v>
      </c>
      <c r="L418" s="26">
        <v>45145</v>
      </c>
      <c r="M418" s="26">
        <v>45862</v>
      </c>
      <c r="N418" s="24"/>
      <c r="O418" s="26">
        <v>45862</v>
      </c>
      <c r="P418" s="24" t="s">
        <v>3204</v>
      </c>
      <c r="Q418" s="24" t="s">
        <v>3205</v>
      </c>
      <c r="R418" s="24" t="s">
        <v>988</v>
      </c>
    </row>
    <row r="419" spans="1:18" ht="40.200000000000003">
      <c r="A419" s="24">
        <v>418</v>
      </c>
      <c r="B419" s="24" t="s">
        <v>688</v>
      </c>
      <c r="C419" s="29">
        <v>202514070341</v>
      </c>
      <c r="D419" s="24" t="s">
        <v>121</v>
      </c>
      <c r="E419" s="24" t="s">
        <v>689</v>
      </c>
      <c r="F419" s="24" t="s">
        <v>3066</v>
      </c>
      <c r="G419" s="24" t="s">
        <v>3077</v>
      </c>
      <c r="H419" s="25" t="s">
        <v>4024</v>
      </c>
      <c r="I419" s="24"/>
      <c r="J419" s="24" t="s">
        <v>3048</v>
      </c>
      <c r="K419" s="26">
        <v>45771</v>
      </c>
      <c r="L419" s="26">
        <v>45498</v>
      </c>
      <c r="M419" s="26">
        <v>45862</v>
      </c>
      <c r="N419" s="26">
        <v>46443</v>
      </c>
      <c r="O419" s="24"/>
      <c r="P419" s="24" t="s">
        <v>4128</v>
      </c>
      <c r="Q419" s="24" t="s">
        <v>3360</v>
      </c>
      <c r="R419" s="24" t="s">
        <v>650</v>
      </c>
    </row>
    <row r="420" spans="1:18" ht="40.200000000000003">
      <c r="A420" s="24">
        <v>419</v>
      </c>
      <c r="B420" s="24" t="s">
        <v>4424</v>
      </c>
      <c r="C420" s="29">
        <v>202547070422</v>
      </c>
      <c r="D420" s="24" t="s">
        <v>35</v>
      </c>
      <c r="E420" s="24" t="s">
        <v>4425</v>
      </c>
      <c r="F420" s="24" t="s">
        <v>3091</v>
      </c>
      <c r="G420" s="24" t="s">
        <v>3213</v>
      </c>
      <c r="H420" s="25" t="s">
        <v>4426</v>
      </c>
      <c r="I420" s="24"/>
      <c r="J420" s="24" t="s">
        <v>3048</v>
      </c>
      <c r="K420" s="26">
        <v>45860</v>
      </c>
      <c r="L420" s="26">
        <v>44923</v>
      </c>
      <c r="M420" s="26">
        <v>45862</v>
      </c>
      <c r="N420" s="24"/>
      <c r="O420" s="26">
        <v>45862</v>
      </c>
      <c r="P420" s="24" t="s">
        <v>3168</v>
      </c>
      <c r="Q420" s="24" t="s">
        <v>3050</v>
      </c>
      <c r="R420" s="24" t="s">
        <v>988</v>
      </c>
    </row>
    <row r="421" spans="1:18" ht="53.4">
      <c r="A421" s="24">
        <v>420</v>
      </c>
      <c r="B421" s="24" t="s">
        <v>4427</v>
      </c>
      <c r="C421" s="29">
        <v>202514070369</v>
      </c>
      <c r="D421" s="24" t="s">
        <v>55</v>
      </c>
      <c r="E421" s="24" t="s">
        <v>4428</v>
      </c>
      <c r="F421" s="24" t="s">
        <v>3091</v>
      </c>
      <c r="G421" s="24" t="s">
        <v>4429</v>
      </c>
      <c r="H421" s="25" t="s">
        <v>4430</v>
      </c>
      <c r="I421" s="24"/>
      <c r="J421" s="24" t="s">
        <v>3048</v>
      </c>
      <c r="K421" s="26">
        <v>45856</v>
      </c>
      <c r="L421" s="26">
        <v>45532</v>
      </c>
      <c r="M421" s="26">
        <v>45862</v>
      </c>
      <c r="N421" s="24"/>
      <c r="O421" s="26">
        <v>46049</v>
      </c>
      <c r="P421" s="24" t="s">
        <v>3397</v>
      </c>
      <c r="Q421" s="24" t="s">
        <v>3398</v>
      </c>
      <c r="R421" s="24" t="s">
        <v>988</v>
      </c>
    </row>
    <row r="422" spans="1:18" ht="66.599999999999994">
      <c r="A422" s="24">
        <v>421</v>
      </c>
      <c r="B422" s="24" t="s">
        <v>4431</v>
      </c>
      <c r="C422" s="29">
        <v>202517070614</v>
      </c>
      <c r="D422" s="24" t="s">
        <v>177</v>
      </c>
      <c r="E422" s="24" t="s">
        <v>4432</v>
      </c>
      <c r="F422" s="24" t="s">
        <v>3066</v>
      </c>
      <c r="G422" s="24" t="s">
        <v>3067</v>
      </c>
      <c r="H422" s="25" t="s">
        <v>4433</v>
      </c>
      <c r="I422" s="24"/>
      <c r="J422" s="24" t="s">
        <v>3048</v>
      </c>
      <c r="K422" s="26">
        <v>45846</v>
      </c>
      <c r="L422" s="26">
        <v>45250</v>
      </c>
      <c r="M422" s="26">
        <v>45862</v>
      </c>
      <c r="N422" s="24"/>
      <c r="O422" s="26">
        <v>45862</v>
      </c>
      <c r="P422" s="24" t="s">
        <v>3204</v>
      </c>
      <c r="Q422" s="24" t="s">
        <v>3205</v>
      </c>
      <c r="R422" s="24" t="s">
        <v>988</v>
      </c>
    </row>
    <row r="423" spans="1:18" ht="53.4">
      <c r="A423" s="24">
        <v>422</v>
      </c>
      <c r="B423" s="24" t="s">
        <v>1072</v>
      </c>
      <c r="C423" s="29">
        <v>202541071124</v>
      </c>
      <c r="D423" s="24" t="s">
        <v>33</v>
      </c>
      <c r="E423" s="24" t="s">
        <v>1073</v>
      </c>
      <c r="F423" s="24" t="s">
        <v>3052</v>
      </c>
      <c r="G423" s="24" t="s">
        <v>3319</v>
      </c>
      <c r="H423" s="25" t="s">
        <v>4434</v>
      </c>
      <c r="I423" s="24" t="s">
        <v>3152</v>
      </c>
      <c r="J423" s="24" t="s">
        <v>3048</v>
      </c>
      <c r="K423" s="26">
        <v>45862</v>
      </c>
      <c r="L423" s="26">
        <v>45863</v>
      </c>
      <c r="M423" s="26">
        <v>45863</v>
      </c>
      <c r="N423" s="26">
        <v>46808</v>
      </c>
      <c r="O423" s="24"/>
      <c r="P423" s="24" t="s">
        <v>3321</v>
      </c>
      <c r="Q423" s="24" t="s">
        <v>3322</v>
      </c>
      <c r="R423" s="24" t="s">
        <v>968</v>
      </c>
    </row>
    <row r="424" spans="1:18" ht="40.200000000000003">
      <c r="A424" s="24">
        <v>423</v>
      </c>
      <c r="B424" s="24" t="s">
        <v>4435</v>
      </c>
      <c r="C424" s="29">
        <v>202547070831</v>
      </c>
      <c r="D424" s="24" t="s">
        <v>39</v>
      </c>
      <c r="E424" s="24" t="s">
        <v>4436</v>
      </c>
      <c r="F424" s="24" t="s">
        <v>3165</v>
      </c>
      <c r="G424" s="24" t="s">
        <v>3166</v>
      </c>
      <c r="H424" s="25" t="s">
        <v>4437</v>
      </c>
      <c r="I424" s="24"/>
      <c r="J424" s="24" t="s">
        <v>3048</v>
      </c>
      <c r="K424" s="26">
        <v>45820</v>
      </c>
      <c r="L424" s="26">
        <v>44928</v>
      </c>
      <c r="M424" s="26">
        <v>45863</v>
      </c>
      <c r="N424" s="24"/>
      <c r="O424" s="26">
        <v>45863</v>
      </c>
      <c r="P424" s="24" t="s">
        <v>3168</v>
      </c>
      <c r="Q424" s="24" t="s">
        <v>3050</v>
      </c>
      <c r="R424" s="24" t="s">
        <v>988</v>
      </c>
    </row>
    <row r="425" spans="1:18" ht="40.200000000000003">
      <c r="A425" s="24">
        <v>424</v>
      </c>
      <c r="B425" s="24" t="s">
        <v>4438</v>
      </c>
      <c r="C425" s="29">
        <v>202517070775</v>
      </c>
      <c r="D425" s="24" t="s">
        <v>120</v>
      </c>
      <c r="E425" s="24" t="s">
        <v>4439</v>
      </c>
      <c r="F425" s="24" t="s">
        <v>3091</v>
      </c>
      <c r="G425" s="24" t="s">
        <v>4440</v>
      </c>
      <c r="H425" s="25" t="s">
        <v>4441</v>
      </c>
      <c r="I425" s="24"/>
      <c r="J425" s="24" t="s">
        <v>3048</v>
      </c>
      <c r="K425" s="26">
        <v>45845</v>
      </c>
      <c r="L425" s="26">
        <v>44935</v>
      </c>
      <c r="M425" s="26">
        <v>45863</v>
      </c>
      <c r="N425" s="24"/>
      <c r="O425" s="26">
        <v>45863</v>
      </c>
      <c r="P425" s="24" t="s">
        <v>3055</v>
      </c>
      <c r="Q425" s="24" t="s">
        <v>3056</v>
      </c>
      <c r="R425" s="24" t="s">
        <v>988</v>
      </c>
    </row>
    <row r="426" spans="1:18" ht="40.200000000000003">
      <c r="A426" s="24">
        <v>425</v>
      </c>
      <c r="B426" s="24" t="s">
        <v>4442</v>
      </c>
      <c r="C426" s="29">
        <v>202517070737</v>
      </c>
      <c r="D426" s="24" t="s">
        <v>120</v>
      </c>
      <c r="E426" s="24" t="s">
        <v>4443</v>
      </c>
      <c r="F426" s="24" t="s">
        <v>3091</v>
      </c>
      <c r="G426" s="24" t="s">
        <v>4440</v>
      </c>
      <c r="H426" s="25" t="s">
        <v>4444</v>
      </c>
      <c r="I426" s="24"/>
      <c r="J426" s="24" t="s">
        <v>3048</v>
      </c>
      <c r="K426" s="26">
        <v>45846</v>
      </c>
      <c r="L426" s="26">
        <v>44935</v>
      </c>
      <c r="M426" s="26">
        <v>45863</v>
      </c>
      <c r="N426" s="24"/>
      <c r="O426" s="26">
        <v>45863</v>
      </c>
      <c r="P426" s="24" t="s">
        <v>3055</v>
      </c>
      <c r="Q426" s="24" t="s">
        <v>3056</v>
      </c>
      <c r="R426" s="24" t="s">
        <v>988</v>
      </c>
    </row>
    <row r="427" spans="1:18" ht="53.4">
      <c r="A427" s="24">
        <v>426</v>
      </c>
      <c r="B427" s="24" t="s">
        <v>4445</v>
      </c>
      <c r="C427" s="29">
        <v>202544070854</v>
      </c>
      <c r="D427" s="24" t="s">
        <v>208</v>
      </c>
      <c r="E427" s="24" t="s">
        <v>4446</v>
      </c>
      <c r="F427" s="24" t="s">
        <v>3059</v>
      </c>
      <c r="G427" s="24" t="s">
        <v>3455</v>
      </c>
      <c r="H427" s="25" t="s">
        <v>4447</v>
      </c>
      <c r="I427" s="24"/>
      <c r="J427" s="24" t="s">
        <v>3048</v>
      </c>
      <c r="K427" s="26">
        <v>45835</v>
      </c>
      <c r="L427" s="26">
        <v>45525</v>
      </c>
      <c r="M427" s="26">
        <v>45863</v>
      </c>
      <c r="N427" s="24"/>
      <c r="O427" s="26">
        <v>45863</v>
      </c>
      <c r="P427" s="24" t="s">
        <v>3168</v>
      </c>
      <c r="Q427" s="24" t="s">
        <v>3050</v>
      </c>
      <c r="R427" s="24" t="s">
        <v>988</v>
      </c>
    </row>
    <row r="428" spans="1:18" ht="40.200000000000003">
      <c r="A428" s="24">
        <v>427</v>
      </c>
      <c r="B428" s="24" t="s">
        <v>4448</v>
      </c>
      <c r="C428" s="29">
        <v>202517070911</v>
      </c>
      <c r="D428" s="24" t="s">
        <v>47</v>
      </c>
      <c r="E428" s="24" t="s">
        <v>4449</v>
      </c>
      <c r="F428" s="24" t="s">
        <v>3091</v>
      </c>
      <c r="G428" s="24" t="s">
        <v>47</v>
      </c>
      <c r="H428" s="25" t="s">
        <v>4450</v>
      </c>
      <c r="I428" s="24"/>
      <c r="J428" s="24" t="s">
        <v>3048</v>
      </c>
      <c r="K428" s="26">
        <v>45832</v>
      </c>
      <c r="L428" s="26">
        <v>44943</v>
      </c>
      <c r="M428" s="26">
        <v>45863</v>
      </c>
      <c r="N428" s="24"/>
      <c r="O428" s="26">
        <v>45863</v>
      </c>
      <c r="P428" s="24" t="s">
        <v>3109</v>
      </c>
      <c r="Q428" s="24" t="s">
        <v>3110</v>
      </c>
      <c r="R428" s="24" t="s">
        <v>988</v>
      </c>
    </row>
    <row r="429" spans="1:18" ht="66.599999999999994">
      <c r="A429" s="24">
        <v>428</v>
      </c>
      <c r="B429" s="24" t="s">
        <v>4451</v>
      </c>
      <c r="C429" s="29">
        <v>202541070948</v>
      </c>
      <c r="D429" s="24" t="s">
        <v>46</v>
      </c>
      <c r="E429" s="24" t="s">
        <v>4452</v>
      </c>
      <c r="F429" s="24" t="s">
        <v>3052</v>
      </c>
      <c r="G429" s="24" t="s">
        <v>46</v>
      </c>
      <c r="H429" s="25" t="s">
        <v>4453</v>
      </c>
      <c r="I429" s="24" t="s">
        <v>23</v>
      </c>
      <c r="J429" s="24" t="s">
        <v>3048</v>
      </c>
      <c r="K429" s="26">
        <v>45758</v>
      </c>
      <c r="L429" s="26">
        <v>45863</v>
      </c>
      <c r="M429" s="26">
        <v>45863</v>
      </c>
      <c r="N429" s="24"/>
      <c r="O429" s="26">
        <v>45863</v>
      </c>
      <c r="P429" s="24" t="s">
        <v>3228</v>
      </c>
      <c r="Q429" s="24" t="s">
        <v>3229</v>
      </c>
      <c r="R429" s="24" t="s">
        <v>3022</v>
      </c>
    </row>
    <row r="430" spans="1:18" ht="40.200000000000003">
      <c r="A430" s="24">
        <v>429</v>
      </c>
      <c r="B430" s="24" t="s">
        <v>1069</v>
      </c>
      <c r="C430" s="29">
        <v>202541070855</v>
      </c>
      <c r="D430" s="24" t="s">
        <v>46</v>
      </c>
      <c r="E430" s="24" t="s">
        <v>1070</v>
      </c>
      <c r="F430" s="24" t="s">
        <v>3052</v>
      </c>
      <c r="G430" s="24" t="s">
        <v>46</v>
      </c>
      <c r="H430" s="25" t="s">
        <v>4454</v>
      </c>
      <c r="I430" s="24" t="s">
        <v>3152</v>
      </c>
      <c r="J430" s="24" t="s">
        <v>3048</v>
      </c>
      <c r="K430" s="26">
        <v>45712</v>
      </c>
      <c r="L430" s="26">
        <v>45863</v>
      </c>
      <c r="M430" s="26">
        <v>45863</v>
      </c>
      <c r="N430" s="26">
        <v>46808</v>
      </c>
      <c r="O430" s="24"/>
      <c r="P430" s="24" t="s">
        <v>3130</v>
      </c>
      <c r="Q430" s="24" t="s">
        <v>3131</v>
      </c>
      <c r="R430" s="24" t="s">
        <v>968</v>
      </c>
    </row>
    <row r="431" spans="1:18" ht="40.200000000000003">
      <c r="A431" s="24">
        <v>430</v>
      </c>
      <c r="B431" s="24" t="s">
        <v>4455</v>
      </c>
      <c r="C431" s="29">
        <v>202547070860</v>
      </c>
      <c r="D431" s="24" t="s">
        <v>31</v>
      </c>
      <c r="E431" s="24" t="s">
        <v>4456</v>
      </c>
      <c r="F431" s="24" t="s">
        <v>3091</v>
      </c>
      <c r="G431" s="24" t="s">
        <v>31</v>
      </c>
      <c r="H431" s="25" t="s">
        <v>4457</v>
      </c>
      <c r="I431" s="24"/>
      <c r="J431" s="24" t="s">
        <v>3048</v>
      </c>
      <c r="K431" s="26">
        <v>45856</v>
      </c>
      <c r="L431" s="26">
        <v>45002</v>
      </c>
      <c r="M431" s="26">
        <v>45863</v>
      </c>
      <c r="N431" s="24"/>
      <c r="O431" s="26">
        <v>45863</v>
      </c>
      <c r="P431" s="24" t="s">
        <v>3215</v>
      </c>
      <c r="Q431" s="24" t="s">
        <v>3216</v>
      </c>
      <c r="R431" s="24" t="s">
        <v>988</v>
      </c>
    </row>
    <row r="432" spans="1:18" ht="27">
      <c r="A432" s="24">
        <v>431</v>
      </c>
      <c r="B432" s="24" t="s">
        <v>4458</v>
      </c>
      <c r="C432" s="29">
        <v>202517070819</v>
      </c>
      <c r="D432" s="24" t="s">
        <v>31</v>
      </c>
      <c r="E432" s="24" t="s">
        <v>4459</v>
      </c>
      <c r="F432" s="24" t="s">
        <v>3091</v>
      </c>
      <c r="G432" s="24" t="s">
        <v>31</v>
      </c>
      <c r="H432" s="25" t="s">
        <v>4460</v>
      </c>
      <c r="I432" s="24"/>
      <c r="J432" s="24" t="s">
        <v>3048</v>
      </c>
      <c r="K432" s="26">
        <v>45862</v>
      </c>
      <c r="L432" s="26">
        <v>45012</v>
      </c>
      <c r="M432" s="26">
        <v>45863</v>
      </c>
      <c r="N432" s="24"/>
      <c r="O432" s="26">
        <v>45863</v>
      </c>
      <c r="P432" s="24" t="s">
        <v>3114</v>
      </c>
      <c r="Q432" s="24" t="s">
        <v>3094</v>
      </c>
      <c r="R432" s="24" t="s">
        <v>988</v>
      </c>
    </row>
    <row r="433" spans="1:18" ht="53.4">
      <c r="A433" s="24">
        <v>432</v>
      </c>
      <c r="B433" s="24" t="s">
        <v>4461</v>
      </c>
      <c r="C433" s="29">
        <v>202547070937</v>
      </c>
      <c r="D433" s="24" t="s">
        <v>31</v>
      </c>
      <c r="E433" s="24" t="s">
        <v>4462</v>
      </c>
      <c r="F433" s="24" t="s">
        <v>3091</v>
      </c>
      <c r="G433" s="24" t="s">
        <v>31</v>
      </c>
      <c r="H433" s="25" t="s">
        <v>4463</v>
      </c>
      <c r="I433" s="24"/>
      <c r="J433" s="24" t="s">
        <v>3048</v>
      </c>
      <c r="K433" s="26">
        <v>45861</v>
      </c>
      <c r="L433" s="26">
        <v>45006</v>
      </c>
      <c r="M433" s="26">
        <v>45863</v>
      </c>
      <c r="N433" s="24"/>
      <c r="O433" s="26">
        <v>45863</v>
      </c>
      <c r="P433" s="24" t="s">
        <v>3103</v>
      </c>
      <c r="Q433" s="24" t="s">
        <v>3104</v>
      </c>
      <c r="R433" s="24" t="s">
        <v>988</v>
      </c>
    </row>
    <row r="434" spans="1:18" ht="53.4">
      <c r="A434" s="24">
        <v>433</v>
      </c>
      <c r="B434" s="24" t="s">
        <v>4464</v>
      </c>
      <c r="C434" s="29">
        <v>202547071116</v>
      </c>
      <c r="D434" s="24" t="s">
        <v>76</v>
      </c>
      <c r="E434" s="24" t="s">
        <v>4465</v>
      </c>
      <c r="F434" s="24" t="s">
        <v>3066</v>
      </c>
      <c r="G434" s="24" t="s">
        <v>4466</v>
      </c>
      <c r="H434" s="25" t="s">
        <v>4467</v>
      </c>
      <c r="I434" s="24"/>
      <c r="J434" s="24" t="s">
        <v>3048</v>
      </c>
      <c r="K434" s="26">
        <v>45848</v>
      </c>
      <c r="L434" s="26">
        <v>44924</v>
      </c>
      <c r="M434" s="26">
        <v>45863</v>
      </c>
      <c r="N434" s="24"/>
      <c r="O434" s="26">
        <v>45863</v>
      </c>
      <c r="P434" s="24" t="s">
        <v>3224</v>
      </c>
      <c r="Q434" s="24" t="s">
        <v>3225</v>
      </c>
      <c r="R434" s="24" t="s">
        <v>988</v>
      </c>
    </row>
    <row r="435" spans="1:18" ht="53.4">
      <c r="A435" s="24">
        <v>434</v>
      </c>
      <c r="B435" s="24" t="s">
        <v>1071</v>
      </c>
      <c r="C435" s="29">
        <v>202541071101</v>
      </c>
      <c r="D435" s="24" t="s">
        <v>165</v>
      </c>
      <c r="E435" s="24" t="s">
        <v>649</v>
      </c>
      <c r="F435" s="24" t="s">
        <v>3052</v>
      </c>
      <c r="G435" s="24" t="s">
        <v>3402</v>
      </c>
      <c r="H435" s="25" t="s">
        <v>4468</v>
      </c>
      <c r="I435" s="24" t="s">
        <v>3152</v>
      </c>
      <c r="J435" s="24" t="s">
        <v>3162</v>
      </c>
      <c r="K435" s="26">
        <v>45726</v>
      </c>
      <c r="L435" s="26">
        <v>45863</v>
      </c>
      <c r="M435" s="26">
        <v>45863</v>
      </c>
      <c r="N435" s="26">
        <v>46808</v>
      </c>
      <c r="O435" s="24"/>
      <c r="P435" s="24" t="s">
        <v>3228</v>
      </c>
      <c r="Q435" s="24" t="s">
        <v>3229</v>
      </c>
      <c r="R435" s="24" t="s">
        <v>968</v>
      </c>
    </row>
    <row r="436" spans="1:18" ht="53.4">
      <c r="A436" s="24">
        <v>435</v>
      </c>
      <c r="B436" s="24" t="s">
        <v>4469</v>
      </c>
      <c r="C436" s="29">
        <v>202547071083</v>
      </c>
      <c r="D436" s="24" t="s">
        <v>379</v>
      </c>
      <c r="E436" s="24" t="s">
        <v>4470</v>
      </c>
      <c r="F436" s="24" t="s">
        <v>3091</v>
      </c>
      <c r="G436" s="24" t="s">
        <v>4471</v>
      </c>
      <c r="H436" s="25" t="s">
        <v>4472</v>
      </c>
      <c r="I436" s="24"/>
      <c r="J436" s="24" t="s">
        <v>3048</v>
      </c>
      <c r="K436" s="26">
        <v>45854</v>
      </c>
      <c r="L436" s="26">
        <v>44922</v>
      </c>
      <c r="M436" s="26">
        <v>45863</v>
      </c>
      <c r="N436" s="24"/>
      <c r="O436" s="26">
        <v>45863</v>
      </c>
      <c r="P436" s="24" t="s">
        <v>3321</v>
      </c>
      <c r="Q436" s="24" t="s">
        <v>3322</v>
      </c>
      <c r="R436" s="24" t="s">
        <v>988</v>
      </c>
    </row>
    <row r="437" spans="1:18" ht="53.4">
      <c r="A437" s="24">
        <v>436</v>
      </c>
      <c r="B437" s="24" t="s">
        <v>4473</v>
      </c>
      <c r="C437" s="29">
        <v>202517070914</v>
      </c>
      <c r="D437" s="24" t="s">
        <v>73</v>
      </c>
      <c r="E437" s="24" t="s">
        <v>4474</v>
      </c>
      <c r="F437" s="24" t="s">
        <v>3059</v>
      </c>
      <c r="G437" s="24" t="s">
        <v>3124</v>
      </c>
      <c r="H437" s="25" t="s">
        <v>4475</v>
      </c>
      <c r="I437" s="24"/>
      <c r="J437" s="24" t="s">
        <v>3048</v>
      </c>
      <c r="K437" s="26">
        <v>45708</v>
      </c>
      <c r="L437" s="26">
        <v>44924</v>
      </c>
      <c r="M437" s="26">
        <v>45863</v>
      </c>
      <c r="N437" s="24"/>
      <c r="O437" s="26">
        <v>45863</v>
      </c>
      <c r="P437" s="24" t="s">
        <v>3695</v>
      </c>
      <c r="Q437" s="24" t="s">
        <v>3085</v>
      </c>
      <c r="R437" s="24" t="s">
        <v>988</v>
      </c>
    </row>
    <row r="438" spans="1:18" ht="53.4">
      <c r="A438" s="24">
        <v>437</v>
      </c>
      <c r="B438" s="24" t="s">
        <v>4476</v>
      </c>
      <c r="C438" s="29">
        <v>202517070928</v>
      </c>
      <c r="D438" s="24" t="s">
        <v>73</v>
      </c>
      <c r="E438" s="24" t="s">
        <v>4477</v>
      </c>
      <c r="F438" s="24" t="s">
        <v>3059</v>
      </c>
      <c r="G438" s="24" t="s">
        <v>3124</v>
      </c>
      <c r="H438" s="25" t="s">
        <v>4478</v>
      </c>
      <c r="I438" s="24"/>
      <c r="J438" s="24" t="s">
        <v>3048</v>
      </c>
      <c r="K438" s="26">
        <v>45708</v>
      </c>
      <c r="L438" s="26">
        <v>44924</v>
      </c>
      <c r="M438" s="26">
        <v>45863</v>
      </c>
      <c r="N438" s="24"/>
      <c r="O438" s="26">
        <v>45863</v>
      </c>
      <c r="P438" s="24" t="s">
        <v>3695</v>
      </c>
      <c r="Q438" s="24" t="s">
        <v>3085</v>
      </c>
      <c r="R438" s="24" t="s">
        <v>988</v>
      </c>
    </row>
    <row r="439" spans="1:18" ht="40.200000000000003">
      <c r="A439" s="24">
        <v>438</v>
      </c>
      <c r="B439" s="24" t="s">
        <v>4479</v>
      </c>
      <c r="C439" s="29">
        <v>202517070769</v>
      </c>
      <c r="D439" s="24" t="s">
        <v>200</v>
      </c>
      <c r="E439" s="24" t="s">
        <v>4480</v>
      </c>
      <c r="F439" s="24" t="s">
        <v>3302</v>
      </c>
      <c r="G439" s="24" t="s">
        <v>200</v>
      </c>
      <c r="H439" s="25" t="s">
        <v>4481</v>
      </c>
      <c r="I439" s="24"/>
      <c r="J439" s="24" t="s">
        <v>3048</v>
      </c>
      <c r="K439" s="26">
        <v>45831</v>
      </c>
      <c r="L439" s="26">
        <v>44952</v>
      </c>
      <c r="M439" s="26">
        <v>45863</v>
      </c>
      <c r="N439" s="24"/>
      <c r="O439" s="26">
        <v>45863</v>
      </c>
      <c r="P439" s="24" t="s">
        <v>3204</v>
      </c>
      <c r="Q439" s="24" t="s">
        <v>3205</v>
      </c>
      <c r="R439" s="24" t="s">
        <v>988</v>
      </c>
    </row>
    <row r="440" spans="1:18" ht="66.599999999999994">
      <c r="A440" s="24">
        <v>439</v>
      </c>
      <c r="B440" s="24" t="s">
        <v>4482</v>
      </c>
      <c r="C440" s="29">
        <v>202547070994</v>
      </c>
      <c r="D440" s="24" t="s">
        <v>550</v>
      </c>
      <c r="E440" s="24" t="s">
        <v>4483</v>
      </c>
      <c r="F440" s="24" t="s">
        <v>3091</v>
      </c>
      <c r="G440" s="24" t="s">
        <v>550</v>
      </c>
      <c r="H440" s="25" t="s">
        <v>4484</v>
      </c>
      <c r="I440" s="24"/>
      <c r="J440" s="24" t="s">
        <v>3470</v>
      </c>
      <c r="K440" s="26">
        <v>45848</v>
      </c>
      <c r="L440" s="26">
        <v>44956</v>
      </c>
      <c r="M440" s="26">
        <v>45863</v>
      </c>
      <c r="N440" s="24"/>
      <c r="O440" s="26">
        <v>45863</v>
      </c>
      <c r="P440" s="24" t="s">
        <v>3272</v>
      </c>
      <c r="Q440" s="24" t="s">
        <v>3273</v>
      </c>
      <c r="R440" s="24" t="s">
        <v>988</v>
      </c>
    </row>
    <row r="441" spans="1:18" ht="79.8">
      <c r="A441" s="24">
        <v>440</v>
      </c>
      <c r="B441" s="24" t="s">
        <v>4485</v>
      </c>
      <c r="C441" s="29">
        <v>202547070786</v>
      </c>
      <c r="D441" s="24" t="s">
        <v>161</v>
      </c>
      <c r="E441" s="24" t="s">
        <v>4486</v>
      </c>
      <c r="F441" s="24" t="s">
        <v>3091</v>
      </c>
      <c r="G441" s="24" t="s">
        <v>161</v>
      </c>
      <c r="H441" s="25" t="s">
        <v>4487</v>
      </c>
      <c r="I441" s="24"/>
      <c r="J441" s="24" t="s">
        <v>3048</v>
      </c>
      <c r="K441" s="26">
        <v>45856</v>
      </c>
      <c r="L441" s="26">
        <v>44953</v>
      </c>
      <c r="M441" s="26">
        <v>45863</v>
      </c>
      <c r="N441" s="24"/>
      <c r="O441" s="26">
        <v>45863</v>
      </c>
      <c r="P441" s="24" t="s">
        <v>3062</v>
      </c>
      <c r="Q441" s="24" t="s">
        <v>3063</v>
      </c>
      <c r="R441" s="24" t="s">
        <v>988</v>
      </c>
    </row>
    <row r="442" spans="1:18" ht="53.4">
      <c r="A442" s="24">
        <v>441</v>
      </c>
      <c r="B442" s="24" t="s">
        <v>4488</v>
      </c>
      <c r="C442" s="29">
        <v>202514070945</v>
      </c>
      <c r="D442" s="24" t="s">
        <v>66</v>
      </c>
      <c r="E442" s="24" t="s">
        <v>4489</v>
      </c>
      <c r="F442" s="24" t="s">
        <v>3059</v>
      </c>
      <c r="G442" s="24" t="s">
        <v>3455</v>
      </c>
      <c r="H442" s="25" t="s">
        <v>4490</v>
      </c>
      <c r="I442" s="24"/>
      <c r="J442" s="24" t="s">
        <v>3048</v>
      </c>
      <c r="K442" s="26">
        <v>45855</v>
      </c>
      <c r="L442" s="26">
        <v>45524</v>
      </c>
      <c r="M442" s="26">
        <v>45863</v>
      </c>
      <c r="N442" s="24"/>
      <c r="O442" s="26">
        <v>45863</v>
      </c>
      <c r="P442" s="24" t="s">
        <v>4491</v>
      </c>
      <c r="Q442" s="24" t="s">
        <v>3279</v>
      </c>
      <c r="R442" s="24" t="s">
        <v>988</v>
      </c>
    </row>
    <row r="443" spans="1:18" ht="53.4">
      <c r="A443" s="24">
        <v>442</v>
      </c>
      <c r="B443" s="24" t="s">
        <v>1074</v>
      </c>
      <c r="C443" s="29">
        <v>202511040481</v>
      </c>
      <c r="D443" s="24" t="s">
        <v>476</v>
      </c>
      <c r="E443" s="24" t="s">
        <v>649</v>
      </c>
      <c r="F443" s="24" t="s">
        <v>3052</v>
      </c>
      <c r="G443" s="24" t="s">
        <v>4492</v>
      </c>
      <c r="H443" s="25" t="s">
        <v>4493</v>
      </c>
      <c r="I443" s="24" t="s">
        <v>3152</v>
      </c>
      <c r="J443" s="24" t="s">
        <v>3048</v>
      </c>
      <c r="K443" s="26">
        <v>45643</v>
      </c>
      <c r="L443" s="26">
        <v>45864</v>
      </c>
      <c r="M443" s="26">
        <v>45864</v>
      </c>
      <c r="N443" s="26">
        <v>46809</v>
      </c>
      <c r="O443" s="24"/>
      <c r="P443" s="24" t="s">
        <v>3695</v>
      </c>
      <c r="Q443" s="24" t="s">
        <v>3085</v>
      </c>
      <c r="R443" s="24" t="s">
        <v>968</v>
      </c>
    </row>
    <row r="444" spans="1:18" ht="40.200000000000003">
      <c r="A444" s="24">
        <v>443</v>
      </c>
      <c r="B444" s="24" t="s">
        <v>4494</v>
      </c>
      <c r="C444" s="29">
        <v>202517071662</v>
      </c>
      <c r="D444" s="24" t="s">
        <v>59</v>
      </c>
      <c r="E444" s="24" t="s">
        <v>4495</v>
      </c>
      <c r="F444" s="24" t="s">
        <v>3066</v>
      </c>
      <c r="G444" s="24" t="s">
        <v>3319</v>
      </c>
      <c r="H444" s="25" t="s">
        <v>4496</v>
      </c>
      <c r="I444" s="24"/>
      <c r="J444" s="24" t="s">
        <v>3048</v>
      </c>
      <c r="K444" s="26">
        <v>45812</v>
      </c>
      <c r="L444" s="26">
        <v>44952</v>
      </c>
      <c r="M444" s="26">
        <v>45866</v>
      </c>
      <c r="N444" s="24"/>
      <c r="O444" s="26">
        <v>45866</v>
      </c>
      <c r="P444" s="24" t="s">
        <v>3079</v>
      </c>
      <c r="Q444" s="24" t="s">
        <v>3080</v>
      </c>
      <c r="R444" s="24" t="s">
        <v>988</v>
      </c>
    </row>
    <row r="445" spans="1:18" ht="53.4">
      <c r="A445" s="24">
        <v>444</v>
      </c>
      <c r="B445" s="24" t="s">
        <v>4497</v>
      </c>
      <c r="C445" s="29">
        <v>202517071434</v>
      </c>
      <c r="D445" s="24" t="s">
        <v>104</v>
      </c>
      <c r="E445" s="24" t="s">
        <v>4498</v>
      </c>
      <c r="F445" s="24" t="s">
        <v>3066</v>
      </c>
      <c r="G445" s="24" t="s">
        <v>3067</v>
      </c>
      <c r="H445" s="25" t="s">
        <v>4499</v>
      </c>
      <c r="I445" s="24"/>
      <c r="J445" s="24" t="s">
        <v>3048</v>
      </c>
      <c r="K445" s="26">
        <v>45840</v>
      </c>
      <c r="L445" s="26">
        <v>45128</v>
      </c>
      <c r="M445" s="26">
        <v>45866</v>
      </c>
      <c r="N445" s="24"/>
      <c r="O445" s="26">
        <v>45866</v>
      </c>
      <c r="P445" s="24" t="s">
        <v>3204</v>
      </c>
      <c r="Q445" s="24" t="s">
        <v>3205</v>
      </c>
      <c r="R445" s="24" t="s">
        <v>988</v>
      </c>
    </row>
    <row r="446" spans="1:18" ht="40.200000000000003">
      <c r="A446" s="24">
        <v>445</v>
      </c>
      <c r="B446" s="24" t="s">
        <v>4500</v>
      </c>
      <c r="C446" s="29">
        <v>202517071474</v>
      </c>
      <c r="D446" s="24" t="s">
        <v>104</v>
      </c>
      <c r="E446" s="24" t="s">
        <v>4501</v>
      </c>
      <c r="F446" s="24" t="s">
        <v>3066</v>
      </c>
      <c r="G446" s="24" t="s">
        <v>3067</v>
      </c>
      <c r="H446" s="25" t="s">
        <v>4502</v>
      </c>
      <c r="I446" s="24"/>
      <c r="J446" s="24" t="s">
        <v>3048</v>
      </c>
      <c r="K446" s="26">
        <v>45847</v>
      </c>
      <c r="L446" s="26">
        <v>45128</v>
      </c>
      <c r="M446" s="26">
        <v>45866</v>
      </c>
      <c r="N446" s="24"/>
      <c r="O446" s="26">
        <v>45866</v>
      </c>
      <c r="P446" s="24" t="s">
        <v>3135</v>
      </c>
      <c r="Q446" s="24" t="s">
        <v>3136</v>
      </c>
      <c r="R446" s="24" t="s">
        <v>988</v>
      </c>
    </row>
    <row r="447" spans="1:18" ht="53.4">
      <c r="A447" s="24">
        <v>446</v>
      </c>
      <c r="B447" s="24" t="s">
        <v>1078</v>
      </c>
      <c r="C447" s="29">
        <v>202541071448</v>
      </c>
      <c r="D447" s="24" t="s">
        <v>33</v>
      </c>
      <c r="E447" s="24" t="s">
        <v>1079</v>
      </c>
      <c r="F447" s="24" t="s">
        <v>3052</v>
      </c>
      <c r="G447" s="24" t="s">
        <v>3319</v>
      </c>
      <c r="H447" s="25" t="s">
        <v>4503</v>
      </c>
      <c r="I447" s="24" t="s">
        <v>3152</v>
      </c>
      <c r="J447" s="24" t="s">
        <v>3048</v>
      </c>
      <c r="K447" s="26">
        <v>45861</v>
      </c>
      <c r="L447" s="26">
        <v>45866</v>
      </c>
      <c r="M447" s="26">
        <v>45866</v>
      </c>
      <c r="N447" s="26">
        <v>46811</v>
      </c>
      <c r="O447" s="24"/>
      <c r="P447" s="24" t="s">
        <v>3254</v>
      </c>
      <c r="Q447" s="24" t="s">
        <v>3255</v>
      </c>
      <c r="R447" s="24" t="s">
        <v>968</v>
      </c>
    </row>
    <row r="448" spans="1:18" ht="27">
      <c r="A448" s="24">
        <v>447</v>
      </c>
      <c r="B448" s="24" t="s">
        <v>4504</v>
      </c>
      <c r="C448" s="29">
        <v>202547071496</v>
      </c>
      <c r="D448" s="24" t="s">
        <v>222</v>
      </c>
      <c r="E448" s="24" t="s">
        <v>4505</v>
      </c>
      <c r="F448" s="24" t="s">
        <v>3091</v>
      </c>
      <c r="G448" s="24" t="s">
        <v>4506</v>
      </c>
      <c r="H448" s="25" t="s">
        <v>4507</v>
      </c>
      <c r="I448" s="24"/>
      <c r="J448" s="24" t="s">
        <v>3048</v>
      </c>
      <c r="K448" s="26">
        <v>45799</v>
      </c>
      <c r="L448" s="26">
        <v>44925</v>
      </c>
      <c r="M448" s="26">
        <v>45866</v>
      </c>
      <c r="N448" s="24"/>
      <c r="O448" s="26">
        <v>45866</v>
      </c>
      <c r="P448" s="24" t="s">
        <v>3321</v>
      </c>
      <c r="Q448" s="24" t="s">
        <v>3322</v>
      </c>
      <c r="R448" s="24" t="s">
        <v>988</v>
      </c>
    </row>
    <row r="449" spans="1:18" ht="40.200000000000003">
      <c r="A449" s="24">
        <v>448</v>
      </c>
      <c r="B449" s="24" t="s">
        <v>1076</v>
      </c>
      <c r="C449" s="29">
        <v>202541071693</v>
      </c>
      <c r="D449" s="24" t="s">
        <v>33</v>
      </c>
      <c r="E449" s="24" t="s">
        <v>1077</v>
      </c>
      <c r="F449" s="24" t="s">
        <v>3052</v>
      </c>
      <c r="G449" s="24" t="s">
        <v>3319</v>
      </c>
      <c r="H449" s="25" t="s">
        <v>4508</v>
      </c>
      <c r="I449" s="24" t="s">
        <v>3152</v>
      </c>
      <c r="J449" s="24" t="s">
        <v>3048</v>
      </c>
      <c r="K449" s="26">
        <v>46135</v>
      </c>
      <c r="L449" s="26">
        <v>45866</v>
      </c>
      <c r="M449" s="26">
        <v>45866</v>
      </c>
      <c r="N449" s="26">
        <v>46811</v>
      </c>
      <c r="O449" s="24"/>
      <c r="P449" s="24" t="s">
        <v>3634</v>
      </c>
      <c r="Q449" s="24" t="s">
        <v>3322</v>
      </c>
      <c r="R449" s="24" t="s">
        <v>968</v>
      </c>
    </row>
    <row r="450" spans="1:18" ht="40.200000000000003">
      <c r="A450" s="24">
        <v>449</v>
      </c>
      <c r="B450" s="24" t="s">
        <v>4509</v>
      </c>
      <c r="C450" s="29">
        <v>202547071500</v>
      </c>
      <c r="D450" s="24" t="s">
        <v>31</v>
      </c>
      <c r="E450" s="24" t="s">
        <v>4510</v>
      </c>
      <c r="F450" s="24" t="s">
        <v>3091</v>
      </c>
      <c r="G450" s="24" t="s">
        <v>31</v>
      </c>
      <c r="H450" s="25" t="s">
        <v>4511</v>
      </c>
      <c r="I450" s="24"/>
      <c r="J450" s="24" t="s">
        <v>3048</v>
      </c>
      <c r="K450" s="26">
        <v>45861</v>
      </c>
      <c r="L450" s="26">
        <v>45019</v>
      </c>
      <c r="M450" s="26">
        <v>45866</v>
      </c>
      <c r="N450" s="24"/>
      <c r="O450" s="26">
        <v>45866</v>
      </c>
      <c r="P450" s="24" t="s">
        <v>3098</v>
      </c>
      <c r="Q450" s="24" t="s">
        <v>3099</v>
      </c>
      <c r="R450" s="24" t="s">
        <v>988</v>
      </c>
    </row>
    <row r="451" spans="1:18" ht="40.200000000000003">
      <c r="A451" s="24">
        <v>450</v>
      </c>
      <c r="B451" s="24" t="s">
        <v>4512</v>
      </c>
      <c r="C451" s="29">
        <v>202517071430</v>
      </c>
      <c r="D451" s="24" t="s">
        <v>31</v>
      </c>
      <c r="E451" s="24" t="s">
        <v>4513</v>
      </c>
      <c r="F451" s="24" t="s">
        <v>3091</v>
      </c>
      <c r="G451" s="24" t="s">
        <v>31</v>
      </c>
      <c r="H451" s="25" t="s">
        <v>4514</v>
      </c>
      <c r="I451" s="24"/>
      <c r="J451" s="24" t="s">
        <v>3048</v>
      </c>
      <c r="K451" s="26">
        <v>45861</v>
      </c>
      <c r="L451" s="26">
        <v>45002</v>
      </c>
      <c r="M451" s="26">
        <v>45866</v>
      </c>
      <c r="N451" s="24"/>
      <c r="O451" s="26">
        <v>45866</v>
      </c>
      <c r="P451" s="24" t="s">
        <v>3069</v>
      </c>
      <c r="Q451" s="24" t="s">
        <v>3070</v>
      </c>
      <c r="R451" s="24" t="s">
        <v>988</v>
      </c>
    </row>
    <row r="452" spans="1:18" ht="40.200000000000003">
      <c r="A452" s="24">
        <v>451</v>
      </c>
      <c r="B452" s="24" t="s">
        <v>4515</v>
      </c>
      <c r="C452" s="29">
        <v>202517071387</v>
      </c>
      <c r="D452" s="24" t="s">
        <v>31</v>
      </c>
      <c r="E452" s="24" t="s">
        <v>4516</v>
      </c>
      <c r="F452" s="24" t="s">
        <v>3091</v>
      </c>
      <c r="G452" s="24" t="s">
        <v>31</v>
      </c>
      <c r="H452" s="25" t="s">
        <v>4517</v>
      </c>
      <c r="I452" s="24"/>
      <c r="J452" s="24" t="s">
        <v>3048</v>
      </c>
      <c r="K452" s="26">
        <v>45863</v>
      </c>
      <c r="L452" s="26">
        <v>45866</v>
      </c>
      <c r="M452" s="26">
        <v>45866</v>
      </c>
      <c r="N452" s="24"/>
      <c r="O452" s="26">
        <v>45866</v>
      </c>
      <c r="P452" s="24" t="s">
        <v>3114</v>
      </c>
      <c r="Q452" s="24" t="s">
        <v>3094</v>
      </c>
      <c r="R452" s="24" t="s">
        <v>988</v>
      </c>
    </row>
    <row r="453" spans="1:18" ht="53.4">
      <c r="A453" s="24">
        <v>452</v>
      </c>
      <c r="B453" s="24" t="s">
        <v>4518</v>
      </c>
      <c r="C453" s="29">
        <v>202547071458</v>
      </c>
      <c r="D453" s="24" t="s">
        <v>31</v>
      </c>
      <c r="E453" s="24" t="s">
        <v>4519</v>
      </c>
      <c r="F453" s="24" t="s">
        <v>3091</v>
      </c>
      <c r="G453" s="24" t="s">
        <v>31</v>
      </c>
      <c r="H453" s="25" t="s">
        <v>4520</v>
      </c>
      <c r="I453" s="24"/>
      <c r="J453" s="24" t="s">
        <v>3048</v>
      </c>
      <c r="K453" s="26">
        <v>45861</v>
      </c>
      <c r="L453" s="26">
        <v>45023</v>
      </c>
      <c r="M453" s="26">
        <v>45866</v>
      </c>
      <c r="N453" s="24"/>
      <c r="O453" s="26">
        <v>45866</v>
      </c>
      <c r="P453" s="24" t="s">
        <v>3192</v>
      </c>
      <c r="Q453" s="24" t="s">
        <v>3193</v>
      </c>
      <c r="R453" s="24" t="s">
        <v>988</v>
      </c>
    </row>
    <row r="454" spans="1:18" ht="27">
      <c r="A454" s="24">
        <v>453</v>
      </c>
      <c r="B454" s="24" t="s">
        <v>4521</v>
      </c>
      <c r="C454" s="29">
        <v>202517071445</v>
      </c>
      <c r="D454" s="24" t="s">
        <v>201</v>
      </c>
      <c r="E454" s="24" t="s">
        <v>4522</v>
      </c>
      <c r="F454" s="24" t="s">
        <v>3091</v>
      </c>
      <c r="G454" s="24" t="s">
        <v>4266</v>
      </c>
      <c r="H454" s="25" t="s">
        <v>4523</v>
      </c>
      <c r="I454" s="24"/>
      <c r="J454" s="24" t="s">
        <v>3048</v>
      </c>
      <c r="K454" s="26">
        <v>45820</v>
      </c>
      <c r="L454" s="26">
        <v>44923</v>
      </c>
      <c r="M454" s="26">
        <v>45866</v>
      </c>
      <c r="N454" s="24"/>
      <c r="O454" s="26">
        <v>45866</v>
      </c>
      <c r="P454" s="24" t="s">
        <v>3130</v>
      </c>
      <c r="Q454" s="24" t="s">
        <v>3131</v>
      </c>
      <c r="R454" s="24" t="s">
        <v>988</v>
      </c>
    </row>
    <row r="455" spans="1:18" ht="40.200000000000003">
      <c r="A455" s="24">
        <v>454</v>
      </c>
      <c r="B455" s="24" t="s">
        <v>694</v>
      </c>
      <c r="C455" s="29">
        <v>202514071457</v>
      </c>
      <c r="D455" s="24" t="s">
        <v>48</v>
      </c>
      <c r="E455" s="24" t="s">
        <v>695</v>
      </c>
      <c r="F455" s="24" t="s">
        <v>3066</v>
      </c>
      <c r="G455" s="24" t="s">
        <v>3077</v>
      </c>
      <c r="H455" s="25" t="s">
        <v>4524</v>
      </c>
      <c r="I455" s="24"/>
      <c r="J455" s="24" t="s">
        <v>3048</v>
      </c>
      <c r="K455" s="26">
        <v>45740</v>
      </c>
      <c r="L455" s="26">
        <v>45502</v>
      </c>
      <c r="M455" s="26">
        <v>45866</v>
      </c>
      <c r="N455" s="26">
        <v>46446</v>
      </c>
      <c r="O455" s="24"/>
      <c r="P455" s="24" t="s">
        <v>3284</v>
      </c>
      <c r="Q455" s="24" t="s">
        <v>3285</v>
      </c>
      <c r="R455" s="24" t="s">
        <v>650</v>
      </c>
    </row>
    <row r="456" spans="1:18" ht="40.200000000000003">
      <c r="A456" s="24">
        <v>455</v>
      </c>
      <c r="B456" s="24" t="s">
        <v>4525</v>
      </c>
      <c r="C456" s="29">
        <v>202547071545</v>
      </c>
      <c r="D456" s="24" t="s">
        <v>372</v>
      </c>
      <c r="E456" s="24" t="s">
        <v>4526</v>
      </c>
      <c r="F456" s="24" t="s">
        <v>3091</v>
      </c>
      <c r="G456" s="24" t="s">
        <v>4527</v>
      </c>
      <c r="H456" s="25" t="s">
        <v>4528</v>
      </c>
      <c r="I456" s="24"/>
      <c r="J456" s="24" t="s">
        <v>3048</v>
      </c>
      <c r="K456" s="26">
        <v>45839</v>
      </c>
      <c r="L456" s="26">
        <v>44932</v>
      </c>
      <c r="M456" s="26">
        <v>45866</v>
      </c>
      <c r="N456" s="24"/>
      <c r="O456" s="26">
        <v>45866</v>
      </c>
      <c r="P456" s="24" t="s">
        <v>3335</v>
      </c>
      <c r="Q456" s="24" t="s">
        <v>3336</v>
      </c>
      <c r="R456" s="24" t="s">
        <v>988</v>
      </c>
    </row>
    <row r="457" spans="1:18" ht="40.200000000000003">
      <c r="A457" s="24">
        <v>456</v>
      </c>
      <c r="B457" s="24" t="s">
        <v>1075</v>
      </c>
      <c r="C457" s="29">
        <v>202541071428</v>
      </c>
      <c r="D457" s="24" t="s">
        <v>165</v>
      </c>
      <c r="E457" s="24" t="s">
        <v>649</v>
      </c>
      <c r="F457" s="24" t="s">
        <v>3052</v>
      </c>
      <c r="G457" s="24" t="s">
        <v>3402</v>
      </c>
      <c r="H457" s="25" t="s">
        <v>4529</v>
      </c>
      <c r="I457" s="24" t="s">
        <v>3152</v>
      </c>
      <c r="J457" s="24" t="s">
        <v>3162</v>
      </c>
      <c r="K457" s="26">
        <v>45726</v>
      </c>
      <c r="L457" s="26">
        <v>45866</v>
      </c>
      <c r="M457" s="26">
        <v>45866</v>
      </c>
      <c r="N457" s="26">
        <v>46811</v>
      </c>
      <c r="O457" s="24"/>
      <c r="P457" s="24" t="s">
        <v>4530</v>
      </c>
      <c r="Q457" s="24" t="s">
        <v>4531</v>
      </c>
      <c r="R457" s="24" t="s">
        <v>968</v>
      </c>
    </row>
    <row r="458" spans="1:18" ht="53.4">
      <c r="A458" s="24">
        <v>457</v>
      </c>
      <c r="B458" s="24" t="s">
        <v>1083</v>
      </c>
      <c r="C458" s="29">
        <v>202541071630</v>
      </c>
      <c r="D458" s="24" t="s">
        <v>165</v>
      </c>
      <c r="E458" s="24" t="s">
        <v>649</v>
      </c>
      <c r="F458" s="24" t="s">
        <v>3052</v>
      </c>
      <c r="G458" s="24" t="s">
        <v>3402</v>
      </c>
      <c r="H458" s="25" t="s">
        <v>4532</v>
      </c>
      <c r="I458" s="24" t="s">
        <v>3152</v>
      </c>
      <c r="J458" s="24" t="s">
        <v>3162</v>
      </c>
      <c r="K458" s="26">
        <v>45713</v>
      </c>
      <c r="L458" s="26">
        <v>45866</v>
      </c>
      <c r="M458" s="26">
        <v>45866</v>
      </c>
      <c r="N458" s="26">
        <v>46811</v>
      </c>
      <c r="O458" s="24"/>
      <c r="P458" s="24" t="s">
        <v>4530</v>
      </c>
      <c r="Q458" s="24" t="s">
        <v>4531</v>
      </c>
      <c r="R458" s="24" t="s">
        <v>968</v>
      </c>
    </row>
    <row r="459" spans="1:18" ht="53.4">
      <c r="A459" s="24">
        <v>458</v>
      </c>
      <c r="B459" s="24" t="s">
        <v>692</v>
      </c>
      <c r="C459" s="29">
        <v>202514071497</v>
      </c>
      <c r="D459" s="24" t="s">
        <v>121</v>
      </c>
      <c r="E459" s="24" t="s">
        <v>693</v>
      </c>
      <c r="F459" s="24" t="s">
        <v>3066</v>
      </c>
      <c r="G459" s="24" t="s">
        <v>4533</v>
      </c>
      <c r="H459" s="25" t="s">
        <v>4534</v>
      </c>
      <c r="I459" s="24"/>
      <c r="J459" s="24" t="s">
        <v>3048</v>
      </c>
      <c r="K459" s="26">
        <v>45789</v>
      </c>
      <c r="L459" s="26">
        <v>45503</v>
      </c>
      <c r="M459" s="26">
        <v>45866</v>
      </c>
      <c r="N459" s="26">
        <v>46446</v>
      </c>
      <c r="O459" s="24"/>
      <c r="P459" s="24" t="s">
        <v>3289</v>
      </c>
      <c r="Q459" s="24" t="s">
        <v>3290</v>
      </c>
      <c r="R459" s="24" t="s">
        <v>650</v>
      </c>
    </row>
    <row r="460" spans="1:18" ht="53.4">
      <c r="A460" s="24">
        <v>459</v>
      </c>
      <c r="B460" s="24" t="s">
        <v>4535</v>
      </c>
      <c r="C460" s="29">
        <v>202517071550</v>
      </c>
      <c r="D460" s="24" t="s">
        <v>92</v>
      </c>
      <c r="E460" s="24" t="s">
        <v>4536</v>
      </c>
      <c r="F460" s="24" t="s">
        <v>3091</v>
      </c>
      <c r="G460" s="24" t="s">
        <v>4537</v>
      </c>
      <c r="H460" s="25" t="s">
        <v>4538</v>
      </c>
      <c r="I460" s="24"/>
      <c r="J460" s="24" t="s">
        <v>3048</v>
      </c>
      <c r="K460" s="26">
        <v>45835</v>
      </c>
      <c r="L460" s="26">
        <v>44930</v>
      </c>
      <c r="M460" s="26">
        <v>45866</v>
      </c>
      <c r="N460" s="24"/>
      <c r="O460" s="26">
        <v>45866</v>
      </c>
      <c r="P460" s="24" t="s">
        <v>3435</v>
      </c>
      <c r="Q460" s="24" t="s">
        <v>3159</v>
      </c>
      <c r="R460" s="24" t="s">
        <v>988</v>
      </c>
    </row>
    <row r="461" spans="1:18" ht="53.4">
      <c r="A461" s="24">
        <v>460</v>
      </c>
      <c r="B461" s="24" t="s">
        <v>1080</v>
      </c>
      <c r="C461" s="29">
        <v>202521071543</v>
      </c>
      <c r="D461" s="24" t="s">
        <v>45</v>
      </c>
      <c r="E461" s="24" t="s">
        <v>1081</v>
      </c>
      <c r="F461" s="24" t="s">
        <v>3052</v>
      </c>
      <c r="G461" s="24" t="s">
        <v>45</v>
      </c>
      <c r="H461" s="25" t="s">
        <v>4539</v>
      </c>
      <c r="I461" s="24" t="s">
        <v>3152</v>
      </c>
      <c r="J461" s="24" t="s">
        <v>3048</v>
      </c>
      <c r="K461" s="26">
        <v>45856</v>
      </c>
      <c r="L461" s="26">
        <v>45866</v>
      </c>
      <c r="M461" s="26">
        <v>45866</v>
      </c>
      <c r="N461" s="26">
        <v>46811</v>
      </c>
      <c r="O461" s="24"/>
      <c r="P461" s="24" t="s">
        <v>3224</v>
      </c>
      <c r="Q461" s="24" t="s">
        <v>3225</v>
      </c>
      <c r="R461" s="24" t="s">
        <v>968</v>
      </c>
    </row>
    <row r="462" spans="1:18" ht="79.8">
      <c r="A462" s="24">
        <v>461</v>
      </c>
      <c r="B462" s="24" t="s">
        <v>4540</v>
      </c>
      <c r="C462" s="29">
        <v>202547071501</v>
      </c>
      <c r="D462" s="24" t="s">
        <v>241</v>
      </c>
      <c r="E462" s="24" t="s">
        <v>4541</v>
      </c>
      <c r="F462" s="24" t="s">
        <v>3091</v>
      </c>
      <c r="G462" s="24" t="s">
        <v>4542</v>
      </c>
      <c r="H462" s="25" t="s">
        <v>4543</v>
      </c>
      <c r="I462" s="24"/>
      <c r="J462" s="24" t="s">
        <v>3048</v>
      </c>
      <c r="K462" s="26">
        <v>45833</v>
      </c>
      <c r="L462" s="26">
        <v>44945</v>
      </c>
      <c r="M462" s="26">
        <v>45866</v>
      </c>
      <c r="N462" s="24"/>
      <c r="O462" s="26">
        <v>45866</v>
      </c>
      <c r="P462" s="24" t="s">
        <v>3388</v>
      </c>
      <c r="Q462" s="24" t="s">
        <v>3389</v>
      </c>
      <c r="R462" s="24" t="s">
        <v>988</v>
      </c>
    </row>
    <row r="463" spans="1:18" ht="40.200000000000003">
      <c r="A463" s="24">
        <v>462</v>
      </c>
      <c r="B463" s="24" t="s">
        <v>4544</v>
      </c>
      <c r="C463" s="29">
        <v>202517071527</v>
      </c>
      <c r="D463" s="24" t="s">
        <v>36</v>
      </c>
      <c r="E463" s="24" t="s">
        <v>4545</v>
      </c>
      <c r="F463" s="24" t="s">
        <v>3091</v>
      </c>
      <c r="G463" s="24" t="s">
        <v>3139</v>
      </c>
      <c r="H463" s="25" t="s">
        <v>4546</v>
      </c>
      <c r="I463" s="24"/>
      <c r="J463" s="24" t="s">
        <v>3048</v>
      </c>
      <c r="K463" s="26">
        <v>45853</v>
      </c>
      <c r="L463" s="26">
        <v>44923</v>
      </c>
      <c r="M463" s="26">
        <v>45866</v>
      </c>
      <c r="N463" s="24"/>
      <c r="O463" s="26">
        <v>45866</v>
      </c>
      <c r="P463" s="24" t="s">
        <v>3079</v>
      </c>
      <c r="Q463" s="24" t="s">
        <v>3080</v>
      </c>
      <c r="R463" s="24" t="s">
        <v>988</v>
      </c>
    </row>
    <row r="464" spans="1:18" ht="53.4">
      <c r="A464" s="24">
        <v>463</v>
      </c>
      <c r="B464" s="24" t="s">
        <v>4547</v>
      </c>
      <c r="C464" s="29">
        <v>202517071667</v>
      </c>
      <c r="D464" s="24" t="s">
        <v>36</v>
      </c>
      <c r="E464" s="24" t="s">
        <v>4548</v>
      </c>
      <c r="F464" s="24" t="s">
        <v>3091</v>
      </c>
      <c r="G464" s="24" t="s">
        <v>3139</v>
      </c>
      <c r="H464" s="25" t="s">
        <v>4549</v>
      </c>
      <c r="I464" s="24"/>
      <c r="J464" s="24" t="s">
        <v>3048</v>
      </c>
      <c r="K464" s="26">
        <v>45862</v>
      </c>
      <c r="L464" s="26">
        <v>44978</v>
      </c>
      <c r="M464" s="26">
        <v>45866</v>
      </c>
      <c r="N464" s="24"/>
      <c r="O464" s="26">
        <v>45866</v>
      </c>
      <c r="P464" s="24" t="s">
        <v>3173</v>
      </c>
      <c r="Q464" s="24" t="s">
        <v>3174</v>
      </c>
      <c r="R464" s="24" t="s">
        <v>988</v>
      </c>
    </row>
    <row r="465" spans="1:18" ht="40.200000000000003">
      <c r="A465" s="24">
        <v>464</v>
      </c>
      <c r="B465" s="24" t="s">
        <v>4550</v>
      </c>
      <c r="C465" s="29">
        <v>202514071407</v>
      </c>
      <c r="D465" s="24" t="s">
        <v>66</v>
      </c>
      <c r="E465" s="24" t="s">
        <v>4551</v>
      </c>
      <c r="F465" s="24" t="s">
        <v>3059</v>
      </c>
      <c r="G465" s="24" t="s">
        <v>3455</v>
      </c>
      <c r="H465" s="25" t="s">
        <v>4552</v>
      </c>
      <c r="I465" s="24"/>
      <c r="J465" s="24" t="s">
        <v>3048</v>
      </c>
      <c r="K465" s="26">
        <v>45826</v>
      </c>
      <c r="L465" s="26">
        <v>45506</v>
      </c>
      <c r="M465" s="26">
        <v>45866</v>
      </c>
      <c r="N465" s="24"/>
      <c r="O465" s="26">
        <v>45866</v>
      </c>
      <c r="P465" s="24" t="s">
        <v>3135</v>
      </c>
      <c r="Q465" s="24" t="s">
        <v>3136</v>
      </c>
      <c r="R465" s="24" t="s">
        <v>988</v>
      </c>
    </row>
    <row r="466" spans="1:18" ht="66.599999999999994">
      <c r="A466" s="24">
        <v>465</v>
      </c>
      <c r="B466" s="24" t="s">
        <v>1082</v>
      </c>
      <c r="C466" s="29">
        <v>202511071443</v>
      </c>
      <c r="D466" s="24" t="s">
        <v>437</v>
      </c>
      <c r="E466" s="24" t="s">
        <v>649</v>
      </c>
      <c r="F466" s="24" t="s">
        <v>3059</v>
      </c>
      <c r="G466" s="24" t="s">
        <v>3962</v>
      </c>
      <c r="H466" s="25" t="s">
        <v>4553</v>
      </c>
      <c r="I466" s="24" t="s">
        <v>3152</v>
      </c>
      <c r="J466" s="24" t="s">
        <v>3048</v>
      </c>
      <c r="K466" s="26">
        <v>45840</v>
      </c>
      <c r="L466" s="26">
        <v>45866</v>
      </c>
      <c r="M466" s="26">
        <v>45866</v>
      </c>
      <c r="N466" s="26">
        <v>46811</v>
      </c>
      <c r="O466" s="24"/>
      <c r="P466" s="24" t="s">
        <v>3049</v>
      </c>
      <c r="Q466" s="24" t="s">
        <v>3050</v>
      </c>
      <c r="R466" s="24" t="s">
        <v>968</v>
      </c>
    </row>
    <row r="467" spans="1:18" ht="27">
      <c r="A467" s="24">
        <v>466</v>
      </c>
      <c r="B467" s="24" t="s">
        <v>4554</v>
      </c>
      <c r="C467" s="29">
        <v>202517071450</v>
      </c>
      <c r="D467" s="24" t="s">
        <v>34</v>
      </c>
      <c r="E467" s="24" t="s">
        <v>4555</v>
      </c>
      <c r="F467" s="24" t="s">
        <v>3066</v>
      </c>
      <c r="G467" s="24" t="s">
        <v>3067</v>
      </c>
      <c r="H467" s="25" t="s">
        <v>4556</v>
      </c>
      <c r="I467" s="24"/>
      <c r="J467" s="24" t="s">
        <v>3048</v>
      </c>
      <c r="K467" s="26">
        <v>45859</v>
      </c>
      <c r="L467" s="26">
        <v>44999</v>
      </c>
      <c r="M467" s="26">
        <v>45866</v>
      </c>
      <c r="N467" s="24"/>
      <c r="O467" s="26">
        <v>45866</v>
      </c>
      <c r="P467" s="24" t="s">
        <v>3239</v>
      </c>
      <c r="Q467" s="24" t="s">
        <v>3240</v>
      </c>
      <c r="R467" s="24" t="s">
        <v>988</v>
      </c>
    </row>
    <row r="468" spans="1:18" ht="40.200000000000003">
      <c r="A468" s="24">
        <v>467</v>
      </c>
      <c r="B468" s="24" t="s">
        <v>4557</v>
      </c>
      <c r="C468" s="29">
        <v>202517071399</v>
      </c>
      <c r="D468" s="24" t="s">
        <v>34</v>
      </c>
      <c r="E468" s="24" t="s">
        <v>4558</v>
      </c>
      <c r="F468" s="24" t="s">
        <v>3066</v>
      </c>
      <c r="G468" s="24" t="s">
        <v>3067</v>
      </c>
      <c r="H468" s="25" t="s">
        <v>4559</v>
      </c>
      <c r="I468" s="24"/>
      <c r="J468" s="24" t="s">
        <v>3048</v>
      </c>
      <c r="K468" s="26">
        <v>45849</v>
      </c>
      <c r="L468" s="26">
        <v>45079</v>
      </c>
      <c r="M468" s="26">
        <v>45866</v>
      </c>
      <c r="N468" s="24"/>
      <c r="O468" s="26">
        <v>45866</v>
      </c>
      <c r="P468" s="24" t="s">
        <v>3239</v>
      </c>
      <c r="Q468" s="24" t="s">
        <v>3240</v>
      </c>
      <c r="R468" s="24" t="s">
        <v>988</v>
      </c>
    </row>
    <row r="469" spans="1:18" ht="40.200000000000003">
      <c r="A469" s="24">
        <v>468</v>
      </c>
      <c r="B469" s="24" t="s">
        <v>4560</v>
      </c>
      <c r="C469" s="29">
        <v>202517071431</v>
      </c>
      <c r="D469" s="24" t="s">
        <v>34</v>
      </c>
      <c r="E469" s="24" t="s">
        <v>4561</v>
      </c>
      <c r="F469" s="24" t="s">
        <v>3066</v>
      </c>
      <c r="G469" s="24" t="s">
        <v>3067</v>
      </c>
      <c r="H469" s="25" t="s">
        <v>4562</v>
      </c>
      <c r="I469" s="24"/>
      <c r="J469" s="24" t="s">
        <v>3048</v>
      </c>
      <c r="K469" s="26">
        <v>45854</v>
      </c>
      <c r="L469" s="26">
        <v>44993</v>
      </c>
      <c r="M469" s="26">
        <v>45866</v>
      </c>
      <c r="N469" s="24"/>
      <c r="O469" s="26">
        <v>45866</v>
      </c>
      <c r="P469" s="24" t="s">
        <v>3239</v>
      </c>
      <c r="Q469" s="24" t="s">
        <v>3240</v>
      </c>
      <c r="R469" s="24" t="s">
        <v>988</v>
      </c>
    </row>
    <row r="470" spans="1:18" ht="27">
      <c r="A470" s="24">
        <v>469</v>
      </c>
      <c r="B470" s="24" t="s">
        <v>4563</v>
      </c>
      <c r="C470" s="29">
        <v>202547072062</v>
      </c>
      <c r="D470" s="24" t="s">
        <v>96</v>
      </c>
      <c r="E470" s="24" t="s">
        <v>4564</v>
      </c>
      <c r="F470" s="24" t="s">
        <v>3177</v>
      </c>
      <c r="G470" s="24" t="s">
        <v>4171</v>
      </c>
      <c r="H470" s="25" t="s">
        <v>4565</v>
      </c>
      <c r="I470" s="24"/>
      <c r="J470" s="24" t="s">
        <v>3048</v>
      </c>
      <c r="K470" s="26">
        <v>45828</v>
      </c>
      <c r="L470" s="26">
        <v>44925</v>
      </c>
      <c r="M470" s="26">
        <v>45867</v>
      </c>
      <c r="N470" s="24"/>
      <c r="O470" s="26">
        <v>45867</v>
      </c>
      <c r="P470" s="24" t="s">
        <v>3120</v>
      </c>
      <c r="Q470" s="24" t="s">
        <v>3121</v>
      </c>
      <c r="R470" s="24" t="s">
        <v>988</v>
      </c>
    </row>
    <row r="471" spans="1:18" ht="40.200000000000003">
      <c r="A471" s="24">
        <v>470</v>
      </c>
      <c r="B471" s="24" t="s">
        <v>1098</v>
      </c>
      <c r="C471" s="29">
        <v>202511072067</v>
      </c>
      <c r="D471" s="24" t="s">
        <v>33</v>
      </c>
      <c r="E471" s="24" t="s">
        <v>1099</v>
      </c>
      <c r="F471" s="24" t="s">
        <v>3052</v>
      </c>
      <c r="G471" s="24" t="s">
        <v>3319</v>
      </c>
      <c r="H471" s="25" t="s">
        <v>4566</v>
      </c>
      <c r="I471" s="24" t="s">
        <v>3152</v>
      </c>
      <c r="J471" s="24" t="s">
        <v>3048</v>
      </c>
      <c r="K471" s="26">
        <v>45866</v>
      </c>
      <c r="L471" s="26">
        <v>45867</v>
      </c>
      <c r="M471" s="26">
        <v>45867</v>
      </c>
      <c r="N471" s="26">
        <v>46812</v>
      </c>
      <c r="O471" s="24"/>
      <c r="P471" s="24" t="s">
        <v>3049</v>
      </c>
      <c r="Q471" s="24" t="s">
        <v>3050</v>
      </c>
      <c r="R471" s="24" t="s">
        <v>1022</v>
      </c>
    </row>
    <row r="472" spans="1:18" ht="53.4">
      <c r="A472" s="24">
        <v>471</v>
      </c>
      <c r="B472" s="24" t="s">
        <v>1094</v>
      </c>
      <c r="C472" s="29">
        <v>202511071957</v>
      </c>
      <c r="D472" s="24" t="s">
        <v>33</v>
      </c>
      <c r="E472" s="24" t="s">
        <v>1095</v>
      </c>
      <c r="F472" s="24" t="s">
        <v>3052</v>
      </c>
      <c r="G472" s="24" t="s">
        <v>3319</v>
      </c>
      <c r="H472" s="25" t="s">
        <v>4567</v>
      </c>
      <c r="I472" s="24" t="s">
        <v>3152</v>
      </c>
      <c r="J472" s="24" t="s">
        <v>3048</v>
      </c>
      <c r="K472" s="26">
        <v>45860</v>
      </c>
      <c r="L472" s="26">
        <v>45867</v>
      </c>
      <c r="M472" s="26">
        <v>45867</v>
      </c>
      <c r="N472" s="26">
        <v>46812</v>
      </c>
      <c r="O472" s="24"/>
      <c r="P472" s="24" t="s">
        <v>4109</v>
      </c>
      <c r="Q472" s="24" t="s">
        <v>3683</v>
      </c>
      <c r="R472" s="24" t="s">
        <v>968</v>
      </c>
    </row>
    <row r="473" spans="1:18" ht="27">
      <c r="A473" s="24">
        <v>472</v>
      </c>
      <c r="B473" s="24" t="s">
        <v>4568</v>
      </c>
      <c r="C473" s="29">
        <v>202547072079</v>
      </c>
      <c r="D473" s="24" t="s">
        <v>196</v>
      </c>
      <c r="E473" s="24" t="s">
        <v>4569</v>
      </c>
      <c r="F473" s="24" t="s">
        <v>3045</v>
      </c>
      <c r="G473" s="24" t="s">
        <v>3046</v>
      </c>
      <c r="H473" s="25" t="s">
        <v>4570</v>
      </c>
      <c r="I473" s="24"/>
      <c r="J473" s="24" t="s">
        <v>3048</v>
      </c>
      <c r="K473" s="26">
        <v>45709</v>
      </c>
      <c r="L473" s="26">
        <v>45867</v>
      </c>
      <c r="M473" s="26">
        <v>45867</v>
      </c>
      <c r="N473" s="24"/>
      <c r="O473" s="26">
        <v>45867</v>
      </c>
      <c r="P473" s="24" t="s">
        <v>3388</v>
      </c>
      <c r="Q473" s="24" t="s">
        <v>3389</v>
      </c>
      <c r="R473" s="24" t="s">
        <v>988</v>
      </c>
    </row>
    <row r="474" spans="1:18" ht="53.4">
      <c r="A474" s="24">
        <v>473</v>
      </c>
      <c r="B474" s="24" t="s">
        <v>1092</v>
      </c>
      <c r="C474" s="29">
        <v>202541072192</v>
      </c>
      <c r="D474" s="24" t="s">
        <v>42</v>
      </c>
      <c r="E474" s="24" t="s">
        <v>1093</v>
      </c>
      <c r="F474" s="24" t="s">
        <v>3045</v>
      </c>
      <c r="G474" s="24" t="s">
        <v>3559</v>
      </c>
      <c r="H474" s="25" t="s">
        <v>4571</v>
      </c>
      <c r="I474" s="24" t="s">
        <v>23</v>
      </c>
      <c r="J474" s="24" t="s">
        <v>3048</v>
      </c>
      <c r="K474" s="26">
        <v>45825</v>
      </c>
      <c r="L474" s="26">
        <v>45867</v>
      </c>
      <c r="M474" s="26">
        <v>45867</v>
      </c>
      <c r="N474" s="26">
        <v>46812</v>
      </c>
      <c r="O474" s="24"/>
      <c r="P474" s="24" t="s">
        <v>3079</v>
      </c>
      <c r="Q474" s="24" t="s">
        <v>3080</v>
      </c>
      <c r="R474" s="24" t="s">
        <v>974</v>
      </c>
    </row>
    <row r="475" spans="1:18" ht="53.4">
      <c r="A475" s="24">
        <v>474</v>
      </c>
      <c r="B475" s="24" t="s">
        <v>1102</v>
      </c>
      <c r="C475" s="29">
        <v>202541072006</v>
      </c>
      <c r="D475" s="24" t="s">
        <v>42</v>
      </c>
      <c r="E475" s="24" t="s">
        <v>1103</v>
      </c>
      <c r="F475" s="24" t="s">
        <v>3045</v>
      </c>
      <c r="G475" s="24" t="s">
        <v>3559</v>
      </c>
      <c r="H475" s="25" t="s">
        <v>4572</v>
      </c>
      <c r="I475" s="24" t="s">
        <v>23</v>
      </c>
      <c r="J475" s="24" t="s">
        <v>3048</v>
      </c>
      <c r="K475" s="26">
        <v>45811</v>
      </c>
      <c r="L475" s="26">
        <v>45867</v>
      </c>
      <c r="M475" s="26">
        <v>45867</v>
      </c>
      <c r="N475" s="26">
        <v>46812</v>
      </c>
      <c r="O475" s="24"/>
      <c r="P475" s="24" t="s">
        <v>3093</v>
      </c>
      <c r="Q475" s="24" t="s">
        <v>3094</v>
      </c>
      <c r="R475" s="24" t="s">
        <v>974</v>
      </c>
    </row>
    <row r="476" spans="1:18" ht="66.599999999999994">
      <c r="A476" s="24">
        <v>475</v>
      </c>
      <c r="B476" s="24" t="s">
        <v>4573</v>
      </c>
      <c r="C476" s="29">
        <v>202514071937</v>
      </c>
      <c r="D476" s="24" t="s">
        <v>208</v>
      </c>
      <c r="E476" s="24" t="s">
        <v>4574</v>
      </c>
      <c r="F476" s="24" t="s">
        <v>3059</v>
      </c>
      <c r="G476" s="24" t="s">
        <v>3455</v>
      </c>
      <c r="H476" s="25" t="s">
        <v>4575</v>
      </c>
      <c r="I476" s="24"/>
      <c r="J476" s="24" t="s">
        <v>3048</v>
      </c>
      <c r="K476" s="26">
        <v>45800</v>
      </c>
      <c r="L476" s="26">
        <v>45502</v>
      </c>
      <c r="M476" s="26">
        <v>45867</v>
      </c>
      <c r="N476" s="24"/>
      <c r="O476" s="26">
        <v>45867</v>
      </c>
      <c r="P476" s="24" t="s">
        <v>3141</v>
      </c>
      <c r="Q476" s="24" t="s">
        <v>3142</v>
      </c>
      <c r="R476" s="24" t="s">
        <v>988</v>
      </c>
    </row>
    <row r="477" spans="1:18" ht="27">
      <c r="A477" s="24">
        <v>476</v>
      </c>
      <c r="B477" s="24" t="s">
        <v>4576</v>
      </c>
      <c r="C477" s="29">
        <v>202517072058</v>
      </c>
      <c r="D477" s="24" t="s">
        <v>136</v>
      </c>
      <c r="E477" s="24" t="s">
        <v>4577</v>
      </c>
      <c r="F477" s="24" t="s">
        <v>3045</v>
      </c>
      <c r="G477" s="24" t="s">
        <v>4094</v>
      </c>
      <c r="H477" s="25" t="s">
        <v>4578</v>
      </c>
      <c r="I477" s="24"/>
      <c r="J477" s="24" t="s">
        <v>3048</v>
      </c>
      <c r="K477" s="26">
        <v>45861</v>
      </c>
      <c r="L477" s="26">
        <v>44957</v>
      </c>
      <c r="M477" s="26">
        <v>45867</v>
      </c>
      <c r="N477" s="24"/>
      <c r="O477" s="26">
        <v>45867</v>
      </c>
      <c r="P477" s="24" t="s">
        <v>3404</v>
      </c>
      <c r="Q477" s="24" t="s">
        <v>3405</v>
      </c>
      <c r="R477" s="24" t="s">
        <v>988</v>
      </c>
    </row>
    <row r="478" spans="1:18" ht="53.4">
      <c r="A478" s="24">
        <v>477</v>
      </c>
      <c r="B478" s="24" t="s">
        <v>4579</v>
      </c>
      <c r="C478" s="29">
        <v>202547072015</v>
      </c>
      <c r="D478" s="24" t="s">
        <v>31</v>
      </c>
      <c r="E478" s="24" t="s">
        <v>4580</v>
      </c>
      <c r="F478" s="24" t="s">
        <v>3091</v>
      </c>
      <c r="G478" s="24" t="s">
        <v>31</v>
      </c>
      <c r="H478" s="25" t="s">
        <v>4581</v>
      </c>
      <c r="I478" s="24"/>
      <c r="J478" s="24" t="s">
        <v>3048</v>
      </c>
      <c r="K478" s="26">
        <v>45863</v>
      </c>
      <c r="L478" s="26">
        <v>45012</v>
      </c>
      <c r="M478" s="26">
        <v>45867</v>
      </c>
      <c r="N478" s="24"/>
      <c r="O478" s="26">
        <v>45867</v>
      </c>
      <c r="P478" s="24" t="s">
        <v>3192</v>
      </c>
      <c r="Q478" s="24" t="s">
        <v>3193</v>
      </c>
      <c r="R478" s="24" t="s">
        <v>988</v>
      </c>
    </row>
    <row r="479" spans="1:18" ht="40.200000000000003">
      <c r="A479" s="24">
        <v>478</v>
      </c>
      <c r="B479" s="24" t="s">
        <v>4582</v>
      </c>
      <c r="C479" s="29">
        <v>202517071875</v>
      </c>
      <c r="D479" s="24" t="s">
        <v>31</v>
      </c>
      <c r="E479" s="24" t="s">
        <v>4583</v>
      </c>
      <c r="F479" s="24" t="s">
        <v>3091</v>
      </c>
      <c r="G479" s="24" t="s">
        <v>31</v>
      </c>
      <c r="H479" s="25" t="s">
        <v>4584</v>
      </c>
      <c r="I479" s="24"/>
      <c r="J479" s="24" t="s">
        <v>3048</v>
      </c>
      <c r="K479" s="26">
        <v>45866</v>
      </c>
      <c r="L479" s="26">
        <v>45000</v>
      </c>
      <c r="M479" s="26">
        <v>45867</v>
      </c>
      <c r="N479" s="24"/>
      <c r="O479" s="26">
        <v>45867</v>
      </c>
      <c r="P479" s="24" t="s">
        <v>3114</v>
      </c>
      <c r="Q479" s="24" t="s">
        <v>3094</v>
      </c>
      <c r="R479" s="24" t="s">
        <v>988</v>
      </c>
    </row>
    <row r="480" spans="1:18" ht="53.4">
      <c r="A480" s="24">
        <v>479</v>
      </c>
      <c r="B480" s="24" t="s">
        <v>4585</v>
      </c>
      <c r="C480" s="29">
        <v>202547072037</v>
      </c>
      <c r="D480" s="24" t="s">
        <v>31</v>
      </c>
      <c r="E480" s="24" t="s">
        <v>4586</v>
      </c>
      <c r="F480" s="24" t="s">
        <v>3091</v>
      </c>
      <c r="G480" s="24" t="s">
        <v>31</v>
      </c>
      <c r="H480" s="25" t="s">
        <v>4587</v>
      </c>
      <c r="I480" s="24"/>
      <c r="J480" s="24" t="s">
        <v>3048</v>
      </c>
      <c r="K480" s="26">
        <v>45861</v>
      </c>
      <c r="L480" s="26">
        <v>45021</v>
      </c>
      <c r="M480" s="26">
        <v>45867</v>
      </c>
      <c r="N480" s="24"/>
      <c r="O480" s="26">
        <v>45867</v>
      </c>
      <c r="P480" s="24" t="s">
        <v>3114</v>
      </c>
      <c r="Q480" s="24" t="s">
        <v>3094</v>
      </c>
      <c r="R480" s="24" t="s">
        <v>988</v>
      </c>
    </row>
    <row r="481" spans="1:18" ht="53.4">
      <c r="A481" s="24">
        <v>480</v>
      </c>
      <c r="B481" s="24" t="s">
        <v>4588</v>
      </c>
      <c r="C481" s="29">
        <v>202517072174</v>
      </c>
      <c r="D481" s="24" t="s">
        <v>31</v>
      </c>
      <c r="E481" s="24" t="s">
        <v>4589</v>
      </c>
      <c r="F481" s="24" t="s">
        <v>3091</v>
      </c>
      <c r="G481" s="24" t="s">
        <v>31</v>
      </c>
      <c r="H481" s="25" t="s">
        <v>4590</v>
      </c>
      <c r="I481" s="24"/>
      <c r="J481" s="24" t="s">
        <v>3048</v>
      </c>
      <c r="K481" s="26">
        <v>45861</v>
      </c>
      <c r="L481" s="26">
        <v>45023</v>
      </c>
      <c r="M481" s="26">
        <v>45867</v>
      </c>
      <c r="N481" s="24"/>
      <c r="O481" s="26">
        <v>45867</v>
      </c>
      <c r="P481" s="24" t="s">
        <v>3069</v>
      </c>
      <c r="Q481" s="24" t="s">
        <v>3070</v>
      </c>
      <c r="R481" s="24" t="s">
        <v>988</v>
      </c>
    </row>
    <row r="482" spans="1:18" ht="40.200000000000003">
      <c r="A482" s="24">
        <v>481</v>
      </c>
      <c r="B482" s="24" t="s">
        <v>4591</v>
      </c>
      <c r="C482" s="29">
        <v>202547072145</v>
      </c>
      <c r="D482" s="24" t="s">
        <v>31</v>
      </c>
      <c r="E482" s="24" t="s">
        <v>4592</v>
      </c>
      <c r="F482" s="24" t="s">
        <v>3091</v>
      </c>
      <c r="G482" s="24" t="s">
        <v>31</v>
      </c>
      <c r="H482" s="25" t="s">
        <v>4593</v>
      </c>
      <c r="I482" s="24"/>
      <c r="J482" s="24" t="s">
        <v>3048</v>
      </c>
      <c r="K482" s="26">
        <v>45861</v>
      </c>
      <c r="L482" s="26">
        <v>45023</v>
      </c>
      <c r="M482" s="26">
        <v>45867</v>
      </c>
      <c r="N482" s="24"/>
      <c r="O482" s="26">
        <v>45867</v>
      </c>
      <c r="P482" s="24" t="s">
        <v>3272</v>
      </c>
      <c r="Q482" s="24" t="s">
        <v>3273</v>
      </c>
      <c r="R482" s="24" t="s">
        <v>988</v>
      </c>
    </row>
    <row r="483" spans="1:18" ht="79.8">
      <c r="A483" s="24">
        <v>482</v>
      </c>
      <c r="B483" s="24" t="s">
        <v>4594</v>
      </c>
      <c r="C483" s="29">
        <v>202547071851</v>
      </c>
      <c r="D483" s="24" t="s">
        <v>31</v>
      </c>
      <c r="E483" s="24" t="s">
        <v>4595</v>
      </c>
      <c r="F483" s="24" t="s">
        <v>3091</v>
      </c>
      <c r="G483" s="24" t="s">
        <v>31</v>
      </c>
      <c r="H483" s="25" t="s">
        <v>4596</v>
      </c>
      <c r="I483" s="24"/>
      <c r="J483" s="24" t="s">
        <v>3048</v>
      </c>
      <c r="K483" s="26">
        <v>45861</v>
      </c>
      <c r="L483" s="26">
        <v>45012</v>
      </c>
      <c r="M483" s="26">
        <v>45867</v>
      </c>
      <c r="N483" s="24"/>
      <c r="O483" s="26">
        <v>45867</v>
      </c>
      <c r="P483" s="24" t="s">
        <v>3098</v>
      </c>
      <c r="Q483" s="24" t="s">
        <v>3099</v>
      </c>
      <c r="R483" s="24" t="s">
        <v>988</v>
      </c>
    </row>
    <row r="484" spans="1:18" ht="27">
      <c r="A484" s="24">
        <v>483</v>
      </c>
      <c r="B484" s="24" t="s">
        <v>690</v>
      </c>
      <c r="C484" s="29">
        <v>202514072070</v>
      </c>
      <c r="D484" s="24" t="s">
        <v>121</v>
      </c>
      <c r="E484" s="24" t="s">
        <v>691</v>
      </c>
      <c r="F484" s="24" t="s">
        <v>3066</v>
      </c>
      <c r="G484" s="24" t="s">
        <v>3077</v>
      </c>
      <c r="H484" s="25" t="s">
        <v>4597</v>
      </c>
      <c r="I484" s="24"/>
      <c r="J484" s="24" t="s">
        <v>3048</v>
      </c>
      <c r="K484" s="26">
        <v>45786</v>
      </c>
      <c r="L484" s="26">
        <v>45503</v>
      </c>
      <c r="M484" s="26">
        <v>45867</v>
      </c>
      <c r="N484" s="26">
        <v>46446</v>
      </c>
      <c r="O484" s="24"/>
      <c r="P484" s="24" t="s">
        <v>3079</v>
      </c>
      <c r="Q484" s="24" t="s">
        <v>3080</v>
      </c>
      <c r="R484" s="24" t="s">
        <v>650</v>
      </c>
    </row>
    <row r="485" spans="1:18" ht="27">
      <c r="A485" s="24">
        <v>484</v>
      </c>
      <c r="B485" s="24" t="s">
        <v>4598</v>
      </c>
      <c r="C485" s="29">
        <v>202517071882</v>
      </c>
      <c r="D485" s="24" t="s">
        <v>49</v>
      </c>
      <c r="E485" s="24" t="s">
        <v>4599</v>
      </c>
      <c r="F485" s="24" t="s">
        <v>3066</v>
      </c>
      <c r="G485" s="24" t="s">
        <v>3067</v>
      </c>
      <c r="H485" s="25" t="s">
        <v>4600</v>
      </c>
      <c r="I485" s="24"/>
      <c r="J485" s="24" t="s">
        <v>3048</v>
      </c>
      <c r="K485" s="26">
        <v>45741</v>
      </c>
      <c r="L485" s="26">
        <v>45125</v>
      </c>
      <c r="M485" s="26">
        <v>45867</v>
      </c>
      <c r="N485" s="24"/>
      <c r="O485" s="26">
        <v>45867</v>
      </c>
      <c r="P485" s="24" t="s">
        <v>3135</v>
      </c>
      <c r="Q485" s="24" t="s">
        <v>3136</v>
      </c>
      <c r="R485" s="24" t="s">
        <v>988</v>
      </c>
    </row>
    <row r="486" spans="1:18" ht="53.4">
      <c r="A486" s="24">
        <v>485</v>
      </c>
      <c r="B486" s="24" t="s">
        <v>4601</v>
      </c>
      <c r="C486" s="29">
        <v>202517072040</v>
      </c>
      <c r="D486" s="24" t="s">
        <v>71</v>
      </c>
      <c r="E486" s="24" t="s">
        <v>4602</v>
      </c>
      <c r="F486" s="24" t="s">
        <v>3312</v>
      </c>
      <c r="G486" s="24" t="s">
        <v>3741</v>
      </c>
      <c r="H486" s="25" t="s">
        <v>4603</v>
      </c>
      <c r="I486" s="24"/>
      <c r="J486" s="24" t="s">
        <v>3048</v>
      </c>
      <c r="K486" s="26">
        <v>45814</v>
      </c>
      <c r="L486" s="26">
        <v>44931</v>
      </c>
      <c r="M486" s="26">
        <v>45867</v>
      </c>
      <c r="N486" s="24"/>
      <c r="O486" s="26">
        <v>45867</v>
      </c>
      <c r="P486" s="24" t="s">
        <v>3435</v>
      </c>
      <c r="Q486" s="24" t="s">
        <v>3159</v>
      </c>
      <c r="R486" s="24" t="s">
        <v>988</v>
      </c>
    </row>
    <row r="487" spans="1:18" ht="40.200000000000003">
      <c r="A487" s="24">
        <v>486</v>
      </c>
      <c r="B487" s="24" t="s">
        <v>4604</v>
      </c>
      <c r="C487" s="29">
        <v>202517072068</v>
      </c>
      <c r="D487" s="24" t="s">
        <v>616</v>
      </c>
      <c r="E487" s="24" t="s">
        <v>4605</v>
      </c>
      <c r="F487" s="24" t="s">
        <v>3312</v>
      </c>
      <c r="G487" s="24" t="s">
        <v>4606</v>
      </c>
      <c r="H487" s="25" t="s">
        <v>4607</v>
      </c>
      <c r="I487" s="24"/>
      <c r="J487" s="24" t="s">
        <v>3048</v>
      </c>
      <c r="K487" s="26">
        <v>45867</v>
      </c>
      <c r="L487" s="26">
        <v>44743</v>
      </c>
      <c r="M487" s="26">
        <v>45867</v>
      </c>
      <c r="N487" s="24"/>
      <c r="O487" s="26">
        <v>45867</v>
      </c>
      <c r="P487" s="24" t="s">
        <v>3084</v>
      </c>
      <c r="Q487" s="24" t="s">
        <v>3085</v>
      </c>
      <c r="R487" s="24" t="s">
        <v>988</v>
      </c>
    </row>
    <row r="488" spans="1:18" ht="66.599999999999994">
      <c r="A488" s="24">
        <v>487</v>
      </c>
      <c r="B488" s="24" t="s">
        <v>4608</v>
      </c>
      <c r="C488" s="29">
        <v>202517072061</v>
      </c>
      <c r="D488" s="24" t="s">
        <v>70</v>
      </c>
      <c r="E488" s="24" t="s">
        <v>4609</v>
      </c>
      <c r="F488" s="24" t="s">
        <v>3302</v>
      </c>
      <c r="G488" s="24" t="s">
        <v>4610</v>
      </c>
      <c r="H488" s="25" t="s">
        <v>4611</v>
      </c>
      <c r="I488" s="24"/>
      <c r="J488" s="24" t="s">
        <v>3048</v>
      </c>
      <c r="K488" s="26">
        <v>45861</v>
      </c>
      <c r="L488" s="26">
        <v>44925</v>
      </c>
      <c r="M488" s="26">
        <v>45867</v>
      </c>
      <c r="N488" s="24"/>
      <c r="O488" s="26">
        <v>45867</v>
      </c>
      <c r="P488" s="24" t="s">
        <v>3130</v>
      </c>
      <c r="Q488" s="24" t="s">
        <v>3131</v>
      </c>
      <c r="R488" s="24" t="s">
        <v>988</v>
      </c>
    </row>
    <row r="489" spans="1:18" ht="53.4">
      <c r="A489" s="24">
        <v>488</v>
      </c>
      <c r="B489" s="24" t="s">
        <v>4612</v>
      </c>
      <c r="C489" s="29">
        <v>202547072209</v>
      </c>
      <c r="D489" s="24" t="s">
        <v>178</v>
      </c>
      <c r="E489" s="24" t="s">
        <v>4613</v>
      </c>
      <c r="F489" s="24" t="s">
        <v>3091</v>
      </c>
      <c r="G489" s="24" t="s">
        <v>4371</v>
      </c>
      <c r="H489" s="25" t="s">
        <v>4614</v>
      </c>
      <c r="I489" s="24"/>
      <c r="J489" s="24" t="s">
        <v>3048</v>
      </c>
      <c r="K489" s="26">
        <v>45863</v>
      </c>
      <c r="L489" s="26">
        <v>45013</v>
      </c>
      <c r="M489" s="26">
        <v>45867</v>
      </c>
      <c r="N489" s="24"/>
      <c r="O489" s="26">
        <v>45867</v>
      </c>
      <c r="P489" s="24" t="s">
        <v>3224</v>
      </c>
      <c r="Q489" s="24" t="s">
        <v>3225</v>
      </c>
      <c r="R489" s="24" t="s">
        <v>988</v>
      </c>
    </row>
    <row r="490" spans="1:18" ht="40.200000000000003">
      <c r="A490" s="24">
        <v>489</v>
      </c>
      <c r="B490" s="24" t="s">
        <v>4615</v>
      </c>
      <c r="C490" s="29">
        <v>202511072066</v>
      </c>
      <c r="D490" s="24" t="s">
        <v>148</v>
      </c>
      <c r="E490" s="24" t="s">
        <v>4616</v>
      </c>
      <c r="F490" s="24" t="s">
        <v>3052</v>
      </c>
      <c r="G490" s="24" t="s">
        <v>3817</v>
      </c>
      <c r="H490" s="25" t="s">
        <v>4617</v>
      </c>
      <c r="I490" s="24" t="s">
        <v>23</v>
      </c>
      <c r="J490" s="24" t="s">
        <v>3048</v>
      </c>
      <c r="K490" s="26">
        <v>45797</v>
      </c>
      <c r="L490" s="26">
        <v>45867</v>
      </c>
      <c r="M490" s="26">
        <v>45867</v>
      </c>
      <c r="N490" s="24"/>
      <c r="O490" s="26">
        <v>45867</v>
      </c>
      <c r="P490" s="24" t="s">
        <v>3294</v>
      </c>
      <c r="Q490" s="24" t="s">
        <v>3295</v>
      </c>
      <c r="R490" s="24" t="s">
        <v>3023</v>
      </c>
    </row>
    <row r="491" spans="1:18" ht="40.200000000000003">
      <c r="A491" s="24">
        <v>490</v>
      </c>
      <c r="B491" s="24" t="s">
        <v>4618</v>
      </c>
      <c r="C491" s="29">
        <v>202547072028</v>
      </c>
      <c r="D491" s="24" t="s">
        <v>257</v>
      </c>
      <c r="E491" s="24" t="s">
        <v>4619</v>
      </c>
      <c r="F491" s="24" t="s">
        <v>3091</v>
      </c>
      <c r="G491" s="24" t="s">
        <v>4620</v>
      </c>
      <c r="H491" s="25" t="s">
        <v>4621</v>
      </c>
      <c r="I491" s="24"/>
      <c r="J491" s="24" t="s">
        <v>3048</v>
      </c>
      <c r="K491" s="26">
        <v>45848</v>
      </c>
      <c r="L491" s="26">
        <v>44966</v>
      </c>
      <c r="M491" s="26">
        <v>45867</v>
      </c>
      <c r="N491" s="24"/>
      <c r="O491" s="26">
        <v>45867</v>
      </c>
      <c r="P491" s="24" t="s">
        <v>3120</v>
      </c>
      <c r="Q491" s="24" t="s">
        <v>3121</v>
      </c>
      <c r="R491" s="24" t="s">
        <v>988</v>
      </c>
    </row>
    <row r="492" spans="1:18" ht="40.200000000000003">
      <c r="A492" s="24">
        <v>491</v>
      </c>
      <c r="B492" s="24" t="s">
        <v>1091</v>
      </c>
      <c r="C492" s="29">
        <v>202511072173</v>
      </c>
      <c r="D492" s="24" t="s">
        <v>174</v>
      </c>
      <c r="E492" s="24" t="s">
        <v>649</v>
      </c>
      <c r="F492" s="24" t="s">
        <v>3052</v>
      </c>
      <c r="G492" s="24" t="s">
        <v>174</v>
      </c>
      <c r="H492" s="25" t="s">
        <v>4622</v>
      </c>
      <c r="I492" s="24" t="s">
        <v>3152</v>
      </c>
      <c r="J492" s="24" t="s">
        <v>3048</v>
      </c>
      <c r="K492" s="26">
        <v>45817</v>
      </c>
      <c r="L492" s="26">
        <v>45867</v>
      </c>
      <c r="M492" s="26">
        <v>45867</v>
      </c>
      <c r="N492" s="26">
        <v>46812</v>
      </c>
      <c r="O492" s="24"/>
      <c r="P492" s="24" t="s">
        <v>3220</v>
      </c>
      <c r="Q492" s="24" t="s">
        <v>3221</v>
      </c>
      <c r="R492" s="24" t="s">
        <v>968</v>
      </c>
    </row>
    <row r="493" spans="1:18" ht="93">
      <c r="A493" s="24">
        <v>492</v>
      </c>
      <c r="B493" s="24" t="s">
        <v>4623</v>
      </c>
      <c r="C493" s="29">
        <v>202514072121</v>
      </c>
      <c r="D493" s="24" t="s">
        <v>175</v>
      </c>
      <c r="E493" s="24" t="s">
        <v>4624</v>
      </c>
      <c r="F493" s="24" t="s">
        <v>4625</v>
      </c>
      <c r="G493" s="24" t="s">
        <v>4626</v>
      </c>
      <c r="H493" s="25" t="s">
        <v>4627</v>
      </c>
      <c r="I493" s="24"/>
      <c r="J493" s="24" t="s">
        <v>3048</v>
      </c>
      <c r="K493" s="26">
        <v>45849</v>
      </c>
      <c r="L493" s="26">
        <v>45769</v>
      </c>
      <c r="M493" s="26">
        <v>45867</v>
      </c>
      <c r="N493" s="24"/>
      <c r="O493" s="26">
        <v>45867</v>
      </c>
      <c r="P493" s="24" t="s">
        <v>3315</v>
      </c>
      <c r="Q493" s="24" t="s">
        <v>3316</v>
      </c>
      <c r="R493" s="24" t="s">
        <v>988</v>
      </c>
    </row>
    <row r="494" spans="1:18" ht="40.200000000000003">
      <c r="A494" s="24">
        <v>493</v>
      </c>
      <c r="B494" s="24" t="s">
        <v>4628</v>
      </c>
      <c r="C494" s="29">
        <v>202547071920</v>
      </c>
      <c r="D494" s="24" t="s">
        <v>162</v>
      </c>
      <c r="E494" s="24" t="s">
        <v>4629</v>
      </c>
      <c r="F494" s="24" t="s">
        <v>4630</v>
      </c>
      <c r="G494" s="24" t="s">
        <v>4631</v>
      </c>
      <c r="H494" s="25" t="s">
        <v>4632</v>
      </c>
      <c r="I494" s="24"/>
      <c r="J494" s="24" t="s">
        <v>3048</v>
      </c>
      <c r="K494" s="26">
        <v>45826</v>
      </c>
      <c r="L494" s="26">
        <v>44965</v>
      </c>
      <c r="M494" s="26">
        <v>45867</v>
      </c>
      <c r="N494" s="24"/>
      <c r="O494" s="26">
        <v>45867</v>
      </c>
      <c r="P494" s="24" t="s">
        <v>3228</v>
      </c>
      <c r="Q494" s="24" t="s">
        <v>3229</v>
      </c>
      <c r="R494" s="24" t="s">
        <v>988</v>
      </c>
    </row>
    <row r="495" spans="1:18" ht="40.200000000000003">
      <c r="A495" s="24">
        <v>494</v>
      </c>
      <c r="B495" s="24" t="s">
        <v>4633</v>
      </c>
      <c r="C495" s="29">
        <v>202517072030</v>
      </c>
      <c r="D495" s="24" t="s">
        <v>93</v>
      </c>
      <c r="E495" s="24" t="s">
        <v>4634</v>
      </c>
      <c r="F495" s="24" t="s">
        <v>3091</v>
      </c>
      <c r="G495" s="24" t="s">
        <v>3555</v>
      </c>
      <c r="H495" s="25" t="s">
        <v>4635</v>
      </c>
      <c r="I495" s="24"/>
      <c r="J495" s="24" t="s">
        <v>3048</v>
      </c>
      <c r="K495" s="26">
        <v>45839</v>
      </c>
      <c r="L495" s="26">
        <v>44929</v>
      </c>
      <c r="M495" s="26">
        <v>45867</v>
      </c>
      <c r="N495" s="24"/>
      <c r="O495" s="26">
        <v>45867</v>
      </c>
      <c r="P495" s="24" t="s">
        <v>3079</v>
      </c>
      <c r="Q495" s="24" t="s">
        <v>3080</v>
      </c>
      <c r="R495" s="24" t="s">
        <v>988</v>
      </c>
    </row>
    <row r="496" spans="1:18" ht="40.200000000000003">
      <c r="A496" s="24">
        <v>495</v>
      </c>
      <c r="B496" s="24" t="s">
        <v>4636</v>
      </c>
      <c r="C496" s="29">
        <v>202517072398</v>
      </c>
      <c r="D496" s="24" t="s">
        <v>141</v>
      </c>
      <c r="E496" s="24" t="s">
        <v>4637</v>
      </c>
      <c r="F496" s="24" t="s">
        <v>3208</v>
      </c>
      <c r="G496" s="24" t="s">
        <v>4638</v>
      </c>
      <c r="H496" s="25" t="s">
        <v>4639</v>
      </c>
      <c r="I496" s="24"/>
      <c r="J496" s="24" t="s">
        <v>3048</v>
      </c>
      <c r="K496" s="26">
        <v>45838</v>
      </c>
      <c r="L496" s="26">
        <v>44942</v>
      </c>
      <c r="M496" s="26">
        <v>45868</v>
      </c>
      <c r="N496" s="24"/>
      <c r="O496" s="26">
        <v>45870</v>
      </c>
      <c r="P496" s="24" t="s">
        <v>3158</v>
      </c>
      <c r="Q496" s="24" t="s">
        <v>3159</v>
      </c>
      <c r="R496" s="24" t="s">
        <v>988</v>
      </c>
    </row>
    <row r="497" spans="1:18" ht="53.4">
      <c r="A497" s="24">
        <v>496</v>
      </c>
      <c r="B497" s="24" t="s">
        <v>4640</v>
      </c>
      <c r="C497" s="29">
        <v>202547072309</v>
      </c>
      <c r="D497" s="24" t="s">
        <v>31</v>
      </c>
      <c r="E497" s="24" t="s">
        <v>4641</v>
      </c>
      <c r="F497" s="24" t="s">
        <v>3091</v>
      </c>
      <c r="G497" s="24" t="s">
        <v>31</v>
      </c>
      <c r="H497" s="25" t="s">
        <v>4642</v>
      </c>
      <c r="I497" s="24"/>
      <c r="J497" s="24" t="s">
        <v>3048</v>
      </c>
      <c r="K497" s="26">
        <v>45862</v>
      </c>
      <c r="L497" s="26">
        <v>45021</v>
      </c>
      <c r="M497" s="26">
        <v>45868</v>
      </c>
      <c r="N497" s="24"/>
      <c r="O497" s="26">
        <v>45868</v>
      </c>
      <c r="P497" s="24" t="s">
        <v>3103</v>
      </c>
      <c r="Q497" s="24" t="s">
        <v>3104</v>
      </c>
      <c r="R497" s="24" t="s">
        <v>988</v>
      </c>
    </row>
    <row r="498" spans="1:18" ht="40.200000000000003">
      <c r="A498" s="24">
        <v>497</v>
      </c>
      <c r="B498" s="24" t="s">
        <v>4643</v>
      </c>
      <c r="C498" s="29">
        <v>202517072482</v>
      </c>
      <c r="D498" s="24" t="s">
        <v>31</v>
      </c>
      <c r="E498" s="24" t="s">
        <v>4644</v>
      </c>
      <c r="F498" s="24" t="s">
        <v>3091</v>
      </c>
      <c r="G498" s="24" t="s">
        <v>31</v>
      </c>
      <c r="H498" s="25" t="s">
        <v>4645</v>
      </c>
      <c r="I498" s="24"/>
      <c r="J498" s="24" t="s">
        <v>3048</v>
      </c>
      <c r="K498" s="26">
        <v>45861</v>
      </c>
      <c r="L498" s="26">
        <v>45020</v>
      </c>
      <c r="M498" s="26">
        <v>45868</v>
      </c>
      <c r="N498" s="24"/>
      <c r="O498" s="26">
        <v>45868</v>
      </c>
      <c r="P498" s="24" t="s">
        <v>3364</v>
      </c>
      <c r="Q498" s="24" t="s">
        <v>3255</v>
      </c>
      <c r="R498" s="24" t="s">
        <v>988</v>
      </c>
    </row>
    <row r="499" spans="1:18" ht="40.200000000000003">
      <c r="A499" s="24">
        <v>498</v>
      </c>
      <c r="B499" s="24" t="s">
        <v>4646</v>
      </c>
      <c r="C499" s="29">
        <v>202547072428</v>
      </c>
      <c r="D499" s="24" t="s">
        <v>31</v>
      </c>
      <c r="E499" s="24" t="s">
        <v>4647</v>
      </c>
      <c r="F499" s="24" t="s">
        <v>3091</v>
      </c>
      <c r="G499" s="24" t="s">
        <v>31</v>
      </c>
      <c r="H499" s="25" t="s">
        <v>4648</v>
      </c>
      <c r="I499" s="24"/>
      <c r="J499" s="24" t="s">
        <v>3048</v>
      </c>
      <c r="K499" s="26">
        <v>45861</v>
      </c>
      <c r="L499" s="26">
        <v>45019</v>
      </c>
      <c r="M499" s="26">
        <v>45868</v>
      </c>
      <c r="N499" s="24"/>
      <c r="O499" s="26">
        <v>45868</v>
      </c>
      <c r="P499" s="24" t="s">
        <v>3272</v>
      </c>
      <c r="Q499" s="24" t="s">
        <v>3273</v>
      </c>
      <c r="R499" s="24" t="s">
        <v>988</v>
      </c>
    </row>
    <row r="500" spans="1:18" ht="53.4">
      <c r="A500" s="24">
        <v>499</v>
      </c>
      <c r="B500" s="24" t="s">
        <v>4649</v>
      </c>
      <c r="C500" s="29">
        <v>202547072264</v>
      </c>
      <c r="D500" s="24" t="s">
        <v>31</v>
      </c>
      <c r="E500" s="24" t="s">
        <v>4650</v>
      </c>
      <c r="F500" s="24" t="s">
        <v>3091</v>
      </c>
      <c r="G500" s="24" t="s">
        <v>31</v>
      </c>
      <c r="H500" s="25" t="s">
        <v>4651</v>
      </c>
      <c r="I500" s="24"/>
      <c r="J500" s="24" t="s">
        <v>3048</v>
      </c>
      <c r="K500" s="26">
        <v>45863</v>
      </c>
      <c r="L500" s="26">
        <v>45022</v>
      </c>
      <c r="M500" s="26">
        <v>45868</v>
      </c>
      <c r="N500" s="24"/>
      <c r="O500" s="26">
        <v>45868</v>
      </c>
      <c r="P500" s="24" t="s">
        <v>3908</v>
      </c>
      <c r="Q500" s="24" t="s">
        <v>3193</v>
      </c>
      <c r="R500" s="24" t="s">
        <v>988</v>
      </c>
    </row>
    <row r="501" spans="1:18" ht="53.4">
      <c r="A501" s="24">
        <v>500</v>
      </c>
      <c r="B501" s="24" t="s">
        <v>4652</v>
      </c>
      <c r="C501" s="29">
        <v>202547072437</v>
      </c>
      <c r="D501" s="24" t="s">
        <v>31</v>
      </c>
      <c r="E501" s="24" t="s">
        <v>4653</v>
      </c>
      <c r="F501" s="24" t="s">
        <v>3091</v>
      </c>
      <c r="G501" s="24" t="s">
        <v>31</v>
      </c>
      <c r="H501" s="25" t="s">
        <v>4654</v>
      </c>
      <c r="I501" s="24"/>
      <c r="J501" s="24" t="s">
        <v>3048</v>
      </c>
      <c r="K501" s="26">
        <v>45863</v>
      </c>
      <c r="L501" s="26">
        <v>45021</v>
      </c>
      <c r="M501" s="26">
        <v>45868</v>
      </c>
      <c r="N501" s="24"/>
      <c r="O501" s="26">
        <v>45868</v>
      </c>
      <c r="P501" s="24" t="s">
        <v>3103</v>
      </c>
      <c r="Q501" s="24" t="s">
        <v>3104</v>
      </c>
      <c r="R501" s="24" t="s">
        <v>988</v>
      </c>
    </row>
    <row r="502" spans="1:18" ht="40.200000000000003">
      <c r="A502" s="24">
        <v>501</v>
      </c>
      <c r="B502" s="24" t="s">
        <v>4655</v>
      </c>
      <c r="C502" s="29">
        <v>202547072360</v>
      </c>
      <c r="D502" s="24" t="s">
        <v>31</v>
      </c>
      <c r="E502" s="24" t="s">
        <v>4656</v>
      </c>
      <c r="F502" s="24" t="s">
        <v>3091</v>
      </c>
      <c r="G502" s="24" t="s">
        <v>31</v>
      </c>
      <c r="H502" s="25" t="s">
        <v>4657</v>
      </c>
      <c r="I502" s="24"/>
      <c r="J502" s="24" t="s">
        <v>3048</v>
      </c>
      <c r="K502" s="26">
        <v>45863</v>
      </c>
      <c r="L502" s="26">
        <v>45001</v>
      </c>
      <c r="M502" s="26">
        <v>45868</v>
      </c>
      <c r="N502" s="24"/>
      <c r="O502" s="26">
        <v>45868</v>
      </c>
      <c r="P502" s="24" t="s">
        <v>3272</v>
      </c>
      <c r="Q502" s="24" t="s">
        <v>3273</v>
      </c>
      <c r="R502" s="24" t="s">
        <v>988</v>
      </c>
    </row>
    <row r="503" spans="1:18" ht="40.200000000000003">
      <c r="A503" s="24">
        <v>502</v>
      </c>
      <c r="B503" s="24" t="s">
        <v>4658</v>
      </c>
      <c r="C503" s="29">
        <v>202547072448</v>
      </c>
      <c r="D503" s="24" t="s">
        <v>31</v>
      </c>
      <c r="E503" s="24" t="s">
        <v>4659</v>
      </c>
      <c r="F503" s="24" t="s">
        <v>3091</v>
      </c>
      <c r="G503" s="24" t="s">
        <v>31</v>
      </c>
      <c r="H503" s="25" t="s">
        <v>4660</v>
      </c>
      <c r="I503" s="24"/>
      <c r="J503" s="24" t="s">
        <v>3048</v>
      </c>
      <c r="K503" s="26">
        <v>45863</v>
      </c>
      <c r="L503" s="26">
        <v>45868</v>
      </c>
      <c r="M503" s="26">
        <v>45868</v>
      </c>
      <c r="N503" s="24"/>
      <c r="O503" s="26">
        <v>45868</v>
      </c>
      <c r="P503" s="24" t="s">
        <v>3093</v>
      </c>
      <c r="Q503" s="24" t="s">
        <v>3094</v>
      </c>
      <c r="R503" s="24" t="s">
        <v>988</v>
      </c>
    </row>
    <row r="504" spans="1:18" ht="40.200000000000003">
      <c r="A504" s="24">
        <v>503</v>
      </c>
      <c r="B504" s="24" t="s">
        <v>4661</v>
      </c>
      <c r="C504" s="29">
        <v>202547072450</v>
      </c>
      <c r="D504" s="24" t="s">
        <v>31</v>
      </c>
      <c r="E504" s="24" t="s">
        <v>4662</v>
      </c>
      <c r="F504" s="24" t="s">
        <v>3091</v>
      </c>
      <c r="G504" s="24" t="s">
        <v>31</v>
      </c>
      <c r="H504" s="25" t="s">
        <v>4663</v>
      </c>
      <c r="I504" s="24"/>
      <c r="J504" s="24" t="s">
        <v>3048</v>
      </c>
      <c r="K504" s="26">
        <v>45863</v>
      </c>
      <c r="L504" s="26">
        <v>45868</v>
      </c>
      <c r="M504" s="26">
        <v>45868</v>
      </c>
      <c r="N504" s="24"/>
      <c r="O504" s="26">
        <v>45868</v>
      </c>
      <c r="P504" s="24" t="s">
        <v>3192</v>
      </c>
      <c r="Q504" s="24" t="s">
        <v>3193</v>
      </c>
      <c r="R504" s="24" t="s">
        <v>988</v>
      </c>
    </row>
    <row r="505" spans="1:18" ht="53.4">
      <c r="A505" s="24">
        <v>504</v>
      </c>
      <c r="B505" s="24" t="s">
        <v>4664</v>
      </c>
      <c r="C505" s="29">
        <v>202547072386</v>
      </c>
      <c r="D505" s="24" t="s">
        <v>31</v>
      </c>
      <c r="E505" s="24" t="s">
        <v>4665</v>
      </c>
      <c r="F505" s="24" t="s">
        <v>3091</v>
      </c>
      <c r="G505" s="24" t="s">
        <v>31</v>
      </c>
      <c r="H505" s="25" t="s">
        <v>4666</v>
      </c>
      <c r="I505" s="24"/>
      <c r="J505" s="24" t="s">
        <v>3048</v>
      </c>
      <c r="K505" s="26">
        <v>45863</v>
      </c>
      <c r="L505" s="26">
        <v>45868</v>
      </c>
      <c r="M505" s="26">
        <v>45868</v>
      </c>
      <c r="N505" s="24"/>
      <c r="O505" s="26">
        <v>45868</v>
      </c>
      <c r="P505" s="24" t="s">
        <v>3359</v>
      </c>
      <c r="Q505" s="24" t="s">
        <v>3360</v>
      </c>
      <c r="R505" s="24" t="s">
        <v>988</v>
      </c>
    </row>
    <row r="506" spans="1:18" ht="40.200000000000003">
      <c r="A506" s="24">
        <v>505</v>
      </c>
      <c r="B506" s="24" t="s">
        <v>4667</v>
      </c>
      <c r="C506" s="29">
        <v>202517072396</v>
      </c>
      <c r="D506" s="24" t="s">
        <v>31</v>
      </c>
      <c r="E506" s="24" t="s">
        <v>4668</v>
      </c>
      <c r="F506" s="24" t="s">
        <v>3091</v>
      </c>
      <c r="G506" s="24" t="s">
        <v>31</v>
      </c>
      <c r="H506" s="25" t="s">
        <v>4669</v>
      </c>
      <c r="I506" s="24"/>
      <c r="J506" s="24" t="s">
        <v>3048</v>
      </c>
      <c r="K506" s="26">
        <v>45863</v>
      </c>
      <c r="L506" s="26">
        <v>45868</v>
      </c>
      <c r="M506" s="26">
        <v>45868</v>
      </c>
      <c r="N506" s="24"/>
      <c r="O506" s="26">
        <v>45868</v>
      </c>
      <c r="P506" s="24" t="s">
        <v>3069</v>
      </c>
      <c r="Q506" s="24" t="s">
        <v>3070</v>
      </c>
      <c r="R506" s="24" t="s">
        <v>988</v>
      </c>
    </row>
    <row r="507" spans="1:18" ht="53.4">
      <c r="A507" s="24">
        <v>506</v>
      </c>
      <c r="B507" s="24" t="s">
        <v>1100</v>
      </c>
      <c r="C507" s="29">
        <v>202541072516</v>
      </c>
      <c r="D507" s="24" t="s">
        <v>31</v>
      </c>
      <c r="E507" s="24" t="s">
        <v>1101</v>
      </c>
      <c r="F507" s="24" t="s">
        <v>3091</v>
      </c>
      <c r="G507" s="24" t="s">
        <v>31</v>
      </c>
      <c r="H507" s="25" t="s">
        <v>4670</v>
      </c>
      <c r="I507" s="24" t="s">
        <v>3152</v>
      </c>
      <c r="J507" s="24" t="s">
        <v>3048</v>
      </c>
      <c r="K507" s="26">
        <v>45868</v>
      </c>
      <c r="L507" s="26">
        <v>45868</v>
      </c>
      <c r="M507" s="26">
        <v>45868</v>
      </c>
      <c r="N507" s="26">
        <v>46812</v>
      </c>
      <c r="O507" s="24"/>
      <c r="P507" s="24" t="s">
        <v>3215</v>
      </c>
      <c r="Q507" s="24" t="s">
        <v>3216</v>
      </c>
      <c r="R507" s="24" t="s">
        <v>968</v>
      </c>
    </row>
    <row r="508" spans="1:18" ht="53.4">
      <c r="A508" s="24">
        <v>507</v>
      </c>
      <c r="B508" s="24" t="s">
        <v>4671</v>
      </c>
      <c r="C508" s="29">
        <v>202541072305</v>
      </c>
      <c r="D508" s="24" t="s">
        <v>46</v>
      </c>
      <c r="E508" s="24" t="s">
        <v>4672</v>
      </c>
      <c r="F508" s="24" t="s">
        <v>3052</v>
      </c>
      <c r="G508" s="24" t="s">
        <v>46</v>
      </c>
      <c r="H508" s="25" t="s">
        <v>4673</v>
      </c>
      <c r="I508" s="24" t="s">
        <v>23</v>
      </c>
      <c r="J508" s="24" t="s">
        <v>3048</v>
      </c>
      <c r="K508" s="26">
        <v>45443</v>
      </c>
      <c r="L508" s="26">
        <v>45868</v>
      </c>
      <c r="M508" s="26">
        <v>45868</v>
      </c>
      <c r="N508" s="24"/>
      <c r="O508" s="26">
        <v>45868</v>
      </c>
      <c r="P508" s="24" t="s">
        <v>4022</v>
      </c>
      <c r="Q508" s="24" t="s">
        <v>3104</v>
      </c>
      <c r="R508" s="24" t="s">
        <v>3024</v>
      </c>
    </row>
    <row r="509" spans="1:18" ht="40.200000000000003">
      <c r="A509" s="24">
        <v>508</v>
      </c>
      <c r="B509" s="24" t="s">
        <v>4674</v>
      </c>
      <c r="C509" s="29">
        <v>202517072342</v>
      </c>
      <c r="D509" s="24" t="s">
        <v>53</v>
      </c>
      <c r="E509" s="24" t="s">
        <v>4675</v>
      </c>
      <c r="F509" s="24" t="s">
        <v>3066</v>
      </c>
      <c r="G509" s="24" t="s">
        <v>3067</v>
      </c>
      <c r="H509" s="25" t="s">
        <v>4676</v>
      </c>
      <c r="I509" s="24"/>
      <c r="J509" s="24" t="s">
        <v>3048</v>
      </c>
      <c r="K509" s="26">
        <v>45862</v>
      </c>
      <c r="L509" s="26">
        <v>45244</v>
      </c>
      <c r="M509" s="26">
        <v>45868</v>
      </c>
      <c r="N509" s="24"/>
      <c r="O509" s="26">
        <v>45868</v>
      </c>
      <c r="P509" s="24" t="s">
        <v>3233</v>
      </c>
      <c r="Q509" s="24" t="s">
        <v>3234</v>
      </c>
      <c r="R509" s="24" t="s">
        <v>988</v>
      </c>
    </row>
    <row r="510" spans="1:18" ht="53.4">
      <c r="A510" s="24">
        <v>509</v>
      </c>
      <c r="B510" s="24" t="s">
        <v>4677</v>
      </c>
      <c r="C510" s="29">
        <v>202517072415</v>
      </c>
      <c r="D510" s="24" t="s">
        <v>251</v>
      </c>
      <c r="E510" s="24" t="s">
        <v>4678</v>
      </c>
      <c r="F510" s="24" t="s">
        <v>3045</v>
      </c>
      <c r="G510" s="24" t="s">
        <v>4679</v>
      </c>
      <c r="H510" s="25" t="s">
        <v>4680</v>
      </c>
      <c r="I510" s="24"/>
      <c r="J510" s="24" t="s">
        <v>3048</v>
      </c>
      <c r="K510" s="26">
        <v>45561</v>
      </c>
      <c r="L510" s="26">
        <v>44995</v>
      </c>
      <c r="M510" s="26">
        <v>45868</v>
      </c>
      <c r="N510" s="24"/>
      <c r="O510" s="26">
        <v>45868</v>
      </c>
      <c r="P510" s="24" t="s">
        <v>3435</v>
      </c>
      <c r="Q510" s="24" t="s">
        <v>3159</v>
      </c>
      <c r="R510" s="24" t="s">
        <v>988</v>
      </c>
    </row>
    <row r="511" spans="1:18" ht="27">
      <c r="A511" s="24">
        <v>510</v>
      </c>
      <c r="B511" s="24" t="s">
        <v>4681</v>
      </c>
      <c r="C511" s="29">
        <v>202517072460</v>
      </c>
      <c r="D511" s="24" t="s">
        <v>122</v>
      </c>
      <c r="E511" s="24" t="s">
        <v>4682</v>
      </c>
      <c r="F511" s="24" t="s">
        <v>3302</v>
      </c>
      <c r="G511" s="24" t="s">
        <v>4683</v>
      </c>
      <c r="H511" s="25" t="s">
        <v>4684</v>
      </c>
      <c r="I511" s="24"/>
      <c r="J511" s="24" t="s">
        <v>3048</v>
      </c>
      <c r="K511" s="26">
        <v>45828</v>
      </c>
      <c r="L511" s="26">
        <v>44953</v>
      </c>
      <c r="M511" s="26">
        <v>45868</v>
      </c>
      <c r="N511" s="24"/>
      <c r="O511" s="26">
        <v>45868</v>
      </c>
      <c r="P511" s="24" t="s">
        <v>3435</v>
      </c>
      <c r="Q511" s="24" t="s">
        <v>3159</v>
      </c>
      <c r="R511" s="24" t="s">
        <v>988</v>
      </c>
    </row>
    <row r="512" spans="1:18" ht="53.4">
      <c r="A512" s="24">
        <v>511</v>
      </c>
      <c r="B512" s="24" t="s">
        <v>4685</v>
      </c>
      <c r="C512" s="29">
        <v>202541072463</v>
      </c>
      <c r="D512" s="24" t="s">
        <v>44</v>
      </c>
      <c r="E512" s="24" t="s">
        <v>4686</v>
      </c>
      <c r="F512" s="24" t="s">
        <v>3052</v>
      </c>
      <c r="G512" s="24" t="s">
        <v>4687</v>
      </c>
      <c r="H512" s="25" t="s">
        <v>4688</v>
      </c>
      <c r="I512" s="24" t="s">
        <v>23</v>
      </c>
      <c r="J512" s="24" t="s">
        <v>3334</v>
      </c>
      <c r="K512" s="26">
        <v>45800</v>
      </c>
      <c r="L512" s="26">
        <v>45868</v>
      </c>
      <c r="M512" s="26">
        <v>45868</v>
      </c>
      <c r="N512" s="24"/>
      <c r="O512" s="26">
        <v>45868</v>
      </c>
      <c r="P512" s="24" t="s">
        <v>3422</v>
      </c>
      <c r="Q512" s="24" t="s">
        <v>3423</v>
      </c>
      <c r="R512" s="24" t="s">
        <v>3023</v>
      </c>
    </row>
    <row r="513" spans="1:18" ht="40.200000000000003">
      <c r="A513" s="24">
        <v>512</v>
      </c>
      <c r="B513" s="24" t="s">
        <v>1096</v>
      </c>
      <c r="C513" s="29">
        <v>202541072578</v>
      </c>
      <c r="D513" s="24" t="s">
        <v>35</v>
      </c>
      <c r="E513" s="24" t="s">
        <v>1097</v>
      </c>
      <c r="F513" s="24" t="s">
        <v>3091</v>
      </c>
      <c r="G513" s="24" t="s">
        <v>3213</v>
      </c>
      <c r="H513" s="25" t="s">
        <v>4689</v>
      </c>
      <c r="I513" s="24" t="s">
        <v>3152</v>
      </c>
      <c r="J513" s="24" t="s">
        <v>3048</v>
      </c>
      <c r="K513" s="26">
        <v>45868</v>
      </c>
      <c r="L513" s="26">
        <v>45868</v>
      </c>
      <c r="M513" s="26">
        <v>45868</v>
      </c>
      <c r="N513" s="26">
        <v>46812</v>
      </c>
      <c r="O513" s="24"/>
      <c r="P513" s="24" t="s">
        <v>3254</v>
      </c>
      <c r="Q513" s="24" t="s">
        <v>3255</v>
      </c>
      <c r="R513" s="24" t="s">
        <v>968</v>
      </c>
    </row>
    <row r="514" spans="1:18" ht="53.4">
      <c r="A514" s="24">
        <v>513</v>
      </c>
      <c r="B514" s="24" t="s">
        <v>4690</v>
      </c>
      <c r="C514" s="29">
        <v>202511072397</v>
      </c>
      <c r="D514" s="24" t="s">
        <v>57</v>
      </c>
      <c r="E514" s="24" t="s">
        <v>4691</v>
      </c>
      <c r="F514" s="24" t="s">
        <v>3052</v>
      </c>
      <c r="G514" s="24" t="s">
        <v>57</v>
      </c>
      <c r="H514" s="25" t="s">
        <v>4692</v>
      </c>
      <c r="I514" s="24" t="s">
        <v>23</v>
      </c>
      <c r="J514" s="24" t="s">
        <v>3048</v>
      </c>
      <c r="K514" s="26">
        <v>45841</v>
      </c>
      <c r="L514" s="26">
        <v>45868</v>
      </c>
      <c r="M514" s="26">
        <v>45868</v>
      </c>
      <c r="N514" s="24"/>
      <c r="O514" s="26">
        <v>45868</v>
      </c>
      <c r="P514" s="24" t="s">
        <v>3682</v>
      </c>
      <c r="Q514" s="24" t="s">
        <v>3683</v>
      </c>
      <c r="R514" s="24" t="s">
        <v>988</v>
      </c>
    </row>
    <row r="515" spans="1:18" ht="53.4">
      <c r="A515" s="24">
        <v>514</v>
      </c>
      <c r="B515" s="24" t="s">
        <v>4693</v>
      </c>
      <c r="C515" s="29">
        <v>202517072266</v>
      </c>
      <c r="D515" s="24" t="s">
        <v>32</v>
      </c>
      <c r="E515" s="24" t="s">
        <v>4694</v>
      </c>
      <c r="F515" s="24" t="s">
        <v>3066</v>
      </c>
      <c r="G515" s="24" t="s">
        <v>3067</v>
      </c>
      <c r="H515" s="25" t="s">
        <v>4695</v>
      </c>
      <c r="I515" s="24"/>
      <c r="J515" s="24" t="s">
        <v>3048</v>
      </c>
      <c r="K515" s="26">
        <v>45846</v>
      </c>
      <c r="L515" s="26">
        <v>45174</v>
      </c>
      <c r="M515" s="26">
        <v>45868</v>
      </c>
      <c r="N515" s="24"/>
      <c r="O515" s="26">
        <v>45868</v>
      </c>
      <c r="P515" s="24" t="s">
        <v>3239</v>
      </c>
      <c r="Q515" s="24" t="s">
        <v>3240</v>
      </c>
      <c r="R515" s="24" t="s">
        <v>988</v>
      </c>
    </row>
    <row r="516" spans="1:18" ht="40.200000000000003">
      <c r="A516" s="24">
        <v>515</v>
      </c>
      <c r="B516" s="24" t="s">
        <v>4696</v>
      </c>
      <c r="C516" s="29">
        <v>202517072625</v>
      </c>
      <c r="D516" s="24" t="s">
        <v>36</v>
      </c>
      <c r="E516" s="24" t="s">
        <v>4697</v>
      </c>
      <c r="F516" s="24" t="s">
        <v>3091</v>
      </c>
      <c r="G516" s="24" t="s">
        <v>3139</v>
      </c>
      <c r="H516" s="25" t="s">
        <v>4698</v>
      </c>
      <c r="I516" s="24"/>
      <c r="J516" s="24" t="s">
        <v>3048</v>
      </c>
      <c r="K516" s="26">
        <v>45867</v>
      </c>
      <c r="L516" s="26">
        <v>44995</v>
      </c>
      <c r="M516" s="26">
        <v>45868</v>
      </c>
      <c r="N516" s="24"/>
      <c r="O516" s="26">
        <v>45868</v>
      </c>
      <c r="P516" s="24" t="s">
        <v>3173</v>
      </c>
      <c r="Q516" s="24" t="s">
        <v>3174</v>
      </c>
      <c r="R516" s="24" t="s">
        <v>988</v>
      </c>
    </row>
    <row r="517" spans="1:18" ht="27">
      <c r="A517" s="24">
        <v>516</v>
      </c>
      <c r="B517" s="24" t="s">
        <v>4699</v>
      </c>
      <c r="C517" s="29">
        <v>202547072285</v>
      </c>
      <c r="D517" s="24" t="s">
        <v>78</v>
      </c>
      <c r="E517" s="24" t="s">
        <v>4700</v>
      </c>
      <c r="F517" s="24" t="s">
        <v>3066</v>
      </c>
      <c r="G517" s="24" t="s">
        <v>3077</v>
      </c>
      <c r="H517" s="25" t="s">
        <v>4701</v>
      </c>
      <c r="I517" s="24"/>
      <c r="J517" s="24" t="s">
        <v>3048</v>
      </c>
      <c r="K517" s="26">
        <v>45721</v>
      </c>
      <c r="L517" s="26">
        <v>45012</v>
      </c>
      <c r="M517" s="26">
        <v>45868</v>
      </c>
      <c r="N517" s="24"/>
      <c r="O517" s="26">
        <v>45912</v>
      </c>
      <c r="P517" s="24" t="s">
        <v>3254</v>
      </c>
      <c r="Q517" s="24" t="s">
        <v>3255</v>
      </c>
      <c r="R517" s="24" t="s">
        <v>988</v>
      </c>
    </row>
    <row r="518" spans="1:18" ht="53.4">
      <c r="A518" s="24">
        <v>517</v>
      </c>
      <c r="B518" s="24" t="s">
        <v>4702</v>
      </c>
      <c r="C518" s="29">
        <v>202547072438</v>
      </c>
      <c r="D518" s="24" t="s">
        <v>319</v>
      </c>
      <c r="E518" s="24" t="s">
        <v>4703</v>
      </c>
      <c r="F518" s="24" t="s">
        <v>3091</v>
      </c>
      <c r="G518" s="24" t="s">
        <v>4704</v>
      </c>
      <c r="H518" s="25" t="s">
        <v>4705</v>
      </c>
      <c r="I518" s="24"/>
      <c r="J518" s="24" t="s">
        <v>3048</v>
      </c>
      <c r="K518" s="26">
        <v>45834</v>
      </c>
      <c r="L518" s="26">
        <v>44931</v>
      </c>
      <c r="M518" s="26">
        <v>45868</v>
      </c>
      <c r="N518" s="24"/>
      <c r="O518" s="26">
        <v>45868</v>
      </c>
      <c r="P518" s="24" t="s">
        <v>3149</v>
      </c>
      <c r="Q518" s="24" t="s">
        <v>3150</v>
      </c>
      <c r="R518" s="24" t="s">
        <v>988</v>
      </c>
    </row>
    <row r="519" spans="1:18" ht="40.200000000000003">
      <c r="A519" s="24">
        <v>518</v>
      </c>
      <c r="B519" s="24" t="s">
        <v>4706</v>
      </c>
      <c r="C519" s="29">
        <v>202517072417</v>
      </c>
      <c r="D519" s="24" t="s">
        <v>34</v>
      </c>
      <c r="E519" s="24" t="s">
        <v>4707</v>
      </c>
      <c r="F519" s="24" t="s">
        <v>3066</v>
      </c>
      <c r="G519" s="24" t="s">
        <v>3067</v>
      </c>
      <c r="H519" s="25" t="s">
        <v>4708</v>
      </c>
      <c r="I519" s="24"/>
      <c r="J519" s="24" t="s">
        <v>3048</v>
      </c>
      <c r="K519" s="26">
        <v>45855</v>
      </c>
      <c r="L519" s="26">
        <v>44946</v>
      </c>
      <c r="M519" s="26">
        <v>45868</v>
      </c>
      <c r="N519" s="24"/>
      <c r="O519" s="26">
        <v>45868</v>
      </c>
      <c r="P519" s="24" t="s">
        <v>3075</v>
      </c>
      <c r="Q519" s="24" t="s">
        <v>3076</v>
      </c>
      <c r="R519" s="24" t="s">
        <v>988</v>
      </c>
    </row>
    <row r="520" spans="1:18" ht="53.4">
      <c r="A520" s="24">
        <v>519</v>
      </c>
      <c r="B520" s="24" t="s">
        <v>4709</v>
      </c>
      <c r="C520" s="29">
        <v>202547072975</v>
      </c>
      <c r="D520" s="24" t="s">
        <v>40</v>
      </c>
      <c r="E520" s="24" t="s">
        <v>4710</v>
      </c>
      <c r="F520" s="24" t="s">
        <v>3091</v>
      </c>
      <c r="G520" s="24" t="s">
        <v>4104</v>
      </c>
      <c r="H520" s="25" t="s">
        <v>4711</v>
      </c>
      <c r="I520" s="24"/>
      <c r="J520" s="24" t="s">
        <v>3048</v>
      </c>
      <c r="K520" s="26">
        <v>45867</v>
      </c>
      <c r="L520" s="26">
        <v>44959</v>
      </c>
      <c r="M520" s="26">
        <v>45869</v>
      </c>
      <c r="N520" s="24"/>
      <c r="O520" s="26">
        <v>45869</v>
      </c>
      <c r="P520" s="24" t="s">
        <v>3149</v>
      </c>
      <c r="Q520" s="24" t="s">
        <v>3150</v>
      </c>
      <c r="R520" s="24" t="s">
        <v>988</v>
      </c>
    </row>
    <row r="521" spans="1:18" ht="40.200000000000003">
      <c r="A521" s="24">
        <v>520</v>
      </c>
      <c r="B521" s="24" t="s">
        <v>1084</v>
      </c>
      <c r="C521" s="29">
        <v>202541072870</v>
      </c>
      <c r="D521" s="24" t="s">
        <v>31</v>
      </c>
      <c r="E521" s="24" t="s">
        <v>1085</v>
      </c>
      <c r="F521" s="24" t="s">
        <v>3091</v>
      </c>
      <c r="G521" s="24" t="s">
        <v>31</v>
      </c>
      <c r="H521" s="25" t="s">
        <v>4712</v>
      </c>
      <c r="I521" s="24" t="s">
        <v>3152</v>
      </c>
      <c r="J521" s="24" t="s">
        <v>3048</v>
      </c>
      <c r="K521" s="26">
        <v>45868</v>
      </c>
      <c r="L521" s="26">
        <v>45869</v>
      </c>
      <c r="M521" s="26">
        <v>45869</v>
      </c>
      <c r="N521" s="26">
        <v>46812</v>
      </c>
      <c r="O521" s="24"/>
      <c r="P521" s="24" t="s">
        <v>3098</v>
      </c>
      <c r="Q521" s="24" t="s">
        <v>3099</v>
      </c>
      <c r="R521" s="24" t="s">
        <v>968</v>
      </c>
    </row>
    <row r="522" spans="1:18" ht="40.200000000000003">
      <c r="A522" s="24">
        <v>521</v>
      </c>
      <c r="B522" s="24" t="s">
        <v>4713</v>
      </c>
      <c r="C522" s="29">
        <v>202517072911</v>
      </c>
      <c r="D522" s="24" t="s">
        <v>31</v>
      </c>
      <c r="E522" s="24" t="s">
        <v>4714</v>
      </c>
      <c r="F522" s="24" t="s">
        <v>3091</v>
      </c>
      <c r="G522" s="24" t="s">
        <v>31</v>
      </c>
      <c r="H522" s="25" t="s">
        <v>4715</v>
      </c>
      <c r="I522" s="24"/>
      <c r="J522" s="24" t="s">
        <v>3048</v>
      </c>
      <c r="K522" s="26">
        <v>45866</v>
      </c>
      <c r="L522" s="26">
        <v>45000</v>
      </c>
      <c r="M522" s="26">
        <v>45869</v>
      </c>
      <c r="N522" s="24"/>
      <c r="O522" s="26">
        <v>45869</v>
      </c>
      <c r="P522" s="24" t="s">
        <v>3069</v>
      </c>
      <c r="Q522" s="24" t="s">
        <v>3070</v>
      </c>
      <c r="R522" s="24" t="s">
        <v>988</v>
      </c>
    </row>
    <row r="523" spans="1:18" ht="27">
      <c r="A523" s="24">
        <v>522</v>
      </c>
      <c r="B523" s="24" t="s">
        <v>4716</v>
      </c>
      <c r="C523" s="29">
        <v>202517072853</v>
      </c>
      <c r="D523" s="24" t="s">
        <v>31</v>
      </c>
      <c r="E523" s="24" t="s">
        <v>4717</v>
      </c>
      <c r="F523" s="24" t="s">
        <v>3091</v>
      </c>
      <c r="G523" s="24" t="s">
        <v>31</v>
      </c>
      <c r="H523" s="25" t="s">
        <v>4718</v>
      </c>
      <c r="I523" s="24"/>
      <c r="J523" s="24" t="s">
        <v>3048</v>
      </c>
      <c r="K523" s="26">
        <v>45868</v>
      </c>
      <c r="L523" s="26">
        <v>45009</v>
      </c>
      <c r="M523" s="26">
        <v>45869</v>
      </c>
      <c r="N523" s="24"/>
      <c r="O523" s="26">
        <v>45869</v>
      </c>
      <c r="P523" s="24" t="s">
        <v>3114</v>
      </c>
      <c r="Q523" s="24" t="s">
        <v>3094</v>
      </c>
      <c r="R523" s="24" t="s">
        <v>988</v>
      </c>
    </row>
    <row r="524" spans="1:18" ht="53.4">
      <c r="A524" s="24">
        <v>523</v>
      </c>
      <c r="B524" s="24" t="s">
        <v>1086</v>
      </c>
      <c r="C524" s="29">
        <v>202541072908</v>
      </c>
      <c r="D524" s="24" t="s">
        <v>31</v>
      </c>
      <c r="E524" s="24" t="s">
        <v>1087</v>
      </c>
      <c r="F524" s="24" t="s">
        <v>3091</v>
      </c>
      <c r="G524" s="24" t="s">
        <v>31</v>
      </c>
      <c r="H524" s="25" t="s">
        <v>4719</v>
      </c>
      <c r="I524" s="24" t="s">
        <v>3152</v>
      </c>
      <c r="J524" s="24" t="s">
        <v>3048</v>
      </c>
      <c r="K524" s="26">
        <v>45869</v>
      </c>
      <c r="L524" s="26">
        <v>45869</v>
      </c>
      <c r="M524" s="26">
        <v>45869</v>
      </c>
      <c r="N524" s="26">
        <v>46812</v>
      </c>
      <c r="O524" s="24"/>
      <c r="P524" s="24" t="s">
        <v>3098</v>
      </c>
      <c r="Q524" s="24" t="s">
        <v>3099</v>
      </c>
      <c r="R524" s="24" t="s">
        <v>968</v>
      </c>
    </row>
    <row r="525" spans="1:18" ht="53.4">
      <c r="A525" s="24">
        <v>524</v>
      </c>
      <c r="B525" s="24" t="s">
        <v>4720</v>
      </c>
      <c r="C525" s="29">
        <v>202547072704</v>
      </c>
      <c r="D525" s="24" t="s">
        <v>31</v>
      </c>
      <c r="E525" s="24" t="s">
        <v>4721</v>
      </c>
      <c r="F525" s="24" t="s">
        <v>3091</v>
      </c>
      <c r="G525" s="24" t="s">
        <v>31</v>
      </c>
      <c r="H525" s="25" t="s">
        <v>4722</v>
      </c>
      <c r="I525" s="24"/>
      <c r="J525" s="24" t="s">
        <v>3048</v>
      </c>
      <c r="K525" s="26">
        <v>45863</v>
      </c>
      <c r="L525" s="26">
        <v>45869</v>
      </c>
      <c r="M525" s="26">
        <v>45869</v>
      </c>
      <c r="N525" s="24"/>
      <c r="O525" s="26">
        <v>45869</v>
      </c>
      <c r="P525" s="24" t="s">
        <v>3098</v>
      </c>
      <c r="Q525" s="24" t="s">
        <v>3099</v>
      </c>
      <c r="R525" s="24" t="s">
        <v>988</v>
      </c>
    </row>
    <row r="526" spans="1:18" ht="53.4">
      <c r="A526" s="24">
        <v>525</v>
      </c>
      <c r="B526" s="24" t="s">
        <v>4723</v>
      </c>
      <c r="C526" s="29">
        <v>202547073106</v>
      </c>
      <c r="D526" s="24" t="s">
        <v>31</v>
      </c>
      <c r="E526" s="24" t="s">
        <v>4724</v>
      </c>
      <c r="F526" s="24" t="s">
        <v>3091</v>
      </c>
      <c r="G526" s="24" t="s">
        <v>31</v>
      </c>
      <c r="H526" s="25" t="s">
        <v>4725</v>
      </c>
      <c r="I526" s="24"/>
      <c r="J526" s="24" t="s">
        <v>3048</v>
      </c>
      <c r="K526" s="26">
        <v>45863</v>
      </c>
      <c r="L526" s="26">
        <v>45869</v>
      </c>
      <c r="M526" s="26">
        <v>45869</v>
      </c>
      <c r="N526" s="24"/>
      <c r="O526" s="26">
        <v>45869</v>
      </c>
      <c r="P526" s="24" t="s">
        <v>3098</v>
      </c>
      <c r="Q526" s="24" t="s">
        <v>3099</v>
      </c>
      <c r="R526" s="24" t="s">
        <v>988</v>
      </c>
    </row>
    <row r="527" spans="1:18" ht="40.200000000000003">
      <c r="A527" s="24">
        <v>526</v>
      </c>
      <c r="B527" s="24" t="s">
        <v>4726</v>
      </c>
      <c r="C527" s="29">
        <v>202517072900</v>
      </c>
      <c r="D527" s="24" t="s">
        <v>31</v>
      </c>
      <c r="E527" s="24" t="s">
        <v>4727</v>
      </c>
      <c r="F527" s="24" t="s">
        <v>3091</v>
      </c>
      <c r="G527" s="24" t="s">
        <v>31</v>
      </c>
      <c r="H527" s="25" t="s">
        <v>4728</v>
      </c>
      <c r="I527" s="24"/>
      <c r="J527" s="24" t="s">
        <v>3048</v>
      </c>
      <c r="K527" s="26">
        <v>45863</v>
      </c>
      <c r="L527" s="26">
        <v>45006</v>
      </c>
      <c r="M527" s="26">
        <v>45869</v>
      </c>
      <c r="N527" s="24"/>
      <c r="O527" s="26">
        <v>45869</v>
      </c>
      <c r="P527" s="24" t="s">
        <v>3359</v>
      </c>
      <c r="Q527" s="24" t="s">
        <v>3360</v>
      </c>
      <c r="R527" s="24" t="s">
        <v>988</v>
      </c>
    </row>
    <row r="528" spans="1:18" ht="40.200000000000003">
      <c r="A528" s="24">
        <v>527</v>
      </c>
      <c r="B528" s="24" t="s">
        <v>4729</v>
      </c>
      <c r="C528" s="29">
        <v>202547072803</v>
      </c>
      <c r="D528" s="24" t="s">
        <v>31</v>
      </c>
      <c r="E528" s="24" t="s">
        <v>4730</v>
      </c>
      <c r="F528" s="24" t="s">
        <v>3091</v>
      </c>
      <c r="G528" s="24" t="s">
        <v>31</v>
      </c>
      <c r="H528" s="25" t="s">
        <v>4731</v>
      </c>
      <c r="I528" s="24"/>
      <c r="J528" s="24" t="s">
        <v>3048</v>
      </c>
      <c r="K528" s="26">
        <v>45866</v>
      </c>
      <c r="L528" s="26">
        <v>44999</v>
      </c>
      <c r="M528" s="26">
        <v>45869</v>
      </c>
      <c r="N528" s="24"/>
      <c r="O528" s="26">
        <v>45869</v>
      </c>
      <c r="P528" s="24" t="s">
        <v>3215</v>
      </c>
      <c r="Q528" s="24" t="s">
        <v>3216</v>
      </c>
      <c r="R528" s="24" t="s">
        <v>988</v>
      </c>
    </row>
    <row r="529" spans="1:18" ht="53.4">
      <c r="A529" s="24">
        <v>528</v>
      </c>
      <c r="B529" s="24" t="s">
        <v>4732</v>
      </c>
      <c r="C529" s="29">
        <v>202511073081</v>
      </c>
      <c r="D529" s="24" t="s">
        <v>57</v>
      </c>
      <c r="E529" s="24" t="s">
        <v>4733</v>
      </c>
      <c r="F529" s="24" t="s">
        <v>3052</v>
      </c>
      <c r="G529" s="24" t="s">
        <v>57</v>
      </c>
      <c r="H529" s="25" t="s">
        <v>4734</v>
      </c>
      <c r="I529" s="24" t="s">
        <v>23</v>
      </c>
      <c r="J529" s="24" t="s">
        <v>3048</v>
      </c>
      <c r="K529" s="26">
        <v>45845</v>
      </c>
      <c r="L529" s="26">
        <v>45869</v>
      </c>
      <c r="M529" s="26">
        <v>45869</v>
      </c>
      <c r="N529" s="24"/>
      <c r="O529" s="26">
        <v>45869</v>
      </c>
      <c r="P529" s="24" t="s">
        <v>4735</v>
      </c>
      <c r="Q529" s="24" t="s">
        <v>4736</v>
      </c>
      <c r="R529" s="24" t="s">
        <v>988</v>
      </c>
    </row>
    <row r="530" spans="1:18" ht="27">
      <c r="A530" s="24">
        <v>529</v>
      </c>
      <c r="B530" s="24" t="s">
        <v>4737</v>
      </c>
      <c r="C530" s="29">
        <v>202511073001</v>
      </c>
      <c r="D530" s="24" t="s">
        <v>57</v>
      </c>
      <c r="E530" s="24" t="s">
        <v>4738</v>
      </c>
      <c r="F530" s="24" t="s">
        <v>3052</v>
      </c>
      <c r="G530" s="24" t="s">
        <v>57</v>
      </c>
      <c r="H530" s="25" t="s">
        <v>4739</v>
      </c>
      <c r="I530" s="24" t="s">
        <v>23</v>
      </c>
      <c r="J530" s="24" t="s">
        <v>3048</v>
      </c>
      <c r="K530" s="26">
        <v>45782</v>
      </c>
      <c r="L530" s="26">
        <v>45869</v>
      </c>
      <c r="M530" s="26">
        <v>45869</v>
      </c>
      <c r="N530" s="24"/>
      <c r="O530" s="26">
        <v>45869</v>
      </c>
      <c r="P530" s="24" t="s">
        <v>3422</v>
      </c>
      <c r="Q530" s="24" t="s">
        <v>3423</v>
      </c>
      <c r="R530" s="24" t="s">
        <v>988</v>
      </c>
    </row>
    <row r="531" spans="1:18" ht="27">
      <c r="A531" s="24">
        <v>530</v>
      </c>
      <c r="B531" s="24" t="s">
        <v>1088</v>
      </c>
      <c r="C531" s="29">
        <v>202511072988</v>
      </c>
      <c r="D531" s="24" t="s">
        <v>35</v>
      </c>
      <c r="E531" s="24" t="s">
        <v>1089</v>
      </c>
      <c r="F531" s="24" t="s">
        <v>3091</v>
      </c>
      <c r="G531" s="24" t="s">
        <v>3213</v>
      </c>
      <c r="H531" s="25" t="s">
        <v>4740</v>
      </c>
      <c r="I531" s="24" t="s">
        <v>3152</v>
      </c>
      <c r="J531" s="24" t="s">
        <v>3048</v>
      </c>
      <c r="K531" s="26">
        <v>45868</v>
      </c>
      <c r="L531" s="26">
        <v>45869</v>
      </c>
      <c r="M531" s="26">
        <v>45869</v>
      </c>
      <c r="N531" s="26">
        <v>46812</v>
      </c>
      <c r="O531" s="24"/>
      <c r="P531" s="24" t="s">
        <v>3079</v>
      </c>
      <c r="Q531" s="24" t="s">
        <v>3080</v>
      </c>
      <c r="R531" s="24" t="s">
        <v>968</v>
      </c>
    </row>
    <row r="532" spans="1:18" ht="27">
      <c r="A532" s="24">
        <v>531</v>
      </c>
      <c r="B532" s="24" t="s">
        <v>4741</v>
      </c>
      <c r="C532" s="29">
        <v>202541073092</v>
      </c>
      <c r="D532" s="24" t="s">
        <v>44</v>
      </c>
      <c r="E532" s="24" t="s">
        <v>4742</v>
      </c>
      <c r="F532" s="24" t="s">
        <v>3052</v>
      </c>
      <c r="G532" s="24" t="s">
        <v>3408</v>
      </c>
      <c r="H532" s="25" t="s">
        <v>4743</v>
      </c>
      <c r="I532" s="24" t="s">
        <v>23</v>
      </c>
      <c r="J532" s="24" t="s">
        <v>3334</v>
      </c>
      <c r="K532" s="26">
        <v>45783</v>
      </c>
      <c r="L532" s="26">
        <v>45869</v>
      </c>
      <c r="M532" s="26">
        <v>45869</v>
      </c>
      <c r="N532" s="24"/>
      <c r="O532" s="26">
        <v>45870</v>
      </c>
      <c r="P532" s="24" t="s">
        <v>3410</v>
      </c>
      <c r="Q532" s="24" t="s">
        <v>3150</v>
      </c>
      <c r="R532" s="24" t="s">
        <v>3022</v>
      </c>
    </row>
    <row r="533" spans="1:18" ht="40.200000000000003">
      <c r="A533" s="24">
        <v>532</v>
      </c>
      <c r="B533" s="24" t="s">
        <v>4744</v>
      </c>
      <c r="C533" s="29">
        <v>202541073107</v>
      </c>
      <c r="D533" s="24" t="s">
        <v>44</v>
      </c>
      <c r="E533" s="24" t="s">
        <v>4745</v>
      </c>
      <c r="F533" s="24" t="s">
        <v>3052</v>
      </c>
      <c r="G533" s="24" t="s">
        <v>3408</v>
      </c>
      <c r="H533" s="25" t="s">
        <v>4746</v>
      </c>
      <c r="I533" s="24" t="s">
        <v>23</v>
      </c>
      <c r="J533" s="24" t="s">
        <v>3334</v>
      </c>
      <c r="K533" s="26">
        <v>45839</v>
      </c>
      <c r="L533" s="26">
        <v>45869</v>
      </c>
      <c r="M533" s="26">
        <v>45869</v>
      </c>
      <c r="N533" s="24"/>
      <c r="O533" s="26">
        <v>45870</v>
      </c>
      <c r="P533" s="24" t="s">
        <v>3422</v>
      </c>
      <c r="Q533" s="24" t="s">
        <v>3423</v>
      </c>
      <c r="R533" s="24" t="s">
        <v>3022</v>
      </c>
    </row>
    <row r="534" spans="1:18" ht="40.200000000000003">
      <c r="A534" s="24">
        <v>533</v>
      </c>
      <c r="B534" s="24" t="s">
        <v>1090</v>
      </c>
      <c r="C534" s="29">
        <v>202541072714</v>
      </c>
      <c r="D534" s="24" t="s">
        <v>165</v>
      </c>
      <c r="E534" s="24" t="s">
        <v>649</v>
      </c>
      <c r="F534" s="24" t="s">
        <v>3052</v>
      </c>
      <c r="G534" s="24" t="s">
        <v>3402</v>
      </c>
      <c r="H534" s="25" t="s">
        <v>4747</v>
      </c>
      <c r="I534" s="24" t="s">
        <v>3152</v>
      </c>
      <c r="J534" s="24" t="s">
        <v>3162</v>
      </c>
      <c r="K534" s="26">
        <v>45726</v>
      </c>
      <c r="L534" s="26">
        <v>45869</v>
      </c>
      <c r="M534" s="26">
        <v>45869</v>
      </c>
      <c r="N534" s="26">
        <v>46812</v>
      </c>
      <c r="O534" s="24"/>
      <c r="P534" s="24" t="s">
        <v>4530</v>
      </c>
      <c r="Q534" s="24" t="s">
        <v>4531</v>
      </c>
      <c r="R534" s="24" t="s">
        <v>968</v>
      </c>
    </row>
    <row r="535" spans="1:18" ht="53.4">
      <c r="A535" s="24">
        <v>534</v>
      </c>
      <c r="B535" s="24" t="s">
        <v>4748</v>
      </c>
      <c r="C535" s="29">
        <v>202517072939</v>
      </c>
      <c r="D535" s="24" t="s">
        <v>76</v>
      </c>
      <c r="E535" s="24" t="s">
        <v>4749</v>
      </c>
      <c r="F535" s="24" t="s">
        <v>3066</v>
      </c>
      <c r="G535" s="24" t="s">
        <v>3319</v>
      </c>
      <c r="H535" s="25" t="s">
        <v>4750</v>
      </c>
      <c r="I535" s="24"/>
      <c r="J535" s="24" t="s">
        <v>3048</v>
      </c>
      <c r="K535" s="26">
        <v>45833</v>
      </c>
      <c r="L535" s="26">
        <v>45012</v>
      </c>
      <c r="M535" s="26">
        <v>45869</v>
      </c>
      <c r="N535" s="24"/>
      <c r="O535" s="26">
        <v>45869</v>
      </c>
      <c r="P535" s="24" t="s">
        <v>3079</v>
      </c>
      <c r="Q535" s="24" t="s">
        <v>3080</v>
      </c>
      <c r="R535" s="24" t="s">
        <v>988</v>
      </c>
    </row>
    <row r="536" spans="1:18" ht="40.200000000000003">
      <c r="A536" s="24">
        <v>535</v>
      </c>
      <c r="B536" s="24" t="s">
        <v>4751</v>
      </c>
      <c r="C536" s="29">
        <v>202517073011</v>
      </c>
      <c r="D536" s="24" t="s">
        <v>36</v>
      </c>
      <c r="E536" s="24" t="s">
        <v>4752</v>
      </c>
      <c r="F536" s="24" t="s">
        <v>3091</v>
      </c>
      <c r="G536" s="24" t="s">
        <v>3139</v>
      </c>
      <c r="H536" s="25" t="s">
        <v>4753</v>
      </c>
      <c r="I536" s="24"/>
      <c r="J536" s="24" t="s">
        <v>3048</v>
      </c>
      <c r="K536" s="26">
        <v>45862</v>
      </c>
      <c r="L536" s="26">
        <v>44977</v>
      </c>
      <c r="M536" s="26">
        <v>45869</v>
      </c>
      <c r="N536" s="24"/>
      <c r="O536" s="26">
        <v>45869</v>
      </c>
      <c r="P536" s="24" t="s">
        <v>3289</v>
      </c>
      <c r="Q536" s="24" t="s">
        <v>3290</v>
      </c>
      <c r="R536" s="24" t="s">
        <v>988</v>
      </c>
    </row>
    <row r="537" spans="1:18" ht="40.200000000000003">
      <c r="A537" s="24">
        <v>536</v>
      </c>
      <c r="B537" s="24" t="s">
        <v>4754</v>
      </c>
      <c r="C537" s="29">
        <v>202517072953</v>
      </c>
      <c r="D537" s="24" t="s">
        <v>32</v>
      </c>
      <c r="E537" s="24" t="s">
        <v>4755</v>
      </c>
      <c r="F537" s="24" t="s">
        <v>3066</v>
      </c>
      <c r="G537" s="24" t="s">
        <v>3067</v>
      </c>
      <c r="H537" s="25" t="s">
        <v>4756</v>
      </c>
      <c r="I537" s="24"/>
      <c r="J537" s="24" t="s">
        <v>3048</v>
      </c>
      <c r="K537" s="26">
        <v>45863</v>
      </c>
      <c r="L537" s="26">
        <v>45190</v>
      </c>
      <c r="M537" s="26">
        <v>45869</v>
      </c>
      <c r="N537" s="24"/>
      <c r="O537" s="26">
        <v>45869</v>
      </c>
      <c r="P537" s="24" t="s">
        <v>3204</v>
      </c>
      <c r="Q537" s="24" t="s">
        <v>3205</v>
      </c>
      <c r="R537" s="24" t="s">
        <v>988</v>
      </c>
    </row>
    <row r="538" spans="1:18" ht="27">
      <c r="A538" s="24">
        <v>537</v>
      </c>
      <c r="B538" s="24" t="s">
        <v>4757</v>
      </c>
      <c r="C538" s="29">
        <v>202547072850</v>
      </c>
      <c r="D538" s="24" t="s">
        <v>563</v>
      </c>
      <c r="E538" s="24" t="s">
        <v>4758</v>
      </c>
      <c r="F538" s="24" t="s">
        <v>3091</v>
      </c>
      <c r="G538" s="24" t="s">
        <v>4759</v>
      </c>
      <c r="H538" s="25" t="s">
        <v>4760</v>
      </c>
      <c r="I538" s="24"/>
      <c r="J538" s="24" t="s">
        <v>3048</v>
      </c>
      <c r="K538" s="26">
        <v>45817</v>
      </c>
      <c r="L538" s="26">
        <v>44932</v>
      </c>
      <c r="M538" s="26">
        <v>45869</v>
      </c>
      <c r="N538" s="24"/>
      <c r="O538" s="26">
        <v>45869</v>
      </c>
      <c r="P538" s="24" t="s">
        <v>3853</v>
      </c>
      <c r="Q538" s="24" t="s">
        <v>3056</v>
      </c>
      <c r="R538" s="24" t="s">
        <v>988</v>
      </c>
    </row>
    <row r="539" spans="1:18" ht="40.200000000000003">
      <c r="A539" s="24">
        <v>538</v>
      </c>
      <c r="B539" s="24" t="s">
        <v>4761</v>
      </c>
      <c r="C539" s="29">
        <v>202517072859</v>
      </c>
      <c r="D539" s="24" t="s">
        <v>93</v>
      </c>
      <c r="E539" s="24" t="s">
        <v>4762</v>
      </c>
      <c r="F539" s="24" t="s">
        <v>3091</v>
      </c>
      <c r="G539" s="24" t="s">
        <v>3555</v>
      </c>
      <c r="H539" s="25" t="s">
        <v>4763</v>
      </c>
      <c r="I539" s="24"/>
      <c r="J539" s="24" t="s">
        <v>3048</v>
      </c>
      <c r="K539" s="26">
        <v>45839</v>
      </c>
      <c r="L539" s="26">
        <v>44929</v>
      </c>
      <c r="M539" s="26">
        <v>45869</v>
      </c>
      <c r="N539" s="24"/>
      <c r="O539" s="26">
        <v>45869</v>
      </c>
      <c r="P539" s="24" t="s">
        <v>3079</v>
      </c>
      <c r="Q539" s="24" t="s">
        <v>3080</v>
      </c>
      <c r="R539" s="24" t="s">
        <v>988</v>
      </c>
    </row>
    <row r="540" spans="1:18" ht="40.200000000000003">
      <c r="A540" s="24">
        <v>539</v>
      </c>
      <c r="B540" s="24" t="s">
        <v>4764</v>
      </c>
      <c r="C540" s="29"/>
      <c r="D540" s="24" t="s">
        <v>195</v>
      </c>
      <c r="E540" s="24" t="s">
        <v>4765</v>
      </c>
      <c r="F540" s="24" t="s">
        <v>3312</v>
      </c>
      <c r="G540" s="24" t="s">
        <v>4766</v>
      </c>
      <c r="H540" s="25" t="s">
        <v>4767</v>
      </c>
      <c r="I540" s="24"/>
      <c r="J540" s="24" t="s">
        <v>3048</v>
      </c>
      <c r="K540" s="26">
        <v>45761</v>
      </c>
      <c r="L540" s="26">
        <v>45870</v>
      </c>
      <c r="M540" s="26">
        <v>45870</v>
      </c>
      <c r="N540" s="24"/>
      <c r="O540" s="24"/>
      <c r="P540" s="24" t="s">
        <v>3114</v>
      </c>
      <c r="Q540" s="24" t="s">
        <v>3094</v>
      </c>
      <c r="R540" s="24" t="s">
        <v>863</v>
      </c>
    </row>
    <row r="541" spans="1:18" ht="27">
      <c r="A541" s="24">
        <v>540</v>
      </c>
      <c r="B541" s="24" t="s">
        <v>1104</v>
      </c>
      <c r="C541" s="29">
        <v>202521073463</v>
      </c>
      <c r="D541" s="24" t="s">
        <v>599</v>
      </c>
      <c r="E541" s="24" t="s">
        <v>649</v>
      </c>
      <c r="F541" s="24" t="s">
        <v>3052</v>
      </c>
      <c r="G541" s="24" t="s">
        <v>599</v>
      </c>
      <c r="H541" s="25" t="s">
        <v>4768</v>
      </c>
      <c r="I541" s="24" t="s">
        <v>23</v>
      </c>
      <c r="J541" s="24" t="s">
        <v>3048</v>
      </c>
      <c r="K541" s="26">
        <v>45786</v>
      </c>
      <c r="L541" s="26">
        <v>45870</v>
      </c>
      <c r="M541" s="26">
        <v>45870</v>
      </c>
      <c r="N541" s="26">
        <v>46813</v>
      </c>
      <c r="O541" s="24"/>
      <c r="P541" s="24" t="s">
        <v>3893</v>
      </c>
      <c r="Q541" s="24" t="s">
        <v>3894</v>
      </c>
      <c r="R541" s="24" t="s">
        <v>974</v>
      </c>
    </row>
    <row r="542" spans="1:18" ht="40.200000000000003">
      <c r="A542" s="24">
        <v>541</v>
      </c>
      <c r="B542" s="24" t="s">
        <v>4769</v>
      </c>
      <c r="C542" s="29">
        <v>202517073443</v>
      </c>
      <c r="D542" s="24" t="s">
        <v>104</v>
      </c>
      <c r="E542" s="24" t="s">
        <v>4770</v>
      </c>
      <c r="F542" s="24" t="s">
        <v>3066</v>
      </c>
      <c r="G542" s="24" t="s">
        <v>3067</v>
      </c>
      <c r="H542" s="25" t="s">
        <v>4771</v>
      </c>
      <c r="I542" s="24"/>
      <c r="J542" s="24" t="s">
        <v>3048</v>
      </c>
      <c r="K542" s="26">
        <v>45848</v>
      </c>
      <c r="L542" s="26">
        <v>45257</v>
      </c>
      <c r="M542" s="26">
        <v>45870</v>
      </c>
      <c r="N542" s="24"/>
      <c r="O542" s="26">
        <v>45870</v>
      </c>
      <c r="P542" s="24" t="s">
        <v>3239</v>
      </c>
      <c r="Q542" s="24" t="s">
        <v>3240</v>
      </c>
      <c r="R542" s="24" t="s">
        <v>988</v>
      </c>
    </row>
    <row r="543" spans="1:18" ht="53.4">
      <c r="A543" s="24">
        <v>542</v>
      </c>
      <c r="B543" s="24" t="s">
        <v>4772</v>
      </c>
      <c r="C543" s="29">
        <v>202511073655</v>
      </c>
      <c r="D543" s="24" t="s">
        <v>33</v>
      </c>
      <c r="E543" s="24" t="s">
        <v>4773</v>
      </c>
      <c r="F543" s="24" t="s">
        <v>3052</v>
      </c>
      <c r="G543" s="24" t="s">
        <v>3319</v>
      </c>
      <c r="H543" s="25" t="s">
        <v>4774</v>
      </c>
      <c r="I543" s="24" t="s">
        <v>23</v>
      </c>
      <c r="J543" s="24" t="s">
        <v>3048</v>
      </c>
      <c r="K543" s="26">
        <v>45814</v>
      </c>
      <c r="L543" s="26">
        <v>45870</v>
      </c>
      <c r="M543" s="26">
        <v>45870</v>
      </c>
      <c r="N543" s="24"/>
      <c r="O543" s="26">
        <v>45870</v>
      </c>
      <c r="P543" s="24" t="s">
        <v>3079</v>
      </c>
      <c r="Q543" s="24" t="s">
        <v>3080</v>
      </c>
      <c r="R543" s="24" t="s">
        <v>988</v>
      </c>
    </row>
    <row r="544" spans="1:18" ht="40.200000000000003">
      <c r="A544" s="24">
        <v>543</v>
      </c>
      <c r="B544" s="24" t="s">
        <v>4775</v>
      </c>
      <c r="C544" s="29">
        <v>202547073217</v>
      </c>
      <c r="D544" s="24" t="s">
        <v>31</v>
      </c>
      <c r="E544" s="24" t="s">
        <v>4776</v>
      </c>
      <c r="F544" s="24" t="s">
        <v>3091</v>
      </c>
      <c r="G544" s="24" t="s">
        <v>31</v>
      </c>
      <c r="H544" s="25" t="s">
        <v>4777</v>
      </c>
      <c r="I544" s="24"/>
      <c r="J544" s="24" t="s">
        <v>3048</v>
      </c>
      <c r="K544" s="26">
        <v>45866</v>
      </c>
      <c r="L544" s="26">
        <v>44998</v>
      </c>
      <c r="M544" s="26">
        <v>45870</v>
      </c>
      <c r="N544" s="24"/>
      <c r="O544" s="26">
        <v>45870</v>
      </c>
      <c r="P544" s="24" t="s">
        <v>3192</v>
      </c>
      <c r="Q544" s="24" t="s">
        <v>3193</v>
      </c>
      <c r="R544" s="24" t="s">
        <v>988</v>
      </c>
    </row>
    <row r="545" spans="1:18" ht="40.200000000000003">
      <c r="A545" s="24">
        <v>544</v>
      </c>
      <c r="B545" s="24" t="s">
        <v>4778</v>
      </c>
      <c r="C545" s="29">
        <v>202517073519</v>
      </c>
      <c r="D545" s="24" t="s">
        <v>31</v>
      </c>
      <c r="E545" s="24" t="s">
        <v>4779</v>
      </c>
      <c r="F545" s="24" t="s">
        <v>3091</v>
      </c>
      <c r="G545" s="24" t="s">
        <v>31</v>
      </c>
      <c r="H545" s="25" t="s">
        <v>4780</v>
      </c>
      <c r="I545" s="24"/>
      <c r="J545" s="24" t="s">
        <v>3048</v>
      </c>
      <c r="K545" s="26">
        <v>45863</v>
      </c>
      <c r="L545" s="26">
        <v>45012</v>
      </c>
      <c r="M545" s="26">
        <v>45870</v>
      </c>
      <c r="N545" s="24"/>
      <c r="O545" s="26">
        <v>45870</v>
      </c>
      <c r="P545" s="24" t="s">
        <v>3364</v>
      </c>
      <c r="Q545" s="24" t="s">
        <v>3255</v>
      </c>
      <c r="R545" s="24" t="s">
        <v>988</v>
      </c>
    </row>
    <row r="546" spans="1:18" ht="53.4">
      <c r="A546" s="24">
        <v>545</v>
      </c>
      <c r="B546" s="24" t="s">
        <v>4781</v>
      </c>
      <c r="C546" s="29">
        <v>202547073292</v>
      </c>
      <c r="D546" s="24" t="s">
        <v>31</v>
      </c>
      <c r="E546" s="24" t="s">
        <v>4782</v>
      </c>
      <c r="F546" s="24" t="s">
        <v>3091</v>
      </c>
      <c r="G546" s="24" t="s">
        <v>31</v>
      </c>
      <c r="H546" s="25" t="s">
        <v>4783</v>
      </c>
      <c r="I546" s="24"/>
      <c r="J546" s="24" t="s">
        <v>3048</v>
      </c>
      <c r="K546" s="26">
        <v>45863</v>
      </c>
      <c r="L546" s="26">
        <v>45005</v>
      </c>
      <c r="M546" s="26">
        <v>45870</v>
      </c>
      <c r="N546" s="24"/>
      <c r="O546" s="26">
        <v>45870</v>
      </c>
      <c r="P546" s="24" t="s">
        <v>3093</v>
      </c>
      <c r="Q546" s="24" t="s">
        <v>3094</v>
      </c>
      <c r="R546" s="24" t="s">
        <v>647</v>
      </c>
    </row>
    <row r="547" spans="1:18" ht="53.4">
      <c r="A547" s="24">
        <v>546</v>
      </c>
      <c r="B547" s="24" t="s">
        <v>4784</v>
      </c>
      <c r="C547" s="29">
        <v>202517073462</v>
      </c>
      <c r="D547" s="24" t="s">
        <v>31</v>
      </c>
      <c r="E547" s="24" t="s">
        <v>4785</v>
      </c>
      <c r="F547" s="24" t="s">
        <v>3091</v>
      </c>
      <c r="G547" s="24" t="s">
        <v>31</v>
      </c>
      <c r="H547" s="25" t="s">
        <v>4786</v>
      </c>
      <c r="I547" s="24"/>
      <c r="J547" s="24" t="s">
        <v>3048</v>
      </c>
      <c r="K547" s="26">
        <v>45868</v>
      </c>
      <c r="L547" s="26">
        <v>45022</v>
      </c>
      <c r="M547" s="26">
        <v>45870</v>
      </c>
      <c r="N547" s="24"/>
      <c r="O547" s="26">
        <v>45870</v>
      </c>
      <c r="P547" s="24" t="s">
        <v>3069</v>
      </c>
      <c r="Q547" s="24" t="s">
        <v>3070</v>
      </c>
      <c r="R547" s="24" t="s">
        <v>988</v>
      </c>
    </row>
    <row r="548" spans="1:18" ht="27">
      <c r="A548" s="24">
        <v>547</v>
      </c>
      <c r="B548" s="24" t="s">
        <v>4787</v>
      </c>
      <c r="C548" s="29">
        <v>202517073614</v>
      </c>
      <c r="D548" s="24" t="s">
        <v>47</v>
      </c>
      <c r="E548" s="24" t="s">
        <v>4788</v>
      </c>
      <c r="F548" s="24" t="s">
        <v>3091</v>
      </c>
      <c r="G548" s="24" t="s">
        <v>47</v>
      </c>
      <c r="H548" s="25" t="s">
        <v>4789</v>
      </c>
      <c r="I548" s="24"/>
      <c r="J548" s="24" t="s">
        <v>3048</v>
      </c>
      <c r="K548" s="26">
        <v>45838</v>
      </c>
      <c r="L548" s="26">
        <v>44959</v>
      </c>
      <c r="M548" s="26">
        <v>45870</v>
      </c>
      <c r="N548" s="24"/>
      <c r="O548" s="26">
        <v>45870</v>
      </c>
      <c r="P548" s="24" t="s">
        <v>3726</v>
      </c>
      <c r="Q548" s="24" t="s">
        <v>3727</v>
      </c>
      <c r="R548" s="24" t="s">
        <v>988</v>
      </c>
    </row>
    <row r="549" spans="1:18" ht="40.200000000000003">
      <c r="A549" s="24">
        <v>548</v>
      </c>
      <c r="B549" s="24" t="s">
        <v>1105</v>
      </c>
      <c r="C549" s="29">
        <v>202541073503</v>
      </c>
      <c r="D549" s="24" t="s">
        <v>219</v>
      </c>
      <c r="E549" s="24" t="s">
        <v>1106</v>
      </c>
      <c r="F549" s="24" t="s">
        <v>3091</v>
      </c>
      <c r="G549" s="24" t="s">
        <v>4790</v>
      </c>
      <c r="H549" s="25" t="s">
        <v>4791</v>
      </c>
      <c r="I549" s="24" t="s">
        <v>3152</v>
      </c>
      <c r="J549" s="24" t="s">
        <v>3048</v>
      </c>
      <c r="K549" s="26">
        <v>45870</v>
      </c>
      <c r="L549" s="26">
        <v>45870</v>
      </c>
      <c r="M549" s="26">
        <v>45870</v>
      </c>
      <c r="N549" s="26">
        <v>46813</v>
      </c>
      <c r="O549" s="24"/>
      <c r="P549" s="24" t="s">
        <v>3168</v>
      </c>
      <c r="Q549" s="24" t="s">
        <v>3050</v>
      </c>
      <c r="R549" s="24" t="s">
        <v>647</v>
      </c>
    </row>
    <row r="550" spans="1:18" ht="53.4">
      <c r="A550" s="24">
        <v>549</v>
      </c>
      <c r="B550" s="24" t="s">
        <v>4792</v>
      </c>
      <c r="C550" s="29">
        <v>202517073471</v>
      </c>
      <c r="D550" s="24" t="s">
        <v>76</v>
      </c>
      <c r="E550" s="24" t="s">
        <v>4793</v>
      </c>
      <c r="F550" s="24" t="s">
        <v>3066</v>
      </c>
      <c r="G550" s="24" t="s">
        <v>3319</v>
      </c>
      <c r="H550" s="25" t="s">
        <v>4794</v>
      </c>
      <c r="I550" s="24"/>
      <c r="J550" s="24" t="s">
        <v>3048</v>
      </c>
      <c r="K550" s="26">
        <v>45813</v>
      </c>
      <c r="L550" s="26">
        <v>44972</v>
      </c>
      <c r="M550" s="26">
        <v>45870</v>
      </c>
      <c r="N550" s="24"/>
      <c r="O550" s="26">
        <v>45870</v>
      </c>
      <c r="P550" s="24" t="s">
        <v>3254</v>
      </c>
      <c r="Q550" s="24" t="s">
        <v>3255</v>
      </c>
      <c r="R550" s="24" t="s">
        <v>988</v>
      </c>
    </row>
    <row r="551" spans="1:18" ht="27">
      <c r="A551" s="24">
        <v>550</v>
      </c>
      <c r="B551" s="24" t="s">
        <v>4795</v>
      </c>
      <c r="C551" s="29">
        <v>202517073294</v>
      </c>
      <c r="D551" s="24" t="s">
        <v>444</v>
      </c>
      <c r="E551" s="24" t="s">
        <v>4796</v>
      </c>
      <c r="F551" s="24" t="s">
        <v>3342</v>
      </c>
      <c r="G551" s="24" t="s">
        <v>4797</v>
      </c>
      <c r="H551" s="25" t="s">
        <v>4798</v>
      </c>
      <c r="I551" s="24"/>
      <c r="J551" s="24" t="s">
        <v>3048</v>
      </c>
      <c r="K551" s="26">
        <v>45854</v>
      </c>
      <c r="L551" s="26">
        <v>44980</v>
      </c>
      <c r="M551" s="26">
        <v>45870</v>
      </c>
      <c r="N551" s="24"/>
      <c r="O551" s="26">
        <v>45870</v>
      </c>
      <c r="P551" s="24" t="s">
        <v>3583</v>
      </c>
      <c r="Q551" s="24" t="s">
        <v>3584</v>
      </c>
      <c r="R551" s="24" t="s">
        <v>988</v>
      </c>
    </row>
    <row r="552" spans="1:18" ht="40.200000000000003">
      <c r="A552" s="24">
        <v>551</v>
      </c>
      <c r="B552" s="24" t="s">
        <v>4799</v>
      </c>
      <c r="C552" s="29">
        <v>202547073181</v>
      </c>
      <c r="D552" s="24" t="s">
        <v>317</v>
      </c>
      <c r="E552" s="24" t="s">
        <v>4800</v>
      </c>
      <c r="F552" s="24" t="s">
        <v>3091</v>
      </c>
      <c r="G552" s="24" t="s">
        <v>4801</v>
      </c>
      <c r="H552" s="25" t="s">
        <v>4802</v>
      </c>
      <c r="I552" s="24"/>
      <c r="J552" s="24" t="s">
        <v>3048</v>
      </c>
      <c r="K552" s="26">
        <v>45811</v>
      </c>
      <c r="L552" s="26">
        <v>44935</v>
      </c>
      <c r="M552" s="26">
        <v>45870</v>
      </c>
      <c r="N552" s="24"/>
      <c r="O552" s="26">
        <v>45870</v>
      </c>
      <c r="P552" s="24" t="s">
        <v>3055</v>
      </c>
      <c r="Q552" s="24" t="s">
        <v>3056</v>
      </c>
      <c r="R552" s="24" t="s">
        <v>988</v>
      </c>
    </row>
    <row r="553" spans="1:18" ht="40.200000000000003">
      <c r="A553" s="24">
        <v>552</v>
      </c>
      <c r="B553" s="24" t="s">
        <v>1107</v>
      </c>
      <c r="C553" s="29">
        <v>202511073504</v>
      </c>
      <c r="D553" s="24" t="s">
        <v>35</v>
      </c>
      <c r="E553" s="24" t="s">
        <v>1108</v>
      </c>
      <c r="F553" s="24" t="s">
        <v>3091</v>
      </c>
      <c r="G553" s="24" t="s">
        <v>3213</v>
      </c>
      <c r="H553" s="25" t="s">
        <v>4803</v>
      </c>
      <c r="I553" s="24" t="s">
        <v>3152</v>
      </c>
      <c r="J553" s="24" t="s">
        <v>3048</v>
      </c>
      <c r="K553" s="26">
        <v>45870</v>
      </c>
      <c r="L553" s="26">
        <v>45870</v>
      </c>
      <c r="M553" s="26">
        <v>45870</v>
      </c>
      <c r="N553" s="26">
        <v>46813</v>
      </c>
      <c r="O553" s="24"/>
      <c r="P553" s="24" t="s">
        <v>3272</v>
      </c>
      <c r="Q553" s="24" t="s">
        <v>3273</v>
      </c>
      <c r="R553" s="24" t="s">
        <v>968</v>
      </c>
    </row>
    <row r="554" spans="1:18" ht="40.200000000000003">
      <c r="A554" s="24">
        <v>553</v>
      </c>
      <c r="B554" s="24" t="s">
        <v>4804</v>
      </c>
      <c r="C554" s="29">
        <v>202547073592</v>
      </c>
      <c r="D554" s="24" t="s">
        <v>35</v>
      </c>
      <c r="E554" s="24" t="s">
        <v>4805</v>
      </c>
      <c r="F554" s="24" t="s">
        <v>3091</v>
      </c>
      <c r="G554" s="24" t="s">
        <v>3213</v>
      </c>
      <c r="H554" s="25" t="s">
        <v>4806</v>
      </c>
      <c r="I554" s="24"/>
      <c r="J554" s="24" t="s">
        <v>3048</v>
      </c>
      <c r="K554" s="26">
        <v>45813</v>
      </c>
      <c r="L554" s="26">
        <v>44931</v>
      </c>
      <c r="M554" s="26">
        <v>45870</v>
      </c>
      <c r="N554" s="24"/>
      <c r="O554" s="26">
        <v>45870</v>
      </c>
      <c r="P554" s="24" t="s">
        <v>3168</v>
      </c>
      <c r="Q554" s="24" t="s">
        <v>3050</v>
      </c>
      <c r="R554" s="24" t="s">
        <v>988</v>
      </c>
    </row>
    <row r="555" spans="1:18" ht="79.8">
      <c r="A555" s="24">
        <v>554</v>
      </c>
      <c r="B555" s="24" t="s">
        <v>4807</v>
      </c>
      <c r="C555" s="29">
        <v>202547073221</v>
      </c>
      <c r="D555" s="24" t="s">
        <v>102</v>
      </c>
      <c r="E555" s="24" t="s">
        <v>4808</v>
      </c>
      <c r="F555" s="24" t="s">
        <v>3312</v>
      </c>
      <c r="G555" s="24" t="s">
        <v>4809</v>
      </c>
      <c r="H555" s="25" t="s">
        <v>4810</v>
      </c>
      <c r="I555" s="24"/>
      <c r="J555" s="24" t="s">
        <v>3048</v>
      </c>
      <c r="K555" s="26">
        <v>45828</v>
      </c>
      <c r="L555" s="26">
        <v>44945</v>
      </c>
      <c r="M555" s="26">
        <v>45870</v>
      </c>
      <c r="N555" s="24"/>
      <c r="O555" s="26">
        <v>45870</v>
      </c>
      <c r="P555" s="24" t="s">
        <v>3853</v>
      </c>
      <c r="Q555" s="24" t="s">
        <v>3056</v>
      </c>
      <c r="R555" s="24" t="s">
        <v>988</v>
      </c>
    </row>
    <row r="556" spans="1:18" ht="40.200000000000003">
      <c r="A556" s="24">
        <v>555</v>
      </c>
      <c r="B556" s="24" t="s">
        <v>4811</v>
      </c>
      <c r="C556" s="29">
        <v>202517073453</v>
      </c>
      <c r="D556" s="24" t="s">
        <v>146</v>
      </c>
      <c r="E556" s="24" t="s">
        <v>4812</v>
      </c>
      <c r="F556" s="24" t="s">
        <v>3091</v>
      </c>
      <c r="G556" s="24" t="s">
        <v>4813</v>
      </c>
      <c r="H556" s="25" t="s">
        <v>4814</v>
      </c>
      <c r="I556" s="24"/>
      <c r="J556" s="24" t="s">
        <v>3048</v>
      </c>
      <c r="K556" s="26">
        <v>45848</v>
      </c>
      <c r="L556" s="26">
        <v>44935</v>
      </c>
      <c r="M556" s="26">
        <v>45870</v>
      </c>
      <c r="N556" s="24"/>
      <c r="O556" s="26">
        <v>45870</v>
      </c>
      <c r="P556" s="24" t="s">
        <v>3315</v>
      </c>
      <c r="Q556" s="24" t="s">
        <v>3316</v>
      </c>
      <c r="R556" s="24" t="s">
        <v>988</v>
      </c>
    </row>
    <row r="557" spans="1:18" ht="53.4">
      <c r="A557" s="24">
        <v>556</v>
      </c>
      <c r="B557" s="24" t="s">
        <v>4815</v>
      </c>
      <c r="C557" s="29">
        <v>202517073599</v>
      </c>
      <c r="D557" s="24" t="s">
        <v>32</v>
      </c>
      <c r="E557" s="24" t="s">
        <v>4816</v>
      </c>
      <c r="F557" s="24" t="s">
        <v>3066</v>
      </c>
      <c r="G557" s="24" t="s">
        <v>3067</v>
      </c>
      <c r="H557" s="25" t="s">
        <v>4817</v>
      </c>
      <c r="I557" s="24"/>
      <c r="J557" s="24" t="s">
        <v>3048</v>
      </c>
      <c r="K557" s="26">
        <v>45868</v>
      </c>
      <c r="L557" s="26">
        <v>45177</v>
      </c>
      <c r="M557" s="26">
        <v>45870</v>
      </c>
      <c r="N557" s="24"/>
      <c r="O557" s="26">
        <v>45870</v>
      </c>
      <c r="P557" s="24" t="s">
        <v>3173</v>
      </c>
      <c r="Q557" s="24" t="s">
        <v>3174</v>
      </c>
      <c r="R557" s="24" t="s">
        <v>988</v>
      </c>
    </row>
    <row r="558" spans="1:18" ht="40.200000000000003">
      <c r="A558" s="24">
        <v>557</v>
      </c>
      <c r="B558" s="24" t="s">
        <v>4818</v>
      </c>
      <c r="C558" s="29">
        <v>202517073552</v>
      </c>
      <c r="D558" s="24" t="s">
        <v>374</v>
      </c>
      <c r="E558" s="24" t="s">
        <v>4819</v>
      </c>
      <c r="F558" s="24" t="s">
        <v>3091</v>
      </c>
      <c r="G558" s="24" t="s">
        <v>4820</v>
      </c>
      <c r="H558" s="25" t="s">
        <v>4821</v>
      </c>
      <c r="I558" s="24"/>
      <c r="J558" s="24" t="s">
        <v>3048</v>
      </c>
      <c r="K558" s="26">
        <v>45827</v>
      </c>
      <c r="L558" s="26">
        <v>44930</v>
      </c>
      <c r="M558" s="26">
        <v>45870</v>
      </c>
      <c r="N558" s="24"/>
      <c r="O558" s="26">
        <v>45870</v>
      </c>
      <c r="P558" s="24" t="s">
        <v>3248</v>
      </c>
      <c r="Q558" s="24" t="s">
        <v>3249</v>
      </c>
      <c r="R558" s="24" t="s">
        <v>988</v>
      </c>
    </row>
    <row r="559" spans="1:18" ht="53.4">
      <c r="A559" s="24">
        <v>558</v>
      </c>
      <c r="B559" s="24" t="s">
        <v>4822</v>
      </c>
      <c r="C559" s="29">
        <v>202517073654</v>
      </c>
      <c r="D559" s="24" t="s">
        <v>36</v>
      </c>
      <c r="E559" s="24" t="s">
        <v>4823</v>
      </c>
      <c r="F559" s="24" t="s">
        <v>3091</v>
      </c>
      <c r="G559" s="24" t="s">
        <v>3139</v>
      </c>
      <c r="H559" s="25" t="s">
        <v>4824</v>
      </c>
      <c r="I559" s="24"/>
      <c r="J559" s="24" t="s">
        <v>3162</v>
      </c>
      <c r="K559" s="26">
        <v>45862</v>
      </c>
      <c r="L559" s="26">
        <v>44980</v>
      </c>
      <c r="M559" s="26">
        <v>45870</v>
      </c>
      <c r="N559" s="24"/>
      <c r="O559" s="26">
        <v>45870</v>
      </c>
      <c r="P559" s="24" t="s">
        <v>3364</v>
      </c>
      <c r="Q559" s="24" t="s">
        <v>3255</v>
      </c>
      <c r="R559" s="24" t="s">
        <v>988</v>
      </c>
    </row>
    <row r="560" spans="1:18" ht="40.200000000000003">
      <c r="A560" s="24">
        <v>559</v>
      </c>
      <c r="B560" s="24" t="s">
        <v>4825</v>
      </c>
      <c r="C560" s="29">
        <v>202517073310</v>
      </c>
      <c r="D560" s="24" t="s">
        <v>36</v>
      </c>
      <c r="E560" s="24" t="s">
        <v>4826</v>
      </c>
      <c r="F560" s="24" t="s">
        <v>3091</v>
      </c>
      <c r="G560" s="24" t="s">
        <v>3139</v>
      </c>
      <c r="H560" s="25" t="s">
        <v>4827</v>
      </c>
      <c r="I560" s="24"/>
      <c r="J560" s="24" t="s">
        <v>3162</v>
      </c>
      <c r="K560" s="26">
        <v>45862</v>
      </c>
      <c r="L560" s="26">
        <v>44963</v>
      </c>
      <c r="M560" s="26">
        <v>45870</v>
      </c>
      <c r="N560" s="24"/>
      <c r="O560" s="26">
        <v>45870</v>
      </c>
      <c r="P560" s="24" t="s">
        <v>3141</v>
      </c>
      <c r="Q560" s="24" t="s">
        <v>3142</v>
      </c>
      <c r="R560" s="24" t="s">
        <v>988</v>
      </c>
    </row>
    <row r="561" spans="1:18" ht="40.200000000000003">
      <c r="A561" s="24">
        <v>560</v>
      </c>
      <c r="B561" s="24" t="s">
        <v>4828</v>
      </c>
      <c r="C561" s="29">
        <v>202517073339</v>
      </c>
      <c r="D561" s="24" t="s">
        <v>36</v>
      </c>
      <c r="E561" s="24" t="s">
        <v>4829</v>
      </c>
      <c r="F561" s="24" t="s">
        <v>3091</v>
      </c>
      <c r="G561" s="24" t="s">
        <v>3139</v>
      </c>
      <c r="H561" s="25" t="s">
        <v>4830</v>
      </c>
      <c r="I561" s="24"/>
      <c r="J561" s="24" t="s">
        <v>3048</v>
      </c>
      <c r="K561" s="26">
        <v>45862</v>
      </c>
      <c r="L561" s="26">
        <v>44972</v>
      </c>
      <c r="M561" s="26">
        <v>45870</v>
      </c>
      <c r="N561" s="24"/>
      <c r="O561" s="26">
        <v>45870</v>
      </c>
      <c r="P561" s="24" t="s">
        <v>3049</v>
      </c>
      <c r="Q561" s="24" t="s">
        <v>3050</v>
      </c>
      <c r="R561" s="24" t="s">
        <v>988</v>
      </c>
    </row>
    <row r="562" spans="1:18" ht="40.200000000000003">
      <c r="A562" s="24">
        <v>561</v>
      </c>
      <c r="B562" s="24" t="s">
        <v>4831</v>
      </c>
      <c r="C562" s="29">
        <v>202517073295</v>
      </c>
      <c r="D562" s="24" t="s">
        <v>67</v>
      </c>
      <c r="E562" s="24" t="s">
        <v>4832</v>
      </c>
      <c r="F562" s="24" t="s">
        <v>3091</v>
      </c>
      <c r="G562" s="24" t="s">
        <v>4833</v>
      </c>
      <c r="H562" s="25" t="s">
        <v>4834</v>
      </c>
      <c r="I562" s="24"/>
      <c r="J562" s="24" t="s">
        <v>3048</v>
      </c>
      <c r="K562" s="26">
        <v>45812</v>
      </c>
      <c r="L562" s="26">
        <v>44932</v>
      </c>
      <c r="M562" s="26">
        <v>45870</v>
      </c>
      <c r="N562" s="24"/>
      <c r="O562" s="26">
        <v>45870</v>
      </c>
      <c r="P562" s="24" t="s">
        <v>3084</v>
      </c>
      <c r="Q562" s="24" t="s">
        <v>3085</v>
      </c>
      <c r="R562" s="24" t="s">
        <v>988</v>
      </c>
    </row>
    <row r="563" spans="1:18" ht="53.4">
      <c r="A563" s="24">
        <v>562</v>
      </c>
      <c r="B563" s="24" t="s">
        <v>4835</v>
      </c>
      <c r="C563" s="29">
        <v>202517073610</v>
      </c>
      <c r="D563" s="24" t="s">
        <v>347</v>
      </c>
      <c r="E563" s="24" t="s">
        <v>4836</v>
      </c>
      <c r="F563" s="24" t="s">
        <v>3059</v>
      </c>
      <c r="G563" s="24" t="s">
        <v>4837</v>
      </c>
      <c r="H563" s="25" t="s">
        <v>4838</v>
      </c>
      <c r="I563" s="24"/>
      <c r="J563" s="24" t="s">
        <v>3048</v>
      </c>
      <c r="K563" s="26">
        <v>45841</v>
      </c>
      <c r="L563" s="26">
        <v>44930</v>
      </c>
      <c r="M563" s="26">
        <v>45870</v>
      </c>
      <c r="N563" s="24"/>
      <c r="O563" s="26">
        <v>45870</v>
      </c>
      <c r="P563" s="24" t="s">
        <v>3388</v>
      </c>
      <c r="Q563" s="24" t="s">
        <v>3389</v>
      </c>
      <c r="R563" s="24" t="s">
        <v>988</v>
      </c>
    </row>
    <row r="564" spans="1:18" ht="53.4">
      <c r="A564" s="24">
        <v>563</v>
      </c>
      <c r="B564" s="24" t="s">
        <v>4839</v>
      </c>
      <c r="C564" s="29">
        <v>202541073306</v>
      </c>
      <c r="D564" s="24" t="s">
        <v>60</v>
      </c>
      <c r="E564" s="24" t="s">
        <v>4840</v>
      </c>
      <c r="F564" s="24" t="s">
        <v>3059</v>
      </c>
      <c r="G564" s="24" t="s">
        <v>4375</v>
      </c>
      <c r="H564" s="25" t="s">
        <v>4841</v>
      </c>
      <c r="I564" s="24" t="s">
        <v>23</v>
      </c>
      <c r="J564" s="24" t="s">
        <v>3048</v>
      </c>
      <c r="K564" s="26">
        <v>45869</v>
      </c>
      <c r="L564" s="26">
        <v>45870</v>
      </c>
      <c r="M564" s="26">
        <v>45870</v>
      </c>
      <c r="N564" s="24"/>
      <c r="O564" s="26">
        <v>45870</v>
      </c>
      <c r="P564" s="24" t="s">
        <v>3062</v>
      </c>
      <c r="Q564" s="24" t="s">
        <v>3063</v>
      </c>
      <c r="R564" s="24" t="s">
        <v>988</v>
      </c>
    </row>
    <row r="565" spans="1:18" ht="53.4">
      <c r="A565" s="24">
        <v>564</v>
      </c>
      <c r="B565" s="24" t="s">
        <v>4842</v>
      </c>
      <c r="C565" s="29">
        <v>202531073548</v>
      </c>
      <c r="D565" s="24" t="s">
        <v>525</v>
      </c>
      <c r="E565" s="24" t="s">
        <v>649</v>
      </c>
      <c r="F565" s="24" t="s">
        <v>3052</v>
      </c>
      <c r="G565" s="24" t="s">
        <v>4843</v>
      </c>
      <c r="H565" s="25" t="s">
        <v>4844</v>
      </c>
      <c r="I565" s="24" t="s">
        <v>23</v>
      </c>
      <c r="J565" s="24" t="s">
        <v>3048</v>
      </c>
      <c r="K565" s="26">
        <v>45868</v>
      </c>
      <c r="L565" s="26">
        <v>45870</v>
      </c>
      <c r="M565" s="26">
        <v>45870</v>
      </c>
      <c r="N565" s="24"/>
      <c r="O565" s="26">
        <v>45996</v>
      </c>
      <c r="P565" s="24" t="s">
        <v>3294</v>
      </c>
      <c r="Q565" s="24" t="s">
        <v>3295</v>
      </c>
      <c r="R565" s="24" t="s">
        <v>3022</v>
      </c>
    </row>
    <row r="566" spans="1:18" ht="40.200000000000003">
      <c r="A566" s="24">
        <v>565</v>
      </c>
      <c r="B566" s="24" t="s">
        <v>4845</v>
      </c>
      <c r="C566" s="29">
        <v>202517073407</v>
      </c>
      <c r="D566" s="24" t="s">
        <v>34</v>
      </c>
      <c r="E566" s="24" t="s">
        <v>4846</v>
      </c>
      <c r="F566" s="24" t="s">
        <v>3066</v>
      </c>
      <c r="G566" s="24" t="s">
        <v>3067</v>
      </c>
      <c r="H566" s="25" t="s">
        <v>4847</v>
      </c>
      <c r="I566" s="24"/>
      <c r="J566" s="24" t="s">
        <v>3048</v>
      </c>
      <c r="K566" s="26">
        <v>45838</v>
      </c>
      <c r="L566" s="26">
        <v>44930</v>
      </c>
      <c r="M566" s="26">
        <v>45870</v>
      </c>
      <c r="N566" s="24"/>
      <c r="O566" s="26">
        <v>45870</v>
      </c>
      <c r="P566" s="24" t="s">
        <v>3272</v>
      </c>
      <c r="Q566" s="24" t="s">
        <v>3273</v>
      </c>
      <c r="R566" s="24" t="s">
        <v>988</v>
      </c>
    </row>
    <row r="567" spans="1:18" ht="40.200000000000003">
      <c r="A567" s="24">
        <v>566</v>
      </c>
      <c r="B567" s="24" t="s">
        <v>4848</v>
      </c>
      <c r="C567" s="29">
        <v>202547073419</v>
      </c>
      <c r="D567" s="24" t="s">
        <v>176</v>
      </c>
      <c r="E567" s="24" t="s">
        <v>4849</v>
      </c>
      <c r="F567" s="24" t="s">
        <v>3066</v>
      </c>
      <c r="G567" s="24" t="s">
        <v>3542</v>
      </c>
      <c r="H567" s="25" t="s">
        <v>4850</v>
      </c>
      <c r="I567" s="24"/>
      <c r="J567" s="24" t="s">
        <v>3048</v>
      </c>
      <c r="K567" s="26">
        <v>45862</v>
      </c>
      <c r="L567" s="26">
        <v>44957</v>
      </c>
      <c r="M567" s="26">
        <v>45870</v>
      </c>
      <c r="N567" s="24"/>
      <c r="O567" s="26">
        <v>45870</v>
      </c>
      <c r="P567" s="24" t="s">
        <v>3335</v>
      </c>
      <c r="Q567" s="24" t="s">
        <v>3336</v>
      </c>
      <c r="R567" s="24" t="s">
        <v>988</v>
      </c>
    </row>
    <row r="568" spans="1:18" ht="40.200000000000003">
      <c r="A568" s="24">
        <v>567</v>
      </c>
      <c r="B568" s="24" t="s">
        <v>4851</v>
      </c>
      <c r="C568" s="29">
        <v>202547073830</v>
      </c>
      <c r="D568" s="24" t="s">
        <v>40</v>
      </c>
      <c r="E568" s="24" t="s">
        <v>4852</v>
      </c>
      <c r="F568" s="24" t="s">
        <v>3091</v>
      </c>
      <c r="G568" s="24" t="s">
        <v>4853</v>
      </c>
      <c r="H568" s="25" t="s">
        <v>4854</v>
      </c>
      <c r="I568" s="24"/>
      <c r="J568" s="24" t="s">
        <v>3048</v>
      </c>
      <c r="K568" s="26">
        <v>45868</v>
      </c>
      <c r="L568" s="26">
        <v>44960</v>
      </c>
      <c r="M568" s="26">
        <v>45872</v>
      </c>
      <c r="N568" s="24"/>
      <c r="O568" s="26">
        <v>45872</v>
      </c>
      <c r="P568" s="24" t="s">
        <v>3278</v>
      </c>
      <c r="Q568" s="24" t="s">
        <v>3279</v>
      </c>
      <c r="R568" s="24" t="s">
        <v>988</v>
      </c>
    </row>
    <row r="569" spans="1:18" ht="53.4">
      <c r="A569" s="24">
        <v>568</v>
      </c>
      <c r="B569" s="24" t="s">
        <v>4855</v>
      </c>
      <c r="C569" s="29">
        <v>202541074029</v>
      </c>
      <c r="D569" s="24" t="s">
        <v>33</v>
      </c>
      <c r="E569" s="24" t="s">
        <v>4856</v>
      </c>
      <c r="F569" s="24" t="s">
        <v>3052</v>
      </c>
      <c r="G569" s="24" t="s">
        <v>3319</v>
      </c>
      <c r="H569" s="25" t="s">
        <v>4857</v>
      </c>
      <c r="I569" s="24" t="s">
        <v>23</v>
      </c>
      <c r="J569" s="24" t="s">
        <v>3048</v>
      </c>
      <c r="K569" s="26">
        <v>45861</v>
      </c>
      <c r="L569" s="26">
        <v>45873</v>
      </c>
      <c r="M569" s="26">
        <v>45873</v>
      </c>
      <c r="N569" s="24"/>
      <c r="O569" s="26">
        <v>46073</v>
      </c>
      <c r="P569" s="24" t="s">
        <v>3168</v>
      </c>
      <c r="Q569" s="24" t="s">
        <v>3050</v>
      </c>
      <c r="R569" s="24" t="s">
        <v>988</v>
      </c>
    </row>
    <row r="570" spans="1:18" ht="40.200000000000003">
      <c r="A570" s="24">
        <v>569</v>
      </c>
      <c r="B570" s="24" t="s">
        <v>4858</v>
      </c>
      <c r="C570" s="29">
        <v>202517074194</v>
      </c>
      <c r="D570" s="24" t="s">
        <v>132</v>
      </c>
      <c r="E570" s="24" t="s">
        <v>4859</v>
      </c>
      <c r="F570" s="24" t="s">
        <v>3045</v>
      </c>
      <c r="G570" s="24" t="s">
        <v>3046</v>
      </c>
      <c r="H570" s="25" t="s">
        <v>4860</v>
      </c>
      <c r="I570" s="24"/>
      <c r="J570" s="24" t="s">
        <v>3048</v>
      </c>
      <c r="K570" s="26">
        <v>45814</v>
      </c>
      <c r="L570" s="26">
        <v>45873</v>
      </c>
      <c r="M570" s="26">
        <v>45873</v>
      </c>
      <c r="N570" s="24"/>
      <c r="O570" s="26">
        <v>45873</v>
      </c>
      <c r="P570" s="24" t="s">
        <v>3049</v>
      </c>
      <c r="Q570" s="24" t="s">
        <v>3050</v>
      </c>
      <c r="R570" s="24" t="s">
        <v>988</v>
      </c>
    </row>
    <row r="571" spans="1:18" ht="40.200000000000003">
      <c r="A571" s="24">
        <v>570</v>
      </c>
      <c r="B571" s="24" t="s">
        <v>4861</v>
      </c>
      <c r="C571" s="29">
        <v>202517074074</v>
      </c>
      <c r="D571" s="24" t="s">
        <v>252</v>
      </c>
      <c r="E571" s="24" t="s">
        <v>4862</v>
      </c>
      <c r="F571" s="24" t="s">
        <v>3091</v>
      </c>
      <c r="G571" s="24" t="s">
        <v>4863</v>
      </c>
      <c r="H571" s="25" t="s">
        <v>4864</v>
      </c>
      <c r="I571" s="24"/>
      <c r="J571" s="24" t="s">
        <v>3048</v>
      </c>
      <c r="K571" s="26">
        <v>45826</v>
      </c>
      <c r="L571" s="26">
        <v>44932</v>
      </c>
      <c r="M571" s="26">
        <v>45873</v>
      </c>
      <c r="N571" s="24"/>
      <c r="O571" s="26">
        <v>45873</v>
      </c>
      <c r="P571" s="24" t="s">
        <v>3055</v>
      </c>
      <c r="Q571" s="24" t="s">
        <v>3056</v>
      </c>
      <c r="R571" s="24" t="s">
        <v>988</v>
      </c>
    </row>
    <row r="572" spans="1:18" ht="40.200000000000003">
      <c r="A572" s="24">
        <v>571</v>
      </c>
      <c r="B572" s="24" t="s">
        <v>4865</v>
      </c>
      <c r="C572" s="29">
        <v>202517073913</v>
      </c>
      <c r="D572" s="24" t="s">
        <v>31</v>
      </c>
      <c r="E572" s="24" t="s">
        <v>4866</v>
      </c>
      <c r="F572" s="24" t="s">
        <v>3091</v>
      </c>
      <c r="G572" s="24" t="s">
        <v>31</v>
      </c>
      <c r="H572" s="25" t="s">
        <v>4867</v>
      </c>
      <c r="I572" s="24"/>
      <c r="J572" s="24" t="s">
        <v>3048</v>
      </c>
      <c r="K572" s="26">
        <v>45870</v>
      </c>
      <c r="L572" s="26">
        <v>45009</v>
      </c>
      <c r="M572" s="26">
        <v>45873</v>
      </c>
      <c r="N572" s="24"/>
      <c r="O572" s="26">
        <v>45873</v>
      </c>
      <c r="P572" s="24" t="s">
        <v>3114</v>
      </c>
      <c r="Q572" s="24" t="s">
        <v>3094</v>
      </c>
      <c r="R572" s="24" t="s">
        <v>988</v>
      </c>
    </row>
    <row r="573" spans="1:18" ht="27">
      <c r="A573" s="24">
        <v>572</v>
      </c>
      <c r="B573" s="24" t="s">
        <v>4868</v>
      </c>
      <c r="C573" s="29">
        <v>202514073993</v>
      </c>
      <c r="D573" s="24" t="s">
        <v>52</v>
      </c>
      <c r="E573" s="24" t="s">
        <v>4869</v>
      </c>
      <c r="F573" s="24" t="s">
        <v>3045</v>
      </c>
      <c r="G573" s="24" t="s">
        <v>4870</v>
      </c>
      <c r="H573" s="25" t="s">
        <v>4871</v>
      </c>
      <c r="I573" s="24"/>
      <c r="J573" s="24" t="s">
        <v>3048</v>
      </c>
      <c r="K573" s="26">
        <v>45867</v>
      </c>
      <c r="L573" s="26">
        <v>45540</v>
      </c>
      <c r="M573" s="26">
        <v>45873</v>
      </c>
      <c r="N573" s="24"/>
      <c r="O573" s="26">
        <v>45873</v>
      </c>
      <c r="P573" s="24" t="s">
        <v>4491</v>
      </c>
      <c r="Q573" s="24" t="s">
        <v>3279</v>
      </c>
      <c r="R573" s="24" t="s">
        <v>988</v>
      </c>
    </row>
    <row r="574" spans="1:18" ht="66.599999999999994">
      <c r="A574" s="24">
        <v>573</v>
      </c>
      <c r="B574" s="24" t="s">
        <v>710</v>
      </c>
      <c r="C574" s="29">
        <v>202514074097</v>
      </c>
      <c r="D574" s="24" t="s">
        <v>284</v>
      </c>
      <c r="E574" s="24" t="s">
        <v>711</v>
      </c>
      <c r="F574" s="24" t="s">
        <v>3302</v>
      </c>
      <c r="G574" s="24" t="s">
        <v>4872</v>
      </c>
      <c r="H574" s="25" t="s">
        <v>4873</v>
      </c>
      <c r="I574" s="24"/>
      <c r="J574" s="24" t="s">
        <v>3048</v>
      </c>
      <c r="K574" s="26">
        <v>45869</v>
      </c>
      <c r="L574" s="26">
        <v>45517</v>
      </c>
      <c r="M574" s="26">
        <v>45873</v>
      </c>
      <c r="N574" s="26">
        <v>46459</v>
      </c>
      <c r="O574" s="24"/>
      <c r="P574" s="24" t="s">
        <v>3141</v>
      </c>
      <c r="Q574" s="24" t="s">
        <v>3142</v>
      </c>
      <c r="R574" s="24" t="s">
        <v>650</v>
      </c>
    </row>
    <row r="575" spans="1:18" ht="40.200000000000003">
      <c r="A575" s="24">
        <v>574</v>
      </c>
      <c r="B575" s="24" t="s">
        <v>1110</v>
      </c>
      <c r="C575" s="29">
        <v>202541073989</v>
      </c>
      <c r="D575" s="24" t="s">
        <v>165</v>
      </c>
      <c r="E575" s="24" t="s">
        <v>649</v>
      </c>
      <c r="F575" s="24" t="s">
        <v>3052</v>
      </c>
      <c r="G575" s="24" t="s">
        <v>3402</v>
      </c>
      <c r="H575" s="25" t="s">
        <v>4874</v>
      </c>
      <c r="I575" s="24" t="s">
        <v>3152</v>
      </c>
      <c r="J575" s="24" t="s">
        <v>3048</v>
      </c>
      <c r="K575" s="26">
        <v>45454</v>
      </c>
      <c r="L575" s="26">
        <v>45873</v>
      </c>
      <c r="M575" s="26">
        <v>45873</v>
      </c>
      <c r="N575" s="26">
        <v>46816</v>
      </c>
      <c r="O575" s="24"/>
      <c r="P575" s="24" t="s">
        <v>3228</v>
      </c>
      <c r="Q575" s="24" t="s">
        <v>3229</v>
      </c>
      <c r="R575" s="24" t="s">
        <v>968</v>
      </c>
    </row>
    <row r="576" spans="1:18" ht="53.4">
      <c r="A576" s="24">
        <v>575</v>
      </c>
      <c r="B576" s="24" t="s">
        <v>4875</v>
      </c>
      <c r="C576" s="29">
        <v>202541073999</v>
      </c>
      <c r="D576" s="24" t="s">
        <v>135</v>
      </c>
      <c r="E576" s="24" t="s">
        <v>4876</v>
      </c>
      <c r="F576" s="24" t="s">
        <v>3045</v>
      </c>
      <c r="G576" s="24" t="s">
        <v>4877</v>
      </c>
      <c r="H576" s="25" t="s">
        <v>4878</v>
      </c>
      <c r="I576" s="24" t="s">
        <v>23</v>
      </c>
      <c r="J576" s="24" t="s">
        <v>3048</v>
      </c>
      <c r="K576" s="26">
        <v>45748</v>
      </c>
      <c r="L576" s="26">
        <v>45873</v>
      </c>
      <c r="M576" s="26">
        <v>45873</v>
      </c>
      <c r="N576" s="24"/>
      <c r="O576" s="26">
        <v>45873</v>
      </c>
      <c r="P576" s="24" t="s">
        <v>3093</v>
      </c>
      <c r="Q576" s="24" t="s">
        <v>3094</v>
      </c>
      <c r="R576" s="24" t="s">
        <v>988</v>
      </c>
    </row>
    <row r="577" spans="1:18" ht="40.200000000000003">
      <c r="A577" s="24">
        <v>576</v>
      </c>
      <c r="B577" s="24" t="s">
        <v>4879</v>
      </c>
      <c r="C577" s="29">
        <v>202541074244</v>
      </c>
      <c r="D577" s="24" t="s">
        <v>44</v>
      </c>
      <c r="E577" s="24" t="s">
        <v>4880</v>
      </c>
      <c r="F577" s="24" t="s">
        <v>3052</v>
      </c>
      <c r="G577" s="24" t="s">
        <v>3408</v>
      </c>
      <c r="H577" s="25" t="s">
        <v>4881</v>
      </c>
      <c r="I577" s="24" t="s">
        <v>23</v>
      </c>
      <c r="J577" s="24" t="s">
        <v>3334</v>
      </c>
      <c r="K577" s="26">
        <v>45814</v>
      </c>
      <c r="L577" s="26">
        <v>45873</v>
      </c>
      <c r="M577" s="26">
        <v>45873</v>
      </c>
      <c r="N577" s="24"/>
      <c r="O577" s="26">
        <v>45874</v>
      </c>
      <c r="P577" s="24" t="s">
        <v>4491</v>
      </c>
      <c r="Q577" s="24" t="s">
        <v>3279</v>
      </c>
      <c r="R577" s="24" t="s">
        <v>3022</v>
      </c>
    </row>
    <row r="578" spans="1:18" ht="27">
      <c r="A578" s="24">
        <v>577</v>
      </c>
      <c r="B578" s="24" t="s">
        <v>4882</v>
      </c>
      <c r="C578" s="29">
        <v>202517074073</v>
      </c>
      <c r="D578" s="24" t="s">
        <v>212</v>
      </c>
      <c r="E578" s="24" t="s">
        <v>4883</v>
      </c>
      <c r="F578" s="24" t="s">
        <v>3091</v>
      </c>
      <c r="G578" s="24" t="s">
        <v>4884</v>
      </c>
      <c r="H578" s="25" t="s">
        <v>4885</v>
      </c>
      <c r="I578" s="24"/>
      <c r="J578" s="24" t="s">
        <v>3048</v>
      </c>
      <c r="K578" s="26">
        <v>45821</v>
      </c>
      <c r="L578" s="26">
        <v>44936</v>
      </c>
      <c r="M578" s="26">
        <v>45873</v>
      </c>
      <c r="N578" s="24"/>
      <c r="O578" s="26">
        <v>45873</v>
      </c>
      <c r="P578" s="24" t="s">
        <v>3695</v>
      </c>
      <c r="Q578" s="24" t="s">
        <v>3085</v>
      </c>
      <c r="R578" s="24" t="s">
        <v>988</v>
      </c>
    </row>
    <row r="579" spans="1:18" ht="40.200000000000003">
      <c r="A579" s="24">
        <v>578</v>
      </c>
      <c r="B579" s="24" t="s">
        <v>4886</v>
      </c>
      <c r="C579" s="29">
        <v>202517074087</v>
      </c>
      <c r="D579" s="24" t="s">
        <v>36</v>
      </c>
      <c r="E579" s="24" t="s">
        <v>4887</v>
      </c>
      <c r="F579" s="24" t="s">
        <v>3091</v>
      </c>
      <c r="G579" s="24" t="s">
        <v>3139</v>
      </c>
      <c r="H579" s="25" t="s">
        <v>4888</v>
      </c>
      <c r="I579" s="24"/>
      <c r="J579" s="24" t="s">
        <v>3048</v>
      </c>
      <c r="K579" s="26">
        <v>45868</v>
      </c>
      <c r="L579" s="26">
        <v>44988</v>
      </c>
      <c r="M579" s="26">
        <v>45873</v>
      </c>
      <c r="N579" s="24"/>
      <c r="O579" s="26">
        <v>45873</v>
      </c>
      <c r="P579" s="24" t="s">
        <v>3049</v>
      </c>
      <c r="Q579" s="24" t="s">
        <v>3050</v>
      </c>
      <c r="R579" s="24" t="s">
        <v>988</v>
      </c>
    </row>
    <row r="580" spans="1:18" ht="53.4">
      <c r="A580" s="24">
        <v>579</v>
      </c>
      <c r="B580" s="24" t="s">
        <v>4889</v>
      </c>
      <c r="C580" s="29">
        <v>202517074070</v>
      </c>
      <c r="D580" s="24" t="s">
        <v>55</v>
      </c>
      <c r="E580" s="24" t="s">
        <v>4890</v>
      </c>
      <c r="F580" s="24" t="s">
        <v>3091</v>
      </c>
      <c r="G580" s="24" t="s">
        <v>4891</v>
      </c>
      <c r="H580" s="25" t="s">
        <v>4892</v>
      </c>
      <c r="I580" s="24"/>
      <c r="J580" s="24" t="s">
        <v>3048</v>
      </c>
      <c r="K580" s="26">
        <v>45859</v>
      </c>
      <c r="L580" s="26">
        <v>45873</v>
      </c>
      <c r="M580" s="26">
        <v>45873</v>
      </c>
      <c r="N580" s="24"/>
      <c r="O580" s="26">
        <v>45873</v>
      </c>
      <c r="P580" s="24" t="s">
        <v>3141</v>
      </c>
      <c r="Q580" s="24" t="s">
        <v>3142</v>
      </c>
      <c r="R580" s="24" t="s">
        <v>988</v>
      </c>
    </row>
    <row r="581" spans="1:18" ht="53.4">
      <c r="A581" s="24">
        <v>580</v>
      </c>
      <c r="B581" s="24" t="s">
        <v>4893</v>
      </c>
      <c r="C581" s="29">
        <v>202511074246</v>
      </c>
      <c r="D581" s="24" t="s">
        <v>220</v>
      </c>
      <c r="E581" s="24" t="s">
        <v>4894</v>
      </c>
      <c r="F581" s="24" t="s">
        <v>3052</v>
      </c>
      <c r="G581" s="24" t="s">
        <v>3529</v>
      </c>
      <c r="H581" s="25" t="s">
        <v>4895</v>
      </c>
      <c r="I581" s="24" t="s">
        <v>23</v>
      </c>
      <c r="J581" s="24" t="s">
        <v>3048</v>
      </c>
      <c r="K581" s="26">
        <v>45434</v>
      </c>
      <c r="L581" s="26">
        <v>45873</v>
      </c>
      <c r="M581" s="26">
        <v>45873</v>
      </c>
      <c r="N581" s="24"/>
      <c r="O581" s="26">
        <v>45873</v>
      </c>
      <c r="P581" s="24" t="s">
        <v>3079</v>
      </c>
      <c r="Q581" s="24" t="s">
        <v>3080</v>
      </c>
      <c r="R581" s="24" t="s">
        <v>988</v>
      </c>
    </row>
    <row r="582" spans="1:18" ht="27">
      <c r="A582" s="24">
        <v>581</v>
      </c>
      <c r="B582" s="24" t="s">
        <v>4896</v>
      </c>
      <c r="C582" s="29">
        <v>202517073912</v>
      </c>
      <c r="D582" s="24" t="s">
        <v>32</v>
      </c>
      <c r="E582" s="24" t="s">
        <v>4897</v>
      </c>
      <c r="F582" s="24" t="s">
        <v>3066</v>
      </c>
      <c r="G582" s="24" t="s">
        <v>3067</v>
      </c>
      <c r="H582" s="25" t="s">
        <v>4898</v>
      </c>
      <c r="I582" s="24"/>
      <c r="J582" s="24" t="s">
        <v>3048</v>
      </c>
      <c r="K582" s="26">
        <v>45847</v>
      </c>
      <c r="L582" s="26">
        <v>45180</v>
      </c>
      <c r="M582" s="26">
        <v>45873</v>
      </c>
      <c r="N582" s="24"/>
      <c r="O582" s="26">
        <v>45873</v>
      </c>
      <c r="P582" s="24" t="s">
        <v>3204</v>
      </c>
      <c r="Q582" s="24" t="s">
        <v>3205</v>
      </c>
      <c r="R582" s="24" t="s">
        <v>988</v>
      </c>
    </row>
    <row r="583" spans="1:18" ht="53.4">
      <c r="A583" s="24">
        <v>582</v>
      </c>
      <c r="B583" s="24" t="s">
        <v>4899</v>
      </c>
      <c r="C583" s="29">
        <v>202517074242</v>
      </c>
      <c r="D583" s="24" t="s">
        <v>32</v>
      </c>
      <c r="E583" s="24" t="s">
        <v>4900</v>
      </c>
      <c r="F583" s="24" t="s">
        <v>3066</v>
      </c>
      <c r="G583" s="24" t="s">
        <v>3067</v>
      </c>
      <c r="H583" s="25" t="s">
        <v>4901</v>
      </c>
      <c r="I583" s="24"/>
      <c r="J583" s="24" t="s">
        <v>3048</v>
      </c>
      <c r="K583" s="26">
        <v>45847</v>
      </c>
      <c r="L583" s="26">
        <v>45873</v>
      </c>
      <c r="M583" s="26">
        <v>45873</v>
      </c>
      <c r="N583" s="24"/>
      <c r="O583" s="26">
        <v>45873</v>
      </c>
      <c r="P583" s="24" t="s">
        <v>3204</v>
      </c>
      <c r="Q583" s="24" t="s">
        <v>3205</v>
      </c>
      <c r="R583" s="24" t="s">
        <v>988</v>
      </c>
    </row>
    <row r="584" spans="1:18" ht="53.4">
      <c r="A584" s="24">
        <v>583</v>
      </c>
      <c r="B584" s="24" t="s">
        <v>4902</v>
      </c>
      <c r="C584" s="29">
        <v>202547074052</v>
      </c>
      <c r="D584" s="24" t="s">
        <v>32</v>
      </c>
      <c r="E584" s="24" t="s">
        <v>4903</v>
      </c>
      <c r="F584" s="24" t="s">
        <v>3066</v>
      </c>
      <c r="G584" s="24" t="s">
        <v>3067</v>
      </c>
      <c r="H584" s="25" t="s">
        <v>4904</v>
      </c>
      <c r="I584" s="24"/>
      <c r="J584" s="24" t="s">
        <v>3048</v>
      </c>
      <c r="K584" s="26">
        <v>45868</v>
      </c>
      <c r="L584" s="26">
        <v>45286</v>
      </c>
      <c r="M584" s="26">
        <v>45873</v>
      </c>
      <c r="N584" s="24"/>
      <c r="O584" s="26">
        <v>45873</v>
      </c>
      <c r="P584" s="24" t="s">
        <v>3254</v>
      </c>
      <c r="Q584" s="24" t="s">
        <v>3255</v>
      </c>
      <c r="R584" s="24" t="s">
        <v>988</v>
      </c>
    </row>
    <row r="585" spans="1:18" ht="53.4">
      <c r="A585" s="24">
        <v>584</v>
      </c>
      <c r="B585" s="24" t="s">
        <v>1109</v>
      </c>
      <c r="C585" s="29">
        <v>202541074118</v>
      </c>
      <c r="D585" s="24" t="s">
        <v>470</v>
      </c>
      <c r="E585" s="24" t="s">
        <v>649</v>
      </c>
      <c r="F585" s="24" t="s">
        <v>3052</v>
      </c>
      <c r="G585" s="24" t="s">
        <v>4905</v>
      </c>
      <c r="H585" s="25" t="s">
        <v>4906</v>
      </c>
      <c r="I585" s="24" t="s">
        <v>3152</v>
      </c>
      <c r="J585" s="24" t="s">
        <v>3048</v>
      </c>
      <c r="K585" s="26">
        <v>45859</v>
      </c>
      <c r="L585" s="26">
        <v>45873</v>
      </c>
      <c r="M585" s="26">
        <v>45873</v>
      </c>
      <c r="N585" s="26">
        <v>46816</v>
      </c>
      <c r="O585" s="24"/>
      <c r="P585" s="24" t="s">
        <v>3321</v>
      </c>
      <c r="Q585" s="24" t="s">
        <v>3322</v>
      </c>
      <c r="R585" s="24" t="s">
        <v>968</v>
      </c>
    </row>
    <row r="586" spans="1:18" ht="66.599999999999994">
      <c r="A586" s="24">
        <v>585</v>
      </c>
      <c r="B586" s="24" t="s">
        <v>4907</v>
      </c>
      <c r="C586" s="29">
        <v>202547074238</v>
      </c>
      <c r="D586" s="24" t="s">
        <v>478</v>
      </c>
      <c r="E586" s="24" t="s">
        <v>649</v>
      </c>
      <c r="F586" s="24" t="s">
        <v>3052</v>
      </c>
      <c r="G586" s="24" t="s">
        <v>4908</v>
      </c>
      <c r="H586" s="25" t="s">
        <v>4909</v>
      </c>
      <c r="I586" s="24"/>
      <c r="J586" s="24" t="s">
        <v>3048</v>
      </c>
      <c r="K586" s="26">
        <v>45867</v>
      </c>
      <c r="L586" s="26">
        <v>44931</v>
      </c>
      <c r="M586" s="26">
        <v>45873</v>
      </c>
      <c r="N586" s="24"/>
      <c r="O586" s="26">
        <v>45873</v>
      </c>
      <c r="P586" s="24" t="s">
        <v>3120</v>
      </c>
      <c r="Q586" s="24" t="s">
        <v>3121</v>
      </c>
      <c r="R586" s="24" t="s">
        <v>988</v>
      </c>
    </row>
    <row r="587" spans="1:18" ht="53.4">
      <c r="A587" s="24">
        <v>586</v>
      </c>
      <c r="B587" s="24" t="s">
        <v>4910</v>
      </c>
      <c r="C587" s="29">
        <v>202517074056</v>
      </c>
      <c r="D587" s="24" t="s">
        <v>592</v>
      </c>
      <c r="E587" s="24" t="s">
        <v>4911</v>
      </c>
      <c r="F587" s="24" t="s">
        <v>3091</v>
      </c>
      <c r="G587" s="24" t="s">
        <v>4912</v>
      </c>
      <c r="H587" s="25" t="s">
        <v>4913</v>
      </c>
      <c r="I587" s="24"/>
      <c r="J587" s="24" t="s">
        <v>3048</v>
      </c>
      <c r="K587" s="26">
        <v>45840</v>
      </c>
      <c r="L587" s="26">
        <v>44930</v>
      </c>
      <c r="M587" s="26">
        <v>45873</v>
      </c>
      <c r="N587" s="24"/>
      <c r="O587" s="26">
        <v>45873</v>
      </c>
      <c r="P587" s="24" t="s">
        <v>3248</v>
      </c>
      <c r="Q587" s="24" t="s">
        <v>3249</v>
      </c>
      <c r="R587" s="24" t="s">
        <v>988</v>
      </c>
    </row>
    <row r="588" spans="1:18" ht="40.200000000000003">
      <c r="A588" s="24">
        <v>587</v>
      </c>
      <c r="B588" s="24" t="s">
        <v>4914</v>
      </c>
      <c r="C588" s="29">
        <v>202547074409</v>
      </c>
      <c r="D588" s="24" t="s">
        <v>196</v>
      </c>
      <c r="E588" s="24" t="s">
        <v>4915</v>
      </c>
      <c r="F588" s="24" t="s">
        <v>3045</v>
      </c>
      <c r="G588" s="24" t="s">
        <v>3046</v>
      </c>
      <c r="H588" s="25" t="s">
        <v>4916</v>
      </c>
      <c r="I588" s="24"/>
      <c r="J588" s="24" t="s">
        <v>3048</v>
      </c>
      <c r="K588" s="26">
        <v>45733</v>
      </c>
      <c r="L588" s="26">
        <v>45874</v>
      </c>
      <c r="M588" s="26">
        <v>45874</v>
      </c>
      <c r="N588" s="24"/>
      <c r="O588" s="26">
        <v>45874</v>
      </c>
      <c r="P588" s="24" t="s">
        <v>3321</v>
      </c>
      <c r="Q588" s="24" t="s">
        <v>3322</v>
      </c>
      <c r="R588" s="24" t="s">
        <v>988</v>
      </c>
    </row>
    <row r="589" spans="1:18" ht="27">
      <c r="A589" s="24">
        <v>588</v>
      </c>
      <c r="B589" s="24" t="s">
        <v>1115</v>
      </c>
      <c r="C589" s="29">
        <v>202541074473</v>
      </c>
      <c r="D589" s="24" t="s">
        <v>37</v>
      </c>
      <c r="E589" s="24" t="s">
        <v>1116</v>
      </c>
      <c r="F589" s="24" t="s">
        <v>3059</v>
      </c>
      <c r="G589" s="24" t="s">
        <v>3330</v>
      </c>
      <c r="H589" s="25" t="s">
        <v>4917</v>
      </c>
      <c r="I589" s="24" t="s">
        <v>23</v>
      </c>
      <c r="J589" s="24" t="s">
        <v>3048</v>
      </c>
      <c r="K589" s="26">
        <v>45832</v>
      </c>
      <c r="L589" s="26">
        <v>45874</v>
      </c>
      <c r="M589" s="26">
        <v>45874</v>
      </c>
      <c r="N589" s="26">
        <v>46817</v>
      </c>
      <c r="O589" s="24"/>
      <c r="P589" s="24" t="s">
        <v>3239</v>
      </c>
      <c r="Q589" s="24" t="s">
        <v>3240</v>
      </c>
      <c r="R589" s="24" t="s">
        <v>974</v>
      </c>
    </row>
    <row r="590" spans="1:18" ht="27">
      <c r="A590" s="24">
        <v>589</v>
      </c>
      <c r="B590" s="24" t="s">
        <v>4918</v>
      </c>
      <c r="C590" s="29">
        <v>202544074439</v>
      </c>
      <c r="D590" s="24" t="s">
        <v>39</v>
      </c>
      <c r="E590" s="24" t="s">
        <v>4919</v>
      </c>
      <c r="F590" s="24" t="s">
        <v>3165</v>
      </c>
      <c r="G590" s="24" t="s">
        <v>3166</v>
      </c>
      <c r="H590" s="25" t="s">
        <v>4920</v>
      </c>
      <c r="I590" s="24"/>
      <c r="J590" s="24" t="s">
        <v>3048</v>
      </c>
      <c r="K590" s="26">
        <v>45873</v>
      </c>
      <c r="L590" s="26">
        <v>45511</v>
      </c>
      <c r="M590" s="26">
        <v>45874</v>
      </c>
      <c r="N590" s="24"/>
      <c r="O590" s="26">
        <v>45874</v>
      </c>
      <c r="P590" s="24" t="s">
        <v>3278</v>
      </c>
      <c r="Q590" s="24" t="s">
        <v>3279</v>
      </c>
      <c r="R590" s="24" t="s">
        <v>988</v>
      </c>
    </row>
    <row r="591" spans="1:18" ht="53.4">
      <c r="A591" s="24">
        <v>590</v>
      </c>
      <c r="B591" s="24" t="s">
        <v>4921</v>
      </c>
      <c r="C591" s="29">
        <v>202517074437</v>
      </c>
      <c r="D591" s="24" t="s">
        <v>105</v>
      </c>
      <c r="E591" s="24" t="s">
        <v>4922</v>
      </c>
      <c r="F591" s="24" t="s">
        <v>3045</v>
      </c>
      <c r="G591" s="24" t="s">
        <v>3046</v>
      </c>
      <c r="H591" s="25" t="s">
        <v>4923</v>
      </c>
      <c r="I591" s="24"/>
      <c r="J591" s="24" t="s">
        <v>3048</v>
      </c>
      <c r="K591" s="26">
        <v>45698</v>
      </c>
      <c r="L591" s="26">
        <v>45874</v>
      </c>
      <c r="M591" s="26">
        <v>45874</v>
      </c>
      <c r="N591" s="24"/>
      <c r="O591" s="26">
        <v>45874</v>
      </c>
      <c r="P591" s="24" t="s">
        <v>3908</v>
      </c>
      <c r="Q591" s="24" t="s">
        <v>3193</v>
      </c>
      <c r="R591" s="24" t="s">
        <v>988</v>
      </c>
    </row>
    <row r="592" spans="1:18" ht="53.4">
      <c r="A592" s="24">
        <v>591</v>
      </c>
      <c r="B592" s="24" t="s">
        <v>4924</v>
      </c>
      <c r="C592" s="29">
        <v>202511074616</v>
      </c>
      <c r="D592" s="24" t="s">
        <v>206</v>
      </c>
      <c r="E592" s="24" t="s">
        <v>4925</v>
      </c>
      <c r="F592" s="24" t="s">
        <v>3091</v>
      </c>
      <c r="G592" s="24" t="s">
        <v>4926</v>
      </c>
      <c r="H592" s="25" t="s">
        <v>4927</v>
      </c>
      <c r="I592" s="24" t="s">
        <v>23</v>
      </c>
      <c r="J592" s="24" t="s">
        <v>3048</v>
      </c>
      <c r="K592" s="26">
        <v>45874</v>
      </c>
      <c r="L592" s="26">
        <v>45874</v>
      </c>
      <c r="M592" s="26">
        <v>45874</v>
      </c>
      <c r="N592" s="24"/>
      <c r="O592" s="26">
        <v>45874</v>
      </c>
      <c r="P592" s="24" t="s">
        <v>3109</v>
      </c>
      <c r="Q592" s="24" t="s">
        <v>3110</v>
      </c>
      <c r="R592" s="24" t="s">
        <v>988</v>
      </c>
    </row>
    <row r="593" spans="1:18" ht="40.200000000000003">
      <c r="A593" s="24">
        <v>592</v>
      </c>
      <c r="B593" s="24" t="s">
        <v>4928</v>
      </c>
      <c r="C593" s="29">
        <v>202547074454</v>
      </c>
      <c r="D593" s="24" t="s">
        <v>31</v>
      </c>
      <c r="E593" s="24" t="s">
        <v>4929</v>
      </c>
      <c r="F593" s="24" t="s">
        <v>3091</v>
      </c>
      <c r="G593" s="24" t="s">
        <v>31</v>
      </c>
      <c r="H593" s="25" t="s">
        <v>4930</v>
      </c>
      <c r="I593" s="24"/>
      <c r="J593" s="24" t="s">
        <v>3048</v>
      </c>
      <c r="K593" s="26">
        <v>45867</v>
      </c>
      <c r="L593" s="26">
        <v>45002</v>
      </c>
      <c r="M593" s="26">
        <v>45874</v>
      </c>
      <c r="N593" s="24"/>
      <c r="O593" s="26">
        <v>45874</v>
      </c>
      <c r="P593" s="24" t="s">
        <v>3192</v>
      </c>
      <c r="Q593" s="24" t="s">
        <v>3193</v>
      </c>
      <c r="R593" s="24" t="s">
        <v>988</v>
      </c>
    </row>
    <row r="594" spans="1:18" ht="40.200000000000003">
      <c r="A594" s="24">
        <v>593</v>
      </c>
      <c r="B594" s="24" t="s">
        <v>4931</v>
      </c>
      <c r="C594" s="29">
        <v>202547074421</v>
      </c>
      <c r="D594" s="24" t="s">
        <v>31</v>
      </c>
      <c r="E594" s="24" t="s">
        <v>4932</v>
      </c>
      <c r="F594" s="24" t="s">
        <v>3091</v>
      </c>
      <c r="G594" s="24" t="s">
        <v>31</v>
      </c>
      <c r="H594" s="25" t="s">
        <v>4933</v>
      </c>
      <c r="I594" s="24"/>
      <c r="J594" s="24" t="s">
        <v>3048</v>
      </c>
      <c r="K594" s="26">
        <v>45869</v>
      </c>
      <c r="L594" s="26">
        <v>45014</v>
      </c>
      <c r="M594" s="26">
        <v>45874</v>
      </c>
      <c r="N594" s="24"/>
      <c r="O594" s="26">
        <v>45874</v>
      </c>
      <c r="P594" s="24" t="s">
        <v>3272</v>
      </c>
      <c r="Q594" s="24" t="s">
        <v>3273</v>
      </c>
      <c r="R594" s="24" t="s">
        <v>988</v>
      </c>
    </row>
    <row r="595" spans="1:18" ht="53.4">
      <c r="A595" s="24">
        <v>594</v>
      </c>
      <c r="B595" s="24" t="s">
        <v>4934</v>
      </c>
      <c r="C595" s="29">
        <v>202541074411</v>
      </c>
      <c r="D595" s="24" t="s">
        <v>46</v>
      </c>
      <c r="E595" s="24" t="s">
        <v>4935</v>
      </c>
      <c r="F595" s="24" t="s">
        <v>3052</v>
      </c>
      <c r="G595" s="24" t="s">
        <v>46</v>
      </c>
      <c r="H595" s="25" t="s">
        <v>4936</v>
      </c>
      <c r="I595" s="24" t="s">
        <v>23</v>
      </c>
      <c r="J595" s="24" t="s">
        <v>3048</v>
      </c>
      <c r="K595" s="26">
        <v>45813</v>
      </c>
      <c r="L595" s="26">
        <v>45874</v>
      </c>
      <c r="M595" s="26">
        <v>45874</v>
      </c>
      <c r="N595" s="24"/>
      <c r="O595" s="26">
        <v>45887</v>
      </c>
      <c r="P595" s="24" t="s">
        <v>3130</v>
      </c>
      <c r="Q595" s="24" t="s">
        <v>3131</v>
      </c>
      <c r="R595" s="24" t="s">
        <v>3022</v>
      </c>
    </row>
    <row r="596" spans="1:18" ht="40.200000000000003">
      <c r="A596" s="24">
        <v>595</v>
      </c>
      <c r="B596" s="24" t="s">
        <v>4937</v>
      </c>
      <c r="C596" s="29">
        <v>202514074365</v>
      </c>
      <c r="D596" s="24" t="s">
        <v>40</v>
      </c>
      <c r="E596" s="24" t="s">
        <v>4938</v>
      </c>
      <c r="F596" s="24" t="s">
        <v>3091</v>
      </c>
      <c r="G596" s="24" t="s">
        <v>3856</v>
      </c>
      <c r="H596" s="25" t="s">
        <v>4939</v>
      </c>
      <c r="I596" s="24"/>
      <c r="J596" s="24" t="s">
        <v>3048</v>
      </c>
      <c r="K596" s="26">
        <v>45869</v>
      </c>
      <c r="L596" s="26">
        <v>45512</v>
      </c>
      <c r="M596" s="26">
        <v>45874</v>
      </c>
      <c r="N596" s="24"/>
      <c r="O596" s="26">
        <v>45874</v>
      </c>
      <c r="P596" s="24" t="s">
        <v>3049</v>
      </c>
      <c r="Q596" s="24" t="s">
        <v>3050</v>
      </c>
      <c r="R596" s="24" t="s">
        <v>988</v>
      </c>
    </row>
    <row r="597" spans="1:18" ht="53.4">
      <c r="A597" s="24">
        <v>596</v>
      </c>
      <c r="B597" s="24" t="s">
        <v>4940</v>
      </c>
      <c r="C597" s="29">
        <v>202547074548</v>
      </c>
      <c r="D597" s="24" t="s">
        <v>40</v>
      </c>
      <c r="E597" s="24" t="s">
        <v>4941</v>
      </c>
      <c r="F597" s="24" t="s">
        <v>3091</v>
      </c>
      <c r="G597" s="24" t="s">
        <v>4853</v>
      </c>
      <c r="H597" s="25" t="s">
        <v>4942</v>
      </c>
      <c r="I597" s="24"/>
      <c r="J597" s="24" t="s">
        <v>3048</v>
      </c>
      <c r="K597" s="26">
        <v>45870</v>
      </c>
      <c r="L597" s="26">
        <v>44963</v>
      </c>
      <c r="M597" s="26">
        <v>45874</v>
      </c>
      <c r="N597" s="24"/>
      <c r="O597" s="26">
        <v>45874</v>
      </c>
      <c r="P597" s="24" t="s">
        <v>3893</v>
      </c>
      <c r="Q597" s="24" t="s">
        <v>3894</v>
      </c>
      <c r="R597" s="24" t="s">
        <v>988</v>
      </c>
    </row>
    <row r="598" spans="1:18" ht="40.200000000000003">
      <c r="A598" s="24">
        <v>597</v>
      </c>
      <c r="B598" s="24" t="s">
        <v>4943</v>
      </c>
      <c r="C598" s="29">
        <v>202547074453</v>
      </c>
      <c r="D598" s="24" t="s">
        <v>40</v>
      </c>
      <c r="E598" s="24" t="s">
        <v>4944</v>
      </c>
      <c r="F598" s="24" t="s">
        <v>3091</v>
      </c>
      <c r="G598" s="24" t="s">
        <v>4853</v>
      </c>
      <c r="H598" s="25" t="s">
        <v>4945</v>
      </c>
      <c r="I598" s="24"/>
      <c r="J598" s="24" t="s">
        <v>3048</v>
      </c>
      <c r="K598" s="26">
        <v>45866</v>
      </c>
      <c r="L598" s="26">
        <v>44958</v>
      </c>
      <c r="M598" s="26">
        <v>45874</v>
      </c>
      <c r="N598" s="24"/>
      <c r="O598" s="26">
        <v>45874</v>
      </c>
      <c r="P598" s="24" t="s">
        <v>3149</v>
      </c>
      <c r="Q598" s="24" t="s">
        <v>3150</v>
      </c>
      <c r="R598" s="24" t="s">
        <v>988</v>
      </c>
    </row>
    <row r="599" spans="1:18" ht="27">
      <c r="A599" s="24">
        <v>598</v>
      </c>
      <c r="B599" s="24" t="s">
        <v>4946</v>
      </c>
      <c r="C599" s="29">
        <v>202517074435</v>
      </c>
      <c r="D599" s="24" t="s">
        <v>40</v>
      </c>
      <c r="E599" s="24" t="s">
        <v>4947</v>
      </c>
      <c r="F599" s="24" t="s">
        <v>3091</v>
      </c>
      <c r="G599" s="24" t="s">
        <v>4948</v>
      </c>
      <c r="H599" s="25" t="s">
        <v>4949</v>
      </c>
      <c r="I599" s="24"/>
      <c r="J599" s="24" t="s">
        <v>3048</v>
      </c>
      <c r="K599" s="26">
        <v>45835</v>
      </c>
      <c r="L599" s="26">
        <v>44945</v>
      </c>
      <c r="M599" s="26">
        <v>45874</v>
      </c>
      <c r="N599" s="24"/>
      <c r="O599" s="26">
        <v>45874</v>
      </c>
      <c r="P599" s="24" t="s">
        <v>3084</v>
      </c>
      <c r="Q599" s="24" t="s">
        <v>3085</v>
      </c>
      <c r="R599" s="24" t="s">
        <v>988</v>
      </c>
    </row>
    <row r="600" spans="1:18" ht="40.200000000000003">
      <c r="A600" s="24">
        <v>599</v>
      </c>
      <c r="B600" s="24" t="s">
        <v>4950</v>
      </c>
      <c r="C600" s="29">
        <v>202517074521</v>
      </c>
      <c r="D600" s="24" t="s">
        <v>47</v>
      </c>
      <c r="E600" s="24" t="s">
        <v>4951</v>
      </c>
      <c r="F600" s="24" t="s">
        <v>3091</v>
      </c>
      <c r="G600" s="24" t="s">
        <v>47</v>
      </c>
      <c r="H600" s="25" t="s">
        <v>4952</v>
      </c>
      <c r="I600" s="24"/>
      <c r="J600" s="24" t="s">
        <v>3048</v>
      </c>
      <c r="K600" s="26">
        <v>45852</v>
      </c>
      <c r="L600" s="26">
        <v>44957</v>
      </c>
      <c r="M600" s="26">
        <v>45874</v>
      </c>
      <c r="N600" s="24"/>
      <c r="O600" s="26">
        <v>45874</v>
      </c>
      <c r="P600" s="24" t="s">
        <v>3228</v>
      </c>
      <c r="Q600" s="24" t="s">
        <v>3229</v>
      </c>
      <c r="R600" s="24" t="s">
        <v>988</v>
      </c>
    </row>
    <row r="601" spans="1:18" ht="53.4">
      <c r="A601" s="24">
        <v>600</v>
      </c>
      <c r="B601" s="24" t="s">
        <v>1111</v>
      </c>
      <c r="C601" s="29">
        <v>202541074419</v>
      </c>
      <c r="D601" s="24" t="s">
        <v>167</v>
      </c>
      <c r="E601" s="24" t="s">
        <v>1112</v>
      </c>
      <c r="F601" s="24" t="s">
        <v>3091</v>
      </c>
      <c r="G601" s="24" t="s">
        <v>3728</v>
      </c>
      <c r="H601" s="25" t="s">
        <v>4953</v>
      </c>
      <c r="I601" s="24" t="s">
        <v>23</v>
      </c>
      <c r="J601" s="24" t="s">
        <v>3048</v>
      </c>
      <c r="K601" s="26">
        <v>45874</v>
      </c>
      <c r="L601" s="26">
        <v>45874</v>
      </c>
      <c r="M601" s="26">
        <v>45874</v>
      </c>
      <c r="N601" s="26">
        <v>46817</v>
      </c>
      <c r="O601" s="24"/>
      <c r="P601" s="24" t="s">
        <v>3093</v>
      </c>
      <c r="Q601" s="24" t="s">
        <v>3094</v>
      </c>
      <c r="R601" s="24" t="s">
        <v>974</v>
      </c>
    </row>
    <row r="602" spans="1:18" ht="53.4">
      <c r="A602" s="24">
        <v>601</v>
      </c>
      <c r="B602" s="24" t="s">
        <v>4954</v>
      </c>
      <c r="C602" s="29">
        <v>202517074451</v>
      </c>
      <c r="D602" s="24" t="s">
        <v>103</v>
      </c>
      <c r="E602" s="24" t="s">
        <v>4955</v>
      </c>
      <c r="F602" s="24" t="s">
        <v>3117</v>
      </c>
      <c r="G602" s="24" t="s">
        <v>4053</v>
      </c>
      <c r="H602" s="25" t="s">
        <v>4956</v>
      </c>
      <c r="I602" s="24"/>
      <c r="J602" s="24" t="s">
        <v>3048</v>
      </c>
      <c r="K602" s="26">
        <v>45863</v>
      </c>
      <c r="L602" s="26">
        <v>44974</v>
      </c>
      <c r="M602" s="26">
        <v>45874</v>
      </c>
      <c r="N602" s="24"/>
      <c r="O602" s="26">
        <v>45874</v>
      </c>
      <c r="P602" s="24" t="s">
        <v>3397</v>
      </c>
      <c r="Q602" s="24" t="s">
        <v>3398</v>
      </c>
      <c r="R602" s="24" t="s">
        <v>988</v>
      </c>
    </row>
    <row r="603" spans="1:18" ht="40.200000000000003">
      <c r="A603" s="24">
        <v>602</v>
      </c>
      <c r="B603" s="24" t="s">
        <v>4957</v>
      </c>
      <c r="C603" s="29">
        <v>202547074629</v>
      </c>
      <c r="D603" s="24" t="s">
        <v>272</v>
      </c>
      <c r="E603" s="24" t="s">
        <v>4958</v>
      </c>
      <c r="F603" s="24" t="s">
        <v>3091</v>
      </c>
      <c r="G603" s="24" t="s">
        <v>4959</v>
      </c>
      <c r="H603" s="25" t="s">
        <v>4960</v>
      </c>
      <c r="I603" s="24"/>
      <c r="J603" s="24" t="s">
        <v>3048</v>
      </c>
      <c r="K603" s="26">
        <v>45838</v>
      </c>
      <c r="L603" s="26">
        <v>44932</v>
      </c>
      <c r="M603" s="26">
        <v>45874</v>
      </c>
      <c r="N603" s="24"/>
      <c r="O603" s="26">
        <v>45874</v>
      </c>
      <c r="P603" s="24" t="s">
        <v>3853</v>
      </c>
      <c r="Q603" s="24" t="s">
        <v>3056</v>
      </c>
      <c r="R603" s="24" t="s">
        <v>988</v>
      </c>
    </row>
    <row r="604" spans="1:18" ht="40.200000000000003">
      <c r="A604" s="24">
        <v>603</v>
      </c>
      <c r="B604" s="24" t="s">
        <v>4961</v>
      </c>
      <c r="C604" s="29">
        <v>202517074622</v>
      </c>
      <c r="D604" s="24" t="s">
        <v>58</v>
      </c>
      <c r="E604" s="24" t="s">
        <v>4962</v>
      </c>
      <c r="F604" s="24" t="s">
        <v>3312</v>
      </c>
      <c r="G604" s="24" t="s">
        <v>4963</v>
      </c>
      <c r="H604" s="25" t="s">
        <v>4964</v>
      </c>
      <c r="I604" s="24"/>
      <c r="J604" s="24" t="s">
        <v>3048</v>
      </c>
      <c r="K604" s="26">
        <v>45867</v>
      </c>
      <c r="L604" s="26">
        <v>44967</v>
      </c>
      <c r="M604" s="26">
        <v>45874</v>
      </c>
      <c r="N604" s="24"/>
      <c r="O604" s="26">
        <v>45874</v>
      </c>
      <c r="P604" s="24" t="s">
        <v>3583</v>
      </c>
      <c r="Q604" s="24" t="s">
        <v>3584</v>
      </c>
      <c r="R604" s="24" t="s">
        <v>988</v>
      </c>
    </row>
    <row r="605" spans="1:18" ht="40.200000000000003">
      <c r="A605" s="24">
        <v>604</v>
      </c>
      <c r="B605" s="24" t="s">
        <v>4965</v>
      </c>
      <c r="C605" s="29">
        <v>202547074330</v>
      </c>
      <c r="D605" s="24" t="s">
        <v>49</v>
      </c>
      <c r="E605" s="24" t="s">
        <v>4966</v>
      </c>
      <c r="F605" s="24" t="s">
        <v>3066</v>
      </c>
      <c r="G605" s="24" t="s">
        <v>3067</v>
      </c>
      <c r="H605" s="25" t="s">
        <v>4967</v>
      </c>
      <c r="I605" s="24"/>
      <c r="J605" s="24" t="s">
        <v>3048</v>
      </c>
      <c r="K605" s="26">
        <v>45748</v>
      </c>
      <c r="L605" s="26">
        <v>45145</v>
      </c>
      <c r="M605" s="26">
        <v>45874</v>
      </c>
      <c r="N605" s="24"/>
      <c r="O605" s="26">
        <v>45874</v>
      </c>
      <c r="P605" s="24" t="s">
        <v>3098</v>
      </c>
      <c r="Q605" s="24" t="s">
        <v>3099</v>
      </c>
      <c r="R605" s="24" t="s">
        <v>988</v>
      </c>
    </row>
    <row r="606" spans="1:18" ht="93">
      <c r="A606" s="24">
        <v>605</v>
      </c>
      <c r="B606" s="24" t="s">
        <v>4968</v>
      </c>
      <c r="C606" s="29">
        <v>202517074450</v>
      </c>
      <c r="D606" s="24" t="s">
        <v>532</v>
      </c>
      <c r="E606" s="24" t="s">
        <v>4969</v>
      </c>
      <c r="F606" s="24" t="s">
        <v>3045</v>
      </c>
      <c r="G606" s="24" t="s">
        <v>4970</v>
      </c>
      <c r="H606" s="25" t="s">
        <v>4971</v>
      </c>
      <c r="I606" s="24"/>
      <c r="J606" s="24" t="s">
        <v>3048</v>
      </c>
      <c r="K606" s="26">
        <v>45786</v>
      </c>
      <c r="L606" s="26">
        <v>44939</v>
      </c>
      <c r="M606" s="26">
        <v>45874</v>
      </c>
      <c r="N606" s="24"/>
      <c r="O606" s="26">
        <v>45875</v>
      </c>
      <c r="P606" s="24" t="s">
        <v>3084</v>
      </c>
      <c r="Q606" s="24" t="s">
        <v>3085</v>
      </c>
      <c r="R606" s="24" t="s">
        <v>988</v>
      </c>
    </row>
    <row r="607" spans="1:18" ht="40.200000000000003">
      <c r="A607" s="24">
        <v>606</v>
      </c>
      <c r="B607" s="24" t="s">
        <v>4972</v>
      </c>
      <c r="C607" s="29">
        <v>202517074472</v>
      </c>
      <c r="D607" s="24" t="s">
        <v>32</v>
      </c>
      <c r="E607" s="24" t="s">
        <v>4973</v>
      </c>
      <c r="F607" s="24" t="s">
        <v>3066</v>
      </c>
      <c r="G607" s="24" t="s">
        <v>3067</v>
      </c>
      <c r="H607" s="25" t="s">
        <v>4974</v>
      </c>
      <c r="I607" s="24"/>
      <c r="J607" s="24" t="s">
        <v>3048</v>
      </c>
      <c r="K607" s="26">
        <v>45868</v>
      </c>
      <c r="L607" s="26">
        <v>45190</v>
      </c>
      <c r="M607" s="26">
        <v>45874</v>
      </c>
      <c r="N607" s="24"/>
      <c r="O607" s="26">
        <v>45874</v>
      </c>
      <c r="P607" s="24" t="s">
        <v>3173</v>
      </c>
      <c r="Q607" s="24" t="s">
        <v>3174</v>
      </c>
      <c r="R607" s="24" t="s">
        <v>988</v>
      </c>
    </row>
    <row r="608" spans="1:18" ht="40.200000000000003">
      <c r="A608" s="24">
        <v>607</v>
      </c>
      <c r="B608" s="24" t="s">
        <v>4975</v>
      </c>
      <c r="C608" s="29">
        <v>202517074619</v>
      </c>
      <c r="D608" s="24" t="s">
        <v>32</v>
      </c>
      <c r="E608" s="24" t="s">
        <v>4976</v>
      </c>
      <c r="F608" s="24" t="s">
        <v>3066</v>
      </c>
      <c r="G608" s="24" t="s">
        <v>3067</v>
      </c>
      <c r="H608" s="25" t="s">
        <v>4977</v>
      </c>
      <c r="I608" s="24"/>
      <c r="J608" s="24" t="s">
        <v>3048</v>
      </c>
      <c r="K608" s="26">
        <v>45869</v>
      </c>
      <c r="L608" s="26">
        <v>45169</v>
      </c>
      <c r="M608" s="26">
        <v>45874</v>
      </c>
      <c r="N608" s="24"/>
      <c r="O608" s="26">
        <v>45874</v>
      </c>
      <c r="P608" s="24" t="s">
        <v>3173</v>
      </c>
      <c r="Q608" s="24" t="s">
        <v>3174</v>
      </c>
      <c r="R608" s="24" t="s">
        <v>988</v>
      </c>
    </row>
    <row r="609" spans="1:18" ht="53.4">
      <c r="A609" s="24">
        <v>608</v>
      </c>
      <c r="B609" s="24" t="s">
        <v>4978</v>
      </c>
      <c r="C609" s="29">
        <v>202517074428</v>
      </c>
      <c r="D609" s="24" t="s">
        <v>32</v>
      </c>
      <c r="E609" s="24" t="s">
        <v>4979</v>
      </c>
      <c r="F609" s="24" t="s">
        <v>3066</v>
      </c>
      <c r="G609" s="24" t="s">
        <v>3067</v>
      </c>
      <c r="H609" s="25" t="s">
        <v>4980</v>
      </c>
      <c r="I609" s="24"/>
      <c r="J609" s="24" t="s">
        <v>3048</v>
      </c>
      <c r="K609" s="26">
        <v>45870</v>
      </c>
      <c r="L609" s="26">
        <v>45257</v>
      </c>
      <c r="M609" s="26">
        <v>45874</v>
      </c>
      <c r="N609" s="24"/>
      <c r="O609" s="26">
        <v>45874</v>
      </c>
      <c r="P609" s="24" t="s">
        <v>3233</v>
      </c>
      <c r="Q609" s="24" t="s">
        <v>3234</v>
      </c>
      <c r="R609" s="24" t="s">
        <v>988</v>
      </c>
    </row>
    <row r="610" spans="1:18" ht="40.200000000000003">
      <c r="A610" s="24">
        <v>609</v>
      </c>
      <c r="B610" s="24" t="s">
        <v>4981</v>
      </c>
      <c r="C610" s="29">
        <v>202517074446</v>
      </c>
      <c r="D610" s="24" t="s">
        <v>32</v>
      </c>
      <c r="E610" s="24" t="s">
        <v>4982</v>
      </c>
      <c r="F610" s="24" t="s">
        <v>3066</v>
      </c>
      <c r="G610" s="24" t="s">
        <v>3067</v>
      </c>
      <c r="H610" s="25" t="s">
        <v>4983</v>
      </c>
      <c r="I610" s="24"/>
      <c r="J610" s="24" t="s">
        <v>3048</v>
      </c>
      <c r="K610" s="26">
        <v>45849</v>
      </c>
      <c r="L610" s="26">
        <v>45147</v>
      </c>
      <c r="M610" s="26">
        <v>45874</v>
      </c>
      <c r="N610" s="24"/>
      <c r="O610" s="26">
        <v>45874</v>
      </c>
      <c r="P610" s="24" t="s">
        <v>3204</v>
      </c>
      <c r="Q610" s="24" t="s">
        <v>3205</v>
      </c>
      <c r="R610" s="24" t="s">
        <v>988</v>
      </c>
    </row>
    <row r="611" spans="1:18" ht="40.200000000000003">
      <c r="A611" s="24">
        <v>610</v>
      </c>
      <c r="B611" s="24" t="s">
        <v>1113</v>
      </c>
      <c r="C611" s="29">
        <v>202521074403</v>
      </c>
      <c r="D611" s="24" t="s">
        <v>45</v>
      </c>
      <c r="E611" s="24" t="s">
        <v>1114</v>
      </c>
      <c r="F611" s="24" t="s">
        <v>3052</v>
      </c>
      <c r="G611" s="24" t="s">
        <v>45</v>
      </c>
      <c r="H611" s="25" t="s">
        <v>4984</v>
      </c>
      <c r="I611" s="24" t="s">
        <v>3152</v>
      </c>
      <c r="J611" s="24" t="s">
        <v>3048</v>
      </c>
      <c r="K611" s="26">
        <v>45869</v>
      </c>
      <c r="L611" s="26">
        <v>45874</v>
      </c>
      <c r="M611" s="26">
        <v>45874</v>
      </c>
      <c r="N611" s="26">
        <v>46817</v>
      </c>
      <c r="O611" s="24"/>
      <c r="P611" s="24" t="s">
        <v>3149</v>
      </c>
      <c r="Q611" s="24" t="s">
        <v>3150</v>
      </c>
      <c r="R611" s="24" t="s">
        <v>968</v>
      </c>
    </row>
    <row r="612" spans="1:18" ht="53.4">
      <c r="A612" s="24">
        <v>611</v>
      </c>
      <c r="B612" s="24" t="s">
        <v>4985</v>
      </c>
      <c r="C612" s="29">
        <v>202517074714</v>
      </c>
      <c r="D612" s="24" t="s">
        <v>141</v>
      </c>
      <c r="E612" s="24" t="s">
        <v>4986</v>
      </c>
      <c r="F612" s="24" t="s">
        <v>3208</v>
      </c>
      <c r="G612" s="24" t="s">
        <v>4987</v>
      </c>
      <c r="H612" s="25" t="s">
        <v>4988</v>
      </c>
      <c r="I612" s="24"/>
      <c r="J612" s="24" t="s">
        <v>3048</v>
      </c>
      <c r="K612" s="26">
        <v>45872</v>
      </c>
      <c r="L612" s="26">
        <v>44962</v>
      </c>
      <c r="M612" s="26">
        <v>45875</v>
      </c>
      <c r="N612" s="24"/>
      <c r="O612" s="26">
        <v>45875</v>
      </c>
      <c r="P612" s="24" t="s">
        <v>3079</v>
      </c>
      <c r="Q612" s="24" t="s">
        <v>3080</v>
      </c>
      <c r="R612" s="24" t="s">
        <v>988</v>
      </c>
    </row>
    <row r="613" spans="1:18" ht="27">
      <c r="A613" s="24">
        <v>612</v>
      </c>
      <c r="B613" s="24" t="s">
        <v>4989</v>
      </c>
      <c r="C613" s="29">
        <v>202547074721</v>
      </c>
      <c r="D613" s="24" t="s">
        <v>364</v>
      </c>
      <c r="E613" s="24" t="s">
        <v>4990</v>
      </c>
      <c r="F613" s="24" t="s">
        <v>3117</v>
      </c>
      <c r="G613" s="24" t="s">
        <v>4991</v>
      </c>
      <c r="H613" s="25" t="s">
        <v>4992</v>
      </c>
      <c r="I613" s="24"/>
      <c r="J613" s="24" t="s">
        <v>3048</v>
      </c>
      <c r="K613" s="26">
        <v>45797</v>
      </c>
      <c r="L613" s="26">
        <v>44939</v>
      </c>
      <c r="M613" s="26">
        <v>45875</v>
      </c>
      <c r="N613" s="24"/>
      <c r="O613" s="26">
        <v>45875</v>
      </c>
      <c r="P613" s="24" t="s">
        <v>3228</v>
      </c>
      <c r="Q613" s="24" t="s">
        <v>3229</v>
      </c>
      <c r="R613" s="24" t="s">
        <v>988</v>
      </c>
    </row>
    <row r="614" spans="1:18" ht="53.4">
      <c r="A614" s="24">
        <v>613</v>
      </c>
      <c r="B614" s="24" t="s">
        <v>4993</v>
      </c>
      <c r="C614" s="29">
        <v>202541074835</v>
      </c>
      <c r="D614" s="24" t="s">
        <v>33</v>
      </c>
      <c r="E614" s="24" t="s">
        <v>4994</v>
      </c>
      <c r="F614" s="24" t="s">
        <v>3052</v>
      </c>
      <c r="G614" s="24" t="s">
        <v>3319</v>
      </c>
      <c r="H614" s="25" t="s">
        <v>4995</v>
      </c>
      <c r="I614" s="24" t="s">
        <v>23</v>
      </c>
      <c r="J614" s="24" t="s">
        <v>3048</v>
      </c>
      <c r="K614" s="26">
        <v>45776</v>
      </c>
      <c r="L614" s="26">
        <v>45875</v>
      </c>
      <c r="M614" s="26">
        <v>45875</v>
      </c>
      <c r="N614" s="24"/>
      <c r="O614" s="26">
        <v>45875</v>
      </c>
      <c r="P614" s="24" t="s">
        <v>3321</v>
      </c>
      <c r="Q614" s="24" t="s">
        <v>3322</v>
      </c>
      <c r="R614" s="24" t="s">
        <v>988</v>
      </c>
    </row>
    <row r="615" spans="1:18" ht="27">
      <c r="A615" s="24">
        <v>614</v>
      </c>
      <c r="B615" s="24" t="s">
        <v>4996</v>
      </c>
      <c r="C615" s="29">
        <v>202547074719</v>
      </c>
      <c r="D615" s="24" t="s">
        <v>96</v>
      </c>
      <c r="E615" s="24" t="s">
        <v>4997</v>
      </c>
      <c r="F615" s="24" t="s">
        <v>3177</v>
      </c>
      <c r="G615" s="24" t="s">
        <v>4998</v>
      </c>
      <c r="H615" s="25" t="s">
        <v>4999</v>
      </c>
      <c r="I615" s="24"/>
      <c r="J615" s="24" t="s">
        <v>3048</v>
      </c>
      <c r="K615" s="26">
        <v>45841</v>
      </c>
      <c r="L615" s="26">
        <v>45875</v>
      </c>
      <c r="M615" s="26">
        <v>45875</v>
      </c>
      <c r="N615" s="24"/>
      <c r="O615" s="26">
        <v>45875</v>
      </c>
      <c r="P615" s="24" t="s">
        <v>3404</v>
      </c>
      <c r="Q615" s="24" t="s">
        <v>3405</v>
      </c>
      <c r="R615" s="24" t="s">
        <v>988</v>
      </c>
    </row>
    <row r="616" spans="1:18" ht="27">
      <c r="A616" s="24">
        <v>615</v>
      </c>
      <c r="B616" s="24" t="s">
        <v>5000</v>
      </c>
      <c r="C616" s="29">
        <v>202517074739</v>
      </c>
      <c r="D616" s="24" t="s">
        <v>47</v>
      </c>
      <c r="E616" s="24" t="s">
        <v>5001</v>
      </c>
      <c r="F616" s="24" t="s">
        <v>3091</v>
      </c>
      <c r="G616" s="24" t="s">
        <v>47</v>
      </c>
      <c r="H616" s="25" t="s">
        <v>5002</v>
      </c>
      <c r="I616" s="24"/>
      <c r="J616" s="24" t="s">
        <v>3048</v>
      </c>
      <c r="K616" s="26">
        <v>45862</v>
      </c>
      <c r="L616" s="26">
        <v>45015</v>
      </c>
      <c r="M616" s="26">
        <v>45875</v>
      </c>
      <c r="N616" s="24"/>
      <c r="O616" s="26">
        <v>45875</v>
      </c>
      <c r="P616" s="24" t="s">
        <v>3084</v>
      </c>
      <c r="Q616" s="24" t="s">
        <v>3085</v>
      </c>
      <c r="R616" s="24" t="s">
        <v>988</v>
      </c>
    </row>
    <row r="617" spans="1:18" ht="27">
      <c r="A617" s="24">
        <v>616</v>
      </c>
      <c r="B617" s="24" t="s">
        <v>5003</v>
      </c>
      <c r="C617" s="29">
        <v>202517074752</v>
      </c>
      <c r="D617" s="24" t="s">
        <v>113</v>
      </c>
      <c r="E617" s="24" t="s">
        <v>5004</v>
      </c>
      <c r="F617" s="24" t="s">
        <v>3091</v>
      </c>
      <c r="G617" s="24" t="s">
        <v>5005</v>
      </c>
      <c r="H617" s="25" t="s">
        <v>5006</v>
      </c>
      <c r="I617" s="24"/>
      <c r="J617" s="24" t="s">
        <v>3048</v>
      </c>
      <c r="K617" s="26">
        <v>45852</v>
      </c>
      <c r="L617" s="26">
        <v>44966</v>
      </c>
      <c r="M617" s="26">
        <v>45875</v>
      </c>
      <c r="N617" s="24"/>
      <c r="O617" s="26">
        <v>45875</v>
      </c>
      <c r="P617" s="24" t="s">
        <v>3109</v>
      </c>
      <c r="Q617" s="24" t="s">
        <v>3110</v>
      </c>
      <c r="R617" s="24" t="s">
        <v>988</v>
      </c>
    </row>
    <row r="618" spans="1:18" ht="53.4">
      <c r="A618" s="24">
        <v>617</v>
      </c>
      <c r="B618" s="24" t="s">
        <v>5007</v>
      </c>
      <c r="C618" s="29">
        <v>202547074655</v>
      </c>
      <c r="D618" s="24" t="s">
        <v>31</v>
      </c>
      <c r="E618" s="24" t="s">
        <v>5008</v>
      </c>
      <c r="F618" s="24" t="s">
        <v>3091</v>
      </c>
      <c r="G618" s="24" t="s">
        <v>31</v>
      </c>
      <c r="H618" s="25" t="s">
        <v>5009</v>
      </c>
      <c r="I618" s="24"/>
      <c r="J618" s="24" t="s">
        <v>3048</v>
      </c>
      <c r="K618" s="26">
        <v>45868</v>
      </c>
      <c r="L618" s="26">
        <v>45009</v>
      </c>
      <c r="M618" s="26">
        <v>45875</v>
      </c>
      <c r="N618" s="24"/>
      <c r="O618" s="26">
        <v>45875</v>
      </c>
      <c r="P618" s="24" t="s">
        <v>3192</v>
      </c>
      <c r="Q618" s="24" t="s">
        <v>3193</v>
      </c>
      <c r="R618" s="24" t="s">
        <v>988</v>
      </c>
    </row>
    <row r="619" spans="1:18" ht="53.4">
      <c r="A619" s="24">
        <v>618</v>
      </c>
      <c r="B619" s="24" t="s">
        <v>5010</v>
      </c>
      <c r="C619" s="29">
        <v>202547074692</v>
      </c>
      <c r="D619" s="24" t="s">
        <v>31</v>
      </c>
      <c r="E619" s="24" t="s">
        <v>5011</v>
      </c>
      <c r="F619" s="24" t="s">
        <v>3091</v>
      </c>
      <c r="G619" s="24" t="s">
        <v>31</v>
      </c>
      <c r="H619" s="25" t="s">
        <v>5012</v>
      </c>
      <c r="I619" s="24"/>
      <c r="J619" s="24" t="s">
        <v>3048</v>
      </c>
      <c r="K619" s="26">
        <v>45868</v>
      </c>
      <c r="L619" s="26">
        <v>45005</v>
      </c>
      <c r="M619" s="26">
        <v>45875</v>
      </c>
      <c r="N619" s="24"/>
      <c r="O619" s="26">
        <v>45875</v>
      </c>
      <c r="P619" s="24" t="s">
        <v>3352</v>
      </c>
      <c r="Q619" s="24" t="s">
        <v>3216</v>
      </c>
      <c r="R619" s="24" t="s">
        <v>988</v>
      </c>
    </row>
    <row r="620" spans="1:18" ht="40.200000000000003">
      <c r="A620" s="24">
        <v>619</v>
      </c>
      <c r="B620" s="24" t="s">
        <v>5013</v>
      </c>
      <c r="C620" s="29">
        <v>202547074733</v>
      </c>
      <c r="D620" s="24" t="s">
        <v>31</v>
      </c>
      <c r="E620" s="24" t="s">
        <v>5014</v>
      </c>
      <c r="F620" s="24" t="s">
        <v>3091</v>
      </c>
      <c r="G620" s="24" t="s">
        <v>31</v>
      </c>
      <c r="H620" s="25" t="s">
        <v>5015</v>
      </c>
      <c r="I620" s="24"/>
      <c r="J620" s="24" t="s">
        <v>3048</v>
      </c>
      <c r="K620" s="26">
        <v>45873</v>
      </c>
      <c r="L620" s="26">
        <v>45016</v>
      </c>
      <c r="M620" s="26">
        <v>45875</v>
      </c>
      <c r="N620" s="24"/>
      <c r="O620" s="26">
        <v>45875</v>
      </c>
      <c r="P620" s="24" t="s">
        <v>3103</v>
      </c>
      <c r="Q620" s="24" t="s">
        <v>3104</v>
      </c>
      <c r="R620" s="24" t="s">
        <v>988</v>
      </c>
    </row>
    <row r="621" spans="1:18" ht="40.200000000000003">
      <c r="A621" s="24">
        <v>620</v>
      </c>
      <c r="B621" s="24" t="s">
        <v>5016</v>
      </c>
      <c r="C621" s="29">
        <v>202547074664</v>
      </c>
      <c r="D621" s="24" t="s">
        <v>31</v>
      </c>
      <c r="E621" s="24" t="s">
        <v>5017</v>
      </c>
      <c r="F621" s="24" t="s">
        <v>3091</v>
      </c>
      <c r="G621" s="24" t="s">
        <v>31</v>
      </c>
      <c r="H621" s="25" t="s">
        <v>5018</v>
      </c>
      <c r="I621" s="24"/>
      <c r="J621" s="24" t="s">
        <v>3048</v>
      </c>
      <c r="K621" s="26">
        <v>45873</v>
      </c>
      <c r="L621" s="26">
        <v>45016</v>
      </c>
      <c r="M621" s="26">
        <v>45875</v>
      </c>
      <c r="N621" s="24"/>
      <c r="O621" s="26">
        <v>45875</v>
      </c>
      <c r="P621" s="24" t="s">
        <v>3098</v>
      </c>
      <c r="Q621" s="24" t="s">
        <v>3099</v>
      </c>
      <c r="R621" s="24" t="s">
        <v>988</v>
      </c>
    </row>
    <row r="622" spans="1:18" ht="27">
      <c r="A622" s="24">
        <v>621</v>
      </c>
      <c r="B622" s="24" t="s">
        <v>5019</v>
      </c>
      <c r="C622" s="29">
        <v>202547074765</v>
      </c>
      <c r="D622" s="24" t="s">
        <v>102</v>
      </c>
      <c r="E622" s="24" t="s">
        <v>5020</v>
      </c>
      <c r="F622" s="24" t="s">
        <v>3312</v>
      </c>
      <c r="G622" s="24" t="s">
        <v>5021</v>
      </c>
      <c r="H622" s="25" t="s">
        <v>5022</v>
      </c>
      <c r="I622" s="24"/>
      <c r="J622" s="24" t="s">
        <v>3048</v>
      </c>
      <c r="K622" s="26">
        <v>45853</v>
      </c>
      <c r="L622" s="26">
        <v>44957</v>
      </c>
      <c r="M622" s="26">
        <v>45875</v>
      </c>
      <c r="N622" s="24"/>
      <c r="O622" s="26">
        <v>45875</v>
      </c>
      <c r="P622" s="24" t="s">
        <v>3062</v>
      </c>
      <c r="Q622" s="24" t="s">
        <v>3063</v>
      </c>
      <c r="R622" s="24" t="s">
        <v>988</v>
      </c>
    </row>
    <row r="623" spans="1:18" ht="27">
      <c r="A623" s="24">
        <v>622</v>
      </c>
      <c r="B623" s="24" t="s">
        <v>5023</v>
      </c>
      <c r="C623" s="29">
        <v>202517074744</v>
      </c>
      <c r="D623" s="24" t="s">
        <v>188</v>
      </c>
      <c r="E623" s="24" t="s">
        <v>5024</v>
      </c>
      <c r="F623" s="24" t="s">
        <v>3394</v>
      </c>
      <c r="G623" s="24" t="s">
        <v>5025</v>
      </c>
      <c r="H623" s="25" t="s">
        <v>5026</v>
      </c>
      <c r="I623" s="24"/>
      <c r="J623" s="24" t="s">
        <v>3048</v>
      </c>
      <c r="K623" s="26">
        <v>45824</v>
      </c>
      <c r="L623" s="26">
        <v>44999</v>
      </c>
      <c r="M623" s="26">
        <v>45875</v>
      </c>
      <c r="N623" s="24"/>
      <c r="O623" s="26">
        <v>45875</v>
      </c>
      <c r="P623" s="24" t="s">
        <v>3397</v>
      </c>
      <c r="Q623" s="24" t="s">
        <v>3398</v>
      </c>
      <c r="R623" s="24" t="s">
        <v>988</v>
      </c>
    </row>
    <row r="624" spans="1:18" ht="53.4">
      <c r="A624" s="24">
        <v>623</v>
      </c>
      <c r="B624" s="24" t="s">
        <v>5027</v>
      </c>
      <c r="C624" s="29">
        <v>202541074805</v>
      </c>
      <c r="D624" s="24" t="s">
        <v>44</v>
      </c>
      <c r="E624" s="24" t="s">
        <v>5028</v>
      </c>
      <c r="F624" s="24" t="s">
        <v>3052</v>
      </c>
      <c r="G624" s="24" t="s">
        <v>3408</v>
      </c>
      <c r="H624" s="25" t="s">
        <v>5029</v>
      </c>
      <c r="I624" s="24" t="s">
        <v>23</v>
      </c>
      <c r="J624" s="24" t="s">
        <v>3334</v>
      </c>
      <c r="K624" s="26">
        <v>45842</v>
      </c>
      <c r="L624" s="26">
        <v>45875</v>
      </c>
      <c r="M624" s="26">
        <v>45875</v>
      </c>
      <c r="N624" s="24"/>
      <c r="O624" s="26">
        <v>45876</v>
      </c>
      <c r="P624" s="24" t="s">
        <v>3084</v>
      </c>
      <c r="Q624" s="24" t="s">
        <v>3085</v>
      </c>
      <c r="R624" s="24" t="s">
        <v>3023</v>
      </c>
    </row>
    <row r="625" spans="1:18" ht="53.4">
      <c r="A625" s="24">
        <v>624</v>
      </c>
      <c r="B625" s="24" t="s">
        <v>1117</v>
      </c>
      <c r="C625" s="29">
        <v>202511074842</v>
      </c>
      <c r="D625" s="24" t="s">
        <v>174</v>
      </c>
      <c r="E625" s="24" t="s">
        <v>649</v>
      </c>
      <c r="F625" s="24" t="s">
        <v>3052</v>
      </c>
      <c r="G625" s="24" t="s">
        <v>174</v>
      </c>
      <c r="H625" s="25" t="s">
        <v>5030</v>
      </c>
      <c r="I625" s="24" t="s">
        <v>3152</v>
      </c>
      <c r="J625" s="24" t="s">
        <v>3048</v>
      </c>
      <c r="K625" s="26">
        <v>45842</v>
      </c>
      <c r="L625" s="26">
        <v>45875</v>
      </c>
      <c r="M625" s="26">
        <v>45875</v>
      </c>
      <c r="N625" s="26">
        <v>46818</v>
      </c>
      <c r="O625" s="24"/>
      <c r="P625" s="24" t="s">
        <v>3220</v>
      </c>
      <c r="Q625" s="24" t="s">
        <v>3221</v>
      </c>
      <c r="R625" s="24" t="s">
        <v>968</v>
      </c>
    </row>
    <row r="626" spans="1:18" ht="40.200000000000003">
      <c r="A626" s="24">
        <v>625</v>
      </c>
      <c r="B626" s="24" t="s">
        <v>5031</v>
      </c>
      <c r="C626" s="29">
        <v>202547074769</v>
      </c>
      <c r="D626" s="24" t="s">
        <v>36</v>
      </c>
      <c r="E626" s="24" t="s">
        <v>5032</v>
      </c>
      <c r="F626" s="24" t="s">
        <v>3091</v>
      </c>
      <c r="G626" s="24" t="s">
        <v>3139</v>
      </c>
      <c r="H626" s="25" t="s">
        <v>5033</v>
      </c>
      <c r="I626" s="24"/>
      <c r="J626" s="24" t="s">
        <v>3048</v>
      </c>
      <c r="K626" s="26">
        <v>45862</v>
      </c>
      <c r="L626" s="26">
        <v>44972</v>
      </c>
      <c r="M626" s="26">
        <v>45875</v>
      </c>
      <c r="N626" s="24"/>
      <c r="O626" s="26">
        <v>45875</v>
      </c>
      <c r="P626" s="24" t="s">
        <v>3254</v>
      </c>
      <c r="Q626" s="24" t="s">
        <v>3255</v>
      </c>
      <c r="R626" s="24" t="s">
        <v>988</v>
      </c>
    </row>
    <row r="627" spans="1:18" ht="40.200000000000003">
      <c r="A627" s="24">
        <v>626</v>
      </c>
      <c r="B627" s="24" t="s">
        <v>1118</v>
      </c>
      <c r="C627" s="29">
        <v>202541074699</v>
      </c>
      <c r="D627" s="24" t="s">
        <v>42</v>
      </c>
      <c r="E627" s="24" t="s">
        <v>1119</v>
      </c>
      <c r="F627" s="24" t="s">
        <v>3045</v>
      </c>
      <c r="G627" s="24" t="s">
        <v>3252</v>
      </c>
      <c r="H627" s="25" t="s">
        <v>5034</v>
      </c>
      <c r="I627" s="24" t="s">
        <v>3152</v>
      </c>
      <c r="J627" s="24" t="s">
        <v>3048</v>
      </c>
      <c r="K627" s="26">
        <v>45874</v>
      </c>
      <c r="L627" s="26">
        <v>45875</v>
      </c>
      <c r="M627" s="26">
        <v>45875</v>
      </c>
      <c r="N627" s="26">
        <v>46818</v>
      </c>
      <c r="O627" s="24"/>
      <c r="P627" s="24" t="s">
        <v>3254</v>
      </c>
      <c r="Q627" s="24" t="s">
        <v>3255</v>
      </c>
      <c r="R627" s="24" t="s">
        <v>968</v>
      </c>
    </row>
    <row r="628" spans="1:18" ht="106.2">
      <c r="A628" s="24">
        <v>627</v>
      </c>
      <c r="B628" s="24" t="s">
        <v>5035</v>
      </c>
      <c r="C628" s="29">
        <v>202517074915</v>
      </c>
      <c r="D628" s="24" t="s">
        <v>578</v>
      </c>
      <c r="E628" s="24" t="s">
        <v>5036</v>
      </c>
      <c r="F628" s="24" t="s">
        <v>3600</v>
      </c>
      <c r="G628" s="24" t="s">
        <v>5037</v>
      </c>
      <c r="H628" s="25" t="s">
        <v>5038</v>
      </c>
      <c r="I628" s="24"/>
      <c r="J628" s="24" t="s">
        <v>3048</v>
      </c>
      <c r="K628" s="26">
        <v>45859</v>
      </c>
      <c r="L628" s="26">
        <v>44932</v>
      </c>
      <c r="M628" s="26">
        <v>45875</v>
      </c>
      <c r="N628" s="24"/>
      <c r="O628" s="26">
        <v>45875</v>
      </c>
      <c r="P628" s="24" t="s">
        <v>3289</v>
      </c>
      <c r="Q628" s="24" t="s">
        <v>3290</v>
      </c>
      <c r="R628" s="24" t="s">
        <v>988</v>
      </c>
    </row>
    <row r="629" spans="1:18" ht="53.4">
      <c r="A629" s="24">
        <v>628</v>
      </c>
      <c r="B629" s="24" t="s">
        <v>5039</v>
      </c>
      <c r="C629" s="29">
        <v>202517075289</v>
      </c>
      <c r="D629" s="24" t="s">
        <v>96</v>
      </c>
      <c r="E629" s="24" t="s">
        <v>5040</v>
      </c>
      <c r="F629" s="24" t="s">
        <v>3177</v>
      </c>
      <c r="G629" s="24" t="s">
        <v>5041</v>
      </c>
      <c r="H629" s="25" t="s">
        <v>5042</v>
      </c>
      <c r="I629" s="24"/>
      <c r="J629" s="24" t="s">
        <v>3048</v>
      </c>
      <c r="K629" s="26">
        <v>45862</v>
      </c>
      <c r="L629" s="26">
        <v>44960</v>
      </c>
      <c r="M629" s="26">
        <v>45876</v>
      </c>
      <c r="N629" s="24"/>
      <c r="O629" s="26">
        <v>45876</v>
      </c>
      <c r="P629" s="24" t="s">
        <v>4491</v>
      </c>
      <c r="Q629" s="24" t="s">
        <v>3279</v>
      </c>
      <c r="R629" s="24" t="s">
        <v>988</v>
      </c>
    </row>
    <row r="630" spans="1:18" ht="93">
      <c r="A630" s="24">
        <v>629</v>
      </c>
      <c r="B630" s="24" t="s">
        <v>5043</v>
      </c>
      <c r="C630" s="29">
        <v>202517075237</v>
      </c>
      <c r="D630" s="24" t="s">
        <v>143</v>
      </c>
      <c r="E630" s="24" t="s">
        <v>5044</v>
      </c>
      <c r="F630" s="24" t="s">
        <v>3066</v>
      </c>
      <c r="G630" s="24" t="s">
        <v>3067</v>
      </c>
      <c r="H630" s="25" t="s">
        <v>5045</v>
      </c>
      <c r="I630" s="24"/>
      <c r="J630" s="24" t="s">
        <v>3048</v>
      </c>
      <c r="K630" s="26">
        <v>45772</v>
      </c>
      <c r="L630" s="26">
        <v>45147</v>
      </c>
      <c r="M630" s="26">
        <v>45876</v>
      </c>
      <c r="N630" s="24"/>
      <c r="O630" s="26">
        <v>45876</v>
      </c>
      <c r="P630" s="24" t="s">
        <v>3135</v>
      </c>
      <c r="Q630" s="24" t="s">
        <v>3136</v>
      </c>
      <c r="R630" s="24" t="s">
        <v>988</v>
      </c>
    </row>
    <row r="631" spans="1:18" ht="40.200000000000003">
      <c r="A631" s="24">
        <v>630</v>
      </c>
      <c r="B631" s="24" t="s">
        <v>5046</v>
      </c>
      <c r="C631" s="29">
        <v>202547075223</v>
      </c>
      <c r="D631" s="24" t="s">
        <v>31</v>
      </c>
      <c r="E631" s="24" t="s">
        <v>5047</v>
      </c>
      <c r="F631" s="24" t="s">
        <v>3091</v>
      </c>
      <c r="G631" s="24" t="s">
        <v>31</v>
      </c>
      <c r="H631" s="25" t="s">
        <v>5048</v>
      </c>
      <c r="I631" s="24"/>
      <c r="J631" s="24" t="s">
        <v>3048</v>
      </c>
      <c r="K631" s="26">
        <v>45873</v>
      </c>
      <c r="L631" s="26">
        <v>45021</v>
      </c>
      <c r="M631" s="26">
        <v>45876</v>
      </c>
      <c r="N631" s="24"/>
      <c r="O631" s="26">
        <v>45876</v>
      </c>
      <c r="P631" s="24" t="s">
        <v>3192</v>
      </c>
      <c r="Q631" s="24" t="s">
        <v>3193</v>
      </c>
      <c r="R631" s="24" t="s">
        <v>988</v>
      </c>
    </row>
    <row r="632" spans="1:18" ht="40.200000000000003">
      <c r="A632" s="24">
        <v>631</v>
      </c>
      <c r="B632" s="24" t="s">
        <v>5049</v>
      </c>
      <c r="C632" s="29">
        <v>202547075171</v>
      </c>
      <c r="D632" s="24" t="s">
        <v>31</v>
      </c>
      <c r="E632" s="24" t="s">
        <v>5050</v>
      </c>
      <c r="F632" s="24" t="s">
        <v>3091</v>
      </c>
      <c r="G632" s="24" t="s">
        <v>31</v>
      </c>
      <c r="H632" s="25" t="s">
        <v>5051</v>
      </c>
      <c r="I632" s="24"/>
      <c r="J632" s="24" t="s">
        <v>3048</v>
      </c>
      <c r="K632" s="26">
        <v>45870</v>
      </c>
      <c r="L632" s="26">
        <v>45009</v>
      </c>
      <c r="M632" s="26">
        <v>45876</v>
      </c>
      <c r="N632" s="24"/>
      <c r="O632" s="26">
        <v>45876</v>
      </c>
      <c r="P632" s="24" t="s">
        <v>3093</v>
      </c>
      <c r="Q632" s="24" t="s">
        <v>3094</v>
      </c>
      <c r="R632" s="24" t="s">
        <v>988</v>
      </c>
    </row>
    <row r="633" spans="1:18" ht="40.200000000000003">
      <c r="A633" s="24">
        <v>632</v>
      </c>
      <c r="B633" s="24" t="s">
        <v>5052</v>
      </c>
      <c r="C633" s="29">
        <v>202547075149</v>
      </c>
      <c r="D633" s="24" t="s">
        <v>31</v>
      </c>
      <c r="E633" s="24" t="s">
        <v>5053</v>
      </c>
      <c r="F633" s="24" t="s">
        <v>3091</v>
      </c>
      <c r="G633" s="24" t="s">
        <v>31</v>
      </c>
      <c r="H633" s="25" t="s">
        <v>5054</v>
      </c>
      <c r="I633" s="24"/>
      <c r="J633" s="24" t="s">
        <v>3048</v>
      </c>
      <c r="K633" s="26">
        <v>45870</v>
      </c>
      <c r="L633" s="26">
        <v>45009</v>
      </c>
      <c r="M633" s="26">
        <v>45876</v>
      </c>
      <c r="N633" s="24"/>
      <c r="O633" s="26">
        <v>45876</v>
      </c>
      <c r="P633" s="24" t="s">
        <v>3215</v>
      </c>
      <c r="Q633" s="24" t="s">
        <v>3216</v>
      </c>
      <c r="R633" s="24" t="s">
        <v>988</v>
      </c>
    </row>
    <row r="634" spans="1:18" ht="79.8">
      <c r="A634" s="24">
        <v>633</v>
      </c>
      <c r="B634" s="24" t="s">
        <v>5055</v>
      </c>
      <c r="C634" s="29">
        <v>202547075329</v>
      </c>
      <c r="D634" s="24" t="s">
        <v>31</v>
      </c>
      <c r="E634" s="24" t="s">
        <v>5056</v>
      </c>
      <c r="F634" s="24" t="s">
        <v>3091</v>
      </c>
      <c r="G634" s="24" t="s">
        <v>31</v>
      </c>
      <c r="H634" s="25" t="s">
        <v>5057</v>
      </c>
      <c r="I634" s="24"/>
      <c r="J634" s="24" t="s">
        <v>3048</v>
      </c>
      <c r="K634" s="26">
        <v>45875</v>
      </c>
      <c r="L634" s="26">
        <v>45026</v>
      </c>
      <c r="M634" s="26">
        <v>45876</v>
      </c>
      <c r="N634" s="24"/>
      <c r="O634" s="26">
        <v>45876</v>
      </c>
      <c r="P634" s="24" t="s">
        <v>3192</v>
      </c>
      <c r="Q634" s="24" t="s">
        <v>3193</v>
      </c>
      <c r="R634" s="24" t="s">
        <v>988</v>
      </c>
    </row>
    <row r="635" spans="1:18" ht="40.200000000000003">
      <c r="A635" s="24">
        <v>634</v>
      </c>
      <c r="B635" s="24" t="s">
        <v>5058</v>
      </c>
      <c r="C635" s="29">
        <v>202517075238</v>
      </c>
      <c r="D635" s="24" t="s">
        <v>31</v>
      </c>
      <c r="E635" s="24" t="s">
        <v>5059</v>
      </c>
      <c r="F635" s="24" t="s">
        <v>3091</v>
      </c>
      <c r="G635" s="24" t="s">
        <v>31</v>
      </c>
      <c r="H635" s="25" t="s">
        <v>5060</v>
      </c>
      <c r="I635" s="24"/>
      <c r="J635" s="24" t="s">
        <v>3048</v>
      </c>
      <c r="K635" s="26">
        <v>45875</v>
      </c>
      <c r="L635" s="26">
        <v>45021</v>
      </c>
      <c r="M635" s="26">
        <v>45876</v>
      </c>
      <c r="N635" s="24"/>
      <c r="O635" s="26">
        <v>45876</v>
      </c>
      <c r="P635" s="24" t="s">
        <v>3114</v>
      </c>
      <c r="Q635" s="24" t="s">
        <v>3094</v>
      </c>
      <c r="R635" s="24" t="s">
        <v>988</v>
      </c>
    </row>
    <row r="636" spans="1:18" ht="40.200000000000003">
      <c r="A636" s="24">
        <v>635</v>
      </c>
      <c r="B636" s="24" t="s">
        <v>1120</v>
      </c>
      <c r="C636" s="29">
        <v>202521075432</v>
      </c>
      <c r="D636" s="24" t="s">
        <v>383</v>
      </c>
      <c r="E636" s="24" t="s">
        <v>1121</v>
      </c>
      <c r="F636" s="24" t="s">
        <v>3052</v>
      </c>
      <c r="G636" s="24" t="s">
        <v>5061</v>
      </c>
      <c r="H636" s="25" t="s">
        <v>5062</v>
      </c>
      <c r="I636" s="24" t="s">
        <v>3152</v>
      </c>
      <c r="J636" s="24" t="s">
        <v>3048</v>
      </c>
      <c r="K636" s="26">
        <v>45873</v>
      </c>
      <c r="L636" s="26">
        <v>45876</v>
      </c>
      <c r="M636" s="26">
        <v>45876</v>
      </c>
      <c r="N636" s="26">
        <v>46819</v>
      </c>
      <c r="O636" s="24"/>
      <c r="P636" s="24" t="s">
        <v>4530</v>
      </c>
      <c r="Q636" s="24" t="s">
        <v>4531</v>
      </c>
      <c r="R636" s="24" t="s">
        <v>968</v>
      </c>
    </row>
    <row r="637" spans="1:18" ht="27">
      <c r="A637" s="24">
        <v>636</v>
      </c>
      <c r="B637" s="24" t="s">
        <v>5063</v>
      </c>
      <c r="C637" s="29">
        <v>202517075240</v>
      </c>
      <c r="D637" s="24" t="s">
        <v>47</v>
      </c>
      <c r="E637" s="24" t="s">
        <v>5064</v>
      </c>
      <c r="F637" s="24" t="s">
        <v>3091</v>
      </c>
      <c r="G637" s="24" t="s">
        <v>47</v>
      </c>
      <c r="H637" s="25" t="s">
        <v>5065</v>
      </c>
      <c r="I637" s="24"/>
      <c r="J637" s="24" t="s">
        <v>3048</v>
      </c>
      <c r="K637" s="26">
        <v>45828</v>
      </c>
      <c r="L637" s="26">
        <v>44935</v>
      </c>
      <c r="M637" s="26">
        <v>45876</v>
      </c>
      <c r="N637" s="24"/>
      <c r="O637" s="26">
        <v>45876</v>
      </c>
      <c r="P637" s="24" t="s">
        <v>3228</v>
      </c>
      <c r="Q637" s="24" t="s">
        <v>3229</v>
      </c>
      <c r="R637" s="24" t="s">
        <v>988</v>
      </c>
    </row>
    <row r="638" spans="1:18" ht="40.200000000000003">
      <c r="A638" s="24">
        <v>637</v>
      </c>
      <c r="B638" s="24" t="s">
        <v>5066</v>
      </c>
      <c r="C638" s="29">
        <v>202517075136</v>
      </c>
      <c r="D638" s="24" t="s">
        <v>53</v>
      </c>
      <c r="E638" s="24" t="s">
        <v>5067</v>
      </c>
      <c r="F638" s="24" t="s">
        <v>3066</v>
      </c>
      <c r="G638" s="24" t="s">
        <v>3067</v>
      </c>
      <c r="H638" s="25" t="s">
        <v>5068</v>
      </c>
      <c r="I638" s="24"/>
      <c r="J638" s="24" t="s">
        <v>3048</v>
      </c>
      <c r="K638" s="26">
        <v>45862</v>
      </c>
      <c r="L638" s="26">
        <v>45152</v>
      </c>
      <c r="M638" s="26">
        <v>45876</v>
      </c>
      <c r="N638" s="24"/>
      <c r="O638" s="26">
        <v>45876</v>
      </c>
      <c r="P638" s="24" t="s">
        <v>3233</v>
      </c>
      <c r="Q638" s="24" t="s">
        <v>3234</v>
      </c>
      <c r="R638" s="24" t="s">
        <v>988</v>
      </c>
    </row>
    <row r="639" spans="1:18" ht="40.200000000000003">
      <c r="A639" s="24">
        <v>638</v>
      </c>
      <c r="B639" s="24" t="s">
        <v>5069</v>
      </c>
      <c r="C639" s="29">
        <v>202541075423</v>
      </c>
      <c r="D639" s="24" t="s">
        <v>44</v>
      </c>
      <c r="E639" s="24" t="s">
        <v>5070</v>
      </c>
      <c r="F639" s="24" t="s">
        <v>3052</v>
      </c>
      <c r="G639" s="24" t="s">
        <v>3408</v>
      </c>
      <c r="H639" s="25" t="s">
        <v>5071</v>
      </c>
      <c r="I639" s="24" t="s">
        <v>23</v>
      </c>
      <c r="J639" s="24" t="s">
        <v>3334</v>
      </c>
      <c r="K639" s="26">
        <v>45812</v>
      </c>
      <c r="L639" s="26">
        <v>45876</v>
      </c>
      <c r="M639" s="26">
        <v>45876</v>
      </c>
      <c r="N639" s="24"/>
      <c r="O639" s="26">
        <v>45877</v>
      </c>
      <c r="P639" s="24" t="s">
        <v>3278</v>
      </c>
      <c r="Q639" s="24" t="s">
        <v>3279</v>
      </c>
      <c r="R639" s="24" t="s">
        <v>3022</v>
      </c>
    </row>
    <row r="640" spans="1:18" ht="40.200000000000003">
      <c r="A640" s="24">
        <v>639</v>
      </c>
      <c r="B640" s="24" t="s">
        <v>706</v>
      </c>
      <c r="C640" s="29">
        <v>202544075343</v>
      </c>
      <c r="D640" s="24" t="s">
        <v>334</v>
      </c>
      <c r="E640" s="24" t="s">
        <v>707</v>
      </c>
      <c r="F640" s="24" t="s">
        <v>3059</v>
      </c>
      <c r="G640" s="24" t="s">
        <v>3866</v>
      </c>
      <c r="H640" s="25" t="s">
        <v>5072</v>
      </c>
      <c r="I640" s="24"/>
      <c r="J640" s="24" t="s">
        <v>3048</v>
      </c>
      <c r="K640" s="26">
        <v>45868</v>
      </c>
      <c r="L640" s="26">
        <v>45513</v>
      </c>
      <c r="M640" s="26">
        <v>45876</v>
      </c>
      <c r="N640" s="26">
        <v>46455</v>
      </c>
      <c r="O640" s="24"/>
      <c r="P640" s="24" t="s">
        <v>3388</v>
      </c>
      <c r="Q640" s="24" t="s">
        <v>3389</v>
      </c>
      <c r="R640" s="24" t="s">
        <v>650</v>
      </c>
    </row>
    <row r="641" spans="1:18" ht="40.200000000000003">
      <c r="A641" s="24">
        <v>640</v>
      </c>
      <c r="B641" s="24" t="s">
        <v>5073</v>
      </c>
      <c r="C641" s="29">
        <v>202517075412</v>
      </c>
      <c r="D641" s="24" t="s">
        <v>36</v>
      </c>
      <c r="E641" s="24" t="s">
        <v>5074</v>
      </c>
      <c r="F641" s="24" t="s">
        <v>3091</v>
      </c>
      <c r="G641" s="24" t="s">
        <v>3139</v>
      </c>
      <c r="H641" s="25" t="s">
        <v>5075</v>
      </c>
      <c r="I641" s="24"/>
      <c r="J641" s="24" t="s">
        <v>3048</v>
      </c>
      <c r="K641" s="26">
        <v>45867</v>
      </c>
      <c r="L641" s="26">
        <v>45001</v>
      </c>
      <c r="M641" s="26">
        <v>45876</v>
      </c>
      <c r="N641" s="24"/>
      <c r="O641" s="26">
        <v>45876</v>
      </c>
      <c r="P641" s="24" t="s">
        <v>3098</v>
      </c>
      <c r="Q641" s="24" t="s">
        <v>3099</v>
      </c>
      <c r="R641" s="24" t="s">
        <v>988</v>
      </c>
    </row>
    <row r="642" spans="1:18" ht="27">
      <c r="A642" s="24">
        <v>641</v>
      </c>
      <c r="B642" s="24" t="s">
        <v>5076</v>
      </c>
      <c r="C642" s="29">
        <v>202547075130</v>
      </c>
      <c r="D642" s="24" t="s">
        <v>36</v>
      </c>
      <c r="E642" s="24" t="s">
        <v>5077</v>
      </c>
      <c r="F642" s="24" t="s">
        <v>3091</v>
      </c>
      <c r="G642" s="24" t="s">
        <v>3139</v>
      </c>
      <c r="H642" s="25" t="s">
        <v>5078</v>
      </c>
      <c r="I642" s="24"/>
      <c r="J642" s="24" t="s">
        <v>3048</v>
      </c>
      <c r="K642" s="26">
        <v>45874</v>
      </c>
      <c r="L642" s="26">
        <v>45007</v>
      </c>
      <c r="M642" s="26">
        <v>45876</v>
      </c>
      <c r="N642" s="24"/>
      <c r="O642" s="26">
        <v>45876</v>
      </c>
      <c r="P642" s="24" t="s">
        <v>3254</v>
      </c>
      <c r="Q642" s="24" t="s">
        <v>3255</v>
      </c>
      <c r="R642" s="24" t="s">
        <v>988</v>
      </c>
    </row>
    <row r="643" spans="1:18" ht="40.200000000000003">
      <c r="A643" s="24">
        <v>642</v>
      </c>
      <c r="B643" s="24" t="s">
        <v>5079</v>
      </c>
      <c r="C643" s="29">
        <v>202517075404</v>
      </c>
      <c r="D643" s="24" t="s">
        <v>36</v>
      </c>
      <c r="E643" s="24" t="s">
        <v>5080</v>
      </c>
      <c r="F643" s="24" t="s">
        <v>3091</v>
      </c>
      <c r="G643" s="24" t="s">
        <v>3139</v>
      </c>
      <c r="H643" s="25" t="s">
        <v>5081</v>
      </c>
      <c r="I643" s="24"/>
      <c r="J643" s="24" t="s">
        <v>3048</v>
      </c>
      <c r="K643" s="26">
        <v>45874</v>
      </c>
      <c r="L643" s="26">
        <v>45014</v>
      </c>
      <c r="M643" s="26">
        <v>45876</v>
      </c>
      <c r="N643" s="24"/>
      <c r="O643" s="26">
        <v>45876</v>
      </c>
      <c r="P643" s="24" t="s">
        <v>3173</v>
      </c>
      <c r="Q643" s="24" t="s">
        <v>3174</v>
      </c>
      <c r="R643" s="24" t="s">
        <v>988</v>
      </c>
    </row>
    <row r="644" spans="1:18" ht="40.200000000000003">
      <c r="A644" s="24">
        <v>643</v>
      </c>
      <c r="B644" s="24" t="s">
        <v>5082</v>
      </c>
      <c r="C644" s="29">
        <v>202517075100</v>
      </c>
      <c r="D644" s="24" t="s">
        <v>36</v>
      </c>
      <c r="E644" s="24" t="s">
        <v>5083</v>
      </c>
      <c r="F644" s="24" t="s">
        <v>3091</v>
      </c>
      <c r="G644" s="24" t="s">
        <v>3139</v>
      </c>
      <c r="H644" s="25" t="s">
        <v>5084</v>
      </c>
      <c r="I644" s="24"/>
      <c r="J644" s="24" t="s">
        <v>3048</v>
      </c>
      <c r="K644" s="26">
        <v>45867</v>
      </c>
      <c r="L644" s="26">
        <v>44991</v>
      </c>
      <c r="M644" s="26">
        <v>45876</v>
      </c>
      <c r="N644" s="24"/>
      <c r="O644" s="26">
        <v>45876</v>
      </c>
      <c r="P644" s="24" t="s">
        <v>3284</v>
      </c>
      <c r="Q644" s="24" t="s">
        <v>3285</v>
      </c>
      <c r="R644" s="24" t="s">
        <v>988</v>
      </c>
    </row>
    <row r="645" spans="1:18" ht="40.200000000000003">
      <c r="A645" s="24">
        <v>644</v>
      </c>
      <c r="B645" s="24" t="s">
        <v>5085</v>
      </c>
      <c r="C645" s="29">
        <v>202517075222</v>
      </c>
      <c r="D645" s="24" t="s">
        <v>257</v>
      </c>
      <c r="E645" s="24" t="s">
        <v>5086</v>
      </c>
      <c r="F645" s="24" t="s">
        <v>3091</v>
      </c>
      <c r="G645" s="24" t="s">
        <v>3701</v>
      </c>
      <c r="H645" s="25" t="s">
        <v>5087</v>
      </c>
      <c r="I645" s="24"/>
      <c r="J645" s="24" t="s">
        <v>3048</v>
      </c>
      <c r="K645" s="26">
        <v>45805</v>
      </c>
      <c r="L645" s="26">
        <v>44938</v>
      </c>
      <c r="M645" s="26">
        <v>45876</v>
      </c>
      <c r="N645" s="24"/>
      <c r="O645" s="26">
        <v>45876</v>
      </c>
      <c r="P645" s="24" t="s">
        <v>3130</v>
      </c>
      <c r="Q645" s="24" t="s">
        <v>3131</v>
      </c>
      <c r="R645" s="24" t="s">
        <v>988</v>
      </c>
    </row>
    <row r="646" spans="1:18" ht="27">
      <c r="A646" s="24">
        <v>645</v>
      </c>
      <c r="B646" s="24" t="s">
        <v>702</v>
      </c>
      <c r="C646" s="29">
        <v>202514075055</v>
      </c>
      <c r="D646" s="24" t="s">
        <v>144</v>
      </c>
      <c r="E646" s="24" t="s">
        <v>703</v>
      </c>
      <c r="F646" s="24" t="s">
        <v>3059</v>
      </c>
      <c r="G646" s="24" t="s">
        <v>5088</v>
      </c>
      <c r="H646" s="25" t="s">
        <v>5089</v>
      </c>
      <c r="I646" s="24"/>
      <c r="J646" s="24" t="s">
        <v>3048</v>
      </c>
      <c r="K646" s="26">
        <v>45870</v>
      </c>
      <c r="L646" s="26">
        <v>45512</v>
      </c>
      <c r="M646" s="26">
        <v>45876</v>
      </c>
      <c r="N646" s="26">
        <v>46454</v>
      </c>
      <c r="O646" s="24"/>
      <c r="P646" s="24" t="s">
        <v>3305</v>
      </c>
      <c r="Q646" s="24" t="s">
        <v>3306</v>
      </c>
      <c r="R646" s="24" t="s">
        <v>650</v>
      </c>
    </row>
    <row r="647" spans="1:18" ht="27">
      <c r="A647" s="24">
        <v>646</v>
      </c>
      <c r="B647" s="24" t="s">
        <v>708</v>
      </c>
      <c r="C647" s="29">
        <v>202514075085</v>
      </c>
      <c r="D647" s="24" t="s">
        <v>144</v>
      </c>
      <c r="E647" s="24" t="s">
        <v>709</v>
      </c>
      <c r="F647" s="24" t="s">
        <v>3059</v>
      </c>
      <c r="G647" s="24" t="s">
        <v>5088</v>
      </c>
      <c r="H647" s="25" t="s">
        <v>5090</v>
      </c>
      <c r="I647" s="24"/>
      <c r="J647" s="24" t="s">
        <v>3048</v>
      </c>
      <c r="K647" s="26">
        <v>45870</v>
      </c>
      <c r="L647" s="26">
        <v>45516</v>
      </c>
      <c r="M647" s="26">
        <v>45876</v>
      </c>
      <c r="N647" s="26">
        <v>46458</v>
      </c>
      <c r="O647" s="24"/>
      <c r="P647" s="24" t="s">
        <v>3305</v>
      </c>
      <c r="Q647" s="24" t="s">
        <v>3306</v>
      </c>
      <c r="R647" s="24" t="s">
        <v>650</v>
      </c>
    </row>
    <row r="648" spans="1:18" ht="40.200000000000003">
      <c r="A648" s="24">
        <v>647</v>
      </c>
      <c r="B648" s="24" t="s">
        <v>1122</v>
      </c>
      <c r="C648" s="29">
        <v>202541010457</v>
      </c>
      <c r="D648" s="24" t="s">
        <v>278</v>
      </c>
      <c r="E648" s="24" t="s">
        <v>649</v>
      </c>
      <c r="F648" s="24" t="s">
        <v>3052</v>
      </c>
      <c r="G648" s="24" t="s">
        <v>278</v>
      </c>
      <c r="H648" s="25" t="s">
        <v>5091</v>
      </c>
      <c r="I648" s="24" t="s">
        <v>3152</v>
      </c>
      <c r="J648" s="24" t="s">
        <v>3048</v>
      </c>
      <c r="K648" s="26">
        <v>45635</v>
      </c>
      <c r="L648" s="26">
        <v>45876</v>
      </c>
      <c r="M648" s="26">
        <v>45876</v>
      </c>
      <c r="N648" s="26">
        <v>46819</v>
      </c>
      <c r="O648" s="24"/>
      <c r="P648" s="24" t="s">
        <v>3084</v>
      </c>
      <c r="Q648" s="24" t="s">
        <v>3085</v>
      </c>
      <c r="R648" s="24" t="s">
        <v>968</v>
      </c>
    </row>
    <row r="649" spans="1:18" ht="27">
      <c r="A649" s="24">
        <v>648</v>
      </c>
      <c r="B649" s="24" t="s">
        <v>5092</v>
      </c>
      <c r="C649" s="29">
        <v>202511075221</v>
      </c>
      <c r="D649" s="24" t="s">
        <v>62</v>
      </c>
      <c r="E649" s="24" t="s">
        <v>5093</v>
      </c>
      <c r="F649" s="24" t="s">
        <v>3052</v>
      </c>
      <c r="G649" s="24" t="s">
        <v>5094</v>
      </c>
      <c r="H649" s="25" t="s">
        <v>5095</v>
      </c>
      <c r="I649" s="24" t="s">
        <v>23</v>
      </c>
      <c r="J649" s="24" t="s">
        <v>3048</v>
      </c>
      <c r="K649" s="26">
        <v>45874</v>
      </c>
      <c r="L649" s="26">
        <v>45876</v>
      </c>
      <c r="M649" s="26">
        <v>45876</v>
      </c>
      <c r="N649" s="24"/>
      <c r="O649" s="26">
        <v>45876</v>
      </c>
      <c r="P649" s="24" t="s">
        <v>3284</v>
      </c>
      <c r="Q649" s="24" t="s">
        <v>3285</v>
      </c>
      <c r="R649" s="24" t="s">
        <v>988</v>
      </c>
    </row>
    <row r="650" spans="1:18" ht="27">
      <c r="A650" s="24">
        <v>649</v>
      </c>
      <c r="B650" s="24" t="s">
        <v>5096</v>
      </c>
      <c r="C650" s="29">
        <v>202517075107</v>
      </c>
      <c r="D650" s="24" t="s">
        <v>32</v>
      </c>
      <c r="E650" s="24" t="s">
        <v>5097</v>
      </c>
      <c r="F650" s="24" t="s">
        <v>3066</v>
      </c>
      <c r="G650" s="24" t="s">
        <v>3067</v>
      </c>
      <c r="H650" s="25" t="s">
        <v>5098</v>
      </c>
      <c r="I650" s="24"/>
      <c r="J650" s="24" t="s">
        <v>3048</v>
      </c>
      <c r="K650" s="26">
        <v>45852</v>
      </c>
      <c r="L650" s="26">
        <v>45180</v>
      </c>
      <c r="M650" s="26">
        <v>45876</v>
      </c>
      <c r="N650" s="24"/>
      <c r="O650" s="26">
        <v>45876</v>
      </c>
      <c r="P650" s="24" t="s">
        <v>3204</v>
      </c>
      <c r="Q650" s="24" t="s">
        <v>3205</v>
      </c>
      <c r="R650" s="24" t="s">
        <v>988</v>
      </c>
    </row>
    <row r="651" spans="1:18" ht="40.200000000000003">
      <c r="A651" s="24">
        <v>650</v>
      </c>
      <c r="B651" s="24" t="s">
        <v>5099</v>
      </c>
      <c r="C651" s="29">
        <v>202517075413</v>
      </c>
      <c r="D651" s="24" t="s">
        <v>32</v>
      </c>
      <c r="E651" s="24" t="s">
        <v>5100</v>
      </c>
      <c r="F651" s="24" t="s">
        <v>3066</v>
      </c>
      <c r="G651" s="24" t="s">
        <v>3067</v>
      </c>
      <c r="H651" s="25" t="s">
        <v>5101</v>
      </c>
      <c r="I651" s="24"/>
      <c r="J651" s="24" t="s">
        <v>3048</v>
      </c>
      <c r="K651" s="26">
        <v>45866</v>
      </c>
      <c r="L651" s="26">
        <v>45239</v>
      </c>
      <c r="M651" s="26">
        <v>45876</v>
      </c>
      <c r="N651" s="24"/>
      <c r="O651" s="26">
        <v>45876</v>
      </c>
      <c r="P651" s="24" t="s">
        <v>3141</v>
      </c>
      <c r="Q651" s="24" t="s">
        <v>3142</v>
      </c>
      <c r="R651" s="24" t="s">
        <v>988</v>
      </c>
    </row>
    <row r="652" spans="1:18" ht="27">
      <c r="A652" s="24">
        <v>651</v>
      </c>
      <c r="B652" s="24" t="s">
        <v>5102</v>
      </c>
      <c r="C652" s="29">
        <v>202517075269</v>
      </c>
      <c r="D652" s="24" t="s">
        <v>308</v>
      </c>
      <c r="E652" s="24" t="s">
        <v>5103</v>
      </c>
      <c r="F652" s="24" t="s">
        <v>3091</v>
      </c>
      <c r="G652" s="24" t="s">
        <v>5104</v>
      </c>
      <c r="H652" s="25" t="s">
        <v>5105</v>
      </c>
      <c r="I652" s="24"/>
      <c r="J652" s="24" t="s">
        <v>3162</v>
      </c>
      <c r="K652" s="26">
        <v>45814</v>
      </c>
      <c r="L652" s="26">
        <v>44937</v>
      </c>
      <c r="M652" s="26">
        <v>45876</v>
      </c>
      <c r="N652" s="24"/>
      <c r="O652" s="26">
        <v>45876</v>
      </c>
      <c r="P652" s="24" t="s">
        <v>3248</v>
      </c>
      <c r="Q652" s="24" t="s">
        <v>3249</v>
      </c>
      <c r="R652" s="24" t="s">
        <v>988</v>
      </c>
    </row>
    <row r="653" spans="1:18" ht="53.4">
      <c r="A653" s="24">
        <v>652</v>
      </c>
      <c r="B653" s="24" t="s">
        <v>1123</v>
      </c>
      <c r="C653" s="29">
        <v>202541075290</v>
      </c>
      <c r="D653" s="24" t="s">
        <v>250</v>
      </c>
      <c r="E653" s="24" t="s">
        <v>649</v>
      </c>
      <c r="F653" s="24" t="s">
        <v>3052</v>
      </c>
      <c r="G653" s="24" t="s">
        <v>250</v>
      </c>
      <c r="H653" s="25" t="s">
        <v>5106</v>
      </c>
      <c r="I653" s="24" t="s">
        <v>3152</v>
      </c>
      <c r="J653" s="24" t="s">
        <v>3048</v>
      </c>
      <c r="K653" s="26">
        <v>45868</v>
      </c>
      <c r="L653" s="26">
        <v>45876</v>
      </c>
      <c r="M653" s="26">
        <v>45876</v>
      </c>
      <c r="N653" s="26">
        <v>46819</v>
      </c>
      <c r="O653" s="24"/>
      <c r="P653" s="24" t="s">
        <v>3168</v>
      </c>
      <c r="Q653" s="24" t="s">
        <v>3050</v>
      </c>
      <c r="R653" s="24" t="s">
        <v>647</v>
      </c>
    </row>
    <row r="654" spans="1:18" ht="27">
      <c r="A654" s="24">
        <v>653</v>
      </c>
      <c r="B654" s="24" t="s">
        <v>5107</v>
      </c>
      <c r="C654" s="29">
        <v>202547075225</v>
      </c>
      <c r="D654" s="24" t="s">
        <v>414</v>
      </c>
      <c r="E654" s="24" t="s">
        <v>5108</v>
      </c>
      <c r="F654" s="24" t="s">
        <v>3091</v>
      </c>
      <c r="G654" s="24" t="s">
        <v>5109</v>
      </c>
      <c r="H654" s="25" t="s">
        <v>5110</v>
      </c>
      <c r="I654" s="24"/>
      <c r="J654" s="24" t="s">
        <v>3048</v>
      </c>
      <c r="K654" s="26">
        <v>45840</v>
      </c>
      <c r="L654" s="26">
        <v>44937</v>
      </c>
      <c r="M654" s="26">
        <v>45876</v>
      </c>
      <c r="N654" s="24"/>
      <c r="O654" s="26">
        <v>45876</v>
      </c>
      <c r="P654" s="24" t="s">
        <v>3149</v>
      </c>
      <c r="Q654" s="24" t="s">
        <v>3150</v>
      </c>
      <c r="R654" s="24" t="s">
        <v>988</v>
      </c>
    </row>
    <row r="655" spans="1:18" ht="27">
      <c r="A655" s="24">
        <v>654</v>
      </c>
      <c r="B655" s="24" t="s">
        <v>5111</v>
      </c>
      <c r="C655" s="29">
        <v>202547075281</v>
      </c>
      <c r="D655" s="24" t="s">
        <v>414</v>
      </c>
      <c r="E655" s="24" t="s">
        <v>5112</v>
      </c>
      <c r="F655" s="24" t="s">
        <v>3091</v>
      </c>
      <c r="G655" s="24" t="s">
        <v>5109</v>
      </c>
      <c r="H655" s="25" t="s">
        <v>5113</v>
      </c>
      <c r="I655" s="24"/>
      <c r="J655" s="24" t="s">
        <v>3048</v>
      </c>
      <c r="K655" s="26">
        <v>45840</v>
      </c>
      <c r="L655" s="26">
        <v>44937</v>
      </c>
      <c r="M655" s="26">
        <v>45876</v>
      </c>
      <c r="N655" s="24"/>
      <c r="O655" s="26">
        <v>45876</v>
      </c>
      <c r="P655" s="24" t="s">
        <v>3149</v>
      </c>
      <c r="Q655" s="24" t="s">
        <v>3150</v>
      </c>
      <c r="R655" s="24" t="s">
        <v>988</v>
      </c>
    </row>
    <row r="656" spans="1:18" ht="79.8">
      <c r="A656" s="24">
        <v>655</v>
      </c>
      <c r="B656" s="24" t="s">
        <v>5114</v>
      </c>
      <c r="C656" s="29">
        <v>202517075154</v>
      </c>
      <c r="D656" s="24" t="s">
        <v>34</v>
      </c>
      <c r="E656" s="24" t="s">
        <v>5115</v>
      </c>
      <c r="F656" s="24" t="s">
        <v>3066</v>
      </c>
      <c r="G656" s="24" t="s">
        <v>3067</v>
      </c>
      <c r="H656" s="25" t="s">
        <v>5116</v>
      </c>
      <c r="I656" s="24"/>
      <c r="J656" s="24" t="s">
        <v>3048</v>
      </c>
      <c r="K656" s="26">
        <v>45846</v>
      </c>
      <c r="L656" s="26">
        <v>44936</v>
      </c>
      <c r="M656" s="26">
        <v>45876</v>
      </c>
      <c r="N656" s="24"/>
      <c r="O656" s="26">
        <v>45876</v>
      </c>
      <c r="P656" s="24" t="s">
        <v>3141</v>
      </c>
      <c r="Q656" s="24" t="s">
        <v>3142</v>
      </c>
      <c r="R656" s="24" t="s">
        <v>988</v>
      </c>
    </row>
    <row r="657" spans="1:18" ht="53.4">
      <c r="A657" s="24">
        <v>656</v>
      </c>
      <c r="B657" s="24" t="s">
        <v>5117</v>
      </c>
      <c r="C657" s="29">
        <v>202517075089</v>
      </c>
      <c r="D657" s="24" t="s">
        <v>34</v>
      </c>
      <c r="E657" s="24" t="s">
        <v>5118</v>
      </c>
      <c r="F657" s="24" t="s">
        <v>3066</v>
      </c>
      <c r="G657" s="24" t="s">
        <v>3067</v>
      </c>
      <c r="H657" s="25" t="s">
        <v>5119</v>
      </c>
      <c r="I657" s="24"/>
      <c r="J657" s="24" t="s">
        <v>3048</v>
      </c>
      <c r="K657" s="26">
        <v>45867</v>
      </c>
      <c r="L657" s="26">
        <v>45194</v>
      </c>
      <c r="M657" s="26">
        <v>45876</v>
      </c>
      <c r="N657" s="24"/>
      <c r="O657" s="26">
        <v>45876</v>
      </c>
      <c r="P657" s="24" t="s">
        <v>3204</v>
      </c>
      <c r="Q657" s="24" t="s">
        <v>3205</v>
      </c>
      <c r="R657" s="24" t="s">
        <v>988</v>
      </c>
    </row>
    <row r="658" spans="1:18" ht="53.4">
      <c r="A658" s="24">
        <v>657</v>
      </c>
      <c r="B658" s="24" t="s">
        <v>1129</v>
      </c>
      <c r="C658" s="29">
        <v>202541075690</v>
      </c>
      <c r="D658" s="24" t="s">
        <v>83</v>
      </c>
      <c r="E658" s="24" t="s">
        <v>1130</v>
      </c>
      <c r="F658" s="24" t="s">
        <v>3091</v>
      </c>
      <c r="G658" s="24" t="s">
        <v>3171</v>
      </c>
      <c r="H658" s="25" t="s">
        <v>5120</v>
      </c>
      <c r="I658" s="24" t="s">
        <v>3152</v>
      </c>
      <c r="J658" s="24" t="s">
        <v>3048</v>
      </c>
      <c r="K658" s="26">
        <v>45805</v>
      </c>
      <c r="L658" s="26">
        <v>45877</v>
      </c>
      <c r="M658" s="26">
        <v>45877</v>
      </c>
      <c r="N658" s="26">
        <v>46820</v>
      </c>
      <c r="O658" s="24"/>
      <c r="P658" s="24" t="s">
        <v>3272</v>
      </c>
      <c r="Q658" s="24" t="s">
        <v>3273</v>
      </c>
      <c r="R658" s="24" t="s">
        <v>647</v>
      </c>
    </row>
    <row r="659" spans="1:18" ht="40.200000000000003">
      <c r="A659" s="24">
        <v>658</v>
      </c>
      <c r="B659" s="24" t="s">
        <v>5121</v>
      </c>
      <c r="C659" s="29">
        <v>202517075797</v>
      </c>
      <c r="D659" s="24" t="s">
        <v>48</v>
      </c>
      <c r="E659" s="24" t="s">
        <v>5122</v>
      </c>
      <c r="F659" s="24" t="s">
        <v>3066</v>
      </c>
      <c r="G659" s="24" t="s">
        <v>3319</v>
      </c>
      <c r="H659" s="25" t="s">
        <v>5123</v>
      </c>
      <c r="I659" s="24"/>
      <c r="J659" s="24" t="s">
        <v>3048</v>
      </c>
      <c r="K659" s="26">
        <v>45824</v>
      </c>
      <c r="L659" s="26">
        <v>44943</v>
      </c>
      <c r="M659" s="26">
        <v>45877</v>
      </c>
      <c r="N659" s="24"/>
      <c r="O659" s="26">
        <v>45877</v>
      </c>
      <c r="P659" s="24" t="s">
        <v>3049</v>
      </c>
      <c r="Q659" s="24" t="s">
        <v>3050</v>
      </c>
      <c r="R659" s="24" t="s">
        <v>988</v>
      </c>
    </row>
    <row r="660" spans="1:18" ht="93">
      <c r="A660" s="24">
        <v>659</v>
      </c>
      <c r="B660" s="24" t="s">
        <v>5124</v>
      </c>
      <c r="C660" s="29">
        <v>202547075680</v>
      </c>
      <c r="D660" s="24" t="s">
        <v>68</v>
      </c>
      <c r="E660" s="24" t="s">
        <v>5125</v>
      </c>
      <c r="F660" s="24" t="s">
        <v>3091</v>
      </c>
      <c r="G660" s="24" t="s">
        <v>3252</v>
      </c>
      <c r="H660" s="25" t="s">
        <v>5126</v>
      </c>
      <c r="I660" s="24"/>
      <c r="J660" s="24" t="s">
        <v>3048</v>
      </c>
      <c r="K660" s="26">
        <v>45800</v>
      </c>
      <c r="L660" s="26">
        <v>45002</v>
      </c>
      <c r="M660" s="26">
        <v>45877</v>
      </c>
      <c r="N660" s="24"/>
      <c r="O660" s="26">
        <v>45877</v>
      </c>
      <c r="P660" s="24" t="s">
        <v>3272</v>
      </c>
      <c r="Q660" s="24" t="s">
        <v>3273</v>
      </c>
      <c r="R660" s="24" t="s">
        <v>988</v>
      </c>
    </row>
    <row r="661" spans="1:18" ht="27">
      <c r="A661" s="24">
        <v>660</v>
      </c>
      <c r="B661" s="24" t="s">
        <v>5127</v>
      </c>
      <c r="C661" s="29">
        <v>202517075842</v>
      </c>
      <c r="D661" s="24" t="s">
        <v>68</v>
      </c>
      <c r="E661" s="24" t="s">
        <v>5128</v>
      </c>
      <c r="F661" s="24" t="s">
        <v>3091</v>
      </c>
      <c r="G661" s="24" t="s">
        <v>3559</v>
      </c>
      <c r="H661" s="25" t="s">
        <v>5129</v>
      </c>
      <c r="I661" s="24"/>
      <c r="J661" s="24" t="s">
        <v>3048</v>
      </c>
      <c r="K661" s="26">
        <v>45817</v>
      </c>
      <c r="L661" s="26">
        <v>45002</v>
      </c>
      <c r="M661" s="26">
        <v>45877</v>
      </c>
      <c r="N661" s="24"/>
      <c r="O661" s="26">
        <v>45877</v>
      </c>
      <c r="P661" s="24" t="s">
        <v>3079</v>
      </c>
      <c r="Q661" s="24" t="s">
        <v>3080</v>
      </c>
      <c r="R661" s="24" t="s">
        <v>988</v>
      </c>
    </row>
    <row r="662" spans="1:18" ht="53.4">
      <c r="A662" s="24">
        <v>661</v>
      </c>
      <c r="B662" s="24" t="s">
        <v>5130</v>
      </c>
      <c r="C662" s="29">
        <v>202541075643</v>
      </c>
      <c r="D662" s="24" t="s">
        <v>128</v>
      </c>
      <c r="E662" s="24" t="s">
        <v>5131</v>
      </c>
      <c r="F662" s="24" t="s">
        <v>3052</v>
      </c>
      <c r="G662" s="24" t="s">
        <v>128</v>
      </c>
      <c r="H662" s="25" t="s">
        <v>5132</v>
      </c>
      <c r="I662" s="24" t="s">
        <v>23</v>
      </c>
      <c r="J662" s="24" t="s">
        <v>3048</v>
      </c>
      <c r="K662" s="26">
        <v>45876</v>
      </c>
      <c r="L662" s="26">
        <v>45877</v>
      </c>
      <c r="M662" s="26">
        <v>45877</v>
      </c>
      <c r="N662" s="24"/>
      <c r="O662" s="26">
        <v>45877</v>
      </c>
      <c r="P662" s="24" t="s">
        <v>3079</v>
      </c>
      <c r="Q662" s="24" t="s">
        <v>3080</v>
      </c>
      <c r="R662" s="24" t="s">
        <v>647</v>
      </c>
    </row>
    <row r="663" spans="1:18" ht="53.4">
      <c r="A663" s="24">
        <v>662</v>
      </c>
      <c r="B663" s="24" t="s">
        <v>1127</v>
      </c>
      <c r="C663" s="29">
        <v>202521075716</v>
      </c>
      <c r="D663" s="24" t="s">
        <v>295</v>
      </c>
      <c r="E663" s="24" t="s">
        <v>1128</v>
      </c>
      <c r="F663" s="24" t="s">
        <v>3091</v>
      </c>
      <c r="G663" s="24" t="s">
        <v>5133</v>
      </c>
      <c r="H663" s="25" t="s">
        <v>5134</v>
      </c>
      <c r="I663" s="24" t="s">
        <v>3152</v>
      </c>
      <c r="J663" s="24" t="s">
        <v>3048</v>
      </c>
      <c r="K663" s="26">
        <v>45874</v>
      </c>
      <c r="L663" s="26">
        <v>45877</v>
      </c>
      <c r="M663" s="26">
        <v>45877</v>
      </c>
      <c r="N663" s="26">
        <v>46820</v>
      </c>
      <c r="O663" s="24"/>
      <c r="P663" s="24" t="s">
        <v>3315</v>
      </c>
      <c r="Q663" s="24" t="s">
        <v>3316</v>
      </c>
      <c r="R663" s="24" t="s">
        <v>968</v>
      </c>
    </row>
    <row r="664" spans="1:18" ht="27">
      <c r="A664" s="24">
        <v>663</v>
      </c>
      <c r="B664" s="24" t="s">
        <v>5135</v>
      </c>
      <c r="C664" s="29">
        <v>202547075699</v>
      </c>
      <c r="D664" s="24" t="s">
        <v>296</v>
      </c>
      <c r="E664" s="24" t="s">
        <v>5136</v>
      </c>
      <c r="F664" s="24" t="s">
        <v>4009</v>
      </c>
      <c r="G664" s="24" t="s">
        <v>5137</v>
      </c>
      <c r="H664" s="25" t="s">
        <v>5138</v>
      </c>
      <c r="I664" s="24"/>
      <c r="J664" s="24" t="s">
        <v>3048</v>
      </c>
      <c r="K664" s="26">
        <v>45854</v>
      </c>
      <c r="L664" s="26">
        <v>44949</v>
      </c>
      <c r="M664" s="26">
        <v>45877</v>
      </c>
      <c r="N664" s="24"/>
      <c r="O664" s="26">
        <v>45877</v>
      </c>
      <c r="P664" s="24" t="s">
        <v>3228</v>
      </c>
      <c r="Q664" s="24" t="s">
        <v>3229</v>
      </c>
      <c r="R664" s="24" t="s">
        <v>988</v>
      </c>
    </row>
    <row r="665" spans="1:18" ht="27">
      <c r="A665" s="24">
        <v>664</v>
      </c>
      <c r="B665" s="24" t="s">
        <v>5139</v>
      </c>
      <c r="C665" s="29">
        <v>202547075550</v>
      </c>
      <c r="D665" s="24" t="s">
        <v>40</v>
      </c>
      <c r="E665" s="24" t="s">
        <v>5140</v>
      </c>
      <c r="F665" s="24" t="s">
        <v>3091</v>
      </c>
      <c r="G665" s="24" t="s">
        <v>4104</v>
      </c>
      <c r="H665" s="25" t="s">
        <v>5141</v>
      </c>
      <c r="I665" s="24"/>
      <c r="J665" s="24" t="s">
        <v>3048</v>
      </c>
      <c r="K665" s="26">
        <v>45868</v>
      </c>
      <c r="L665" s="26">
        <v>45013</v>
      </c>
      <c r="M665" s="26">
        <v>45877</v>
      </c>
      <c r="N665" s="24"/>
      <c r="O665" s="26">
        <v>45877</v>
      </c>
      <c r="P665" s="24" t="s">
        <v>3893</v>
      </c>
      <c r="Q665" s="24" t="s">
        <v>3894</v>
      </c>
      <c r="R665" s="24" t="s">
        <v>988</v>
      </c>
    </row>
    <row r="666" spans="1:18" ht="66.599999999999994">
      <c r="A666" s="24">
        <v>665</v>
      </c>
      <c r="B666" s="24" t="s">
        <v>5142</v>
      </c>
      <c r="C666" s="29">
        <v>202547075868</v>
      </c>
      <c r="D666" s="24" t="s">
        <v>156</v>
      </c>
      <c r="E666" s="24" t="s">
        <v>5143</v>
      </c>
      <c r="F666" s="24" t="s">
        <v>3091</v>
      </c>
      <c r="G666" s="24" t="s">
        <v>5144</v>
      </c>
      <c r="H666" s="25" t="s">
        <v>5145</v>
      </c>
      <c r="I666" s="24"/>
      <c r="J666" s="24" t="s">
        <v>3048</v>
      </c>
      <c r="K666" s="26">
        <v>45803</v>
      </c>
      <c r="L666" s="26">
        <v>44952</v>
      </c>
      <c r="M666" s="26">
        <v>45877</v>
      </c>
      <c r="N666" s="24"/>
      <c r="O666" s="26">
        <v>45877</v>
      </c>
      <c r="P666" s="24" t="s">
        <v>5146</v>
      </c>
      <c r="Q666" s="24" t="s">
        <v>5147</v>
      </c>
      <c r="R666" s="24" t="s">
        <v>988</v>
      </c>
    </row>
    <row r="667" spans="1:18" ht="40.200000000000003">
      <c r="A667" s="24">
        <v>666</v>
      </c>
      <c r="B667" s="24" t="s">
        <v>1125</v>
      </c>
      <c r="C667" s="29">
        <v>202541075514</v>
      </c>
      <c r="D667" s="24" t="s">
        <v>31</v>
      </c>
      <c r="E667" s="24" t="s">
        <v>1126</v>
      </c>
      <c r="F667" s="24" t="s">
        <v>3091</v>
      </c>
      <c r="G667" s="24" t="s">
        <v>31</v>
      </c>
      <c r="H667" s="25" t="s">
        <v>5148</v>
      </c>
      <c r="I667" s="24" t="s">
        <v>3152</v>
      </c>
      <c r="J667" s="24" t="s">
        <v>3048</v>
      </c>
      <c r="K667" s="26">
        <v>45876</v>
      </c>
      <c r="L667" s="26">
        <v>45877</v>
      </c>
      <c r="M667" s="26">
        <v>45877</v>
      </c>
      <c r="N667" s="26">
        <v>46820</v>
      </c>
      <c r="O667" s="24"/>
      <c r="P667" s="24" t="s">
        <v>3272</v>
      </c>
      <c r="Q667" s="24" t="s">
        <v>3273</v>
      </c>
      <c r="R667" s="24" t="s">
        <v>968</v>
      </c>
    </row>
    <row r="668" spans="1:18" ht="40.200000000000003">
      <c r="A668" s="24">
        <v>667</v>
      </c>
      <c r="B668" s="24" t="s">
        <v>5149</v>
      </c>
      <c r="C668" s="29">
        <v>202517075504</v>
      </c>
      <c r="D668" s="24" t="s">
        <v>31</v>
      </c>
      <c r="E668" s="24" t="s">
        <v>5150</v>
      </c>
      <c r="F668" s="24" t="s">
        <v>3091</v>
      </c>
      <c r="G668" s="24" t="s">
        <v>31</v>
      </c>
      <c r="H668" s="25" t="s">
        <v>5151</v>
      </c>
      <c r="I668" s="24"/>
      <c r="J668" s="24" t="s">
        <v>3048</v>
      </c>
      <c r="K668" s="26">
        <v>45876</v>
      </c>
      <c r="L668" s="26">
        <v>45020</v>
      </c>
      <c r="M668" s="26">
        <v>45877</v>
      </c>
      <c r="N668" s="24"/>
      <c r="O668" s="26">
        <v>45877</v>
      </c>
      <c r="P668" s="24" t="s">
        <v>3114</v>
      </c>
      <c r="Q668" s="24" t="s">
        <v>3094</v>
      </c>
      <c r="R668" s="24" t="s">
        <v>988</v>
      </c>
    </row>
    <row r="669" spans="1:18" ht="53.4">
      <c r="A669" s="24">
        <v>668</v>
      </c>
      <c r="B669" s="24" t="s">
        <v>5152</v>
      </c>
      <c r="C669" s="29">
        <v>202547075885</v>
      </c>
      <c r="D669" s="24" t="s">
        <v>31</v>
      </c>
      <c r="E669" s="24" t="s">
        <v>5153</v>
      </c>
      <c r="F669" s="24" t="s">
        <v>3091</v>
      </c>
      <c r="G669" s="24" t="s">
        <v>31</v>
      </c>
      <c r="H669" s="25" t="s">
        <v>5154</v>
      </c>
      <c r="I669" s="24"/>
      <c r="J669" s="24" t="s">
        <v>3048</v>
      </c>
      <c r="K669" s="26">
        <v>45873</v>
      </c>
      <c r="L669" s="26">
        <v>45012</v>
      </c>
      <c r="M669" s="26">
        <v>45877</v>
      </c>
      <c r="N669" s="24"/>
      <c r="O669" s="26">
        <v>45877</v>
      </c>
      <c r="P669" s="24" t="s">
        <v>3908</v>
      </c>
      <c r="Q669" s="24" t="s">
        <v>3193</v>
      </c>
      <c r="R669" s="24" t="s">
        <v>988</v>
      </c>
    </row>
    <row r="670" spans="1:18" ht="40.200000000000003">
      <c r="A670" s="24">
        <v>669</v>
      </c>
      <c r="B670" s="24" t="s">
        <v>5155</v>
      </c>
      <c r="C670" s="29">
        <v>202547075511</v>
      </c>
      <c r="D670" s="24" t="s">
        <v>31</v>
      </c>
      <c r="E670" s="24" t="s">
        <v>5156</v>
      </c>
      <c r="F670" s="24" t="s">
        <v>3091</v>
      </c>
      <c r="G670" s="24" t="s">
        <v>31</v>
      </c>
      <c r="H670" s="25" t="s">
        <v>5157</v>
      </c>
      <c r="I670" s="24"/>
      <c r="J670" s="24" t="s">
        <v>3048</v>
      </c>
      <c r="K670" s="26">
        <v>45873</v>
      </c>
      <c r="L670" s="26">
        <v>45016</v>
      </c>
      <c r="M670" s="26">
        <v>45877</v>
      </c>
      <c r="N670" s="24"/>
      <c r="O670" s="26">
        <v>45877</v>
      </c>
      <c r="P670" s="24" t="s">
        <v>3272</v>
      </c>
      <c r="Q670" s="24" t="s">
        <v>3273</v>
      </c>
      <c r="R670" s="24" t="s">
        <v>988</v>
      </c>
    </row>
    <row r="671" spans="1:18" ht="27">
      <c r="A671" s="24">
        <v>670</v>
      </c>
      <c r="B671" s="24" t="s">
        <v>5158</v>
      </c>
      <c r="C671" s="29">
        <v>202541075548</v>
      </c>
      <c r="D671" s="24" t="s">
        <v>44</v>
      </c>
      <c r="E671" s="24" t="s">
        <v>5159</v>
      </c>
      <c r="F671" s="24" t="s">
        <v>3052</v>
      </c>
      <c r="G671" s="24" t="s">
        <v>3408</v>
      </c>
      <c r="H671" s="25" t="s">
        <v>5160</v>
      </c>
      <c r="I671" s="24" t="s">
        <v>23</v>
      </c>
      <c r="J671" s="24" t="s">
        <v>3334</v>
      </c>
      <c r="K671" s="26">
        <v>45853</v>
      </c>
      <c r="L671" s="26">
        <v>45877</v>
      </c>
      <c r="M671" s="26">
        <v>45877</v>
      </c>
      <c r="N671" s="24"/>
      <c r="O671" s="26">
        <v>45877</v>
      </c>
      <c r="P671" s="24" t="s">
        <v>5161</v>
      </c>
      <c r="Q671" s="24" t="s">
        <v>3423</v>
      </c>
      <c r="R671" s="24" t="s">
        <v>3022</v>
      </c>
    </row>
    <row r="672" spans="1:18" ht="66.599999999999994">
      <c r="A672" s="24">
        <v>671</v>
      </c>
      <c r="B672" s="24" t="s">
        <v>5162</v>
      </c>
      <c r="C672" s="29">
        <v>202517075695</v>
      </c>
      <c r="D672" s="24" t="s">
        <v>126</v>
      </c>
      <c r="E672" s="24" t="s">
        <v>5163</v>
      </c>
      <c r="F672" s="24" t="s">
        <v>3117</v>
      </c>
      <c r="G672" s="24" t="s">
        <v>5164</v>
      </c>
      <c r="H672" s="25" t="s">
        <v>5165</v>
      </c>
      <c r="I672" s="24"/>
      <c r="J672" s="24" t="s">
        <v>3048</v>
      </c>
      <c r="K672" s="26">
        <v>45853</v>
      </c>
      <c r="L672" s="26">
        <v>45065</v>
      </c>
      <c r="M672" s="26">
        <v>45877</v>
      </c>
      <c r="N672" s="24"/>
      <c r="O672" s="26">
        <v>45891</v>
      </c>
      <c r="P672" s="24" t="s">
        <v>3069</v>
      </c>
      <c r="Q672" s="24" t="s">
        <v>3070</v>
      </c>
      <c r="R672" s="24" t="s">
        <v>988</v>
      </c>
    </row>
    <row r="673" spans="1:18" ht="66.599999999999994">
      <c r="A673" s="24">
        <v>672</v>
      </c>
      <c r="B673" s="24" t="s">
        <v>5166</v>
      </c>
      <c r="C673" s="29">
        <v>202517075872</v>
      </c>
      <c r="D673" s="24" t="s">
        <v>90</v>
      </c>
      <c r="E673" s="24" t="s">
        <v>5167</v>
      </c>
      <c r="F673" s="24" t="s">
        <v>3045</v>
      </c>
      <c r="G673" s="24" t="s">
        <v>5168</v>
      </c>
      <c r="H673" s="25" t="s">
        <v>5169</v>
      </c>
      <c r="I673" s="24"/>
      <c r="J673" s="24" t="s">
        <v>3048</v>
      </c>
      <c r="K673" s="26">
        <v>45826</v>
      </c>
      <c r="L673" s="26">
        <v>44965</v>
      </c>
      <c r="M673" s="26">
        <v>45877</v>
      </c>
      <c r="N673" s="24"/>
      <c r="O673" s="26">
        <v>45877</v>
      </c>
      <c r="P673" s="24" t="s">
        <v>3049</v>
      </c>
      <c r="Q673" s="24" t="s">
        <v>3050</v>
      </c>
      <c r="R673" s="24" t="s">
        <v>988</v>
      </c>
    </row>
    <row r="674" spans="1:18" ht="53.4">
      <c r="A674" s="24">
        <v>673</v>
      </c>
      <c r="B674" s="24" t="s">
        <v>5170</v>
      </c>
      <c r="C674" s="29">
        <v>202517075769</v>
      </c>
      <c r="D674" s="24" t="s">
        <v>32</v>
      </c>
      <c r="E674" s="24" t="s">
        <v>5171</v>
      </c>
      <c r="F674" s="24" t="s">
        <v>3066</v>
      </c>
      <c r="G674" s="24" t="s">
        <v>3067</v>
      </c>
      <c r="H674" s="25" t="s">
        <v>5172</v>
      </c>
      <c r="I674" s="24"/>
      <c r="J674" s="24" t="s">
        <v>3048</v>
      </c>
      <c r="K674" s="26">
        <v>45868</v>
      </c>
      <c r="L674" s="26">
        <v>45141</v>
      </c>
      <c r="M674" s="26">
        <v>45877</v>
      </c>
      <c r="N674" s="24"/>
      <c r="O674" s="26">
        <v>45877</v>
      </c>
      <c r="P674" s="24" t="s">
        <v>3135</v>
      </c>
      <c r="Q674" s="24" t="s">
        <v>3136</v>
      </c>
      <c r="R674" s="24" t="s">
        <v>988</v>
      </c>
    </row>
    <row r="675" spans="1:18" ht="40.200000000000003">
      <c r="A675" s="24">
        <v>674</v>
      </c>
      <c r="B675" s="24" t="s">
        <v>5173</v>
      </c>
      <c r="C675" s="29">
        <v>202517075734</v>
      </c>
      <c r="D675" s="24" t="s">
        <v>32</v>
      </c>
      <c r="E675" s="24" t="s">
        <v>5174</v>
      </c>
      <c r="F675" s="24" t="s">
        <v>3066</v>
      </c>
      <c r="G675" s="24" t="s">
        <v>3067</v>
      </c>
      <c r="H675" s="25" t="s">
        <v>5175</v>
      </c>
      <c r="I675" s="24"/>
      <c r="J675" s="24" t="s">
        <v>3048</v>
      </c>
      <c r="K675" s="26">
        <v>45874</v>
      </c>
      <c r="L675" s="26">
        <v>45254</v>
      </c>
      <c r="M675" s="26">
        <v>45877</v>
      </c>
      <c r="N675" s="24"/>
      <c r="O675" s="26">
        <v>45877</v>
      </c>
      <c r="P675" s="24" t="s">
        <v>3173</v>
      </c>
      <c r="Q675" s="24" t="s">
        <v>3174</v>
      </c>
      <c r="R675" s="24" t="s">
        <v>988</v>
      </c>
    </row>
    <row r="676" spans="1:18" ht="40.200000000000003">
      <c r="A676" s="24">
        <v>675</v>
      </c>
      <c r="B676" s="24" t="s">
        <v>5176</v>
      </c>
      <c r="C676" s="29">
        <v>202517075722</v>
      </c>
      <c r="D676" s="24" t="s">
        <v>32</v>
      </c>
      <c r="E676" s="24" t="s">
        <v>5177</v>
      </c>
      <c r="F676" s="24" t="s">
        <v>3066</v>
      </c>
      <c r="G676" s="24" t="s">
        <v>3067</v>
      </c>
      <c r="H676" s="25" t="s">
        <v>5178</v>
      </c>
      <c r="I676" s="24"/>
      <c r="J676" s="24" t="s">
        <v>3048</v>
      </c>
      <c r="K676" s="26">
        <v>45875</v>
      </c>
      <c r="L676" s="26">
        <v>45254</v>
      </c>
      <c r="M676" s="26">
        <v>45877</v>
      </c>
      <c r="N676" s="24"/>
      <c r="O676" s="26">
        <v>45877</v>
      </c>
      <c r="P676" s="24" t="s">
        <v>3173</v>
      </c>
      <c r="Q676" s="24" t="s">
        <v>3174</v>
      </c>
      <c r="R676" s="24" t="s">
        <v>988</v>
      </c>
    </row>
    <row r="677" spans="1:18" ht="53.4">
      <c r="A677" s="24">
        <v>676</v>
      </c>
      <c r="B677" s="24" t="s">
        <v>729</v>
      </c>
      <c r="C677" s="29">
        <v>202544075732</v>
      </c>
      <c r="D677" s="24" t="s">
        <v>181</v>
      </c>
      <c r="E677" s="24" t="s">
        <v>730</v>
      </c>
      <c r="F677" s="24" t="s">
        <v>3066</v>
      </c>
      <c r="G677" s="24" t="s">
        <v>3319</v>
      </c>
      <c r="H677" s="25" t="s">
        <v>5179</v>
      </c>
      <c r="I677" s="24"/>
      <c r="J677" s="24" t="s">
        <v>3048</v>
      </c>
      <c r="K677" s="26">
        <v>45701</v>
      </c>
      <c r="L677" s="26">
        <v>45547</v>
      </c>
      <c r="M677" s="26">
        <v>45877</v>
      </c>
      <c r="N677" s="26">
        <v>46489</v>
      </c>
      <c r="O677" s="24"/>
      <c r="P677" s="24" t="s">
        <v>3289</v>
      </c>
      <c r="Q677" s="24" t="s">
        <v>3290</v>
      </c>
      <c r="R677" s="24" t="s">
        <v>650</v>
      </c>
    </row>
    <row r="678" spans="1:18" ht="53.4">
      <c r="A678" s="24">
        <v>677</v>
      </c>
      <c r="B678" s="24" t="s">
        <v>5180</v>
      </c>
      <c r="C678" s="29">
        <v>202517075671</v>
      </c>
      <c r="D678" s="24" t="s">
        <v>73</v>
      </c>
      <c r="E678" s="24" t="s">
        <v>5181</v>
      </c>
      <c r="F678" s="24" t="s">
        <v>3059</v>
      </c>
      <c r="G678" s="24" t="s">
        <v>3124</v>
      </c>
      <c r="H678" s="25" t="s">
        <v>5182</v>
      </c>
      <c r="I678" s="24"/>
      <c r="J678" s="24" t="s">
        <v>3048</v>
      </c>
      <c r="K678" s="26">
        <v>45737</v>
      </c>
      <c r="L678" s="26">
        <v>44944</v>
      </c>
      <c r="M678" s="26">
        <v>45877</v>
      </c>
      <c r="N678" s="24"/>
      <c r="O678" s="26">
        <v>45877</v>
      </c>
      <c r="P678" s="24" t="s">
        <v>3233</v>
      </c>
      <c r="Q678" s="24" t="s">
        <v>3234</v>
      </c>
      <c r="R678" s="24" t="s">
        <v>988</v>
      </c>
    </row>
    <row r="679" spans="1:18" ht="40.200000000000003">
      <c r="A679" s="24">
        <v>678</v>
      </c>
      <c r="B679" s="24" t="s">
        <v>5183</v>
      </c>
      <c r="C679" s="29">
        <v>202547075777</v>
      </c>
      <c r="D679" s="24" t="s">
        <v>67</v>
      </c>
      <c r="E679" s="24" t="s">
        <v>5184</v>
      </c>
      <c r="F679" s="24" t="s">
        <v>3091</v>
      </c>
      <c r="G679" s="24" t="s">
        <v>5185</v>
      </c>
      <c r="H679" s="25" t="s">
        <v>5186</v>
      </c>
      <c r="I679" s="24"/>
      <c r="J679" s="24" t="s">
        <v>3048</v>
      </c>
      <c r="K679" s="26">
        <v>45827</v>
      </c>
      <c r="L679" s="26">
        <v>44936</v>
      </c>
      <c r="M679" s="26">
        <v>45877</v>
      </c>
      <c r="N679" s="24"/>
      <c r="O679" s="26">
        <v>45877</v>
      </c>
      <c r="P679" s="24" t="s">
        <v>3120</v>
      </c>
      <c r="Q679" s="24" t="s">
        <v>3121</v>
      </c>
      <c r="R679" s="24" t="s">
        <v>988</v>
      </c>
    </row>
    <row r="680" spans="1:18" ht="40.200000000000003">
      <c r="A680" s="24">
        <v>679</v>
      </c>
      <c r="B680" s="24" t="s">
        <v>1124</v>
      </c>
      <c r="C680" s="29">
        <v>202511075821</v>
      </c>
      <c r="D680" s="24" t="s">
        <v>537</v>
      </c>
      <c r="E680" s="24" t="s">
        <v>649</v>
      </c>
      <c r="F680" s="24" t="s">
        <v>3052</v>
      </c>
      <c r="G680" s="24" t="s">
        <v>5187</v>
      </c>
      <c r="H680" s="25" t="s">
        <v>5188</v>
      </c>
      <c r="I680" s="24" t="s">
        <v>3152</v>
      </c>
      <c r="J680" s="24" t="s">
        <v>3048</v>
      </c>
      <c r="K680" s="26">
        <v>45756</v>
      </c>
      <c r="L680" s="26">
        <v>45877</v>
      </c>
      <c r="M680" s="26">
        <v>45877</v>
      </c>
      <c r="N680" s="26">
        <v>46820</v>
      </c>
      <c r="O680" s="24"/>
      <c r="P680" s="24" t="s">
        <v>3141</v>
      </c>
      <c r="Q680" s="24" t="s">
        <v>3142</v>
      </c>
      <c r="R680" s="24" t="s">
        <v>968</v>
      </c>
    </row>
    <row r="681" spans="1:18" ht="27">
      <c r="A681" s="24">
        <v>680</v>
      </c>
      <c r="B681" s="24" t="s">
        <v>5189</v>
      </c>
      <c r="C681" s="29">
        <v>202517075783</v>
      </c>
      <c r="D681" s="24" t="s">
        <v>138</v>
      </c>
      <c r="E681" s="24" t="s">
        <v>5190</v>
      </c>
      <c r="F681" s="24" t="s">
        <v>3045</v>
      </c>
      <c r="G681" s="24" t="s">
        <v>3046</v>
      </c>
      <c r="H681" s="25" t="s">
        <v>5191</v>
      </c>
      <c r="I681" s="24"/>
      <c r="J681" s="24" t="s">
        <v>3048</v>
      </c>
      <c r="K681" s="26">
        <v>45862</v>
      </c>
      <c r="L681" s="26">
        <v>44971</v>
      </c>
      <c r="M681" s="26">
        <v>45877</v>
      </c>
      <c r="N681" s="24"/>
      <c r="O681" s="26">
        <v>45877</v>
      </c>
      <c r="P681" s="24" t="s">
        <v>3114</v>
      </c>
      <c r="Q681" s="24" t="s">
        <v>3094</v>
      </c>
      <c r="R681" s="24" t="s">
        <v>988</v>
      </c>
    </row>
    <row r="682" spans="1:18" ht="27">
      <c r="A682" s="24">
        <v>681</v>
      </c>
      <c r="B682" s="24" t="s">
        <v>5192</v>
      </c>
      <c r="C682" s="29">
        <v>202514075636</v>
      </c>
      <c r="D682" s="24" t="s">
        <v>77</v>
      </c>
      <c r="E682" s="24" t="s">
        <v>5193</v>
      </c>
      <c r="F682" s="24" t="s">
        <v>3045</v>
      </c>
      <c r="G682" s="24" t="s">
        <v>77</v>
      </c>
      <c r="H682" s="25" t="s">
        <v>5194</v>
      </c>
      <c r="I682" s="24"/>
      <c r="J682" s="24" t="s">
        <v>3048</v>
      </c>
      <c r="K682" s="26">
        <v>45842</v>
      </c>
      <c r="L682" s="26">
        <v>45527</v>
      </c>
      <c r="M682" s="26">
        <v>45877</v>
      </c>
      <c r="N682" s="24"/>
      <c r="O682" s="26">
        <v>45877</v>
      </c>
      <c r="P682" s="24" t="s">
        <v>3284</v>
      </c>
      <c r="Q682" s="24" t="s">
        <v>3285</v>
      </c>
      <c r="R682" s="24" t="s">
        <v>988</v>
      </c>
    </row>
    <row r="683" spans="1:18" ht="27">
      <c r="A683" s="24">
        <v>682</v>
      </c>
      <c r="B683" s="24" t="s">
        <v>5195</v>
      </c>
      <c r="C683" s="29">
        <v>202514075652</v>
      </c>
      <c r="D683" s="24" t="s">
        <v>77</v>
      </c>
      <c r="E683" s="24" t="s">
        <v>5196</v>
      </c>
      <c r="F683" s="24" t="s">
        <v>3045</v>
      </c>
      <c r="G683" s="24" t="s">
        <v>77</v>
      </c>
      <c r="H683" s="25" t="s">
        <v>5194</v>
      </c>
      <c r="I683" s="24"/>
      <c r="J683" s="24" t="s">
        <v>3048</v>
      </c>
      <c r="K683" s="26">
        <v>45845</v>
      </c>
      <c r="L683" s="26">
        <v>45527</v>
      </c>
      <c r="M683" s="26">
        <v>45877</v>
      </c>
      <c r="N683" s="24"/>
      <c r="O683" s="26">
        <v>45877</v>
      </c>
      <c r="P683" s="24" t="s">
        <v>3284</v>
      </c>
      <c r="Q683" s="24" t="s">
        <v>3285</v>
      </c>
      <c r="R683" s="24" t="s">
        <v>988</v>
      </c>
    </row>
    <row r="684" spans="1:18" ht="27">
      <c r="A684" s="24">
        <v>683</v>
      </c>
      <c r="B684" s="24" t="s">
        <v>5197</v>
      </c>
      <c r="C684" s="29">
        <v>202547075876</v>
      </c>
      <c r="D684" s="24" t="s">
        <v>93</v>
      </c>
      <c r="E684" s="24" t="s">
        <v>5198</v>
      </c>
      <c r="F684" s="24" t="s">
        <v>3091</v>
      </c>
      <c r="G684" s="24" t="s">
        <v>5199</v>
      </c>
      <c r="H684" s="25" t="s">
        <v>5200</v>
      </c>
      <c r="I684" s="24"/>
      <c r="J684" s="24" t="s">
        <v>3048</v>
      </c>
      <c r="K684" s="26">
        <v>45827</v>
      </c>
      <c r="L684" s="26">
        <v>44935</v>
      </c>
      <c r="M684" s="26">
        <v>45877</v>
      </c>
      <c r="N684" s="24"/>
      <c r="O684" s="26">
        <v>45877</v>
      </c>
      <c r="P684" s="24" t="s">
        <v>3853</v>
      </c>
      <c r="Q684" s="24" t="s">
        <v>3056</v>
      </c>
      <c r="R684" s="24" t="s">
        <v>988</v>
      </c>
    </row>
    <row r="685" spans="1:18" ht="40.200000000000003">
      <c r="A685" s="24">
        <v>684</v>
      </c>
      <c r="B685" s="24" t="s">
        <v>5201</v>
      </c>
      <c r="C685" s="29">
        <v>202547075779</v>
      </c>
      <c r="D685" s="24" t="s">
        <v>107</v>
      </c>
      <c r="E685" s="24" t="s">
        <v>5202</v>
      </c>
      <c r="F685" s="24" t="s">
        <v>3091</v>
      </c>
      <c r="G685" s="24" t="s">
        <v>5203</v>
      </c>
      <c r="H685" s="25" t="s">
        <v>5204</v>
      </c>
      <c r="I685" s="24"/>
      <c r="J685" s="24" t="s">
        <v>3048</v>
      </c>
      <c r="K685" s="26">
        <v>45827</v>
      </c>
      <c r="L685" s="26">
        <v>44973</v>
      </c>
      <c r="M685" s="26">
        <v>45877</v>
      </c>
      <c r="N685" s="24"/>
      <c r="O685" s="26">
        <v>45877</v>
      </c>
      <c r="P685" s="24" t="s">
        <v>3120</v>
      </c>
      <c r="Q685" s="24" t="s">
        <v>3121</v>
      </c>
      <c r="R685" s="24" t="s">
        <v>988</v>
      </c>
    </row>
    <row r="686" spans="1:18" ht="40.200000000000003">
      <c r="A686" s="24">
        <v>685</v>
      </c>
      <c r="B686" s="24" t="s">
        <v>5205</v>
      </c>
      <c r="C686" s="29">
        <v>202547075978</v>
      </c>
      <c r="D686" s="24" t="s">
        <v>252</v>
      </c>
      <c r="E686" s="24" t="s">
        <v>5206</v>
      </c>
      <c r="F686" s="24" t="s">
        <v>3091</v>
      </c>
      <c r="G686" s="24" t="s">
        <v>5207</v>
      </c>
      <c r="H686" s="25" t="s">
        <v>5208</v>
      </c>
      <c r="I686" s="24"/>
      <c r="J686" s="24" t="s">
        <v>3048</v>
      </c>
      <c r="K686" s="26">
        <v>45838</v>
      </c>
      <c r="L686" s="26">
        <v>44936</v>
      </c>
      <c r="M686" s="26">
        <v>45878</v>
      </c>
      <c r="N686" s="24"/>
      <c r="O686" s="26">
        <v>45878</v>
      </c>
      <c r="P686" s="24" t="s">
        <v>3120</v>
      </c>
      <c r="Q686" s="24" t="s">
        <v>3121</v>
      </c>
      <c r="R686" s="24" t="s">
        <v>988</v>
      </c>
    </row>
    <row r="687" spans="1:18" ht="27">
      <c r="A687" s="24">
        <v>686</v>
      </c>
      <c r="B687" s="24" t="s">
        <v>5209</v>
      </c>
      <c r="C687" s="29">
        <v>202517075976</v>
      </c>
      <c r="D687" s="24" t="s">
        <v>190</v>
      </c>
      <c r="E687" s="24" t="s">
        <v>5210</v>
      </c>
      <c r="F687" s="24" t="s">
        <v>3302</v>
      </c>
      <c r="G687" s="24" t="s">
        <v>5211</v>
      </c>
      <c r="H687" s="25" t="s">
        <v>5212</v>
      </c>
      <c r="I687" s="24"/>
      <c r="J687" s="24" t="s">
        <v>3048</v>
      </c>
      <c r="K687" s="26">
        <v>45877</v>
      </c>
      <c r="L687" s="26">
        <v>44936</v>
      </c>
      <c r="M687" s="26">
        <v>45878</v>
      </c>
      <c r="N687" s="24"/>
      <c r="O687" s="26">
        <v>45878</v>
      </c>
      <c r="P687" s="24" t="s">
        <v>5213</v>
      </c>
      <c r="Q687" s="24" t="s">
        <v>3316</v>
      </c>
      <c r="R687" s="24" t="s">
        <v>988</v>
      </c>
    </row>
    <row r="688" spans="1:18" ht="53.4">
      <c r="A688" s="24">
        <v>687</v>
      </c>
      <c r="B688" s="24" t="s">
        <v>5214</v>
      </c>
      <c r="C688" s="29">
        <v>202511076410</v>
      </c>
      <c r="D688" s="24" t="s">
        <v>33</v>
      </c>
      <c r="E688" s="24" t="s">
        <v>5215</v>
      </c>
      <c r="F688" s="24" t="s">
        <v>3052</v>
      </c>
      <c r="G688" s="24" t="s">
        <v>3319</v>
      </c>
      <c r="H688" s="25" t="s">
        <v>5216</v>
      </c>
      <c r="I688" s="24" t="s">
        <v>23</v>
      </c>
      <c r="J688" s="24" t="s">
        <v>3048</v>
      </c>
      <c r="K688" s="26">
        <v>45875</v>
      </c>
      <c r="L688" s="26">
        <v>45880</v>
      </c>
      <c r="M688" s="26">
        <v>45880</v>
      </c>
      <c r="N688" s="24"/>
      <c r="O688" s="26">
        <v>45982</v>
      </c>
      <c r="P688" s="24" t="s">
        <v>3049</v>
      </c>
      <c r="Q688" s="24" t="s">
        <v>3050</v>
      </c>
      <c r="R688" s="24" t="s">
        <v>988</v>
      </c>
    </row>
    <row r="689" spans="1:18" ht="40.200000000000003">
      <c r="A689" s="24">
        <v>688</v>
      </c>
      <c r="B689" s="24" t="s">
        <v>5217</v>
      </c>
      <c r="C689" s="29">
        <v>202517076466</v>
      </c>
      <c r="D689" s="24" t="s">
        <v>40</v>
      </c>
      <c r="E689" s="24" t="s">
        <v>5218</v>
      </c>
      <c r="F689" s="24" t="s">
        <v>3091</v>
      </c>
      <c r="G689" s="24" t="s">
        <v>3856</v>
      </c>
      <c r="H689" s="25" t="s">
        <v>5219</v>
      </c>
      <c r="I689" s="24"/>
      <c r="J689" s="24" t="s">
        <v>3048</v>
      </c>
      <c r="K689" s="26">
        <v>45859</v>
      </c>
      <c r="L689" s="26">
        <v>44957</v>
      </c>
      <c r="M689" s="26">
        <v>45880</v>
      </c>
      <c r="N689" s="24"/>
      <c r="O689" s="26">
        <v>45880</v>
      </c>
      <c r="P689" s="24" t="s">
        <v>3114</v>
      </c>
      <c r="Q689" s="24" t="s">
        <v>3094</v>
      </c>
      <c r="R689" s="24" t="s">
        <v>988</v>
      </c>
    </row>
    <row r="690" spans="1:18" ht="53.4">
      <c r="A690" s="24">
        <v>689</v>
      </c>
      <c r="B690" s="24" t="s">
        <v>5220</v>
      </c>
      <c r="C690" s="29">
        <v>202517076475</v>
      </c>
      <c r="D690" s="24" t="s">
        <v>452</v>
      </c>
      <c r="E690" s="24" t="s">
        <v>5221</v>
      </c>
      <c r="F690" s="24" t="s">
        <v>3091</v>
      </c>
      <c r="G690" s="24" t="s">
        <v>5222</v>
      </c>
      <c r="H690" s="25" t="s">
        <v>5223</v>
      </c>
      <c r="I690" s="24"/>
      <c r="J690" s="24" t="s">
        <v>3048</v>
      </c>
      <c r="K690" s="26">
        <v>45723</v>
      </c>
      <c r="L690" s="26">
        <v>44939</v>
      </c>
      <c r="M690" s="26">
        <v>45880</v>
      </c>
      <c r="N690" s="24"/>
      <c r="O690" s="26">
        <v>45880</v>
      </c>
      <c r="P690" s="24" t="s">
        <v>3695</v>
      </c>
      <c r="Q690" s="24" t="s">
        <v>3085</v>
      </c>
      <c r="R690" s="24" t="s">
        <v>988</v>
      </c>
    </row>
    <row r="691" spans="1:18" ht="40.200000000000003">
      <c r="A691" s="24">
        <v>690</v>
      </c>
      <c r="B691" s="24" t="s">
        <v>5224</v>
      </c>
      <c r="C691" s="29">
        <v>202547076206</v>
      </c>
      <c r="D691" s="24" t="s">
        <v>68</v>
      </c>
      <c r="E691" s="24" t="s">
        <v>5225</v>
      </c>
      <c r="F691" s="24" t="s">
        <v>3091</v>
      </c>
      <c r="G691" s="24" t="s">
        <v>3559</v>
      </c>
      <c r="H691" s="25" t="s">
        <v>5226</v>
      </c>
      <c r="I691" s="24"/>
      <c r="J691" s="24" t="s">
        <v>3048</v>
      </c>
      <c r="K691" s="26">
        <v>45791</v>
      </c>
      <c r="L691" s="26">
        <v>45016</v>
      </c>
      <c r="M691" s="26">
        <v>45880</v>
      </c>
      <c r="N691" s="24"/>
      <c r="O691" s="26">
        <v>45880</v>
      </c>
      <c r="P691" s="24" t="s">
        <v>3103</v>
      </c>
      <c r="Q691" s="24" t="s">
        <v>3104</v>
      </c>
      <c r="R691" s="24" t="s">
        <v>988</v>
      </c>
    </row>
    <row r="692" spans="1:18" ht="40.200000000000003">
      <c r="A692" s="24">
        <v>691</v>
      </c>
      <c r="B692" s="24" t="s">
        <v>5227</v>
      </c>
      <c r="C692" s="29">
        <v>202547076201</v>
      </c>
      <c r="D692" s="24" t="s">
        <v>31</v>
      </c>
      <c r="E692" s="24" t="s">
        <v>5228</v>
      </c>
      <c r="F692" s="24" t="s">
        <v>3091</v>
      </c>
      <c r="G692" s="24" t="s">
        <v>31</v>
      </c>
      <c r="H692" s="25" t="s">
        <v>5229</v>
      </c>
      <c r="I692" s="24"/>
      <c r="J692" s="24" t="s">
        <v>3048</v>
      </c>
      <c r="K692" s="26">
        <v>45875</v>
      </c>
      <c r="L692" s="26">
        <v>45013</v>
      </c>
      <c r="M692" s="26">
        <v>45880</v>
      </c>
      <c r="N692" s="24"/>
      <c r="O692" s="26">
        <v>45880</v>
      </c>
      <c r="P692" s="24" t="s">
        <v>3103</v>
      </c>
      <c r="Q692" s="24" t="s">
        <v>3104</v>
      </c>
      <c r="R692" s="24" t="s">
        <v>988</v>
      </c>
    </row>
    <row r="693" spans="1:18" ht="53.4">
      <c r="A693" s="24">
        <v>692</v>
      </c>
      <c r="B693" s="24" t="s">
        <v>5230</v>
      </c>
      <c r="C693" s="29">
        <v>202517076084</v>
      </c>
      <c r="D693" s="24" t="s">
        <v>31</v>
      </c>
      <c r="E693" s="24" t="s">
        <v>5231</v>
      </c>
      <c r="F693" s="24" t="s">
        <v>3091</v>
      </c>
      <c r="G693" s="24" t="s">
        <v>31</v>
      </c>
      <c r="H693" s="25" t="s">
        <v>5232</v>
      </c>
      <c r="I693" s="24"/>
      <c r="J693" s="24" t="s">
        <v>3048</v>
      </c>
      <c r="K693" s="26">
        <v>45875</v>
      </c>
      <c r="L693" s="26">
        <v>45022</v>
      </c>
      <c r="M693" s="26">
        <v>45880</v>
      </c>
      <c r="N693" s="24"/>
      <c r="O693" s="26">
        <v>45880</v>
      </c>
      <c r="P693" s="24" t="s">
        <v>3069</v>
      </c>
      <c r="Q693" s="24" t="s">
        <v>3070</v>
      </c>
      <c r="R693" s="24" t="s">
        <v>988</v>
      </c>
    </row>
    <row r="694" spans="1:18" ht="40.200000000000003">
      <c r="A694" s="24">
        <v>693</v>
      </c>
      <c r="B694" s="24" t="s">
        <v>5233</v>
      </c>
      <c r="C694" s="29">
        <v>202547076346</v>
      </c>
      <c r="D694" s="24" t="s">
        <v>31</v>
      </c>
      <c r="E694" s="24" t="s">
        <v>5234</v>
      </c>
      <c r="F694" s="24" t="s">
        <v>3091</v>
      </c>
      <c r="G694" s="24" t="s">
        <v>31</v>
      </c>
      <c r="H694" s="25" t="s">
        <v>5235</v>
      </c>
      <c r="I694" s="24"/>
      <c r="J694" s="24" t="s">
        <v>3048</v>
      </c>
      <c r="K694" s="26">
        <v>45875</v>
      </c>
      <c r="L694" s="26">
        <v>45027</v>
      </c>
      <c r="M694" s="26">
        <v>45880</v>
      </c>
      <c r="N694" s="24"/>
      <c r="O694" s="26">
        <v>45880</v>
      </c>
      <c r="P694" s="24" t="s">
        <v>3272</v>
      </c>
      <c r="Q694" s="24" t="s">
        <v>3273</v>
      </c>
      <c r="R694" s="24" t="s">
        <v>988</v>
      </c>
    </row>
    <row r="695" spans="1:18" ht="40.200000000000003">
      <c r="A695" s="24">
        <v>694</v>
      </c>
      <c r="B695" s="24" t="s">
        <v>5236</v>
      </c>
      <c r="C695" s="29">
        <v>202517076260</v>
      </c>
      <c r="D695" s="24" t="s">
        <v>117</v>
      </c>
      <c r="E695" s="24" t="s">
        <v>5237</v>
      </c>
      <c r="F695" s="24" t="s">
        <v>3091</v>
      </c>
      <c r="G695" s="24" t="s">
        <v>3482</v>
      </c>
      <c r="H695" s="25" t="s">
        <v>5238</v>
      </c>
      <c r="I695" s="24"/>
      <c r="J695" s="24" t="s">
        <v>3048</v>
      </c>
      <c r="K695" s="26">
        <v>45861</v>
      </c>
      <c r="L695" s="26">
        <v>44964</v>
      </c>
      <c r="M695" s="26">
        <v>45880</v>
      </c>
      <c r="N695" s="24"/>
      <c r="O695" s="26">
        <v>45880</v>
      </c>
      <c r="P695" s="24" t="s">
        <v>3055</v>
      </c>
      <c r="Q695" s="24" t="s">
        <v>3056</v>
      </c>
      <c r="R695" s="24" t="s">
        <v>988</v>
      </c>
    </row>
    <row r="696" spans="1:18" ht="40.200000000000003">
      <c r="A696" s="24">
        <v>695</v>
      </c>
      <c r="B696" s="24" t="s">
        <v>5239</v>
      </c>
      <c r="C696" s="29">
        <v>202517076340</v>
      </c>
      <c r="D696" s="24" t="s">
        <v>134</v>
      </c>
      <c r="E696" s="24" t="s">
        <v>5240</v>
      </c>
      <c r="F696" s="24" t="s">
        <v>3117</v>
      </c>
      <c r="G696" s="24" t="s">
        <v>3392</v>
      </c>
      <c r="H696" s="25" t="s">
        <v>5241</v>
      </c>
      <c r="I696" s="24"/>
      <c r="J696" s="24" t="s">
        <v>3048</v>
      </c>
      <c r="K696" s="26">
        <v>45875</v>
      </c>
      <c r="L696" s="26">
        <v>44974</v>
      </c>
      <c r="M696" s="26">
        <v>45880</v>
      </c>
      <c r="N696" s="24"/>
      <c r="O696" s="26">
        <v>45880</v>
      </c>
      <c r="P696" s="24" t="s">
        <v>3254</v>
      </c>
      <c r="Q696" s="24" t="s">
        <v>3255</v>
      </c>
      <c r="R696" s="24" t="s">
        <v>988</v>
      </c>
    </row>
    <row r="697" spans="1:18" ht="53.4">
      <c r="A697" s="24">
        <v>696</v>
      </c>
      <c r="B697" s="24" t="s">
        <v>5242</v>
      </c>
      <c r="C697" s="29">
        <v>202517076070</v>
      </c>
      <c r="D697" s="24" t="s">
        <v>36</v>
      </c>
      <c r="E697" s="24" t="s">
        <v>5243</v>
      </c>
      <c r="F697" s="24" t="s">
        <v>3091</v>
      </c>
      <c r="G697" s="24" t="s">
        <v>3139</v>
      </c>
      <c r="H697" s="25" t="s">
        <v>5244</v>
      </c>
      <c r="I697" s="24"/>
      <c r="J697" s="24" t="s">
        <v>3048</v>
      </c>
      <c r="K697" s="26">
        <v>45863</v>
      </c>
      <c r="L697" s="26">
        <v>44974</v>
      </c>
      <c r="M697" s="26">
        <v>45880</v>
      </c>
      <c r="N697" s="24"/>
      <c r="O697" s="26">
        <v>45880</v>
      </c>
      <c r="P697" s="24" t="s">
        <v>3364</v>
      </c>
      <c r="Q697" s="24" t="s">
        <v>3255</v>
      </c>
      <c r="R697" s="24" t="s">
        <v>3022</v>
      </c>
    </row>
    <row r="698" spans="1:18" ht="40.200000000000003">
      <c r="A698" s="24">
        <v>697</v>
      </c>
      <c r="B698" s="24" t="s">
        <v>5245</v>
      </c>
      <c r="C698" s="29">
        <v>202547076294</v>
      </c>
      <c r="D698" s="24" t="s">
        <v>36</v>
      </c>
      <c r="E698" s="24" t="s">
        <v>5246</v>
      </c>
      <c r="F698" s="24" t="s">
        <v>3091</v>
      </c>
      <c r="G698" s="24" t="s">
        <v>3139</v>
      </c>
      <c r="H698" s="25" t="s">
        <v>5247</v>
      </c>
      <c r="I698" s="24"/>
      <c r="J698" s="24" t="s">
        <v>3048</v>
      </c>
      <c r="K698" s="26">
        <v>45853</v>
      </c>
      <c r="L698" s="26">
        <v>44945</v>
      </c>
      <c r="M698" s="26">
        <v>45880</v>
      </c>
      <c r="N698" s="24"/>
      <c r="O698" s="26">
        <v>45880</v>
      </c>
      <c r="P698" s="24" t="s">
        <v>3404</v>
      </c>
      <c r="Q698" s="24" t="s">
        <v>3405</v>
      </c>
      <c r="R698" s="24" t="s">
        <v>988</v>
      </c>
    </row>
    <row r="699" spans="1:18" ht="53.4">
      <c r="A699" s="24">
        <v>698</v>
      </c>
      <c r="B699" s="24" t="s">
        <v>5248</v>
      </c>
      <c r="C699" s="29">
        <v>202517076441</v>
      </c>
      <c r="D699" s="24" t="s">
        <v>150</v>
      </c>
      <c r="E699" s="24" t="s">
        <v>5249</v>
      </c>
      <c r="F699" s="24" t="s">
        <v>3045</v>
      </c>
      <c r="G699" s="24" t="s">
        <v>150</v>
      </c>
      <c r="H699" s="25" t="s">
        <v>5250</v>
      </c>
      <c r="I699" s="24"/>
      <c r="J699" s="24" t="s">
        <v>3048</v>
      </c>
      <c r="K699" s="26">
        <v>45846</v>
      </c>
      <c r="L699" s="26">
        <v>44967</v>
      </c>
      <c r="M699" s="26">
        <v>45880</v>
      </c>
      <c r="N699" s="24"/>
      <c r="O699" s="26">
        <v>45880</v>
      </c>
      <c r="P699" s="24" t="s">
        <v>3069</v>
      </c>
      <c r="Q699" s="24" t="s">
        <v>3070</v>
      </c>
      <c r="R699" s="24" t="s">
        <v>988</v>
      </c>
    </row>
    <row r="700" spans="1:18" ht="40.200000000000003">
      <c r="A700" s="24">
        <v>699</v>
      </c>
      <c r="B700" s="24" t="s">
        <v>5251</v>
      </c>
      <c r="C700" s="29">
        <v>202547076245</v>
      </c>
      <c r="D700" s="24" t="s">
        <v>192</v>
      </c>
      <c r="E700" s="24" t="s">
        <v>5252</v>
      </c>
      <c r="F700" s="24" t="s">
        <v>4630</v>
      </c>
      <c r="G700" s="24" t="s">
        <v>192</v>
      </c>
      <c r="H700" s="25" t="s">
        <v>5253</v>
      </c>
      <c r="I700" s="24"/>
      <c r="J700" s="24" t="s">
        <v>3048</v>
      </c>
      <c r="K700" s="26">
        <v>45819</v>
      </c>
      <c r="L700" s="26">
        <v>45880</v>
      </c>
      <c r="M700" s="26">
        <v>45880</v>
      </c>
      <c r="N700" s="24"/>
      <c r="O700" s="26">
        <v>45880</v>
      </c>
      <c r="P700" s="24" t="s">
        <v>3893</v>
      </c>
      <c r="Q700" s="24" t="s">
        <v>3894</v>
      </c>
      <c r="R700" s="24" t="s">
        <v>988</v>
      </c>
    </row>
    <row r="701" spans="1:18" ht="40.200000000000003">
      <c r="A701" s="24">
        <v>700</v>
      </c>
      <c r="B701" s="24" t="s">
        <v>5254</v>
      </c>
      <c r="C701" s="29">
        <v>202517076106</v>
      </c>
      <c r="D701" s="24" t="s">
        <v>73</v>
      </c>
      <c r="E701" s="24" t="s">
        <v>5255</v>
      </c>
      <c r="F701" s="24" t="s">
        <v>3059</v>
      </c>
      <c r="G701" s="24" t="s">
        <v>3124</v>
      </c>
      <c r="H701" s="25" t="s">
        <v>5256</v>
      </c>
      <c r="I701" s="24"/>
      <c r="J701" s="24" t="s">
        <v>3048</v>
      </c>
      <c r="K701" s="26">
        <v>45737</v>
      </c>
      <c r="L701" s="26">
        <v>44950</v>
      </c>
      <c r="M701" s="26">
        <v>45880</v>
      </c>
      <c r="N701" s="24"/>
      <c r="O701" s="26">
        <v>45880</v>
      </c>
      <c r="P701" s="24" t="s">
        <v>3075</v>
      </c>
      <c r="Q701" s="24" t="s">
        <v>3076</v>
      </c>
      <c r="R701" s="24" t="s">
        <v>988</v>
      </c>
    </row>
    <row r="702" spans="1:18" ht="66.599999999999994">
      <c r="A702" s="24">
        <v>701</v>
      </c>
      <c r="B702" s="24" t="s">
        <v>5257</v>
      </c>
      <c r="C702" s="29">
        <v>202517076232</v>
      </c>
      <c r="D702" s="24" t="s">
        <v>32</v>
      </c>
      <c r="E702" s="24" t="s">
        <v>5258</v>
      </c>
      <c r="F702" s="24" t="s">
        <v>3066</v>
      </c>
      <c r="G702" s="24" t="s">
        <v>3067</v>
      </c>
      <c r="H702" s="25" t="s">
        <v>5259</v>
      </c>
      <c r="I702" s="24"/>
      <c r="J702" s="24" t="s">
        <v>3048</v>
      </c>
      <c r="K702" s="26">
        <v>45869</v>
      </c>
      <c r="L702" s="26">
        <v>45286</v>
      </c>
      <c r="M702" s="26">
        <v>45880</v>
      </c>
      <c r="N702" s="24"/>
      <c r="O702" s="26">
        <v>45880</v>
      </c>
      <c r="P702" s="24" t="s">
        <v>3239</v>
      </c>
      <c r="Q702" s="24" t="s">
        <v>3240</v>
      </c>
      <c r="R702" s="24" t="s">
        <v>988</v>
      </c>
    </row>
    <row r="703" spans="1:18" ht="27">
      <c r="A703" s="24">
        <v>702</v>
      </c>
      <c r="B703" s="24" t="s">
        <v>5260</v>
      </c>
      <c r="C703" s="29">
        <v>202517076122</v>
      </c>
      <c r="D703" s="24" t="s">
        <v>32</v>
      </c>
      <c r="E703" s="24" t="s">
        <v>5261</v>
      </c>
      <c r="F703" s="24" t="s">
        <v>3066</v>
      </c>
      <c r="G703" s="24" t="s">
        <v>3067</v>
      </c>
      <c r="H703" s="25" t="s">
        <v>5262</v>
      </c>
      <c r="I703" s="24"/>
      <c r="J703" s="24" t="s">
        <v>3048</v>
      </c>
      <c r="K703" s="26">
        <v>45867</v>
      </c>
      <c r="L703" s="26">
        <v>45176</v>
      </c>
      <c r="M703" s="26">
        <v>45880</v>
      </c>
      <c r="N703" s="24"/>
      <c r="O703" s="26">
        <v>45880</v>
      </c>
      <c r="P703" s="24" t="s">
        <v>3239</v>
      </c>
      <c r="Q703" s="24" t="s">
        <v>3240</v>
      </c>
      <c r="R703" s="24" t="s">
        <v>988</v>
      </c>
    </row>
    <row r="704" spans="1:18" ht="27">
      <c r="A704" s="24">
        <v>703</v>
      </c>
      <c r="B704" s="24" t="s">
        <v>5263</v>
      </c>
      <c r="C704" s="29">
        <v>202517076220</v>
      </c>
      <c r="D704" s="24" t="s">
        <v>32</v>
      </c>
      <c r="E704" s="24" t="s">
        <v>5264</v>
      </c>
      <c r="F704" s="24" t="s">
        <v>3066</v>
      </c>
      <c r="G704" s="24" t="s">
        <v>3067</v>
      </c>
      <c r="H704" s="25" t="s">
        <v>5265</v>
      </c>
      <c r="I704" s="24"/>
      <c r="J704" s="24" t="s">
        <v>3048</v>
      </c>
      <c r="K704" s="26">
        <v>45855</v>
      </c>
      <c r="L704" s="26">
        <v>45180</v>
      </c>
      <c r="M704" s="26">
        <v>45880</v>
      </c>
      <c r="N704" s="24"/>
      <c r="O704" s="26">
        <v>45880</v>
      </c>
      <c r="P704" s="24" t="s">
        <v>3204</v>
      </c>
      <c r="Q704" s="24" t="s">
        <v>3205</v>
      </c>
      <c r="R704" s="24" t="s">
        <v>988</v>
      </c>
    </row>
    <row r="705" spans="1:18" ht="53.4">
      <c r="A705" s="24">
        <v>704</v>
      </c>
      <c r="B705" s="24" t="s">
        <v>5266</v>
      </c>
      <c r="C705" s="29">
        <v>202541076204</v>
      </c>
      <c r="D705" s="24" t="s">
        <v>60</v>
      </c>
      <c r="E705" s="24" t="s">
        <v>5267</v>
      </c>
      <c r="F705" s="24" t="s">
        <v>3059</v>
      </c>
      <c r="G705" s="24" t="s">
        <v>4375</v>
      </c>
      <c r="H705" s="25" t="s">
        <v>5268</v>
      </c>
      <c r="I705" s="24" t="s">
        <v>23</v>
      </c>
      <c r="J705" s="24" t="s">
        <v>3048</v>
      </c>
      <c r="K705" s="26">
        <v>45876</v>
      </c>
      <c r="L705" s="26">
        <v>45880</v>
      </c>
      <c r="M705" s="26">
        <v>45880</v>
      </c>
      <c r="N705" s="24"/>
      <c r="O705" s="26">
        <v>45880</v>
      </c>
      <c r="P705" s="24" t="s">
        <v>3062</v>
      </c>
      <c r="Q705" s="24" t="s">
        <v>3063</v>
      </c>
      <c r="R705" s="24" t="s">
        <v>988</v>
      </c>
    </row>
    <row r="706" spans="1:18" ht="53.4">
      <c r="A706" s="24">
        <v>705</v>
      </c>
      <c r="B706" s="24" t="s">
        <v>5269</v>
      </c>
      <c r="C706" s="29">
        <v>202541076411</v>
      </c>
      <c r="D706" s="24" t="s">
        <v>60</v>
      </c>
      <c r="E706" s="24" t="s">
        <v>5270</v>
      </c>
      <c r="F706" s="24" t="s">
        <v>3059</v>
      </c>
      <c r="G706" s="24" t="s">
        <v>4375</v>
      </c>
      <c r="H706" s="25" t="s">
        <v>4841</v>
      </c>
      <c r="I706" s="24" t="s">
        <v>23</v>
      </c>
      <c r="J706" s="24" t="s">
        <v>3048</v>
      </c>
      <c r="K706" s="26">
        <v>45876</v>
      </c>
      <c r="L706" s="26">
        <v>45880</v>
      </c>
      <c r="M706" s="26">
        <v>45880</v>
      </c>
      <c r="N706" s="24"/>
      <c r="O706" s="26">
        <v>45880</v>
      </c>
      <c r="P706" s="24" t="s">
        <v>3062</v>
      </c>
      <c r="Q706" s="24" t="s">
        <v>3063</v>
      </c>
      <c r="R706" s="24" t="s">
        <v>988</v>
      </c>
    </row>
    <row r="707" spans="1:18" ht="53.4">
      <c r="A707" s="24">
        <v>706</v>
      </c>
      <c r="B707" s="24" t="s">
        <v>5271</v>
      </c>
      <c r="C707" s="29">
        <v>202511076364</v>
      </c>
      <c r="D707" s="24" t="s">
        <v>72</v>
      </c>
      <c r="E707" s="24" t="s">
        <v>5272</v>
      </c>
      <c r="F707" s="24" t="s">
        <v>3052</v>
      </c>
      <c r="G707" s="24" t="s">
        <v>3319</v>
      </c>
      <c r="H707" s="25" t="s">
        <v>5273</v>
      </c>
      <c r="I707" s="24" t="s">
        <v>23</v>
      </c>
      <c r="J707" s="24" t="s">
        <v>3048</v>
      </c>
      <c r="K707" s="26">
        <v>45811</v>
      </c>
      <c r="L707" s="26">
        <v>45880</v>
      </c>
      <c r="M707" s="26">
        <v>45880</v>
      </c>
      <c r="N707" s="24"/>
      <c r="O707" s="26">
        <v>45880</v>
      </c>
      <c r="P707" s="24" t="s">
        <v>3168</v>
      </c>
      <c r="Q707" s="24" t="s">
        <v>3050</v>
      </c>
      <c r="R707" s="24" t="s">
        <v>988</v>
      </c>
    </row>
    <row r="708" spans="1:18" ht="27">
      <c r="A708" s="24">
        <v>707</v>
      </c>
      <c r="B708" s="24" t="s">
        <v>1131</v>
      </c>
      <c r="C708" s="29">
        <v>202541076329</v>
      </c>
      <c r="D708" s="24" t="s">
        <v>250</v>
      </c>
      <c r="E708" s="24" t="s">
        <v>649</v>
      </c>
      <c r="F708" s="24" t="s">
        <v>3052</v>
      </c>
      <c r="G708" s="24" t="s">
        <v>250</v>
      </c>
      <c r="H708" s="25" t="s">
        <v>5274</v>
      </c>
      <c r="I708" s="24" t="s">
        <v>3152</v>
      </c>
      <c r="J708" s="24" t="s">
        <v>3048</v>
      </c>
      <c r="K708" s="26">
        <v>45868</v>
      </c>
      <c r="L708" s="26">
        <v>45880</v>
      </c>
      <c r="M708" s="26">
        <v>45880</v>
      </c>
      <c r="N708" s="26">
        <v>46823</v>
      </c>
      <c r="O708" s="24"/>
      <c r="P708" s="24" t="s">
        <v>4109</v>
      </c>
      <c r="Q708" s="24" t="s">
        <v>3683</v>
      </c>
      <c r="R708" s="24" t="s">
        <v>968</v>
      </c>
    </row>
    <row r="709" spans="1:18" ht="40.200000000000003">
      <c r="A709" s="24">
        <v>708</v>
      </c>
      <c r="B709" s="24" t="s">
        <v>5275</v>
      </c>
      <c r="C709" s="29">
        <v>202541076397</v>
      </c>
      <c r="D709" s="24" t="s">
        <v>392</v>
      </c>
      <c r="E709" s="24" t="s">
        <v>649</v>
      </c>
      <c r="F709" s="24" t="s">
        <v>3052</v>
      </c>
      <c r="G709" s="24" t="s">
        <v>5276</v>
      </c>
      <c r="H709" s="25" t="s">
        <v>5277</v>
      </c>
      <c r="I709" s="24" t="s">
        <v>23</v>
      </c>
      <c r="J709" s="24" t="s">
        <v>3048</v>
      </c>
      <c r="K709" s="26">
        <v>45841</v>
      </c>
      <c r="L709" s="26">
        <v>45880</v>
      </c>
      <c r="M709" s="26">
        <v>45880</v>
      </c>
      <c r="N709" s="24"/>
      <c r="O709" s="26">
        <v>45880</v>
      </c>
      <c r="P709" s="24" t="s">
        <v>3893</v>
      </c>
      <c r="Q709" s="24" t="s">
        <v>3894</v>
      </c>
      <c r="R709" s="24" t="s">
        <v>3024</v>
      </c>
    </row>
    <row r="710" spans="1:18" ht="40.200000000000003">
      <c r="A710" s="24">
        <v>709</v>
      </c>
      <c r="B710" s="24" t="s">
        <v>5278</v>
      </c>
      <c r="C710" s="29">
        <v>202544076309</v>
      </c>
      <c r="D710" s="24" t="s">
        <v>87</v>
      </c>
      <c r="E710" s="24" t="s">
        <v>5279</v>
      </c>
      <c r="F710" s="24" t="s">
        <v>5280</v>
      </c>
      <c r="G710" s="24" t="s">
        <v>87</v>
      </c>
      <c r="H710" s="25" t="s">
        <v>5281</v>
      </c>
      <c r="I710" s="24"/>
      <c r="J710" s="24" t="s">
        <v>3048</v>
      </c>
      <c r="K710" s="26">
        <v>45922</v>
      </c>
      <c r="L710" s="26">
        <v>45880</v>
      </c>
      <c r="M710" s="26">
        <v>45880</v>
      </c>
      <c r="N710" s="24"/>
      <c r="O710" s="24"/>
      <c r="P710" s="24" t="s">
        <v>3079</v>
      </c>
      <c r="Q710" s="24" t="s">
        <v>3080</v>
      </c>
      <c r="R710" s="24" t="s">
        <v>650</v>
      </c>
    </row>
    <row r="711" spans="1:18" ht="53.4">
      <c r="A711" s="24">
        <v>710</v>
      </c>
      <c r="B711" s="24" t="s">
        <v>5282</v>
      </c>
      <c r="C711" s="29">
        <v>202547076313</v>
      </c>
      <c r="D711" s="24" t="s">
        <v>176</v>
      </c>
      <c r="E711" s="24" t="s">
        <v>5283</v>
      </c>
      <c r="F711" s="24" t="s">
        <v>3066</v>
      </c>
      <c r="G711" s="24" t="s">
        <v>3542</v>
      </c>
      <c r="H711" s="25" t="s">
        <v>5284</v>
      </c>
      <c r="I711" s="24"/>
      <c r="J711" s="24" t="s">
        <v>3048</v>
      </c>
      <c r="K711" s="26">
        <v>45847</v>
      </c>
      <c r="L711" s="26">
        <v>44939</v>
      </c>
      <c r="M711" s="26">
        <v>45880</v>
      </c>
      <c r="N711" s="24"/>
      <c r="O711" s="26">
        <v>45880</v>
      </c>
      <c r="P711" s="24" t="s">
        <v>3335</v>
      </c>
      <c r="Q711" s="24" t="s">
        <v>3336</v>
      </c>
      <c r="R711" s="24" t="s">
        <v>988</v>
      </c>
    </row>
    <row r="712" spans="1:18" ht="40.200000000000003">
      <c r="A712" s="24">
        <v>711</v>
      </c>
      <c r="B712" s="24" t="s">
        <v>5285</v>
      </c>
      <c r="C712" s="29">
        <v>202517076433</v>
      </c>
      <c r="D712" s="24" t="s">
        <v>34</v>
      </c>
      <c r="E712" s="24" t="s">
        <v>5286</v>
      </c>
      <c r="F712" s="24" t="s">
        <v>3066</v>
      </c>
      <c r="G712" s="24" t="s">
        <v>3067</v>
      </c>
      <c r="H712" s="25" t="s">
        <v>5287</v>
      </c>
      <c r="I712" s="24"/>
      <c r="J712" s="24" t="s">
        <v>3048</v>
      </c>
      <c r="K712" s="26">
        <v>45876</v>
      </c>
      <c r="L712" s="26">
        <v>45103</v>
      </c>
      <c r="M712" s="26">
        <v>45880</v>
      </c>
      <c r="N712" s="24"/>
      <c r="O712" s="26">
        <v>45880</v>
      </c>
      <c r="P712" s="24" t="s">
        <v>3173</v>
      </c>
      <c r="Q712" s="24" t="s">
        <v>3174</v>
      </c>
      <c r="R712" s="24" t="s">
        <v>988</v>
      </c>
    </row>
    <row r="713" spans="1:18" ht="40.200000000000003">
      <c r="A713" s="24">
        <v>712</v>
      </c>
      <c r="B713" s="24" t="s">
        <v>1134</v>
      </c>
      <c r="C713" s="29">
        <v>202541076700</v>
      </c>
      <c r="D713" s="24" t="s">
        <v>33</v>
      </c>
      <c r="E713" s="24" t="s">
        <v>1135</v>
      </c>
      <c r="F713" s="24" t="s">
        <v>3052</v>
      </c>
      <c r="G713" s="24" t="s">
        <v>3319</v>
      </c>
      <c r="H713" s="25" t="s">
        <v>5288</v>
      </c>
      <c r="I713" s="24" t="s">
        <v>3152</v>
      </c>
      <c r="J713" s="24" t="s">
        <v>3048</v>
      </c>
      <c r="K713" s="26">
        <v>45876</v>
      </c>
      <c r="L713" s="26">
        <v>45881</v>
      </c>
      <c r="M713" s="26">
        <v>45881</v>
      </c>
      <c r="N713" s="26">
        <v>46824</v>
      </c>
      <c r="O713" s="24"/>
      <c r="P713" s="24" t="s">
        <v>3254</v>
      </c>
      <c r="Q713" s="24" t="s">
        <v>3255</v>
      </c>
      <c r="R713" s="24" t="s">
        <v>968</v>
      </c>
    </row>
    <row r="714" spans="1:18" ht="53.4">
      <c r="A714" s="24">
        <v>713</v>
      </c>
      <c r="B714" s="24" t="s">
        <v>1132</v>
      </c>
      <c r="C714" s="29">
        <v>202541076911</v>
      </c>
      <c r="D714" s="24" t="s">
        <v>33</v>
      </c>
      <c r="E714" s="24" t="s">
        <v>1133</v>
      </c>
      <c r="F714" s="24" t="s">
        <v>3052</v>
      </c>
      <c r="G714" s="24" t="s">
        <v>3319</v>
      </c>
      <c r="H714" s="25" t="s">
        <v>5289</v>
      </c>
      <c r="I714" s="24" t="s">
        <v>3152</v>
      </c>
      <c r="J714" s="24" t="s">
        <v>3048</v>
      </c>
      <c r="K714" s="26">
        <v>45876</v>
      </c>
      <c r="L714" s="26">
        <v>45881</v>
      </c>
      <c r="M714" s="26">
        <v>45881</v>
      </c>
      <c r="N714" s="26">
        <v>46824</v>
      </c>
      <c r="O714" s="24"/>
      <c r="P714" s="24" t="s">
        <v>3326</v>
      </c>
      <c r="Q714" s="24" t="s">
        <v>3174</v>
      </c>
      <c r="R714" s="24" t="s">
        <v>968</v>
      </c>
    </row>
    <row r="715" spans="1:18" ht="66.599999999999994">
      <c r="A715" s="24">
        <v>714</v>
      </c>
      <c r="B715" s="24" t="s">
        <v>5290</v>
      </c>
      <c r="C715" s="29">
        <v>202517076896</v>
      </c>
      <c r="D715" s="24" t="s">
        <v>307</v>
      </c>
      <c r="E715" s="24" t="s">
        <v>5291</v>
      </c>
      <c r="F715" s="24" t="s">
        <v>3045</v>
      </c>
      <c r="G715" s="24" t="s">
        <v>3046</v>
      </c>
      <c r="H715" s="25" t="s">
        <v>5292</v>
      </c>
      <c r="I715" s="24"/>
      <c r="J715" s="24" t="s">
        <v>3048</v>
      </c>
      <c r="K715" s="26">
        <v>45779</v>
      </c>
      <c r="L715" s="26">
        <v>45881</v>
      </c>
      <c r="M715" s="26">
        <v>45881</v>
      </c>
      <c r="N715" s="24"/>
      <c r="O715" s="26">
        <v>45881</v>
      </c>
      <c r="P715" s="24" t="s">
        <v>3114</v>
      </c>
      <c r="Q715" s="24" t="s">
        <v>3094</v>
      </c>
      <c r="R715" s="24" t="s">
        <v>988</v>
      </c>
    </row>
    <row r="716" spans="1:18" ht="40.200000000000003">
      <c r="A716" s="24">
        <v>715</v>
      </c>
      <c r="B716" s="24" t="s">
        <v>1136</v>
      </c>
      <c r="C716" s="29">
        <v>202541076907</v>
      </c>
      <c r="D716" s="24" t="s">
        <v>42</v>
      </c>
      <c r="E716" s="24" t="s">
        <v>1137</v>
      </c>
      <c r="F716" s="24" t="s">
        <v>3045</v>
      </c>
      <c r="G716" s="24" t="s">
        <v>3559</v>
      </c>
      <c r="H716" s="25" t="s">
        <v>5293</v>
      </c>
      <c r="I716" s="24" t="s">
        <v>23</v>
      </c>
      <c r="J716" s="24" t="s">
        <v>3048</v>
      </c>
      <c r="K716" s="26">
        <v>45820</v>
      </c>
      <c r="L716" s="26">
        <v>45881</v>
      </c>
      <c r="M716" s="26">
        <v>45881</v>
      </c>
      <c r="N716" s="26">
        <v>46824</v>
      </c>
      <c r="O716" s="24"/>
      <c r="P716" s="24" t="s">
        <v>3254</v>
      </c>
      <c r="Q716" s="24" t="s">
        <v>3255</v>
      </c>
      <c r="R716" s="24" t="s">
        <v>974</v>
      </c>
    </row>
    <row r="717" spans="1:18" ht="40.200000000000003">
      <c r="A717" s="24">
        <v>716</v>
      </c>
      <c r="B717" s="24" t="s">
        <v>5294</v>
      </c>
      <c r="C717" s="29">
        <v>202541076872</v>
      </c>
      <c r="D717" s="24" t="s">
        <v>65</v>
      </c>
      <c r="E717" s="24" t="s">
        <v>5295</v>
      </c>
      <c r="F717" s="24" t="s">
        <v>3059</v>
      </c>
      <c r="G717" s="24" t="s">
        <v>65</v>
      </c>
      <c r="H717" s="25" t="s">
        <v>5296</v>
      </c>
      <c r="I717" s="24" t="s">
        <v>23</v>
      </c>
      <c r="J717" s="24" t="s">
        <v>3048</v>
      </c>
      <c r="K717" s="26">
        <v>45814</v>
      </c>
      <c r="L717" s="26">
        <v>45881</v>
      </c>
      <c r="M717" s="26">
        <v>45881</v>
      </c>
      <c r="N717" s="24"/>
      <c r="O717" s="26">
        <v>45881</v>
      </c>
      <c r="P717" s="24" t="s">
        <v>3893</v>
      </c>
      <c r="Q717" s="24" t="s">
        <v>3894</v>
      </c>
      <c r="R717" s="24" t="s">
        <v>988</v>
      </c>
    </row>
    <row r="718" spans="1:18" ht="53.4">
      <c r="A718" s="24">
        <v>717</v>
      </c>
      <c r="B718" s="24" t="s">
        <v>5297</v>
      </c>
      <c r="C718" s="29">
        <v>202541076790</v>
      </c>
      <c r="D718" s="24" t="s">
        <v>65</v>
      </c>
      <c r="E718" s="24" t="s">
        <v>5298</v>
      </c>
      <c r="F718" s="24" t="s">
        <v>3059</v>
      </c>
      <c r="G718" s="24" t="s">
        <v>65</v>
      </c>
      <c r="H718" s="25" t="s">
        <v>5299</v>
      </c>
      <c r="I718" s="24" t="s">
        <v>23</v>
      </c>
      <c r="J718" s="24" t="s">
        <v>3048</v>
      </c>
      <c r="K718" s="26">
        <v>45825</v>
      </c>
      <c r="L718" s="26">
        <v>45881</v>
      </c>
      <c r="M718" s="26">
        <v>45881</v>
      </c>
      <c r="N718" s="24"/>
      <c r="O718" s="26">
        <v>45881</v>
      </c>
      <c r="P718" s="24" t="s">
        <v>3173</v>
      </c>
      <c r="Q718" s="24" t="s">
        <v>3174</v>
      </c>
      <c r="R718" s="24" t="s">
        <v>988</v>
      </c>
    </row>
    <row r="719" spans="1:18" ht="53.4">
      <c r="A719" s="24">
        <v>718</v>
      </c>
      <c r="B719" s="24" t="s">
        <v>5300</v>
      </c>
      <c r="C719" s="29">
        <v>202547076669</v>
      </c>
      <c r="D719" s="24" t="s">
        <v>31</v>
      </c>
      <c r="E719" s="24" t="s">
        <v>5301</v>
      </c>
      <c r="F719" s="24" t="s">
        <v>3091</v>
      </c>
      <c r="G719" s="24" t="s">
        <v>31</v>
      </c>
      <c r="H719" s="25" t="s">
        <v>5302</v>
      </c>
      <c r="I719" s="24"/>
      <c r="J719" s="24" t="s">
        <v>3048</v>
      </c>
      <c r="K719" s="26">
        <v>45875</v>
      </c>
      <c r="L719" s="26">
        <v>45881</v>
      </c>
      <c r="M719" s="26">
        <v>45881</v>
      </c>
      <c r="N719" s="24"/>
      <c r="O719" s="26">
        <v>45881</v>
      </c>
      <c r="P719" s="24" t="s">
        <v>3098</v>
      </c>
      <c r="Q719" s="24" t="s">
        <v>3099</v>
      </c>
      <c r="R719" s="24" t="s">
        <v>988</v>
      </c>
    </row>
    <row r="720" spans="1:18" ht="66.599999999999994">
      <c r="A720" s="24">
        <v>719</v>
      </c>
      <c r="B720" s="24" t="s">
        <v>5303</v>
      </c>
      <c r="C720" s="29">
        <v>202547076940</v>
      </c>
      <c r="D720" s="24" t="s">
        <v>31</v>
      </c>
      <c r="E720" s="24" t="s">
        <v>5304</v>
      </c>
      <c r="F720" s="24" t="s">
        <v>3091</v>
      </c>
      <c r="G720" s="24" t="s">
        <v>31</v>
      </c>
      <c r="H720" s="25" t="s">
        <v>5305</v>
      </c>
      <c r="I720" s="24"/>
      <c r="J720" s="24" t="s">
        <v>3048</v>
      </c>
      <c r="K720" s="26">
        <v>45875</v>
      </c>
      <c r="L720" s="26">
        <v>45029</v>
      </c>
      <c r="M720" s="26">
        <v>45881</v>
      </c>
      <c r="N720" s="24"/>
      <c r="O720" s="26">
        <v>45881</v>
      </c>
      <c r="P720" s="24" t="s">
        <v>5146</v>
      </c>
      <c r="Q720" s="24" t="s">
        <v>5147</v>
      </c>
      <c r="R720" s="24" t="s">
        <v>988</v>
      </c>
    </row>
    <row r="721" spans="1:18" ht="53.4">
      <c r="A721" s="24">
        <v>720</v>
      </c>
      <c r="B721" s="24" t="s">
        <v>5306</v>
      </c>
      <c r="C721" s="29">
        <v>202547076866</v>
      </c>
      <c r="D721" s="24" t="s">
        <v>31</v>
      </c>
      <c r="E721" s="24" t="s">
        <v>5307</v>
      </c>
      <c r="F721" s="24" t="s">
        <v>3091</v>
      </c>
      <c r="G721" s="24" t="s">
        <v>31</v>
      </c>
      <c r="H721" s="25" t="s">
        <v>5308</v>
      </c>
      <c r="I721" s="24"/>
      <c r="J721" s="24" t="s">
        <v>3048</v>
      </c>
      <c r="K721" s="26">
        <v>45876</v>
      </c>
      <c r="L721" s="26">
        <v>45022</v>
      </c>
      <c r="M721" s="26">
        <v>45881</v>
      </c>
      <c r="N721" s="24"/>
      <c r="O721" s="26">
        <v>45881</v>
      </c>
      <c r="P721" s="24" t="s">
        <v>3192</v>
      </c>
      <c r="Q721" s="24" t="s">
        <v>3193</v>
      </c>
      <c r="R721" s="24" t="s">
        <v>988</v>
      </c>
    </row>
    <row r="722" spans="1:18" ht="27">
      <c r="A722" s="24">
        <v>721</v>
      </c>
      <c r="B722" s="24" t="s">
        <v>5309</v>
      </c>
      <c r="C722" s="29">
        <v>202547076817</v>
      </c>
      <c r="D722" s="24" t="s">
        <v>31</v>
      </c>
      <c r="E722" s="24" t="s">
        <v>5310</v>
      </c>
      <c r="F722" s="24" t="s">
        <v>3091</v>
      </c>
      <c r="G722" s="24" t="s">
        <v>31</v>
      </c>
      <c r="H722" s="25" t="s">
        <v>5311</v>
      </c>
      <c r="I722" s="24"/>
      <c r="J722" s="24" t="s">
        <v>3048</v>
      </c>
      <c r="K722" s="26">
        <v>45875</v>
      </c>
      <c r="L722" s="26">
        <v>45008</v>
      </c>
      <c r="M722" s="26">
        <v>45881</v>
      </c>
      <c r="N722" s="24"/>
      <c r="O722" s="26">
        <v>45881</v>
      </c>
      <c r="P722" s="24" t="s">
        <v>3215</v>
      </c>
      <c r="Q722" s="24" t="s">
        <v>3216</v>
      </c>
      <c r="R722" s="24" t="s">
        <v>3022</v>
      </c>
    </row>
    <row r="723" spans="1:18" ht="40.200000000000003">
      <c r="A723" s="24">
        <v>722</v>
      </c>
      <c r="B723" s="24" t="s">
        <v>5312</v>
      </c>
      <c r="C723" s="29">
        <v>202517076617</v>
      </c>
      <c r="D723" s="24" t="s">
        <v>31</v>
      </c>
      <c r="E723" s="24" t="s">
        <v>5313</v>
      </c>
      <c r="F723" s="24" t="s">
        <v>3091</v>
      </c>
      <c r="G723" s="24" t="s">
        <v>31</v>
      </c>
      <c r="H723" s="25" t="s">
        <v>5314</v>
      </c>
      <c r="I723" s="24"/>
      <c r="J723" s="24" t="s">
        <v>3048</v>
      </c>
      <c r="K723" s="26">
        <v>45874</v>
      </c>
      <c r="L723" s="26">
        <v>45008</v>
      </c>
      <c r="M723" s="26">
        <v>45881</v>
      </c>
      <c r="N723" s="24"/>
      <c r="O723" s="26">
        <v>45881</v>
      </c>
      <c r="P723" s="24" t="s">
        <v>3359</v>
      </c>
      <c r="Q723" s="24" t="s">
        <v>3360</v>
      </c>
      <c r="R723" s="24" t="s">
        <v>988</v>
      </c>
    </row>
    <row r="724" spans="1:18" ht="66.599999999999994">
      <c r="A724" s="24">
        <v>723</v>
      </c>
      <c r="B724" s="24" t="s">
        <v>5315</v>
      </c>
      <c r="C724" s="29">
        <v>202517076656</v>
      </c>
      <c r="D724" s="24" t="s">
        <v>159</v>
      </c>
      <c r="E724" s="24" t="s">
        <v>5316</v>
      </c>
      <c r="F724" s="24" t="s">
        <v>3059</v>
      </c>
      <c r="G724" s="24" t="s">
        <v>5317</v>
      </c>
      <c r="H724" s="25" t="s">
        <v>5318</v>
      </c>
      <c r="I724" s="24"/>
      <c r="J724" s="24" t="s">
        <v>3048</v>
      </c>
      <c r="K724" s="26">
        <v>45856</v>
      </c>
      <c r="L724" s="26">
        <v>44974</v>
      </c>
      <c r="M724" s="26">
        <v>45881</v>
      </c>
      <c r="N724" s="24"/>
      <c r="O724" s="26">
        <v>45881</v>
      </c>
      <c r="P724" s="24" t="s">
        <v>3305</v>
      </c>
      <c r="Q724" s="24" t="s">
        <v>3306</v>
      </c>
      <c r="R724" s="24" t="s">
        <v>988</v>
      </c>
    </row>
    <row r="725" spans="1:18" ht="40.200000000000003">
      <c r="A725" s="24">
        <v>724</v>
      </c>
      <c r="B725" s="24" t="s">
        <v>1138</v>
      </c>
      <c r="C725" s="29">
        <v>202541076893</v>
      </c>
      <c r="D725" s="24" t="s">
        <v>99</v>
      </c>
      <c r="E725" s="24" t="s">
        <v>1139</v>
      </c>
      <c r="F725" s="24" t="s">
        <v>3052</v>
      </c>
      <c r="G725" s="24" t="s">
        <v>99</v>
      </c>
      <c r="H725" s="25" t="s">
        <v>5319</v>
      </c>
      <c r="I725" s="24" t="s">
        <v>3152</v>
      </c>
      <c r="J725" s="24" t="s">
        <v>3048</v>
      </c>
      <c r="K725" s="26">
        <v>45868</v>
      </c>
      <c r="L725" s="26">
        <v>45881</v>
      </c>
      <c r="M725" s="26">
        <v>45881</v>
      </c>
      <c r="N725" s="26">
        <v>46824</v>
      </c>
      <c r="O725" s="24"/>
      <c r="P725" s="24" t="s">
        <v>3908</v>
      </c>
      <c r="Q725" s="24" t="s">
        <v>3193</v>
      </c>
      <c r="R725" s="24" t="s">
        <v>968</v>
      </c>
    </row>
    <row r="726" spans="1:18" ht="40.200000000000003">
      <c r="A726" s="24">
        <v>725</v>
      </c>
      <c r="B726" s="24" t="s">
        <v>5320</v>
      </c>
      <c r="C726" s="29">
        <v>202517076791</v>
      </c>
      <c r="D726" s="24" t="s">
        <v>47</v>
      </c>
      <c r="E726" s="24" t="s">
        <v>5321</v>
      </c>
      <c r="F726" s="24" t="s">
        <v>3091</v>
      </c>
      <c r="G726" s="24" t="s">
        <v>5322</v>
      </c>
      <c r="H726" s="25" t="s">
        <v>5323</v>
      </c>
      <c r="I726" s="24"/>
      <c r="J726" s="24" t="s">
        <v>3048</v>
      </c>
      <c r="K726" s="26">
        <v>46125</v>
      </c>
      <c r="L726" s="26">
        <v>44939</v>
      </c>
      <c r="M726" s="26">
        <v>45881</v>
      </c>
      <c r="N726" s="24"/>
      <c r="O726" s="26">
        <v>45881</v>
      </c>
      <c r="P726" s="24" t="s">
        <v>3084</v>
      </c>
      <c r="Q726" s="24" t="s">
        <v>3085</v>
      </c>
      <c r="R726" s="24" t="s">
        <v>988</v>
      </c>
    </row>
    <row r="727" spans="1:18" ht="27">
      <c r="A727" s="24">
        <v>726</v>
      </c>
      <c r="B727" s="24" t="s">
        <v>5324</v>
      </c>
      <c r="C727" s="29">
        <v>202517076772</v>
      </c>
      <c r="D727" s="24" t="s">
        <v>47</v>
      </c>
      <c r="E727" s="24" t="s">
        <v>5325</v>
      </c>
      <c r="F727" s="24" t="s">
        <v>3091</v>
      </c>
      <c r="G727" s="24" t="s">
        <v>5326</v>
      </c>
      <c r="H727" s="25" t="s">
        <v>5327</v>
      </c>
      <c r="I727" s="24"/>
      <c r="J727" s="24" t="s">
        <v>3048</v>
      </c>
      <c r="K727" s="26">
        <v>46128</v>
      </c>
      <c r="L727" s="26">
        <v>44939</v>
      </c>
      <c r="M727" s="26">
        <v>45881</v>
      </c>
      <c r="N727" s="24"/>
      <c r="O727" s="26">
        <v>45881</v>
      </c>
      <c r="P727" s="24" t="s">
        <v>3109</v>
      </c>
      <c r="Q727" s="24" t="s">
        <v>3110</v>
      </c>
      <c r="R727" s="24" t="s">
        <v>988</v>
      </c>
    </row>
    <row r="728" spans="1:18" ht="27">
      <c r="A728" s="24">
        <v>727</v>
      </c>
      <c r="B728" s="24" t="s">
        <v>5328</v>
      </c>
      <c r="C728" s="29">
        <v>202517076821</v>
      </c>
      <c r="D728" s="24" t="s">
        <v>134</v>
      </c>
      <c r="E728" s="24" t="s">
        <v>649</v>
      </c>
      <c r="F728" s="24" t="s">
        <v>3117</v>
      </c>
      <c r="G728" s="24" t="s">
        <v>3392</v>
      </c>
      <c r="H728" s="25" t="s">
        <v>5329</v>
      </c>
      <c r="I728" s="24"/>
      <c r="J728" s="24" t="s">
        <v>3048</v>
      </c>
      <c r="K728" s="26">
        <v>45840</v>
      </c>
      <c r="L728" s="26">
        <v>44967</v>
      </c>
      <c r="M728" s="26">
        <v>45881</v>
      </c>
      <c r="N728" s="24"/>
      <c r="O728" s="26">
        <v>45881</v>
      </c>
      <c r="P728" s="24" t="s">
        <v>4735</v>
      </c>
      <c r="Q728" s="24" t="s">
        <v>4736</v>
      </c>
      <c r="R728" s="24" t="s">
        <v>988</v>
      </c>
    </row>
    <row r="729" spans="1:18" ht="27">
      <c r="A729" s="24">
        <v>728</v>
      </c>
      <c r="B729" s="24" t="s">
        <v>5330</v>
      </c>
      <c r="C729" s="29">
        <v>202517076888</v>
      </c>
      <c r="D729" s="24" t="s">
        <v>543</v>
      </c>
      <c r="E729" s="24" t="s">
        <v>5331</v>
      </c>
      <c r="F729" s="24" t="s">
        <v>3091</v>
      </c>
      <c r="G729" s="24" t="s">
        <v>543</v>
      </c>
      <c r="H729" s="25" t="s">
        <v>5332</v>
      </c>
      <c r="I729" s="24"/>
      <c r="J729" s="24" t="s">
        <v>3334</v>
      </c>
      <c r="K729" s="26">
        <v>45847</v>
      </c>
      <c r="L729" s="26">
        <v>44958</v>
      </c>
      <c r="M729" s="26">
        <v>45881</v>
      </c>
      <c r="N729" s="24"/>
      <c r="O729" s="26">
        <v>45881</v>
      </c>
      <c r="P729" s="24" t="s">
        <v>3335</v>
      </c>
      <c r="Q729" s="24" t="s">
        <v>3336</v>
      </c>
      <c r="R729" s="24" t="s">
        <v>988</v>
      </c>
    </row>
    <row r="730" spans="1:18" ht="53.4">
      <c r="A730" s="24">
        <v>729</v>
      </c>
      <c r="B730" s="24" t="s">
        <v>5333</v>
      </c>
      <c r="C730" s="29">
        <v>202517076690</v>
      </c>
      <c r="D730" s="24" t="s">
        <v>71</v>
      </c>
      <c r="E730" s="24" t="s">
        <v>5334</v>
      </c>
      <c r="F730" s="24" t="s">
        <v>3312</v>
      </c>
      <c r="G730" s="24" t="s">
        <v>215</v>
      </c>
      <c r="H730" s="25" t="s">
        <v>5335</v>
      </c>
      <c r="I730" s="24"/>
      <c r="J730" s="24" t="s">
        <v>3048</v>
      </c>
      <c r="K730" s="26">
        <v>45812</v>
      </c>
      <c r="L730" s="26">
        <v>44949</v>
      </c>
      <c r="M730" s="26">
        <v>45881</v>
      </c>
      <c r="N730" s="24"/>
      <c r="O730" s="26">
        <v>45881</v>
      </c>
      <c r="P730" s="24" t="s">
        <v>3204</v>
      </c>
      <c r="Q730" s="24" t="s">
        <v>3205</v>
      </c>
      <c r="R730" s="24" t="s">
        <v>988</v>
      </c>
    </row>
    <row r="731" spans="1:18" ht="40.200000000000003">
      <c r="A731" s="24">
        <v>730</v>
      </c>
      <c r="B731" s="24" t="s">
        <v>5336</v>
      </c>
      <c r="C731" s="29">
        <v>202541076918</v>
      </c>
      <c r="D731" s="24" t="s">
        <v>44</v>
      </c>
      <c r="E731" s="24" t="s">
        <v>5337</v>
      </c>
      <c r="F731" s="24" t="s">
        <v>3052</v>
      </c>
      <c r="G731" s="24" t="s">
        <v>3408</v>
      </c>
      <c r="H731" s="25" t="s">
        <v>5338</v>
      </c>
      <c r="I731" s="24" t="s">
        <v>23</v>
      </c>
      <c r="J731" s="24" t="s">
        <v>3334</v>
      </c>
      <c r="K731" s="26">
        <v>45853</v>
      </c>
      <c r="L731" s="26">
        <v>45881</v>
      </c>
      <c r="M731" s="26">
        <v>45881</v>
      </c>
      <c r="N731" s="24"/>
      <c r="O731" s="26">
        <v>46132</v>
      </c>
      <c r="P731" s="24" t="s">
        <v>3695</v>
      </c>
      <c r="Q731" s="24" t="s">
        <v>3085</v>
      </c>
      <c r="R731" s="24" t="s">
        <v>3022</v>
      </c>
    </row>
    <row r="732" spans="1:18" ht="53.4">
      <c r="A732" s="24">
        <v>731</v>
      </c>
      <c r="B732" s="24" t="s">
        <v>5339</v>
      </c>
      <c r="C732" s="29">
        <v>202517076637</v>
      </c>
      <c r="D732" s="24" t="s">
        <v>35</v>
      </c>
      <c r="E732" s="24" t="s">
        <v>5340</v>
      </c>
      <c r="F732" s="24" t="s">
        <v>3091</v>
      </c>
      <c r="G732" s="24" t="s">
        <v>3213</v>
      </c>
      <c r="H732" s="25" t="s">
        <v>5341</v>
      </c>
      <c r="I732" s="24"/>
      <c r="J732" s="24" t="s">
        <v>3048</v>
      </c>
      <c r="K732" s="26">
        <v>45875</v>
      </c>
      <c r="L732" s="26">
        <v>44938</v>
      </c>
      <c r="M732" s="26">
        <v>45881</v>
      </c>
      <c r="N732" s="24"/>
      <c r="O732" s="26">
        <v>45881</v>
      </c>
      <c r="P732" s="24" t="s">
        <v>3069</v>
      </c>
      <c r="Q732" s="24" t="s">
        <v>3070</v>
      </c>
      <c r="R732" s="24" t="s">
        <v>988</v>
      </c>
    </row>
    <row r="733" spans="1:18" ht="40.200000000000003">
      <c r="A733" s="24">
        <v>732</v>
      </c>
      <c r="B733" s="24" t="s">
        <v>5342</v>
      </c>
      <c r="C733" s="29">
        <v>202517076661</v>
      </c>
      <c r="D733" s="24" t="s">
        <v>32</v>
      </c>
      <c r="E733" s="24" t="s">
        <v>5343</v>
      </c>
      <c r="F733" s="24" t="s">
        <v>3066</v>
      </c>
      <c r="G733" s="24" t="s">
        <v>3067</v>
      </c>
      <c r="H733" s="25" t="s">
        <v>5344</v>
      </c>
      <c r="I733" s="24"/>
      <c r="J733" s="24" t="s">
        <v>3048</v>
      </c>
      <c r="K733" s="26">
        <v>45873</v>
      </c>
      <c r="L733" s="26">
        <v>45266</v>
      </c>
      <c r="M733" s="26">
        <v>45881</v>
      </c>
      <c r="N733" s="24"/>
      <c r="O733" s="26">
        <v>45881</v>
      </c>
      <c r="P733" s="24" t="s">
        <v>3173</v>
      </c>
      <c r="Q733" s="24" t="s">
        <v>3174</v>
      </c>
      <c r="R733" s="24" t="s">
        <v>988</v>
      </c>
    </row>
    <row r="734" spans="1:18" ht="40.200000000000003">
      <c r="A734" s="24">
        <v>733</v>
      </c>
      <c r="B734" s="24" t="s">
        <v>5345</v>
      </c>
      <c r="C734" s="29">
        <v>202517076644</v>
      </c>
      <c r="D734" s="24" t="s">
        <v>32</v>
      </c>
      <c r="E734" s="24" t="s">
        <v>5346</v>
      </c>
      <c r="F734" s="24" t="s">
        <v>3066</v>
      </c>
      <c r="G734" s="24" t="s">
        <v>3067</v>
      </c>
      <c r="H734" s="25" t="s">
        <v>5347</v>
      </c>
      <c r="I734" s="24"/>
      <c r="J734" s="24" t="s">
        <v>3048</v>
      </c>
      <c r="K734" s="26">
        <v>45875</v>
      </c>
      <c r="L734" s="26">
        <v>45287</v>
      </c>
      <c r="M734" s="26">
        <v>45881</v>
      </c>
      <c r="N734" s="24"/>
      <c r="O734" s="26">
        <v>45881</v>
      </c>
      <c r="P734" s="24" t="s">
        <v>3239</v>
      </c>
      <c r="Q734" s="24" t="s">
        <v>3240</v>
      </c>
      <c r="R734" s="24" t="s">
        <v>988</v>
      </c>
    </row>
    <row r="735" spans="1:18" ht="66.599999999999994">
      <c r="A735" s="24">
        <v>734</v>
      </c>
      <c r="B735" s="24" t="s">
        <v>5348</v>
      </c>
      <c r="C735" s="29">
        <v>202517076648</v>
      </c>
      <c r="D735" s="24" t="s">
        <v>73</v>
      </c>
      <c r="E735" s="24" t="s">
        <v>5349</v>
      </c>
      <c r="F735" s="24" t="s">
        <v>3059</v>
      </c>
      <c r="G735" s="24" t="s">
        <v>3124</v>
      </c>
      <c r="H735" s="25" t="s">
        <v>5350</v>
      </c>
      <c r="I735" s="24"/>
      <c r="J735" s="24" t="s">
        <v>3048</v>
      </c>
      <c r="K735" s="26">
        <v>45765</v>
      </c>
      <c r="L735" s="26">
        <v>44950</v>
      </c>
      <c r="M735" s="26">
        <v>45881</v>
      </c>
      <c r="N735" s="24"/>
      <c r="O735" s="26">
        <v>45881</v>
      </c>
      <c r="P735" s="24" t="s">
        <v>3294</v>
      </c>
      <c r="Q735" s="24" t="s">
        <v>3295</v>
      </c>
      <c r="R735" s="24" t="s">
        <v>988</v>
      </c>
    </row>
    <row r="736" spans="1:18" ht="66.599999999999994">
      <c r="A736" s="24">
        <v>735</v>
      </c>
      <c r="B736" s="24" t="s">
        <v>5351</v>
      </c>
      <c r="C736" s="29">
        <v>202517076835</v>
      </c>
      <c r="D736" s="24" t="s">
        <v>71</v>
      </c>
      <c r="E736" s="24" t="s">
        <v>5352</v>
      </c>
      <c r="F736" s="24" t="s">
        <v>3312</v>
      </c>
      <c r="G736" s="24" t="s">
        <v>3741</v>
      </c>
      <c r="H736" s="25" t="s">
        <v>5353</v>
      </c>
      <c r="I736" s="24"/>
      <c r="J736" s="24" t="s">
        <v>3048</v>
      </c>
      <c r="K736" s="26">
        <v>45863</v>
      </c>
      <c r="L736" s="26">
        <v>44973</v>
      </c>
      <c r="M736" s="26">
        <v>45881</v>
      </c>
      <c r="N736" s="24"/>
      <c r="O736" s="26">
        <v>45881</v>
      </c>
      <c r="P736" s="24" t="s">
        <v>3168</v>
      </c>
      <c r="Q736" s="24" t="s">
        <v>3050</v>
      </c>
      <c r="R736" s="24" t="s">
        <v>988</v>
      </c>
    </row>
    <row r="737" spans="1:18" ht="27">
      <c r="A737" s="24">
        <v>736</v>
      </c>
      <c r="B737" s="24" t="s">
        <v>1140</v>
      </c>
      <c r="C737" s="29">
        <v>202511076906</v>
      </c>
      <c r="D737" s="24" t="s">
        <v>62</v>
      </c>
      <c r="E737" s="24" t="s">
        <v>1141</v>
      </c>
      <c r="F737" s="24" t="s">
        <v>3052</v>
      </c>
      <c r="G737" s="24" t="s">
        <v>5354</v>
      </c>
      <c r="H737" s="25" t="s">
        <v>5355</v>
      </c>
      <c r="I737" s="24" t="s">
        <v>3152</v>
      </c>
      <c r="J737" s="24" t="s">
        <v>3048</v>
      </c>
      <c r="K737" s="26">
        <v>45868</v>
      </c>
      <c r="L737" s="26">
        <v>45881</v>
      </c>
      <c r="M737" s="26">
        <v>45881</v>
      </c>
      <c r="N737" s="26">
        <v>46824</v>
      </c>
      <c r="O737" s="24"/>
      <c r="P737" s="24" t="s">
        <v>3239</v>
      </c>
      <c r="Q737" s="24" t="s">
        <v>3240</v>
      </c>
      <c r="R737" s="24" t="s">
        <v>968</v>
      </c>
    </row>
    <row r="738" spans="1:18" ht="27">
      <c r="A738" s="24">
        <v>737</v>
      </c>
      <c r="B738" s="24" t="s">
        <v>1142</v>
      </c>
      <c r="C738" s="29">
        <v>202511076722</v>
      </c>
      <c r="D738" s="24" t="s">
        <v>62</v>
      </c>
      <c r="E738" s="24" t="s">
        <v>1143</v>
      </c>
      <c r="F738" s="24" t="s">
        <v>3052</v>
      </c>
      <c r="G738" s="24" t="s">
        <v>5354</v>
      </c>
      <c r="H738" s="25" t="s">
        <v>5356</v>
      </c>
      <c r="I738" s="24" t="s">
        <v>3152</v>
      </c>
      <c r="J738" s="24" t="s">
        <v>3048</v>
      </c>
      <c r="K738" s="26">
        <v>45868</v>
      </c>
      <c r="L738" s="26">
        <v>45881</v>
      </c>
      <c r="M738" s="26">
        <v>45881</v>
      </c>
      <c r="N738" s="26">
        <v>46824</v>
      </c>
      <c r="O738" s="24"/>
      <c r="P738" s="24" t="s">
        <v>3893</v>
      </c>
      <c r="Q738" s="24" t="s">
        <v>3894</v>
      </c>
      <c r="R738" s="24" t="s">
        <v>968</v>
      </c>
    </row>
    <row r="739" spans="1:18" ht="66.599999999999994">
      <c r="A739" s="24">
        <v>738</v>
      </c>
      <c r="B739" s="24" t="s">
        <v>5357</v>
      </c>
      <c r="C739" s="29">
        <v>202547076562</v>
      </c>
      <c r="D739" s="24" t="s">
        <v>67</v>
      </c>
      <c r="E739" s="24" t="s">
        <v>5358</v>
      </c>
      <c r="F739" s="24" t="s">
        <v>3091</v>
      </c>
      <c r="G739" s="24" t="s">
        <v>5359</v>
      </c>
      <c r="H739" s="25" t="s">
        <v>5360</v>
      </c>
      <c r="I739" s="24"/>
      <c r="J739" s="24" t="s">
        <v>3048</v>
      </c>
      <c r="K739" s="26">
        <v>45825</v>
      </c>
      <c r="L739" s="26">
        <v>44939</v>
      </c>
      <c r="M739" s="26">
        <v>45881</v>
      </c>
      <c r="N739" s="24"/>
      <c r="O739" s="26">
        <v>45881</v>
      </c>
      <c r="P739" s="24" t="s">
        <v>3933</v>
      </c>
      <c r="Q739" s="24" t="s">
        <v>3934</v>
      </c>
      <c r="R739" s="24" t="s">
        <v>988</v>
      </c>
    </row>
    <row r="740" spans="1:18" ht="53.4">
      <c r="A740" s="24">
        <v>739</v>
      </c>
      <c r="B740" s="24" t="s">
        <v>5361</v>
      </c>
      <c r="C740" s="29">
        <v>202544076679</v>
      </c>
      <c r="D740" s="24" t="s">
        <v>87</v>
      </c>
      <c r="E740" s="24" t="s">
        <v>5362</v>
      </c>
      <c r="F740" s="24" t="s">
        <v>5280</v>
      </c>
      <c r="G740" s="24" t="s">
        <v>87</v>
      </c>
      <c r="H740" s="25" t="s">
        <v>5363</v>
      </c>
      <c r="I740" s="24"/>
      <c r="J740" s="24" t="s">
        <v>3048</v>
      </c>
      <c r="K740" s="26">
        <v>45922</v>
      </c>
      <c r="L740" s="26">
        <v>45881</v>
      </c>
      <c r="M740" s="26">
        <v>45881</v>
      </c>
      <c r="N740" s="24"/>
      <c r="O740" s="24"/>
      <c r="P740" s="24" t="s">
        <v>3079</v>
      </c>
      <c r="Q740" s="24" t="s">
        <v>3080</v>
      </c>
      <c r="R740" s="24" t="s">
        <v>650</v>
      </c>
    </row>
    <row r="741" spans="1:18" ht="53.4">
      <c r="A741" s="24">
        <v>740</v>
      </c>
      <c r="B741" s="24" t="s">
        <v>5364</v>
      </c>
      <c r="C741" s="29">
        <v>202541077210</v>
      </c>
      <c r="D741" s="24" t="s">
        <v>65</v>
      </c>
      <c r="E741" s="24" t="s">
        <v>5365</v>
      </c>
      <c r="F741" s="24" t="s">
        <v>3059</v>
      </c>
      <c r="G741" s="24" t="s">
        <v>65</v>
      </c>
      <c r="H741" s="25" t="s">
        <v>5366</v>
      </c>
      <c r="I741" s="24" t="s">
        <v>23</v>
      </c>
      <c r="J741" s="24" t="s">
        <v>3048</v>
      </c>
      <c r="K741" s="26">
        <v>45814</v>
      </c>
      <c r="L741" s="26">
        <v>45882</v>
      </c>
      <c r="M741" s="26">
        <v>45882</v>
      </c>
      <c r="N741" s="24"/>
      <c r="O741" s="26">
        <v>45882</v>
      </c>
      <c r="P741" s="24" t="s">
        <v>3220</v>
      </c>
      <c r="Q741" s="24" t="s">
        <v>3221</v>
      </c>
      <c r="R741" s="24" t="s">
        <v>988</v>
      </c>
    </row>
    <row r="742" spans="1:18" ht="53.4">
      <c r="A742" s="24">
        <v>741</v>
      </c>
      <c r="B742" s="24" t="s">
        <v>1152</v>
      </c>
      <c r="C742" s="29">
        <v>202541077174</v>
      </c>
      <c r="D742" s="24" t="s">
        <v>42</v>
      </c>
      <c r="E742" s="24" t="s">
        <v>1153</v>
      </c>
      <c r="F742" s="24" t="s">
        <v>3045</v>
      </c>
      <c r="G742" s="24" t="s">
        <v>3559</v>
      </c>
      <c r="H742" s="25" t="s">
        <v>5367</v>
      </c>
      <c r="I742" s="24" t="s">
        <v>23</v>
      </c>
      <c r="J742" s="24" t="s">
        <v>3048</v>
      </c>
      <c r="K742" s="26">
        <v>45804</v>
      </c>
      <c r="L742" s="26">
        <v>45882</v>
      </c>
      <c r="M742" s="26">
        <v>45882</v>
      </c>
      <c r="N742" s="26">
        <v>46825</v>
      </c>
      <c r="O742" s="24"/>
      <c r="P742" s="24" t="s">
        <v>3289</v>
      </c>
      <c r="Q742" s="24" t="s">
        <v>3290</v>
      </c>
      <c r="R742" s="24" t="s">
        <v>974</v>
      </c>
    </row>
    <row r="743" spans="1:18" ht="40.200000000000003">
      <c r="A743" s="24">
        <v>742</v>
      </c>
      <c r="B743" s="24" t="s">
        <v>1148</v>
      </c>
      <c r="C743" s="29">
        <v>202541077101</v>
      </c>
      <c r="D743" s="24" t="s">
        <v>109</v>
      </c>
      <c r="E743" s="24" t="s">
        <v>1149</v>
      </c>
      <c r="F743" s="24" t="s">
        <v>3091</v>
      </c>
      <c r="G743" s="24" t="s">
        <v>5368</v>
      </c>
      <c r="H743" s="25" t="s">
        <v>5369</v>
      </c>
      <c r="I743" s="24" t="s">
        <v>3152</v>
      </c>
      <c r="J743" s="24" t="s">
        <v>3048</v>
      </c>
      <c r="K743" s="26">
        <v>45880</v>
      </c>
      <c r="L743" s="26">
        <v>45882</v>
      </c>
      <c r="M743" s="26">
        <v>45882</v>
      </c>
      <c r="N743" s="26">
        <v>46825</v>
      </c>
      <c r="O743" s="24"/>
      <c r="P743" s="24" t="s">
        <v>3103</v>
      </c>
      <c r="Q743" s="24" t="s">
        <v>3104</v>
      </c>
      <c r="R743" s="24" t="s">
        <v>647</v>
      </c>
    </row>
    <row r="744" spans="1:18" ht="53.4">
      <c r="A744" s="24">
        <v>743</v>
      </c>
      <c r="B744" s="24" t="s">
        <v>1146</v>
      </c>
      <c r="C744" s="29">
        <v>202511076990</v>
      </c>
      <c r="D744" s="24" t="s">
        <v>33</v>
      </c>
      <c r="E744" s="24" t="s">
        <v>1147</v>
      </c>
      <c r="F744" s="24" t="s">
        <v>3052</v>
      </c>
      <c r="G744" s="24" t="s">
        <v>3319</v>
      </c>
      <c r="H744" s="25" t="s">
        <v>5370</v>
      </c>
      <c r="I744" s="24" t="s">
        <v>3152</v>
      </c>
      <c r="J744" s="24" t="s">
        <v>3048</v>
      </c>
      <c r="K744" s="26">
        <v>45876</v>
      </c>
      <c r="L744" s="26">
        <v>45882</v>
      </c>
      <c r="M744" s="26">
        <v>45882</v>
      </c>
      <c r="N744" s="26">
        <v>46825</v>
      </c>
      <c r="O744" s="24"/>
      <c r="P744" s="24" t="s">
        <v>3682</v>
      </c>
      <c r="Q744" s="24" t="s">
        <v>3683</v>
      </c>
      <c r="R744" s="24" t="s">
        <v>968</v>
      </c>
    </row>
    <row r="745" spans="1:18" ht="40.200000000000003">
      <c r="A745" s="24">
        <v>744</v>
      </c>
      <c r="B745" s="24" t="s">
        <v>5371</v>
      </c>
      <c r="C745" s="29">
        <v>202541077054</v>
      </c>
      <c r="D745" s="24" t="s">
        <v>40</v>
      </c>
      <c r="E745" s="24" t="s">
        <v>5372</v>
      </c>
      <c r="F745" s="24" t="s">
        <v>3091</v>
      </c>
      <c r="G745" s="24" t="s">
        <v>4104</v>
      </c>
      <c r="H745" s="25" t="s">
        <v>5373</v>
      </c>
      <c r="I745" s="24" t="s">
        <v>23</v>
      </c>
      <c r="J745" s="24" t="s">
        <v>3048</v>
      </c>
      <c r="K745" s="26">
        <v>45877</v>
      </c>
      <c r="L745" s="26">
        <v>45882</v>
      </c>
      <c r="M745" s="26">
        <v>45882</v>
      </c>
      <c r="N745" s="24"/>
      <c r="O745" s="26">
        <v>45882</v>
      </c>
      <c r="P745" s="24" t="s">
        <v>3321</v>
      </c>
      <c r="Q745" s="24" t="s">
        <v>3322</v>
      </c>
      <c r="R745" s="24" t="s">
        <v>988</v>
      </c>
    </row>
    <row r="746" spans="1:18" ht="66.599999999999994">
      <c r="A746" s="24">
        <v>745</v>
      </c>
      <c r="B746" s="24" t="s">
        <v>1144</v>
      </c>
      <c r="C746" s="29">
        <v>202541077316</v>
      </c>
      <c r="D746" s="24" t="s">
        <v>99</v>
      </c>
      <c r="E746" s="24" t="s">
        <v>1145</v>
      </c>
      <c r="F746" s="24" t="s">
        <v>3052</v>
      </c>
      <c r="G746" s="24" t="s">
        <v>99</v>
      </c>
      <c r="H746" s="25" t="s">
        <v>5374</v>
      </c>
      <c r="I746" s="24" t="s">
        <v>3152</v>
      </c>
      <c r="J746" s="24" t="s">
        <v>3048</v>
      </c>
      <c r="K746" s="26">
        <v>45870</v>
      </c>
      <c r="L746" s="26">
        <v>45882</v>
      </c>
      <c r="M746" s="26">
        <v>45882</v>
      </c>
      <c r="N746" s="26">
        <v>46825</v>
      </c>
      <c r="O746" s="24"/>
      <c r="P746" s="24" t="s">
        <v>5146</v>
      </c>
      <c r="Q746" s="24" t="s">
        <v>5147</v>
      </c>
      <c r="R746" s="24" t="s">
        <v>968</v>
      </c>
    </row>
    <row r="747" spans="1:18" ht="40.200000000000003">
      <c r="A747" s="24">
        <v>746</v>
      </c>
      <c r="B747" s="24" t="s">
        <v>5375</v>
      </c>
      <c r="C747" s="29">
        <v>202541077271</v>
      </c>
      <c r="D747" s="24" t="s">
        <v>99</v>
      </c>
      <c r="E747" s="24" t="s">
        <v>5376</v>
      </c>
      <c r="F747" s="24" t="s">
        <v>3052</v>
      </c>
      <c r="G747" s="24" t="s">
        <v>99</v>
      </c>
      <c r="H747" s="25" t="s">
        <v>5377</v>
      </c>
      <c r="I747" s="24" t="s">
        <v>23</v>
      </c>
      <c r="J747" s="24" t="s">
        <v>3048</v>
      </c>
      <c r="K747" s="26">
        <v>45867</v>
      </c>
      <c r="L747" s="26">
        <v>45882</v>
      </c>
      <c r="M747" s="26">
        <v>45882</v>
      </c>
      <c r="N747" s="24"/>
      <c r="O747" s="26">
        <v>46142</v>
      </c>
      <c r="P747" s="24" t="s">
        <v>3272</v>
      </c>
      <c r="Q747" s="24" t="s">
        <v>3273</v>
      </c>
      <c r="R747" s="24" t="s">
        <v>988</v>
      </c>
    </row>
    <row r="748" spans="1:18" ht="27">
      <c r="A748" s="24">
        <v>747</v>
      </c>
      <c r="B748" s="24" t="s">
        <v>5378</v>
      </c>
      <c r="C748" s="29">
        <v>202517077138</v>
      </c>
      <c r="D748" s="24" t="s">
        <v>74</v>
      </c>
      <c r="E748" s="24" t="s">
        <v>5379</v>
      </c>
      <c r="F748" s="24" t="s">
        <v>3302</v>
      </c>
      <c r="G748" s="24" t="s">
        <v>5380</v>
      </c>
      <c r="H748" s="25" t="s">
        <v>5381</v>
      </c>
      <c r="I748" s="24"/>
      <c r="J748" s="24" t="s">
        <v>3048</v>
      </c>
      <c r="K748" s="26">
        <v>45828</v>
      </c>
      <c r="L748" s="26">
        <v>44939</v>
      </c>
      <c r="M748" s="26">
        <v>45882</v>
      </c>
      <c r="N748" s="24"/>
      <c r="O748" s="26">
        <v>45882</v>
      </c>
      <c r="P748" s="24" t="s">
        <v>3695</v>
      </c>
      <c r="Q748" s="24" t="s">
        <v>3085</v>
      </c>
      <c r="R748" s="24" t="s">
        <v>988</v>
      </c>
    </row>
    <row r="749" spans="1:18" ht="40.200000000000003">
      <c r="A749" s="24">
        <v>748</v>
      </c>
      <c r="B749" s="24" t="s">
        <v>5382</v>
      </c>
      <c r="C749" s="29">
        <v>202517077125</v>
      </c>
      <c r="D749" s="24" t="s">
        <v>31</v>
      </c>
      <c r="E749" s="24" t="s">
        <v>5383</v>
      </c>
      <c r="F749" s="24" t="s">
        <v>3091</v>
      </c>
      <c r="G749" s="24" t="s">
        <v>31</v>
      </c>
      <c r="H749" s="25" t="s">
        <v>5384</v>
      </c>
      <c r="I749" s="24"/>
      <c r="J749" s="24" t="s">
        <v>3048</v>
      </c>
      <c r="K749" s="26">
        <v>45876</v>
      </c>
      <c r="L749" s="26">
        <v>45882</v>
      </c>
      <c r="M749" s="26">
        <v>45882</v>
      </c>
      <c r="N749" s="24"/>
      <c r="O749" s="26">
        <v>45882</v>
      </c>
      <c r="P749" s="24" t="s">
        <v>3364</v>
      </c>
      <c r="Q749" s="24" t="s">
        <v>3255</v>
      </c>
      <c r="R749" s="24" t="s">
        <v>988</v>
      </c>
    </row>
    <row r="750" spans="1:18" ht="53.4">
      <c r="A750" s="24">
        <v>749</v>
      </c>
      <c r="B750" s="24" t="s">
        <v>5385</v>
      </c>
      <c r="C750" s="29">
        <v>202547077046</v>
      </c>
      <c r="D750" s="24" t="s">
        <v>31</v>
      </c>
      <c r="E750" s="24" t="s">
        <v>5386</v>
      </c>
      <c r="F750" s="24" t="s">
        <v>3091</v>
      </c>
      <c r="G750" s="24" t="s">
        <v>31</v>
      </c>
      <c r="H750" s="25" t="s">
        <v>5387</v>
      </c>
      <c r="I750" s="24"/>
      <c r="J750" s="24" t="s">
        <v>3048</v>
      </c>
      <c r="K750" s="26">
        <v>45876</v>
      </c>
      <c r="L750" s="26">
        <v>45016</v>
      </c>
      <c r="M750" s="26">
        <v>45882</v>
      </c>
      <c r="N750" s="24"/>
      <c r="O750" s="26">
        <v>45882</v>
      </c>
      <c r="P750" s="24" t="s">
        <v>3093</v>
      </c>
      <c r="Q750" s="24" t="s">
        <v>3094</v>
      </c>
      <c r="R750" s="24" t="s">
        <v>988</v>
      </c>
    </row>
    <row r="751" spans="1:18" ht="53.4">
      <c r="A751" s="24">
        <v>750</v>
      </c>
      <c r="B751" s="24" t="s">
        <v>5388</v>
      </c>
      <c r="C751" s="29">
        <v>202517077059</v>
      </c>
      <c r="D751" s="24" t="s">
        <v>31</v>
      </c>
      <c r="E751" s="24" t="s">
        <v>5389</v>
      </c>
      <c r="F751" s="24" t="s">
        <v>3091</v>
      </c>
      <c r="G751" s="24" t="s">
        <v>31</v>
      </c>
      <c r="H751" s="25" t="s">
        <v>5390</v>
      </c>
      <c r="I751" s="24"/>
      <c r="J751" s="24" t="s">
        <v>3048</v>
      </c>
      <c r="K751" s="26">
        <v>45876</v>
      </c>
      <c r="L751" s="26">
        <v>45013</v>
      </c>
      <c r="M751" s="26">
        <v>45882</v>
      </c>
      <c r="N751" s="24"/>
      <c r="O751" s="26">
        <v>45882</v>
      </c>
      <c r="P751" s="24" t="s">
        <v>3069</v>
      </c>
      <c r="Q751" s="24" t="s">
        <v>3070</v>
      </c>
      <c r="R751" s="24" t="s">
        <v>988</v>
      </c>
    </row>
    <row r="752" spans="1:18" ht="53.4">
      <c r="A752" s="24">
        <v>751</v>
      </c>
      <c r="B752" s="24" t="s">
        <v>5391</v>
      </c>
      <c r="C752" s="29">
        <v>202547077042</v>
      </c>
      <c r="D752" s="24" t="s">
        <v>31</v>
      </c>
      <c r="E752" s="24" t="s">
        <v>5392</v>
      </c>
      <c r="F752" s="24" t="s">
        <v>3091</v>
      </c>
      <c r="G752" s="24" t="s">
        <v>31</v>
      </c>
      <c r="H752" s="25" t="s">
        <v>5393</v>
      </c>
      <c r="I752" s="24"/>
      <c r="J752" s="24" t="s">
        <v>3048</v>
      </c>
      <c r="K752" s="26">
        <v>45876</v>
      </c>
      <c r="L752" s="26">
        <v>45882</v>
      </c>
      <c r="M752" s="26">
        <v>45882</v>
      </c>
      <c r="N752" s="24"/>
      <c r="O752" s="26">
        <v>45882</v>
      </c>
      <c r="P752" s="24" t="s">
        <v>3098</v>
      </c>
      <c r="Q752" s="24" t="s">
        <v>3099</v>
      </c>
      <c r="R752" s="24" t="s">
        <v>988</v>
      </c>
    </row>
    <row r="753" spans="1:18" ht="40.200000000000003">
      <c r="A753" s="24">
        <v>752</v>
      </c>
      <c r="B753" s="24" t="s">
        <v>5394</v>
      </c>
      <c r="C753" s="29">
        <v>202517077200</v>
      </c>
      <c r="D753" s="24" t="s">
        <v>31</v>
      </c>
      <c r="E753" s="24" t="s">
        <v>5395</v>
      </c>
      <c r="F753" s="24" t="s">
        <v>3091</v>
      </c>
      <c r="G753" s="24" t="s">
        <v>31</v>
      </c>
      <c r="H753" s="25" t="s">
        <v>5396</v>
      </c>
      <c r="I753" s="24"/>
      <c r="J753" s="24" t="s">
        <v>3048</v>
      </c>
      <c r="K753" s="26">
        <v>45876</v>
      </c>
      <c r="L753" s="26">
        <v>45882</v>
      </c>
      <c r="M753" s="26">
        <v>45882</v>
      </c>
      <c r="N753" s="24"/>
      <c r="O753" s="26">
        <v>45882</v>
      </c>
      <c r="P753" s="24" t="s">
        <v>3359</v>
      </c>
      <c r="Q753" s="24" t="s">
        <v>3360</v>
      </c>
      <c r="R753" s="24" t="s">
        <v>988</v>
      </c>
    </row>
    <row r="754" spans="1:18" ht="40.200000000000003">
      <c r="A754" s="24">
        <v>753</v>
      </c>
      <c r="B754" s="24" t="s">
        <v>5397</v>
      </c>
      <c r="C754" s="29">
        <v>202547077085</v>
      </c>
      <c r="D754" s="24" t="s">
        <v>31</v>
      </c>
      <c r="E754" s="24" t="s">
        <v>5398</v>
      </c>
      <c r="F754" s="24" t="s">
        <v>3091</v>
      </c>
      <c r="G754" s="24" t="s">
        <v>31</v>
      </c>
      <c r="H754" s="25" t="s">
        <v>5399</v>
      </c>
      <c r="I754" s="24"/>
      <c r="J754" s="24" t="s">
        <v>3048</v>
      </c>
      <c r="K754" s="26">
        <v>45875</v>
      </c>
      <c r="L754" s="26">
        <v>45030</v>
      </c>
      <c r="M754" s="26">
        <v>45882</v>
      </c>
      <c r="N754" s="24"/>
      <c r="O754" s="26">
        <v>45882</v>
      </c>
      <c r="P754" s="24" t="s">
        <v>3215</v>
      </c>
      <c r="Q754" s="24" t="s">
        <v>3216</v>
      </c>
      <c r="R754" s="24" t="s">
        <v>988</v>
      </c>
    </row>
    <row r="755" spans="1:18" ht="40.200000000000003">
      <c r="A755" s="24">
        <v>754</v>
      </c>
      <c r="B755" s="24" t="s">
        <v>5400</v>
      </c>
      <c r="C755" s="29">
        <v>202547077216</v>
      </c>
      <c r="D755" s="24" t="s">
        <v>31</v>
      </c>
      <c r="E755" s="24" t="s">
        <v>5401</v>
      </c>
      <c r="F755" s="24" t="s">
        <v>3091</v>
      </c>
      <c r="G755" s="24" t="s">
        <v>31</v>
      </c>
      <c r="H755" s="25" t="s">
        <v>5402</v>
      </c>
      <c r="I755" s="24"/>
      <c r="J755" s="24" t="s">
        <v>3048</v>
      </c>
      <c r="K755" s="26">
        <v>45876</v>
      </c>
      <c r="L755" s="26">
        <v>45019</v>
      </c>
      <c r="M755" s="26">
        <v>45882</v>
      </c>
      <c r="N755" s="24"/>
      <c r="O755" s="26">
        <v>45882</v>
      </c>
      <c r="P755" s="24" t="s">
        <v>3103</v>
      </c>
      <c r="Q755" s="24" t="s">
        <v>3104</v>
      </c>
      <c r="R755" s="24" t="s">
        <v>988</v>
      </c>
    </row>
    <row r="756" spans="1:18" ht="53.4">
      <c r="A756" s="24">
        <v>755</v>
      </c>
      <c r="B756" s="24" t="s">
        <v>5403</v>
      </c>
      <c r="C756" s="29">
        <v>202541077124</v>
      </c>
      <c r="D756" s="24" t="s">
        <v>44</v>
      </c>
      <c r="E756" s="24" t="s">
        <v>5404</v>
      </c>
      <c r="F756" s="24" t="s">
        <v>3052</v>
      </c>
      <c r="G756" s="24" t="s">
        <v>3408</v>
      </c>
      <c r="H756" s="25" t="s">
        <v>5405</v>
      </c>
      <c r="I756" s="24" t="s">
        <v>23</v>
      </c>
      <c r="J756" s="24" t="s">
        <v>3334</v>
      </c>
      <c r="K756" s="26">
        <v>45825</v>
      </c>
      <c r="L756" s="26">
        <v>45882</v>
      </c>
      <c r="M756" s="26">
        <v>45882</v>
      </c>
      <c r="N756" s="24"/>
      <c r="O756" s="26">
        <v>45882</v>
      </c>
      <c r="P756" s="24" t="s">
        <v>5213</v>
      </c>
      <c r="Q756" s="24" t="s">
        <v>3316</v>
      </c>
      <c r="R756" s="24" t="s">
        <v>3024</v>
      </c>
    </row>
    <row r="757" spans="1:18" ht="53.4">
      <c r="A757" s="24">
        <v>756</v>
      </c>
      <c r="B757" s="24" t="s">
        <v>5406</v>
      </c>
      <c r="C757" s="29">
        <v>202541077293</v>
      </c>
      <c r="D757" s="24" t="s">
        <v>44</v>
      </c>
      <c r="E757" s="24" t="s">
        <v>5407</v>
      </c>
      <c r="F757" s="24" t="s">
        <v>3052</v>
      </c>
      <c r="G757" s="24" t="s">
        <v>3408</v>
      </c>
      <c r="H757" s="25" t="s">
        <v>5408</v>
      </c>
      <c r="I757" s="24" t="s">
        <v>23</v>
      </c>
      <c r="J757" s="24" t="s">
        <v>3334</v>
      </c>
      <c r="K757" s="26">
        <v>45701</v>
      </c>
      <c r="L757" s="26">
        <v>45882</v>
      </c>
      <c r="M757" s="26">
        <v>45882</v>
      </c>
      <c r="N757" s="24"/>
      <c r="O757" s="26">
        <v>45882</v>
      </c>
      <c r="P757" s="24" t="s">
        <v>3583</v>
      </c>
      <c r="Q757" s="24" t="s">
        <v>3584</v>
      </c>
      <c r="R757" s="24" t="s">
        <v>3023</v>
      </c>
    </row>
    <row r="758" spans="1:18" ht="53.4">
      <c r="A758" s="24">
        <v>757</v>
      </c>
      <c r="B758" s="24" t="s">
        <v>5409</v>
      </c>
      <c r="C758" s="29">
        <v>202517077176</v>
      </c>
      <c r="D758" s="24" t="s">
        <v>140</v>
      </c>
      <c r="E758" s="24" t="s">
        <v>5410</v>
      </c>
      <c r="F758" s="24" t="s">
        <v>3066</v>
      </c>
      <c r="G758" s="24" t="s">
        <v>3319</v>
      </c>
      <c r="H758" s="25" t="s">
        <v>5411</v>
      </c>
      <c r="I758" s="24"/>
      <c r="J758" s="24" t="s">
        <v>3048</v>
      </c>
      <c r="K758" s="26">
        <v>45805</v>
      </c>
      <c r="L758" s="26">
        <v>44957</v>
      </c>
      <c r="M758" s="26">
        <v>45882</v>
      </c>
      <c r="N758" s="24"/>
      <c r="O758" s="26">
        <v>45882</v>
      </c>
      <c r="P758" s="24" t="s">
        <v>3289</v>
      </c>
      <c r="Q758" s="24" t="s">
        <v>3290</v>
      </c>
      <c r="R758" s="24" t="s">
        <v>988</v>
      </c>
    </row>
    <row r="759" spans="1:18" ht="40.200000000000003">
      <c r="A759" s="24">
        <v>758</v>
      </c>
      <c r="B759" s="24" t="s">
        <v>5412</v>
      </c>
      <c r="C759" s="29">
        <v>202517077283</v>
      </c>
      <c r="D759" s="24" t="s">
        <v>36</v>
      </c>
      <c r="E759" s="24" t="s">
        <v>5413</v>
      </c>
      <c r="F759" s="24" t="s">
        <v>3091</v>
      </c>
      <c r="G759" s="24" t="s">
        <v>3139</v>
      </c>
      <c r="H759" s="25" t="s">
        <v>5414</v>
      </c>
      <c r="I759" s="24"/>
      <c r="J759" s="24" t="s">
        <v>3048</v>
      </c>
      <c r="K759" s="26">
        <v>45874</v>
      </c>
      <c r="L759" s="26">
        <v>45009</v>
      </c>
      <c r="M759" s="26">
        <v>45882</v>
      </c>
      <c r="N759" s="24"/>
      <c r="O759" s="26">
        <v>45882</v>
      </c>
      <c r="P759" s="24" t="s">
        <v>3289</v>
      </c>
      <c r="Q759" s="24" t="s">
        <v>3290</v>
      </c>
      <c r="R759" s="24" t="s">
        <v>988</v>
      </c>
    </row>
    <row r="760" spans="1:18" ht="53.4">
      <c r="A760" s="24">
        <v>759</v>
      </c>
      <c r="B760" s="24" t="s">
        <v>5415</v>
      </c>
      <c r="C760" s="29">
        <v>202517077144</v>
      </c>
      <c r="D760" s="24" t="s">
        <v>50</v>
      </c>
      <c r="E760" s="24" t="s">
        <v>5416</v>
      </c>
      <c r="F760" s="24" t="s">
        <v>3066</v>
      </c>
      <c r="G760" s="24" t="s">
        <v>3319</v>
      </c>
      <c r="H760" s="25" t="s">
        <v>5417</v>
      </c>
      <c r="I760" s="24"/>
      <c r="J760" s="24" t="s">
        <v>3048</v>
      </c>
      <c r="K760" s="26">
        <v>45754</v>
      </c>
      <c r="L760" s="26">
        <v>44951</v>
      </c>
      <c r="M760" s="26">
        <v>45882</v>
      </c>
      <c r="N760" s="24"/>
      <c r="O760" s="26">
        <v>45882</v>
      </c>
      <c r="P760" s="24" t="s">
        <v>3079</v>
      </c>
      <c r="Q760" s="24" t="s">
        <v>3080</v>
      </c>
      <c r="R760" s="24" t="s">
        <v>988</v>
      </c>
    </row>
    <row r="761" spans="1:18" ht="53.4">
      <c r="A761" s="24">
        <v>760</v>
      </c>
      <c r="B761" s="24" t="s">
        <v>717</v>
      </c>
      <c r="C761" s="29">
        <v>202544077366</v>
      </c>
      <c r="D761" s="24" t="s">
        <v>55</v>
      </c>
      <c r="E761" s="24" t="s">
        <v>718</v>
      </c>
      <c r="F761" s="24" t="s">
        <v>3091</v>
      </c>
      <c r="G761" s="24" t="s">
        <v>4429</v>
      </c>
      <c r="H761" s="25" t="s">
        <v>5418</v>
      </c>
      <c r="I761" s="24"/>
      <c r="J761" s="24" t="s">
        <v>3048</v>
      </c>
      <c r="K761" s="26">
        <v>45869</v>
      </c>
      <c r="L761" s="26">
        <v>45532</v>
      </c>
      <c r="M761" s="26">
        <v>45882</v>
      </c>
      <c r="N761" s="26">
        <v>46474</v>
      </c>
      <c r="O761" s="24"/>
      <c r="P761" s="24" t="s">
        <v>3062</v>
      </c>
      <c r="Q761" s="24" t="s">
        <v>3063</v>
      </c>
      <c r="R761" s="24" t="s">
        <v>650</v>
      </c>
    </row>
    <row r="762" spans="1:18" ht="40.200000000000003">
      <c r="A762" s="24">
        <v>761</v>
      </c>
      <c r="B762" s="24" t="s">
        <v>5419</v>
      </c>
      <c r="C762" s="29">
        <v>202547077209</v>
      </c>
      <c r="D762" s="24" t="s">
        <v>32</v>
      </c>
      <c r="E762" s="24" t="s">
        <v>5420</v>
      </c>
      <c r="F762" s="24" t="s">
        <v>3066</v>
      </c>
      <c r="G762" s="24" t="s">
        <v>3067</v>
      </c>
      <c r="H762" s="25" t="s">
        <v>5421</v>
      </c>
      <c r="I762" s="24"/>
      <c r="J762" s="24" t="s">
        <v>3048</v>
      </c>
      <c r="K762" s="26">
        <v>45881</v>
      </c>
      <c r="L762" s="26">
        <v>45282</v>
      </c>
      <c r="M762" s="26">
        <v>45882</v>
      </c>
      <c r="N762" s="24"/>
      <c r="O762" s="26">
        <v>45882</v>
      </c>
      <c r="P762" s="24" t="s">
        <v>3254</v>
      </c>
      <c r="Q762" s="24" t="s">
        <v>3255</v>
      </c>
      <c r="R762" s="24" t="s">
        <v>988</v>
      </c>
    </row>
    <row r="763" spans="1:18" ht="53.4">
      <c r="A763" s="24">
        <v>762</v>
      </c>
      <c r="B763" s="24" t="s">
        <v>5422</v>
      </c>
      <c r="C763" s="29">
        <v>202544077214</v>
      </c>
      <c r="D763" s="24" t="s">
        <v>87</v>
      </c>
      <c r="E763" s="24" t="s">
        <v>5423</v>
      </c>
      <c r="F763" s="24" t="s">
        <v>5280</v>
      </c>
      <c r="G763" s="24" t="s">
        <v>87</v>
      </c>
      <c r="H763" s="25" t="s">
        <v>5424</v>
      </c>
      <c r="I763" s="24"/>
      <c r="J763" s="24" t="s">
        <v>3048</v>
      </c>
      <c r="K763" s="26">
        <v>45922</v>
      </c>
      <c r="L763" s="26">
        <v>45882</v>
      </c>
      <c r="M763" s="26">
        <v>45882</v>
      </c>
      <c r="N763" s="24"/>
      <c r="O763" s="24"/>
      <c r="P763" s="24" t="s">
        <v>3079</v>
      </c>
      <c r="Q763" s="24" t="s">
        <v>3080</v>
      </c>
      <c r="R763" s="24" t="s">
        <v>650</v>
      </c>
    </row>
    <row r="764" spans="1:18" ht="40.200000000000003">
      <c r="A764" s="24">
        <v>763</v>
      </c>
      <c r="B764" s="24" t="s">
        <v>5425</v>
      </c>
      <c r="C764" s="29">
        <v>202544077161</v>
      </c>
      <c r="D764" s="24" t="s">
        <v>87</v>
      </c>
      <c r="E764" s="24" t="s">
        <v>5426</v>
      </c>
      <c r="F764" s="24" t="s">
        <v>5280</v>
      </c>
      <c r="G764" s="24" t="s">
        <v>87</v>
      </c>
      <c r="H764" s="25" t="s">
        <v>5427</v>
      </c>
      <c r="I764" s="24"/>
      <c r="J764" s="24" t="s">
        <v>3048</v>
      </c>
      <c r="K764" s="26">
        <v>45922</v>
      </c>
      <c r="L764" s="26">
        <v>45882</v>
      </c>
      <c r="M764" s="26">
        <v>45882</v>
      </c>
      <c r="N764" s="24"/>
      <c r="O764" s="24"/>
      <c r="P764" s="24" t="s">
        <v>3079</v>
      </c>
      <c r="Q764" s="24" t="s">
        <v>3080</v>
      </c>
      <c r="R764" s="24" t="s">
        <v>650</v>
      </c>
    </row>
    <row r="765" spans="1:18" ht="66.599999999999994">
      <c r="A765" s="24">
        <v>764</v>
      </c>
      <c r="B765" s="24" t="s">
        <v>5428</v>
      </c>
      <c r="C765" s="29">
        <v>202544077212</v>
      </c>
      <c r="D765" s="24" t="s">
        <v>87</v>
      </c>
      <c r="E765" s="24" t="s">
        <v>5429</v>
      </c>
      <c r="F765" s="24" t="s">
        <v>5280</v>
      </c>
      <c r="G765" s="24" t="s">
        <v>87</v>
      </c>
      <c r="H765" s="25" t="s">
        <v>5430</v>
      </c>
      <c r="I765" s="24"/>
      <c r="J765" s="24" t="s">
        <v>3048</v>
      </c>
      <c r="K765" s="26">
        <v>45922</v>
      </c>
      <c r="L765" s="26">
        <v>45882</v>
      </c>
      <c r="M765" s="26">
        <v>45882</v>
      </c>
      <c r="N765" s="24"/>
      <c r="O765" s="24"/>
      <c r="P765" s="24" t="s">
        <v>3079</v>
      </c>
      <c r="Q765" s="24" t="s">
        <v>3080</v>
      </c>
      <c r="R765" s="24" t="s">
        <v>650</v>
      </c>
    </row>
    <row r="766" spans="1:18" ht="40.200000000000003">
      <c r="A766" s="24">
        <v>765</v>
      </c>
      <c r="B766" s="24" t="s">
        <v>1150</v>
      </c>
      <c r="C766" s="29">
        <v>202511077225</v>
      </c>
      <c r="D766" s="24" t="s">
        <v>191</v>
      </c>
      <c r="E766" s="24" t="s">
        <v>1151</v>
      </c>
      <c r="F766" s="24" t="s">
        <v>3091</v>
      </c>
      <c r="G766" s="24" t="s">
        <v>5431</v>
      </c>
      <c r="H766" s="25" t="s">
        <v>5432</v>
      </c>
      <c r="I766" s="24" t="s">
        <v>3152</v>
      </c>
      <c r="J766" s="24" t="s">
        <v>3048</v>
      </c>
      <c r="K766" s="26">
        <v>45877</v>
      </c>
      <c r="L766" s="26">
        <v>45882</v>
      </c>
      <c r="M766" s="26">
        <v>45882</v>
      </c>
      <c r="N766" s="26">
        <v>46825</v>
      </c>
      <c r="O766" s="24"/>
      <c r="P766" s="24" t="s">
        <v>3289</v>
      </c>
      <c r="Q766" s="24" t="s">
        <v>3290</v>
      </c>
      <c r="R766" s="24" t="s">
        <v>968</v>
      </c>
    </row>
    <row r="767" spans="1:18" ht="40.200000000000003">
      <c r="A767" s="24">
        <v>766</v>
      </c>
      <c r="B767" s="24" t="s">
        <v>5433</v>
      </c>
      <c r="C767" s="29">
        <v>202547077004</v>
      </c>
      <c r="D767" s="24" t="s">
        <v>161</v>
      </c>
      <c r="E767" s="24" t="s">
        <v>5434</v>
      </c>
      <c r="F767" s="24" t="s">
        <v>3091</v>
      </c>
      <c r="G767" s="24" t="s">
        <v>161</v>
      </c>
      <c r="H767" s="25" t="s">
        <v>5435</v>
      </c>
      <c r="I767" s="24"/>
      <c r="J767" s="24" t="s">
        <v>3048</v>
      </c>
      <c r="K767" s="26">
        <v>45854</v>
      </c>
      <c r="L767" s="26">
        <v>44946</v>
      </c>
      <c r="M767" s="26">
        <v>45882</v>
      </c>
      <c r="N767" s="24"/>
      <c r="O767" s="26">
        <v>45882</v>
      </c>
      <c r="P767" s="24" t="s">
        <v>3410</v>
      </c>
      <c r="Q767" s="24" t="s">
        <v>3150</v>
      </c>
      <c r="R767" s="24" t="s">
        <v>988</v>
      </c>
    </row>
    <row r="768" spans="1:18" ht="40.200000000000003">
      <c r="A768" s="24">
        <v>767</v>
      </c>
      <c r="B768" s="24" t="s">
        <v>5436</v>
      </c>
      <c r="C768" s="29">
        <v>202517077123</v>
      </c>
      <c r="D768" s="24" t="s">
        <v>231</v>
      </c>
      <c r="E768" s="24" t="s">
        <v>5437</v>
      </c>
      <c r="F768" s="24" t="s">
        <v>3117</v>
      </c>
      <c r="G768" s="24" t="s">
        <v>5438</v>
      </c>
      <c r="H768" s="25" t="s">
        <v>5439</v>
      </c>
      <c r="I768" s="24"/>
      <c r="J768" s="24" t="s">
        <v>3048</v>
      </c>
      <c r="K768" s="26">
        <v>45835</v>
      </c>
      <c r="L768" s="26">
        <v>44939</v>
      </c>
      <c r="M768" s="26">
        <v>45882</v>
      </c>
      <c r="N768" s="24"/>
      <c r="O768" s="26">
        <v>45882</v>
      </c>
      <c r="P768" s="24" t="s">
        <v>3055</v>
      </c>
      <c r="Q768" s="24" t="s">
        <v>3056</v>
      </c>
      <c r="R768" s="24" t="s">
        <v>988</v>
      </c>
    </row>
    <row r="769" spans="1:18" ht="53.4">
      <c r="A769" s="24">
        <v>768</v>
      </c>
      <c r="B769" s="24" t="s">
        <v>5440</v>
      </c>
      <c r="C769" s="29">
        <v>202511077834</v>
      </c>
      <c r="D769" s="24" t="s">
        <v>33</v>
      </c>
      <c r="E769" s="24" t="s">
        <v>5441</v>
      </c>
      <c r="F769" s="24" t="s">
        <v>3052</v>
      </c>
      <c r="G769" s="24" t="s">
        <v>3319</v>
      </c>
      <c r="H769" s="25" t="s">
        <v>5442</v>
      </c>
      <c r="I769" s="24" t="s">
        <v>23</v>
      </c>
      <c r="J769" s="24" t="s">
        <v>3048</v>
      </c>
      <c r="K769" s="26">
        <v>45880</v>
      </c>
      <c r="L769" s="26">
        <v>45883</v>
      </c>
      <c r="M769" s="26">
        <v>45883</v>
      </c>
      <c r="N769" s="24"/>
      <c r="O769" s="26">
        <v>46169</v>
      </c>
      <c r="P769" s="24" t="s">
        <v>3173</v>
      </c>
      <c r="Q769" s="24" t="s">
        <v>3174</v>
      </c>
      <c r="R769" s="24" t="s">
        <v>988</v>
      </c>
    </row>
    <row r="770" spans="1:18" ht="40.200000000000003">
      <c r="A770" s="24">
        <v>769</v>
      </c>
      <c r="B770" s="24" t="s">
        <v>5443</v>
      </c>
      <c r="C770" s="29">
        <v>202517077659</v>
      </c>
      <c r="D770" s="24" t="s">
        <v>236</v>
      </c>
      <c r="E770" s="24" t="s">
        <v>5444</v>
      </c>
      <c r="F770" s="24" t="s">
        <v>3312</v>
      </c>
      <c r="G770" s="24" t="s">
        <v>310</v>
      </c>
      <c r="H770" s="25" t="s">
        <v>5445</v>
      </c>
      <c r="I770" s="24"/>
      <c r="J770" s="24" t="s">
        <v>3048</v>
      </c>
      <c r="K770" s="26">
        <v>45848</v>
      </c>
      <c r="L770" s="26">
        <v>44960</v>
      </c>
      <c r="M770" s="26">
        <v>45883</v>
      </c>
      <c r="N770" s="24"/>
      <c r="O770" s="26">
        <v>45883</v>
      </c>
      <c r="P770" s="24" t="s">
        <v>3315</v>
      </c>
      <c r="Q770" s="24" t="s">
        <v>3316</v>
      </c>
      <c r="R770" s="24" t="s">
        <v>988</v>
      </c>
    </row>
    <row r="771" spans="1:18" ht="53.4">
      <c r="A771" s="24">
        <v>770</v>
      </c>
      <c r="B771" s="24" t="s">
        <v>5446</v>
      </c>
      <c r="C771" s="29">
        <v>202547077569</v>
      </c>
      <c r="D771" s="24" t="s">
        <v>120</v>
      </c>
      <c r="E771" s="24" t="s">
        <v>5447</v>
      </c>
      <c r="F771" s="24" t="s">
        <v>3091</v>
      </c>
      <c r="G771" s="24" t="s">
        <v>5448</v>
      </c>
      <c r="H771" s="25" t="s">
        <v>5449</v>
      </c>
      <c r="I771" s="24"/>
      <c r="J771" s="24" t="s">
        <v>3048</v>
      </c>
      <c r="K771" s="26">
        <v>45854</v>
      </c>
      <c r="L771" s="26">
        <v>44945</v>
      </c>
      <c r="M771" s="26">
        <v>45883</v>
      </c>
      <c r="N771" s="24"/>
      <c r="O771" s="26">
        <v>45883</v>
      </c>
      <c r="P771" s="24" t="s">
        <v>3278</v>
      </c>
      <c r="Q771" s="24" t="s">
        <v>3279</v>
      </c>
      <c r="R771" s="24" t="s">
        <v>988</v>
      </c>
    </row>
    <row r="772" spans="1:18" ht="27">
      <c r="A772" s="24">
        <v>771</v>
      </c>
      <c r="B772" s="24" t="s">
        <v>5450</v>
      </c>
      <c r="C772" s="29">
        <v>202547077751</v>
      </c>
      <c r="D772" s="24" t="s">
        <v>254</v>
      </c>
      <c r="E772" s="24" t="s">
        <v>5451</v>
      </c>
      <c r="F772" s="24" t="s">
        <v>3059</v>
      </c>
      <c r="G772" s="24" t="s">
        <v>5452</v>
      </c>
      <c r="H772" s="25" t="s">
        <v>5453</v>
      </c>
      <c r="I772" s="24"/>
      <c r="J772" s="24" t="s">
        <v>3048</v>
      </c>
      <c r="K772" s="26">
        <v>45797</v>
      </c>
      <c r="L772" s="26">
        <v>44946</v>
      </c>
      <c r="M772" s="26">
        <v>45883</v>
      </c>
      <c r="N772" s="24"/>
      <c r="O772" s="26">
        <v>45883</v>
      </c>
      <c r="P772" s="24" t="s">
        <v>3120</v>
      </c>
      <c r="Q772" s="24" t="s">
        <v>3121</v>
      </c>
      <c r="R772" s="24" t="s">
        <v>988</v>
      </c>
    </row>
    <row r="773" spans="1:18" ht="27">
      <c r="A773" s="24">
        <v>772</v>
      </c>
      <c r="B773" s="24" t="s">
        <v>5454</v>
      </c>
      <c r="C773" s="29">
        <v>202547077730</v>
      </c>
      <c r="D773" s="24" t="s">
        <v>31</v>
      </c>
      <c r="E773" s="24" t="s">
        <v>5455</v>
      </c>
      <c r="F773" s="24" t="s">
        <v>3091</v>
      </c>
      <c r="G773" s="24" t="s">
        <v>31</v>
      </c>
      <c r="H773" s="25" t="s">
        <v>5456</v>
      </c>
      <c r="I773" s="24"/>
      <c r="J773" s="24" t="s">
        <v>3048</v>
      </c>
      <c r="K773" s="26">
        <v>45882</v>
      </c>
      <c r="L773" s="26">
        <v>45883</v>
      </c>
      <c r="M773" s="26">
        <v>45883</v>
      </c>
      <c r="N773" s="24"/>
      <c r="O773" s="26">
        <v>45883</v>
      </c>
      <c r="P773" s="24" t="s">
        <v>3093</v>
      </c>
      <c r="Q773" s="24" t="s">
        <v>3094</v>
      </c>
      <c r="R773" s="24" t="s">
        <v>988</v>
      </c>
    </row>
    <row r="774" spans="1:18" ht="53.4">
      <c r="A774" s="24">
        <v>773</v>
      </c>
      <c r="B774" s="24" t="s">
        <v>5457</v>
      </c>
      <c r="C774" s="29">
        <v>202547077844</v>
      </c>
      <c r="D774" s="24" t="s">
        <v>31</v>
      </c>
      <c r="E774" s="24" t="s">
        <v>5458</v>
      </c>
      <c r="F774" s="24" t="s">
        <v>3091</v>
      </c>
      <c r="G774" s="24" t="s">
        <v>31</v>
      </c>
      <c r="H774" s="25" t="s">
        <v>5459</v>
      </c>
      <c r="I774" s="24"/>
      <c r="J774" s="24" t="s">
        <v>3048</v>
      </c>
      <c r="K774" s="26">
        <v>45882</v>
      </c>
      <c r="L774" s="26">
        <v>45041</v>
      </c>
      <c r="M774" s="26">
        <v>45883</v>
      </c>
      <c r="N774" s="24"/>
      <c r="O774" s="26">
        <v>45883</v>
      </c>
      <c r="P774" s="24" t="s">
        <v>3093</v>
      </c>
      <c r="Q774" s="24" t="s">
        <v>3094</v>
      </c>
      <c r="R774" s="24" t="s">
        <v>988</v>
      </c>
    </row>
    <row r="775" spans="1:18" ht="53.4">
      <c r="A775" s="24">
        <v>774</v>
      </c>
      <c r="B775" s="24" t="s">
        <v>5460</v>
      </c>
      <c r="C775" s="29">
        <v>202547077424</v>
      </c>
      <c r="D775" s="24" t="s">
        <v>31</v>
      </c>
      <c r="E775" s="24" t="s">
        <v>5461</v>
      </c>
      <c r="F775" s="24" t="s">
        <v>3091</v>
      </c>
      <c r="G775" s="24" t="s">
        <v>31</v>
      </c>
      <c r="H775" s="25" t="s">
        <v>5462</v>
      </c>
      <c r="I775" s="24"/>
      <c r="J775" s="24" t="s">
        <v>3048</v>
      </c>
      <c r="K775" s="26">
        <v>45828</v>
      </c>
      <c r="L775" s="26">
        <v>45462</v>
      </c>
      <c r="M775" s="26">
        <v>45883</v>
      </c>
      <c r="N775" s="24"/>
      <c r="O775" s="26">
        <v>45883</v>
      </c>
      <c r="P775" s="24" t="s">
        <v>3215</v>
      </c>
      <c r="Q775" s="24" t="s">
        <v>3216</v>
      </c>
      <c r="R775" s="24" t="s">
        <v>988</v>
      </c>
    </row>
    <row r="776" spans="1:18" ht="40.200000000000003">
      <c r="A776" s="24">
        <v>775</v>
      </c>
      <c r="B776" s="24" t="s">
        <v>5463</v>
      </c>
      <c r="C776" s="29">
        <v>202517077709</v>
      </c>
      <c r="D776" s="24" t="s">
        <v>306</v>
      </c>
      <c r="E776" s="24" t="s">
        <v>5464</v>
      </c>
      <c r="F776" s="24" t="s">
        <v>3091</v>
      </c>
      <c r="G776" s="24" t="s">
        <v>3977</v>
      </c>
      <c r="H776" s="25" t="s">
        <v>5465</v>
      </c>
      <c r="I776" s="24"/>
      <c r="J776" s="24" t="s">
        <v>3048</v>
      </c>
      <c r="K776" s="26">
        <v>45874</v>
      </c>
      <c r="L776" s="26">
        <v>44946</v>
      </c>
      <c r="M776" s="26">
        <v>45883</v>
      </c>
      <c r="N776" s="24"/>
      <c r="O776" s="26">
        <v>45883</v>
      </c>
      <c r="P776" s="24" t="s">
        <v>3055</v>
      </c>
      <c r="Q776" s="24" t="s">
        <v>3056</v>
      </c>
      <c r="R776" s="24" t="s">
        <v>988</v>
      </c>
    </row>
    <row r="777" spans="1:18" ht="40.200000000000003">
      <c r="A777" s="24">
        <v>776</v>
      </c>
      <c r="B777" s="24" t="s">
        <v>5466</v>
      </c>
      <c r="C777" s="29">
        <v>202517077514</v>
      </c>
      <c r="D777" s="24" t="s">
        <v>71</v>
      </c>
      <c r="E777" s="24" t="s">
        <v>5467</v>
      </c>
      <c r="F777" s="24" t="s">
        <v>3312</v>
      </c>
      <c r="G777" s="24" t="s">
        <v>3741</v>
      </c>
      <c r="H777" s="25" t="s">
        <v>5468</v>
      </c>
      <c r="I777" s="24"/>
      <c r="J777" s="24" t="s">
        <v>3048</v>
      </c>
      <c r="K777" s="26">
        <v>45825</v>
      </c>
      <c r="L777" s="26">
        <v>44985</v>
      </c>
      <c r="M777" s="26">
        <v>45883</v>
      </c>
      <c r="N777" s="24"/>
      <c r="O777" s="26">
        <v>45883</v>
      </c>
      <c r="P777" s="24" t="s">
        <v>3233</v>
      </c>
      <c r="Q777" s="24" t="s">
        <v>3234</v>
      </c>
      <c r="R777" s="24" t="s">
        <v>988</v>
      </c>
    </row>
    <row r="778" spans="1:18" ht="40.200000000000003">
      <c r="A778" s="24">
        <v>777</v>
      </c>
      <c r="B778" s="24" t="s">
        <v>5469</v>
      </c>
      <c r="C778" s="29">
        <v>202517077671</v>
      </c>
      <c r="D778" s="24" t="s">
        <v>149</v>
      </c>
      <c r="E778" s="24" t="s">
        <v>5470</v>
      </c>
      <c r="F778" s="24" t="s">
        <v>3117</v>
      </c>
      <c r="G778" s="24" t="s">
        <v>5471</v>
      </c>
      <c r="H778" s="25" t="s">
        <v>5472</v>
      </c>
      <c r="I778" s="24"/>
      <c r="J778" s="24" t="s">
        <v>3048</v>
      </c>
      <c r="K778" s="26">
        <v>45861</v>
      </c>
      <c r="L778" s="26">
        <v>44944</v>
      </c>
      <c r="M778" s="26">
        <v>45883</v>
      </c>
      <c r="N778" s="24"/>
      <c r="O778" s="26">
        <v>45883</v>
      </c>
      <c r="P778" s="24" t="s">
        <v>3109</v>
      </c>
      <c r="Q778" s="24" t="s">
        <v>3110</v>
      </c>
      <c r="R778" s="24" t="s">
        <v>988</v>
      </c>
    </row>
    <row r="779" spans="1:18" ht="27">
      <c r="A779" s="24">
        <v>778</v>
      </c>
      <c r="B779" s="24" t="s">
        <v>5473</v>
      </c>
      <c r="C779" s="29">
        <v>202547077799</v>
      </c>
      <c r="D779" s="24" t="s">
        <v>32</v>
      </c>
      <c r="E779" s="24" t="s">
        <v>5474</v>
      </c>
      <c r="F779" s="24" t="s">
        <v>3066</v>
      </c>
      <c r="G779" s="24" t="s">
        <v>3067</v>
      </c>
      <c r="H779" s="25" t="s">
        <v>5475</v>
      </c>
      <c r="I779" s="24"/>
      <c r="J779" s="24" t="s">
        <v>3048</v>
      </c>
      <c r="K779" s="26">
        <v>45882</v>
      </c>
      <c r="L779" s="26">
        <v>45219</v>
      </c>
      <c r="M779" s="26">
        <v>45883</v>
      </c>
      <c r="N779" s="24"/>
      <c r="O779" s="26">
        <v>45883</v>
      </c>
      <c r="P779" s="24" t="s">
        <v>3254</v>
      </c>
      <c r="Q779" s="24" t="s">
        <v>3255</v>
      </c>
      <c r="R779" s="24" t="s">
        <v>988</v>
      </c>
    </row>
    <row r="780" spans="1:18" ht="40.200000000000003">
      <c r="A780" s="24">
        <v>779</v>
      </c>
      <c r="B780" s="24" t="s">
        <v>5476</v>
      </c>
      <c r="C780" s="29">
        <v>202517077629</v>
      </c>
      <c r="D780" s="24" t="s">
        <v>32</v>
      </c>
      <c r="E780" s="24" t="s">
        <v>5477</v>
      </c>
      <c r="F780" s="24" t="s">
        <v>3066</v>
      </c>
      <c r="G780" s="24" t="s">
        <v>3067</v>
      </c>
      <c r="H780" s="25" t="s">
        <v>5478</v>
      </c>
      <c r="I780" s="24"/>
      <c r="J780" s="24" t="s">
        <v>3048</v>
      </c>
      <c r="K780" s="26">
        <v>45876</v>
      </c>
      <c r="L780" s="26">
        <v>45254</v>
      </c>
      <c r="M780" s="26">
        <v>45883</v>
      </c>
      <c r="N780" s="24"/>
      <c r="O780" s="26">
        <v>45883</v>
      </c>
      <c r="P780" s="24" t="s">
        <v>3141</v>
      </c>
      <c r="Q780" s="24" t="s">
        <v>3142</v>
      </c>
      <c r="R780" s="24" t="s">
        <v>988</v>
      </c>
    </row>
    <row r="781" spans="1:18" ht="40.200000000000003">
      <c r="A781" s="24">
        <v>780</v>
      </c>
      <c r="B781" s="24" t="s">
        <v>5479</v>
      </c>
      <c r="C781" s="29">
        <v>202517077492</v>
      </c>
      <c r="D781" s="24" t="s">
        <v>32</v>
      </c>
      <c r="E781" s="24" t="s">
        <v>5480</v>
      </c>
      <c r="F781" s="24" t="s">
        <v>3066</v>
      </c>
      <c r="G781" s="24" t="s">
        <v>3067</v>
      </c>
      <c r="H781" s="25" t="s">
        <v>5481</v>
      </c>
      <c r="I781" s="24"/>
      <c r="J781" s="24" t="s">
        <v>3048</v>
      </c>
      <c r="K781" s="26">
        <v>45868</v>
      </c>
      <c r="L781" s="26">
        <v>45205</v>
      </c>
      <c r="M781" s="26">
        <v>45883</v>
      </c>
      <c r="N781" s="24"/>
      <c r="O781" s="26">
        <v>45883</v>
      </c>
      <c r="P781" s="24" t="s">
        <v>3141</v>
      </c>
      <c r="Q781" s="24" t="s">
        <v>3142</v>
      </c>
      <c r="R781" s="24" t="s">
        <v>988</v>
      </c>
    </row>
    <row r="782" spans="1:18" ht="53.4">
      <c r="A782" s="24">
        <v>781</v>
      </c>
      <c r="B782" s="24" t="s">
        <v>5482</v>
      </c>
      <c r="C782" s="29">
        <v>202521077814</v>
      </c>
      <c r="D782" s="24" t="s">
        <v>45</v>
      </c>
      <c r="E782" s="24" t="s">
        <v>5483</v>
      </c>
      <c r="F782" s="24" t="s">
        <v>3052</v>
      </c>
      <c r="G782" s="24" t="s">
        <v>45</v>
      </c>
      <c r="H782" s="25" t="s">
        <v>5484</v>
      </c>
      <c r="I782" s="24" t="s">
        <v>23</v>
      </c>
      <c r="J782" s="24" t="s">
        <v>3048</v>
      </c>
      <c r="K782" s="26">
        <v>45827</v>
      </c>
      <c r="L782" s="26">
        <v>45883</v>
      </c>
      <c r="M782" s="26">
        <v>45883</v>
      </c>
      <c r="N782" s="24"/>
      <c r="O782" s="26">
        <v>45883</v>
      </c>
      <c r="P782" s="24" t="s">
        <v>3224</v>
      </c>
      <c r="Q782" s="24" t="s">
        <v>3225</v>
      </c>
      <c r="R782" s="24" t="s">
        <v>988</v>
      </c>
    </row>
    <row r="783" spans="1:18" ht="27">
      <c r="A783" s="24">
        <v>782</v>
      </c>
      <c r="B783" s="24" t="s">
        <v>5485</v>
      </c>
      <c r="C783" s="29">
        <v>202517077589</v>
      </c>
      <c r="D783" s="24" t="s">
        <v>181</v>
      </c>
      <c r="E783" s="24" t="s">
        <v>5486</v>
      </c>
      <c r="F783" s="24" t="s">
        <v>3066</v>
      </c>
      <c r="G783" s="24" t="s">
        <v>3077</v>
      </c>
      <c r="H783" s="25" t="s">
        <v>5487</v>
      </c>
      <c r="I783" s="24"/>
      <c r="J783" s="24" t="s">
        <v>3048</v>
      </c>
      <c r="K783" s="26">
        <v>45820</v>
      </c>
      <c r="L783" s="26">
        <v>45057</v>
      </c>
      <c r="M783" s="26">
        <v>45883</v>
      </c>
      <c r="N783" s="24"/>
      <c r="O783" s="26">
        <v>45981</v>
      </c>
      <c r="P783" s="24" t="s">
        <v>3284</v>
      </c>
      <c r="Q783" s="24" t="s">
        <v>3285</v>
      </c>
      <c r="R783" s="24" t="s">
        <v>3022</v>
      </c>
    </row>
    <row r="784" spans="1:18" ht="40.200000000000003">
      <c r="A784" s="24">
        <v>783</v>
      </c>
      <c r="B784" s="24" t="s">
        <v>5488</v>
      </c>
      <c r="C784" s="29">
        <v>202517077642</v>
      </c>
      <c r="D784" s="24" t="s">
        <v>157</v>
      </c>
      <c r="E784" s="24" t="s">
        <v>5489</v>
      </c>
      <c r="F784" s="24" t="s">
        <v>3208</v>
      </c>
      <c r="G784" s="24" t="s">
        <v>5490</v>
      </c>
      <c r="H784" s="25" t="s">
        <v>5491</v>
      </c>
      <c r="I784" s="24"/>
      <c r="J784" s="24" t="s">
        <v>3334</v>
      </c>
      <c r="K784" s="26">
        <v>45876</v>
      </c>
      <c r="L784" s="26">
        <v>44942</v>
      </c>
      <c r="M784" s="26">
        <v>45883</v>
      </c>
      <c r="N784" s="24"/>
      <c r="O784" s="26">
        <v>45883</v>
      </c>
      <c r="P784" s="24" t="s">
        <v>3695</v>
      </c>
      <c r="Q784" s="24" t="s">
        <v>3085</v>
      </c>
      <c r="R784" s="24" t="s">
        <v>988</v>
      </c>
    </row>
    <row r="785" spans="1:18" ht="93">
      <c r="A785" s="24">
        <v>784</v>
      </c>
      <c r="B785" s="24" t="s">
        <v>5492</v>
      </c>
      <c r="C785" s="29">
        <v>202517077575</v>
      </c>
      <c r="D785" s="24" t="s">
        <v>404</v>
      </c>
      <c r="E785" s="24" t="s">
        <v>5493</v>
      </c>
      <c r="F785" s="24" t="s">
        <v>5494</v>
      </c>
      <c r="G785" s="24" t="s">
        <v>404</v>
      </c>
      <c r="H785" s="25" t="s">
        <v>5495</v>
      </c>
      <c r="I785" s="24"/>
      <c r="J785" s="24" t="s">
        <v>3048</v>
      </c>
      <c r="K785" s="26">
        <v>45834</v>
      </c>
      <c r="L785" s="26">
        <v>44945</v>
      </c>
      <c r="M785" s="26">
        <v>45883</v>
      </c>
      <c r="N785" s="24"/>
      <c r="O785" s="26">
        <v>45883</v>
      </c>
      <c r="P785" s="24" t="s">
        <v>3726</v>
      </c>
      <c r="Q785" s="24" t="s">
        <v>3727</v>
      </c>
      <c r="R785" s="24" t="s">
        <v>988</v>
      </c>
    </row>
    <row r="786" spans="1:18" ht="66.599999999999994">
      <c r="A786" s="24">
        <v>785</v>
      </c>
      <c r="B786" s="24" t="s">
        <v>5496</v>
      </c>
      <c r="C786" s="29">
        <v>202517077456</v>
      </c>
      <c r="D786" s="24" t="s">
        <v>404</v>
      </c>
      <c r="E786" s="24" t="s">
        <v>5497</v>
      </c>
      <c r="F786" s="24" t="s">
        <v>5494</v>
      </c>
      <c r="G786" s="24" t="s">
        <v>404</v>
      </c>
      <c r="H786" s="25" t="s">
        <v>5498</v>
      </c>
      <c r="I786" s="24"/>
      <c r="J786" s="24" t="s">
        <v>3048</v>
      </c>
      <c r="K786" s="26">
        <v>45834</v>
      </c>
      <c r="L786" s="26">
        <v>44944</v>
      </c>
      <c r="M786" s="26">
        <v>45883</v>
      </c>
      <c r="N786" s="24"/>
      <c r="O786" s="26">
        <v>45883</v>
      </c>
      <c r="P786" s="24" t="s">
        <v>3726</v>
      </c>
      <c r="Q786" s="24" t="s">
        <v>3727</v>
      </c>
      <c r="R786" s="24" t="s">
        <v>988</v>
      </c>
    </row>
    <row r="787" spans="1:18" ht="40.200000000000003">
      <c r="A787" s="24">
        <v>786</v>
      </c>
      <c r="B787" s="24" t="s">
        <v>712</v>
      </c>
      <c r="C787" s="29">
        <v>202514077470</v>
      </c>
      <c r="D787" s="24" t="s">
        <v>86</v>
      </c>
      <c r="E787" s="24" t="s">
        <v>649</v>
      </c>
      <c r="F787" s="24" t="s">
        <v>3052</v>
      </c>
      <c r="G787" s="24" t="s">
        <v>5499</v>
      </c>
      <c r="H787" s="25" t="s">
        <v>5500</v>
      </c>
      <c r="I787" s="24"/>
      <c r="J787" s="24" t="s">
        <v>3048</v>
      </c>
      <c r="K787" s="26">
        <v>45882</v>
      </c>
      <c r="L787" s="26">
        <v>45519</v>
      </c>
      <c r="M787" s="26">
        <v>45883</v>
      </c>
      <c r="N787" s="26">
        <v>46461</v>
      </c>
      <c r="O787" s="24"/>
      <c r="P787" s="24" t="s">
        <v>3239</v>
      </c>
      <c r="Q787" s="24" t="s">
        <v>3240</v>
      </c>
      <c r="R787" s="24" t="s">
        <v>650</v>
      </c>
    </row>
    <row r="788" spans="1:18" ht="53.4">
      <c r="A788" s="24">
        <v>787</v>
      </c>
      <c r="B788" s="24" t="s">
        <v>737</v>
      </c>
      <c r="C788" s="29">
        <v>202514077688</v>
      </c>
      <c r="D788" s="24" t="s">
        <v>55</v>
      </c>
      <c r="E788" s="24" t="s">
        <v>738</v>
      </c>
      <c r="F788" s="24" t="s">
        <v>3091</v>
      </c>
      <c r="G788" s="24" t="s">
        <v>4429</v>
      </c>
      <c r="H788" s="25" t="s">
        <v>5501</v>
      </c>
      <c r="I788" s="24"/>
      <c r="J788" s="24" t="s">
        <v>3048</v>
      </c>
      <c r="K788" s="26">
        <v>45869</v>
      </c>
      <c r="L788" s="26">
        <v>45558</v>
      </c>
      <c r="M788" s="26">
        <v>45883</v>
      </c>
      <c r="N788" s="26">
        <v>46500</v>
      </c>
      <c r="O788" s="24"/>
      <c r="P788" s="24" t="s">
        <v>3069</v>
      </c>
      <c r="Q788" s="24" t="s">
        <v>3070</v>
      </c>
      <c r="R788" s="24" t="s">
        <v>650</v>
      </c>
    </row>
    <row r="789" spans="1:18" ht="53.4">
      <c r="A789" s="24">
        <v>788</v>
      </c>
      <c r="B789" s="24" t="s">
        <v>5502</v>
      </c>
      <c r="C789" s="29">
        <v>202517077472</v>
      </c>
      <c r="D789" s="24" t="s">
        <v>36</v>
      </c>
      <c r="E789" s="24" t="s">
        <v>5503</v>
      </c>
      <c r="F789" s="24" t="s">
        <v>3091</v>
      </c>
      <c r="G789" s="24" t="s">
        <v>3139</v>
      </c>
      <c r="H789" s="25" t="s">
        <v>5504</v>
      </c>
      <c r="I789" s="24"/>
      <c r="J789" s="24" t="s">
        <v>3048</v>
      </c>
      <c r="K789" s="26">
        <v>45874</v>
      </c>
      <c r="L789" s="26">
        <v>45010</v>
      </c>
      <c r="M789" s="26">
        <v>45883</v>
      </c>
      <c r="N789" s="24"/>
      <c r="O789" s="26">
        <v>45883</v>
      </c>
      <c r="P789" s="24" t="s">
        <v>3049</v>
      </c>
      <c r="Q789" s="24" t="s">
        <v>3050</v>
      </c>
      <c r="R789" s="24" t="s">
        <v>988</v>
      </c>
    </row>
    <row r="790" spans="1:18" ht="27">
      <c r="A790" s="24">
        <v>789</v>
      </c>
      <c r="B790" s="24" t="s">
        <v>5505</v>
      </c>
      <c r="C790" s="29">
        <v>202517077460</v>
      </c>
      <c r="D790" s="24" t="s">
        <v>36</v>
      </c>
      <c r="E790" s="24" t="s">
        <v>5506</v>
      </c>
      <c r="F790" s="24" t="s">
        <v>3091</v>
      </c>
      <c r="G790" s="24" t="s">
        <v>3139</v>
      </c>
      <c r="H790" s="25" t="s">
        <v>5507</v>
      </c>
      <c r="I790" s="24"/>
      <c r="J790" s="24" t="s">
        <v>3048</v>
      </c>
      <c r="K790" s="26">
        <v>45874</v>
      </c>
      <c r="L790" s="26">
        <v>45007</v>
      </c>
      <c r="M790" s="26">
        <v>45883</v>
      </c>
      <c r="N790" s="24"/>
      <c r="O790" s="26">
        <v>45883</v>
      </c>
      <c r="P790" s="24" t="s">
        <v>3049</v>
      </c>
      <c r="Q790" s="24" t="s">
        <v>3050</v>
      </c>
      <c r="R790" s="24" t="s">
        <v>988</v>
      </c>
    </row>
    <row r="791" spans="1:18" ht="40.200000000000003">
      <c r="A791" s="24">
        <v>790</v>
      </c>
      <c r="B791" s="24" t="s">
        <v>5508</v>
      </c>
      <c r="C791" s="29">
        <v>202517077720</v>
      </c>
      <c r="D791" s="24" t="s">
        <v>36</v>
      </c>
      <c r="E791" s="24" t="s">
        <v>5509</v>
      </c>
      <c r="F791" s="24" t="s">
        <v>3091</v>
      </c>
      <c r="G791" s="24" t="s">
        <v>3139</v>
      </c>
      <c r="H791" s="25" t="s">
        <v>5510</v>
      </c>
      <c r="I791" s="24"/>
      <c r="J791" s="24" t="s">
        <v>3048</v>
      </c>
      <c r="K791" s="26">
        <v>45874</v>
      </c>
      <c r="L791" s="26">
        <v>45005</v>
      </c>
      <c r="M791" s="26">
        <v>45883</v>
      </c>
      <c r="N791" s="24"/>
      <c r="O791" s="26">
        <v>45883</v>
      </c>
      <c r="P791" s="24" t="s">
        <v>3141</v>
      </c>
      <c r="Q791" s="24" t="s">
        <v>3142</v>
      </c>
      <c r="R791" s="24" t="s">
        <v>988</v>
      </c>
    </row>
    <row r="792" spans="1:18" ht="40.200000000000003">
      <c r="A792" s="24">
        <v>791</v>
      </c>
      <c r="B792" s="24" t="s">
        <v>5511</v>
      </c>
      <c r="C792" s="29">
        <v>202517077547</v>
      </c>
      <c r="D792" s="24" t="s">
        <v>36</v>
      </c>
      <c r="E792" s="24" t="s">
        <v>5512</v>
      </c>
      <c r="F792" s="24" t="s">
        <v>3091</v>
      </c>
      <c r="G792" s="24" t="s">
        <v>3139</v>
      </c>
      <c r="H792" s="25" t="s">
        <v>5513</v>
      </c>
      <c r="I792" s="24"/>
      <c r="J792" s="24" t="s">
        <v>3048</v>
      </c>
      <c r="K792" s="26">
        <v>45877</v>
      </c>
      <c r="L792" s="26">
        <v>44986</v>
      </c>
      <c r="M792" s="26">
        <v>45883</v>
      </c>
      <c r="N792" s="24"/>
      <c r="O792" s="26">
        <v>45883</v>
      </c>
      <c r="P792" s="24" t="s">
        <v>3173</v>
      </c>
      <c r="Q792" s="24" t="s">
        <v>3174</v>
      </c>
      <c r="R792" s="24" t="s">
        <v>988</v>
      </c>
    </row>
    <row r="793" spans="1:18" ht="40.200000000000003">
      <c r="A793" s="24">
        <v>792</v>
      </c>
      <c r="B793" s="24" t="s">
        <v>5514</v>
      </c>
      <c r="C793" s="29">
        <v>202517077571</v>
      </c>
      <c r="D793" s="24" t="s">
        <v>67</v>
      </c>
      <c r="E793" s="24" t="s">
        <v>5515</v>
      </c>
      <c r="F793" s="24" t="s">
        <v>3091</v>
      </c>
      <c r="G793" s="24" t="s">
        <v>5516</v>
      </c>
      <c r="H793" s="25" t="s">
        <v>5517</v>
      </c>
      <c r="I793" s="24"/>
      <c r="J793" s="24" t="s">
        <v>3048</v>
      </c>
      <c r="K793" s="26">
        <v>45869</v>
      </c>
      <c r="L793" s="26">
        <v>44957</v>
      </c>
      <c r="M793" s="26">
        <v>45883</v>
      </c>
      <c r="N793" s="24"/>
      <c r="O793" s="26">
        <v>45883</v>
      </c>
      <c r="P793" s="24" t="s">
        <v>3535</v>
      </c>
      <c r="Q793" s="24" t="s">
        <v>3536</v>
      </c>
      <c r="R793" s="24" t="s">
        <v>988</v>
      </c>
    </row>
    <row r="794" spans="1:18" ht="53.4">
      <c r="A794" s="24">
        <v>793</v>
      </c>
      <c r="B794" s="24" t="s">
        <v>713</v>
      </c>
      <c r="C794" s="29">
        <v>202544077594</v>
      </c>
      <c r="D794" s="24" t="s">
        <v>363</v>
      </c>
      <c r="E794" s="24" t="s">
        <v>714</v>
      </c>
      <c r="F794" s="24" t="s">
        <v>3066</v>
      </c>
      <c r="G794" s="24" t="s">
        <v>3319</v>
      </c>
      <c r="H794" s="25" t="s">
        <v>5518</v>
      </c>
      <c r="I794" s="24"/>
      <c r="J794" s="24" t="s">
        <v>3048</v>
      </c>
      <c r="K794" s="26">
        <v>45821</v>
      </c>
      <c r="L794" s="26">
        <v>45523</v>
      </c>
      <c r="M794" s="26">
        <v>45883</v>
      </c>
      <c r="N794" s="26">
        <v>46465</v>
      </c>
      <c r="O794" s="24"/>
      <c r="P794" s="24" t="s">
        <v>3168</v>
      </c>
      <c r="Q794" s="24" t="s">
        <v>3050</v>
      </c>
      <c r="R794" s="24" t="s">
        <v>650</v>
      </c>
    </row>
    <row r="795" spans="1:18" ht="79.8">
      <c r="A795" s="24">
        <v>794</v>
      </c>
      <c r="B795" s="24" t="s">
        <v>5519</v>
      </c>
      <c r="C795" s="29">
        <v>202517077517</v>
      </c>
      <c r="D795" s="24" t="s">
        <v>34</v>
      </c>
      <c r="E795" s="24" t="s">
        <v>5520</v>
      </c>
      <c r="F795" s="24" t="s">
        <v>3066</v>
      </c>
      <c r="G795" s="24" t="s">
        <v>3067</v>
      </c>
      <c r="H795" s="25" t="s">
        <v>5521</v>
      </c>
      <c r="I795" s="24"/>
      <c r="J795" s="24" t="s">
        <v>3048</v>
      </c>
      <c r="K795" s="26">
        <v>45873</v>
      </c>
      <c r="L795" s="26">
        <v>45149</v>
      </c>
      <c r="M795" s="26">
        <v>45883</v>
      </c>
      <c r="N795" s="24"/>
      <c r="O795" s="26">
        <v>45883</v>
      </c>
      <c r="P795" s="24" t="s">
        <v>3075</v>
      </c>
      <c r="Q795" s="24" t="s">
        <v>3076</v>
      </c>
      <c r="R795" s="24" t="s">
        <v>988</v>
      </c>
    </row>
    <row r="796" spans="1:18" ht="93">
      <c r="A796" s="24">
        <v>795</v>
      </c>
      <c r="B796" s="24" t="s">
        <v>1154</v>
      </c>
      <c r="C796" s="29">
        <v>202541077914</v>
      </c>
      <c r="D796" s="24" t="s">
        <v>109</v>
      </c>
      <c r="E796" s="24" t="s">
        <v>1155</v>
      </c>
      <c r="F796" s="24" t="s">
        <v>3091</v>
      </c>
      <c r="G796" s="24" t="s">
        <v>5368</v>
      </c>
      <c r="H796" s="25" t="s">
        <v>5522</v>
      </c>
      <c r="I796" s="24" t="s">
        <v>3152</v>
      </c>
      <c r="J796" s="24" t="s">
        <v>3048</v>
      </c>
      <c r="K796" s="26">
        <v>45882</v>
      </c>
      <c r="L796" s="26">
        <v>45884</v>
      </c>
      <c r="M796" s="26">
        <v>45884</v>
      </c>
      <c r="N796" s="26">
        <v>46827</v>
      </c>
      <c r="O796" s="24"/>
      <c r="P796" s="24" t="s">
        <v>3079</v>
      </c>
      <c r="Q796" s="24" t="s">
        <v>3080</v>
      </c>
      <c r="R796" s="24" t="s">
        <v>968</v>
      </c>
    </row>
    <row r="797" spans="1:18" ht="66.599999999999994">
      <c r="A797" s="24">
        <v>796</v>
      </c>
      <c r="B797" s="24" t="s">
        <v>1156</v>
      </c>
      <c r="C797" s="29">
        <v>202541077904</v>
      </c>
      <c r="D797" s="24" t="s">
        <v>109</v>
      </c>
      <c r="E797" s="24" t="s">
        <v>1157</v>
      </c>
      <c r="F797" s="24" t="s">
        <v>3091</v>
      </c>
      <c r="G797" s="24" t="s">
        <v>5368</v>
      </c>
      <c r="H797" s="25" t="s">
        <v>5523</v>
      </c>
      <c r="I797" s="24" t="s">
        <v>3152</v>
      </c>
      <c r="J797" s="24" t="s">
        <v>3048</v>
      </c>
      <c r="K797" s="26">
        <v>45883</v>
      </c>
      <c r="L797" s="26">
        <v>45884</v>
      </c>
      <c r="M797" s="26">
        <v>45884</v>
      </c>
      <c r="N797" s="26">
        <v>46827</v>
      </c>
      <c r="O797" s="24"/>
      <c r="P797" s="24" t="s">
        <v>3079</v>
      </c>
      <c r="Q797" s="24" t="s">
        <v>3080</v>
      </c>
      <c r="R797" s="24" t="s">
        <v>968</v>
      </c>
    </row>
    <row r="798" spans="1:18" ht="40.200000000000003">
      <c r="A798" s="24">
        <v>797</v>
      </c>
      <c r="B798" s="24" t="s">
        <v>5524</v>
      </c>
      <c r="C798" s="29">
        <v>202547077909</v>
      </c>
      <c r="D798" s="24" t="s">
        <v>157</v>
      </c>
      <c r="E798" s="24" t="s">
        <v>5525</v>
      </c>
      <c r="F798" s="24" t="s">
        <v>3208</v>
      </c>
      <c r="G798" s="24" t="s">
        <v>5490</v>
      </c>
      <c r="H798" s="25" t="s">
        <v>5526</v>
      </c>
      <c r="I798" s="24"/>
      <c r="J798" s="24" t="s">
        <v>3334</v>
      </c>
      <c r="K798" s="26">
        <v>45876</v>
      </c>
      <c r="L798" s="26">
        <v>44943</v>
      </c>
      <c r="M798" s="26">
        <v>45884</v>
      </c>
      <c r="N798" s="24"/>
      <c r="O798" s="26">
        <v>45884</v>
      </c>
      <c r="P798" s="24" t="s">
        <v>3224</v>
      </c>
      <c r="Q798" s="24" t="s">
        <v>3225</v>
      </c>
      <c r="R798" s="24" t="s">
        <v>988</v>
      </c>
    </row>
    <row r="799" spans="1:18" ht="53.4">
      <c r="A799" s="24">
        <v>798</v>
      </c>
      <c r="B799" s="24" t="s">
        <v>1161</v>
      </c>
      <c r="C799" s="29">
        <v>202541078009</v>
      </c>
      <c r="D799" s="24" t="s">
        <v>183</v>
      </c>
      <c r="E799" s="24" t="s">
        <v>1162</v>
      </c>
      <c r="F799" s="24" t="s">
        <v>3091</v>
      </c>
      <c r="G799" s="24" t="s">
        <v>5527</v>
      </c>
      <c r="H799" s="25" t="s">
        <v>5528</v>
      </c>
      <c r="I799" s="24" t="s">
        <v>3152</v>
      </c>
      <c r="J799" s="24" t="s">
        <v>3048</v>
      </c>
      <c r="K799" s="26">
        <v>45884</v>
      </c>
      <c r="L799" s="26">
        <v>45885</v>
      </c>
      <c r="M799" s="26">
        <v>45885</v>
      </c>
      <c r="N799" s="26">
        <v>46828</v>
      </c>
      <c r="O799" s="24"/>
      <c r="P799" s="24" t="s">
        <v>3049</v>
      </c>
      <c r="Q799" s="24" t="s">
        <v>3050</v>
      </c>
      <c r="R799" s="24" t="s">
        <v>647</v>
      </c>
    </row>
    <row r="800" spans="1:18" ht="27">
      <c r="A800" s="24">
        <v>799</v>
      </c>
      <c r="B800" s="24" t="s">
        <v>1159</v>
      </c>
      <c r="C800" s="29">
        <v>202541077990</v>
      </c>
      <c r="D800" s="24" t="s">
        <v>31</v>
      </c>
      <c r="E800" s="24" t="s">
        <v>1160</v>
      </c>
      <c r="F800" s="24" t="s">
        <v>3091</v>
      </c>
      <c r="G800" s="24" t="s">
        <v>31</v>
      </c>
      <c r="H800" s="25" t="s">
        <v>5529</v>
      </c>
      <c r="I800" s="24" t="s">
        <v>3152</v>
      </c>
      <c r="J800" s="24" t="s">
        <v>3048</v>
      </c>
      <c r="K800" s="26">
        <v>45885</v>
      </c>
      <c r="L800" s="26">
        <v>45885</v>
      </c>
      <c r="M800" s="26">
        <v>45885</v>
      </c>
      <c r="N800" s="26">
        <v>46828</v>
      </c>
      <c r="O800" s="24"/>
      <c r="P800" s="24" t="s">
        <v>3114</v>
      </c>
      <c r="Q800" s="24" t="s">
        <v>3094</v>
      </c>
      <c r="R800" s="24" t="s">
        <v>968</v>
      </c>
    </row>
    <row r="801" spans="1:18" ht="40.200000000000003">
      <c r="A801" s="24">
        <v>800</v>
      </c>
      <c r="B801" s="24" t="s">
        <v>5530</v>
      </c>
      <c r="C801" s="29">
        <v>202517077978</v>
      </c>
      <c r="D801" s="24" t="s">
        <v>340</v>
      </c>
      <c r="E801" s="24" t="s">
        <v>5531</v>
      </c>
      <c r="F801" s="24" t="s">
        <v>3177</v>
      </c>
      <c r="G801" s="24" t="s">
        <v>5532</v>
      </c>
      <c r="H801" s="25" t="s">
        <v>5533</v>
      </c>
      <c r="I801" s="24"/>
      <c r="J801" s="24" t="s">
        <v>3048</v>
      </c>
      <c r="K801" s="26">
        <v>45831</v>
      </c>
      <c r="L801" s="26">
        <v>44945</v>
      </c>
      <c r="M801" s="26">
        <v>45885</v>
      </c>
      <c r="N801" s="24"/>
      <c r="O801" s="26">
        <v>45885</v>
      </c>
      <c r="P801" s="24" t="s">
        <v>3130</v>
      </c>
      <c r="Q801" s="24" t="s">
        <v>3131</v>
      </c>
      <c r="R801" s="24" t="s">
        <v>988</v>
      </c>
    </row>
    <row r="802" spans="1:18" ht="40.200000000000003">
      <c r="A802" s="24">
        <v>801</v>
      </c>
      <c r="B802" s="24" t="s">
        <v>5534</v>
      </c>
      <c r="C802" s="29">
        <v>202517077981</v>
      </c>
      <c r="D802" s="24" t="s">
        <v>340</v>
      </c>
      <c r="E802" s="24" t="s">
        <v>5535</v>
      </c>
      <c r="F802" s="24" t="s">
        <v>3177</v>
      </c>
      <c r="G802" s="24" t="s">
        <v>5532</v>
      </c>
      <c r="H802" s="25" t="s">
        <v>5536</v>
      </c>
      <c r="I802" s="24"/>
      <c r="J802" s="24" t="s">
        <v>3048</v>
      </c>
      <c r="K802" s="26">
        <v>45832</v>
      </c>
      <c r="L802" s="26">
        <v>44945</v>
      </c>
      <c r="M802" s="26">
        <v>45885</v>
      </c>
      <c r="N802" s="24"/>
      <c r="O802" s="26">
        <v>45885</v>
      </c>
      <c r="P802" s="24" t="s">
        <v>3130</v>
      </c>
      <c r="Q802" s="24" t="s">
        <v>3131</v>
      </c>
      <c r="R802" s="24" t="s">
        <v>988</v>
      </c>
    </row>
    <row r="803" spans="1:18" ht="40.200000000000003">
      <c r="A803" s="24">
        <v>802</v>
      </c>
      <c r="B803" s="24" t="s">
        <v>1158</v>
      </c>
      <c r="C803" s="29">
        <v>202541077993</v>
      </c>
      <c r="D803" s="24" t="s">
        <v>608</v>
      </c>
      <c r="E803" s="24" t="s">
        <v>649</v>
      </c>
      <c r="F803" s="24" t="s">
        <v>3052</v>
      </c>
      <c r="G803" s="24" t="s">
        <v>5537</v>
      </c>
      <c r="H803" s="25" t="s">
        <v>5538</v>
      </c>
      <c r="I803" s="24" t="s">
        <v>3152</v>
      </c>
      <c r="J803" s="24" t="s">
        <v>3048</v>
      </c>
      <c r="K803" s="26">
        <v>45885</v>
      </c>
      <c r="L803" s="26">
        <v>45885</v>
      </c>
      <c r="M803" s="26">
        <v>45885</v>
      </c>
      <c r="N803" s="26">
        <v>46828</v>
      </c>
      <c r="O803" s="24"/>
      <c r="P803" s="24" t="s">
        <v>3130</v>
      </c>
      <c r="Q803" s="24" t="s">
        <v>3131</v>
      </c>
      <c r="R803" s="24" t="s">
        <v>968</v>
      </c>
    </row>
    <row r="804" spans="1:18" ht="40.200000000000003">
      <c r="A804" s="24">
        <v>803</v>
      </c>
      <c r="B804" s="24" t="s">
        <v>1163</v>
      </c>
      <c r="C804" s="29">
        <v>202541013609</v>
      </c>
      <c r="D804" s="24" t="s">
        <v>504</v>
      </c>
      <c r="E804" s="24" t="s">
        <v>649</v>
      </c>
      <c r="F804" s="24" t="s">
        <v>3052</v>
      </c>
      <c r="G804" s="24" t="s">
        <v>504</v>
      </c>
      <c r="H804" s="25" t="s">
        <v>5539</v>
      </c>
      <c r="I804" s="24" t="s">
        <v>3152</v>
      </c>
      <c r="J804" s="24" t="s">
        <v>3470</v>
      </c>
      <c r="K804" s="26">
        <v>45695</v>
      </c>
      <c r="L804" s="26">
        <v>45886</v>
      </c>
      <c r="M804" s="26">
        <v>45886</v>
      </c>
      <c r="N804" s="26">
        <v>46829</v>
      </c>
      <c r="O804" s="24"/>
      <c r="P804" s="24" t="s">
        <v>3098</v>
      </c>
      <c r="Q804" s="24" t="s">
        <v>3099</v>
      </c>
      <c r="R804" s="24" t="s">
        <v>968</v>
      </c>
    </row>
    <row r="805" spans="1:18" ht="53.4">
      <c r="A805" s="24">
        <v>804</v>
      </c>
      <c r="B805" s="24" t="s">
        <v>1164</v>
      </c>
      <c r="C805" s="29">
        <v>202521078189</v>
      </c>
      <c r="D805" s="24" t="s">
        <v>289</v>
      </c>
      <c r="E805" s="24" t="s">
        <v>649</v>
      </c>
      <c r="F805" s="24" t="s">
        <v>3052</v>
      </c>
      <c r="G805" s="24" t="s">
        <v>289</v>
      </c>
      <c r="H805" s="25" t="s">
        <v>5540</v>
      </c>
      <c r="I805" s="24" t="s">
        <v>3152</v>
      </c>
      <c r="J805" s="24" t="s">
        <v>3048</v>
      </c>
      <c r="K805" s="26">
        <v>45838</v>
      </c>
      <c r="L805" s="26">
        <v>45887</v>
      </c>
      <c r="M805" s="26">
        <v>45887</v>
      </c>
      <c r="N805" s="26">
        <v>46830</v>
      </c>
      <c r="O805" s="24"/>
      <c r="P805" s="24" t="s">
        <v>3079</v>
      </c>
      <c r="Q805" s="24" t="s">
        <v>3080</v>
      </c>
      <c r="R805" s="24" t="s">
        <v>647</v>
      </c>
    </row>
    <row r="806" spans="1:18" ht="40.200000000000003">
      <c r="A806" s="24">
        <v>805</v>
      </c>
      <c r="B806" s="24" t="s">
        <v>5541</v>
      </c>
      <c r="C806" s="29">
        <v>202547078365</v>
      </c>
      <c r="D806" s="24" t="s">
        <v>31</v>
      </c>
      <c r="E806" s="24" t="s">
        <v>5542</v>
      </c>
      <c r="F806" s="24" t="s">
        <v>3091</v>
      </c>
      <c r="G806" s="24" t="s">
        <v>31</v>
      </c>
      <c r="H806" s="25" t="s">
        <v>5543</v>
      </c>
      <c r="I806" s="24"/>
      <c r="J806" s="24" t="s">
        <v>3048</v>
      </c>
      <c r="K806" s="26">
        <v>45882</v>
      </c>
      <c r="L806" s="26">
        <v>45040</v>
      </c>
      <c r="M806" s="26">
        <v>45887</v>
      </c>
      <c r="N806" s="24"/>
      <c r="O806" s="26">
        <v>45887</v>
      </c>
      <c r="P806" s="24" t="s">
        <v>3093</v>
      </c>
      <c r="Q806" s="24" t="s">
        <v>3094</v>
      </c>
      <c r="R806" s="24" t="s">
        <v>988</v>
      </c>
    </row>
    <row r="807" spans="1:18" ht="40.200000000000003">
      <c r="A807" s="24">
        <v>806</v>
      </c>
      <c r="B807" s="24" t="s">
        <v>5544</v>
      </c>
      <c r="C807" s="29">
        <v>202547078328</v>
      </c>
      <c r="D807" s="24" t="s">
        <v>31</v>
      </c>
      <c r="E807" s="24" t="s">
        <v>5545</v>
      </c>
      <c r="F807" s="24" t="s">
        <v>3091</v>
      </c>
      <c r="G807" s="24" t="s">
        <v>31</v>
      </c>
      <c r="H807" s="25" t="s">
        <v>5546</v>
      </c>
      <c r="I807" s="24"/>
      <c r="J807" s="24" t="s">
        <v>3048</v>
      </c>
      <c r="K807" s="26">
        <v>45882</v>
      </c>
      <c r="L807" s="26">
        <v>45887</v>
      </c>
      <c r="M807" s="26">
        <v>45887</v>
      </c>
      <c r="N807" s="24"/>
      <c r="O807" s="26">
        <v>45887</v>
      </c>
      <c r="P807" s="24" t="s">
        <v>3093</v>
      </c>
      <c r="Q807" s="24" t="s">
        <v>3094</v>
      </c>
      <c r="R807" s="24" t="s">
        <v>988</v>
      </c>
    </row>
    <row r="808" spans="1:18" ht="40.200000000000003">
      <c r="A808" s="24">
        <v>807</v>
      </c>
      <c r="B808" s="24" t="s">
        <v>5547</v>
      </c>
      <c r="C808" s="29">
        <v>202547078204</v>
      </c>
      <c r="D808" s="24" t="s">
        <v>31</v>
      </c>
      <c r="E808" s="24" t="s">
        <v>5548</v>
      </c>
      <c r="F808" s="24" t="s">
        <v>3091</v>
      </c>
      <c r="G808" s="24" t="s">
        <v>31</v>
      </c>
      <c r="H808" s="25" t="s">
        <v>5549</v>
      </c>
      <c r="I808" s="24"/>
      <c r="J808" s="24" t="s">
        <v>3048</v>
      </c>
      <c r="K808" s="26">
        <v>45882</v>
      </c>
      <c r="L808" s="26">
        <v>45040</v>
      </c>
      <c r="M808" s="26">
        <v>45887</v>
      </c>
      <c r="N808" s="24"/>
      <c r="O808" s="26">
        <v>45887</v>
      </c>
      <c r="P808" s="24" t="s">
        <v>3272</v>
      </c>
      <c r="Q808" s="24" t="s">
        <v>3273</v>
      </c>
      <c r="R808" s="24" t="s">
        <v>988</v>
      </c>
    </row>
    <row r="809" spans="1:18" ht="66.599999999999994">
      <c r="A809" s="24">
        <v>808</v>
      </c>
      <c r="B809" s="24" t="s">
        <v>5550</v>
      </c>
      <c r="C809" s="29">
        <v>202528078065</v>
      </c>
      <c r="D809" s="24" t="s">
        <v>31</v>
      </c>
      <c r="E809" s="24" t="s">
        <v>5551</v>
      </c>
      <c r="F809" s="24" t="s">
        <v>3091</v>
      </c>
      <c r="G809" s="24" t="s">
        <v>31</v>
      </c>
      <c r="H809" s="25" t="s">
        <v>5552</v>
      </c>
      <c r="I809" s="24"/>
      <c r="J809" s="24" t="s">
        <v>3048</v>
      </c>
      <c r="K809" s="26">
        <v>45880</v>
      </c>
      <c r="L809" s="26">
        <v>45887</v>
      </c>
      <c r="M809" s="26">
        <v>45887</v>
      </c>
      <c r="N809" s="24"/>
      <c r="O809" s="26">
        <v>45887</v>
      </c>
      <c r="P809" s="24" t="s">
        <v>3359</v>
      </c>
      <c r="Q809" s="24" t="s">
        <v>3360</v>
      </c>
      <c r="R809" s="24" t="s">
        <v>988</v>
      </c>
    </row>
    <row r="810" spans="1:18" ht="53.4">
      <c r="A810" s="24">
        <v>809</v>
      </c>
      <c r="B810" s="24" t="s">
        <v>5553</v>
      </c>
      <c r="C810" s="29">
        <v>202547078227</v>
      </c>
      <c r="D810" s="24" t="s">
        <v>31</v>
      </c>
      <c r="E810" s="24" t="s">
        <v>5554</v>
      </c>
      <c r="F810" s="24" t="s">
        <v>3091</v>
      </c>
      <c r="G810" s="24" t="s">
        <v>31</v>
      </c>
      <c r="H810" s="25" t="s">
        <v>5555</v>
      </c>
      <c r="I810" s="24"/>
      <c r="J810" s="24" t="s">
        <v>3048</v>
      </c>
      <c r="K810" s="26">
        <v>45882</v>
      </c>
      <c r="L810" s="26">
        <v>45029</v>
      </c>
      <c r="M810" s="26">
        <v>45887</v>
      </c>
      <c r="N810" s="24"/>
      <c r="O810" s="26">
        <v>45887</v>
      </c>
      <c r="P810" s="24" t="s">
        <v>3103</v>
      </c>
      <c r="Q810" s="24" t="s">
        <v>3104</v>
      </c>
      <c r="R810" s="24" t="s">
        <v>988</v>
      </c>
    </row>
    <row r="811" spans="1:18" ht="40.200000000000003">
      <c r="A811" s="24">
        <v>810</v>
      </c>
      <c r="B811" s="24" t="s">
        <v>5556</v>
      </c>
      <c r="C811" s="29">
        <v>202541078153</v>
      </c>
      <c r="D811" s="24" t="s">
        <v>46</v>
      </c>
      <c r="E811" s="24" t="s">
        <v>5557</v>
      </c>
      <c r="F811" s="24" t="s">
        <v>3052</v>
      </c>
      <c r="G811" s="24" t="s">
        <v>46</v>
      </c>
      <c r="H811" s="25" t="s">
        <v>5558</v>
      </c>
      <c r="I811" s="24" t="s">
        <v>23</v>
      </c>
      <c r="J811" s="24" t="s">
        <v>3048</v>
      </c>
      <c r="K811" s="26">
        <v>45751</v>
      </c>
      <c r="L811" s="26">
        <v>45887</v>
      </c>
      <c r="M811" s="26">
        <v>45887</v>
      </c>
      <c r="N811" s="24"/>
      <c r="O811" s="26">
        <v>45887</v>
      </c>
      <c r="P811" s="24" t="s">
        <v>3103</v>
      </c>
      <c r="Q811" s="24" t="s">
        <v>3104</v>
      </c>
      <c r="R811" s="24" t="s">
        <v>3024</v>
      </c>
    </row>
    <row r="812" spans="1:18" ht="53.4">
      <c r="A812" s="24">
        <v>811</v>
      </c>
      <c r="B812" s="24" t="s">
        <v>1165</v>
      </c>
      <c r="C812" s="29">
        <v>202541078303</v>
      </c>
      <c r="D812" s="24" t="s">
        <v>183</v>
      </c>
      <c r="E812" s="24" t="s">
        <v>1166</v>
      </c>
      <c r="F812" s="24" t="s">
        <v>3091</v>
      </c>
      <c r="G812" s="24" t="s">
        <v>5527</v>
      </c>
      <c r="H812" s="25" t="s">
        <v>5559</v>
      </c>
      <c r="I812" s="24" t="s">
        <v>3152</v>
      </c>
      <c r="J812" s="24" t="s">
        <v>3048</v>
      </c>
      <c r="K812" s="26">
        <v>45885</v>
      </c>
      <c r="L812" s="26">
        <v>45887</v>
      </c>
      <c r="M812" s="26">
        <v>45887</v>
      </c>
      <c r="N812" s="26">
        <v>46830</v>
      </c>
      <c r="O812" s="24"/>
      <c r="P812" s="24" t="s">
        <v>3321</v>
      </c>
      <c r="Q812" s="24" t="s">
        <v>3322</v>
      </c>
      <c r="R812" s="24" t="s">
        <v>968</v>
      </c>
    </row>
    <row r="813" spans="1:18" ht="27">
      <c r="A813" s="24">
        <v>812</v>
      </c>
      <c r="B813" s="24" t="s">
        <v>5560</v>
      </c>
      <c r="C813" s="29">
        <v>202547078284</v>
      </c>
      <c r="D813" s="24" t="s">
        <v>74</v>
      </c>
      <c r="E813" s="24" t="s">
        <v>5561</v>
      </c>
      <c r="F813" s="24" t="s">
        <v>3302</v>
      </c>
      <c r="G813" s="24" t="s">
        <v>5562</v>
      </c>
      <c r="H813" s="25" t="s">
        <v>5563</v>
      </c>
      <c r="I813" s="24"/>
      <c r="J813" s="24" t="s">
        <v>3048</v>
      </c>
      <c r="K813" s="26">
        <v>45861</v>
      </c>
      <c r="L813" s="26">
        <v>44953</v>
      </c>
      <c r="M813" s="26">
        <v>45887</v>
      </c>
      <c r="N813" s="24"/>
      <c r="O813" s="26">
        <v>45887</v>
      </c>
      <c r="P813" s="24" t="s">
        <v>3062</v>
      </c>
      <c r="Q813" s="24" t="s">
        <v>3063</v>
      </c>
      <c r="R813" s="24" t="s">
        <v>988</v>
      </c>
    </row>
    <row r="814" spans="1:18" ht="40.200000000000003">
      <c r="A814" s="24">
        <v>813</v>
      </c>
      <c r="B814" s="24" t="s">
        <v>5564</v>
      </c>
      <c r="C814" s="29">
        <v>202517078288</v>
      </c>
      <c r="D814" s="24" t="s">
        <v>51</v>
      </c>
      <c r="E814" s="24" t="s">
        <v>5565</v>
      </c>
      <c r="F814" s="24" t="s">
        <v>3091</v>
      </c>
      <c r="G814" s="24" t="s">
        <v>5566</v>
      </c>
      <c r="H814" s="25" t="s">
        <v>5567</v>
      </c>
      <c r="I814" s="24"/>
      <c r="J814" s="24" t="s">
        <v>3048</v>
      </c>
      <c r="K814" s="26">
        <v>45833</v>
      </c>
      <c r="L814" s="26">
        <v>44955</v>
      </c>
      <c r="M814" s="26">
        <v>45887</v>
      </c>
      <c r="N814" s="24"/>
      <c r="O814" s="26">
        <v>45887</v>
      </c>
      <c r="P814" s="24" t="s">
        <v>3335</v>
      </c>
      <c r="Q814" s="24" t="s">
        <v>3336</v>
      </c>
      <c r="R814" s="24" t="s">
        <v>988</v>
      </c>
    </row>
    <row r="815" spans="1:18" ht="66.599999999999994">
      <c r="A815" s="24">
        <v>814</v>
      </c>
      <c r="B815" s="24" t="s">
        <v>5568</v>
      </c>
      <c r="C815" s="29">
        <v>202517078156</v>
      </c>
      <c r="D815" s="24" t="s">
        <v>71</v>
      </c>
      <c r="E815" s="24" t="s">
        <v>5569</v>
      </c>
      <c r="F815" s="24" t="s">
        <v>3312</v>
      </c>
      <c r="G815" s="24" t="s">
        <v>3741</v>
      </c>
      <c r="H815" s="25" t="s">
        <v>5570</v>
      </c>
      <c r="I815" s="24"/>
      <c r="J815" s="24" t="s">
        <v>3048</v>
      </c>
      <c r="K815" s="26">
        <v>45805</v>
      </c>
      <c r="L815" s="26">
        <v>44985</v>
      </c>
      <c r="M815" s="26">
        <v>45887</v>
      </c>
      <c r="N815" s="24"/>
      <c r="O815" s="26">
        <v>45887</v>
      </c>
      <c r="P815" s="24" t="s">
        <v>3204</v>
      </c>
      <c r="Q815" s="24" t="s">
        <v>3205</v>
      </c>
      <c r="R815" s="24" t="s">
        <v>988</v>
      </c>
    </row>
    <row r="816" spans="1:18" ht="53.4">
      <c r="A816" s="24">
        <v>815</v>
      </c>
      <c r="B816" s="24" t="s">
        <v>5571</v>
      </c>
      <c r="C816" s="29">
        <v>202547078323</v>
      </c>
      <c r="D816" s="24" t="s">
        <v>117</v>
      </c>
      <c r="E816" s="24" t="s">
        <v>5572</v>
      </c>
      <c r="F816" s="24" t="s">
        <v>3091</v>
      </c>
      <c r="G816" s="24" t="s">
        <v>5573</v>
      </c>
      <c r="H816" s="25" t="s">
        <v>5574</v>
      </c>
      <c r="I816" s="24"/>
      <c r="J816" s="24" t="s">
        <v>3048</v>
      </c>
      <c r="K816" s="26">
        <v>45814</v>
      </c>
      <c r="L816" s="26">
        <v>45231</v>
      </c>
      <c r="M816" s="26">
        <v>45887</v>
      </c>
      <c r="N816" s="24"/>
      <c r="O816" s="26">
        <v>45887</v>
      </c>
      <c r="P816" s="24" t="s">
        <v>3168</v>
      </c>
      <c r="Q816" s="24" t="s">
        <v>3050</v>
      </c>
      <c r="R816" s="24" t="s">
        <v>988</v>
      </c>
    </row>
    <row r="817" spans="1:18" ht="66.599999999999994">
      <c r="A817" s="24">
        <v>816</v>
      </c>
      <c r="B817" s="24" t="s">
        <v>5575</v>
      </c>
      <c r="C817" s="29">
        <v>202547078145</v>
      </c>
      <c r="D817" s="24" t="s">
        <v>144</v>
      </c>
      <c r="E817" s="24" t="s">
        <v>5576</v>
      </c>
      <c r="F817" s="24" t="s">
        <v>3059</v>
      </c>
      <c r="G817" s="24" t="s">
        <v>5577</v>
      </c>
      <c r="H817" s="25" t="s">
        <v>5578</v>
      </c>
      <c r="I817" s="24"/>
      <c r="J817" s="24" t="s">
        <v>3048</v>
      </c>
      <c r="K817" s="26">
        <v>45798</v>
      </c>
      <c r="L817" s="26">
        <v>44953</v>
      </c>
      <c r="M817" s="26">
        <v>45887</v>
      </c>
      <c r="N817" s="24"/>
      <c r="O817" s="26">
        <v>45887</v>
      </c>
      <c r="P817" s="24" t="s">
        <v>3893</v>
      </c>
      <c r="Q817" s="24" t="s">
        <v>3894</v>
      </c>
      <c r="R817" s="24" t="s">
        <v>988</v>
      </c>
    </row>
    <row r="818" spans="1:18" ht="53.4">
      <c r="A818" s="24">
        <v>817</v>
      </c>
      <c r="B818" s="24" t="s">
        <v>5579</v>
      </c>
      <c r="C818" s="29">
        <v>202517078185</v>
      </c>
      <c r="D818" s="24" t="s">
        <v>32</v>
      </c>
      <c r="E818" s="24" t="s">
        <v>5580</v>
      </c>
      <c r="F818" s="24" t="s">
        <v>3066</v>
      </c>
      <c r="G818" s="24" t="s">
        <v>3067</v>
      </c>
      <c r="H818" s="25" t="s">
        <v>5581</v>
      </c>
      <c r="I818" s="24"/>
      <c r="J818" s="24" t="s">
        <v>3048</v>
      </c>
      <c r="K818" s="26">
        <v>45867</v>
      </c>
      <c r="L818" s="26">
        <v>45093</v>
      </c>
      <c r="M818" s="26">
        <v>45887</v>
      </c>
      <c r="N818" s="24"/>
      <c r="O818" s="26">
        <v>45887</v>
      </c>
      <c r="P818" s="24" t="s">
        <v>3204</v>
      </c>
      <c r="Q818" s="24" t="s">
        <v>3205</v>
      </c>
      <c r="R818" s="24" t="s">
        <v>988</v>
      </c>
    </row>
    <row r="819" spans="1:18" ht="40.200000000000003">
      <c r="A819" s="24">
        <v>818</v>
      </c>
      <c r="B819" s="24" t="s">
        <v>5582</v>
      </c>
      <c r="C819" s="29">
        <v>202517078393</v>
      </c>
      <c r="D819" s="24" t="s">
        <v>36</v>
      </c>
      <c r="E819" s="24" t="s">
        <v>5583</v>
      </c>
      <c r="F819" s="24" t="s">
        <v>3091</v>
      </c>
      <c r="G819" s="24" t="s">
        <v>3139</v>
      </c>
      <c r="H819" s="25" t="s">
        <v>5584</v>
      </c>
      <c r="I819" s="24"/>
      <c r="J819" s="24" t="s">
        <v>3048</v>
      </c>
      <c r="K819" s="26">
        <v>45874</v>
      </c>
      <c r="L819" s="26">
        <v>45014</v>
      </c>
      <c r="M819" s="26">
        <v>45887</v>
      </c>
      <c r="N819" s="24"/>
      <c r="O819" s="26">
        <v>45887</v>
      </c>
      <c r="P819" s="24" t="s">
        <v>4128</v>
      </c>
      <c r="Q819" s="24" t="s">
        <v>3360</v>
      </c>
      <c r="R819" s="24" t="s">
        <v>3022</v>
      </c>
    </row>
    <row r="820" spans="1:18" ht="53.4">
      <c r="A820" s="24">
        <v>819</v>
      </c>
      <c r="B820" s="24" t="s">
        <v>715</v>
      </c>
      <c r="C820" s="29">
        <v>202514078111</v>
      </c>
      <c r="D820" s="24" t="s">
        <v>363</v>
      </c>
      <c r="E820" s="24" t="s">
        <v>716</v>
      </c>
      <c r="F820" s="24" t="s">
        <v>3066</v>
      </c>
      <c r="G820" s="24" t="s">
        <v>3319</v>
      </c>
      <c r="H820" s="25" t="s">
        <v>5518</v>
      </c>
      <c r="I820" s="24"/>
      <c r="J820" s="24" t="s">
        <v>3048</v>
      </c>
      <c r="K820" s="26">
        <v>45831</v>
      </c>
      <c r="L820" s="26">
        <v>45530</v>
      </c>
      <c r="M820" s="26">
        <v>45887</v>
      </c>
      <c r="N820" s="26">
        <v>46472</v>
      </c>
      <c r="O820" s="24"/>
      <c r="P820" s="24" t="s">
        <v>3321</v>
      </c>
      <c r="Q820" s="24" t="s">
        <v>3322</v>
      </c>
      <c r="R820" s="24" t="s">
        <v>650</v>
      </c>
    </row>
    <row r="821" spans="1:18" ht="40.200000000000003">
      <c r="A821" s="24">
        <v>820</v>
      </c>
      <c r="B821" s="24" t="s">
        <v>5585</v>
      </c>
      <c r="C821" s="29">
        <v>202547078142</v>
      </c>
      <c r="D821" s="24" t="s">
        <v>497</v>
      </c>
      <c r="E821" s="24" t="s">
        <v>5586</v>
      </c>
      <c r="F821" s="24" t="s">
        <v>3059</v>
      </c>
      <c r="G821" s="24" t="s">
        <v>5587</v>
      </c>
      <c r="H821" s="25" t="s">
        <v>5588</v>
      </c>
      <c r="I821" s="24"/>
      <c r="J821" s="24" t="s">
        <v>3048</v>
      </c>
      <c r="K821" s="26">
        <v>45873</v>
      </c>
      <c r="L821" s="26">
        <v>45887</v>
      </c>
      <c r="M821" s="26">
        <v>45887</v>
      </c>
      <c r="N821" s="24"/>
      <c r="O821" s="26">
        <v>45887</v>
      </c>
      <c r="P821" s="24" t="s">
        <v>3062</v>
      </c>
      <c r="Q821" s="24" t="s">
        <v>3063</v>
      </c>
      <c r="R821" s="24" t="s">
        <v>988</v>
      </c>
    </row>
    <row r="822" spans="1:18" ht="40.200000000000003">
      <c r="A822" s="24">
        <v>821</v>
      </c>
      <c r="B822" s="24" t="s">
        <v>5589</v>
      </c>
      <c r="C822" s="29">
        <v>202514078813</v>
      </c>
      <c r="D822" s="24" t="s">
        <v>39</v>
      </c>
      <c r="E822" s="24" t="s">
        <v>5590</v>
      </c>
      <c r="F822" s="24" t="s">
        <v>3165</v>
      </c>
      <c r="G822" s="24" t="s">
        <v>3166</v>
      </c>
      <c r="H822" s="25" t="s">
        <v>5591</v>
      </c>
      <c r="I822" s="24"/>
      <c r="J822" s="24" t="s">
        <v>3048</v>
      </c>
      <c r="K822" s="26">
        <v>45862</v>
      </c>
      <c r="L822" s="26">
        <v>45541</v>
      </c>
      <c r="M822" s="26">
        <v>45888</v>
      </c>
      <c r="N822" s="24"/>
      <c r="O822" s="26">
        <v>45888</v>
      </c>
      <c r="P822" s="24" t="s">
        <v>3079</v>
      </c>
      <c r="Q822" s="24" t="s">
        <v>3080</v>
      </c>
      <c r="R822" s="24" t="s">
        <v>988</v>
      </c>
    </row>
    <row r="823" spans="1:18" ht="53.4">
      <c r="A823" s="24">
        <v>822</v>
      </c>
      <c r="B823" s="24" t="s">
        <v>5592</v>
      </c>
      <c r="C823" s="29">
        <v>202517078474</v>
      </c>
      <c r="D823" s="24" t="s">
        <v>307</v>
      </c>
      <c r="E823" s="24" t="s">
        <v>5593</v>
      </c>
      <c r="F823" s="24" t="s">
        <v>3045</v>
      </c>
      <c r="G823" s="24" t="s">
        <v>3046</v>
      </c>
      <c r="H823" s="25" t="s">
        <v>5594</v>
      </c>
      <c r="I823" s="24"/>
      <c r="J823" s="24" t="s">
        <v>3048</v>
      </c>
      <c r="K823" s="26">
        <v>45751</v>
      </c>
      <c r="L823" s="26">
        <v>45888</v>
      </c>
      <c r="M823" s="26">
        <v>45888</v>
      </c>
      <c r="N823" s="24"/>
      <c r="O823" s="26">
        <v>45888</v>
      </c>
      <c r="P823" s="24" t="s">
        <v>3114</v>
      </c>
      <c r="Q823" s="24" t="s">
        <v>3094</v>
      </c>
      <c r="R823" s="24" t="s">
        <v>988</v>
      </c>
    </row>
    <row r="824" spans="1:18" ht="40.200000000000003">
      <c r="A824" s="24">
        <v>823</v>
      </c>
      <c r="B824" s="24" t="s">
        <v>1167</v>
      </c>
      <c r="C824" s="29">
        <v>202541078723</v>
      </c>
      <c r="D824" s="24" t="s">
        <v>33</v>
      </c>
      <c r="E824" s="24" t="s">
        <v>1168</v>
      </c>
      <c r="F824" s="24" t="s">
        <v>3052</v>
      </c>
      <c r="G824" s="24" t="s">
        <v>3319</v>
      </c>
      <c r="H824" s="25" t="s">
        <v>5595</v>
      </c>
      <c r="I824" s="24" t="s">
        <v>3152</v>
      </c>
      <c r="J824" s="24" t="s">
        <v>3048</v>
      </c>
      <c r="K824" s="26">
        <v>45887</v>
      </c>
      <c r="L824" s="26">
        <v>45888</v>
      </c>
      <c r="M824" s="26">
        <v>45888</v>
      </c>
      <c r="N824" s="26">
        <v>46831</v>
      </c>
      <c r="O824" s="24"/>
      <c r="P824" s="24" t="s">
        <v>3168</v>
      </c>
      <c r="Q824" s="24" t="s">
        <v>3050</v>
      </c>
      <c r="R824" s="24" t="s">
        <v>968</v>
      </c>
    </row>
    <row r="825" spans="1:18" ht="40.200000000000003">
      <c r="A825" s="24">
        <v>824</v>
      </c>
      <c r="B825" s="24" t="s">
        <v>5596</v>
      </c>
      <c r="C825" s="29">
        <v>202517078443</v>
      </c>
      <c r="D825" s="24" t="s">
        <v>74</v>
      </c>
      <c r="E825" s="24" t="s">
        <v>5597</v>
      </c>
      <c r="F825" s="24" t="s">
        <v>3302</v>
      </c>
      <c r="G825" s="24" t="s">
        <v>5598</v>
      </c>
      <c r="H825" s="25" t="s">
        <v>5599</v>
      </c>
      <c r="I825" s="24"/>
      <c r="J825" s="24" t="s">
        <v>3048</v>
      </c>
      <c r="K825" s="26">
        <v>45882</v>
      </c>
      <c r="L825" s="26">
        <v>44981</v>
      </c>
      <c r="M825" s="26">
        <v>45888</v>
      </c>
      <c r="N825" s="24"/>
      <c r="O825" s="26">
        <v>45888</v>
      </c>
      <c r="P825" s="24" t="s">
        <v>3233</v>
      </c>
      <c r="Q825" s="24" t="s">
        <v>3234</v>
      </c>
      <c r="R825" s="24" t="s">
        <v>988</v>
      </c>
    </row>
    <row r="826" spans="1:18" ht="27">
      <c r="A826" s="24">
        <v>825</v>
      </c>
      <c r="B826" s="24" t="s">
        <v>5600</v>
      </c>
      <c r="C826" s="29">
        <v>202517078564</v>
      </c>
      <c r="D826" s="24" t="s">
        <v>98</v>
      </c>
      <c r="E826" s="24" t="s">
        <v>5601</v>
      </c>
      <c r="F826" s="24" t="s">
        <v>3302</v>
      </c>
      <c r="G826" s="24" t="s">
        <v>3693</v>
      </c>
      <c r="H826" s="25" t="s">
        <v>5602</v>
      </c>
      <c r="I826" s="24"/>
      <c r="J826" s="24" t="s">
        <v>3048</v>
      </c>
      <c r="K826" s="26">
        <v>45862</v>
      </c>
      <c r="L826" s="26">
        <v>45888</v>
      </c>
      <c r="M826" s="26">
        <v>45888</v>
      </c>
      <c r="N826" s="24"/>
      <c r="O826" s="26">
        <v>45888</v>
      </c>
      <c r="P826" s="24" t="s">
        <v>3435</v>
      </c>
      <c r="Q826" s="24" t="s">
        <v>3159</v>
      </c>
      <c r="R826" s="24" t="s">
        <v>988</v>
      </c>
    </row>
    <row r="827" spans="1:18" ht="53.4">
      <c r="A827" s="24">
        <v>826</v>
      </c>
      <c r="B827" s="24" t="s">
        <v>5603</v>
      </c>
      <c r="C827" s="29">
        <v>202517078611</v>
      </c>
      <c r="D827" s="24" t="s">
        <v>53</v>
      </c>
      <c r="E827" s="24" t="s">
        <v>5604</v>
      </c>
      <c r="F827" s="24" t="s">
        <v>3066</v>
      </c>
      <c r="G827" s="24" t="s">
        <v>3067</v>
      </c>
      <c r="H827" s="25" t="s">
        <v>5605</v>
      </c>
      <c r="I827" s="24"/>
      <c r="J827" s="24" t="s">
        <v>3048</v>
      </c>
      <c r="K827" s="26">
        <v>45883</v>
      </c>
      <c r="L827" s="26">
        <v>44977</v>
      </c>
      <c r="M827" s="26">
        <v>45888</v>
      </c>
      <c r="N827" s="24"/>
      <c r="O827" s="26">
        <v>45888</v>
      </c>
      <c r="P827" s="24" t="s">
        <v>3294</v>
      </c>
      <c r="Q827" s="24" t="s">
        <v>3295</v>
      </c>
      <c r="R827" s="24" t="s">
        <v>988</v>
      </c>
    </row>
    <row r="828" spans="1:18" ht="53.4">
      <c r="A828" s="24">
        <v>827</v>
      </c>
      <c r="B828" s="24" t="s">
        <v>5606</v>
      </c>
      <c r="C828" s="29">
        <v>202547078597</v>
      </c>
      <c r="D828" s="24" t="s">
        <v>53</v>
      </c>
      <c r="E828" s="24" t="s">
        <v>5607</v>
      </c>
      <c r="F828" s="24" t="s">
        <v>3066</v>
      </c>
      <c r="G828" s="24" t="s">
        <v>3067</v>
      </c>
      <c r="H828" s="25" t="s">
        <v>5608</v>
      </c>
      <c r="I828" s="24"/>
      <c r="J828" s="24" t="s">
        <v>3048</v>
      </c>
      <c r="K828" s="26">
        <v>45883</v>
      </c>
      <c r="L828" s="26">
        <v>45316</v>
      </c>
      <c r="M828" s="26">
        <v>45888</v>
      </c>
      <c r="N828" s="24"/>
      <c r="O828" s="26">
        <v>45888</v>
      </c>
      <c r="P828" s="24" t="s">
        <v>3254</v>
      </c>
      <c r="Q828" s="24" t="s">
        <v>3255</v>
      </c>
      <c r="R828" s="24" t="s">
        <v>988</v>
      </c>
    </row>
    <row r="829" spans="1:18" ht="66.599999999999994">
      <c r="A829" s="24">
        <v>828</v>
      </c>
      <c r="B829" s="24" t="s">
        <v>5609</v>
      </c>
      <c r="C829" s="29">
        <v>202547078628</v>
      </c>
      <c r="D829" s="24" t="s">
        <v>31</v>
      </c>
      <c r="E829" s="24" t="s">
        <v>5610</v>
      </c>
      <c r="F829" s="24" t="s">
        <v>3091</v>
      </c>
      <c r="G829" s="24" t="s">
        <v>31</v>
      </c>
      <c r="H829" s="25" t="s">
        <v>5611</v>
      </c>
      <c r="I829" s="24"/>
      <c r="J829" s="24" t="s">
        <v>3048</v>
      </c>
      <c r="K829" s="26">
        <v>45882</v>
      </c>
      <c r="L829" s="26">
        <v>45888</v>
      </c>
      <c r="M829" s="26">
        <v>45888</v>
      </c>
      <c r="N829" s="24"/>
      <c r="O829" s="26">
        <v>45888</v>
      </c>
      <c r="P829" s="24" t="s">
        <v>3103</v>
      </c>
      <c r="Q829" s="24" t="s">
        <v>3104</v>
      </c>
      <c r="R829" s="24" t="s">
        <v>988</v>
      </c>
    </row>
    <row r="830" spans="1:18" ht="40.200000000000003">
      <c r="A830" s="24">
        <v>829</v>
      </c>
      <c r="B830" s="24" t="s">
        <v>5612</v>
      </c>
      <c r="C830" s="29">
        <v>202547078644</v>
      </c>
      <c r="D830" s="24" t="s">
        <v>31</v>
      </c>
      <c r="E830" s="24" t="s">
        <v>5613</v>
      </c>
      <c r="F830" s="24" t="s">
        <v>3091</v>
      </c>
      <c r="G830" s="24" t="s">
        <v>31</v>
      </c>
      <c r="H830" s="25" t="s">
        <v>5614</v>
      </c>
      <c r="I830" s="24"/>
      <c r="J830" s="24" t="s">
        <v>3048</v>
      </c>
      <c r="K830" s="26">
        <v>45882</v>
      </c>
      <c r="L830" s="26">
        <v>45888</v>
      </c>
      <c r="M830" s="26">
        <v>45888</v>
      </c>
      <c r="N830" s="24"/>
      <c r="O830" s="26">
        <v>45888</v>
      </c>
      <c r="P830" s="24" t="s">
        <v>3192</v>
      </c>
      <c r="Q830" s="24" t="s">
        <v>3193</v>
      </c>
      <c r="R830" s="24" t="s">
        <v>988</v>
      </c>
    </row>
    <row r="831" spans="1:18" ht="40.200000000000003">
      <c r="A831" s="24">
        <v>830</v>
      </c>
      <c r="B831" s="24" t="s">
        <v>5615</v>
      </c>
      <c r="C831" s="29">
        <v>202547078694</v>
      </c>
      <c r="D831" s="24" t="s">
        <v>31</v>
      </c>
      <c r="E831" s="24" t="s">
        <v>5616</v>
      </c>
      <c r="F831" s="24" t="s">
        <v>3091</v>
      </c>
      <c r="G831" s="24" t="s">
        <v>31</v>
      </c>
      <c r="H831" s="25" t="s">
        <v>5617</v>
      </c>
      <c r="I831" s="24"/>
      <c r="J831" s="24" t="s">
        <v>3048</v>
      </c>
      <c r="K831" s="26">
        <v>45882</v>
      </c>
      <c r="L831" s="26">
        <v>45888</v>
      </c>
      <c r="M831" s="26">
        <v>45888</v>
      </c>
      <c r="N831" s="24"/>
      <c r="O831" s="26">
        <v>45888</v>
      </c>
      <c r="P831" s="24" t="s">
        <v>3192</v>
      </c>
      <c r="Q831" s="24" t="s">
        <v>3193</v>
      </c>
      <c r="R831" s="24" t="s">
        <v>988</v>
      </c>
    </row>
    <row r="832" spans="1:18" ht="27">
      <c r="A832" s="24">
        <v>831</v>
      </c>
      <c r="B832" s="24" t="s">
        <v>5618</v>
      </c>
      <c r="C832" s="29">
        <v>202547078559</v>
      </c>
      <c r="D832" s="24" t="s">
        <v>31</v>
      </c>
      <c r="E832" s="24" t="s">
        <v>5619</v>
      </c>
      <c r="F832" s="24" t="s">
        <v>3091</v>
      </c>
      <c r="G832" s="24" t="s">
        <v>31</v>
      </c>
      <c r="H832" s="25" t="s">
        <v>5620</v>
      </c>
      <c r="I832" s="24"/>
      <c r="J832" s="24" t="s">
        <v>3048</v>
      </c>
      <c r="K832" s="26">
        <v>45882</v>
      </c>
      <c r="L832" s="26">
        <v>45036</v>
      </c>
      <c r="M832" s="26">
        <v>45888</v>
      </c>
      <c r="N832" s="24"/>
      <c r="O832" s="26">
        <v>45888</v>
      </c>
      <c r="P832" s="24" t="s">
        <v>3215</v>
      </c>
      <c r="Q832" s="24" t="s">
        <v>3216</v>
      </c>
      <c r="R832" s="24" t="s">
        <v>988</v>
      </c>
    </row>
    <row r="833" spans="1:18" ht="53.4">
      <c r="A833" s="24">
        <v>832</v>
      </c>
      <c r="B833" s="24" t="s">
        <v>5621</v>
      </c>
      <c r="C833" s="29">
        <v>202547078518</v>
      </c>
      <c r="D833" s="24" t="s">
        <v>31</v>
      </c>
      <c r="E833" s="24" t="s">
        <v>5622</v>
      </c>
      <c r="F833" s="24" t="s">
        <v>3091</v>
      </c>
      <c r="G833" s="24" t="s">
        <v>31</v>
      </c>
      <c r="H833" s="25" t="s">
        <v>5623</v>
      </c>
      <c r="I833" s="24"/>
      <c r="J833" s="24" t="s">
        <v>3048</v>
      </c>
      <c r="K833" s="26">
        <v>45882</v>
      </c>
      <c r="L833" s="26">
        <v>45036</v>
      </c>
      <c r="M833" s="26">
        <v>45888</v>
      </c>
      <c r="N833" s="24"/>
      <c r="O833" s="26">
        <v>45888</v>
      </c>
      <c r="P833" s="24" t="s">
        <v>3215</v>
      </c>
      <c r="Q833" s="24" t="s">
        <v>3216</v>
      </c>
      <c r="R833" s="24" t="s">
        <v>988</v>
      </c>
    </row>
    <row r="834" spans="1:18" ht="53.4">
      <c r="A834" s="24">
        <v>833</v>
      </c>
      <c r="B834" s="24" t="s">
        <v>5624</v>
      </c>
      <c r="C834" s="29">
        <v>202517078664</v>
      </c>
      <c r="D834" s="24" t="s">
        <v>31</v>
      </c>
      <c r="E834" s="24" t="s">
        <v>5625</v>
      </c>
      <c r="F834" s="24" t="s">
        <v>3091</v>
      </c>
      <c r="G834" s="24" t="s">
        <v>31</v>
      </c>
      <c r="H834" s="25" t="s">
        <v>5626</v>
      </c>
      <c r="I834" s="24"/>
      <c r="J834" s="24" t="s">
        <v>3162</v>
      </c>
      <c r="K834" s="26">
        <v>45882</v>
      </c>
      <c r="L834" s="26">
        <v>45888</v>
      </c>
      <c r="M834" s="26">
        <v>45888</v>
      </c>
      <c r="N834" s="24"/>
      <c r="O834" s="26">
        <v>45888</v>
      </c>
      <c r="P834" s="24" t="s">
        <v>3364</v>
      </c>
      <c r="Q834" s="24" t="s">
        <v>3255</v>
      </c>
      <c r="R834" s="24" t="s">
        <v>988</v>
      </c>
    </row>
    <row r="835" spans="1:18" ht="40.200000000000003">
      <c r="A835" s="24">
        <v>834</v>
      </c>
      <c r="B835" s="24" t="s">
        <v>5627</v>
      </c>
      <c r="C835" s="29">
        <v>202517078638</v>
      </c>
      <c r="D835" s="24" t="s">
        <v>31</v>
      </c>
      <c r="E835" s="24" t="s">
        <v>5628</v>
      </c>
      <c r="F835" s="24" t="s">
        <v>3091</v>
      </c>
      <c r="G835" s="24" t="s">
        <v>31</v>
      </c>
      <c r="H835" s="25" t="s">
        <v>5629</v>
      </c>
      <c r="I835" s="24"/>
      <c r="J835" s="24" t="s">
        <v>3048</v>
      </c>
      <c r="K835" s="26">
        <v>45882</v>
      </c>
      <c r="L835" s="26">
        <v>45040</v>
      </c>
      <c r="M835" s="26">
        <v>45888</v>
      </c>
      <c r="N835" s="24"/>
      <c r="O835" s="26">
        <v>45888</v>
      </c>
      <c r="P835" s="24" t="s">
        <v>3364</v>
      </c>
      <c r="Q835" s="24" t="s">
        <v>3255</v>
      </c>
      <c r="R835" s="24" t="s">
        <v>988</v>
      </c>
    </row>
    <row r="836" spans="1:18" ht="40.200000000000003">
      <c r="A836" s="24">
        <v>835</v>
      </c>
      <c r="B836" s="24" t="s">
        <v>5630</v>
      </c>
      <c r="C836" s="29">
        <v>202547078609</v>
      </c>
      <c r="D836" s="24" t="s">
        <v>31</v>
      </c>
      <c r="E836" s="24" t="s">
        <v>5631</v>
      </c>
      <c r="F836" s="24" t="s">
        <v>3091</v>
      </c>
      <c r="G836" s="24" t="s">
        <v>31</v>
      </c>
      <c r="H836" s="25" t="s">
        <v>5632</v>
      </c>
      <c r="I836" s="24"/>
      <c r="J836" s="24" t="s">
        <v>3048</v>
      </c>
      <c r="K836" s="26">
        <v>45882</v>
      </c>
      <c r="L836" s="26">
        <v>45040</v>
      </c>
      <c r="M836" s="26">
        <v>45888</v>
      </c>
      <c r="N836" s="24"/>
      <c r="O836" s="26">
        <v>45888</v>
      </c>
      <c r="P836" s="24" t="s">
        <v>3098</v>
      </c>
      <c r="Q836" s="24" t="s">
        <v>3099</v>
      </c>
      <c r="R836" s="24" t="s">
        <v>988</v>
      </c>
    </row>
    <row r="837" spans="1:18" ht="27">
      <c r="A837" s="24">
        <v>836</v>
      </c>
      <c r="B837" s="24" t="s">
        <v>5633</v>
      </c>
      <c r="C837" s="29">
        <v>202547078630</v>
      </c>
      <c r="D837" s="24" t="s">
        <v>31</v>
      </c>
      <c r="E837" s="24" t="s">
        <v>5634</v>
      </c>
      <c r="F837" s="24" t="s">
        <v>3091</v>
      </c>
      <c r="G837" s="24" t="s">
        <v>31</v>
      </c>
      <c r="H837" s="25" t="s">
        <v>5635</v>
      </c>
      <c r="I837" s="24"/>
      <c r="J837" s="24" t="s">
        <v>3162</v>
      </c>
      <c r="K837" s="26">
        <v>45882</v>
      </c>
      <c r="L837" s="26">
        <v>45040</v>
      </c>
      <c r="M837" s="26">
        <v>45888</v>
      </c>
      <c r="N837" s="24"/>
      <c r="O837" s="26">
        <v>45888</v>
      </c>
      <c r="P837" s="24" t="s">
        <v>3098</v>
      </c>
      <c r="Q837" s="24" t="s">
        <v>3099</v>
      </c>
      <c r="R837" s="24" t="s">
        <v>988</v>
      </c>
    </row>
    <row r="838" spans="1:18" ht="27">
      <c r="A838" s="24">
        <v>837</v>
      </c>
      <c r="B838" s="24" t="s">
        <v>5636</v>
      </c>
      <c r="C838" s="29">
        <v>202517078645</v>
      </c>
      <c r="D838" s="24" t="s">
        <v>31</v>
      </c>
      <c r="E838" s="24" t="s">
        <v>5637</v>
      </c>
      <c r="F838" s="24" t="s">
        <v>3091</v>
      </c>
      <c r="G838" s="24" t="s">
        <v>31</v>
      </c>
      <c r="H838" s="25" t="s">
        <v>5638</v>
      </c>
      <c r="I838" s="24"/>
      <c r="J838" s="24" t="s">
        <v>3048</v>
      </c>
      <c r="K838" s="26">
        <v>45887</v>
      </c>
      <c r="L838" s="26">
        <v>45044</v>
      </c>
      <c r="M838" s="26">
        <v>45888</v>
      </c>
      <c r="N838" s="24"/>
      <c r="O838" s="26">
        <v>45888</v>
      </c>
      <c r="P838" s="24" t="s">
        <v>3114</v>
      </c>
      <c r="Q838" s="24" t="s">
        <v>3094</v>
      </c>
      <c r="R838" s="24" t="s">
        <v>988</v>
      </c>
    </row>
    <row r="839" spans="1:18" ht="40.200000000000003">
      <c r="A839" s="24">
        <v>838</v>
      </c>
      <c r="B839" s="24" t="s">
        <v>5639</v>
      </c>
      <c r="C839" s="29">
        <v>202517078714</v>
      </c>
      <c r="D839" s="24" t="s">
        <v>31</v>
      </c>
      <c r="E839" s="24" t="s">
        <v>5640</v>
      </c>
      <c r="F839" s="24" t="s">
        <v>3091</v>
      </c>
      <c r="G839" s="24" t="s">
        <v>31</v>
      </c>
      <c r="H839" s="25" t="s">
        <v>5641</v>
      </c>
      <c r="I839" s="24"/>
      <c r="J839" s="24" t="s">
        <v>3048</v>
      </c>
      <c r="K839" s="26">
        <v>45883</v>
      </c>
      <c r="L839" s="26">
        <v>45888</v>
      </c>
      <c r="M839" s="26">
        <v>45888</v>
      </c>
      <c r="N839" s="24"/>
      <c r="O839" s="26">
        <v>45888</v>
      </c>
      <c r="P839" s="24" t="s">
        <v>3069</v>
      </c>
      <c r="Q839" s="24" t="s">
        <v>3070</v>
      </c>
      <c r="R839" s="24" t="s">
        <v>988</v>
      </c>
    </row>
    <row r="840" spans="1:18" ht="53.4">
      <c r="A840" s="24">
        <v>839</v>
      </c>
      <c r="B840" s="24" t="s">
        <v>5642</v>
      </c>
      <c r="C840" s="29">
        <v>202541078660</v>
      </c>
      <c r="D840" s="24" t="s">
        <v>44</v>
      </c>
      <c r="E840" s="24" t="s">
        <v>5643</v>
      </c>
      <c r="F840" s="24" t="s">
        <v>3052</v>
      </c>
      <c r="G840" s="24" t="s">
        <v>3408</v>
      </c>
      <c r="H840" s="25" t="s">
        <v>5644</v>
      </c>
      <c r="I840" s="24" t="s">
        <v>23</v>
      </c>
      <c r="J840" s="24" t="s">
        <v>3334</v>
      </c>
      <c r="K840" s="26">
        <v>45803</v>
      </c>
      <c r="L840" s="26">
        <v>45888</v>
      </c>
      <c r="M840" s="26">
        <v>45888</v>
      </c>
      <c r="N840" s="24"/>
      <c r="O840" s="26">
        <v>45889</v>
      </c>
      <c r="P840" s="24" t="s">
        <v>3079</v>
      </c>
      <c r="Q840" s="24" t="s">
        <v>3080</v>
      </c>
      <c r="R840" s="24" t="s">
        <v>3023</v>
      </c>
    </row>
    <row r="841" spans="1:18" ht="27">
      <c r="A841" s="24">
        <v>840</v>
      </c>
      <c r="B841" s="24" t="s">
        <v>5645</v>
      </c>
      <c r="C841" s="29">
        <v>202514078493</v>
      </c>
      <c r="D841" s="24" t="s">
        <v>52</v>
      </c>
      <c r="E841" s="24" t="s">
        <v>5646</v>
      </c>
      <c r="F841" s="24" t="s">
        <v>3045</v>
      </c>
      <c r="G841" s="24" t="s">
        <v>4870</v>
      </c>
      <c r="H841" s="25" t="s">
        <v>5647</v>
      </c>
      <c r="I841" s="24"/>
      <c r="J841" s="24" t="s">
        <v>3048</v>
      </c>
      <c r="K841" s="26">
        <v>45874</v>
      </c>
      <c r="L841" s="26">
        <v>45544</v>
      </c>
      <c r="M841" s="26">
        <v>45888</v>
      </c>
      <c r="N841" s="24"/>
      <c r="O841" s="26">
        <v>45888</v>
      </c>
      <c r="P841" s="24" t="s">
        <v>3397</v>
      </c>
      <c r="Q841" s="24" t="s">
        <v>3398</v>
      </c>
      <c r="R841" s="24" t="s">
        <v>988</v>
      </c>
    </row>
    <row r="842" spans="1:18" ht="27">
      <c r="A842" s="24">
        <v>841</v>
      </c>
      <c r="B842" s="24" t="s">
        <v>5648</v>
      </c>
      <c r="C842" s="29">
        <v>202514078606</v>
      </c>
      <c r="D842" s="24" t="s">
        <v>52</v>
      </c>
      <c r="E842" s="24" t="s">
        <v>5649</v>
      </c>
      <c r="F842" s="24" t="s">
        <v>3045</v>
      </c>
      <c r="G842" s="24" t="s">
        <v>4870</v>
      </c>
      <c r="H842" s="25" t="s">
        <v>5647</v>
      </c>
      <c r="I842" s="24"/>
      <c r="J842" s="24" t="s">
        <v>3048</v>
      </c>
      <c r="K842" s="26">
        <v>45874</v>
      </c>
      <c r="L842" s="26">
        <v>45544</v>
      </c>
      <c r="M842" s="26">
        <v>45888</v>
      </c>
      <c r="N842" s="24"/>
      <c r="O842" s="26">
        <v>45888</v>
      </c>
      <c r="P842" s="24" t="s">
        <v>3397</v>
      </c>
      <c r="Q842" s="24" t="s">
        <v>3398</v>
      </c>
      <c r="R842" s="24" t="s">
        <v>988</v>
      </c>
    </row>
    <row r="843" spans="1:18" ht="53.4">
      <c r="A843" s="24">
        <v>842</v>
      </c>
      <c r="B843" s="24" t="s">
        <v>5650</v>
      </c>
      <c r="C843" s="29">
        <v>202517078556</v>
      </c>
      <c r="D843" s="24" t="s">
        <v>100</v>
      </c>
      <c r="E843" s="24" t="s">
        <v>5651</v>
      </c>
      <c r="F843" s="24" t="s">
        <v>3091</v>
      </c>
      <c r="G843" s="24" t="s">
        <v>5652</v>
      </c>
      <c r="H843" s="25" t="s">
        <v>5653</v>
      </c>
      <c r="I843" s="24"/>
      <c r="J843" s="24" t="s">
        <v>3048</v>
      </c>
      <c r="K843" s="26">
        <v>45874</v>
      </c>
      <c r="L843" s="26">
        <v>44960</v>
      </c>
      <c r="M843" s="26">
        <v>45888</v>
      </c>
      <c r="N843" s="24"/>
      <c r="O843" s="26">
        <v>45888</v>
      </c>
      <c r="P843" s="24" t="s">
        <v>3049</v>
      </c>
      <c r="Q843" s="24" t="s">
        <v>3050</v>
      </c>
      <c r="R843" s="24" t="s">
        <v>988</v>
      </c>
    </row>
    <row r="844" spans="1:18" ht="40.200000000000003">
      <c r="A844" s="24">
        <v>843</v>
      </c>
      <c r="B844" s="24" t="s">
        <v>5654</v>
      </c>
      <c r="C844" s="29">
        <v>202517078651</v>
      </c>
      <c r="D844" s="24" t="s">
        <v>67</v>
      </c>
      <c r="E844" s="24" t="s">
        <v>5655</v>
      </c>
      <c r="F844" s="24" t="s">
        <v>3091</v>
      </c>
      <c r="G844" s="24" t="s">
        <v>5656</v>
      </c>
      <c r="H844" s="25" t="s">
        <v>5657</v>
      </c>
      <c r="I844" s="24"/>
      <c r="J844" s="24" t="s">
        <v>3048</v>
      </c>
      <c r="K844" s="26">
        <v>45840</v>
      </c>
      <c r="L844" s="26">
        <v>44950</v>
      </c>
      <c r="M844" s="26">
        <v>45888</v>
      </c>
      <c r="N844" s="24"/>
      <c r="O844" s="26">
        <v>45888</v>
      </c>
      <c r="P844" s="24" t="s">
        <v>3435</v>
      </c>
      <c r="Q844" s="24" t="s">
        <v>3159</v>
      </c>
      <c r="R844" s="24" t="s">
        <v>988</v>
      </c>
    </row>
    <row r="845" spans="1:18" ht="27">
      <c r="A845" s="24">
        <v>844</v>
      </c>
      <c r="B845" s="24" t="s">
        <v>5658</v>
      </c>
      <c r="C845" s="29">
        <v>202517078789</v>
      </c>
      <c r="D845" s="24" t="s">
        <v>94</v>
      </c>
      <c r="E845" s="24" t="s">
        <v>5659</v>
      </c>
      <c r="F845" s="24" t="s">
        <v>3473</v>
      </c>
      <c r="G845" s="24" t="s">
        <v>94</v>
      </c>
      <c r="H845" s="25" t="s">
        <v>5660</v>
      </c>
      <c r="I845" s="24"/>
      <c r="J845" s="24" t="s">
        <v>3048</v>
      </c>
      <c r="K845" s="26">
        <v>45922</v>
      </c>
      <c r="L845" s="26">
        <v>44946</v>
      </c>
      <c r="M845" s="26">
        <v>45888</v>
      </c>
      <c r="N845" s="24"/>
      <c r="O845" s="26">
        <v>45888</v>
      </c>
      <c r="P845" s="24" t="s">
        <v>3130</v>
      </c>
      <c r="Q845" s="24" t="s">
        <v>3131</v>
      </c>
      <c r="R845" s="24" t="s">
        <v>988</v>
      </c>
    </row>
    <row r="846" spans="1:18" ht="53.4">
      <c r="A846" s="24">
        <v>845</v>
      </c>
      <c r="B846" s="24" t="s">
        <v>5661</v>
      </c>
      <c r="C846" s="29">
        <v>202517078520</v>
      </c>
      <c r="D846" s="24" t="s">
        <v>32</v>
      </c>
      <c r="E846" s="24" t="s">
        <v>5662</v>
      </c>
      <c r="F846" s="24" t="s">
        <v>3066</v>
      </c>
      <c r="G846" s="24" t="s">
        <v>3067</v>
      </c>
      <c r="H846" s="25" t="s">
        <v>5663</v>
      </c>
      <c r="I846" s="24"/>
      <c r="J846" s="24" t="s">
        <v>3048</v>
      </c>
      <c r="K846" s="26">
        <v>45862</v>
      </c>
      <c r="L846" s="26">
        <v>45232</v>
      </c>
      <c r="M846" s="26">
        <v>45888</v>
      </c>
      <c r="N846" s="24"/>
      <c r="O846" s="26">
        <v>45888</v>
      </c>
      <c r="P846" s="24" t="s">
        <v>3204</v>
      </c>
      <c r="Q846" s="24" t="s">
        <v>3205</v>
      </c>
      <c r="R846" s="24" t="s">
        <v>988</v>
      </c>
    </row>
    <row r="847" spans="1:18" ht="53.4">
      <c r="A847" s="24">
        <v>846</v>
      </c>
      <c r="B847" s="24" t="s">
        <v>5664</v>
      </c>
      <c r="C847" s="29">
        <v>202547078903</v>
      </c>
      <c r="D847" s="24" t="s">
        <v>83</v>
      </c>
      <c r="E847" s="24" t="s">
        <v>5665</v>
      </c>
      <c r="F847" s="24" t="s">
        <v>3091</v>
      </c>
      <c r="G847" s="24" t="s">
        <v>3171</v>
      </c>
      <c r="H847" s="25" t="s">
        <v>5666</v>
      </c>
      <c r="I847" s="24"/>
      <c r="J847" s="24" t="s">
        <v>3048</v>
      </c>
      <c r="K847" s="26">
        <v>45838</v>
      </c>
      <c r="L847" s="26">
        <v>44950</v>
      </c>
      <c r="M847" s="26">
        <v>45889</v>
      </c>
      <c r="N847" s="24"/>
      <c r="O847" s="26">
        <v>45889</v>
      </c>
      <c r="P847" s="24" t="s">
        <v>3321</v>
      </c>
      <c r="Q847" s="24" t="s">
        <v>3322</v>
      </c>
      <c r="R847" s="24" t="s">
        <v>988</v>
      </c>
    </row>
    <row r="848" spans="1:18" ht="40.200000000000003">
      <c r="A848" s="24">
        <v>847</v>
      </c>
      <c r="B848" s="24" t="s">
        <v>5667</v>
      </c>
      <c r="C848" s="29">
        <v>202547078918</v>
      </c>
      <c r="D848" s="24" t="s">
        <v>105</v>
      </c>
      <c r="E848" s="24" t="s">
        <v>5668</v>
      </c>
      <c r="F848" s="24" t="s">
        <v>3045</v>
      </c>
      <c r="G848" s="24" t="s">
        <v>3046</v>
      </c>
      <c r="H848" s="25" t="s">
        <v>5669</v>
      </c>
      <c r="I848" s="24"/>
      <c r="J848" s="24" t="s">
        <v>3048</v>
      </c>
      <c r="K848" s="26">
        <v>45775</v>
      </c>
      <c r="L848" s="26">
        <v>45889</v>
      </c>
      <c r="M848" s="26">
        <v>45889</v>
      </c>
      <c r="N848" s="24"/>
      <c r="O848" s="26">
        <v>45889</v>
      </c>
      <c r="P848" s="24" t="s">
        <v>3388</v>
      </c>
      <c r="Q848" s="24" t="s">
        <v>3389</v>
      </c>
      <c r="R848" s="24" t="s">
        <v>988</v>
      </c>
    </row>
    <row r="849" spans="1:18" ht="40.200000000000003">
      <c r="A849" s="24">
        <v>848</v>
      </c>
      <c r="B849" s="24" t="s">
        <v>1171</v>
      </c>
      <c r="C849" s="29">
        <v>202511079111</v>
      </c>
      <c r="D849" s="24" t="s">
        <v>320</v>
      </c>
      <c r="E849" s="24" t="s">
        <v>649</v>
      </c>
      <c r="F849" s="24" t="s">
        <v>3052</v>
      </c>
      <c r="G849" s="24" t="s">
        <v>320</v>
      </c>
      <c r="H849" s="25" t="s">
        <v>5670</v>
      </c>
      <c r="I849" s="24" t="s">
        <v>3152</v>
      </c>
      <c r="J849" s="24" t="s">
        <v>3048</v>
      </c>
      <c r="K849" s="26">
        <v>45876</v>
      </c>
      <c r="L849" s="26">
        <v>45889</v>
      </c>
      <c r="M849" s="26">
        <v>45889</v>
      </c>
      <c r="N849" s="26">
        <v>46832</v>
      </c>
      <c r="O849" s="24"/>
      <c r="P849" s="24" t="s">
        <v>4491</v>
      </c>
      <c r="Q849" s="24" t="s">
        <v>3279</v>
      </c>
      <c r="R849" s="24" t="s">
        <v>968</v>
      </c>
    </row>
    <row r="850" spans="1:18" ht="53.4">
      <c r="A850" s="24">
        <v>849</v>
      </c>
      <c r="B850" s="24" t="s">
        <v>5671</v>
      </c>
      <c r="C850" s="29">
        <v>202517078906</v>
      </c>
      <c r="D850" s="24" t="s">
        <v>127</v>
      </c>
      <c r="E850" s="24" t="s">
        <v>5672</v>
      </c>
      <c r="F850" s="24" t="s">
        <v>3117</v>
      </c>
      <c r="G850" s="24" t="s">
        <v>5673</v>
      </c>
      <c r="H850" s="25" t="s">
        <v>5674</v>
      </c>
      <c r="I850" s="24"/>
      <c r="J850" s="24" t="s">
        <v>3048</v>
      </c>
      <c r="K850" s="26">
        <v>45855</v>
      </c>
      <c r="L850" s="26">
        <v>45012</v>
      </c>
      <c r="M850" s="26">
        <v>45889</v>
      </c>
      <c r="N850" s="24"/>
      <c r="O850" s="26">
        <v>45889</v>
      </c>
      <c r="P850" s="24" t="s">
        <v>3397</v>
      </c>
      <c r="Q850" s="24" t="s">
        <v>3398</v>
      </c>
      <c r="R850" s="24" t="s">
        <v>988</v>
      </c>
    </row>
    <row r="851" spans="1:18" ht="53.4">
      <c r="A851" s="24">
        <v>850</v>
      </c>
      <c r="B851" s="24" t="s">
        <v>5675</v>
      </c>
      <c r="C851" s="29">
        <v>202547079000</v>
      </c>
      <c r="D851" s="24" t="s">
        <v>31</v>
      </c>
      <c r="E851" s="24" t="s">
        <v>5676</v>
      </c>
      <c r="F851" s="24" t="s">
        <v>3091</v>
      </c>
      <c r="G851" s="24" t="s">
        <v>31</v>
      </c>
      <c r="H851" s="25" t="s">
        <v>5677</v>
      </c>
      <c r="I851" s="24"/>
      <c r="J851" s="24" t="s">
        <v>3048</v>
      </c>
      <c r="K851" s="26">
        <v>45883</v>
      </c>
      <c r="L851" s="26">
        <v>45889</v>
      </c>
      <c r="M851" s="26">
        <v>45889</v>
      </c>
      <c r="N851" s="24"/>
      <c r="O851" s="26">
        <v>45889</v>
      </c>
      <c r="P851" s="24" t="s">
        <v>3352</v>
      </c>
      <c r="Q851" s="24" t="s">
        <v>3216</v>
      </c>
      <c r="R851" s="24" t="s">
        <v>988</v>
      </c>
    </row>
    <row r="852" spans="1:18" ht="27">
      <c r="A852" s="24">
        <v>851</v>
      </c>
      <c r="B852" s="24" t="s">
        <v>5678</v>
      </c>
      <c r="C852" s="29">
        <v>202514078863</v>
      </c>
      <c r="D852" s="24" t="s">
        <v>112</v>
      </c>
      <c r="E852" s="24" t="s">
        <v>5679</v>
      </c>
      <c r="F852" s="24" t="s">
        <v>3045</v>
      </c>
      <c r="G852" s="24" t="s">
        <v>5680</v>
      </c>
      <c r="H852" s="25" t="s">
        <v>5681</v>
      </c>
      <c r="I852" s="24"/>
      <c r="J852" s="24" t="s">
        <v>3048</v>
      </c>
      <c r="K852" s="26">
        <v>45862</v>
      </c>
      <c r="L852" s="26">
        <v>45537</v>
      </c>
      <c r="M852" s="26">
        <v>45889</v>
      </c>
      <c r="N852" s="24"/>
      <c r="O852" s="26">
        <v>45889</v>
      </c>
      <c r="P852" s="24" t="s">
        <v>3239</v>
      </c>
      <c r="Q852" s="24" t="s">
        <v>3240</v>
      </c>
      <c r="R852" s="24" t="s">
        <v>988</v>
      </c>
    </row>
    <row r="853" spans="1:18" ht="40.200000000000003">
      <c r="A853" s="24">
        <v>852</v>
      </c>
      <c r="B853" s="24" t="s">
        <v>5682</v>
      </c>
      <c r="C853" s="29">
        <v>202514079125</v>
      </c>
      <c r="D853" s="24" t="s">
        <v>251</v>
      </c>
      <c r="E853" s="24" t="s">
        <v>5683</v>
      </c>
      <c r="F853" s="24" t="s">
        <v>3045</v>
      </c>
      <c r="G853" s="24" t="s">
        <v>5684</v>
      </c>
      <c r="H853" s="25" t="s">
        <v>5685</v>
      </c>
      <c r="I853" s="24"/>
      <c r="J853" s="24" t="s">
        <v>3048</v>
      </c>
      <c r="K853" s="26">
        <v>45838</v>
      </c>
      <c r="L853" s="26">
        <v>45525</v>
      </c>
      <c r="M853" s="26">
        <v>45889</v>
      </c>
      <c r="N853" s="24"/>
      <c r="O853" s="26">
        <v>45889</v>
      </c>
      <c r="P853" s="24" t="s">
        <v>3305</v>
      </c>
      <c r="Q853" s="24" t="s">
        <v>3306</v>
      </c>
      <c r="R853" s="24" t="s">
        <v>988</v>
      </c>
    </row>
    <row r="854" spans="1:18" ht="40.200000000000003">
      <c r="A854" s="24">
        <v>853</v>
      </c>
      <c r="B854" s="24" t="s">
        <v>5686</v>
      </c>
      <c r="C854" s="29">
        <v>202518079012</v>
      </c>
      <c r="D854" s="24" t="s">
        <v>136</v>
      </c>
      <c r="E854" s="24" t="s">
        <v>5687</v>
      </c>
      <c r="F854" s="24" t="s">
        <v>3045</v>
      </c>
      <c r="G854" s="24" t="s">
        <v>5688</v>
      </c>
      <c r="H854" s="25" t="s">
        <v>5689</v>
      </c>
      <c r="I854" s="24"/>
      <c r="J854" s="24" t="s">
        <v>3048</v>
      </c>
      <c r="K854" s="26">
        <v>45888</v>
      </c>
      <c r="L854" s="26">
        <v>45889</v>
      </c>
      <c r="M854" s="26">
        <v>45889</v>
      </c>
      <c r="N854" s="24"/>
      <c r="O854" s="26">
        <v>45889</v>
      </c>
      <c r="P854" s="24" t="s">
        <v>5213</v>
      </c>
      <c r="Q854" s="24" t="s">
        <v>3316</v>
      </c>
      <c r="R854" s="24" t="s">
        <v>988</v>
      </c>
    </row>
    <row r="855" spans="1:18" ht="27">
      <c r="A855" s="24">
        <v>854</v>
      </c>
      <c r="B855" s="24" t="s">
        <v>5690</v>
      </c>
      <c r="C855" s="29">
        <v>202517078920</v>
      </c>
      <c r="D855" s="24" t="s">
        <v>51</v>
      </c>
      <c r="E855" s="24" t="s">
        <v>5691</v>
      </c>
      <c r="F855" s="24" t="s">
        <v>3091</v>
      </c>
      <c r="G855" s="24" t="s">
        <v>5566</v>
      </c>
      <c r="H855" s="25" t="s">
        <v>5692</v>
      </c>
      <c r="I855" s="24"/>
      <c r="J855" s="24" t="s">
        <v>3048</v>
      </c>
      <c r="K855" s="26">
        <v>45849</v>
      </c>
      <c r="L855" s="26">
        <v>44955</v>
      </c>
      <c r="M855" s="26">
        <v>45889</v>
      </c>
      <c r="N855" s="24"/>
      <c r="O855" s="26">
        <v>45889</v>
      </c>
      <c r="P855" s="24" t="s">
        <v>3158</v>
      </c>
      <c r="Q855" s="24" t="s">
        <v>3159</v>
      </c>
      <c r="R855" s="24" t="s">
        <v>988</v>
      </c>
    </row>
    <row r="856" spans="1:18" ht="27">
      <c r="A856" s="24">
        <v>855</v>
      </c>
      <c r="B856" s="24" t="s">
        <v>5693</v>
      </c>
      <c r="C856" s="29">
        <v>202517078910</v>
      </c>
      <c r="D856" s="24" t="s">
        <v>162</v>
      </c>
      <c r="E856" s="24" t="s">
        <v>5694</v>
      </c>
      <c r="F856" s="24" t="s">
        <v>4630</v>
      </c>
      <c r="G856" s="24" t="s">
        <v>5695</v>
      </c>
      <c r="H856" s="25" t="s">
        <v>5696</v>
      </c>
      <c r="I856" s="24"/>
      <c r="J856" s="24" t="s">
        <v>3048</v>
      </c>
      <c r="K856" s="26">
        <v>45847</v>
      </c>
      <c r="L856" s="26">
        <v>44986</v>
      </c>
      <c r="M856" s="26">
        <v>45889</v>
      </c>
      <c r="N856" s="24"/>
      <c r="O856" s="26">
        <v>45889</v>
      </c>
      <c r="P856" s="24" t="s">
        <v>3130</v>
      </c>
      <c r="Q856" s="24" t="s">
        <v>3131</v>
      </c>
      <c r="R856" s="24" t="s">
        <v>988</v>
      </c>
    </row>
    <row r="857" spans="1:18" ht="40.200000000000003">
      <c r="A857" s="24">
        <v>856</v>
      </c>
      <c r="B857" s="24" t="s">
        <v>1169</v>
      </c>
      <c r="C857" s="29">
        <v>202541078959</v>
      </c>
      <c r="D857" s="24" t="s">
        <v>178</v>
      </c>
      <c r="E857" s="24" t="s">
        <v>1170</v>
      </c>
      <c r="F857" s="24" t="s">
        <v>3091</v>
      </c>
      <c r="G857" s="24" t="s">
        <v>4371</v>
      </c>
      <c r="H857" s="25" t="s">
        <v>5697</v>
      </c>
      <c r="I857" s="24" t="s">
        <v>23</v>
      </c>
      <c r="J857" s="24" t="s">
        <v>3048</v>
      </c>
      <c r="K857" s="26">
        <v>45883</v>
      </c>
      <c r="L857" s="26">
        <v>45889</v>
      </c>
      <c r="M857" s="26">
        <v>45889</v>
      </c>
      <c r="N857" s="26">
        <v>46832</v>
      </c>
      <c r="O857" s="24"/>
      <c r="P857" s="24" t="s">
        <v>3404</v>
      </c>
      <c r="Q857" s="24" t="s">
        <v>3405</v>
      </c>
      <c r="R857" s="24" t="s">
        <v>974</v>
      </c>
    </row>
    <row r="858" spans="1:18" ht="40.200000000000003">
      <c r="A858" s="24">
        <v>857</v>
      </c>
      <c r="B858" s="24" t="s">
        <v>5698</v>
      </c>
      <c r="C858" s="29">
        <v>202517078900</v>
      </c>
      <c r="D858" s="24" t="s">
        <v>75</v>
      </c>
      <c r="E858" s="24" t="s">
        <v>5699</v>
      </c>
      <c r="F858" s="24" t="s">
        <v>3066</v>
      </c>
      <c r="G858" s="24" t="s">
        <v>3319</v>
      </c>
      <c r="H858" s="25" t="s">
        <v>5700</v>
      </c>
      <c r="I858" s="24"/>
      <c r="J858" s="24" t="s">
        <v>3048</v>
      </c>
      <c r="K858" s="26">
        <v>45875</v>
      </c>
      <c r="L858" s="26">
        <v>45103</v>
      </c>
      <c r="M858" s="26">
        <v>45889</v>
      </c>
      <c r="N858" s="24"/>
      <c r="O858" s="26">
        <v>45889</v>
      </c>
      <c r="P858" s="24" t="s">
        <v>3284</v>
      </c>
      <c r="Q858" s="24" t="s">
        <v>3285</v>
      </c>
      <c r="R858" s="24" t="s">
        <v>988</v>
      </c>
    </row>
    <row r="859" spans="1:18" ht="27">
      <c r="A859" s="24">
        <v>858</v>
      </c>
      <c r="B859" s="24" t="s">
        <v>5701</v>
      </c>
      <c r="C859" s="29">
        <v>202517079034</v>
      </c>
      <c r="D859" s="24" t="s">
        <v>179</v>
      </c>
      <c r="E859" s="24" t="s">
        <v>5702</v>
      </c>
      <c r="F859" s="24" t="s">
        <v>3045</v>
      </c>
      <c r="G859" s="24" t="s">
        <v>5703</v>
      </c>
      <c r="H859" s="25" t="s">
        <v>5704</v>
      </c>
      <c r="I859" s="24"/>
      <c r="J859" s="24" t="s">
        <v>3048</v>
      </c>
      <c r="K859" s="26">
        <v>45825</v>
      </c>
      <c r="L859" s="26">
        <v>44960</v>
      </c>
      <c r="M859" s="26">
        <v>45889</v>
      </c>
      <c r="N859" s="24"/>
      <c r="O859" s="26">
        <v>45889</v>
      </c>
      <c r="P859" s="24" t="s">
        <v>3414</v>
      </c>
      <c r="Q859" s="24" t="s">
        <v>3415</v>
      </c>
      <c r="R859" s="24" t="s">
        <v>988</v>
      </c>
    </row>
    <row r="860" spans="1:18" ht="66.599999999999994">
      <c r="A860" s="24">
        <v>859</v>
      </c>
      <c r="B860" s="24" t="s">
        <v>5705</v>
      </c>
      <c r="C860" s="29">
        <v>202544079359</v>
      </c>
      <c r="D860" s="24" t="s">
        <v>39</v>
      </c>
      <c r="E860" s="24" t="s">
        <v>5706</v>
      </c>
      <c r="F860" s="24" t="s">
        <v>3165</v>
      </c>
      <c r="G860" s="24" t="s">
        <v>3166</v>
      </c>
      <c r="H860" s="25" t="s">
        <v>5707</v>
      </c>
      <c r="I860" s="24"/>
      <c r="J860" s="24" t="s">
        <v>3048</v>
      </c>
      <c r="K860" s="26">
        <v>45873</v>
      </c>
      <c r="L860" s="26">
        <v>45540</v>
      </c>
      <c r="M860" s="26">
        <v>45890</v>
      </c>
      <c r="N860" s="24"/>
      <c r="O860" s="26">
        <v>45890</v>
      </c>
      <c r="P860" s="24" t="s">
        <v>3254</v>
      </c>
      <c r="Q860" s="24" t="s">
        <v>3255</v>
      </c>
      <c r="R860" s="24" t="s">
        <v>988</v>
      </c>
    </row>
    <row r="861" spans="1:18" ht="40.200000000000003">
      <c r="A861" s="24">
        <v>860</v>
      </c>
      <c r="B861" s="24" t="s">
        <v>5708</v>
      </c>
      <c r="C861" s="29">
        <v>202518079188</v>
      </c>
      <c r="D861" s="24" t="s">
        <v>136</v>
      </c>
      <c r="E861" s="24" t="s">
        <v>5709</v>
      </c>
      <c r="F861" s="24" t="s">
        <v>3045</v>
      </c>
      <c r="G861" s="24" t="s">
        <v>5688</v>
      </c>
      <c r="H861" s="25" t="s">
        <v>5689</v>
      </c>
      <c r="I861" s="24"/>
      <c r="J861" s="24" t="s">
        <v>3048</v>
      </c>
      <c r="K861" s="26">
        <v>45888</v>
      </c>
      <c r="L861" s="26">
        <v>45890</v>
      </c>
      <c r="M861" s="26">
        <v>45890</v>
      </c>
      <c r="N861" s="24"/>
      <c r="O861" s="26">
        <v>45890</v>
      </c>
      <c r="P861" s="24" t="s">
        <v>5213</v>
      </c>
      <c r="Q861" s="24" t="s">
        <v>3316</v>
      </c>
      <c r="R861" s="24" t="s">
        <v>988</v>
      </c>
    </row>
    <row r="862" spans="1:18" ht="40.200000000000003">
      <c r="A862" s="24">
        <v>861</v>
      </c>
      <c r="B862" s="24" t="s">
        <v>5710</v>
      </c>
      <c r="C862" s="29">
        <v>202517079492</v>
      </c>
      <c r="D862" s="24" t="s">
        <v>40</v>
      </c>
      <c r="E862" s="24" t="s">
        <v>5711</v>
      </c>
      <c r="F862" s="24" t="s">
        <v>3091</v>
      </c>
      <c r="G862" s="24" t="s">
        <v>5712</v>
      </c>
      <c r="H862" s="25" t="s">
        <v>5713</v>
      </c>
      <c r="I862" s="24"/>
      <c r="J862" s="24" t="s">
        <v>3048</v>
      </c>
      <c r="K862" s="26">
        <v>45838</v>
      </c>
      <c r="L862" s="26">
        <v>44951</v>
      </c>
      <c r="M862" s="26">
        <v>45890</v>
      </c>
      <c r="N862" s="24"/>
      <c r="O862" s="26">
        <v>45890</v>
      </c>
      <c r="P862" s="24" t="s">
        <v>3294</v>
      </c>
      <c r="Q862" s="24" t="s">
        <v>3295</v>
      </c>
      <c r="R862" s="24" t="s">
        <v>988</v>
      </c>
    </row>
    <row r="863" spans="1:18" ht="53.4">
      <c r="A863" s="24">
        <v>862</v>
      </c>
      <c r="B863" s="24" t="s">
        <v>5714</v>
      </c>
      <c r="C863" s="29">
        <v>202517079369</v>
      </c>
      <c r="D863" s="24" t="s">
        <v>53</v>
      </c>
      <c r="E863" s="24" t="s">
        <v>5715</v>
      </c>
      <c r="F863" s="24" t="s">
        <v>3066</v>
      </c>
      <c r="G863" s="24" t="s">
        <v>3067</v>
      </c>
      <c r="H863" s="25" t="s">
        <v>5716</v>
      </c>
      <c r="I863" s="24"/>
      <c r="J863" s="24" t="s">
        <v>3048</v>
      </c>
      <c r="K863" s="26">
        <v>45861</v>
      </c>
      <c r="L863" s="26">
        <v>45140</v>
      </c>
      <c r="M863" s="26">
        <v>45890</v>
      </c>
      <c r="N863" s="24"/>
      <c r="O863" s="26">
        <v>45890</v>
      </c>
      <c r="P863" s="24" t="s">
        <v>3135</v>
      </c>
      <c r="Q863" s="24" t="s">
        <v>3136</v>
      </c>
      <c r="R863" s="24" t="s">
        <v>988</v>
      </c>
    </row>
    <row r="864" spans="1:18" ht="27">
      <c r="A864" s="24">
        <v>863</v>
      </c>
      <c r="B864" s="24" t="s">
        <v>5717</v>
      </c>
      <c r="C864" s="29">
        <v>202547079384</v>
      </c>
      <c r="D864" s="24" t="s">
        <v>31</v>
      </c>
      <c r="E864" s="24" t="s">
        <v>5718</v>
      </c>
      <c r="F864" s="24" t="s">
        <v>3091</v>
      </c>
      <c r="G864" s="24" t="s">
        <v>31</v>
      </c>
      <c r="H864" s="25" t="s">
        <v>5719</v>
      </c>
      <c r="I864" s="24"/>
      <c r="J864" s="24" t="s">
        <v>3048</v>
      </c>
      <c r="K864" s="26">
        <v>45884</v>
      </c>
      <c r="L864" s="26">
        <v>45040</v>
      </c>
      <c r="M864" s="26">
        <v>45890</v>
      </c>
      <c r="N864" s="24"/>
      <c r="O864" s="26">
        <v>45890</v>
      </c>
      <c r="P864" s="24" t="s">
        <v>3103</v>
      </c>
      <c r="Q864" s="24" t="s">
        <v>3104</v>
      </c>
      <c r="R864" s="24" t="s">
        <v>988</v>
      </c>
    </row>
    <row r="865" spans="1:18" ht="40.200000000000003">
      <c r="A865" s="24">
        <v>864</v>
      </c>
      <c r="B865" s="24" t="s">
        <v>5720</v>
      </c>
      <c r="C865" s="29">
        <v>202547079326</v>
      </c>
      <c r="D865" s="24" t="s">
        <v>31</v>
      </c>
      <c r="E865" s="24" t="s">
        <v>5721</v>
      </c>
      <c r="F865" s="24" t="s">
        <v>3091</v>
      </c>
      <c r="G865" s="24" t="s">
        <v>31</v>
      </c>
      <c r="H865" s="25" t="s">
        <v>5722</v>
      </c>
      <c r="I865" s="24"/>
      <c r="J865" s="24" t="s">
        <v>3048</v>
      </c>
      <c r="K865" s="26">
        <v>45884</v>
      </c>
      <c r="L865" s="26">
        <v>45040</v>
      </c>
      <c r="M865" s="26">
        <v>45890</v>
      </c>
      <c r="N865" s="24"/>
      <c r="O865" s="26">
        <v>45890</v>
      </c>
      <c r="P865" s="24" t="s">
        <v>3215</v>
      </c>
      <c r="Q865" s="24" t="s">
        <v>3216</v>
      </c>
      <c r="R865" s="24" t="s">
        <v>988</v>
      </c>
    </row>
    <row r="866" spans="1:18" ht="40.200000000000003">
      <c r="A866" s="24">
        <v>865</v>
      </c>
      <c r="B866" s="24" t="s">
        <v>5723</v>
      </c>
      <c r="C866" s="29">
        <v>202547079387</v>
      </c>
      <c r="D866" s="24" t="s">
        <v>31</v>
      </c>
      <c r="E866" s="24" t="s">
        <v>5724</v>
      </c>
      <c r="F866" s="24" t="s">
        <v>3091</v>
      </c>
      <c r="G866" s="24" t="s">
        <v>31</v>
      </c>
      <c r="H866" s="25" t="s">
        <v>5725</v>
      </c>
      <c r="I866" s="24"/>
      <c r="J866" s="24" t="s">
        <v>3048</v>
      </c>
      <c r="K866" s="26">
        <v>45884</v>
      </c>
      <c r="L866" s="26">
        <v>45036</v>
      </c>
      <c r="M866" s="26">
        <v>45890</v>
      </c>
      <c r="N866" s="24"/>
      <c r="O866" s="26">
        <v>45890</v>
      </c>
      <c r="P866" s="24" t="s">
        <v>3192</v>
      </c>
      <c r="Q866" s="24" t="s">
        <v>3193</v>
      </c>
      <c r="R866" s="24" t="s">
        <v>988</v>
      </c>
    </row>
    <row r="867" spans="1:18" ht="40.200000000000003">
      <c r="A867" s="24">
        <v>866</v>
      </c>
      <c r="B867" s="24" t="s">
        <v>5726</v>
      </c>
      <c r="C867" s="29">
        <v>202547079196</v>
      </c>
      <c r="D867" s="24" t="s">
        <v>31</v>
      </c>
      <c r="E867" s="24" t="s">
        <v>5727</v>
      </c>
      <c r="F867" s="24" t="s">
        <v>3091</v>
      </c>
      <c r="G867" s="24" t="s">
        <v>31</v>
      </c>
      <c r="H867" s="25" t="s">
        <v>5728</v>
      </c>
      <c r="I867" s="24"/>
      <c r="J867" s="24" t="s">
        <v>3048</v>
      </c>
      <c r="K867" s="26">
        <v>45887</v>
      </c>
      <c r="L867" s="26">
        <v>45048</v>
      </c>
      <c r="M867" s="26">
        <v>45890</v>
      </c>
      <c r="N867" s="24"/>
      <c r="O867" s="26">
        <v>45890</v>
      </c>
      <c r="P867" s="24" t="s">
        <v>3093</v>
      </c>
      <c r="Q867" s="24" t="s">
        <v>3094</v>
      </c>
      <c r="R867" s="24" t="s">
        <v>988</v>
      </c>
    </row>
    <row r="868" spans="1:18" ht="40.200000000000003">
      <c r="A868" s="24">
        <v>867</v>
      </c>
      <c r="B868" s="24" t="s">
        <v>5729</v>
      </c>
      <c r="C868" s="29">
        <v>202531079186</v>
      </c>
      <c r="D868" s="24" t="s">
        <v>38</v>
      </c>
      <c r="E868" s="24" t="s">
        <v>5730</v>
      </c>
      <c r="F868" s="24" t="s">
        <v>3052</v>
      </c>
      <c r="G868" s="24" t="s">
        <v>38</v>
      </c>
      <c r="H868" s="25" t="s">
        <v>5731</v>
      </c>
      <c r="I868" s="24" t="s">
        <v>23</v>
      </c>
      <c r="J868" s="24" t="s">
        <v>3162</v>
      </c>
      <c r="K868" s="26">
        <v>45709</v>
      </c>
      <c r="L868" s="26">
        <v>45890</v>
      </c>
      <c r="M868" s="26">
        <v>45890</v>
      </c>
      <c r="N868" s="24"/>
      <c r="O868" s="26">
        <v>45890</v>
      </c>
      <c r="P868" s="24" t="s">
        <v>3404</v>
      </c>
      <c r="Q868" s="24" t="s">
        <v>3405</v>
      </c>
      <c r="R868" s="24" t="s">
        <v>988</v>
      </c>
    </row>
    <row r="869" spans="1:18" ht="53.4">
      <c r="A869" s="24">
        <v>868</v>
      </c>
      <c r="B869" s="24" t="s">
        <v>5732</v>
      </c>
      <c r="C869" s="29">
        <v>202517079377</v>
      </c>
      <c r="D869" s="24" t="s">
        <v>299</v>
      </c>
      <c r="E869" s="24" t="s">
        <v>5733</v>
      </c>
      <c r="F869" s="24" t="s">
        <v>3066</v>
      </c>
      <c r="G869" s="24" t="s">
        <v>5734</v>
      </c>
      <c r="H869" s="25" t="s">
        <v>5735</v>
      </c>
      <c r="I869" s="24"/>
      <c r="J869" s="24" t="s">
        <v>3048</v>
      </c>
      <c r="K869" s="26">
        <v>45855</v>
      </c>
      <c r="L869" s="26">
        <v>44985</v>
      </c>
      <c r="M869" s="26">
        <v>45890</v>
      </c>
      <c r="N869" s="24"/>
      <c r="O869" s="26">
        <v>45890</v>
      </c>
      <c r="P869" s="24" t="s">
        <v>3726</v>
      </c>
      <c r="Q869" s="24" t="s">
        <v>3727</v>
      </c>
      <c r="R869" s="24" t="s">
        <v>988</v>
      </c>
    </row>
    <row r="870" spans="1:18" ht="27">
      <c r="A870" s="24">
        <v>869</v>
      </c>
      <c r="B870" s="24" t="s">
        <v>5736</v>
      </c>
      <c r="C870" s="29">
        <v>202517079273</v>
      </c>
      <c r="D870" s="24" t="s">
        <v>49</v>
      </c>
      <c r="E870" s="24" t="s">
        <v>5737</v>
      </c>
      <c r="F870" s="24" t="s">
        <v>3066</v>
      </c>
      <c r="G870" s="24" t="s">
        <v>3067</v>
      </c>
      <c r="H870" s="25" t="s">
        <v>5738</v>
      </c>
      <c r="I870" s="24"/>
      <c r="J870" s="24" t="s">
        <v>3048</v>
      </c>
      <c r="K870" s="26">
        <v>45771</v>
      </c>
      <c r="L870" s="26">
        <v>45240</v>
      </c>
      <c r="M870" s="26">
        <v>45890</v>
      </c>
      <c r="N870" s="24"/>
      <c r="O870" s="26">
        <v>45890</v>
      </c>
      <c r="P870" s="24" t="s">
        <v>3239</v>
      </c>
      <c r="Q870" s="24" t="s">
        <v>3240</v>
      </c>
      <c r="R870" s="24" t="s">
        <v>988</v>
      </c>
    </row>
    <row r="871" spans="1:18" ht="40.200000000000003">
      <c r="A871" s="24">
        <v>870</v>
      </c>
      <c r="B871" s="24" t="s">
        <v>733</v>
      </c>
      <c r="C871" s="29">
        <v>202514079329</v>
      </c>
      <c r="D871" s="24" t="s">
        <v>55</v>
      </c>
      <c r="E871" s="24" t="s">
        <v>734</v>
      </c>
      <c r="F871" s="24" t="s">
        <v>3091</v>
      </c>
      <c r="G871" s="24" t="s">
        <v>4429</v>
      </c>
      <c r="H871" s="25" t="s">
        <v>5739</v>
      </c>
      <c r="I871" s="24"/>
      <c r="J871" s="24" t="s">
        <v>3048</v>
      </c>
      <c r="K871" s="26">
        <v>45869</v>
      </c>
      <c r="L871" s="26">
        <v>45553</v>
      </c>
      <c r="M871" s="26">
        <v>45890</v>
      </c>
      <c r="N871" s="26">
        <v>46495</v>
      </c>
      <c r="O871" s="24"/>
      <c r="P871" s="24" t="s">
        <v>3141</v>
      </c>
      <c r="Q871" s="24" t="s">
        <v>3142</v>
      </c>
      <c r="R871" s="24" t="s">
        <v>650</v>
      </c>
    </row>
    <row r="872" spans="1:18" ht="40.200000000000003">
      <c r="A872" s="24">
        <v>871</v>
      </c>
      <c r="B872" s="24" t="s">
        <v>5740</v>
      </c>
      <c r="C872" s="29">
        <v>202517079239</v>
      </c>
      <c r="D872" s="24" t="s">
        <v>234</v>
      </c>
      <c r="E872" s="24" t="s">
        <v>5741</v>
      </c>
      <c r="F872" s="24" t="s">
        <v>3177</v>
      </c>
      <c r="G872" s="24" t="s">
        <v>5742</v>
      </c>
      <c r="H872" s="25" t="s">
        <v>5743</v>
      </c>
      <c r="I872" s="24"/>
      <c r="J872" s="24" t="s">
        <v>3048</v>
      </c>
      <c r="K872" s="26">
        <v>45883</v>
      </c>
      <c r="L872" s="26">
        <v>45000</v>
      </c>
      <c r="M872" s="26">
        <v>45890</v>
      </c>
      <c r="N872" s="24"/>
      <c r="O872" s="26">
        <v>45890</v>
      </c>
      <c r="P872" s="24" t="s">
        <v>3233</v>
      </c>
      <c r="Q872" s="24" t="s">
        <v>3234</v>
      </c>
      <c r="R872" s="24" t="s">
        <v>988</v>
      </c>
    </row>
    <row r="873" spans="1:18" ht="40.200000000000003">
      <c r="A873" s="24">
        <v>872</v>
      </c>
      <c r="B873" s="24" t="s">
        <v>1174</v>
      </c>
      <c r="C873" s="29">
        <v>202521079381</v>
      </c>
      <c r="D873" s="24" t="s">
        <v>174</v>
      </c>
      <c r="E873" s="24" t="s">
        <v>649</v>
      </c>
      <c r="F873" s="24" t="s">
        <v>3052</v>
      </c>
      <c r="G873" s="24" t="s">
        <v>174</v>
      </c>
      <c r="H873" s="25" t="s">
        <v>5744</v>
      </c>
      <c r="I873" s="24" t="s">
        <v>3152</v>
      </c>
      <c r="J873" s="24" t="s">
        <v>3048</v>
      </c>
      <c r="K873" s="26">
        <v>45855</v>
      </c>
      <c r="L873" s="26">
        <v>45890</v>
      </c>
      <c r="M873" s="26">
        <v>45890</v>
      </c>
      <c r="N873" s="26">
        <v>46833</v>
      </c>
      <c r="O873" s="24"/>
      <c r="P873" s="24" t="s">
        <v>3049</v>
      </c>
      <c r="Q873" s="24" t="s">
        <v>3050</v>
      </c>
      <c r="R873" s="24" t="s">
        <v>968</v>
      </c>
    </row>
    <row r="874" spans="1:18" ht="66.599999999999994">
      <c r="A874" s="24">
        <v>873</v>
      </c>
      <c r="B874" s="24" t="s">
        <v>1172</v>
      </c>
      <c r="C874" s="29">
        <v>202511079485</v>
      </c>
      <c r="D874" s="24" t="s">
        <v>220</v>
      </c>
      <c r="E874" s="24" t="s">
        <v>1173</v>
      </c>
      <c r="F874" s="24" t="s">
        <v>3052</v>
      </c>
      <c r="G874" s="24" t="s">
        <v>3529</v>
      </c>
      <c r="H874" s="25" t="s">
        <v>5745</v>
      </c>
      <c r="I874" s="24" t="s">
        <v>23</v>
      </c>
      <c r="J874" s="24" t="s">
        <v>3048</v>
      </c>
      <c r="K874" s="26">
        <v>45894</v>
      </c>
      <c r="L874" s="26">
        <v>45890</v>
      </c>
      <c r="M874" s="26">
        <v>45890</v>
      </c>
      <c r="N874" s="26">
        <v>46833</v>
      </c>
      <c r="O874" s="24"/>
      <c r="P874" s="24" t="s">
        <v>3404</v>
      </c>
      <c r="Q874" s="24" t="s">
        <v>3405</v>
      </c>
      <c r="R874" s="24" t="s">
        <v>974</v>
      </c>
    </row>
    <row r="875" spans="1:18" ht="53.4">
      <c r="A875" s="24">
        <v>874</v>
      </c>
      <c r="B875" s="24" t="s">
        <v>5746</v>
      </c>
      <c r="C875" s="29">
        <v>202547079321</v>
      </c>
      <c r="D875" s="24" t="s">
        <v>161</v>
      </c>
      <c r="E875" s="24" t="s">
        <v>5747</v>
      </c>
      <c r="F875" s="24" t="s">
        <v>3091</v>
      </c>
      <c r="G875" s="24" t="s">
        <v>161</v>
      </c>
      <c r="H875" s="25" t="s">
        <v>5748</v>
      </c>
      <c r="I875" s="24"/>
      <c r="J875" s="24" t="s">
        <v>3048</v>
      </c>
      <c r="K875" s="26">
        <v>45840</v>
      </c>
      <c r="L875" s="26">
        <v>44949</v>
      </c>
      <c r="M875" s="26">
        <v>45890</v>
      </c>
      <c r="N875" s="24"/>
      <c r="O875" s="26">
        <v>45890</v>
      </c>
      <c r="P875" s="24" t="s">
        <v>3321</v>
      </c>
      <c r="Q875" s="24" t="s">
        <v>3322</v>
      </c>
      <c r="R875" s="24" t="s">
        <v>988</v>
      </c>
    </row>
    <row r="876" spans="1:18" ht="40.200000000000003">
      <c r="A876" s="24">
        <v>875</v>
      </c>
      <c r="B876" s="24" t="s">
        <v>5749</v>
      </c>
      <c r="C876" s="29">
        <v>202521079386</v>
      </c>
      <c r="D876" s="24" t="s">
        <v>516</v>
      </c>
      <c r="E876" s="24" t="s">
        <v>649</v>
      </c>
      <c r="F876" s="24"/>
      <c r="G876" s="24" t="s">
        <v>5750</v>
      </c>
      <c r="H876" s="25" t="s">
        <v>5751</v>
      </c>
      <c r="I876" s="24" t="s">
        <v>23</v>
      </c>
      <c r="J876" s="24" t="s">
        <v>3334</v>
      </c>
      <c r="K876" s="26">
        <v>45814</v>
      </c>
      <c r="L876" s="26">
        <v>45890</v>
      </c>
      <c r="M876" s="26">
        <v>45890</v>
      </c>
      <c r="N876" s="24"/>
      <c r="O876" s="26">
        <v>45890</v>
      </c>
      <c r="P876" s="24" t="s">
        <v>3173</v>
      </c>
      <c r="Q876" s="24" t="s">
        <v>3174</v>
      </c>
      <c r="R876" s="24" t="s">
        <v>988</v>
      </c>
    </row>
    <row r="877" spans="1:18" ht="53.4">
      <c r="A877" s="24">
        <v>876</v>
      </c>
      <c r="B877" s="24" t="s">
        <v>5752</v>
      </c>
      <c r="C877" s="29">
        <v>202511079521</v>
      </c>
      <c r="D877" s="24" t="s">
        <v>60</v>
      </c>
      <c r="E877" s="24" t="s">
        <v>5753</v>
      </c>
      <c r="F877" s="24" t="s">
        <v>3059</v>
      </c>
      <c r="G877" s="24" t="s">
        <v>4296</v>
      </c>
      <c r="H877" s="25" t="s">
        <v>5754</v>
      </c>
      <c r="I877" s="24" t="s">
        <v>23</v>
      </c>
      <c r="J877" s="24" t="s">
        <v>3048</v>
      </c>
      <c r="K877" s="26">
        <v>45889</v>
      </c>
      <c r="L877" s="26">
        <v>45890</v>
      </c>
      <c r="M877" s="26">
        <v>45890</v>
      </c>
      <c r="N877" s="24"/>
      <c r="O877" s="26">
        <v>45890</v>
      </c>
      <c r="P877" s="24" t="s">
        <v>3079</v>
      </c>
      <c r="Q877" s="24" t="s">
        <v>3080</v>
      </c>
      <c r="R877" s="24" t="s">
        <v>988</v>
      </c>
    </row>
    <row r="878" spans="1:18" ht="40.200000000000003">
      <c r="A878" s="24">
        <v>877</v>
      </c>
      <c r="B878" s="24" t="s">
        <v>5755</v>
      </c>
      <c r="C878" s="29">
        <v>202547079529</v>
      </c>
      <c r="D878" s="24" t="s">
        <v>147</v>
      </c>
      <c r="E878" s="24" t="s">
        <v>5756</v>
      </c>
      <c r="F878" s="24" t="s">
        <v>3302</v>
      </c>
      <c r="G878" s="24" t="s">
        <v>5757</v>
      </c>
      <c r="H878" s="25" t="s">
        <v>5758</v>
      </c>
      <c r="I878" s="24"/>
      <c r="J878" s="24" t="s">
        <v>3048</v>
      </c>
      <c r="K878" s="26">
        <v>45869</v>
      </c>
      <c r="L878" s="26">
        <v>44951</v>
      </c>
      <c r="M878" s="26">
        <v>45890</v>
      </c>
      <c r="N878" s="24"/>
      <c r="O878" s="26">
        <v>45890</v>
      </c>
      <c r="P878" s="24" t="s">
        <v>3853</v>
      </c>
      <c r="Q878" s="24" t="s">
        <v>3056</v>
      </c>
      <c r="R878" s="24" t="s">
        <v>988</v>
      </c>
    </row>
    <row r="879" spans="1:18" ht="40.200000000000003">
      <c r="A879" s="24">
        <v>878</v>
      </c>
      <c r="B879" s="24" t="s">
        <v>5759</v>
      </c>
      <c r="C879" s="29">
        <v>202547079533</v>
      </c>
      <c r="D879" s="24" t="s">
        <v>147</v>
      </c>
      <c r="E879" s="24" t="s">
        <v>5760</v>
      </c>
      <c r="F879" s="24" t="s">
        <v>3302</v>
      </c>
      <c r="G879" s="24" t="s">
        <v>5757</v>
      </c>
      <c r="H879" s="25" t="s">
        <v>5761</v>
      </c>
      <c r="I879" s="24"/>
      <c r="J879" s="24" t="s">
        <v>3048</v>
      </c>
      <c r="K879" s="26">
        <v>45869</v>
      </c>
      <c r="L879" s="26">
        <v>44951</v>
      </c>
      <c r="M879" s="26">
        <v>45890</v>
      </c>
      <c r="N879" s="24"/>
      <c r="O879" s="26">
        <v>45890</v>
      </c>
      <c r="P879" s="24" t="s">
        <v>3853</v>
      </c>
      <c r="Q879" s="24" t="s">
        <v>3056</v>
      </c>
      <c r="R879" s="24" t="s">
        <v>988</v>
      </c>
    </row>
    <row r="880" spans="1:18" ht="40.200000000000003">
      <c r="A880" s="24">
        <v>879</v>
      </c>
      <c r="B880" s="24" t="s">
        <v>5762</v>
      </c>
      <c r="C880" s="29">
        <v>202547079536</v>
      </c>
      <c r="D880" s="24" t="s">
        <v>147</v>
      </c>
      <c r="E880" s="24" t="s">
        <v>5763</v>
      </c>
      <c r="F880" s="24" t="s">
        <v>3302</v>
      </c>
      <c r="G880" s="24" t="s">
        <v>5757</v>
      </c>
      <c r="H880" s="25" t="s">
        <v>5764</v>
      </c>
      <c r="I880" s="24"/>
      <c r="J880" s="24" t="s">
        <v>3048</v>
      </c>
      <c r="K880" s="26">
        <v>45869</v>
      </c>
      <c r="L880" s="26">
        <v>44951</v>
      </c>
      <c r="M880" s="26">
        <v>45890</v>
      </c>
      <c r="N880" s="24"/>
      <c r="O880" s="26">
        <v>45890</v>
      </c>
      <c r="P880" s="24" t="s">
        <v>3853</v>
      </c>
      <c r="Q880" s="24" t="s">
        <v>3056</v>
      </c>
      <c r="R880" s="24" t="s">
        <v>988</v>
      </c>
    </row>
    <row r="881" spans="1:18" ht="40.200000000000003">
      <c r="A881" s="24">
        <v>880</v>
      </c>
      <c r="B881" s="24" t="s">
        <v>5765</v>
      </c>
      <c r="C881" s="29">
        <v>202547079539</v>
      </c>
      <c r="D881" s="24" t="s">
        <v>147</v>
      </c>
      <c r="E881" s="24" t="s">
        <v>5766</v>
      </c>
      <c r="F881" s="24" t="s">
        <v>3302</v>
      </c>
      <c r="G881" s="24" t="s">
        <v>5757</v>
      </c>
      <c r="H881" s="25" t="s">
        <v>5767</v>
      </c>
      <c r="I881" s="24"/>
      <c r="J881" s="24" t="s">
        <v>3048</v>
      </c>
      <c r="K881" s="26">
        <v>45869</v>
      </c>
      <c r="L881" s="26">
        <v>44951</v>
      </c>
      <c r="M881" s="26">
        <v>45890</v>
      </c>
      <c r="N881" s="24"/>
      <c r="O881" s="26">
        <v>45890</v>
      </c>
      <c r="P881" s="24" t="s">
        <v>3853</v>
      </c>
      <c r="Q881" s="24" t="s">
        <v>3056</v>
      </c>
      <c r="R881" s="24" t="s">
        <v>988</v>
      </c>
    </row>
    <row r="882" spans="1:18" ht="40.200000000000003">
      <c r="A882" s="24">
        <v>881</v>
      </c>
      <c r="B882" s="24" t="s">
        <v>5768</v>
      </c>
      <c r="C882" s="29">
        <v>202547079540</v>
      </c>
      <c r="D882" s="24" t="s">
        <v>147</v>
      </c>
      <c r="E882" s="24" t="s">
        <v>5769</v>
      </c>
      <c r="F882" s="24" t="s">
        <v>3302</v>
      </c>
      <c r="G882" s="24" t="s">
        <v>5757</v>
      </c>
      <c r="H882" s="25" t="s">
        <v>5770</v>
      </c>
      <c r="I882" s="24"/>
      <c r="J882" s="24" t="s">
        <v>3048</v>
      </c>
      <c r="K882" s="26">
        <v>45869</v>
      </c>
      <c r="L882" s="26">
        <v>44951</v>
      </c>
      <c r="M882" s="26">
        <v>45890</v>
      </c>
      <c r="N882" s="24"/>
      <c r="O882" s="26">
        <v>45890</v>
      </c>
      <c r="P882" s="24" t="s">
        <v>3853</v>
      </c>
      <c r="Q882" s="24" t="s">
        <v>3056</v>
      </c>
      <c r="R882" s="24" t="s">
        <v>988</v>
      </c>
    </row>
    <row r="883" spans="1:18" ht="40.200000000000003">
      <c r="A883" s="24">
        <v>882</v>
      </c>
      <c r="B883" s="24" t="s">
        <v>5771</v>
      </c>
      <c r="C883" s="29">
        <v>202517079780</v>
      </c>
      <c r="D883" s="24" t="s">
        <v>279</v>
      </c>
      <c r="E883" s="24" t="s">
        <v>5772</v>
      </c>
      <c r="F883" s="24" t="s">
        <v>3091</v>
      </c>
      <c r="G883" s="24" t="s">
        <v>3701</v>
      </c>
      <c r="H883" s="25" t="s">
        <v>5773</v>
      </c>
      <c r="I883" s="24"/>
      <c r="J883" s="24" t="s">
        <v>3048</v>
      </c>
      <c r="K883" s="26">
        <v>45840</v>
      </c>
      <c r="L883" s="26">
        <v>44953</v>
      </c>
      <c r="M883" s="26">
        <v>45891</v>
      </c>
      <c r="N883" s="24"/>
      <c r="O883" s="26">
        <v>45891</v>
      </c>
      <c r="P883" s="24" t="s">
        <v>3583</v>
      </c>
      <c r="Q883" s="24" t="s">
        <v>3584</v>
      </c>
      <c r="R883" s="24" t="s">
        <v>988</v>
      </c>
    </row>
    <row r="884" spans="1:18" ht="27">
      <c r="A884" s="24">
        <v>883</v>
      </c>
      <c r="B884" s="24" t="s">
        <v>5774</v>
      </c>
      <c r="C884" s="29">
        <v>202517079667</v>
      </c>
      <c r="D884" s="24" t="s">
        <v>61</v>
      </c>
      <c r="E884" s="24" t="s">
        <v>5775</v>
      </c>
      <c r="F884" s="24" t="s">
        <v>3066</v>
      </c>
      <c r="G884" s="24" t="s">
        <v>3067</v>
      </c>
      <c r="H884" s="25" t="s">
        <v>5776</v>
      </c>
      <c r="I884" s="24"/>
      <c r="J884" s="24" t="s">
        <v>3048</v>
      </c>
      <c r="K884" s="26">
        <v>45883</v>
      </c>
      <c r="L884" s="26">
        <v>45215</v>
      </c>
      <c r="M884" s="26">
        <v>45891</v>
      </c>
      <c r="N884" s="24"/>
      <c r="O884" s="26">
        <v>45891</v>
      </c>
      <c r="P884" s="24" t="s">
        <v>3239</v>
      </c>
      <c r="Q884" s="24" t="s">
        <v>3240</v>
      </c>
      <c r="R884" s="24" t="s">
        <v>988</v>
      </c>
    </row>
    <row r="885" spans="1:18" ht="66.599999999999994">
      <c r="A885" s="24">
        <v>884</v>
      </c>
      <c r="B885" s="24" t="s">
        <v>5777</v>
      </c>
      <c r="C885" s="29">
        <v>202547079792</v>
      </c>
      <c r="D885" s="24" t="s">
        <v>222</v>
      </c>
      <c r="E885" s="24" t="s">
        <v>5778</v>
      </c>
      <c r="F885" s="24" t="s">
        <v>3091</v>
      </c>
      <c r="G885" s="24" t="s">
        <v>5779</v>
      </c>
      <c r="H885" s="25" t="s">
        <v>5780</v>
      </c>
      <c r="I885" s="24"/>
      <c r="J885" s="24" t="s">
        <v>3048</v>
      </c>
      <c r="K885" s="26">
        <v>45873</v>
      </c>
      <c r="L885" s="26">
        <v>44970</v>
      </c>
      <c r="M885" s="26">
        <v>45891</v>
      </c>
      <c r="N885" s="24"/>
      <c r="O885" s="26">
        <v>45891</v>
      </c>
      <c r="P885" s="24" t="s">
        <v>3335</v>
      </c>
      <c r="Q885" s="24" t="s">
        <v>3336</v>
      </c>
      <c r="R885" s="24" t="s">
        <v>988</v>
      </c>
    </row>
    <row r="886" spans="1:18" ht="53.4">
      <c r="A886" s="24">
        <v>885</v>
      </c>
      <c r="B886" s="24" t="s">
        <v>5781</v>
      </c>
      <c r="C886" s="29">
        <v>202517079643</v>
      </c>
      <c r="D886" s="24" t="s">
        <v>111</v>
      </c>
      <c r="E886" s="24" t="s">
        <v>5782</v>
      </c>
      <c r="F886" s="24" t="s">
        <v>3117</v>
      </c>
      <c r="G886" s="24" t="s">
        <v>4053</v>
      </c>
      <c r="H886" s="25" t="s">
        <v>5783</v>
      </c>
      <c r="I886" s="24"/>
      <c r="J886" s="24" t="s">
        <v>3048</v>
      </c>
      <c r="K886" s="26">
        <v>45876</v>
      </c>
      <c r="L886" s="26">
        <v>45001</v>
      </c>
      <c r="M886" s="26">
        <v>45891</v>
      </c>
      <c r="N886" s="24"/>
      <c r="O886" s="26">
        <v>45891</v>
      </c>
      <c r="P886" s="24" t="s">
        <v>3084</v>
      </c>
      <c r="Q886" s="24" t="s">
        <v>3085</v>
      </c>
      <c r="R886" s="24" t="s">
        <v>988</v>
      </c>
    </row>
    <row r="887" spans="1:18" ht="53.4">
      <c r="A887" s="24">
        <v>886</v>
      </c>
      <c r="B887" s="24" t="s">
        <v>1175</v>
      </c>
      <c r="C887" s="29">
        <v>202541079758</v>
      </c>
      <c r="D887" s="24" t="s">
        <v>37</v>
      </c>
      <c r="E887" s="24" t="s">
        <v>1176</v>
      </c>
      <c r="F887" s="24" t="s">
        <v>3059</v>
      </c>
      <c r="G887" s="24" t="s">
        <v>3330</v>
      </c>
      <c r="H887" s="25" t="s">
        <v>5784</v>
      </c>
      <c r="I887" s="24" t="s">
        <v>23</v>
      </c>
      <c r="J887" s="24" t="s">
        <v>3048</v>
      </c>
      <c r="K887" s="26">
        <v>45848</v>
      </c>
      <c r="L887" s="26">
        <v>45891</v>
      </c>
      <c r="M887" s="26">
        <v>45891</v>
      </c>
      <c r="N887" s="26">
        <v>46834</v>
      </c>
      <c r="O887" s="24"/>
      <c r="P887" s="24" t="s">
        <v>5785</v>
      </c>
      <c r="Q887" s="24" t="s">
        <v>3080</v>
      </c>
      <c r="R887" s="24" t="s">
        <v>974</v>
      </c>
    </row>
    <row r="888" spans="1:18" ht="40.200000000000003">
      <c r="A888" s="24">
        <v>887</v>
      </c>
      <c r="B888" s="24" t="s">
        <v>5786</v>
      </c>
      <c r="C888" s="29">
        <v>202547079628</v>
      </c>
      <c r="D888" s="24" t="s">
        <v>31</v>
      </c>
      <c r="E888" s="24" t="s">
        <v>5787</v>
      </c>
      <c r="F888" s="24" t="s">
        <v>3091</v>
      </c>
      <c r="G888" s="24" t="s">
        <v>31</v>
      </c>
      <c r="H888" s="25" t="s">
        <v>5788</v>
      </c>
      <c r="I888" s="24"/>
      <c r="J888" s="24" t="s">
        <v>3048</v>
      </c>
      <c r="K888" s="26">
        <v>45887</v>
      </c>
      <c r="L888" s="26">
        <v>45027</v>
      </c>
      <c r="M888" s="26">
        <v>45891</v>
      </c>
      <c r="N888" s="24"/>
      <c r="O888" s="26">
        <v>45891</v>
      </c>
      <c r="P888" s="24" t="s">
        <v>3215</v>
      </c>
      <c r="Q888" s="24" t="s">
        <v>3216</v>
      </c>
      <c r="R888" s="24" t="s">
        <v>988</v>
      </c>
    </row>
    <row r="889" spans="1:18" ht="53.4">
      <c r="A889" s="24">
        <v>888</v>
      </c>
      <c r="B889" s="24" t="s">
        <v>5789</v>
      </c>
      <c r="C889" s="29">
        <v>202517079642</v>
      </c>
      <c r="D889" s="24" t="s">
        <v>31</v>
      </c>
      <c r="E889" s="24" t="s">
        <v>5790</v>
      </c>
      <c r="F889" s="24" t="s">
        <v>3091</v>
      </c>
      <c r="G889" s="24" t="s">
        <v>31</v>
      </c>
      <c r="H889" s="25" t="s">
        <v>5791</v>
      </c>
      <c r="I889" s="24"/>
      <c r="J889" s="24" t="s">
        <v>3048</v>
      </c>
      <c r="K889" s="26">
        <v>45887</v>
      </c>
      <c r="L889" s="26">
        <v>45027</v>
      </c>
      <c r="M889" s="26">
        <v>45891</v>
      </c>
      <c r="N889" s="24"/>
      <c r="O889" s="26">
        <v>45891</v>
      </c>
      <c r="P889" s="24" t="s">
        <v>3364</v>
      </c>
      <c r="Q889" s="24" t="s">
        <v>3255</v>
      </c>
      <c r="R889" s="24" t="s">
        <v>988</v>
      </c>
    </row>
    <row r="890" spans="1:18" ht="40.200000000000003">
      <c r="A890" s="24">
        <v>889</v>
      </c>
      <c r="B890" s="24" t="s">
        <v>5792</v>
      </c>
      <c r="C890" s="29">
        <v>202517079627</v>
      </c>
      <c r="D890" s="24" t="s">
        <v>31</v>
      </c>
      <c r="E890" s="24" t="s">
        <v>5793</v>
      </c>
      <c r="F890" s="24" t="s">
        <v>3091</v>
      </c>
      <c r="G890" s="24" t="s">
        <v>31</v>
      </c>
      <c r="H890" s="25" t="s">
        <v>5794</v>
      </c>
      <c r="I890" s="24"/>
      <c r="J890" s="24" t="s">
        <v>3048</v>
      </c>
      <c r="K890" s="26">
        <v>45890</v>
      </c>
      <c r="L890" s="26">
        <v>45049</v>
      </c>
      <c r="M890" s="26">
        <v>45891</v>
      </c>
      <c r="N890" s="24"/>
      <c r="O890" s="26">
        <v>45891</v>
      </c>
      <c r="P890" s="24" t="s">
        <v>3114</v>
      </c>
      <c r="Q890" s="24" t="s">
        <v>3094</v>
      </c>
      <c r="R890" s="24" t="s">
        <v>988</v>
      </c>
    </row>
    <row r="891" spans="1:18" ht="40.200000000000003">
      <c r="A891" s="24">
        <v>890</v>
      </c>
      <c r="B891" s="24" t="s">
        <v>5795</v>
      </c>
      <c r="C891" s="29">
        <v>202547079736</v>
      </c>
      <c r="D891" s="24" t="s">
        <v>31</v>
      </c>
      <c r="E891" s="24" t="s">
        <v>5796</v>
      </c>
      <c r="F891" s="24" t="s">
        <v>3091</v>
      </c>
      <c r="G891" s="24" t="s">
        <v>31</v>
      </c>
      <c r="H891" s="25" t="s">
        <v>5797</v>
      </c>
      <c r="I891" s="24"/>
      <c r="J891" s="24" t="s">
        <v>3048</v>
      </c>
      <c r="K891" s="26">
        <v>45884</v>
      </c>
      <c r="L891" s="26">
        <v>45041</v>
      </c>
      <c r="M891" s="26">
        <v>45891</v>
      </c>
      <c r="N891" s="24"/>
      <c r="O891" s="26">
        <v>45891</v>
      </c>
      <c r="P891" s="24" t="s">
        <v>3114</v>
      </c>
      <c r="Q891" s="24" t="s">
        <v>3094</v>
      </c>
      <c r="R891" s="24" t="s">
        <v>988</v>
      </c>
    </row>
    <row r="892" spans="1:18" ht="40.200000000000003">
      <c r="A892" s="24">
        <v>891</v>
      </c>
      <c r="B892" s="24" t="s">
        <v>5798</v>
      </c>
      <c r="C892" s="29">
        <v>202547079707</v>
      </c>
      <c r="D892" s="24" t="s">
        <v>31</v>
      </c>
      <c r="E892" s="24" t="s">
        <v>5799</v>
      </c>
      <c r="F892" s="24" t="s">
        <v>3091</v>
      </c>
      <c r="G892" s="24" t="s">
        <v>31</v>
      </c>
      <c r="H892" s="25" t="s">
        <v>5800</v>
      </c>
      <c r="I892" s="24"/>
      <c r="J892" s="24" t="s">
        <v>3048</v>
      </c>
      <c r="K892" s="26">
        <v>45884</v>
      </c>
      <c r="L892" s="26">
        <v>45043</v>
      </c>
      <c r="M892" s="26">
        <v>45891</v>
      </c>
      <c r="N892" s="24"/>
      <c r="O892" s="26">
        <v>45891</v>
      </c>
      <c r="P892" s="24" t="s">
        <v>3098</v>
      </c>
      <c r="Q892" s="24" t="s">
        <v>3099</v>
      </c>
      <c r="R892" s="24" t="s">
        <v>988</v>
      </c>
    </row>
    <row r="893" spans="1:18" ht="66.599999999999994">
      <c r="A893" s="24">
        <v>892</v>
      </c>
      <c r="B893" s="24" t="s">
        <v>5801</v>
      </c>
      <c r="C893" s="29">
        <v>202517079796</v>
      </c>
      <c r="D893" s="24" t="s">
        <v>31</v>
      </c>
      <c r="E893" s="24" t="s">
        <v>5802</v>
      </c>
      <c r="F893" s="24" t="s">
        <v>3091</v>
      </c>
      <c r="G893" s="24" t="s">
        <v>31</v>
      </c>
      <c r="H893" s="25" t="s">
        <v>5803</v>
      </c>
      <c r="I893" s="24"/>
      <c r="J893" s="24" t="s">
        <v>3048</v>
      </c>
      <c r="K893" s="26">
        <v>45887</v>
      </c>
      <c r="L893" s="26">
        <v>45044</v>
      </c>
      <c r="M893" s="26">
        <v>45891</v>
      </c>
      <c r="N893" s="24"/>
      <c r="O893" s="26">
        <v>45891</v>
      </c>
      <c r="P893" s="24" t="s">
        <v>3069</v>
      </c>
      <c r="Q893" s="24" t="s">
        <v>3070</v>
      </c>
      <c r="R893" s="24" t="s">
        <v>988</v>
      </c>
    </row>
    <row r="894" spans="1:18" ht="53.4">
      <c r="A894" s="24">
        <v>893</v>
      </c>
      <c r="B894" s="24" t="s">
        <v>5804</v>
      </c>
      <c r="C894" s="29">
        <v>202547079682</v>
      </c>
      <c r="D894" s="24" t="s">
        <v>31</v>
      </c>
      <c r="E894" s="24" t="s">
        <v>5805</v>
      </c>
      <c r="F894" s="24" t="s">
        <v>3091</v>
      </c>
      <c r="G894" s="24" t="s">
        <v>31</v>
      </c>
      <c r="H894" s="25" t="s">
        <v>5806</v>
      </c>
      <c r="I894" s="24"/>
      <c r="J894" s="24" t="s">
        <v>3048</v>
      </c>
      <c r="K894" s="26">
        <v>45887</v>
      </c>
      <c r="L894" s="26">
        <v>45044</v>
      </c>
      <c r="M894" s="26">
        <v>45891</v>
      </c>
      <c r="N894" s="24"/>
      <c r="O894" s="26">
        <v>45891</v>
      </c>
      <c r="P894" s="24" t="s">
        <v>3352</v>
      </c>
      <c r="Q894" s="24" t="s">
        <v>3216</v>
      </c>
      <c r="R894" s="24" t="s">
        <v>988</v>
      </c>
    </row>
    <row r="895" spans="1:18" ht="27">
      <c r="A895" s="24">
        <v>894</v>
      </c>
      <c r="B895" s="24" t="s">
        <v>5807</v>
      </c>
      <c r="C895" s="29">
        <v>202517079757</v>
      </c>
      <c r="D895" s="24" t="s">
        <v>203</v>
      </c>
      <c r="E895" s="24" t="s">
        <v>5808</v>
      </c>
      <c r="F895" s="24" t="s">
        <v>4009</v>
      </c>
      <c r="G895" s="24" t="s">
        <v>5809</v>
      </c>
      <c r="H895" s="25" t="s">
        <v>5810</v>
      </c>
      <c r="I895" s="24"/>
      <c r="J895" s="24" t="s">
        <v>3048</v>
      </c>
      <c r="K895" s="26">
        <v>45866</v>
      </c>
      <c r="L895" s="26">
        <v>44950</v>
      </c>
      <c r="M895" s="26">
        <v>45891</v>
      </c>
      <c r="N895" s="24"/>
      <c r="O895" s="26">
        <v>45891</v>
      </c>
      <c r="P895" s="24" t="s">
        <v>3435</v>
      </c>
      <c r="Q895" s="24" t="s">
        <v>3159</v>
      </c>
      <c r="R895" s="24" t="s">
        <v>988</v>
      </c>
    </row>
    <row r="896" spans="1:18" ht="40.200000000000003">
      <c r="A896" s="24">
        <v>895</v>
      </c>
      <c r="B896" s="24" t="s">
        <v>5811</v>
      </c>
      <c r="C896" s="29">
        <v>202517079597</v>
      </c>
      <c r="D896" s="24" t="s">
        <v>309</v>
      </c>
      <c r="E896" s="24" t="s">
        <v>5812</v>
      </c>
      <c r="F896" s="24" t="s">
        <v>3117</v>
      </c>
      <c r="G896" s="24" t="s">
        <v>5813</v>
      </c>
      <c r="H896" s="25" t="s">
        <v>5814</v>
      </c>
      <c r="I896" s="24"/>
      <c r="J896" s="24" t="s">
        <v>3048</v>
      </c>
      <c r="K896" s="26">
        <v>45875</v>
      </c>
      <c r="L896" s="26">
        <v>44986</v>
      </c>
      <c r="M896" s="26">
        <v>45891</v>
      </c>
      <c r="N896" s="24"/>
      <c r="O896" s="26">
        <v>45891</v>
      </c>
      <c r="P896" s="24" t="s">
        <v>3726</v>
      </c>
      <c r="Q896" s="24" t="s">
        <v>3727</v>
      </c>
      <c r="R896" s="24" t="s">
        <v>988</v>
      </c>
    </row>
    <row r="897" spans="1:18" ht="40.200000000000003">
      <c r="A897" s="24">
        <v>896</v>
      </c>
      <c r="B897" s="24" t="s">
        <v>5815</v>
      </c>
      <c r="C897" s="29">
        <v>202517079794</v>
      </c>
      <c r="D897" s="24" t="s">
        <v>309</v>
      </c>
      <c r="E897" s="24" t="s">
        <v>5816</v>
      </c>
      <c r="F897" s="24" t="s">
        <v>3117</v>
      </c>
      <c r="G897" s="24" t="s">
        <v>5813</v>
      </c>
      <c r="H897" s="25" t="s">
        <v>5817</v>
      </c>
      <c r="I897" s="24"/>
      <c r="J897" s="24" t="s">
        <v>3048</v>
      </c>
      <c r="K897" s="26">
        <v>45875</v>
      </c>
      <c r="L897" s="26">
        <v>44986</v>
      </c>
      <c r="M897" s="26">
        <v>45891</v>
      </c>
      <c r="N897" s="24"/>
      <c r="O897" s="26">
        <v>45891</v>
      </c>
      <c r="P897" s="24" t="s">
        <v>3726</v>
      </c>
      <c r="Q897" s="24" t="s">
        <v>3727</v>
      </c>
      <c r="R897" s="24" t="s">
        <v>988</v>
      </c>
    </row>
    <row r="898" spans="1:18" ht="53.4">
      <c r="A898" s="24">
        <v>897</v>
      </c>
      <c r="B898" s="24" t="s">
        <v>5818</v>
      </c>
      <c r="C898" s="29">
        <v>202517079668</v>
      </c>
      <c r="D898" s="24" t="s">
        <v>372</v>
      </c>
      <c r="E898" s="24" t="s">
        <v>5819</v>
      </c>
      <c r="F898" s="24" t="s">
        <v>3091</v>
      </c>
      <c r="G898" s="24" t="s">
        <v>4801</v>
      </c>
      <c r="H898" s="25" t="s">
        <v>5820</v>
      </c>
      <c r="I898" s="24"/>
      <c r="J898" s="24" t="s">
        <v>3048</v>
      </c>
      <c r="K898" s="26">
        <v>45862</v>
      </c>
      <c r="L898" s="26">
        <v>44950</v>
      </c>
      <c r="M898" s="26">
        <v>45891</v>
      </c>
      <c r="N898" s="24"/>
      <c r="O898" s="26">
        <v>45891</v>
      </c>
      <c r="P898" s="24" t="s">
        <v>3695</v>
      </c>
      <c r="Q898" s="24" t="s">
        <v>3085</v>
      </c>
      <c r="R898" s="24" t="s">
        <v>988</v>
      </c>
    </row>
    <row r="899" spans="1:18" ht="53.4">
      <c r="A899" s="24">
        <v>898</v>
      </c>
      <c r="B899" s="24" t="s">
        <v>723</v>
      </c>
      <c r="C899" s="29">
        <v>202544079921</v>
      </c>
      <c r="D899" s="24" t="s">
        <v>58</v>
      </c>
      <c r="E899" s="24" t="s">
        <v>724</v>
      </c>
      <c r="F899" s="24" t="s">
        <v>3312</v>
      </c>
      <c r="G899" s="24" t="s">
        <v>3576</v>
      </c>
      <c r="H899" s="25" t="s">
        <v>5821</v>
      </c>
      <c r="I899" s="24"/>
      <c r="J899" s="24" t="s">
        <v>3048</v>
      </c>
      <c r="K899" s="26">
        <v>45881</v>
      </c>
      <c r="L899" s="26">
        <v>45541</v>
      </c>
      <c r="M899" s="26">
        <v>45891</v>
      </c>
      <c r="N899" s="26">
        <v>46483</v>
      </c>
      <c r="O899" s="24"/>
      <c r="P899" s="24" t="s">
        <v>3224</v>
      </c>
      <c r="Q899" s="24" t="s">
        <v>3225</v>
      </c>
      <c r="R899" s="24" t="s">
        <v>650</v>
      </c>
    </row>
    <row r="900" spans="1:18" ht="40.200000000000003">
      <c r="A900" s="24">
        <v>899</v>
      </c>
      <c r="B900" s="24" t="s">
        <v>5822</v>
      </c>
      <c r="C900" s="29">
        <v>202517079626</v>
      </c>
      <c r="D900" s="24" t="s">
        <v>76</v>
      </c>
      <c r="E900" s="24" t="s">
        <v>5823</v>
      </c>
      <c r="F900" s="24" t="s">
        <v>3066</v>
      </c>
      <c r="G900" s="24" t="s">
        <v>3319</v>
      </c>
      <c r="H900" s="25" t="s">
        <v>5824</v>
      </c>
      <c r="I900" s="24"/>
      <c r="J900" s="24" t="s">
        <v>3048</v>
      </c>
      <c r="K900" s="26">
        <v>45888</v>
      </c>
      <c r="L900" s="26">
        <v>44981</v>
      </c>
      <c r="M900" s="26">
        <v>45891</v>
      </c>
      <c r="N900" s="24"/>
      <c r="O900" s="26">
        <v>45891</v>
      </c>
      <c r="P900" s="24" t="s">
        <v>3284</v>
      </c>
      <c r="Q900" s="24" t="s">
        <v>3285</v>
      </c>
      <c r="R900" s="24" t="s">
        <v>988</v>
      </c>
    </row>
    <row r="901" spans="1:18" ht="40.200000000000003">
      <c r="A901" s="24">
        <v>900</v>
      </c>
      <c r="B901" s="24" t="s">
        <v>5825</v>
      </c>
      <c r="C901" s="29">
        <v>202517079983</v>
      </c>
      <c r="D901" s="24" t="s">
        <v>134</v>
      </c>
      <c r="E901" s="24" t="s">
        <v>5826</v>
      </c>
      <c r="F901" s="24" t="s">
        <v>3117</v>
      </c>
      <c r="G901" s="24" t="s">
        <v>3392</v>
      </c>
      <c r="H901" s="25" t="s">
        <v>5827</v>
      </c>
      <c r="I901" s="24"/>
      <c r="J901" s="24" t="s">
        <v>3048</v>
      </c>
      <c r="K901" s="26">
        <v>45880</v>
      </c>
      <c r="L901" s="26">
        <v>44963</v>
      </c>
      <c r="M901" s="26">
        <v>45891</v>
      </c>
      <c r="N901" s="24"/>
      <c r="O901" s="26">
        <v>45891</v>
      </c>
      <c r="P901" s="24" t="s">
        <v>3289</v>
      </c>
      <c r="Q901" s="24" t="s">
        <v>3290</v>
      </c>
      <c r="R901" s="24" t="s">
        <v>988</v>
      </c>
    </row>
    <row r="902" spans="1:18" ht="40.200000000000003">
      <c r="A902" s="24">
        <v>901</v>
      </c>
      <c r="B902" s="24" t="s">
        <v>1177</v>
      </c>
      <c r="C902" s="29">
        <v>202541079818</v>
      </c>
      <c r="D902" s="24" t="s">
        <v>35</v>
      </c>
      <c r="E902" s="24" t="s">
        <v>1178</v>
      </c>
      <c r="F902" s="24" t="s">
        <v>3091</v>
      </c>
      <c r="G902" s="24" t="s">
        <v>3213</v>
      </c>
      <c r="H902" s="25" t="s">
        <v>5828</v>
      </c>
      <c r="I902" s="24" t="s">
        <v>3152</v>
      </c>
      <c r="J902" s="24" t="s">
        <v>3048</v>
      </c>
      <c r="K902" s="26">
        <v>45888</v>
      </c>
      <c r="L902" s="26">
        <v>45891</v>
      </c>
      <c r="M902" s="26">
        <v>45891</v>
      </c>
      <c r="N902" s="26">
        <v>46834</v>
      </c>
      <c r="O902" s="24"/>
      <c r="P902" s="24" t="s">
        <v>3069</v>
      </c>
      <c r="Q902" s="24" t="s">
        <v>3070</v>
      </c>
      <c r="R902" s="24" t="s">
        <v>968</v>
      </c>
    </row>
    <row r="903" spans="1:18" ht="40.200000000000003">
      <c r="A903" s="24">
        <v>902</v>
      </c>
      <c r="B903" s="24" t="s">
        <v>5829</v>
      </c>
      <c r="C903" s="29">
        <v>202517079936</v>
      </c>
      <c r="D903" s="24" t="s">
        <v>90</v>
      </c>
      <c r="E903" s="24" t="s">
        <v>5830</v>
      </c>
      <c r="F903" s="24" t="s">
        <v>3045</v>
      </c>
      <c r="G903" s="24" t="s">
        <v>3046</v>
      </c>
      <c r="H903" s="25" t="s">
        <v>5831</v>
      </c>
      <c r="I903" s="24"/>
      <c r="J903" s="24" t="s">
        <v>3048</v>
      </c>
      <c r="K903" s="26">
        <v>45883</v>
      </c>
      <c r="L903" s="26">
        <v>45891</v>
      </c>
      <c r="M903" s="26">
        <v>45891</v>
      </c>
      <c r="N903" s="24"/>
      <c r="O903" s="26">
        <v>45891</v>
      </c>
      <c r="P903" s="24" t="s">
        <v>3141</v>
      </c>
      <c r="Q903" s="24" t="s">
        <v>3142</v>
      </c>
      <c r="R903" s="24" t="s">
        <v>988</v>
      </c>
    </row>
    <row r="904" spans="1:18" ht="27">
      <c r="A904" s="24">
        <v>903</v>
      </c>
      <c r="B904" s="24" t="s">
        <v>5832</v>
      </c>
      <c r="C904" s="29">
        <v>202517079824</v>
      </c>
      <c r="D904" s="24" t="s">
        <v>90</v>
      </c>
      <c r="E904" s="24" t="s">
        <v>5833</v>
      </c>
      <c r="F904" s="24" t="s">
        <v>3045</v>
      </c>
      <c r="G904" s="24" t="s">
        <v>3046</v>
      </c>
      <c r="H904" s="25" t="s">
        <v>5834</v>
      </c>
      <c r="I904" s="24"/>
      <c r="J904" s="24" t="s">
        <v>3048</v>
      </c>
      <c r="K904" s="26">
        <v>45874</v>
      </c>
      <c r="L904" s="26">
        <v>45891</v>
      </c>
      <c r="M904" s="26">
        <v>45891</v>
      </c>
      <c r="N904" s="24"/>
      <c r="O904" s="26">
        <v>45891</v>
      </c>
      <c r="P904" s="24" t="s">
        <v>3254</v>
      </c>
      <c r="Q904" s="24" t="s">
        <v>3255</v>
      </c>
      <c r="R904" s="24" t="s">
        <v>988</v>
      </c>
    </row>
    <row r="905" spans="1:18" ht="53.4">
      <c r="A905" s="24">
        <v>904</v>
      </c>
      <c r="B905" s="24" t="s">
        <v>5835</v>
      </c>
      <c r="C905" s="29">
        <v>202547079620</v>
      </c>
      <c r="D905" s="24" t="s">
        <v>157</v>
      </c>
      <c r="E905" s="24" t="s">
        <v>5836</v>
      </c>
      <c r="F905" s="24" t="s">
        <v>3208</v>
      </c>
      <c r="G905" s="24" t="s">
        <v>5837</v>
      </c>
      <c r="H905" s="25" t="s">
        <v>5838</v>
      </c>
      <c r="I905" s="24"/>
      <c r="J905" s="24" t="s">
        <v>3334</v>
      </c>
      <c r="K905" s="26">
        <v>45847</v>
      </c>
      <c r="L905" s="26">
        <v>44959</v>
      </c>
      <c r="M905" s="26">
        <v>45891</v>
      </c>
      <c r="N905" s="24"/>
      <c r="O905" s="26">
        <v>45891</v>
      </c>
      <c r="P905" s="24" t="s">
        <v>3228</v>
      </c>
      <c r="Q905" s="24" t="s">
        <v>3229</v>
      </c>
      <c r="R905" s="24" t="s">
        <v>988</v>
      </c>
    </row>
    <row r="906" spans="1:18" ht="53.4">
      <c r="A906" s="24">
        <v>905</v>
      </c>
      <c r="B906" s="24" t="s">
        <v>5839</v>
      </c>
      <c r="C906" s="29">
        <v>202517079604</v>
      </c>
      <c r="D906" s="24" t="s">
        <v>32</v>
      </c>
      <c r="E906" s="24" t="s">
        <v>5840</v>
      </c>
      <c r="F906" s="24" t="s">
        <v>3066</v>
      </c>
      <c r="G906" s="24" t="s">
        <v>3067</v>
      </c>
      <c r="H906" s="25" t="s">
        <v>5841</v>
      </c>
      <c r="I906" s="24"/>
      <c r="J906" s="24" t="s">
        <v>3048</v>
      </c>
      <c r="K906" s="26">
        <v>45868</v>
      </c>
      <c r="L906" s="26">
        <v>45128</v>
      </c>
      <c r="M906" s="26">
        <v>45891</v>
      </c>
      <c r="N906" s="24"/>
      <c r="O906" s="26">
        <v>45891</v>
      </c>
      <c r="P906" s="24" t="s">
        <v>3204</v>
      </c>
      <c r="Q906" s="24" t="s">
        <v>3205</v>
      </c>
      <c r="R906" s="24" t="s">
        <v>988</v>
      </c>
    </row>
    <row r="907" spans="1:18" ht="53.4">
      <c r="A907" s="24">
        <v>906</v>
      </c>
      <c r="B907" s="24" t="s">
        <v>5842</v>
      </c>
      <c r="C907" s="29">
        <v>202517079827</v>
      </c>
      <c r="D907" s="24" t="s">
        <v>32</v>
      </c>
      <c r="E907" s="24" t="s">
        <v>5843</v>
      </c>
      <c r="F907" s="24" t="s">
        <v>3066</v>
      </c>
      <c r="G907" s="24" t="s">
        <v>3067</v>
      </c>
      <c r="H907" s="25" t="s">
        <v>5844</v>
      </c>
      <c r="I907" s="24"/>
      <c r="J907" s="24" t="s">
        <v>3048</v>
      </c>
      <c r="K907" s="26">
        <v>45869</v>
      </c>
      <c r="L907" s="26">
        <v>45133</v>
      </c>
      <c r="M907" s="26">
        <v>45891</v>
      </c>
      <c r="N907" s="24"/>
      <c r="O907" s="26">
        <v>45891</v>
      </c>
      <c r="P907" s="24" t="s">
        <v>3204</v>
      </c>
      <c r="Q907" s="24" t="s">
        <v>3205</v>
      </c>
      <c r="R907" s="24" t="s">
        <v>988</v>
      </c>
    </row>
    <row r="908" spans="1:18" ht="40.200000000000003">
      <c r="A908" s="24">
        <v>907</v>
      </c>
      <c r="B908" s="24" t="s">
        <v>5845</v>
      </c>
      <c r="C908" s="29">
        <v>202517079881</v>
      </c>
      <c r="D908" s="24" t="s">
        <v>32</v>
      </c>
      <c r="E908" s="24" t="s">
        <v>5846</v>
      </c>
      <c r="F908" s="24" t="s">
        <v>3066</v>
      </c>
      <c r="G908" s="24" t="s">
        <v>3067</v>
      </c>
      <c r="H908" s="25" t="s">
        <v>5847</v>
      </c>
      <c r="I908" s="24"/>
      <c r="J908" s="24" t="s">
        <v>3048</v>
      </c>
      <c r="K908" s="26">
        <v>45882</v>
      </c>
      <c r="L908" s="26">
        <v>45321</v>
      </c>
      <c r="M908" s="26">
        <v>45891</v>
      </c>
      <c r="N908" s="24"/>
      <c r="O908" s="26">
        <v>45891</v>
      </c>
      <c r="P908" s="24" t="s">
        <v>3141</v>
      </c>
      <c r="Q908" s="24" t="s">
        <v>3142</v>
      </c>
      <c r="R908" s="24" t="s">
        <v>988</v>
      </c>
    </row>
    <row r="909" spans="1:18" ht="53.4">
      <c r="A909" s="24">
        <v>908</v>
      </c>
      <c r="B909" s="24" t="s">
        <v>5848</v>
      </c>
      <c r="C909" s="29">
        <v>202521079866</v>
      </c>
      <c r="D909" s="24" t="s">
        <v>45</v>
      </c>
      <c r="E909" s="24" t="s">
        <v>5849</v>
      </c>
      <c r="F909" s="24" t="s">
        <v>3052</v>
      </c>
      <c r="G909" s="24" t="s">
        <v>45</v>
      </c>
      <c r="H909" s="25" t="s">
        <v>5850</v>
      </c>
      <c r="I909" s="24" t="s">
        <v>23</v>
      </c>
      <c r="J909" s="24" t="s">
        <v>3048</v>
      </c>
      <c r="K909" s="26">
        <v>45831</v>
      </c>
      <c r="L909" s="26">
        <v>45891</v>
      </c>
      <c r="M909" s="26">
        <v>45891</v>
      </c>
      <c r="N909" s="24"/>
      <c r="O909" s="26">
        <v>45891</v>
      </c>
      <c r="P909" s="24" t="s">
        <v>3414</v>
      </c>
      <c r="Q909" s="24" t="s">
        <v>3415</v>
      </c>
      <c r="R909" s="24" t="s">
        <v>988</v>
      </c>
    </row>
    <row r="910" spans="1:18" ht="40.200000000000003">
      <c r="A910" s="24">
        <v>909</v>
      </c>
      <c r="B910" s="24" t="s">
        <v>5851</v>
      </c>
      <c r="C910" s="29">
        <v>202547079724</v>
      </c>
      <c r="D910" s="24" t="s">
        <v>212</v>
      </c>
      <c r="E910" s="24" t="s">
        <v>5852</v>
      </c>
      <c r="F910" s="24" t="s">
        <v>3091</v>
      </c>
      <c r="G910" s="24" t="s">
        <v>4884</v>
      </c>
      <c r="H910" s="25" t="s">
        <v>5853</v>
      </c>
      <c r="I910" s="24"/>
      <c r="J910" s="24" t="s">
        <v>3048</v>
      </c>
      <c r="K910" s="26">
        <v>45841</v>
      </c>
      <c r="L910" s="26">
        <v>44972</v>
      </c>
      <c r="M910" s="26">
        <v>45891</v>
      </c>
      <c r="N910" s="24"/>
      <c r="O910" s="26">
        <v>45891</v>
      </c>
      <c r="P910" s="24" t="s">
        <v>3388</v>
      </c>
      <c r="Q910" s="24" t="s">
        <v>3389</v>
      </c>
      <c r="R910" s="24" t="s">
        <v>988</v>
      </c>
    </row>
    <row r="911" spans="1:18" ht="40.200000000000003">
      <c r="A911" s="24">
        <v>910</v>
      </c>
      <c r="B911" s="24" t="s">
        <v>5854</v>
      </c>
      <c r="C911" s="29">
        <v>202547079617</v>
      </c>
      <c r="D911" s="24" t="s">
        <v>218</v>
      </c>
      <c r="E911" s="24" t="s">
        <v>5855</v>
      </c>
      <c r="F911" s="24" t="s">
        <v>3760</v>
      </c>
      <c r="G911" s="24" t="s">
        <v>5856</v>
      </c>
      <c r="H911" s="25" t="s">
        <v>5857</v>
      </c>
      <c r="I911" s="24"/>
      <c r="J911" s="24" t="s">
        <v>3048</v>
      </c>
      <c r="K911" s="26">
        <v>45890</v>
      </c>
      <c r="L911" s="26">
        <v>44949</v>
      </c>
      <c r="M911" s="26">
        <v>45891</v>
      </c>
      <c r="N911" s="24"/>
      <c r="O911" s="26">
        <v>45891</v>
      </c>
      <c r="P911" s="24" t="s">
        <v>3062</v>
      </c>
      <c r="Q911" s="24" t="s">
        <v>3063</v>
      </c>
      <c r="R911" s="24" t="s">
        <v>988</v>
      </c>
    </row>
    <row r="912" spans="1:18" ht="27">
      <c r="A912" s="24">
        <v>911</v>
      </c>
      <c r="B912" s="24" t="s">
        <v>5858</v>
      </c>
      <c r="C912" s="29">
        <v>202517079787</v>
      </c>
      <c r="D912" s="24" t="s">
        <v>36</v>
      </c>
      <c r="E912" s="24" t="s">
        <v>5859</v>
      </c>
      <c r="F912" s="24" t="s">
        <v>3091</v>
      </c>
      <c r="G912" s="24" t="s">
        <v>3139</v>
      </c>
      <c r="H912" s="25" t="s">
        <v>5860</v>
      </c>
      <c r="I912" s="24"/>
      <c r="J912" s="24" t="s">
        <v>3048</v>
      </c>
      <c r="K912" s="26">
        <v>45883</v>
      </c>
      <c r="L912" s="26">
        <v>45042</v>
      </c>
      <c r="M912" s="26">
        <v>45891</v>
      </c>
      <c r="N912" s="24"/>
      <c r="O912" s="26">
        <v>45891</v>
      </c>
      <c r="P912" s="24" t="s">
        <v>3141</v>
      </c>
      <c r="Q912" s="24" t="s">
        <v>3142</v>
      </c>
      <c r="R912" s="24" t="s">
        <v>988</v>
      </c>
    </row>
    <row r="913" spans="1:18" ht="40.200000000000003">
      <c r="A913" s="24">
        <v>912</v>
      </c>
      <c r="B913" s="24" t="s">
        <v>1179</v>
      </c>
      <c r="C913" s="29">
        <v>202541079631</v>
      </c>
      <c r="D913" s="24" t="s">
        <v>42</v>
      </c>
      <c r="E913" s="24" t="s">
        <v>1180</v>
      </c>
      <c r="F913" s="24" t="s">
        <v>3045</v>
      </c>
      <c r="G913" s="24" t="s">
        <v>3252</v>
      </c>
      <c r="H913" s="25" t="s">
        <v>5861</v>
      </c>
      <c r="I913" s="24" t="s">
        <v>3152</v>
      </c>
      <c r="J913" s="24" t="s">
        <v>3048</v>
      </c>
      <c r="K913" s="26">
        <v>45889</v>
      </c>
      <c r="L913" s="26">
        <v>45891</v>
      </c>
      <c r="M913" s="26">
        <v>45891</v>
      </c>
      <c r="N913" s="26">
        <v>46834</v>
      </c>
      <c r="O913" s="24"/>
      <c r="P913" s="24" t="s">
        <v>3079</v>
      </c>
      <c r="Q913" s="24" t="s">
        <v>3080</v>
      </c>
      <c r="R913" s="24" t="s">
        <v>968</v>
      </c>
    </row>
    <row r="914" spans="1:18" ht="27">
      <c r="A914" s="24">
        <v>913</v>
      </c>
      <c r="B914" s="24" t="s">
        <v>1181</v>
      </c>
      <c r="C914" s="29">
        <v>202541079629</v>
      </c>
      <c r="D914" s="24" t="s">
        <v>42</v>
      </c>
      <c r="E914" s="24" t="s">
        <v>1182</v>
      </c>
      <c r="F914" s="24" t="s">
        <v>3045</v>
      </c>
      <c r="G914" s="24" t="s">
        <v>3252</v>
      </c>
      <c r="H914" s="25" t="s">
        <v>5862</v>
      </c>
      <c r="I914" s="24" t="s">
        <v>3152</v>
      </c>
      <c r="J914" s="24" t="s">
        <v>3048</v>
      </c>
      <c r="K914" s="26">
        <v>45889</v>
      </c>
      <c r="L914" s="26">
        <v>45891</v>
      </c>
      <c r="M914" s="26">
        <v>45891</v>
      </c>
      <c r="N914" s="26">
        <v>46834</v>
      </c>
      <c r="O914" s="24"/>
      <c r="P914" s="24" t="s">
        <v>3254</v>
      </c>
      <c r="Q914" s="24" t="s">
        <v>3255</v>
      </c>
      <c r="R914" s="24" t="s">
        <v>968</v>
      </c>
    </row>
    <row r="915" spans="1:18" ht="93">
      <c r="A915" s="24">
        <v>914</v>
      </c>
      <c r="B915" s="24" t="s">
        <v>1183</v>
      </c>
      <c r="C915" s="29">
        <v>202541079985</v>
      </c>
      <c r="D915" s="24" t="s">
        <v>101</v>
      </c>
      <c r="E915" s="24" t="s">
        <v>1184</v>
      </c>
      <c r="F915" s="24" t="s">
        <v>3059</v>
      </c>
      <c r="G915" s="24" t="s">
        <v>5863</v>
      </c>
      <c r="H915" s="25" t="s">
        <v>5864</v>
      </c>
      <c r="I915" s="24" t="s">
        <v>3152</v>
      </c>
      <c r="J915" s="24" t="s">
        <v>3048</v>
      </c>
      <c r="K915" s="26">
        <v>45890</v>
      </c>
      <c r="L915" s="26">
        <v>45891</v>
      </c>
      <c r="M915" s="26">
        <v>45891</v>
      </c>
      <c r="N915" s="26">
        <v>46834</v>
      </c>
      <c r="O915" s="24"/>
      <c r="P915" s="24" t="s">
        <v>3352</v>
      </c>
      <c r="Q915" s="24" t="s">
        <v>3216</v>
      </c>
      <c r="R915" s="24" t="s">
        <v>647</v>
      </c>
    </row>
    <row r="916" spans="1:18" ht="40.200000000000003">
      <c r="A916" s="24">
        <v>915</v>
      </c>
      <c r="B916" s="24" t="s">
        <v>5865</v>
      </c>
      <c r="C916" s="29">
        <v>202531080208</v>
      </c>
      <c r="D916" s="24" t="s">
        <v>38</v>
      </c>
      <c r="E916" s="24" t="s">
        <v>5866</v>
      </c>
      <c r="F916" s="24" t="s">
        <v>3052</v>
      </c>
      <c r="G916" s="24" t="s">
        <v>38</v>
      </c>
      <c r="H916" s="25" t="s">
        <v>5867</v>
      </c>
      <c r="I916" s="24" t="s">
        <v>23</v>
      </c>
      <c r="J916" s="24" t="s">
        <v>3162</v>
      </c>
      <c r="K916" s="26">
        <v>45331</v>
      </c>
      <c r="L916" s="26">
        <v>45893</v>
      </c>
      <c r="M916" s="26">
        <v>45893</v>
      </c>
      <c r="N916" s="24"/>
      <c r="O916" s="26">
        <v>45893</v>
      </c>
      <c r="P916" s="24" t="s">
        <v>3933</v>
      </c>
      <c r="Q916" s="24" t="s">
        <v>3934</v>
      </c>
      <c r="R916" s="24" t="s">
        <v>988</v>
      </c>
    </row>
    <row r="917" spans="1:18" ht="40.200000000000003">
      <c r="A917" s="24">
        <v>916</v>
      </c>
      <c r="B917" s="24" t="s">
        <v>5868</v>
      </c>
      <c r="C917" s="29">
        <v>202547080509</v>
      </c>
      <c r="D917" s="24" t="s">
        <v>164</v>
      </c>
      <c r="E917" s="24" t="s">
        <v>5869</v>
      </c>
      <c r="F917" s="24" t="s">
        <v>3302</v>
      </c>
      <c r="G917" s="24" t="s">
        <v>3303</v>
      </c>
      <c r="H917" s="25" t="s">
        <v>5870</v>
      </c>
      <c r="I917" s="24"/>
      <c r="J917" s="24" t="s">
        <v>3048</v>
      </c>
      <c r="K917" s="26">
        <v>45866</v>
      </c>
      <c r="L917" s="26">
        <v>44978</v>
      </c>
      <c r="M917" s="26">
        <v>45894</v>
      </c>
      <c r="N917" s="24"/>
      <c r="O917" s="26">
        <v>45894</v>
      </c>
      <c r="P917" s="24" t="s">
        <v>3254</v>
      </c>
      <c r="Q917" s="24" t="s">
        <v>3255</v>
      </c>
      <c r="R917" s="24" t="s">
        <v>988</v>
      </c>
    </row>
    <row r="918" spans="1:18" ht="40.200000000000003">
      <c r="A918" s="24">
        <v>917</v>
      </c>
      <c r="B918" s="24" t="s">
        <v>5871</v>
      </c>
      <c r="C918" s="29">
        <v>202517080559</v>
      </c>
      <c r="D918" s="24" t="s">
        <v>255</v>
      </c>
      <c r="E918" s="24" t="s">
        <v>5872</v>
      </c>
      <c r="F918" s="24" t="s">
        <v>3066</v>
      </c>
      <c r="G918" s="24" t="s">
        <v>3067</v>
      </c>
      <c r="H918" s="25" t="s">
        <v>5873</v>
      </c>
      <c r="I918" s="24"/>
      <c r="J918" s="24" t="s">
        <v>3048</v>
      </c>
      <c r="K918" s="26">
        <v>45849</v>
      </c>
      <c r="L918" s="26">
        <v>45246</v>
      </c>
      <c r="M918" s="26">
        <v>45894</v>
      </c>
      <c r="N918" s="24"/>
      <c r="O918" s="26">
        <v>45894</v>
      </c>
      <c r="P918" s="24" t="s">
        <v>3135</v>
      </c>
      <c r="Q918" s="24" t="s">
        <v>3136</v>
      </c>
      <c r="R918" s="24" t="s">
        <v>988</v>
      </c>
    </row>
    <row r="919" spans="1:18" ht="66.599999999999994">
      <c r="A919" s="24">
        <v>918</v>
      </c>
      <c r="B919" s="24" t="s">
        <v>1199</v>
      </c>
      <c r="C919" s="29">
        <v>202541080550</v>
      </c>
      <c r="D919" s="24" t="s">
        <v>42</v>
      </c>
      <c r="E919" s="24" t="s">
        <v>1200</v>
      </c>
      <c r="F919" s="24" t="s">
        <v>3045</v>
      </c>
      <c r="G919" s="24" t="s">
        <v>3559</v>
      </c>
      <c r="H919" s="25" t="s">
        <v>5874</v>
      </c>
      <c r="I919" s="24" t="s">
        <v>23</v>
      </c>
      <c r="J919" s="24" t="s">
        <v>3048</v>
      </c>
      <c r="K919" s="26">
        <v>45820</v>
      </c>
      <c r="L919" s="26">
        <v>45894</v>
      </c>
      <c r="M919" s="26">
        <v>45894</v>
      </c>
      <c r="N919" s="26">
        <v>46837</v>
      </c>
      <c r="O919" s="24"/>
      <c r="P919" s="24" t="s">
        <v>3272</v>
      </c>
      <c r="Q919" s="24" t="s">
        <v>3273</v>
      </c>
      <c r="R919" s="24" t="s">
        <v>974</v>
      </c>
    </row>
    <row r="920" spans="1:18" ht="40.200000000000003">
      <c r="A920" s="24">
        <v>919</v>
      </c>
      <c r="B920" s="24" t="s">
        <v>5875</v>
      </c>
      <c r="C920" s="29">
        <v>202517080433</v>
      </c>
      <c r="D920" s="24" t="s">
        <v>68</v>
      </c>
      <c r="E920" s="24" t="s">
        <v>5876</v>
      </c>
      <c r="F920" s="24" t="s">
        <v>3091</v>
      </c>
      <c r="G920" s="24" t="s">
        <v>3559</v>
      </c>
      <c r="H920" s="25" t="s">
        <v>5877</v>
      </c>
      <c r="I920" s="24"/>
      <c r="J920" s="24" t="s">
        <v>3048</v>
      </c>
      <c r="K920" s="26">
        <v>45820</v>
      </c>
      <c r="L920" s="26">
        <v>45019</v>
      </c>
      <c r="M920" s="26">
        <v>45894</v>
      </c>
      <c r="N920" s="24"/>
      <c r="O920" s="26">
        <v>45894</v>
      </c>
      <c r="P920" s="24" t="s">
        <v>3289</v>
      </c>
      <c r="Q920" s="24" t="s">
        <v>3290</v>
      </c>
      <c r="R920" s="24" t="s">
        <v>988</v>
      </c>
    </row>
    <row r="921" spans="1:18" ht="53.4">
      <c r="A921" s="24">
        <v>920</v>
      </c>
      <c r="B921" s="24" t="s">
        <v>5878</v>
      </c>
      <c r="C921" s="29">
        <v>202547080426</v>
      </c>
      <c r="D921" s="24" t="s">
        <v>40</v>
      </c>
      <c r="E921" s="24" t="s">
        <v>5879</v>
      </c>
      <c r="F921" s="24" t="s">
        <v>3091</v>
      </c>
      <c r="G921" s="24" t="s">
        <v>4853</v>
      </c>
      <c r="H921" s="25" t="s">
        <v>5880</v>
      </c>
      <c r="I921" s="24"/>
      <c r="J921" s="24" t="s">
        <v>3048</v>
      </c>
      <c r="K921" s="26">
        <v>45889</v>
      </c>
      <c r="L921" s="26">
        <v>44984</v>
      </c>
      <c r="M921" s="26">
        <v>45894</v>
      </c>
      <c r="N921" s="24"/>
      <c r="O921" s="26">
        <v>45894</v>
      </c>
      <c r="P921" s="24" t="s">
        <v>3149</v>
      </c>
      <c r="Q921" s="24" t="s">
        <v>3150</v>
      </c>
      <c r="R921" s="24" t="s">
        <v>988</v>
      </c>
    </row>
    <row r="922" spans="1:18" ht="53.4">
      <c r="A922" s="24">
        <v>921</v>
      </c>
      <c r="B922" s="24" t="s">
        <v>1197</v>
      </c>
      <c r="C922" s="29">
        <v>202511080539</v>
      </c>
      <c r="D922" s="24" t="s">
        <v>63</v>
      </c>
      <c r="E922" s="24" t="s">
        <v>1198</v>
      </c>
      <c r="F922" s="24" t="s">
        <v>3052</v>
      </c>
      <c r="G922" s="24" t="s">
        <v>4014</v>
      </c>
      <c r="H922" s="25" t="s">
        <v>5881</v>
      </c>
      <c r="I922" s="24" t="s">
        <v>3152</v>
      </c>
      <c r="J922" s="24" t="s">
        <v>3048</v>
      </c>
      <c r="K922" s="26">
        <v>45818</v>
      </c>
      <c r="L922" s="26">
        <v>45894</v>
      </c>
      <c r="M922" s="26">
        <v>45894</v>
      </c>
      <c r="N922" s="26">
        <v>46837</v>
      </c>
      <c r="O922" s="24"/>
      <c r="P922" s="24" t="s">
        <v>3352</v>
      </c>
      <c r="Q922" s="24" t="s">
        <v>3216</v>
      </c>
      <c r="R922" s="24" t="s">
        <v>968</v>
      </c>
    </row>
    <row r="923" spans="1:18" ht="40.200000000000003">
      <c r="A923" s="24">
        <v>922</v>
      </c>
      <c r="B923" s="24" t="s">
        <v>1195</v>
      </c>
      <c r="C923" s="29">
        <v>202511080421</v>
      </c>
      <c r="D923" s="24" t="s">
        <v>63</v>
      </c>
      <c r="E923" s="24" t="s">
        <v>1196</v>
      </c>
      <c r="F923" s="24" t="s">
        <v>3052</v>
      </c>
      <c r="G923" s="24" t="s">
        <v>4014</v>
      </c>
      <c r="H923" s="25" t="s">
        <v>5882</v>
      </c>
      <c r="I923" s="24" t="s">
        <v>3152</v>
      </c>
      <c r="J923" s="24" t="s">
        <v>3048</v>
      </c>
      <c r="K923" s="26">
        <v>45848</v>
      </c>
      <c r="L923" s="26">
        <v>45894</v>
      </c>
      <c r="M923" s="26">
        <v>45894</v>
      </c>
      <c r="N923" s="26">
        <v>46837</v>
      </c>
      <c r="O923" s="24"/>
      <c r="P923" s="24" t="s">
        <v>3254</v>
      </c>
      <c r="Q923" s="24" t="s">
        <v>3255</v>
      </c>
      <c r="R923" s="24" t="s">
        <v>968</v>
      </c>
    </row>
    <row r="924" spans="1:18" ht="53.4">
      <c r="A924" s="24">
        <v>923</v>
      </c>
      <c r="B924" s="24" t="s">
        <v>1185</v>
      </c>
      <c r="C924" s="29">
        <v>202511080580</v>
      </c>
      <c r="D924" s="24" t="s">
        <v>63</v>
      </c>
      <c r="E924" s="24" t="s">
        <v>1186</v>
      </c>
      <c r="F924" s="24" t="s">
        <v>3052</v>
      </c>
      <c r="G924" s="24" t="s">
        <v>4014</v>
      </c>
      <c r="H924" s="25" t="s">
        <v>5883</v>
      </c>
      <c r="I924" s="24" t="s">
        <v>3152</v>
      </c>
      <c r="J924" s="24" t="s">
        <v>3048</v>
      </c>
      <c r="K924" s="26">
        <v>45848</v>
      </c>
      <c r="L924" s="26">
        <v>45894</v>
      </c>
      <c r="M924" s="26">
        <v>45894</v>
      </c>
      <c r="N924" s="26">
        <v>46837</v>
      </c>
      <c r="O924" s="24"/>
      <c r="P924" s="24" t="s">
        <v>3069</v>
      </c>
      <c r="Q924" s="24" t="s">
        <v>3070</v>
      </c>
      <c r="R924" s="24" t="s">
        <v>968</v>
      </c>
    </row>
    <row r="925" spans="1:18" ht="53.4">
      <c r="A925" s="24">
        <v>924</v>
      </c>
      <c r="B925" s="24" t="s">
        <v>5884</v>
      </c>
      <c r="C925" s="29">
        <v>202541080278</v>
      </c>
      <c r="D925" s="24" t="s">
        <v>46</v>
      </c>
      <c r="E925" s="24" t="s">
        <v>5885</v>
      </c>
      <c r="F925" s="24" t="s">
        <v>3052</v>
      </c>
      <c r="G925" s="24" t="s">
        <v>46</v>
      </c>
      <c r="H925" s="25" t="s">
        <v>5886</v>
      </c>
      <c r="I925" s="24" t="s">
        <v>23</v>
      </c>
      <c r="J925" s="24" t="s">
        <v>3048</v>
      </c>
      <c r="K925" s="26">
        <v>45845</v>
      </c>
      <c r="L925" s="26">
        <v>45894</v>
      </c>
      <c r="M925" s="26">
        <v>45894</v>
      </c>
      <c r="N925" s="24"/>
      <c r="O925" s="26">
        <v>45894</v>
      </c>
      <c r="P925" s="24" t="s">
        <v>5213</v>
      </c>
      <c r="Q925" s="24" t="s">
        <v>3316</v>
      </c>
      <c r="R925" s="24" t="s">
        <v>3027</v>
      </c>
    </row>
    <row r="926" spans="1:18" ht="53.4">
      <c r="A926" s="24">
        <v>925</v>
      </c>
      <c r="B926" s="24" t="s">
        <v>5887</v>
      </c>
      <c r="C926" s="29">
        <v>202547080395</v>
      </c>
      <c r="D926" s="24" t="s">
        <v>31</v>
      </c>
      <c r="E926" s="24" t="s">
        <v>5888</v>
      </c>
      <c r="F926" s="24" t="s">
        <v>3091</v>
      </c>
      <c r="G926" s="24" t="s">
        <v>31</v>
      </c>
      <c r="H926" s="25" t="s">
        <v>5889</v>
      </c>
      <c r="I926" s="24"/>
      <c r="J926" s="24" t="s">
        <v>3048</v>
      </c>
      <c r="K926" s="26">
        <v>45890</v>
      </c>
      <c r="L926" s="26">
        <v>45894</v>
      </c>
      <c r="M926" s="26">
        <v>45894</v>
      </c>
      <c r="N926" s="24"/>
      <c r="O926" s="26">
        <v>45894</v>
      </c>
      <c r="P926" s="24" t="s">
        <v>3352</v>
      </c>
      <c r="Q926" s="24" t="s">
        <v>3216</v>
      </c>
      <c r="R926" s="24" t="s">
        <v>988</v>
      </c>
    </row>
    <row r="927" spans="1:18" ht="40.200000000000003">
      <c r="A927" s="24">
        <v>926</v>
      </c>
      <c r="B927" s="24" t="s">
        <v>5890</v>
      </c>
      <c r="C927" s="29">
        <v>202528080549</v>
      </c>
      <c r="D927" s="24" t="s">
        <v>31</v>
      </c>
      <c r="E927" s="24" t="s">
        <v>5891</v>
      </c>
      <c r="F927" s="24" t="s">
        <v>3091</v>
      </c>
      <c r="G927" s="24" t="s">
        <v>31</v>
      </c>
      <c r="H927" s="25" t="s">
        <v>5892</v>
      </c>
      <c r="I927" s="24"/>
      <c r="J927" s="24" t="s">
        <v>3048</v>
      </c>
      <c r="K927" s="26">
        <v>45894</v>
      </c>
      <c r="L927" s="26">
        <v>45894</v>
      </c>
      <c r="M927" s="26">
        <v>45894</v>
      </c>
      <c r="N927" s="24"/>
      <c r="O927" s="26">
        <v>45894</v>
      </c>
      <c r="P927" s="24" t="s">
        <v>3098</v>
      </c>
      <c r="Q927" s="24" t="s">
        <v>3099</v>
      </c>
      <c r="R927" s="24" t="s">
        <v>988</v>
      </c>
    </row>
    <row r="928" spans="1:18" ht="53.4">
      <c r="A928" s="24">
        <v>927</v>
      </c>
      <c r="B928" s="24" t="s">
        <v>5893</v>
      </c>
      <c r="C928" s="29">
        <v>202547080274</v>
      </c>
      <c r="D928" s="24" t="s">
        <v>31</v>
      </c>
      <c r="E928" s="24" t="s">
        <v>5894</v>
      </c>
      <c r="F928" s="24" t="s">
        <v>3091</v>
      </c>
      <c r="G928" s="24" t="s">
        <v>31</v>
      </c>
      <c r="H928" s="25" t="s">
        <v>5895</v>
      </c>
      <c r="I928" s="24"/>
      <c r="J928" s="24" t="s">
        <v>3048</v>
      </c>
      <c r="K928" s="26">
        <v>45890</v>
      </c>
      <c r="L928" s="26">
        <v>45894</v>
      </c>
      <c r="M928" s="26">
        <v>45894</v>
      </c>
      <c r="N928" s="24"/>
      <c r="O928" s="26">
        <v>45894</v>
      </c>
      <c r="P928" s="24" t="s">
        <v>3192</v>
      </c>
      <c r="Q928" s="24" t="s">
        <v>3193</v>
      </c>
      <c r="R928" s="24" t="s">
        <v>988</v>
      </c>
    </row>
    <row r="929" spans="1:18" ht="40.200000000000003">
      <c r="A929" s="24">
        <v>928</v>
      </c>
      <c r="B929" s="24" t="s">
        <v>1187</v>
      </c>
      <c r="C929" s="29">
        <v>202541080253</v>
      </c>
      <c r="D929" s="24" t="s">
        <v>35</v>
      </c>
      <c r="E929" s="24" t="s">
        <v>1188</v>
      </c>
      <c r="F929" s="24" t="s">
        <v>3091</v>
      </c>
      <c r="G929" s="24" t="s">
        <v>3213</v>
      </c>
      <c r="H929" s="25" t="s">
        <v>5896</v>
      </c>
      <c r="I929" s="24" t="s">
        <v>3152</v>
      </c>
      <c r="J929" s="24" t="s">
        <v>3048</v>
      </c>
      <c r="K929" s="26">
        <v>45888</v>
      </c>
      <c r="L929" s="26">
        <v>45894</v>
      </c>
      <c r="M929" s="26">
        <v>45894</v>
      </c>
      <c r="N929" s="26">
        <v>46837</v>
      </c>
      <c r="O929" s="24"/>
      <c r="P929" s="24" t="s">
        <v>3098</v>
      </c>
      <c r="Q929" s="24" t="s">
        <v>3099</v>
      </c>
      <c r="R929" s="24" t="s">
        <v>968</v>
      </c>
    </row>
    <row r="930" spans="1:18" ht="53.4">
      <c r="A930" s="24">
        <v>929</v>
      </c>
      <c r="B930" s="24" t="s">
        <v>1189</v>
      </c>
      <c r="C930" s="29">
        <v>202541080389</v>
      </c>
      <c r="D930" s="24" t="s">
        <v>35</v>
      </c>
      <c r="E930" s="24" t="s">
        <v>1190</v>
      </c>
      <c r="F930" s="24" t="s">
        <v>3091</v>
      </c>
      <c r="G930" s="24" t="s">
        <v>3213</v>
      </c>
      <c r="H930" s="25" t="s">
        <v>5897</v>
      </c>
      <c r="I930" s="24" t="s">
        <v>3152</v>
      </c>
      <c r="J930" s="24" t="s">
        <v>3048</v>
      </c>
      <c r="K930" s="26">
        <v>45888</v>
      </c>
      <c r="L930" s="26">
        <v>45894</v>
      </c>
      <c r="M930" s="26">
        <v>45894</v>
      </c>
      <c r="N930" s="26">
        <v>46837</v>
      </c>
      <c r="O930" s="24"/>
      <c r="P930" s="24" t="s">
        <v>3352</v>
      </c>
      <c r="Q930" s="24" t="s">
        <v>3216</v>
      </c>
      <c r="R930" s="24" t="s">
        <v>968</v>
      </c>
    </row>
    <row r="931" spans="1:18" ht="27">
      <c r="A931" s="24">
        <v>930</v>
      </c>
      <c r="B931" s="24" t="s">
        <v>5898</v>
      </c>
      <c r="C931" s="29">
        <v>202514080390</v>
      </c>
      <c r="D931" s="24" t="s">
        <v>52</v>
      </c>
      <c r="E931" s="24" t="s">
        <v>5899</v>
      </c>
      <c r="F931" s="24" t="s">
        <v>3045</v>
      </c>
      <c r="G931" s="24" t="s">
        <v>4870</v>
      </c>
      <c r="H931" s="25" t="s">
        <v>5900</v>
      </c>
      <c r="I931" s="24"/>
      <c r="J931" s="24" t="s">
        <v>3048</v>
      </c>
      <c r="K931" s="26">
        <v>45888</v>
      </c>
      <c r="L931" s="26">
        <v>45552</v>
      </c>
      <c r="M931" s="26">
        <v>45894</v>
      </c>
      <c r="N931" s="24"/>
      <c r="O931" s="26">
        <v>45894</v>
      </c>
      <c r="P931" s="24" t="s">
        <v>3397</v>
      </c>
      <c r="Q931" s="24" t="s">
        <v>3398</v>
      </c>
      <c r="R931" s="24" t="s">
        <v>988</v>
      </c>
    </row>
    <row r="932" spans="1:18" ht="27">
      <c r="A932" s="24">
        <v>931</v>
      </c>
      <c r="B932" s="24" t="s">
        <v>5901</v>
      </c>
      <c r="C932" s="29">
        <v>202514080375</v>
      </c>
      <c r="D932" s="24" t="s">
        <v>52</v>
      </c>
      <c r="E932" s="24" t="s">
        <v>5902</v>
      </c>
      <c r="F932" s="24" t="s">
        <v>3045</v>
      </c>
      <c r="G932" s="24" t="s">
        <v>4870</v>
      </c>
      <c r="H932" s="25" t="s">
        <v>5903</v>
      </c>
      <c r="I932" s="24"/>
      <c r="J932" s="24" t="s">
        <v>3048</v>
      </c>
      <c r="K932" s="26">
        <v>45888</v>
      </c>
      <c r="L932" s="26">
        <v>45552</v>
      </c>
      <c r="M932" s="26">
        <v>45894</v>
      </c>
      <c r="N932" s="24"/>
      <c r="O932" s="26">
        <v>45894</v>
      </c>
      <c r="P932" s="24" t="s">
        <v>3397</v>
      </c>
      <c r="Q932" s="24" t="s">
        <v>3398</v>
      </c>
      <c r="R932" s="24" t="s">
        <v>988</v>
      </c>
    </row>
    <row r="933" spans="1:18" ht="53.4">
      <c r="A933" s="24">
        <v>932</v>
      </c>
      <c r="B933" s="24" t="s">
        <v>1191</v>
      </c>
      <c r="C933" s="29">
        <v>202521080563</v>
      </c>
      <c r="D933" s="24" t="s">
        <v>311</v>
      </c>
      <c r="E933" s="24" t="s">
        <v>1192</v>
      </c>
      <c r="F933" s="24" t="s">
        <v>3052</v>
      </c>
      <c r="G933" s="24" t="s">
        <v>311</v>
      </c>
      <c r="H933" s="25" t="s">
        <v>5904</v>
      </c>
      <c r="I933" s="24" t="s">
        <v>3152</v>
      </c>
      <c r="J933" s="24" t="s">
        <v>3048</v>
      </c>
      <c r="K933" s="26">
        <v>45868</v>
      </c>
      <c r="L933" s="26">
        <v>45894</v>
      </c>
      <c r="M933" s="26">
        <v>45894</v>
      </c>
      <c r="N933" s="26">
        <v>46837</v>
      </c>
      <c r="O933" s="24"/>
      <c r="P933" s="24" t="s">
        <v>3305</v>
      </c>
      <c r="Q933" s="24" t="s">
        <v>3306</v>
      </c>
      <c r="R933" s="24" t="s">
        <v>968</v>
      </c>
    </row>
    <row r="934" spans="1:18" ht="40.200000000000003">
      <c r="A934" s="24">
        <v>933</v>
      </c>
      <c r="B934" s="24" t="s">
        <v>5905</v>
      </c>
      <c r="C934" s="29">
        <v>202517080264</v>
      </c>
      <c r="D934" s="24" t="s">
        <v>49</v>
      </c>
      <c r="E934" s="24" t="s">
        <v>5906</v>
      </c>
      <c r="F934" s="24" t="s">
        <v>3066</v>
      </c>
      <c r="G934" s="24" t="s">
        <v>3067</v>
      </c>
      <c r="H934" s="25" t="s">
        <v>5907</v>
      </c>
      <c r="I934" s="24"/>
      <c r="J934" s="24" t="s">
        <v>3048</v>
      </c>
      <c r="K934" s="26">
        <v>45804</v>
      </c>
      <c r="L934" s="26">
        <v>45245</v>
      </c>
      <c r="M934" s="26">
        <v>45894</v>
      </c>
      <c r="N934" s="24"/>
      <c r="O934" s="26">
        <v>45894</v>
      </c>
      <c r="P934" s="24" t="s">
        <v>3233</v>
      </c>
      <c r="Q934" s="24" t="s">
        <v>3234</v>
      </c>
      <c r="R934" s="24" t="s">
        <v>988</v>
      </c>
    </row>
    <row r="935" spans="1:18" ht="27">
      <c r="A935" s="24">
        <v>934</v>
      </c>
      <c r="B935" s="24" t="s">
        <v>5908</v>
      </c>
      <c r="C935" s="29">
        <v>202517080300</v>
      </c>
      <c r="D935" s="24" t="s">
        <v>32</v>
      </c>
      <c r="E935" s="24" t="s">
        <v>5909</v>
      </c>
      <c r="F935" s="24" t="s">
        <v>3066</v>
      </c>
      <c r="G935" s="24" t="s">
        <v>3067</v>
      </c>
      <c r="H935" s="25" t="s">
        <v>5910</v>
      </c>
      <c r="I935" s="24"/>
      <c r="J935" s="24" t="s">
        <v>3048</v>
      </c>
      <c r="K935" s="26">
        <v>45889</v>
      </c>
      <c r="L935" s="26">
        <v>45078</v>
      </c>
      <c r="M935" s="26">
        <v>45894</v>
      </c>
      <c r="N935" s="24"/>
      <c r="O935" s="26">
        <v>45894</v>
      </c>
      <c r="P935" s="24" t="s">
        <v>3239</v>
      </c>
      <c r="Q935" s="24" t="s">
        <v>3240</v>
      </c>
      <c r="R935" s="24" t="s">
        <v>988</v>
      </c>
    </row>
    <row r="936" spans="1:18" ht="40.200000000000003">
      <c r="A936" s="24">
        <v>935</v>
      </c>
      <c r="B936" s="24" t="s">
        <v>5911</v>
      </c>
      <c r="C936" s="29">
        <v>202547080444</v>
      </c>
      <c r="D936" s="24" t="s">
        <v>32</v>
      </c>
      <c r="E936" s="24" t="s">
        <v>5912</v>
      </c>
      <c r="F936" s="24" t="s">
        <v>3066</v>
      </c>
      <c r="G936" s="24" t="s">
        <v>3067</v>
      </c>
      <c r="H936" s="25" t="s">
        <v>5913</v>
      </c>
      <c r="I936" s="24"/>
      <c r="J936" s="24" t="s">
        <v>3048</v>
      </c>
      <c r="K936" s="26">
        <v>45875</v>
      </c>
      <c r="L936" s="26">
        <v>45142</v>
      </c>
      <c r="M936" s="26">
        <v>45894</v>
      </c>
      <c r="N936" s="24"/>
      <c r="O936" s="26">
        <v>45894</v>
      </c>
      <c r="P936" s="24" t="s">
        <v>3098</v>
      </c>
      <c r="Q936" s="24" t="s">
        <v>3099</v>
      </c>
      <c r="R936" s="24" t="s">
        <v>988</v>
      </c>
    </row>
    <row r="937" spans="1:18" ht="66.599999999999994">
      <c r="A937" s="24">
        <v>936</v>
      </c>
      <c r="B937" s="24" t="s">
        <v>5914</v>
      </c>
      <c r="C937" s="29">
        <v>202517080270</v>
      </c>
      <c r="D937" s="24" t="s">
        <v>32</v>
      </c>
      <c r="E937" s="24" t="s">
        <v>5915</v>
      </c>
      <c r="F937" s="24" t="s">
        <v>3066</v>
      </c>
      <c r="G937" s="24" t="s">
        <v>3067</v>
      </c>
      <c r="H937" s="25" t="s">
        <v>5916</v>
      </c>
      <c r="I937" s="24"/>
      <c r="J937" s="24" t="s">
        <v>3048</v>
      </c>
      <c r="K937" s="26">
        <v>45869</v>
      </c>
      <c r="L937" s="26">
        <v>45286</v>
      </c>
      <c r="M937" s="26">
        <v>45894</v>
      </c>
      <c r="N937" s="24"/>
      <c r="O937" s="26">
        <v>45894</v>
      </c>
      <c r="P937" s="24" t="s">
        <v>3204</v>
      </c>
      <c r="Q937" s="24" t="s">
        <v>3205</v>
      </c>
      <c r="R937" s="24" t="s">
        <v>988</v>
      </c>
    </row>
    <row r="938" spans="1:18" ht="53.4">
      <c r="A938" s="24">
        <v>937</v>
      </c>
      <c r="B938" s="24" t="s">
        <v>5917</v>
      </c>
      <c r="C938" s="29">
        <v>202517080405</v>
      </c>
      <c r="D938" s="24" t="s">
        <v>551</v>
      </c>
      <c r="E938" s="24" t="s">
        <v>5918</v>
      </c>
      <c r="F938" s="24" t="s">
        <v>3066</v>
      </c>
      <c r="G938" s="24" t="s">
        <v>5919</v>
      </c>
      <c r="H938" s="25" t="s">
        <v>5920</v>
      </c>
      <c r="I938" s="24"/>
      <c r="J938" s="24" t="s">
        <v>3048</v>
      </c>
      <c r="K938" s="26">
        <v>45889</v>
      </c>
      <c r="L938" s="26">
        <v>44952</v>
      </c>
      <c r="M938" s="26">
        <v>45894</v>
      </c>
      <c r="N938" s="24"/>
      <c r="O938" s="26">
        <v>45894</v>
      </c>
      <c r="P938" s="24" t="s">
        <v>3583</v>
      </c>
      <c r="Q938" s="24" t="s">
        <v>3584</v>
      </c>
      <c r="R938" s="24" t="s">
        <v>988</v>
      </c>
    </row>
    <row r="939" spans="1:18" ht="40.200000000000003">
      <c r="A939" s="24">
        <v>938</v>
      </c>
      <c r="B939" s="24" t="s">
        <v>1193</v>
      </c>
      <c r="C939" s="29">
        <v>202541080571</v>
      </c>
      <c r="D939" s="24" t="s">
        <v>88</v>
      </c>
      <c r="E939" s="24" t="s">
        <v>1194</v>
      </c>
      <c r="F939" s="24" t="s">
        <v>3177</v>
      </c>
      <c r="G939" s="24" t="s">
        <v>88</v>
      </c>
      <c r="H939" s="25" t="s">
        <v>5921</v>
      </c>
      <c r="I939" s="24" t="s">
        <v>23</v>
      </c>
      <c r="J939" s="24" t="s">
        <v>3048</v>
      </c>
      <c r="K939" s="26">
        <v>45894</v>
      </c>
      <c r="L939" s="26">
        <v>45894</v>
      </c>
      <c r="M939" s="26">
        <v>45894</v>
      </c>
      <c r="N939" s="26">
        <v>46837</v>
      </c>
      <c r="O939" s="24"/>
      <c r="P939" s="24" t="s">
        <v>3149</v>
      </c>
      <c r="Q939" s="24" t="s">
        <v>3150</v>
      </c>
      <c r="R939" s="24" t="s">
        <v>974</v>
      </c>
    </row>
    <row r="940" spans="1:18" ht="27">
      <c r="A940" s="24">
        <v>939</v>
      </c>
      <c r="B940" s="24" t="s">
        <v>5922</v>
      </c>
      <c r="C940" s="29">
        <v>111111111111</v>
      </c>
      <c r="D940" s="24" t="s">
        <v>89</v>
      </c>
      <c r="E940" s="24" t="s">
        <v>649</v>
      </c>
      <c r="F940" s="24" t="s">
        <v>3091</v>
      </c>
      <c r="G940" s="24"/>
      <c r="H940" s="25" t="s">
        <v>5923</v>
      </c>
      <c r="I940" s="24"/>
      <c r="J940" s="24" t="s">
        <v>3048</v>
      </c>
      <c r="K940" s="26">
        <v>45883</v>
      </c>
      <c r="L940" s="26">
        <v>45894</v>
      </c>
      <c r="M940" s="26">
        <v>45894</v>
      </c>
      <c r="N940" s="24"/>
      <c r="O940" s="24"/>
      <c r="P940" s="24" t="s">
        <v>5924</v>
      </c>
      <c r="Q940" s="24" t="s">
        <v>5925</v>
      </c>
      <c r="R940" s="24" t="s">
        <v>3024</v>
      </c>
    </row>
    <row r="941" spans="1:18" ht="40.200000000000003">
      <c r="A941" s="24">
        <v>940</v>
      </c>
      <c r="B941" s="24" t="s">
        <v>5926</v>
      </c>
      <c r="C941" s="29">
        <v>202517080283</v>
      </c>
      <c r="D941" s="24" t="s">
        <v>539</v>
      </c>
      <c r="E941" s="24" t="s">
        <v>5927</v>
      </c>
      <c r="F941" s="24" t="s">
        <v>3091</v>
      </c>
      <c r="G941" s="24" t="s">
        <v>5928</v>
      </c>
      <c r="H941" s="25" t="s">
        <v>5929</v>
      </c>
      <c r="I941" s="24"/>
      <c r="J941" s="24" t="s">
        <v>3048</v>
      </c>
      <c r="K941" s="26">
        <v>45860</v>
      </c>
      <c r="L941" s="26">
        <v>44952</v>
      </c>
      <c r="M941" s="26">
        <v>45894</v>
      </c>
      <c r="N941" s="24"/>
      <c r="O941" s="26">
        <v>45894</v>
      </c>
      <c r="P941" s="24" t="s">
        <v>3535</v>
      </c>
      <c r="Q941" s="24" t="s">
        <v>3536</v>
      </c>
      <c r="R941" s="24" t="s">
        <v>988</v>
      </c>
    </row>
    <row r="942" spans="1:18" ht="66.599999999999994">
      <c r="A942" s="24">
        <v>941</v>
      </c>
      <c r="B942" s="24" t="s">
        <v>5930</v>
      </c>
      <c r="C942" s="29">
        <v>202517080420</v>
      </c>
      <c r="D942" s="24" t="s">
        <v>130</v>
      </c>
      <c r="E942" s="24" t="s">
        <v>5931</v>
      </c>
      <c r="F942" s="24" t="s">
        <v>3091</v>
      </c>
      <c r="G942" s="24" t="s">
        <v>130</v>
      </c>
      <c r="H942" s="25" t="s">
        <v>5932</v>
      </c>
      <c r="I942" s="24"/>
      <c r="J942" s="24" t="s">
        <v>3048</v>
      </c>
      <c r="K942" s="26">
        <v>45923</v>
      </c>
      <c r="L942" s="26">
        <v>44985</v>
      </c>
      <c r="M942" s="26">
        <v>45894</v>
      </c>
      <c r="N942" s="24"/>
      <c r="O942" s="26">
        <v>45894</v>
      </c>
      <c r="P942" s="24" t="s">
        <v>3233</v>
      </c>
      <c r="Q942" s="24" t="s">
        <v>3234</v>
      </c>
      <c r="R942" s="24" t="s">
        <v>988</v>
      </c>
    </row>
    <row r="943" spans="1:18" ht="27">
      <c r="A943" s="24">
        <v>942</v>
      </c>
      <c r="B943" s="24" t="s">
        <v>5933</v>
      </c>
      <c r="C943" s="29">
        <v>202517080639</v>
      </c>
      <c r="D943" s="24" t="s">
        <v>118</v>
      </c>
      <c r="E943" s="24" t="s">
        <v>5934</v>
      </c>
      <c r="F943" s="24" t="s">
        <v>3342</v>
      </c>
      <c r="G943" s="24" t="s">
        <v>3343</v>
      </c>
      <c r="H943" s="25" t="s">
        <v>5935</v>
      </c>
      <c r="I943" s="24"/>
      <c r="J943" s="24" t="s">
        <v>3048</v>
      </c>
      <c r="K943" s="26">
        <v>45839</v>
      </c>
      <c r="L943" s="26">
        <v>44959</v>
      </c>
      <c r="M943" s="26">
        <v>45895</v>
      </c>
      <c r="N943" s="24"/>
      <c r="O943" s="26">
        <v>45895</v>
      </c>
      <c r="P943" s="24" t="s">
        <v>3141</v>
      </c>
      <c r="Q943" s="24" t="s">
        <v>3142</v>
      </c>
      <c r="R943" s="24" t="s">
        <v>988</v>
      </c>
    </row>
    <row r="944" spans="1:18" ht="40.200000000000003">
      <c r="A944" s="24">
        <v>943</v>
      </c>
      <c r="B944" s="24" t="s">
        <v>5936</v>
      </c>
      <c r="C944" s="29">
        <v>202544081008</v>
      </c>
      <c r="D944" s="24" t="s">
        <v>39</v>
      </c>
      <c r="E944" s="24" t="s">
        <v>5937</v>
      </c>
      <c r="F944" s="24" t="s">
        <v>3165</v>
      </c>
      <c r="G944" s="24" t="s">
        <v>3972</v>
      </c>
      <c r="H944" s="25" t="s">
        <v>5938</v>
      </c>
      <c r="I944" s="24"/>
      <c r="J944" s="24" t="s">
        <v>3048</v>
      </c>
      <c r="K944" s="26">
        <v>45862</v>
      </c>
      <c r="L944" s="26">
        <v>45534</v>
      </c>
      <c r="M944" s="26">
        <v>45895</v>
      </c>
      <c r="N944" s="24"/>
      <c r="O944" s="26">
        <v>45895</v>
      </c>
      <c r="P944" s="24" t="s">
        <v>3278</v>
      </c>
      <c r="Q944" s="24" t="s">
        <v>3279</v>
      </c>
      <c r="R944" s="24" t="s">
        <v>988</v>
      </c>
    </row>
    <row r="945" spans="1:18" ht="53.4">
      <c r="A945" s="24">
        <v>944</v>
      </c>
      <c r="B945" s="24" t="s">
        <v>1205</v>
      </c>
      <c r="C945" s="29">
        <v>202541080740</v>
      </c>
      <c r="D945" s="24" t="s">
        <v>31</v>
      </c>
      <c r="E945" s="24" t="s">
        <v>1206</v>
      </c>
      <c r="F945" s="24" t="s">
        <v>3091</v>
      </c>
      <c r="G945" s="24" t="s">
        <v>31</v>
      </c>
      <c r="H945" s="25" t="s">
        <v>5939</v>
      </c>
      <c r="I945" s="24" t="s">
        <v>3152</v>
      </c>
      <c r="J945" s="24" t="s">
        <v>3048</v>
      </c>
      <c r="K945" s="26">
        <v>45895</v>
      </c>
      <c r="L945" s="26">
        <v>45895</v>
      </c>
      <c r="M945" s="26">
        <v>45895</v>
      </c>
      <c r="N945" s="26">
        <v>46838</v>
      </c>
      <c r="O945" s="24"/>
      <c r="P945" s="24" t="s">
        <v>3114</v>
      </c>
      <c r="Q945" s="24" t="s">
        <v>3094</v>
      </c>
      <c r="R945" s="24" t="s">
        <v>968</v>
      </c>
    </row>
    <row r="946" spans="1:18" ht="40.200000000000003">
      <c r="A946" s="24">
        <v>945</v>
      </c>
      <c r="B946" s="24" t="s">
        <v>1201</v>
      </c>
      <c r="C946" s="29">
        <v>202541080939</v>
      </c>
      <c r="D946" s="24" t="s">
        <v>31</v>
      </c>
      <c r="E946" s="24" t="s">
        <v>1202</v>
      </c>
      <c r="F946" s="24" t="s">
        <v>3091</v>
      </c>
      <c r="G946" s="24" t="s">
        <v>31</v>
      </c>
      <c r="H946" s="25" t="s">
        <v>5940</v>
      </c>
      <c r="I946" s="24" t="s">
        <v>3152</v>
      </c>
      <c r="J946" s="24" t="s">
        <v>3048</v>
      </c>
      <c r="K946" s="26">
        <v>45895</v>
      </c>
      <c r="L946" s="26">
        <v>45895</v>
      </c>
      <c r="M946" s="26">
        <v>45895</v>
      </c>
      <c r="N946" s="26">
        <v>46838</v>
      </c>
      <c r="O946" s="24"/>
      <c r="P946" s="24" t="s">
        <v>3215</v>
      </c>
      <c r="Q946" s="24" t="s">
        <v>3216</v>
      </c>
      <c r="R946" s="24" t="s">
        <v>968</v>
      </c>
    </row>
    <row r="947" spans="1:18" ht="40.200000000000003">
      <c r="A947" s="24">
        <v>946</v>
      </c>
      <c r="B947" s="24" t="s">
        <v>5941</v>
      </c>
      <c r="C947" s="29">
        <v>202547080906</v>
      </c>
      <c r="D947" s="24" t="s">
        <v>31</v>
      </c>
      <c r="E947" s="24" t="s">
        <v>5942</v>
      </c>
      <c r="F947" s="24" t="s">
        <v>3091</v>
      </c>
      <c r="G947" s="24" t="s">
        <v>31</v>
      </c>
      <c r="H947" s="25" t="s">
        <v>5943</v>
      </c>
      <c r="I947" s="24"/>
      <c r="J947" s="24" t="s">
        <v>3048</v>
      </c>
      <c r="K947" s="26">
        <v>45890</v>
      </c>
      <c r="L947" s="26">
        <v>45047</v>
      </c>
      <c r="M947" s="26">
        <v>45895</v>
      </c>
      <c r="N947" s="24"/>
      <c r="O947" s="26">
        <v>45895</v>
      </c>
      <c r="P947" s="24" t="s">
        <v>3103</v>
      </c>
      <c r="Q947" s="24" t="s">
        <v>3104</v>
      </c>
      <c r="R947" s="24" t="s">
        <v>988</v>
      </c>
    </row>
    <row r="948" spans="1:18" ht="40.200000000000003">
      <c r="A948" s="24">
        <v>947</v>
      </c>
      <c r="B948" s="24" t="s">
        <v>5944</v>
      </c>
      <c r="C948" s="29">
        <v>202517080954</v>
      </c>
      <c r="D948" s="24" t="s">
        <v>280</v>
      </c>
      <c r="E948" s="24" t="s">
        <v>5945</v>
      </c>
      <c r="F948" s="24" t="s">
        <v>3091</v>
      </c>
      <c r="G948" s="24" t="s">
        <v>5946</v>
      </c>
      <c r="H948" s="25" t="s">
        <v>5947</v>
      </c>
      <c r="I948" s="24"/>
      <c r="J948" s="24" t="s">
        <v>3048</v>
      </c>
      <c r="K948" s="26">
        <v>45888</v>
      </c>
      <c r="L948" s="26">
        <v>44998</v>
      </c>
      <c r="M948" s="26">
        <v>45895</v>
      </c>
      <c r="N948" s="24"/>
      <c r="O948" s="26">
        <v>45898</v>
      </c>
      <c r="P948" s="24" t="s">
        <v>4491</v>
      </c>
      <c r="Q948" s="24" t="s">
        <v>3279</v>
      </c>
      <c r="R948" s="24" t="s">
        <v>988</v>
      </c>
    </row>
    <row r="949" spans="1:18" ht="66.599999999999994">
      <c r="A949" s="24">
        <v>948</v>
      </c>
      <c r="B949" s="24" t="s">
        <v>5948</v>
      </c>
      <c r="C949" s="29">
        <v>202544080972</v>
      </c>
      <c r="D949" s="24" t="s">
        <v>40</v>
      </c>
      <c r="E949" s="24" t="s">
        <v>5949</v>
      </c>
      <c r="F949" s="24" t="s">
        <v>3091</v>
      </c>
      <c r="G949" s="24" t="s">
        <v>4104</v>
      </c>
      <c r="H949" s="25" t="s">
        <v>5950</v>
      </c>
      <c r="I949" s="24"/>
      <c r="J949" s="24" t="s">
        <v>3048</v>
      </c>
      <c r="K949" s="26">
        <v>45890</v>
      </c>
      <c r="L949" s="26">
        <v>45534</v>
      </c>
      <c r="M949" s="26">
        <v>45895</v>
      </c>
      <c r="N949" s="24"/>
      <c r="O949" s="26">
        <v>45895</v>
      </c>
      <c r="P949" s="24" t="s">
        <v>3404</v>
      </c>
      <c r="Q949" s="24" t="s">
        <v>3405</v>
      </c>
      <c r="R949" s="24" t="s">
        <v>988</v>
      </c>
    </row>
    <row r="950" spans="1:18" ht="53.4">
      <c r="A950" s="24">
        <v>949</v>
      </c>
      <c r="B950" s="24" t="s">
        <v>5951</v>
      </c>
      <c r="C950" s="29">
        <v>202517080622</v>
      </c>
      <c r="D950" s="24" t="s">
        <v>47</v>
      </c>
      <c r="E950" s="24" t="s">
        <v>5952</v>
      </c>
      <c r="F950" s="24" t="s">
        <v>3091</v>
      </c>
      <c r="G950" s="24" t="s">
        <v>5953</v>
      </c>
      <c r="H950" s="25" t="s">
        <v>5954</v>
      </c>
      <c r="I950" s="24"/>
      <c r="J950" s="24" t="s">
        <v>3048</v>
      </c>
      <c r="K950" s="26">
        <v>45838</v>
      </c>
      <c r="L950" s="26">
        <v>44956</v>
      </c>
      <c r="M950" s="26">
        <v>45895</v>
      </c>
      <c r="N950" s="24"/>
      <c r="O950" s="26">
        <v>45895</v>
      </c>
      <c r="P950" s="24" t="s">
        <v>3084</v>
      </c>
      <c r="Q950" s="24" t="s">
        <v>3085</v>
      </c>
      <c r="R950" s="24" t="s">
        <v>647</v>
      </c>
    </row>
    <row r="951" spans="1:18" ht="40.200000000000003">
      <c r="A951" s="24">
        <v>950</v>
      </c>
      <c r="B951" s="24" t="s">
        <v>5955</v>
      </c>
      <c r="C951" s="29">
        <v>202547080824</v>
      </c>
      <c r="D951" s="24" t="s">
        <v>95</v>
      </c>
      <c r="E951" s="24" t="s">
        <v>5956</v>
      </c>
      <c r="F951" s="24" t="s">
        <v>3059</v>
      </c>
      <c r="G951" s="24" t="s">
        <v>5957</v>
      </c>
      <c r="H951" s="25" t="s">
        <v>5958</v>
      </c>
      <c r="I951" s="24"/>
      <c r="J951" s="24" t="s">
        <v>3048</v>
      </c>
      <c r="K951" s="26">
        <v>45861</v>
      </c>
      <c r="L951" s="26">
        <v>44960</v>
      </c>
      <c r="M951" s="26">
        <v>45895</v>
      </c>
      <c r="N951" s="24"/>
      <c r="O951" s="26">
        <v>45895</v>
      </c>
      <c r="P951" s="24" t="s">
        <v>3388</v>
      </c>
      <c r="Q951" s="24" t="s">
        <v>3389</v>
      </c>
      <c r="R951" s="24" t="s">
        <v>988</v>
      </c>
    </row>
    <row r="952" spans="1:18" ht="53.4">
      <c r="A952" s="24">
        <v>951</v>
      </c>
      <c r="B952" s="24" t="s">
        <v>5959</v>
      </c>
      <c r="C952" s="29">
        <v>202547080999</v>
      </c>
      <c r="D952" s="24" t="s">
        <v>122</v>
      </c>
      <c r="E952" s="24" t="s">
        <v>5960</v>
      </c>
      <c r="F952" s="24" t="s">
        <v>3302</v>
      </c>
      <c r="G952" s="24" t="s">
        <v>5961</v>
      </c>
      <c r="H952" s="25" t="s">
        <v>5962</v>
      </c>
      <c r="I952" s="24"/>
      <c r="J952" s="24" t="s">
        <v>3048</v>
      </c>
      <c r="K952" s="26">
        <v>45873</v>
      </c>
      <c r="L952" s="26">
        <v>44964</v>
      </c>
      <c r="M952" s="26">
        <v>45895</v>
      </c>
      <c r="N952" s="24"/>
      <c r="O952" s="26">
        <v>45895</v>
      </c>
      <c r="P952" s="24" t="s">
        <v>3228</v>
      </c>
      <c r="Q952" s="24" t="s">
        <v>3229</v>
      </c>
      <c r="R952" s="24" t="s">
        <v>988</v>
      </c>
    </row>
    <row r="953" spans="1:18" ht="40.200000000000003">
      <c r="A953" s="24">
        <v>952</v>
      </c>
      <c r="B953" s="24" t="s">
        <v>5963</v>
      </c>
      <c r="C953" s="29">
        <v>202547080847</v>
      </c>
      <c r="D953" s="24" t="s">
        <v>49</v>
      </c>
      <c r="E953" s="24" t="s">
        <v>5964</v>
      </c>
      <c r="F953" s="24" t="s">
        <v>3066</v>
      </c>
      <c r="G953" s="24" t="s">
        <v>3067</v>
      </c>
      <c r="H953" s="25" t="s">
        <v>5965</v>
      </c>
      <c r="I953" s="24"/>
      <c r="J953" s="24" t="s">
        <v>3048</v>
      </c>
      <c r="K953" s="26">
        <v>45769</v>
      </c>
      <c r="L953" s="26">
        <v>45174</v>
      </c>
      <c r="M953" s="26">
        <v>45895</v>
      </c>
      <c r="N953" s="24"/>
      <c r="O953" s="26">
        <v>45895</v>
      </c>
      <c r="P953" s="24" t="s">
        <v>3272</v>
      </c>
      <c r="Q953" s="24" t="s">
        <v>3273</v>
      </c>
      <c r="R953" s="24" t="s">
        <v>988</v>
      </c>
    </row>
    <row r="954" spans="1:18" ht="40.200000000000003">
      <c r="A954" s="24">
        <v>953</v>
      </c>
      <c r="B954" s="24" t="s">
        <v>5966</v>
      </c>
      <c r="C954" s="29">
        <v>202541080763</v>
      </c>
      <c r="D954" s="24" t="s">
        <v>44</v>
      </c>
      <c r="E954" s="24" t="s">
        <v>5967</v>
      </c>
      <c r="F954" s="24" t="s">
        <v>3052</v>
      </c>
      <c r="G954" s="24" t="s">
        <v>3408</v>
      </c>
      <c r="H954" s="25" t="s">
        <v>5968</v>
      </c>
      <c r="I954" s="24" t="s">
        <v>23</v>
      </c>
      <c r="J954" s="24" t="s">
        <v>3334</v>
      </c>
      <c r="K954" s="26">
        <v>45754</v>
      </c>
      <c r="L954" s="26">
        <v>45895</v>
      </c>
      <c r="M954" s="26">
        <v>45895</v>
      </c>
      <c r="N954" s="24"/>
      <c r="O954" s="26">
        <v>45897</v>
      </c>
      <c r="P954" s="24" t="s">
        <v>3103</v>
      </c>
      <c r="Q954" s="24" t="s">
        <v>3104</v>
      </c>
      <c r="R954" s="24" t="s">
        <v>3024</v>
      </c>
    </row>
    <row r="955" spans="1:18" ht="53.4">
      <c r="A955" s="24">
        <v>954</v>
      </c>
      <c r="B955" s="24" t="s">
        <v>5969</v>
      </c>
      <c r="C955" s="29">
        <v>202547080776</v>
      </c>
      <c r="D955" s="24" t="s">
        <v>117</v>
      </c>
      <c r="E955" s="24" t="s">
        <v>5970</v>
      </c>
      <c r="F955" s="24" t="s">
        <v>3091</v>
      </c>
      <c r="G955" s="24" t="s">
        <v>5971</v>
      </c>
      <c r="H955" s="25" t="s">
        <v>5972</v>
      </c>
      <c r="I955" s="24"/>
      <c r="J955" s="24" t="s">
        <v>3048</v>
      </c>
      <c r="K955" s="26">
        <v>45874</v>
      </c>
      <c r="L955" s="26">
        <v>44953</v>
      </c>
      <c r="M955" s="26">
        <v>45895</v>
      </c>
      <c r="N955" s="24"/>
      <c r="O955" s="26">
        <v>45895</v>
      </c>
      <c r="P955" s="24" t="s">
        <v>3254</v>
      </c>
      <c r="Q955" s="24" t="s">
        <v>3255</v>
      </c>
      <c r="R955" s="24" t="s">
        <v>988</v>
      </c>
    </row>
    <row r="956" spans="1:18" ht="40.200000000000003">
      <c r="A956" s="24">
        <v>955</v>
      </c>
      <c r="B956" s="24" t="s">
        <v>5973</v>
      </c>
      <c r="C956" s="29">
        <v>202547080987</v>
      </c>
      <c r="D956" s="24" t="s">
        <v>117</v>
      </c>
      <c r="E956" s="24" t="s">
        <v>5974</v>
      </c>
      <c r="F956" s="24" t="s">
        <v>3091</v>
      </c>
      <c r="G956" s="24" t="s">
        <v>5971</v>
      </c>
      <c r="H956" s="25" t="s">
        <v>5975</v>
      </c>
      <c r="I956" s="24"/>
      <c r="J956" s="24" t="s">
        <v>3048</v>
      </c>
      <c r="K956" s="26">
        <v>45874</v>
      </c>
      <c r="L956" s="26">
        <v>45895</v>
      </c>
      <c r="M956" s="26">
        <v>45895</v>
      </c>
      <c r="N956" s="24"/>
      <c r="O956" s="26">
        <v>45895</v>
      </c>
      <c r="P956" s="24" t="s">
        <v>3321</v>
      </c>
      <c r="Q956" s="24" t="s">
        <v>3322</v>
      </c>
      <c r="R956" s="24" t="s">
        <v>988</v>
      </c>
    </row>
    <row r="957" spans="1:18" ht="79.8">
      <c r="A957" s="24">
        <v>956</v>
      </c>
      <c r="B957" s="24" t="s">
        <v>5976</v>
      </c>
      <c r="C957" s="29">
        <v>202547080903</v>
      </c>
      <c r="D957" s="24" t="s">
        <v>102</v>
      </c>
      <c r="E957" s="24" t="s">
        <v>5977</v>
      </c>
      <c r="F957" s="24" t="s">
        <v>3312</v>
      </c>
      <c r="G957" s="24" t="s">
        <v>5978</v>
      </c>
      <c r="H957" s="25" t="s">
        <v>5979</v>
      </c>
      <c r="I957" s="24"/>
      <c r="J957" s="24" t="s">
        <v>3048</v>
      </c>
      <c r="K957" s="26">
        <v>45868</v>
      </c>
      <c r="L957" s="26">
        <v>44981</v>
      </c>
      <c r="M957" s="26">
        <v>45895</v>
      </c>
      <c r="N957" s="24"/>
      <c r="O957" s="26">
        <v>45895</v>
      </c>
      <c r="P957" s="24" t="s">
        <v>3278</v>
      </c>
      <c r="Q957" s="24" t="s">
        <v>3279</v>
      </c>
      <c r="R957" s="24" t="s">
        <v>988</v>
      </c>
    </row>
    <row r="958" spans="1:18" ht="53.4">
      <c r="A958" s="24">
        <v>957</v>
      </c>
      <c r="B958" s="24" t="s">
        <v>1207</v>
      </c>
      <c r="C958" s="29">
        <v>202541080736</v>
      </c>
      <c r="D958" s="24" t="s">
        <v>35</v>
      </c>
      <c r="E958" s="24" t="s">
        <v>1208</v>
      </c>
      <c r="F958" s="24" t="s">
        <v>3091</v>
      </c>
      <c r="G958" s="24" t="s">
        <v>3213</v>
      </c>
      <c r="H958" s="25" t="s">
        <v>5980</v>
      </c>
      <c r="I958" s="24" t="s">
        <v>3152</v>
      </c>
      <c r="J958" s="24" t="s">
        <v>3048</v>
      </c>
      <c r="K958" s="26">
        <v>45888</v>
      </c>
      <c r="L958" s="26">
        <v>45895</v>
      </c>
      <c r="M958" s="26">
        <v>45895</v>
      </c>
      <c r="N958" s="26">
        <v>46838</v>
      </c>
      <c r="O958" s="24"/>
      <c r="P958" s="24" t="s">
        <v>3192</v>
      </c>
      <c r="Q958" s="24" t="s">
        <v>3193</v>
      </c>
      <c r="R958" s="24" t="s">
        <v>968</v>
      </c>
    </row>
    <row r="959" spans="1:18" ht="53.4">
      <c r="A959" s="24">
        <v>958</v>
      </c>
      <c r="B959" s="24" t="s">
        <v>1203</v>
      </c>
      <c r="C959" s="29">
        <v>202541080814</v>
      </c>
      <c r="D959" s="24" t="s">
        <v>35</v>
      </c>
      <c r="E959" s="24" t="s">
        <v>1204</v>
      </c>
      <c r="F959" s="24" t="s">
        <v>3091</v>
      </c>
      <c r="G959" s="24" t="s">
        <v>3213</v>
      </c>
      <c r="H959" s="25" t="s">
        <v>5981</v>
      </c>
      <c r="I959" s="24" t="s">
        <v>3152</v>
      </c>
      <c r="J959" s="24" t="s">
        <v>3048</v>
      </c>
      <c r="K959" s="26">
        <v>45888</v>
      </c>
      <c r="L959" s="26">
        <v>45895</v>
      </c>
      <c r="M959" s="26">
        <v>45895</v>
      </c>
      <c r="N959" s="26">
        <v>46838</v>
      </c>
      <c r="O959" s="24"/>
      <c r="P959" s="24" t="s">
        <v>3093</v>
      </c>
      <c r="Q959" s="24" t="s">
        <v>3094</v>
      </c>
      <c r="R959" s="24" t="s">
        <v>968</v>
      </c>
    </row>
    <row r="960" spans="1:18" ht="40.200000000000003">
      <c r="A960" s="24">
        <v>959</v>
      </c>
      <c r="B960" s="24" t="s">
        <v>5982</v>
      </c>
      <c r="C960" s="29">
        <v>202518080841</v>
      </c>
      <c r="D960" s="24" t="s">
        <v>92</v>
      </c>
      <c r="E960" s="24" t="s">
        <v>649</v>
      </c>
      <c r="F960" s="24" t="s">
        <v>3091</v>
      </c>
      <c r="G960" s="24" t="s">
        <v>5983</v>
      </c>
      <c r="H960" s="25" t="s">
        <v>5984</v>
      </c>
      <c r="I960" s="24"/>
      <c r="J960" s="24" t="s">
        <v>3048</v>
      </c>
      <c r="K960" s="26">
        <v>45883</v>
      </c>
      <c r="L960" s="26">
        <v>45895</v>
      </c>
      <c r="M960" s="26">
        <v>45895</v>
      </c>
      <c r="N960" s="24"/>
      <c r="O960" s="26">
        <v>45895</v>
      </c>
      <c r="P960" s="24" t="s">
        <v>3130</v>
      </c>
      <c r="Q960" s="24" t="s">
        <v>3131</v>
      </c>
      <c r="R960" s="24" t="s">
        <v>988</v>
      </c>
    </row>
    <row r="961" spans="1:18" ht="40.200000000000003">
      <c r="A961" s="24">
        <v>960</v>
      </c>
      <c r="B961" s="24" t="s">
        <v>5985</v>
      </c>
      <c r="C961" s="29">
        <v>202517080982</v>
      </c>
      <c r="D961" s="24" t="s">
        <v>32</v>
      </c>
      <c r="E961" s="24" t="s">
        <v>5986</v>
      </c>
      <c r="F961" s="24" t="s">
        <v>3066</v>
      </c>
      <c r="G961" s="24" t="s">
        <v>3067</v>
      </c>
      <c r="H961" s="25" t="s">
        <v>5987</v>
      </c>
      <c r="I961" s="24"/>
      <c r="J961" s="24" t="s">
        <v>3048</v>
      </c>
      <c r="K961" s="26">
        <v>45888</v>
      </c>
      <c r="L961" s="26">
        <v>45141</v>
      </c>
      <c r="M961" s="26">
        <v>45895</v>
      </c>
      <c r="N961" s="24"/>
      <c r="O961" s="26">
        <v>45895</v>
      </c>
      <c r="P961" s="24" t="s">
        <v>3135</v>
      </c>
      <c r="Q961" s="24" t="s">
        <v>3136</v>
      </c>
      <c r="R961" s="24" t="s">
        <v>988</v>
      </c>
    </row>
    <row r="962" spans="1:18" ht="40.200000000000003">
      <c r="A962" s="24">
        <v>961</v>
      </c>
      <c r="B962" s="24" t="s">
        <v>5988</v>
      </c>
      <c r="C962" s="29">
        <v>202521081016</v>
      </c>
      <c r="D962" s="24" t="s">
        <v>45</v>
      </c>
      <c r="E962" s="24" t="s">
        <v>5989</v>
      </c>
      <c r="F962" s="24" t="s">
        <v>3052</v>
      </c>
      <c r="G962" s="24" t="s">
        <v>45</v>
      </c>
      <c r="H962" s="25" t="s">
        <v>5990</v>
      </c>
      <c r="I962" s="24" t="s">
        <v>23</v>
      </c>
      <c r="J962" s="24" t="s">
        <v>3048</v>
      </c>
      <c r="K962" s="26">
        <v>45870</v>
      </c>
      <c r="L962" s="26">
        <v>45895</v>
      </c>
      <c r="M962" s="26">
        <v>45895</v>
      </c>
      <c r="N962" s="24"/>
      <c r="O962" s="26">
        <v>45895</v>
      </c>
      <c r="P962" s="24" t="s">
        <v>3049</v>
      </c>
      <c r="Q962" s="24" t="s">
        <v>3050</v>
      </c>
      <c r="R962" s="24" t="s">
        <v>988</v>
      </c>
    </row>
    <row r="963" spans="1:18" ht="53.4">
      <c r="A963" s="24">
        <v>962</v>
      </c>
      <c r="B963" s="24" t="s">
        <v>5991</v>
      </c>
      <c r="C963" s="29">
        <v>202547080825</v>
      </c>
      <c r="D963" s="24" t="s">
        <v>36</v>
      </c>
      <c r="E963" s="24" t="s">
        <v>5992</v>
      </c>
      <c r="F963" s="24" t="s">
        <v>3091</v>
      </c>
      <c r="G963" s="24" t="s">
        <v>3139</v>
      </c>
      <c r="H963" s="25" t="s">
        <v>5993</v>
      </c>
      <c r="I963" s="24"/>
      <c r="J963" s="24" t="s">
        <v>3048</v>
      </c>
      <c r="K963" s="26">
        <v>45890</v>
      </c>
      <c r="L963" s="26">
        <v>45064</v>
      </c>
      <c r="M963" s="26">
        <v>45895</v>
      </c>
      <c r="N963" s="24"/>
      <c r="O963" s="26">
        <v>45895</v>
      </c>
      <c r="P963" s="24" t="s">
        <v>3254</v>
      </c>
      <c r="Q963" s="24" t="s">
        <v>3255</v>
      </c>
      <c r="R963" s="24" t="s">
        <v>988</v>
      </c>
    </row>
    <row r="964" spans="1:18" ht="40.200000000000003">
      <c r="A964" s="24">
        <v>963</v>
      </c>
      <c r="B964" s="24" t="s">
        <v>5994</v>
      </c>
      <c r="C964" s="29">
        <v>202547081029</v>
      </c>
      <c r="D964" s="24" t="s">
        <v>36</v>
      </c>
      <c r="E964" s="24" t="s">
        <v>5995</v>
      </c>
      <c r="F964" s="24" t="s">
        <v>3091</v>
      </c>
      <c r="G964" s="24" t="s">
        <v>3139</v>
      </c>
      <c r="H964" s="25" t="s">
        <v>5996</v>
      </c>
      <c r="I964" s="24"/>
      <c r="J964" s="24" t="s">
        <v>3048</v>
      </c>
      <c r="K964" s="26">
        <v>45863</v>
      </c>
      <c r="L964" s="26">
        <v>44971</v>
      </c>
      <c r="M964" s="26">
        <v>45895</v>
      </c>
      <c r="N964" s="24"/>
      <c r="O964" s="26">
        <v>45895</v>
      </c>
      <c r="P964" s="24" t="s">
        <v>3321</v>
      </c>
      <c r="Q964" s="24" t="s">
        <v>3322</v>
      </c>
      <c r="R964" s="24" t="s">
        <v>988</v>
      </c>
    </row>
    <row r="965" spans="1:18" ht="53.4">
      <c r="A965" s="24">
        <v>964</v>
      </c>
      <c r="B965" s="24" t="s">
        <v>5997</v>
      </c>
      <c r="C965" s="29">
        <v>202517080802</v>
      </c>
      <c r="D965" s="24" t="s">
        <v>36</v>
      </c>
      <c r="E965" s="24" t="s">
        <v>5998</v>
      </c>
      <c r="F965" s="24" t="s">
        <v>3091</v>
      </c>
      <c r="G965" s="24" t="s">
        <v>3139</v>
      </c>
      <c r="H965" s="25" t="s">
        <v>5999</v>
      </c>
      <c r="I965" s="24"/>
      <c r="J965" s="24" t="s">
        <v>3048</v>
      </c>
      <c r="K965" s="26">
        <v>45862</v>
      </c>
      <c r="L965" s="26">
        <v>44975</v>
      </c>
      <c r="M965" s="26">
        <v>45895</v>
      </c>
      <c r="N965" s="24"/>
      <c r="O965" s="26">
        <v>45895</v>
      </c>
      <c r="P965" s="24" t="s">
        <v>3272</v>
      </c>
      <c r="Q965" s="24" t="s">
        <v>3273</v>
      </c>
      <c r="R965" s="24" t="s">
        <v>988</v>
      </c>
    </row>
    <row r="966" spans="1:18" ht="40.200000000000003">
      <c r="A966" s="24">
        <v>965</v>
      </c>
      <c r="B966" s="24" t="s">
        <v>6000</v>
      </c>
      <c r="C966" s="29">
        <v>202547080998</v>
      </c>
      <c r="D966" s="24" t="s">
        <v>36</v>
      </c>
      <c r="E966" s="24" t="s">
        <v>6001</v>
      </c>
      <c r="F966" s="24" t="s">
        <v>3091</v>
      </c>
      <c r="G966" s="24" t="s">
        <v>3139</v>
      </c>
      <c r="H966" s="25" t="s">
        <v>6002</v>
      </c>
      <c r="I966" s="24"/>
      <c r="J966" s="24" t="s">
        <v>3048</v>
      </c>
      <c r="K966" s="26">
        <v>45862</v>
      </c>
      <c r="L966" s="26">
        <v>44970</v>
      </c>
      <c r="M966" s="26">
        <v>45895</v>
      </c>
      <c r="N966" s="24"/>
      <c r="O966" s="26">
        <v>45895</v>
      </c>
      <c r="P966" s="24" t="s">
        <v>3321</v>
      </c>
      <c r="Q966" s="24" t="s">
        <v>3322</v>
      </c>
      <c r="R966" s="24" t="s">
        <v>988</v>
      </c>
    </row>
    <row r="967" spans="1:18" ht="79.8">
      <c r="A967" s="24">
        <v>966</v>
      </c>
      <c r="B967" s="24" t="s">
        <v>6003</v>
      </c>
      <c r="C967" s="29">
        <v>202547080965</v>
      </c>
      <c r="D967" s="24" t="s">
        <v>347</v>
      </c>
      <c r="E967" s="24" t="s">
        <v>6004</v>
      </c>
      <c r="F967" s="24" t="s">
        <v>3059</v>
      </c>
      <c r="G967" s="24" t="s">
        <v>6005</v>
      </c>
      <c r="H967" s="25" t="s">
        <v>6006</v>
      </c>
      <c r="I967" s="24"/>
      <c r="J967" s="24" t="s">
        <v>3048</v>
      </c>
      <c r="K967" s="26">
        <v>45880</v>
      </c>
      <c r="L967" s="26">
        <v>44953</v>
      </c>
      <c r="M967" s="26">
        <v>45895</v>
      </c>
      <c r="N967" s="24"/>
      <c r="O967" s="26">
        <v>45895</v>
      </c>
      <c r="P967" s="24" t="s">
        <v>3278</v>
      </c>
      <c r="Q967" s="24" t="s">
        <v>3279</v>
      </c>
      <c r="R967" s="24" t="s">
        <v>988</v>
      </c>
    </row>
    <row r="968" spans="1:18" ht="66.599999999999994">
      <c r="A968" s="24">
        <v>967</v>
      </c>
      <c r="B968" s="24" t="s">
        <v>6007</v>
      </c>
      <c r="C968" s="29">
        <v>202547080898</v>
      </c>
      <c r="D968" s="24" t="s">
        <v>82</v>
      </c>
      <c r="E968" s="24" t="s">
        <v>6008</v>
      </c>
      <c r="F968" s="24" t="s">
        <v>3045</v>
      </c>
      <c r="G968" s="24" t="s">
        <v>6009</v>
      </c>
      <c r="H968" s="25" t="s">
        <v>6010</v>
      </c>
      <c r="I968" s="24"/>
      <c r="J968" s="24" t="s">
        <v>3048</v>
      </c>
      <c r="K968" s="26">
        <v>45807</v>
      </c>
      <c r="L968" s="26">
        <v>44993</v>
      </c>
      <c r="M968" s="26">
        <v>45895</v>
      </c>
      <c r="N968" s="24"/>
      <c r="O968" s="26">
        <v>45895</v>
      </c>
      <c r="P968" s="24" t="s">
        <v>3149</v>
      </c>
      <c r="Q968" s="24" t="s">
        <v>3150</v>
      </c>
      <c r="R968" s="24" t="s">
        <v>988</v>
      </c>
    </row>
    <row r="969" spans="1:18" ht="53.4">
      <c r="A969" s="24">
        <v>968</v>
      </c>
      <c r="B969" s="24" t="s">
        <v>6011</v>
      </c>
      <c r="C969" s="29">
        <v>202517080797</v>
      </c>
      <c r="D969" s="24" t="s">
        <v>508</v>
      </c>
      <c r="E969" s="24" t="s">
        <v>6012</v>
      </c>
      <c r="F969" s="24" t="s">
        <v>3342</v>
      </c>
      <c r="G969" s="24" t="s">
        <v>6013</v>
      </c>
      <c r="H969" s="25" t="s">
        <v>6014</v>
      </c>
      <c r="I969" s="24"/>
      <c r="J969" s="24" t="s">
        <v>3048</v>
      </c>
      <c r="K969" s="26">
        <v>45856</v>
      </c>
      <c r="L969" s="26">
        <v>44960</v>
      </c>
      <c r="M969" s="26">
        <v>45895</v>
      </c>
      <c r="N969" s="24"/>
      <c r="O969" s="26">
        <v>45895</v>
      </c>
      <c r="P969" s="24" t="s">
        <v>5213</v>
      </c>
      <c r="Q969" s="24" t="s">
        <v>3316</v>
      </c>
      <c r="R969" s="24" t="s">
        <v>988</v>
      </c>
    </row>
    <row r="970" spans="1:18" ht="27">
      <c r="A970" s="24">
        <v>969</v>
      </c>
      <c r="B970" s="24" t="s">
        <v>6015</v>
      </c>
      <c r="C970" s="29">
        <v>202547080785</v>
      </c>
      <c r="D970" s="24" t="s">
        <v>568</v>
      </c>
      <c r="E970" s="24" t="s">
        <v>6016</v>
      </c>
      <c r="F970" s="24" t="s">
        <v>3155</v>
      </c>
      <c r="G970" s="24" t="s">
        <v>6017</v>
      </c>
      <c r="H970" s="25" t="s">
        <v>6018</v>
      </c>
      <c r="I970" s="24"/>
      <c r="J970" s="24" t="s">
        <v>3048</v>
      </c>
      <c r="K970" s="26">
        <v>45859</v>
      </c>
      <c r="L970" s="26">
        <v>44953</v>
      </c>
      <c r="M970" s="26">
        <v>45895</v>
      </c>
      <c r="N970" s="24"/>
      <c r="O970" s="26">
        <v>45895</v>
      </c>
      <c r="P970" s="24" t="s">
        <v>3278</v>
      </c>
      <c r="Q970" s="24" t="s">
        <v>3279</v>
      </c>
      <c r="R970" s="24" t="s">
        <v>988</v>
      </c>
    </row>
    <row r="971" spans="1:18" ht="40.200000000000003">
      <c r="A971" s="24">
        <v>970</v>
      </c>
      <c r="B971" s="24" t="s">
        <v>6019</v>
      </c>
      <c r="C971" s="29">
        <v>202517081096</v>
      </c>
      <c r="D971" s="24" t="s">
        <v>195</v>
      </c>
      <c r="E971" s="24" t="s">
        <v>6020</v>
      </c>
      <c r="F971" s="24" t="s">
        <v>3312</v>
      </c>
      <c r="G971" s="24" t="s">
        <v>4766</v>
      </c>
      <c r="H971" s="25" t="s">
        <v>6021</v>
      </c>
      <c r="I971" s="24"/>
      <c r="J971" s="24" t="s">
        <v>3048</v>
      </c>
      <c r="K971" s="26">
        <v>45826</v>
      </c>
      <c r="L971" s="26">
        <v>44953</v>
      </c>
      <c r="M971" s="26">
        <v>45896</v>
      </c>
      <c r="N971" s="24"/>
      <c r="O971" s="26">
        <v>45896</v>
      </c>
      <c r="P971" s="24" t="s">
        <v>3364</v>
      </c>
      <c r="Q971" s="24" t="s">
        <v>3255</v>
      </c>
      <c r="R971" s="24" t="s">
        <v>988</v>
      </c>
    </row>
    <row r="972" spans="1:18" ht="27">
      <c r="A972" s="24">
        <v>971</v>
      </c>
      <c r="B972" s="24" t="s">
        <v>6022</v>
      </c>
      <c r="C972" s="29">
        <v>202547081095</v>
      </c>
      <c r="D972" s="24" t="s">
        <v>106</v>
      </c>
      <c r="E972" s="24" t="s">
        <v>6023</v>
      </c>
      <c r="F972" s="24" t="s">
        <v>3059</v>
      </c>
      <c r="G972" s="24" t="s">
        <v>106</v>
      </c>
      <c r="H972" s="25" t="s">
        <v>6024</v>
      </c>
      <c r="I972" s="24"/>
      <c r="J972" s="24" t="s">
        <v>3048</v>
      </c>
      <c r="K972" s="26">
        <v>45877</v>
      </c>
      <c r="L972" s="26">
        <v>44998</v>
      </c>
      <c r="M972" s="26">
        <v>45896</v>
      </c>
      <c r="N972" s="24"/>
      <c r="O972" s="26">
        <v>45896</v>
      </c>
      <c r="P972" s="24" t="s">
        <v>3404</v>
      </c>
      <c r="Q972" s="24" t="s">
        <v>3405</v>
      </c>
      <c r="R972" s="24" t="s">
        <v>988</v>
      </c>
    </row>
    <row r="973" spans="1:18" ht="40.200000000000003">
      <c r="A973" s="24">
        <v>972</v>
      </c>
      <c r="B973" s="24" t="s">
        <v>6025</v>
      </c>
      <c r="C973" s="29">
        <v>202517081168</v>
      </c>
      <c r="D973" s="24" t="s">
        <v>375</v>
      </c>
      <c r="E973" s="24" t="s">
        <v>6026</v>
      </c>
      <c r="F973" s="24" t="s">
        <v>6027</v>
      </c>
      <c r="G973" s="24" t="s">
        <v>6028</v>
      </c>
      <c r="H973" s="25" t="s">
        <v>6029</v>
      </c>
      <c r="I973" s="24"/>
      <c r="J973" s="24" t="s">
        <v>3048</v>
      </c>
      <c r="K973" s="26">
        <v>45869</v>
      </c>
      <c r="L973" s="26">
        <v>44960</v>
      </c>
      <c r="M973" s="26">
        <v>45896</v>
      </c>
      <c r="N973" s="24"/>
      <c r="O973" s="26">
        <v>45896</v>
      </c>
      <c r="P973" s="24" t="s">
        <v>3695</v>
      </c>
      <c r="Q973" s="24" t="s">
        <v>3085</v>
      </c>
      <c r="R973" s="24" t="s">
        <v>988</v>
      </c>
    </row>
    <row r="974" spans="1:18" ht="40.200000000000003">
      <c r="A974" s="24">
        <v>973</v>
      </c>
      <c r="B974" s="24" t="s">
        <v>6030</v>
      </c>
      <c r="C974" s="29">
        <v>202517081125</v>
      </c>
      <c r="D974" s="24" t="s">
        <v>375</v>
      </c>
      <c r="E974" s="24" t="s">
        <v>6031</v>
      </c>
      <c r="F974" s="24" t="s">
        <v>6027</v>
      </c>
      <c r="G974" s="24" t="s">
        <v>6028</v>
      </c>
      <c r="H974" s="25" t="s">
        <v>6032</v>
      </c>
      <c r="I974" s="24"/>
      <c r="J974" s="24" t="s">
        <v>3048</v>
      </c>
      <c r="K974" s="26">
        <v>45869</v>
      </c>
      <c r="L974" s="26">
        <v>44960</v>
      </c>
      <c r="M974" s="26">
        <v>45896</v>
      </c>
      <c r="N974" s="24"/>
      <c r="O974" s="26">
        <v>45896</v>
      </c>
      <c r="P974" s="24" t="s">
        <v>3695</v>
      </c>
      <c r="Q974" s="24" t="s">
        <v>3085</v>
      </c>
      <c r="R974" s="24" t="s">
        <v>988</v>
      </c>
    </row>
    <row r="975" spans="1:18" ht="40.200000000000003">
      <c r="A975" s="24">
        <v>974</v>
      </c>
      <c r="B975" s="24" t="s">
        <v>6033</v>
      </c>
      <c r="C975" s="29">
        <v>202517081126</v>
      </c>
      <c r="D975" s="24" t="s">
        <v>40</v>
      </c>
      <c r="E975" s="24" t="s">
        <v>6034</v>
      </c>
      <c r="F975" s="24" t="s">
        <v>3091</v>
      </c>
      <c r="G975" s="24" t="s">
        <v>6035</v>
      </c>
      <c r="H975" s="25" t="s">
        <v>6036</v>
      </c>
      <c r="I975" s="24"/>
      <c r="J975" s="24" t="s">
        <v>3048</v>
      </c>
      <c r="K975" s="26">
        <v>45888</v>
      </c>
      <c r="L975" s="26">
        <v>44957</v>
      </c>
      <c r="M975" s="26">
        <v>45896</v>
      </c>
      <c r="N975" s="24"/>
      <c r="O975" s="26">
        <v>45896</v>
      </c>
      <c r="P975" s="24" t="s">
        <v>3055</v>
      </c>
      <c r="Q975" s="24" t="s">
        <v>3056</v>
      </c>
      <c r="R975" s="24" t="s">
        <v>988</v>
      </c>
    </row>
    <row r="976" spans="1:18" ht="66.599999999999994">
      <c r="A976" s="24">
        <v>975</v>
      </c>
      <c r="B976" s="24" t="s">
        <v>6037</v>
      </c>
      <c r="C976" s="29">
        <v>202517081303</v>
      </c>
      <c r="D976" s="24" t="s">
        <v>31</v>
      </c>
      <c r="E976" s="24" t="s">
        <v>6038</v>
      </c>
      <c r="F976" s="24" t="s">
        <v>3091</v>
      </c>
      <c r="G976" s="24" t="s">
        <v>31</v>
      </c>
      <c r="H976" s="25" t="s">
        <v>6039</v>
      </c>
      <c r="I976" s="24"/>
      <c r="J976" s="24" t="s">
        <v>3048</v>
      </c>
      <c r="K976" s="26">
        <v>45890</v>
      </c>
      <c r="L976" s="26">
        <v>45051</v>
      </c>
      <c r="M976" s="26">
        <v>45896</v>
      </c>
      <c r="N976" s="24"/>
      <c r="O976" s="26">
        <v>45896</v>
      </c>
      <c r="P976" s="24" t="s">
        <v>3364</v>
      </c>
      <c r="Q976" s="24" t="s">
        <v>3255</v>
      </c>
      <c r="R976" s="24" t="s">
        <v>988</v>
      </c>
    </row>
    <row r="977" spans="1:18" ht="40.200000000000003">
      <c r="A977" s="24">
        <v>976</v>
      </c>
      <c r="B977" s="24" t="s">
        <v>1210</v>
      </c>
      <c r="C977" s="29">
        <v>202541081326</v>
      </c>
      <c r="D977" s="24" t="s">
        <v>31</v>
      </c>
      <c r="E977" s="24" t="s">
        <v>1211</v>
      </c>
      <c r="F977" s="24" t="s">
        <v>3091</v>
      </c>
      <c r="G977" s="24" t="s">
        <v>31</v>
      </c>
      <c r="H977" s="25" t="s">
        <v>6040</v>
      </c>
      <c r="I977" s="24" t="s">
        <v>3152</v>
      </c>
      <c r="J977" s="24" t="s">
        <v>3048</v>
      </c>
      <c r="K977" s="26">
        <v>45896</v>
      </c>
      <c r="L977" s="26">
        <v>45896</v>
      </c>
      <c r="M977" s="26">
        <v>45896</v>
      </c>
      <c r="N977" s="26">
        <v>46839</v>
      </c>
      <c r="O977" s="24"/>
      <c r="P977" s="24" t="s">
        <v>3364</v>
      </c>
      <c r="Q977" s="24" t="s">
        <v>3255</v>
      </c>
      <c r="R977" s="24" t="s">
        <v>968</v>
      </c>
    </row>
    <row r="978" spans="1:18" ht="27">
      <c r="A978" s="24">
        <v>977</v>
      </c>
      <c r="B978" s="24" t="s">
        <v>6041</v>
      </c>
      <c r="C978" s="29">
        <v>202514081223</v>
      </c>
      <c r="D978" s="24" t="s">
        <v>52</v>
      </c>
      <c r="E978" s="24" t="s">
        <v>6042</v>
      </c>
      <c r="F978" s="24" t="s">
        <v>3045</v>
      </c>
      <c r="G978" s="24" t="s">
        <v>4870</v>
      </c>
      <c r="H978" s="25" t="s">
        <v>5647</v>
      </c>
      <c r="I978" s="24"/>
      <c r="J978" s="24" t="s">
        <v>3048</v>
      </c>
      <c r="K978" s="26">
        <v>45895</v>
      </c>
      <c r="L978" s="26">
        <v>45567</v>
      </c>
      <c r="M978" s="26">
        <v>45896</v>
      </c>
      <c r="N978" s="24"/>
      <c r="O978" s="26">
        <v>45896</v>
      </c>
      <c r="P978" s="24" t="s">
        <v>3397</v>
      </c>
      <c r="Q978" s="24" t="s">
        <v>3398</v>
      </c>
      <c r="R978" s="24" t="s">
        <v>988</v>
      </c>
    </row>
    <row r="979" spans="1:18" ht="27">
      <c r="A979" s="24">
        <v>978</v>
      </c>
      <c r="B979" s="24" t="s">
        <v>6043</v>
      </c>
      <c r="C979" s="29">
        <v>202514081179</v>
      </c>
      <c r="D979" s="24" t="s">
        <v>52</v>
      </c>
      <c r="E979" s="24" t="s">
        <v>6044</v>
      </c>
      <c r="F979" s="24" t="s">
        <v>3045</v>
      </c>
      <c r="G979" s="24" t="s">
        <v>4870</v>
      </c>
      <c r="H979" s="25" t="s">
        <v>5647</v>
      </c>
      <c r="I979" s="24"/>
      <c r="J979" s="24" t="s">
        <v>3048</v>
      </c>
      <c r="K979" s="26">
        <v>45895</v>
      </c>
      <c r="L979" s="26">
        <v>45566</v>
      </c>
      <c r="M979" s="26">
        <v>45896</v>
      </c>
      <c r="N979" s="24"/>
      <c r="O979" s="26">
        <v>45896</v>
      </c>
      <c r="P979" s="24" t="s">
        <v>3397</v>
      </c>
      <c r="Q979" s="24" t="s">
        <v>3398</v>
      </c>
      <c r="R979" s="24" t="s">
        <v>988</v>
      </c>
    </row>
    <row r="980" spans="1:18" ht="53.4">
      <c r="A980" s="24">
        <v>979</v>
      </c>
      <c r="B980" s="24" t="s">
        <v>6045</v>
      </c>
      <c r="C980" s="29">
        <v>202517081122</v>
      </c>
      <c r="D980" s="24" t="s">
        <v>76</v>
      </c>
      <c r="E980" s="24" t="s">
        <v>6046</v>
      </c>
      <c r="F980" s="24" t="s">
        <v>3066</v>
      </c>
      <c r="G980" s="24" t="s">
        <v>3319</v>
      </c>
      <c r="H980" s="25" t="s">
        <v>6047</v>
      </c>
      <c r="I980" s="24"/>
      <c r="J980" s="24" t="s">
        <v>3048</v>
      </c>
      <c r="K980" s="26">
        <v>45806</v>
      </c>
      <c r="L980" s="26">
        <v>44984</v>
      </c>
      <c r="M980" s="26">
        <v>45896</v>
      </c>
      <c r="N980" s="24"/>
      <c r="O980" s="26">
        <v>45896</v>
      </c>
      <c r="P980" s="24" t="s">
        <v>3289</v>
      </c>
      <c r="Q980" s="24" t="s">
        <v>3290</v>
      </c>
      <c r="R980" s="24" t="s">
        <v>988</v>
      </c>
    </row>
    <row r="981" spans="1:18" ht="40.200000000000003">
      <c r="A981" s="24">
        <v>980</v>
      </c>
      <c r="B981" s="24" t="s">
        <v>6048</v>
      </c>
      <c r="C981" s="29">
        <v>202517081146</v>
      </c>
      <c r="D981" s="24" t="s">
        <v>32</v>
      </c>
      <c r="E981" s="24" t="s">
        <v>6049</v>
      </c>
      <c r="F981" s="24" t="s">
        <v>3066</v>
      </c>
      <c r="G981" s="24" t="s">
        <v>3067</v>
      </c>
      <c r="H981" s="25" t="s">
        <v>6050</v>
      </c>
      <c r="I981" s="24"/>
      <c r="J981" s="24" t="s">
        <v>3048</v>
      </c>
      <c r="K981" s="26">
        <v>45869</v>
      </c>
      <c r="L981" s="26">
        <v>45205</v>
      </c>
      <c r="M981" s="26">
        <v>45896</v>
      </c>
      <c r="N981" s="24"/>
      <c r="O981" s="26">
        <v>45896</v>
      </c>
      <c r="P981" s="24" t="s">
        <v>3173</v>
      </c>
      <c r="Q981" s="24" t="s">
        <v>3174</v>
      </c>
      <c r="R981" s="24" t="s">
        <v>988</v>
      </c>
    </row>
    <row r="982" spans="1:18" ht="53.4">
      <c r="A982" s="24">
        <v>981</v>
      </c>
      <c r="B982" s="24" t="s">
        <v>6051</v>
      </c>
      <c r="C982" s="29">
        <v>202517081076</v>
      </c>
      <c r="D982" s="24" t="s">
        <v>32</v>
      </c>
      <c r="E982" s="24" t="s">
        <v>6052</v>
      </c>
      <c r="F982" s="24" t="s">
        <v>3066</v>
      </c>
      <c r="G982" s="24" t="s">
        <v>3067</v>
      </c>
      <c r="H982" s="25" t="s">
        <v>6053</v>
      </c>
      <c r="I982" s="24"/>
      <c r="J982" s="24" t="s">
        <v>3048</v>
      </c>
      <c r="K982" s="26">
        <v>45868</v>
      </c>
      <c r="L982" s="26">
        <v>45274</v>
      </c>
      <c r="M982" s="26">
        <v>45896</v>
      </c>
      <c r="N982" s="24"/>
      <c r="O982" s="26">
        <v>45896</v>
      </c>
      <c r="P982" s="24" t="s">
        <v>3135</v>
      </c>
      <c r="Q982" s="24" t="s">
        <v>3136</v>
      </c>
      <c r="R982" s="24" t="s">
        <v>988</v>
      </c>
    </row>
    <row r="983" spans="1:18" ht="40.200000000000003">
      <c r="A983" s="24">
        <v>982</v>
      </c>
      <c r="B983" s="24" t="s">
        <v>1209</v>
      </c>
      <c r="C983" s="29">
        <v>202511081112</v>
      </c>
      <c r="D983" s="24" t="s">
        <v>490</v>
      </c>
      <c r="E983" s="24" t="s">
        <v>649</v>
      </c>
      <c r="F983" s="24" t="s">
        <v>3052</v>
      </c>
      <c r="G983" s="24" t="s">
        <v>6054</v>
      </c>
      <c r="H983" s="25" t="s">
        <v>6055</v>
      </c>
      <c r="I983" s="24" t="s">
        <v>3152</v>
      </c>
      <c r="J983" s="24" t="s">
        <v>3162</v>
      </c>
      <c r="K983" s="26">
        <v>45539</v>
      </c>
      <c r="L983" s="26">
        <v>45896</v>
      </c>
      <c r="M983" s="26">
        <v>45896</v>
      </c>
      <c r="N983" s="26">
        <v>46839</v>
      </c>
      <c r="O983" s="24"/>
      <c r="P983" s="24" t="s">
        <v>3228</v>
      </c>
      <c r="Q983" s="24" t="s">
        <v>3229</v>
      </c>
      <c r="R983" s="24" t="s">
        <v>968</v>
      </c>
    </row>
    <row r="984" spans="1:18" ht="53.4">
      <c r="A984" s="24">
        <v>983</v>
      </c>
      <c r="B984" s="24" t="s">
        <v>719</v>
      </c>
      <c r="C984" s="29">
        <v>202544081216</v>
      </c>
      <c r="D984" s="24" t="s">
        <v>266</v>
      </c>
      <c r="E984" s="24" t="s">
        <v>720</v>
      </c>
      <c r="F984" s="24" t="s">
        <v>3781</v>
      </c>
      <c r="G984" s="24" t="s">
        <v>3782</v>
      </c>
      <c r="H984" s="25" t="s">
        <v>6056</v>
      </c>
      <c r="I984" s="24"/>
      <c r="J984" s="24" t="s">
        <v>3048</v>
      </c>
      <c r="K984" s="26">
        <v>45856</v>
      </c>
      <c r="L984" s="26">
        <v>45533</v>
      </c>
      <c r="M984" s="26">
        <v>45896</v>
      </c>
      <c r="N984" s="26">
        <v>46475</v>
      </c>
      <c r="O984" s="24"/>
      <c r="P984" s="24" t="s">
        <v>3704</v>
      </c>
      <c r="Q984" s="24" t="s">
        <v>3705</v>
      </c>
      <c r="R984" s="24" t="s">
        <v>650</v>
      </c>
    </row>
    <row r="985" spans="1:18" ht="53.4">
      <c r="A985" s="24">
        <v>984</v>
      </c>
      <c r="B985" s="24" t="s">
        <v>6057</v>
      </c>
      <c r="C985" s="29">
        <v>202514081140</v>
      </c>
      <c r="D985" s="24" t="s">
        <v>77</v>
      </c>
      <c r="E985" s="24" t="s">
        <v>6058</v>
      </c>
      <c r="F985" s="24" t="s">
        <v>3045</v>
      </c>
      <c r="G985" s="24" t="s">
        <v>77</v>
      </c>
      <c r="H985" s="25" t="s">
        <v>6059</v>
      </c>
      <c r="I985" s="24"/>
      <c r="J985" s="24" t="s">
        <v>3048</v>
      </c>
      <c r="K985" s="26">
        <v>45875</v>
      </c>
      <c r="L985" s="26">
        <v>45575</v>
      </c>
      <c r="M985" s="26">
        <v>45896</v>
      </c>
      <c r="N985" s="24"/>
      <c r="O985" s="26">
        <v>45896</v>
      </c>
      <c r="P985" s="24" t="s">
        <v>3284</v>
      </c>
      <c r="Q985" s="24" t="s">
        <v>3285</v>
      </c>
      <c r="R985" s="24" t="s">
        <v>988</v>
      </c>
    </row>
    <row r="986" spans="1:18" ht="40.200000000000003">
      <c r="A986" s="24">
        <v>985</v>
      </c>
      <c r="B986" s="24" t="s">
        <v>1212</v>
      </c>
      <c r="C986" s="29">
        <v>202521017347</v>
      </c>
      <c r="D986" s="24" t="s">
        <v>160</v>
      </c>
      <c r="E986" s="24" t="s">
        <v>1213</v>
      </c>
      <c r="F986" s="24" t="s">
        <v>3052</v>
      </c>
      <c r="G986" s="24" t="s">
        <v>6060</v>
      </c>
      <c r="H986" s="25" t="s">
        <v>6061</v>
      </c>
      <c r="I986" s="24" t="s">
        <v>3152</v>
      </c>
      <c r="J986" s="24" t="s">
        <v>3162</v>
      </c>
      <c r="K986" s="26">
        <v>45714</v>
      </c>
      <c r="L986" s="26">
        <v>45896</v>
      </c>
      <c r="M986" s="26">
        <v>45896</v>
      </c>
      <c r="N986" s="26">
        <v>46839</v>
      </c>
      <c r="O986" s="24"/>
      <c r="P986" s="24" t="s">
        <v>3933</v>
      </c>
      <c r="Q986" s="24" t="s">
        <v>3934</v>
      </c>
      <c r="R986" s="24" t="s">
        <v>968</v>
      </c>
    </row>
    <row r="987" spans="1:18" ht="53.4">
      <c r="A987" s="24">
        <v>986</v>
      </c>
      <c r="B987" s="24" t="s">
        <v>1214</v>
      </c>
      <c r="C987" s="29">
        <v>202521017354</v>
      </c>
      <c r="D987" s="24" t="s">
        <v>160</v>
      </c>
      <c r="E987" s="24" t="s">
        <v>1215</v>
      </c>
      <c r="F987" s="24" t="s">
        <v>3052</v>
      </c>
      <c r="G987" s="24" t="s">
        <v>6060</v>
      </c>
      <c r="H987" s="25" t="s">
        <v>6062</v>
      </c>
      <c r="I987" s="24" t="s">
        <v>3152</v>
      </c>
      <c r="J987" s="24" t="s">
        <v>3162</v>
      </c>
      <c r="K987" s="26">
        <v>45714</v>
      </c>
      <c r="L987" s="26">
        <v>45896</v>
      </c>
      <c r="M987" s="26">
        <v>45896</v>
      </c>
      <c r="N987" s="26">
        <v>46839</v>
      </c>
      <c r="O987" s="24"/>
      <c r="P987" s="24" t="s">
        <v>3933</v>
      </c>
      <c r="Q987" s="24" t="s">
        <v>3934</v>
      </c>
      <c r="R987" s="24" t="s">
        <v>968</v>
      </c>
    </row>
    <row r="988" spans="1:18" ht="66.599999999999994">
      <c r="A988" s="24">
        <v>987</v>
      </c>
      <c r="B988" s="24" t="s">
        <v>1218</v>
      </c>
      <c r="C988" s="29">
        <v>202521081778</v>
      </c>
      <c r="D988" s="24" t="s">
        <v>289</v>
      </c>
      <c r="E988" s="24" t="s">
        <v>649</v>
      </c>
      <c r="F988" s="24" t="s">
        <v>3052</v>
      </c>
      <c r="G988" s="24" t="s">
        <v>289</v>
      </c>
      <c r="H988" s="25" t="s">
        <v>6063</v>
      </c>
      <c r="I988" s="24" t="s">
        <v>3152</v>
      </c>
      <c r="J988" s="24" t="s">
        <v>3048</v>
      </c>
      <c r="K988" s="26">
        <v>45838</v>
      </c>
      <c r="L988" s="26">
        <v>45897</v>
      </c>
      <c r="M988" s="26">
        <v>45897</v>
      </c>
      <c r="N988" s="26">
        <v>46840</v>
      </c>
      <c r="O988" s="24"/>
      <c r="P988" s="24" t="s">
        <v>3359</v>
      </c>
      <c r="Q988" s="24" t="s">
        <v>3360</v>
      </c>
      <c r="R988" s="24" t="s">
        <v>647</v>
      </c>
    </row>
    <row r="989" spans="1:18" ht="27">
      <c r="A989" s="24">
        <v>988</v>
      </c>
      <c r="B989" s="24" t="s">
        <v>6064</v>
      </c>
      <c r="C989" s="29">
        <v>202517081681</v>
      </c>
      <c r="D989" s="24" t="s">
        <v>143</v>
      </c>
      <c r="E989" s="24" t="s">
        <v>6065</v>
      </c>
      <c r="F989" s="24" t="s">
        <v>3066</v>
      </c>
      <c r="G989" s="24" t="s">
        <v>3067</v>
      </c>
      <c r="H989" s="25" t="s">
        <v>6066</v>
      </c>
      <c r="I989" s="24"/>
      <c r="J989" s="24" t="s">
        <v>3048</v>
      </c>
      <c r="K989" s="26">
        <v>45792</v>
      </c>
      <c r="L989" s="26">
        <v>45224</v>
      </c>
      <c r="M989" s="26">
        <v>45897</v>
      </c>
      <c r="N989" s="24"/>
      <c r="O989" s="26">
        <v>45897</v>
      </c>
      <c r="P989" s="24" t="s">
        <v>3294</v>
      </c>
      <c r="Q989" s="24" t="s">
        <v>3295</v>
      </c>
      <c r="R989" s="24" t="s">
        <v>988</v>
      </c>
    </row>
    <row r="990" spans="1:18" ht="66.599999999999994">
      <c r="A990" s="24">
        <v>989</v>
      </c>
      <c r="B990" s="24" t="s">
        <v>6067</v>
      </c>
      <c r="C990" s="29">
        <v>202517081614</v>
      </c>
      <c r="D990" s="24" t="s">
        <v>143</v>
      </c>
      <c r="E990" s="24" t="s">
        <v>6068</v>
      </c>
      <c r="F990" s="24" t="s">
        <v>3066</v>
      </c>
      <c r="G990" s="24" t="s">
        <v>3067</v>
      </c>
      <c r="H990" s="25" t="s">
        <v>6069</v>
      </c>
      <c r="I990" s="24"/>
      <c r="J990" s="24" t="s">
        <v>3048</v>
      </c>
      <c r="K990" s="26">
        <v>45828</v>
      </c>
      <c r="L990" s="26">
        <v>45344</v>
      </c>
      <c r="M990" s="26">
        <v>45897</v>
      </c>
      <c r="N990" s="26">
        <v>46287</v>
      </c>
      <c r="O990" s="26">
        <v>45911</v>
      </c>
      <c r="P990" s="24" t="s">
        <v>3233</v>
      </c>
      <c r="Q990" s="24" t="s">
        <v>3234</v>
      </c>
      <c r="R990" s="24" t="s">
        <v>988</v>
      </c>
    </row>
    <row r="991" spans="1:18" ht="53.4">
      <c r="A991" s="24">
        <v>990</v>
      </c>
      <c r="B991" s="24" t="s">
        <v>1224</v>
      </c>
      <c r="C991" s="29">
        <v>202541081862</v>
      </c>
      <c r="D991" s="24" t="s">
        <v>33</v>
      </c>
      <c r="E991" s="24" t="s">
        <v>1225</v>
      </c>
      <c r="F991" s="24" t="s">
        <v>3052</v>
      </c>
      <c r="G991" s="24" t="s">
        <v>3319</v>
      </c>
      <c r="H991" s="25" t="s">
        <v>6070</v>
      </c>
      <c r="I991" s="24" t="s">
        <v>3152</v>
      </c>
      <c r="J991" s="24" t="s">
        <v>3048</v>
      </c>
      <c r="K991" s="26">
        <v>45890</v>
      </c>
      <c r="L991" s="26">
        <v>45897</v>
      </c>
      <c r="M991" s="26">
        <v>45897</v>
      </c>
      <c r="N991" s="26">
        <v>46840</v>
      </c>
      <c r="O991" s="24"/>
      <c r="P991" s="24" t="s">
        <v>3173</v>
      </c>
      <c r="Q991" s="24" t="s">
        <v>3174</v>
      </c>
      <c r="R991" s="24" t="s">
        <v>968</v>
      </c>
    </row>
    <row r="992" spans="1:18" ht="53.4">
      <c r="A992" s="24">
        <v>991</v>
      </c>
      <c r="B992" s="24" t="s">
        <v>6071</v>
      </c>
      <c r="C992" s="29">
        <v>202517081609</v>
      </c>
      <c r="D992" s="24" t="s">
        <v>247</v>
      </c>
      <c r="E992" s="24" t="s">
        <v>6072</v>
      </c>
      <c r="F992" s="24" t="s">
        <v>3091</v>
      </c>
      <c r="G992" s="24" t="s">
        <v>6073</v>
      </c>
      <c r="H992" s="25" t="s">
        <v>6074</v>
      </c>
      <c r="I992" s="24"/>
      <c r="J992" s="24" t="s">
        <v>3048</v>
      </c>
      <c r="K992" s="26">
        <v>45874</v>
      </c>
      <c r="L992" s="26">
        <v>44961</v>
      </c>
      <c r="M992" s="26">
        <v>45897</v>
      </c>
      <c r="N992" s="24"/>
      <c r="O992" s="26">
        <v>45897</v>
      </c>
      <c r="P992" s="24" t="s">
        <v>3583</v>
      </c>
      <c r="Q992" s="24" t="s">
        <v>3584</v>
      </c>
      <c r="R992" s="24" t="s">
        <v>988</v>
      </c>
    </row>
    <row r="993" spans="1:18" ht="53.4">
      <c r="A993" s="24">
        <v>992</v>
      </c>
      <c r="B993" s="24" t="s">
        <v>1226</v>
      </c>
      <c r="C993" s="29">
        <v>202541081724</v>
      </c>
      <c r="D993" s="24" t="s">
        <v>312</v>
      </c>
      <c r="E993" s="24" t="s">
        <v>1227</v>
      </c>
      <c r="F993" s="24" t="s">
        <v>3091</v>
      </c>
      <c r="G993" s="24" t="s">
        <v>6075</v>
      </c>
      <c r="H993" s="25" t="s">
        <v>6076</v>
      </c>
      <c r="I993" s="24" t="s">
        <v>3152</v>
      </c>
      <c r="J993" s="24" t="s">
        <v>3048</v>
      </c>
      <c r="K993" s="26">
        <v>45897</v>
      </c>
      <c r="L993" s="26">
        <v>45897</v>
      </c>
      <c r="M993" s="26">
        <v>45897</v>
      </c>
      <c r="N993" s="26">
        <v>46840</v>
      </c>
      <c r="O993" s="24"/>
      <c r="P993" s="24" t="s">
        <v>3069</v>
      </c>
      <c r="Q993" s="24" t="s">
        <v>3070</v>
      </c>
      <c r="R993" s="24" t="s">
        <v>647</v>
      </c>
    </row>
    <row r="994" spans="1:18" ht="53.4">
      <c r="A994" s="24">
        <v>993</v>
      </c>
      <c r="B994" s="24" t="s">
        <v>1219</v>
      </c>
      <c r="C994" s="29">
        <v>202541081759</v>
      </c>
      <c r="D994" s="24" t="s">
        <v>312</v>
      </c>
      <c r="E994" s="24" t="s">
        <v>1220</v>
      </c>
      <c r="F994" s="24" t="s">
        <v>3091</v>
      </c>
      <c r="G994" s="24" t="s">
        <v>6075</v>
      </c>
      <c r="H994" s="25" t="s">
        <v>6077</v>
      </c>
      <c r="I994" s="24" t="s">
        <v>3152</v>
      </c>
      <c r="J994" s="24" t="s">
        <v>3048</v>
      </c>
      <c r="K994" s="26">
        <v>45897</v>
      </c>
      <c r="L994" s="26">
        <v>45897</v>
      </c>
      <c r="M994" s="26">
        <v>45897</v>
      </c>
      <c r="N994" s="26">
        <v>46840</v>
      </c>
      <c r="O994" s="24"/>
      <c r="P994" s="24" t="s">
        <v>3192</v>
      </c>
      <c r="Q994" s="24" t="s">
        <v>3193</v>
      </c>
      <c r="R994" s="24" t="s">
        <v>968</v>
      </c>
    </row>
    <row r="995" spans="1:18" ht="40.200000000000003">
      <c r="A995" s="24">
        <v>994</v>
      </c>
      <c r="B995" s="24" t="s">
        <v>1216</v>
      </c>
      <c r="C995" s="29">
        <v>202541081492</v>
      </c>
      <c r="D995" s="24" t="s">
        <v>31</v>
      </c>
      <c r="E995" s="24" t="s">
        <v>1217</v>
      </c>
      <c r="F995" s="24" t="s">
        <v>3091</v>
      </c>
      <c r="G995" s="24" t="s">
        <v>31</v>
      </c>
      <c r="H995" s="25" t="s">
        <v>6078</v>
      </c>
      <c r="I995" s="24" t="s">
        <v>3152</v>
      </c>
      <c r="J995" s="24" t="s">
        <v>3048</v>
      </c>
      <c r="K995" s="26">
        <v>45897</v>
      </c>
      <c r="L995" s="26">
        <v>45897</v>
      </c>
      <c r="M995" s="26">
        <v>45897</v>
      </c>
      <c r="N995" s="26">
        <v>46840</v>
      </c>
      <c r="O995" s="24"/>
      <c r="P995" s="24" t="s">
        <v>3114</v>
      </c>
      <c r="Q995" s="24" t="s">
        <v>3094</v>
      </c>
      <c r="R995" s="24" t="s">
        <v>968</v>
      </c>
    </row>
    <row r="996" spans="1:18" ht="40.200000000000003">
      <c r="A996" s="24">
        <v>995</v>
      </c>
      <c r="B996" s="24" t="s">
        <v>6079</v>
      </c>
      <c r="C996" s="29">
        <v>202547081624</v>
      </c>
      <c r="D996" s="24" t="s">
        <v>335</v>
      </c>
      <c r="E996" s="24" t="s">
        <v>6080</v>
      </c>
      <c r="F996" s="24" t="s">
        <v>3091</v>
      </c>
      <c r="G996" s="24" t="s">
        <v>6081</v>
      </c>
      <c r="H996" s="25" t="s">
        <v>6082</v>
      </c>
      <c r="I996" s="24"/>
      <c r="J996" s="24" t="s">
        <v>3048</v>
      </c>
      <c r="K996" s="26">
        <v>45883</v>
      </c>
      <c r="L996" s="26">
        <v>44981</v>
      </c>
      <c r="M996" s="26">
        <v>45897</v>
      </c>
      <c r="N996" s="24"/>
      <c r="O996" s="26">
        <v>45897</v>
      </c>
      <c r="P996" s="24" t="s">
        <v>3388</v>
      </c>
      <c r="Q996" s="24" t="s">
        <v>3389</v>
      </c>
      <c r="R996" s="24" t="s">
        <v>3025</v>
      </c>
    </row>
    <row r="997" spans="1:18" ht="40.200000000000003">
      <c r="A997" s="24">
        <v>996</v>
      </c>
      <c r="B997" s="24" t="s">
        <v>6083</v>
      </c>
      <c r="C997" s="29">
        <v>202547081872</v>
      </c>
      <c r="D997" s="24" t="s">
        <v>40</v>
      </c>
      <c r="E997" s="24" t="s">
        <v>6084</v>
      </c>
      <c r="F997" s="24" t="s">
        <v>3091</v>
      </c>
      <c r="G997" s="24" t="s">
        <v>6085</v>
      </c>
      <c r="H997" s="25" t="s">
        <v>6086</v>
      </c>
      <c r="I997" s="24"/>
      <c r="J997" s="24" t="s">
        <v>3048</v>
      </c>
      <c r="K997" s="26">
        <v>45847</v>
      </c>
      <c r="L997" s="26">
        <v>44956</v>
      </c>
      <c r="M997" s="26">
        <v>45897</v>
      </c>
      <c r="N997" s="24"/>
      <c r="O997" s="26">
        <v>45897</v>
      </c>
      <c r="P997" s="24" t="s">
        <v>3404</v>
      </c>
      <c r="Q997" s="24" t="s">
        <v>3405</v>
      </c>
      <c r="R997" s="24" t="s">
        <v>988</v>
      </c>
    </row>
    <row r="998" spans="1:18" ht="40.200000000000003">
      <c r="A998" s="24">
        <v>997</v>
      </c>
      <c r="B998" s="24" t="s">
        <v>1221</v>
      </c>
      <c r="C998" s="29">
        <v>202541081774</v>
      </c>
      <c r="D998" s="24" t="s">
        <v>331</v>
      </c>
      <c r="E998" s="24" t="s">
        <v>649</v>
      </c>
      <c r="F998" s="24" t="s">
        <v>3052</v>
      </c>
      <c r="G998" s="24" t="s">
        <v>331</v>
      </c>
      <c r="H998" s="25" t="s">
        <v>6087</v>
      </c>
      <c r="I998" s="24" t="s">
        <v>3152</v>
      </c>
      <c r="J998" s="24" t="s">
        <v>3470</v>
      </c>
      <c r="K998" s="26">
        <v>45868</v>
      </c>
      <c r="L998" s="26">
        <v>45897</v>
      </c>
      <c r="M998" s="26">
        <v>45897</v>
      </c>
      <c r="N998" s="26">
        <v>46840</v>
      </c>
      <c r="O998" s="24"/>
      <c r="P998" s="24" t="s">
        <v>5213</v>
      </c>
      <c r="Q998" s="24" t="s">
        <v>3316</v>
      </c>
      <c r="R998" s="24" t="s">
        <v>968</v>
      </c>
    </row>
    <row r="999" spans="1:18" ht="66.599999999999994">
      <c r="A999" s="24">
        <v>998</v>
      </c>
      <c r="B999" s="24" t="s">
        <v>6088</v>
      </c>
      <c r="C999" s="29">
        <v>202541081523</v>
      </c>
      <c r="D999" s="24" t="s">
        <v>44</v>
      </c>
      <c r="E999" s="24" t="s">
        <v>6089</v>
      </c>
      <c r="F999" s="24" t="s">
        <v>3052</v>
      </c>
      <c r="G999" s="24" t="s">
        <v>3408</v>
      </c>
      <c r="H999" s="25" t="s">
        <v>6090</v>
      </c>
      <c r="I999" s="24" t="s">
        <v>23</v>
      </c>
      <c r="J999" s="24" t="s">
        <v>3334</v>
      </c>
      <c r="K999" s="26">
        <v>45847</v>
      </c>
      <c r="L999" s="26">
        <v>45897</v>
      </c>
      <c r="M999" s="26">
        <v>45897</v>
      </c>
      <c r="N999" s="24"/>
      <c r="O999" s="26">
        <v>45897</v>
      </c>
      <c r="P999" s="24" t="s">
        <v>3294</v>
      </c>
      <c r="Q999" s="24" t="s">
        <v>3295</v>
      </c>
      <c r="R999" s="24" t="s">
        <v>3023</v>
      </c>
    </row>
    <row r="1000" spans="1:18" ht="27">
      <c r="A1000" s="24">
        <v>999</v>
      </c>
      <c r="B1000" s="24" t="s">
        <v>6091</v>
      </c>
      <c r="C1000" s="29">
        <v>202541081660</v>
      </c>
      <c r="D1000" s="24" t="s">
        <v>44</v>
      </c>
      <c r="E1000" s="24" t="s">
        <v>6092</v>
      </c>
      <c r="F1000" s="24" t="s">
        <v>3052</v>
      </c>
      <c r="G1000" s="24" t="s">
        <v>3408</v>
      </c>
      <c r="H1000" s="25" t="s">
        <v>6093</v>
      </c>
      <c r="I1000" s="24" t="s">
        <v>23</v>
      </c>
      <c r="J1000" s="24" t="s">
        <v>3334</v>
      </c>
      <c r="K1000" s="26">
        <v>45856</v>
      </c>
      <c r="L1000" s="26">
        <v>45897</v>
      </c>
      <c r="M1000" s="26">
        <v>45897</v>
      </c>
      <c r="N1000" s="24"/>
      <c r="O1000" s="26">
        <v>45897</v>
      </c>
      <c r="P1000" s="24" t="s">
        <v>4491</v>
      </c>
      <c r="Q1000" s="24" t="s">
        <v>3279</v>
      </c>
      <c r="R1000" s="24" t="s">
        <v>3028</v>
      </c>
    </row>
    <row r="1001" spans="1:18" ht="53.4">
      <c r="A1001" s="24">
        <v>1000</v>
      </c>
      <c r="B1001" s="24" t="s">
        <v>6094</v>
      </c>
      <c r="C1001" s="29">
        <v>202531081746</v>
      </c>
      <c r="D1001" s="24" t="s">
        <v>38</v>
      </c>
      <c r="E1001" s="24" t="s">
        <v>6095</v>
      </c>
      <c r="F1001" s="24" t="s">
        <v>3052</v>
      </c>
      <c r="G1001" s="24" t="s">
        <v>38</v>
      </c>
      <c r="H1001" s="25" t="s">
        <v>6096</v>
      </c>
      <c r="I1001" s="24" t="s">
        <v>23</v>
      </c>
      <c r="J1001" s="24" t="s">
        <v>3048</v>
      </c>
      <c r="K1001" s="26">
        <v>45854</v>
      </c>
      <c r="L1001" s="26">
        <v>45897</v>
      </c>
      <c r="M1001" s="26">
        <v>45897</v>
      </c>
      <c r="N1001" s="24"/>
      <c r="O1001" s="26">
        <v>45897</v>
      </c>
      <c r="P1001" s="24" t="s">
        <v>3388</v>
      </c>
      <c r="Q1001" s="24" t="s">
        <v>3389</v>
      </c>
      <c r="R1001" s="24" t="s">
        <v>988</v>
      </c>
    </row>
    <row r="1002" spans="1:18" ht="53.4">
      <c r="A1002" s="24">
        <v>1001</v>
      </c>
      <c r="B1002" s="24" t="s">
        <v>6097</v>
      </c>
      <c r="C1002" s="29">
        <v>202517081768</v>
      </c>
      <c r="D1002" s="24" t="s">
        <v>32</v>
      </c>
      <c r="E1002" s="24" t="s">
        <v>6098</v>
      </c>
      <c r="F1002" s="24" t="s">
        <v>3066</v>
      </c>
      <c r="G1002" s="24" t="s">
        <v>3067</v>
      </c>
      <c r="H1002" s="25" t="s">
        <v>6099</v>
      </c>
      <c r="I1002" s="24"/>
      <c r="J1002" s="24" t="s">
        <v>3048</v>
      </c>
      <c r="K1002" s="26">
        <v>45868</v>
      </c>
      <c r="L1002" s="26">
        <v>45173</v>
      </c>
      <c r="M1002" s="26">
        <v>45897</v>
      </c>
      <c r="N1002" s="24"/>
      <c r="O1002" s="26">
        <v>45897</v>
      </c>
      <c r="P1002" s="24" t="s">
        <v>3173</v>
      </c>
      <c r="Q1002" s="24" t="s">
        <v>3174</v>
      </c>
      <c r="R1002" s="24" t="s">
        <v>988</v>
      </c>
    </row>
    <row r="1003" spans="1:18" ht="66.599999999999994">
      <c r="A1003" s="24">
        <v>1002</v>
      </c>
      <c r="B1003" s="24" t="s">
        <v>6100</v>
      </c>
      <c r="C1003" s="29">
        <v>202517081726</v>
      </c>
      <c r="D1003" s="24" t="s">
        <v>32</v>
      </c>
      <c r="E1003" s="24" t="s">
        <v>6101</v>
      </c>
      <c r="F1003" s="24" t="s">
        <v>3066</v>
      </c>
      <c r="G1003" s="24" t="s">
        <v>3067</v>
      </c>
      <c r="H1003" s="25" t="s">
        <v>6102</v>
      </c>
      <c r="I1003" s="24"/>
      <c r="J1003" s="24" t="s">
        <v>3048</v>
      </c>
      <c r="K1003" s="26">
        <v>45874</v>
      </c>
      <c r="L1003" s="26">
        <v>45156</v>
      </c>
      <c r="M1003" s="26">
        <v>45897</v>
      </c>
      <c r="N1003" s="24"/>
      <c r="O1003" s="26">
        <v>45897</v>
      </c>
      <c r="P1003" s="24" t="s">
        <v>3204</v>
      </c>
      <c r="Q1003" s="24" t="s">
        <v>3205</v>
      </c>
      <c r="R1003" s="24" t="s">
        <v>988</v>
      </c>
    </row>
    <row r="1004" spans="1:18" ht="40.200000000000003">
      <c r="A1004" s="24">
        <v>1003</v>
      </c>
      <c r="B1004" s="24" t="s">
        <v>6103</v>
      </c>
      <c r="C1004" s="29">
        <v>202517081352</v>
      </c>
      <c r="D1004" s="24" t="s">
        <v>32</v>
      </c>
      <c r="E1004" s="24" t="s">
        <v>6104</v>
      </c>
      <c r="F1004" s="24" t="s">
        <v>3066</v>
      </c>
      <c r="G1004" s="24" t="s">
        <v>3067</v>
      </c>
      <c r="H1004" s="25" t="s">
        <v>6105</v>
      </c>
      <c r="I1004" s="24"/>
      <c r="J1004" s="24" t="s">
        <v>3048</v>
      </c>
      <c r="K1004" s="26">
        <v>45873</v>
      </c>
      <c r="L1004" s="26">
        <v>45243</v>
      </c>
      <c r="M1004" s="26">
        <v>45897</v>
      </c>
      <c r="N1004" s="24"/>
      <c r="O1004" s="26">
        <v>45897</v>
      </c>
      <c r="P1004" s="24" t="s">
        <v>3204</v>
      </c>
      <c r="Q1004" s="24" t="s">
        <v>3205</v>
      </c>
      <c r="R1004" s="24" t="s">
        <v>988</v>
      </c>
    </row>
    <row r="1005" spans="1:18" ht="40.200000000000003">
      <c r="A1005" s="24">
        <v>1004</v>
      </c>
      <c r="B1005" s="24" t="s">
        <v>6106</v>
      </c>
      <c r="C1005" s="29">
        <v>202517081469</v>
      </c>
      <c r="D1005" s="24" t="s">
        <v>32</v>
      </c>
      <c r="E1005" s="24" t="s">
        <v>6107</v>
      </c>
      <c r="F1005" s="24" t="s">
        <v>3066</v>
      </c>
      <c r="G1005" s="24" t="s">
        <v>3067</v>
      </c>
      <c r="H1005" s="25" t="s">
        <v>6108</v>
      </c>
      <c r="I1005" s="24"/>
      <c r="J1005" s="24" t="s">
        <v>3048</v>
      </c>
      <c r="K1005" s="26">
        <v>45894</v>
      </c>
      <c r="L1005" s="26">
        <v>45254</v>
      </c>
      <c r="M1005" s="26">
        <v>45897</v>
      </c>
      <c r="N1005" s="24"/>
      <c r="O1005" s="26">
        <v>45897</v>
      </c>
      <c r="P1005" s="24" t="s">
        <v>3173</v>
      </c>
      <c r="Q1005" s="24" t="s">
        <v>3174</v>
      </c>
      <c r="R1005" s="24" t="s">
        <v>988</v>
      </c>
    </row>
    <row r="1006" spans="1:18" ht="40.200000000000003">
      <c r="A1006" s="24">
        <v>1005</v>
      </c>
      <c r="B1006" s="24" t="s">
        <v>6109</v>
      </c>
      <c r="C1006" s="29">
        <v>202517081715</v>
      </c>
      <c r="D1006" s="24" t="s">
        <v>36</v>
      </c>
      <c r="E1006" s="24" t="s">
        <v>6110</v>
      </c>
      <c r="F1006" s="24" t="s">
        <v>3091</v>
      </c>
      <c r="G1006" s="24" t="s">
        <v>3139</v>
      </c>
      <c r="H1006" s="25" t="s">
        <v>6111</v>
      </c>
      <c r="I1006" s="24"/>
      <c r="J1006" s="24" t="s">
        <v>3048</v>
      </c>
      <c r="K1006" s="26">
        <v>45888</v>
      </c>
      <c r="L1006" s="26">
        <v>45047</v>
      </c>
      <c r="M1006" s="26">
        <v>45897</v>
      </c>
      <c r="N1006" s="24"/>
      <c r="O1006" s="26">
        <v>45897</v>
      </c>
      <c r="P1006" s="24" t="s">
        <v>3254</v>
      </c>
      <c r="Q1006" s="24" t="s">
        <v>3255</v>
      </c>
      <c r="R1006" s="24" t="s">
        <v>988</v>
      </c>
    </row>
    <row r="1007" spans="1:18" ht="53.4">
      <c r="A1007" s="24">
        <v>1006</v>
      </c>
      <c r="B1007" s="24" t="s">
        <v>6112</v>
      </c>
      <c r="C1007" s="29">
        <v>202547081728</v>
      </c>
      <c r="D1007" s="24" t="s">
        <v>36</v>
      </c>
      <c r="E1007" s="24" t="s">
        <v>6113</v>
      </c>
      <c r="F1007" s="24" t="s">
        <v>3091</v>
      </c>
      <c r="G1007" s="24" t="s">
        <v>3139</v>
      </c>
      <c r="H1007" s="25" t="s">
        <v>6114</v>
      </c>
      <c r="I1007" s="24"/>
      <c r="J1007" s="24" t="s">
        <v>3048</v>
      </c>
      <c r="K1007" s="26">
        <v>45883</v>
      </c>
      <c r="L1007" s="26">
        <v>45023</v>
      </c>
      <c r="M1007" s="26">
        <v>45897</v>
      </c>
      <c r="N1007" s="24"/>
      <c r="O1007" s="26">
        <v>45897</v>
      </c>
      <c r="P1007" s="24" t="s">
        <v>3321</v>
      </c>
      <c r="Q1007" s="24" t="s">
        <v>3322</v>
      </c>
      <c r="R1007" s="24" t="s">
        <v>988</v>
      </c>
    </row>
    <row r="1008" spans="1:18" ht="53.4">
      <c r="A1008" s="24">
        <v>1007</v>
      </c>
      <c r="B1008" s="24" t="s">
        <v>6115</v>
      </c>
      <c r="C1008" s="29">
        <v>202514081502</v>
      </c>
      <c r="D1008" s="24" t="s">
        <v>77</v>
      </c>
      <c r="E1008" s="24" t="s">
        <v>6116</v>
      </c>
      <c r="F1008" s="24" t="s">
        <v>3045</v>
      </c>
      <c r="G1008" s="24" t="s">
        <v>77</v>
      </c>
      <c r="H1008" s="25" t="s">
        <v>6059</v>
      </c>
      <c r="I1008" s="24"/>
      <c r="J1008" s="24" t="s">
        <v>3048</v>
      </c>
      <c r="K1008" s="26">
        <v>45875</v>
      </c>
      <c r="L1008" s="26">
        <v>45575</v>
      </c>
      <c r="M1008" s="26">
        <v>45897</v>
      </c>
      <c r="N1008" s="24"/>
      <c r="O1008" s="26">
        <v>45897</v>
      </c>
      <c r="P1008" s="24" t="s">
        <v>3284</v>
      </c>
      <c r="Q1008" s="24" t="s">
        <v>3285</v>
      </c>
      <c r="R1008" s="24" t="s">
        <v>988</v>
      </c>
    </row>
    <row r="1009" spans="1:18" ht="53.4">
      <c r="A1009" s="24">
        <v>1008</v>
      </c>
      <c r="B1009" s="24" t="s">
        <v>6117</v>
      </c>
      <c r="C1009" s="29">
        <v>202514081775</v>
      </c>
      <c r="D1009" s="24" t="s">
        <v>77</v>
      </c>
      <c r="E1009" s="24" t="s">
        <v>6118</v>
      </c>
      <c r="F1009" s="24" t="s">
        <v>3045</v>
      </c>
      <c r="G1009" s="24" t="s">
        <v>77</v>
      </c>
      <c r="H1009" s="25" t="s">
        <v>6059</v>
      </c>
      <c r="I1009" s="24"/>
      <c r="J1009" s="24" t="s">
        <v>3048</v>
      </c>
      <c r="K1009" s="26">
        <v>45875</v>
      </c>
      <c r="L1009" s="26">
        <v>45575</v>
      </c>
      <c r="M1009" s="26">
        <v>45897</v>
      </c>
      <c r="N1009" s="24"/>
      <c r="O1009" s="26">
        <v>45897</v>
      </c>
      <c r="P1009" s="24" t="s">
        <v>3284</v>
      </c>
      <c r="Q1009" s="24" t="s">
        <v>3285</v>
      </c>
      <c r="R1009" s="24" t="s">
        <v>988</v>
      </c>
    </row>
    <row r="1010" spans="1:18" ht="53.4">
      <c r="A1010" s="24">
        <v>1009</v>
      </c>
      <c r="B1010" s="24" t="s">
        <v>6119</v>
      </c>
      <c r="C1010" s="29">
        <v>202514081503</v>
      </c>
      <c r="D1010" s="24" t="s">
        <v>77</v>
      </c>
      <c r="E1010" s="24" t="s">
        <v>6120</v>
      </c>
      <c r="F1010" s="24" t="s">
        <v>3045</v>
      </c>
      <c r="G1010" s="24" t="s">
        <v>77</v>
      </c>
      <c r="H1010" s="25" t="s">
        <v>6059</v>
      </c>
      <c r="I1010" s="24"/>
      <c r="J1010" s="24" t="s">
        <v>3048</v>
      </c>
      <c r="K1010" s="26">
        <v>45875</v>
      </c>
      <c r="L1010" s="26">
        <v>45575</v>
      </c>
      <c r="M1010" s="26">
        <v>45897</v>
      </c>
      <c r="N1010" s="24"/>
      <c r="O1010" s="26">
        <v>45897</v>
      </c>
      <c r="P1010" s="24" t="s">
        <v>3284</v>
      </c>
      <c r="Q1010" s="24" t="s">
        <v>3285</v>
      </c>
      <c r="R1010" s="24" t="s">
        <v>988</v>
      </c>
    </row>
    <row r="1011" spans="1:18" ht="66.599999999999994">
      <c r="A1011" s="24">
        <v>1010</v>
      </c>
      <c r="B1011" s="24" t="s">
        <v>6121</v>
      </c>
      <c r="C1011" s="29">
        <v>202517081471</v>
      </c>
      <c r="D1011" s="24" t="s">
        <v>34</v>
      </c>
      <c r="E1011" s="24" t="s">
        <v>6122</v>
      </c>
      <c r="F1011" s="24" t="s">
        <v>3066</v>
      </c>
      <c r="G1011" s="24" t="s">
        <v>3067</v>
      </c>
      <c r="H1011" s="25" t="s">
        <v>6123</v>
      </c>
      <c r="I1011" s="24"/>
      <c r="J1011" s="24" t="s">
        <v>3048</v>
      </c>
      <c r="K1011" s="26">
        <v>45888</v>
      </c>
      <c r="L1011" s="26">
        <v>44999</v>
      </c>
      <c r="M1011" s="26">
        <v>45897</v>
      </c>
      <c r="N1011" s="24"/>
      <c r="O1011" s="26">
        <v>45897</v>
      </c>
      <c r="P1011" s="24" t="s">
        <v>3075</v>
      </c>
      <c r="Q1011" s="24" t="s">
        <v>3076</v>
      </c>
      <c r="R1011" s="24" t="s">
        <v>988</v>
      </c>
    </row>
    <row r="1012" spans="1:18" ht="40.200000000000003">
      <c r="A1012" s="24">
        <v>1011</v>
      </c>
      <c r="B1012" s="24" t="s">
        <v>6124</v>
      </c>
      <c r="C1012" s="29">
        <v>202517082126</v>
      </c>
      <c r="D1012" s="24" t="s">
        <v>196</v>
      </c>
      <c r="E1012" s="24" t="s">
        <v>6125</v>
      </c>
      <c r="F1012" s="24" t="s">
        <v>3045</v>
      </c>
      <c r="G1012" s="24" t="s">
        <v>3046</v>
      </c>
      <c r="H1012" s="25" t="s">
        <v>6126</v>
      </c>
      <c r="I1012" s="24"/>
      <c r="J1012" s="24" t="s">
        <v>3048</v>
      </c>
      <c r="K1012" s="26">
        <v>45785</v>
      </c>
      <c r="L1012" s="26">
        <v>45898</v>
      </c>
      <c r="M1012" s="26">
        <v>45898</v>
      </c>
      <c r="N1012" s="24"/>
      <c r="O1012" s="26">
        <v>45898</v>
      </c>
      <c r="P1012" s="24" t="s">
        <v>3114</v>
      </c>
      <c r="Q1012" s="24" t="s">
        <v>3094</v>
      </c>
      <c r="R1012" s="24" t="s">
        <v>988</v>
      </c>
    </row>
    <row r="1013" spans="1:18" ht="53.4">
      <c r="A1013" s="24">
        <v>1012</v>
      </c>
      <c r="B1013" s="24" t="s">
        <v>6127</v>
      </c>
      <c r="C1013" s="29">
        <v>202517082443</v>
      </c>
      <c r="D1013" s="24" t="s">
        <v>61</v>
      </c>
      <c r="E1013" s="24" t="s">
        <v>6128</v>
      </c>
      <c r="F1013" s="24" t="s">
        <v>3066</v>
      </c>
      <c r="G1013" s="24" t="s">
        <v>3067</v>
      </c>
      <c r="H1013" s="25" t="s">
        <v>6129</v>
      </c>
      <c r="I1013" s="24"/>
      <c r="J1013" s="24" t="s">
        <v>3048</v>
      </c>
      <c r="K1013" s="26">
        <v>45896</v>
      </c>
      <c r="L1013" s="26">
        <v>45273</v>
      </c>
      <c r="M1013" s="26">
        <v>45898</v>
      </c>
      <c r="N1013" s="24"/>
      <c r="O1013" s="26">
        <v>45898</v>
      </c>
      <c r="P1013" s="24" t="s">
        <v>3173</v>
      </c>
      <c r="Q1013" s="24" t="s">
        <v>3174</v>
      </c>
      <c r="R1013" s="24" t="s">
        <v>988</v>
      </c>
    </row>
    <row r="1014" spans="1:18" ht="40.200000000000003">
      <c r="A1014" s="24">
        <v>1013</v>
      </c>
      <c r="B1014" s="24" t="s">
        <v>1228</v>
      </c>
      <c r="C1014" s="29">
        <v>202541082060</v>
      </c>
      <c r="D1014" s="24" t="s">
        <v>42</v>
      </c>
      <c r="E1014" s="24" t="s">
        <v>1229</v>
      </c>
      <c r="F1014" s="24" t="s">
        <v>3045</v>
      </c>
      <c r="G1014" s="24" t="s">
        <v>3559</v>
      </c>
      <c r="H1014" s="25" t="s">
        <v>6130</v>
      </c>
      <c r="I1014" s="24" t="s">
        <v>23</v>
      </c>
      <c r="J1014" s="24" t="s">
        <v>3048</v>
      </c>
      <c r="K1014" s="26">
        <v>45847</v>
      </c>
      <c r="L1014" s="26">
        <v>45898</v>
      </c>
      <c r="M1014" s="26">
        <v>45898</v>
      </c>
      <c r="N1014" s="26">
        <v>46841</v>
      </c>
      <c r="O1014" s="24"/>
      <c r="P1014" s="24" t="s">
        <v>3254</v>
      </c>
      <c r="Q1014" s="24" t="s">
        <v>3255</v>
      </c>
      <c r="R1014" s="24" t="s">
        <v>974</v>
      </c>
    </row>
    <row r="1015" spans="1:18" ht="40.200000000000003">
      <c r="A1015" s="24">
        <v>1014</v>
      </c>
      <c r="B1015" s="24" t="s">
        <v>1236</v>
      </c>
      <c r="C1015" s="29">
        <v>202541082337</v>
      </c>
      <c r="D1015" s="24" t="s">
        <v>42</v>
      </c>
      <c r="E1015" s="24" t="s">
        <v>1237</v>
      </c>
      <c r="F1015" s="24" t="s">
        <v>3045</v>
      </c>
      <c r="G1015" s="24" t="s">
        <v>3559</v>
      </c>
      <c r="H1015" s="25" t="s">
        <v>6131</v>
      </c>
      <c r="I1015" s="24" t="s">
        <v>23</v>
      </c>
      <c r="J1015" s="24" t="s">
        <v>3048</v>
      </c>
      <c r="K1015" s="26">
        <v>45849</v>
      </c>
      <c r="L1015" s="26">
        <v>45898</v>
      </c>
      <c r="M1015" s="26">
        <v>45898</v>
      </c>
      <c r="N1015" s="26">
        <v>46841</v>
      </c>
      <c r="O1015" s="24"/>
      <c r="P1015" s="24" t="s">
        <v>3254</v>
      </c>
      <c r="Q1015" s="24" t="s">
        <v>3255</v>
      </c>
      <c r="R1015" s="24" t="s">
        <v>974</v>
      </c>
    </row>
    <row r="1016" spans="1:18" ht="53.4">
      <c r="A1016" s="24">
        <v>1015</v>
      </c>
      <c r="B1016" s="24" t="s">
        <v>6132</v>
      </c>
      <c r="C1016" s="29">
        <v>202541082137</v>
      </c>
      <c r="D1016" s="24" t="s">
        <v>65</v>
      </c>
      <c r="E1016" s="24" t="s">
        <v>6133</v>
      </c>
      <c r="F1016" s="24" t="s">
        <v>3059</v>
      </c>
      <c r="G1016" s="24" t="s">
        <v>65</v>
      </c>
      <c r="H1016" s="25" t="s">
        <v>6134</v>
      </c>
      <c r="I1016" s="24" t="s">
        <v>23</v>
      </c>
      <c r="J1016" s="24" t="s">
        <v>3048</v>
      </c>
      <c r="K1016" s="26">
        <v>45817</v>
      </c>
      <c r="L1016" s="26">
        <v>45898</v>
      </c>
      <c r="M1016" s="26">
        <v>45898</v>
      </c>
      <c r="N1016" s="24"/>
      <c r="O1016" s="26">
        <v>45898</v>
      </c>
      <c r="P1016" s="24" t="s">
        <v>3192</v>
      </c>
      <c r="Q1016" s="24" t="s">
        <v>3193</v>
      </c>
      <c r="R1016" s="24" t="s">
        <v>988</v>
      </c>
    </row>
    <row r="1017" spans="1:18" ht="53.4">
      <c r="A1017" s="24">
        <v>1016</v>
      </c>
      <c r="B1017" s="24" t="s">
        <v>6135</v>
      </c>
      <c r="C1017" s="29">
        <v>202547082439</v>
      </c>
      <c r="D1017" s="24" t="s">
        <v>98</v>
      </c>
      <c r="E1017" s="24" t="s">
        <v>6136</v>
      </c>
      <c r="F1017" s="24" t="s">
        <v>3302</v>
      </c>
      <c r="G1017" s="24" t="s">
        <v>6137</v>
      </c>
      <c r="H1017" s="25" t="s">
        <v>6138</v>
      </c>
      <c r="I1017" s="24"/>
      <c r="J1017" s="24" t="s">
        <v>3048</v>
      </c>
      <c r="K1017" s="26">
        <v>45898</v>
      </c>
      <c r="L1017" s="26">
        <v>44956</v>
      </c>
      <c r="M1017" s="26">
        <v>45898</v>
      </c>
      <c r="N1017" s="24"/>
      <c r="O1017" s="26">
        <v>45898</v>
      </c>
      <c r="P1017" s="24" t="s">
        <v>3093</v>
      </c>
      <c r="Q1017" s="24" t="s">
        <v>3094</v>
      </c>
      <c r="R1017" s="24" t="s">
        <v>647</v>
      </c>
    </row>
    <row r="1018" spans="1:18" ht="40.200000000000003">
      <c r="A1018" s="24">
        <v>1017</v>
      </c>
      <c r="B1018" s="24" t="s">
        <v>6139</v>
      </c>
      <c r="C1018" s="29">
        <v>202517081937</v>
      </c>
      <c r="D1018" s="24" t="s">
        <v>48</v>
      </c>
      <c r="E1018" s="24" t="s">
        <v>6140</v>
      </c>
      <c r="F1018" s="24" t="s">
        <v>3066</v>
      </c>
      <c r="G1018" s="24" t="s">
        <v>3319</v>
      </c>
      <c r="H1018" s="25" t="s">
        <v>6141</v>
      </c>
      <c r="I1018" s="24"/>
      <c r="J1018" s="24" t="s">
        <v>3048</v>
      </c>
      <c r="K1018" s="26">
        <v>45870</v>
      </c>
      <c r="L1018" s="26">
        <v>44963</v>
      </c>
      <c r="M1018" s="26">
        <v>45898</v>
      </c>
      <c r="N1018" s="24"/>
      <c r="O1018" s="26">
        <v>45898</v>
      </c>
      <c r="P1018" s="24" t="s">
        <v>3141</v>
      </c>
      <c r="Q1018" s="24" t="s">
        <v>3142</v>
      </c>
      <c r="R1018" s="24" t="s">
        <v>988</v>
      </c>
    </row>
    <row r="1019" spans="1:18" ht="53.4">
      <c r="A1019" s="24">
        <v>1018</v>
      </c>
      <c r="B1019" s="24" t="s">
        <v>6142</v>
      </c>
      <c r="C1019" s="29">
        <v>202528082164</v>
      </c>
      <c r="D1019" s="24" t="s">
        <v>31</v>
      </c>
      <c r="E1019" s="24" t="s">
        <v>6143</v>
      </c>
      <c r="F1019" s="24" t="s">
        <v>3091</v>
      </c>
      <c r="G1019" s="24" t="s">
        <v>31</v>
      </c>
      <c r="H1019" s="25" t="s">
        <v>6144</v>
      </c>
      <c r="I1019" s="24"/>
      <c r="J1019" s="24" t="s">
        <v>3048</v>
      </c>
      <c r="K1019" s="26">
        <v>45897</v>
      </c>
      <c r="L1019" s="26">
        <v>45898</v>
      </c>
      <c r="M1019" s="26">
        <v>45898</v>
      </c>
      <c r="N1019" s="24"/>
      <c r="O1019" s="26">
        <v>45898</v>
      </c>
      <c r="P1019" s="24" t="s">
        <v>3272</v>
      </c>
      <c r="Q1019" s="24" t="s">
        <v>3273</v>
      </c>
      <c r="R1019" s="24" t="s">
        <v>988</v>
      </c>
    </row>
    <row r="1020" spans="1:18" ht="40.200000000000003">
      <c r="A1020" s="24">
        <v>1019</v>
      </c>
      <c r="B1020" s="24" t="s">
        <v>6145</v>
      </c>
      <c r="C1020" s="29">
        <v>202528082241</v>
      </c>
      <c r="D1020" s="24" t="s">
        <v>31</v>
      </c>
      <c r="E1020" s="24" t="s">
        <v>6146</v>
      </c>
      <c r="F1020" s="24" t="s">
        <v>3091</v>
      </c>
      <c r="G1020" s="24" t="s">
        <v>31</v>
      </c>
      <c r="H1020" s="25" t="s">
        <v>6147</v>
      </c>
      <c r="I1020" s="24"/>
      <c r="J1020" s="24" t="s">
        <v>3048</v>
      </c>
      <c r="K1020" s="26">
        <v>45894</v>
      </c>
      <c r="L1020" s="26">
        <v>45898</v>
      </c>
      <c r="M1020" s="26">
        <v>45898</v>
      </c>
      <c r="N1020" s="24"/>
      <c r="O1020" s="26">
        <v>45898</v>
      </c>
      <c r="P1020" s="24" t="s">
        <v>3352</v>
      </c>
      <c r="Q1020" s="24" t="s">
        <v>3216</v>
      </c>
      <c r="R1020" s="24" t="s">
        <v>3022</v>
      </c>
    </row>
    <row r="1021" spans="1:18" ht="53.4">
      <c r="A1021" s="24">
        <v>1020</v>
      </c>
      <c r="B1021" s="24" t="s">
        <v>6148</v>
      </c>
      <c r="C1021" s="29">
        <v>202547082080</v>
      </c>
      <c r="D1021" s="24" t="s">
        <v>31</v>
      </c>
      <c r="E1021" s="24" t="s">
        <v>6149</v>
      </c>
      <c r="F1021" s="24" t="s">
        <v>3091</v>
      </c>
      <c r="G1021" s="24" t="s">
        <v>31</v>
      </c>
      <c r="H1021" s="25" t="s">
        <v>6150</v>
      </c>
      <c r="I1021" s="24"/>
      <c r="J1021" s="24" t="s">
        <v>3048</v>
      </c>
      <c r="K1021" s="26">
        <v>45895</v>
      </c>
      <c r="L1021" s="26">
        <v>45029</v>
      </c>
      <c r="M1021" s="26">
        <v>45898</v>
      </c>
      <c r="N1021" s="24"/>
      <c r="O1021" s="26">
        <v>45898</v>
      </c>
      <c r="P1021" s="24" t="s">
        <v>3352</v>
      </c>
      <c r="Q1021" s="24" t="s">
        <v>3216</v>
      </c>
      <c r="R1021" s="24" t="s">
        <v>988</v>
      </c>
    </row>
    <row r="1022" spans="1:18" ht="53.4">
      <c r="A1022" s="24">
        <v>1021</v>
      </c>
      <c r="B1022" s="24" t="s">
        <v>1234</v>
      </c>
      <c r="C1022" s="29">
        <v>202541082426</v>
      </c>
      <c r="D1022" s="24" t="s">
        <v>46</v>
      </c>
      <c r="E1022" s="24" t="s">
        <v>1235</v>
      </c>
      <c r="F1022" s="24" t="s">
        <v>3052</v>
      </c>
      <c r="G1022" s="24" t="s">
        <v>46</v>
      </c>
      <c r="H1022" s="25" t="s">
        <v>6151</v>
      </c>
      <c r="I1022" s="24" t="s">
        <v>3152</v>
      </c>
      <c r="J1022" s="24" t="s">
        <v>3048</v>
      </c>
      <c r="K1022" s="26">
        <v>45764</v>
      </c>
      <c r="L1022" s="26">
        <v>45898</v>
      </c>
      <c r="M1022" s="26">
        <v>45898</v>
      </c>
      <c r="N1022" s="26">
        <v>46841</v>
      </c>
      <c r="O1022" s="24"/>
      <c r="P1022" s="24" t="s">
        <v>3055</v>
      </c>
      <c r="Q1022" s="24" t="s">
        <v>3056</v>
      </c>
      <c r="R1022" s="24" t="s">
        <v>968</v>
      </c>
    </row>
    <row r="1023" spans="1:18" ht="40.200000000000003">
      <c r="A1023" s="24">
        <v>1022</v>
      </c>
      <c r="B1023" s="24" t="s">
        <v>6152</v>
      </c>
      <c r="C1023" s="29">
        <v>202517081936</v>
      </c>
      <c r="D1023" s="24" t="s">
        <v>90</v>
      </c>
      <c r="E1023" s="24" t="s">
        <v>6153</v>
      </c>
      <c r="F1023" s="24" t="s">
        <v>3045</v>
      </c>
      <c r="G1023" s="24" t="s">
        <v>3046</v>
      </c>
      <c r="H1023" s="25" t="s">
        <v>6154</v>
      </c>
      <c r="I1023" s="24"/>
      <c r="J1023" s="24" t="s">
        <v>3048</v>
      </c>
      <c r="K1023" s="26">
        <v>45874</v>
      </c>
      <c r="L1023" s="26">
        <v>45898</v>
      </c>
      <c r="M1023" s="26">
        <v>45898</v>
      </c>
      <c r="N1023" s="24"/>
      <c r="O1023" s="26">
        <v>45898</v>
      </c>
      <c r="P1023" s="24" t="s">
        <v>3141</v>
      </c>
      <c r="Q1023" s="24" t="s">
        <v>3142</v>
      </c>
      <c r="R1023" s="24" t="s">
        <v>988</v>
      </c>
    </row>
    <row r="1024" spans="1:18" ht="53.4">
      <c r="A1024" s="24">
        <v>1023</v>
      </c>
      <c r="B1024" s="24" t="s">
        <v>6155</v>
      </c>
      <c r="C1024" s="29">
        <v>202517082399</v>
      </c>
      <c r="D1024" s="24" t="s">
        <v>126</v>
      </c>
      <c r="E1024" s="24" t="s">
        <v>6156</v>
      </c>
      <c r="F1024" s="24" t="s">
        <v>3117</v>
      </c>
      <c r="G1024" s="24" t="s">
        <v>5164</v>
      </c>
      <c r="H1024" s="25" t="s">
        <v>6157</v>
      </c>
      <c r="I1024" s="24"/>
      <c r="J1024" s="24" t="s">
        <v>3048</v>
      </c>
      <c r="K1024" s="26">
        <v>45883</v>
      </c>
      <c r="L1024" s="26">
        <v>45098</v>
      </c>
      <c r="M1024" s="26">
        <v>45898</v>
      </c>
      <c r="N1024" s="24"/>
      <c r="O1024" s="26">
        <v>45898</v>
      </c>
      <c r="P1024" s="24" t="s">
        <v>3173</v>
      </c>
      <c r="Q1024" s="24" t="s">
        <v>3174</v>
      </c>
      <c r="R1024" s="24" t="s">
        <v>988</v>
      </c>
    </row>
    <row r="1025" spans="1:18" ht="40.200000000000003">
      <c r="A1025" s="24">
        <v>1024</v>
      </c>
      <c r="B1025" s="24" t="s">
        <v>6158</v>
      </c>
      <c r="C1025" s="29">
        <v>202511082420</v>
      </c>
      <c r="D1025" s="24" t="s">
        <v>57</v>
      </c>
      <c r="E1025" s="24" t="s">
        <v>6159</v>
      </c>
      <c r="F1025" s="24" t="s">
        <v>3052</v>
      </c>
      <c r="G1025" s="24" t="s">
        <v>57</v>
      </c>
      <c r="H1025" s="25" t="s">
        <v>6160</v>
      </c>
      <c r="I1025" s="24" t="s">
        <v>23</v>
      </c>
      <c r="J1025" s="24" t="s">
        <v>3048</v>
      </c>
      <c r="K1025" s="26">
        <v>45870</v>
      </c>
      <c r="L1025" s="26">
        <v>45898</v>
      </c>
      <c r="M1025" s="26">
        <v>45898</v>
      </c>
      <c r="N1025" s="24"/>
      <c r="O1025" s="26">
        <v>45898</v>
      </c>
      <c r="P1025" s="24" t="s">
        <v>3397</v>
      </c>
      <c r="Q1025" s="24" t="s">
        <v>3398</v>
      </c>
      <c r="R1025" s="24" t="s">
        <v>988</v>
      </c>
    </row>
    <row r="1026" spans="1:18" ht="40.200000000000003">
      <c r="A1026" s="24">
        <v>1025</v>
      </c>
      <c r="B1026" s="24" t="s">
        <v>6161</v>
      </c>
      <c r="C1026" s="29">
        <v>202511082452</v>
      </c>
      <c r="D1026" s="24" t="s">
        <v>57</v>
      </c>
      <c r="E1026" s="24" t="s">
        <v>6162</v>
      </c>
      <c r="F1026" s="24" t="s">
        <v>3052</v>
      </c>
      <c r="G1026" s="24" t="s">
        <v>57</v>
      </c>
      <c r="H1026" s="25" t="s">
        <v>6163</v>
      </c>
      <c r="I1026" s="24" t="s">
        <v>23</v>
      </c>
      <c r="J1026" s="24" t="s">
        <v>3048</v>
      </c>
      <c r="K1026" s="26">
        <v>45882</v>
      </c>
      <c r="L1026" s="26">
        <v>45898</v>
      </c>
      <c r="M1026" s="26">
        <v>45898</v>
      </c>
      <c r="N1026" s="24"/>
      <c r="O1026" s="26">
        <v>45898</v>
      </c>
      <c r="P1026" s="24" t="s">
        <v>4735</v>
      </c>
      <c r="Q1026" s="24" t="s">
        <v>4736</v>
      </c>
      <c r="R1026" s="24" t="s">
        <v>988</v>
      </c>
    </row>
    <row r="1027" spans="1:18" ht="27">
      <c r="A1027" s="24">
        <v>1026</v>
      </c>
      <c r="B1027" s="24" t="s">
        <v>6164</v>
      </c>
      <c r="C1027" s="29">
        <v>202511082448</v>
      </c>
      <c r="D1027" s="24" t="s">
        <v>57</v>
      </c>
      <c r="E1027" s="24" t="s">
        <v>6165</v>
      </c>
      <c r="F1027" s="24" t="s">
        <v>3052</v>
      </c>
      <c r="G1027" s="24" t="s">
        <v>57</v>
      </c>
      <c r="H1027" s="25" t="s">
        <v>6166</v>
      </c>
      <c r="I1027" s="24" t="s">
        <v>23</v>
      </c>
      <c r="J1027" s="24" t="s">
        <v>3048</v>
      </c>
      <c r="K1027" s="26">
        <v>45882</v>
      </c>
      <c r="L1027" s="26">
        <v>45898</v>
      </c>
      <c r="M1027" s="26">
        <v>45898</v>
      </c>
      <c r="N1027" s="24"/>
      <c r="O1027" s="26">
        <v>45898</v>
      </c>
      <c r="P1027" s="24" t="s">
        <v>3397</v>
      </c>
      <c r="Q1027" s="24" t="s">
        <v>3398</v>
      </c>
      <c r="R1027" s="24" t="s">
        <v>988</v>
      </c>
    </row>
    <row r="1028" spans="1:18" ht="40.200000000000003">
      <c r="A1028" s="24">
        <v>1027</v>
      </c>
      <c r="B1028" s="24" t="s">
        <v>6167</v>
      </c>
      <c r="C1028" s="29">
        <v>202541082285</v>
      </c>
      <c r="D1028" s="24" t="s">
        <v>135</v>
      </c>
      <c r="E1028" s="24" t="s">
        <v>6168</v>
      </c>
      <c r="F1028" s="24" t="s">
        <v>3045</v>
      </c>
      <c r="G1028" s="24" t="s">
        <v>3813</v>
      </c>
      <c r="H1028" s="25" t="s">
        <v>6169</v>
      </c>
      <c r="I1028" s="24" t="s">
        <v>23</v>
      </c>
      <c r="J1028" s="24" t="s">
        <v>3048</v>
      </c>
      <c r="K1028" s="26">
        <v>45748</v>
      </c>
      <c r="L1028" s="26">
        <v>45898</v>
      </c>
      <c r="M1028" s="26">
        <v>45898</v>
      </c>
      <c r="N1028" s="24"/>
      <c r="O1028" s="26">
        <v>45898</v>
      </c>
      <c r="P1028" s="24" t="s">
        <v>3321</v>
      </c>
      <c r="Q1028" s="24" t="s">
        <v>3322</v>
      </c>
      <c r="R1028" s="24" t="s">
        <v>988</v>
      </c>
    </row>
    <row r="1029" spans="1:18" ht="40.200000000000003">
      <c r="A1029" s="24">
        <v>1028</v>
      </c>
      <c r="B1029" s="24" t="s">
        <v>6170</v>
      </c>
      <c r="C1029" s="29">
        <v>202517082450</v>
      </c>
      <c r="D1029" s="24" t="s">
        <v>49</v>
      </c>
      <c r="E1029" s="24" t="s">
        <v>6171</v>
      </c>
      <c r="F1029" s="24" t="s">
        <v>3066</v>
      </c>
      <c r="G1029" s="24" t="s">
        <v>3067</v>
      </c>
      <c r="H1029" s="25" t="s">
        <v>6172</v>
      </c>
      <c r="I1029" s="24"/>
      <c r="J1029" s="24" t="s">
        <v>3048</v>
      </c>
      <c r="K1029" s="26">
        <v>45769</v>
      </c>
      <c r="L1029" s="26">
        <v>45194</v>
      </c>
      <c r="M1029" s="26">
        <v>45898</v>
      </c>
      <c r="N1029" s="24"/>
      <c r="O1029" s="26">
        <v>45898</v>
      </c>
      <c r="P1029" s="24" t="s">
        <v>3364</v>
      </c>
      <c r="Q1029" s="24" t="s">
        <v>3255</v>
      </c>
      <c r="R1029" s="24" t="s">
        <v>988</v>
      </c>
    </row>
    <row r="1030" spans="1:18" ht="40.200000000000003">
      <c r="A1030" s="24">
        <v>1029</v>
      </c>
      <c r="B1030" s="24" t="s">
        <v>6173</v>
      </c>
      <c r="C1030" s="29">
        <v>202517082444</v>
      </c>
      <c r="D1030" s="24" t="s">
        <v>36</v>
      </c>
      <c r="E1030" s="24" t="s">
        <v>6174</v>
      </c>
      <c r="F1030" s="24" t="s">
        <v>3091</v>
      </c>
      <c r="G1030" s="24" t="s">
        <v>3139</v>
      </c>
      <c r="H1030" s="25" t="s">
        <v>6175</v>
      </c>
      <c r="I1030" s="24"/>
      <c r="J1030" s="24" t="s">
        <v>3048</v>
      </c>
      <c r="K1030" s="26">
        <v>45883</v>
      </c>
      <c r="L1030" s="26">
        <v>45027</v>
      </c>
      <c r="M1030" s="26">
        <v>45898</v>
      </c>
      <c r="N1030" s="24"/>
      <c r="O1030" s="26">
        <v>45898</v>
      </c>
      <c r="P1030" s="24" t="s">
        <v>3289</v>
      </c>
      <c r="Q1030" s="24" t="s">
        <v>3290</v>
      </c>
      <c r="R1030" s="24" t="s">
        <v>988</v>
      </c>
    </row>
    <row r="1031" spans="1:18" ht="40.200000000000003">
      <c r="A1031" s="24">
        <v>1030</v>
      </c>
      <c r="B1031" s="24" t="s">
        <v>6176</v>
      </c>
      <c r="C1031" s="29">
        <v>202517082107</v>
      </c>
      <c r="D1031" s="24" t="s">
        <v>36</v>
      </c>
      <c r="E1031" s="24" t="s">
        <v>6177</v>
      </c>
      <c r="F1031" s="24" t="s">
        <v>3091</v>
      </c>
      <c r="G1031" s="24" t="s">
        <v>3139</v>
      </c>
      <c r="H1031" s="25" t="s">
        <v>6178</v>
      </c>
      <c r="I1031" s="24"/>
      <c r="J1031" s="24" t="s">
        <v>3048</v>
      </c>
      <c r="K1031" s="26">
        <v>45888</v>
      </c>
      <c r="L1031" s="26">
        <v>45063</v>
      </c>
      <c r="M1031" s="26">
        <v>45898</v>
      </c>
      <c r="N1031" s="24"/>
      <c r="O1031" s="26">
        <v>45898</v>
      </c>
      <c r="P1031" s="24" t="s">
        <v>3049</v>
      </c>
      <c r="Q1031" s="24" t="s">
        <v>3050</v>
      </c>
      <c r="R1031" s="24" t="s">
        <v>988</v>
      </c>
    </row>
    <row r="1032" spans="1:18" ht="53.4">
      <c r="A1032" s="24">
        <v>1031</v>
      </c>
      <c r="B1032" s="24" t="s">
        <v>6179</v>
      </c>
      <c r="C1032" s="29">
        <v>202547082435</v>
      </c>
      <c r="D1032" s="24" t="s">
        <v>36</v>
      </c>
      <c r="E1032" s="24" t="s">
        <v>6180</v>
      </c>
      <c r="F1032" s="24" t="s">
        <v>3091</v>
      </c>
      <c r="G1032" s="24" t="s">
        <v>3139</v>
      </c>
      <c r="H1032" s="25" t="s">
        <v>6181</v>
      </c>
      <c r="I1032" s="24"/>
      <c r="J1032" s="24" t="s">
        <v>3048</v>
      </c>
      <c r="K1032" s="26">
        <v>45889</v>
      </c>
      <c r="L1032" s="26">
        <v>45063</v>
      </c>
      <c r="M1032" s="26">
        <v>45898</v>
      </c>
      <c r="N1032" s="24"/>
      <c r="O1032" s="26">
        <v>45898</v>
      </c>
      <c r="P1032" s="24" t="s">
        <v>3352</v>
      </c>
      <c r="Q1032" s="24" t="s">
        <v>3216</v>
      </c>
      <c r="R1032" s="24" t="s">
        <v>988</v>
      </c>
    </row>
    <row r="1033" spans="1:18" ht="40.200000000000003">
      <c r="A1033" s="24">
        <v>1032</v>
      </c>
      <c r="B1033" s="24" t="s">
        <v>6182</v>
      </c>
      <c r="C1033" s="29">
        <v>202547082063</v>
      </c>
      <c r="D1033" s="24" t="s">
        <v>36</v>
      </c>
      <c r="E1033" s="24" t="s">
        <v>6183</v>
      </c>
      <c r="F1033" s="24" t="s">
        <v>3091</v>
      </c>
      <c r="G1033" s="24" t="s">
        <v>3139</v>
      </c>
      <c r="H1033" s="25" t="s">
        <v>6184</v>
      </c>
      <c r="I1033" s="24"/>
      <c r="J1033" s="24" t="s">
        <v>3048</v>
      </c>
      <c r="K1033" s="26">
        <v>45894</v>
      </c>
      <c r="L1033" s="26">
        <v>45078</v>
      </c>
      <c r="M1033" s="26">
        <v>45898</v>
      </c>
      <c r="N1033" s="24"/>
      <c r="O1033" s="26">
        <v>45898</v>
      </c>
      <c r="P1033" s="24" t="s">
        <v>3098</v>
      </c>
      <c r="Q1033" s="24" t="s">
        <v>3099</v>
      </c>
      <c r="R1033" s="24" t="s">
        <v>988</v>
      </c>
    </row>
    <row r="1034" spans="1:18" ht="27">
      <c r="A1034" s="24">
        <v>1033</v>
      </c>
      <c r="B1034" s="24" t="s">
        <v>6185</v>
      </c>
      <c r="C1034" s="29">
        <v>202547082212</v>
      </c>
      <c r="D1034" s="24" t="s">
        <v>36</v>
      </c>
      <c r="E1034" s="24" t="s">
        <v>6186</v>
      </c>
      <c r="F1034" s="24" t="s">
        <v>3091</v>
      </c>
      <c r="G1034" s="24" t="s">
        <v>3139</v>
      </c>
      <c r="H1034" s="25" t="s">
        <v>6187</v>
      </c>
      <c r="I1034" s="24"/>
      <c r="J1034" s="24" t="s">
        <v>3048</v>
      </c>
      <c r="K1034" s="26">
        <v>45895</v>
      </c>
      <c r="L1034" s="26">
        <v>45082</v>
      </c>
      <c r="M1034" s="26">
        <v>45898</v>
      </c>
      <c r="N1034" s="24"/>
      <c r="O1034" s="26">
        <v>45898</v>
      </c>
      <c r="P1034" s="24" t="s">
        <v>3098</v>
      </c>
      <c r="Q1034" s="24" t="s">
        <v>3099</v>
      </c>
      <c r="R1034" s="24" t="s">
        <v>988</v>
      </c>
    </row>
    <row r="1035" spans="1:18" ht="53.4">
      <c r="A1035" s="24">
        <v>1034</v>
      </c>
      <c r="B1035" s="24" t="s">
        <v>6188</v>
      </c>
      <c r="C1035" s="29">
        <v>202518081922</v>
      </c>
      <c r="D1035" s="24" t="s">
        <v>67</v>
      </c>
      <c r="E1035" s="24" t="s">
        <v>6189</v>
      </c>
      <c r="F1035" s="24" t="s">
        <v>3091</v>
      </c>
      <c r="G1035" s="24" t="s">
        <v>4833</v>
      </c>
      <c r="H1035" s="25" t="s">
        <v>6190</v>
      </c>
      <c r="I1035" s="24"/>
      <c r="J1035" s="24" t="s">
        <v>3048</v>
      </c>
      <c r="K1035" s="26">
        <v>45895</v>
      </c>
      <c r="L1035" s="26">
        <v>45898</v>
      </c>
      <c r="M1035" s="26">
        <v>45898</v>
      </c>
      <c r="N1035" s="24"/>
      <c r="O1035" s="26">
        <v>45898</v>
      </c>
      <c r="P1035" s="24" t="s">
        <v>3535</v>
      </c>
      <c r="Q1035" s="24" t="s">
        <v>3536</v>
      </c>
      <c r="R1035" s="24" t="s">
        <v>988</v>
      </c>
    </row>
    <row r="1036" spans="1:18" ht="40.200000000000003">
      <c r="A1036" s="24">
        <v>1035</v>
      </c>
      <c r="B1036" s="24" t="s">
        <v>6191</v>
      </c>
      <c r="C1036" s="29">
        <v>202521082437</v>
      </c>
      <c r="D1036" s="24" t="s">
        <v>45</v>
      </c>
      <c r="E1036" s="24" t="s">
        <v>6192</v>
      </c>
      <c r="F1036" s="24" t="s">
        <v>3052</v>
      </c>
      <c r="G1036" s="24" t="s">
        <v>45</v>
      </c>
      <c r="H1036" s="25" t="s">
        <v>6193</v>
      </c>
      <c r="I1036" s="24" t="s">
        <v>23</v>
      </c>
      <c r="J1036" s="24" t="s">
        <v>3048</v>
      </c>
      <c r="K1036" s="26">
        <v>45877</v>
      </c>
      <c r="L1036" s="26">
        <v>45898</v>
      </c>
      <c r="M1036" s="26">
        <v>45898</v>
      </c>
      <c r="N1036" s="24"/>
      <c r="O1036" s="26">
        <v>45898</v>
      </c>
      <c r="P1036" s="24" t="s">
        <v>3049</v>
      </c>
      <c r="Q1036" s="24" t="s">
        <v>3050</v>
      </c>
      <c r="R1036" s="24" t="s">
        <v>988</v>
      </c>
    </row>
    <row r="1037" spans="1:18" ht="27">
      <c r="A1037" s="24">
        <v>1036</v>
      </c>
      <c r="B1037" s="24" t="s">
        <v>755</v>
      </c>
      <c r="C1037" s="29">
        <v>202544082221</v>
      </c>
      <c r="D1037" s="24" t="s">
        <v>181</v>
      </c>
      <c r="E1037" s="24" t="s">
        <v>756</v>
      </c>
      <c r="F1037" s="24" t="s">
        <v>3066</v>
      </c>
      <c r="G1037" s="24" t="s">
        <v>3319</v>
      </c>
      <c r="H1037" s="25" t="s">
        <v>6194</v>
      </c>
      <c r="I1037" s="24"/>
      <c r="J1037" s="24" t="s">
        <v>3048</v>
      </c>
      <c r="K1037" s="26">
        <v>45777</v>
      </c>
      <c r="L1037" s="26">
        <v>45567</v>
      </c>
      <c r="M1037" s="26">
        <v>45898</v>
      </c>
      <c r="N1037" s="26">
        <v>46509</v>
      </c>
      <c r="O1037" s="24"/>
      <c r="P1037" s="24" t="s">
        <v>3079</v>
      </c>
      <c r="Q1037" s="24" t="s">
        <v>3080</v>
      </c>
      <c r="R1037" s="24" t="s">
        <v>650</v>
      </c>
    </row>
    <row r="1038" spans="1:18" ht="53.4">
      <c r="A1038" s="24">
        <v>1037</v>
      </c>
      <c r="B1038" s="24" t="s">
        <v>6195</v>
      </c>
      <c r="C1038" s="29">
        <v>202547082343</v>
      </c>
      <c r="D1038" s="24" t="s">
        <v>319</v>
      </c>
      <c r="E1038" s="24" t="s">
        <v>6196</v>
      </c>
      <c r="F1038" s="24" t="s">
        <v>3091</v>
      </c>
      <c r="G1038" s="24" t="s">
        <v>6197</v>
      </c>
      <c r="H1038" s="25" t="s">
        <v>6198</v>
      </c>
      <c r="I1038" s="24"/>
      <c r="J1038" s="24" t="s">
        <v>3048</v>
      </c>
      <c r="K1038" s="26">
        <v>45862</v>
      </c>
      <c r="L1038" s="26">
        <v>44956</v>
      </c>
      <c r="M1038" s="26">
        <v>45898</v>
      </c>
      <c r="N1038" s="24"/>
      <c r="O1038" s="26">
        <v>45898</v>
      </c>
      <c r="P1038" s="24" t="s">
        <v>3224</v>
      </c>
      <c r="Q1038" s="24" t="s">
        <v>3225</v>
      </c>
      <c r="R1038" s="24" t="s">
        <v>988</v>
      </c>
    </row>
    <row r="1039" spans="1:18" ht="40.200000000000003">
      <c r="A1039" s="24">
        <v>1038</v>
      </c>
      <c r="B1039" s="24" t="s">
        <v>1232</v>
      </c>
      <c r="C1039" s="29">
        <v>202541082134</v>
      </c>
      <c r="D1039" s="24" t="s">
        <v>60</v>
      </c>
      <c r="E1039" s="24" t="s">
        <v>1233</v>
      </c>
      <c r="F1039" s="24" t="s">
        <v>3059</v>
      </c>
      <c r="G1039" s="24" t="s">
        <v>6199</v>
      </c>
      <c r="H1039" s="25" t="s">
        <v>6200</v>
      </c>
      <c r="I1039" s="24" t="s">
        <v>23</v>
      </c>
      <c r="J1039" s="24" t="s">
        <v>3048</v>
      </c>
      <c r="K1039" s="26">
        <v>45856</v>
      </c>
      <c r="L1039" s="26">
        <v>45898</v>
      </c>
      <c r="M1039" s="26">
        <v>45898</v>
      </c>
      <c r="N1039" s="26">
        <v>46841</v>
      </c>
      <c r="O1039" s="24"/>
      <c r="P1039" s="24" t="s">
        <v>3062</v>
      </c>
      <c r="Q1039" s="24" t="s">
        <v>3063</v>
      </c>
      <c r="R1039" s="24" t="s">
        <v>974</v>
      </c>
    </row>
    <row r="1040" spans="1:18" ht="40.200000000000003">
      <c r="A1040" s="24">
        <v>1039</v>
      </c>
      <c r="B1040" s="24" t="s">
        <v>1230</v>
      </c>
      <c r="C1040" s="29">
        <v>202521082016</v>
      </c>
      <c r="D1040" s="24" t="s">
        <v>160</v>
      </c>
      <c r="E1040" s="24" t="s">
        <v>1231</v>
      </c>
      <c r="F1040" s="24" t="s">
        <v>3052</v>
      </c>
      <c r="G1040" s="24" t="s">
        <v>6060</v>
      </c>
      <c r="H1040" s="25" t="s">
        <v>6201</v>
      </c>
      <c r="I1040" s="24" t="s">
        <v>3152</v>
      </c>
      <c r="J1040" s="24" t="s">
        <v>3162</v>
      </c>
      <c r="K1040" s="26">
        <v>45897</v>
      </c>
      <c r="L1040" s="26">
        <v>45898</v>
      </c>
      <c r="M1040" s="26">
        <v>45898</v>
      </c>
      <c r="N1040" s="26">
        <v>46841</v>
      </c>
      <c r="O1040" s="24"/>
      <c r="P1040" s="24" t="s">
        <v>3933</v>
      </c>
      <c r="Q1040" s="24" t="s">
        <v>3934</v>
      </c>
      <c r="R1040" s="24" t="s">
        <v>968</v>
      </c>
    </row>
    <row r="1041" spans="1:18" ht="40.200000000000003">
      <c r="A1041" s="24">
        <v>1040</v>
      </c>
      <c r="B1041" s="24" t="s">
        <v>6202</v>
      </c>
      <c r="C1041" s="29">
        <v>202517081935</v>
      </c>
      <c r="D1041" s="24" t="s">
        <v>34</v>
      </c>
      <c r="E1041" s="24" t="s">
        <v>6203</v>
      </c>
      <c r="F1041" s="24" t="s">
        <v>3066</v>
      </c>
      <c r="G1041" s="24" t="s">
        <v>3067</v>
      </c>
      <c r="H1041" s="25" t="s">
        <v>6204</v>
      </c>
      <c r="I1041" s="24"/>
      <c r="J1041" s="24" t="s">
        <v>3048</v>
      </c>
      <c r="K1041" s="26">
        <v>45890</v>
      </c>
      <c r="L1041" s="26">
        <v>44991</v>
      </c>
      <c r="M1041" s="26">
        <v>45898</v>
      </c>
      <c r="N1041" s="24"/>
      <c r="O1041" s="26">
        <v>45898</v>
      </c>
      <c r="P1041" s="24" t="s">
        <v>3141</v>
      </c>
      <c r="Q1041" s="24" t="s">
        <v>3142</v>
      </c>
      <c r="R1041" s="24" t="s">
        <v>988</v>
      </c>
    </row>
    <row r="1042" spans="1:18" ht="40.200000000000003">
      <c r="A1042" s="24">
        <v>1041</v>
      </c>
      <c r="B1042" s="24" t="s">
        <v>6205</v>
      </c>
      <c r="C1042" s="29">
        <v>202517082204</v>
      </c>
      <c r="D1042" s="24" t="s">
        <v>34</v>
      </c>
      <c r="E1042" s="24" t="s">
        <v>6206</v>
      </c>
      <c r="F1042" s="24" t="s">
        <v>3066</v>
      </c>
      <c r="G1042" s="24" t="s">
        <v>3067</v>
      </c>
      <c r="H1042" s="25" t="s">
        <v>6207</v>
      </c>
      <c r="I1042" s="24"/>
      <c r="J1042" s="24" t="s">
        <v>3048</v>
      </c>
      <c r="K1042" s="26">
        <v>45895</v>
      </c>
      <c r="L1042" s="26">
        <v>45196</v>
      </c>
      <c r="M1042" s="26">
        <v>45898</v>
      </c>
      <c r="N1042" s="24"/>
      <c r="O1042" s="26">
        <v>45898</v>
      </c>
      <c r="P1042" s="24" t="s">
        <v>3135</v>
      </c>
      <c r="Q1042" s="24" t="s">
        <v>3136</v>
      </c>
      <c r="R1042" s="24" t="s">
        <v>988</v>
      </c>
    </row>
    <row r="1043" spans="1:18" ht="27">
      <c r="A1043" s="24">
        <v>1042</v>
      </c>
      <c r="B1043" s="24" t="s">
        <v>6208</v>
      </c>
      <c r="C1043" s="29">
        <v>202517082535</v>
      </c>
      <c r="D1043" s="24" t="s">
        <v>252</v>
      </c>
      <c r="E1043" s="24" t="s">
        <v>6209</v>
      </c>
      <c r="F1043" s="24" t="s">
        <v>3091</v>
      </c>
      <c r="G1043" s="24" t="s">
        <v>6210</v>
      </c>
      <c r="H1043" s="25" t="s">
        <v>6211</v>
      </c>
      <c r="I1043" s="24"/>
      <c r="J1043" s="24" t="s">
        <v>3048</v>
      </c>
      <c r="K1043" s="26">
        <v>45859</v>
      </c>
      <c r="L1043" s="26">
        <v>44958</v>
      </c>
      <c r="M1043" s="26">
        <v>45899</v>
      </c>
      <c r="N1043" s="24"/>
      <c r="O1043" s="26">
        <v>45899</v>
      </c>
      <c r="P1043" s="24" t="s">
        <v>3135</v>
      </c>
      <c r="Q1043" s="24" t="s">
        <v>3136</v>
      </c>
      <c r="R1043" s="24" t="s">
        <v>988</v>
      </c>
    </row>
    <row r="1044" spans="1:18" ht="27">
      <c r="A1044" s="24">
        <v>1043</v>
      </c>
      <c r="B1044" s="24" t="s">
        <v>6212</v>
      </c>
      <c r="C1044" s="29">
        <v>202547082666</v>
      </c>
      <c r="D1044" s="24" t="s">
        <v>380</v>
      </c>
      <c r="E1044" s="24" t="s">
        <v>649</v>
      </c>
      <c r="F1044" s="24" t="s">
        <v>3045</v>
      </c>
      <c r="G1044" s="24" t="s">
        <v>6213</v>
      </c>
      <c r="H1044" s="25" t="s">
        <v>6214</v>
      </c>
      <c r="I1044" s="24"/>
      <c r="J1044" s="24" t="s">
        <v>3048</v>
      </c>
      <c r="K1044" s="26">
        <v>45827</v>
      </c>
      <c r="L1044" s="26">
        <v>44994</v>
      </c>
      <c r="M1044" s="26">
        <v>45900</v>
      </c>
      <c r="N1044" s="24"/>
      <c r="O1044" s="26">
        <v>45900</v>
      </c>
      <c r="P1044" s="24" t="s">
        <v>3388</v>
      </c>
      <c r="Q1044" s="24" t="s">
        <v>3389</v>
      </c>
      <c r="R1044" s="24" t="s">
        <v>988</v>
      </c>
    </row>
    <row r="1045" spans="1:18" ht="53.4">
      <c r="A1045" s="24">
        <v>1044</v>
      </c>
      <c r="B1045" s="24" t="s">
        <v>6215</v>
      </c>
      <c r="C1045" s="29">
        <v>202517082882</v>
      </c>
      <c r="D1045" s="24" t="s">
        <v>61</v>
      </c>
      <c r="E1045" s="24" t="s">
        <v>6216</v>
      </c>
      <c r="F1045" s="24" t="s">
        <v>3066</v>
      </c>
      <c r="G1045" s="24" t="s">
        <v>3067</v>
      </c>
      <c r="H1045" s="25" t="s">
        <v>6217</v>
      </c>
      <c r="I1045" s="24"/>
      <c r="J1045" s="24" t="s">
        <v>3048</v>
      </c>
      <c r="K1045" s="26">
        <v>45873</v>
      </c>
      <c r="L1045" s="26">
        <v>45203</v>
      </c>
      <c r="M1045" s="26">
        <v>45901</v>
      </c>
      <c r="N1045" s="24"/>
      <c r="O1045" s="26">
        <v>45901</v>
      </c>
      <c r="P1045" s="24" t="s">
        <v>3135</v>
      </c>
      <c r="Q1045" s="24" t="s">
        <v>3136</v>
      </c>
      <c r="R1045" s="24" t="s">
        <v>988</v>
      </c>
    </row>
    <row r="1046" spans="1:18" ht="40.200000000000003">
      <c r="A1046" s="24">
        <v>1045</v>
      </c>
      <c r="B1046" s="24" t="s">
        <v>6218</v>
      </c>
      <c r="C1046" s="29">
        <v>202517082867</v>
      </c>
      <c r="D1046" s="24" t="s">
        <v>95</v>
      </c>
      <c r="E1046" s="24" t="s">
        <v>6219</v>
      </c>
      <c r="F1046" s="24" t="s">
        <v>3059</v>
      </c>
      <c r="G1046" s="24" t="s">
        <v>6220</v>
      </c>
      <c r="H1046" s="25" t="s">
        <v>6221</v>
      </c>
      <c r="I1046" s="24"/>
      <c r="J1046" s="24" t="s">
        <v>3048</v>
      </c>
      <c r="K1046" s="26">
        <v>45855</v>
      </c>
      <c r="L1046" s="26">
        <v>44964</v>
      </c>
      <c r="M1046" s="26">
        <v>45901</v>
      </c>
      <c r="N1046" s="24"/>
      <c r="O1046" s="26">
        <v>45901</v>
      </c>
      <c r="P1046" s="24" t="s">
        <v>5213</v>
      </c>
      <c r="Q1046" s="24" t="s">
        <v>3316</v>
      </c>
      <c r="R1046" s="24" t="s">
        <v>988</v>
      </c>
    </row>
    <row r="1047" spans="1:18" ht="27">
      <c r="A1047" s="24">
        <v>1046</v>
      </c>
      <c r="B1047" s="24" t="s">
        <v>6222</v>
      </c>
      <c r="C1047" s="29">
        <v>202514082881</v>
      </c>
      <c r="D1047" s="24" t="s">
        <v>112</v>
      </c>
      <c r="E1047" s="24" t="s">
        <v>6223</v>
      </c>
      <c r="F1047" s="24" t="s">
        <v>3045</v>
      </c>
      <c r="G1047" s="24" t="s">
        <v>5680</v>
      </c>
      <c r="H1047" s="25" t="s">
        <v>6224</v>
      </c>
      <c r="I1047" s="24"/>
      <c r="J1047" s="24" t="s">
        <v>3048</v>
      </c>
      <c r="K1047" s="26">
        <v>45894</v>
      </c>
      <c r="L1047" s="26">
        <v>45562</v>
      </c>
      <c r="M1047" s="26">
        <v>45901</v>
      </c>
      <c r="N1047" s="24"/>
      <c r="O1047" s="26">
        <v>45901</v>
      </c>
      <c r="P1047" s="24" t="s">
        <v>4491</v>
      </c>
      <c r="Q1047" s="24" t="s">
        <v>3279</v>
      </c>
      <c r="R1047" s="24" t="s">
        <v>988</v>
      </c>
    </row>
    <row r="1048" spans="1:18" ht="40.200000000000003">
      <c r="A1048" s="24">
        <v>1047</v>
      </c>
      <c r="B1048" s="24" t="s">
        <v>6225</v>
      </c>
      <c r="C1048" s="29">
        <v>202547082935</v>
      </c>
      <c r="D1048" s="24" t="s">
        <v>168</v>
      </c>
      <c r="E1048" s="24" t="s">
        <v>6226</v>
      </c>
      <c r="F1048" s="24" t="s">
        <v>3045</v>
      </c>
      <c r="G1048" s="24" t="s">
        <v>3046</v>
      </c>
      <c r="H1048" s="25" t="s">
        <v>6227</v>
      </c>
      <c r="I1048" s="24"/>
      <c r="J1048" s="24" t="s">
        <v>3048</v>
      </c>
      <c r="K1048" s="26">
        <v>45890</v>
      </c>
      <c r="L1048" s="26">
        <v>44992</v>
      </c>
      <c r="M1048" s="26">
        <v>45901</v>
      </c>
      <c r="N1048" s="24"/>
      <c r="O1048" s="26">
        <v>45901</v>
      </c>
      <c r="P1048" s="24" t="s">
        <v>3168</v>
      </c>
      <c r="Q1048" s="24" t="s">
        <v>3050</v>
      </c>
      <c r="R1048" s="24" t="s">
        <v>988</v>
      </c>
    </row>
    <row r="1049" spans="1:18" ht="27">
      <c r="A1049" s="24">
        <v>1048</v>
      </c>
      <c r="B1049" s="24" t="s">
        <v>1238</v>
      </c>
      <c r="C1049" s="29">
        <v>202541082830</v>
      </c>
      <c r="D1049" s="24" t="s">
        <v>31</v>
      </c>
      <c r="E1049" s="24" t="s">
        <v>1239</v>
      </c>
      <c r="F1049" s="24" t="s">
        <v>3091</v>
      </c>
      <c r="G1049" s="24" t="s">
        <v>31</v>
      </c>
      <c r="H1049" s="25" t="s">
        <v>6228</v>
      </c>
      <c r="I1049" s="24" t="s">
        <v>3152</v>
      </c>
      <c r="J1049" s="24" t="s">
        <v>3048</v>
      </c>
      <c r="K1049" s="26">
        <v>45899</v>
      </c>
      <c r="L1049" s="26">
        <v>45901</v>
      </c>
      <c r="M1049" s="26">
        <v>45901</v>
      </c>
      <c r="N1049" s="26">
        <v>46844</v>
      </c>
      <c r="O1049" s="24"/>
      <c r="P1049" s="24" t="s">
        <v>3192</v>
      </c>
      <c r="Q1049" s="24" t="s">
        <v>3193</v>
      </c>
      <c r="R1049" s="24" t="s">
        <v>968</v>
      </c>
    </row>
    <row r="1050" spans="1:18" ht="53.4">
      <c r="A1050" s="24">
        <v>1049</v>
      </c>
      <c r="B1050" s="24" t="s">
        <v>6229</v>
      </c>
      <c r="C1050" s="29">
        <v>202517082792</v>
      </c>
      <c r="D1050" s="24" t="s">
        <v>31</v>
      </c>
      <c r="E1050" s="24" t="s">
        <v>6230</v>
      </c>
      <c r="F1050" s="24" t="s">
        <v>3091</v>
      </c>
      <c r="G1050" s="24" t="s">
        <v>31</v>
      </c>
      <c r="H1050" s="25" t="s">
        <v>6231</v>
      </c>
      <c r="I1050" s="24"/>
      <c r="J1050" s="24" t="s">
        <v>3048</v>
      </c>
      <c r="K1050" s="26">
        <v>45898</v>
      </c>
      <c r="L1050" s="26">
        <v>45013</v>
      </c>
      <c r="M1050" s="26">
        <v>45901</v>
      </c>
      <c r="N1050" s="24"/>
      <c r="O1050" s="26">
        <v>45901</v>
      </c>
      <c r="P1050" s="24" t="s">
        <v>3114</v>
      </c>
      <c r="Q1050" s="24" t="s">
        <v>3094</v>
      </c>
      <c r="R1050" s="24" t="s">
        <v>988</v>
      </c>
    </row>
    <row r="1051" spans="1:18" ht="40.200000000000003">
      <c r="A1051" s="24">
        <v>1050</v>
      </c>
      <c r="B1051" s="24" t="s">
        <v>6232</v>
      </c>
      <c r="C1051" s="29">
        <v>202517082878</v>
      </c>
      <c r="D1051" s="24" t="s">
        <v>129</v>
      </c>
      <c r="E1051" s="24" t="s">
        <v>6233</v>
      </c>
      <c r="F1051" s="24" t="s">
        <v>3312</v>
      </c>
      <c r="G1051" s="24" t="s">
        <v>129</v>
      </c>
      <c r="H1051" s="25" t="s">
        <v>6234</v>
      </c>
      <c r="I1051" s="24"/>
      <c r="J1051" s="24" t="s">
        <v>3048</v>
      </c>
      <c r="K1051" s="26">
        <v>45890</v>
      </c>
      <c r="L1051" s="26">
        <v>45028</v>
      </c>
      <c r="M1051" s="26">
        <v>45901</v>
      </c>
      <c r="N1051" s="24"/>
      <c r="O1051" s="26">
        <v>45901</v>
      </c>
      <c r="P1051" s="24" t="s">
        <v>3397</v>
      </c>
      <c r="Q1051" s="24" t="s">
        <v>3398</v>
      </c>
      <c r="R1051" s="24" t="s">
        <v>988</v>
      </c>
    </row>
    <row r="1052" spans="1:18" ht="53.4">
      <c r="A1052" s="24">
        <v>1051</v>
      </c>
      <c r="B1052" s="24" t="s">
        <v>6235</v>
      </c>
      <c r="C1052" s="29">
        <v>202517083027</v>
      </c>
      <c r="D1052" s="24" t="s">
        <v>134</v>
      </c>
      <c r="E1052" s="24" t="s">
        <v>6236</v>
      </c>
      <c r="F1052" s="24" t="s">
        <v>3117</v>
      </c>
      <c r="G1052" s="24" t="s">
        <v>3392</v>
      </c>
      <c r="H1052" s="25" t="s">
        <v>6237</v>
      </c>
      <c r="I1052" s="24"/>
      <c r="J1052" s="24" t="s">
        <v>3048</v>
      </c>
      <c r="K1052" s="26">
        <v>45894</v>
      </c>
      <c r="L1052" s="26">
        <v>44974</v>
      </c>
      <c r="M1052" s="26">
        <v>45901</v>
      </c>
      <c r="N1052" s="24"/>
      <c r="O1052" s="26">
        <v>45901</v>
      </c>
      <c r="P1052" s="24" t="s">
        <v>3049</v>
      </c>
      <c r="Q1052" s="24" t="s">
        <v>3050</v>
      </c>
      <c r="R1052" s="24" t="s">
        <v>988</v>
      </c>
    </row>
    <row r="1053" spans="1:18" ht="40.200000000000003">
      <c r="A1053" s="24">
        <v>1052</v>
      </c>
      <c r="B1053" s="24" t="s">
        <v>6238</v>
      </c>
      <c r="C1053" s="29">
        <v>202517082939</v>
      </c>
      <c r="D1053" s="24" t="s">
        <v>134</v>
      </c>
      <c r="E1053" s="24" t="s">
        <v>6239</v>
      </c>
      <c r="F1053" s="24" t="s">
        <v>3117</v>
      </c>
      <c r="G1053" s="24" t="s">
        <v>3392</v>
      </c>
      <c r="H1053" s="25" t="s">
        <v>6240</v>
      </c>
      <c r="I1053" s="24"/>
      <c r="J1053" s="24" t="s">
        <v>3048</v>
      </c>
      <c r="K1053" s="26">
        <v>45897</v>
      </c>
      <c r="L1053" s="26">
        <v>44974</v>
      </c>
      <c r="M1053" s="26">
        <v>45901</v>
      </c>
      <c r="N1053" s="24"/>
      <c r="O1053" s="26">
        <v>45901</v>
      </c>
      <c r="P1053" s="24" t="s">
        <v>3049</v>
      </c>
      <c r="Q1053" s="24" t="s">
        <v>3050</v>
      </c>
      <c r="R1053" s="24" t="s">
        <v>988</v>
      </c>
    </row>
    <row r="1054" spans="1:18" ht="27">
      <c r="A1054" s="24">
        <v>1053</v>
      </c>
      <c r="B1054" s="24" t="s">
        <v>1240</v>
      </c>
      <c r="C1054" s="29">
        <v>202541082903</v>
      </c>
      <c r="D1054" s="24" t="s">
        <v>56</v>
      </c>
      <c r="E1054" s="24" t="s">
        <v>1241</v>
      </c>
      <c r="F1054" s="24" t="s">
        <v>3091</v>
      </c>
      <c r="G1054" s="24" t="s">
        <v>4358</v>
      </c>
      <c r="H1054" s="25" t="s">
        <v>6241</v>
      </c>
      <c r="I1054" s="24" t="s">
        <v>3152</v>
      </c>
      <c r="J1054" s="24" t="s">
        <v>3048</v>
      </c>
      <c r="K1054" s="26">
        <v>45897</v>
      </c>
      <c r="L1054" s="26">
        <v>45901</v>
      </c>
      <c r="M1054" s="26">
        <v>45901</v>
      </c>
      <c r="N1054" s="26">
        <v>46844</v>
      </c>
      <c r="O1054" s="24"/>
      <c r="P1054" s="24" t="s">
        <v>3168</v>
      </c>
      <c r="Q1054" s="24" t="s">
        <v>3050</v>
      </c>
      <c r="R1054" s="24" t="s">
        <v>647</v>
      </c>
    </row>
    <row r="1055" spans="1:18" ht="40.200000000000003">
      <c r="A1055" s="24">
        <v>1054</v>
      </c>
      <c r="B1055" s="24" t="s">
        <v>6242</v>
      </c>
      <c r="C1055" s="29">
        <v>202517083058</v>
      </c>
      <c r="D1055" s="24" t="s">
        <v>302</v>
      </c>
      <c r="E1055" s="24" t="s">
        <v>6243</v>
      </c>
      <c r="F1055" s="24" t="s">
        <v>3045</v>
      </c>
      <c r="G1055" s="24" t="s">
        <v>6244</v>
      </c>
      <c r="H1055" s="25" t="s">
        <v>6245</v>
      </c>
      <c r="I1055" s="24"/>
      <c r="J1055" s="24" t="s">
        <v>3048</v>
      </c>
      <c r="K1055" s="26">
        <v>45798</v>
      </c>
      <c r="L1055" s="26">
        <v>44972</v>
      </c>
      <c r="M1055" s="26">
        <v>45901</v>
      </c>
      <c r="N1055" s="24"/>
      <c r="O1055" s="26">
        <v>45901</v>
      </c>
      <c r="P1055" s="24" t="s">
        <v>3233</v>
      </c>
      <c r="Q1055" s="24" t="s">
        <v>3234</v>
      </c>
      <c r="R1055" s="24" t="s">
        <v>988</v>
      </c>
    </row>
    <row r="1056" spans="1:18" ht="53.4">
      <c r="A1056" s="24">
        <v>1055</v>
      </c>
      <c r="B1056" s="24" t="s">
        <v>6246</v>
      </c>
      <c r="C1056" s="29">
        <v>202517082908</v>
      </c>
      <c r="D1056" s="24" t="s">
        <v>32</v>
      </c>
      <c r="E1056" s="24" t="s">
        <v>6247</v>
      </c>
      <c r="F1056" s="24" t="s">
        <v>3066</v>
      </c>
      <c r="G1056" s="24" t="s">
        <v>3067</v>
      </c>
      <c r="H1056" s="25" t="s">
        <v>6248</v>
      </c>
      <c r="I1056" s="24"/>
      <c r="J1056" s="24" t="s">
        <v>3048</v>
      </c>
      <c r="K1056" s="26">
        <v>45873</v>
      </c>
      <c r="L1056" s="26">
        <v>45293</v>
      </c>
      <c r="M1056" s="26">
        <v>45901</v>
      </c>
      <c r="N1056" s="24"/>
      <c r="O1056" s="26">
        <v>45901</v>
      </c>
      <c r="P1056" s="24" t="s">
        <v>3254</v>
      </c>
      <c r="Q1056" s="24" t="s">
        <v>3255</v>
      </c>
      <c r="R1056" s="24" t="s">
        <v>988</v>
      </c>
    </row>
    <row r="1057" spans="1:18" ht="53.4">
      <c r="A1057" s="24">
        <v>1056</v>
      </c>
      <c r="B1057" s="24" t="s">
        <v>6249</v>
      </c>
      <c r="C1057" s="29">
        <v>202517083240</v>
      </c>
      <c r="D1057" s="24" t="s">
        <v>240</v>
      </c>
      <c r="E1057" s="24" t="s">
        <v>6250</v>
      </c>
      <c r="F1057" s="24" t="s">
        <v>3045</v>
      </c>
      <c r="G1057" s="24" t="s">
        <v>6251</v>
      </c>
      <c r="H1057" s="25" t="s">
        <v>6252</v>
      </c>
      <c r="I1057" s="24"/>
      <c r="J1057" s="24" t="s">
        <v>3048</v>
      </c>
      <c r="K1057" s="26">
        <v>45841</v>
      </c>
      <c r="L1057" s="26">
        <v>45002</v>
      </c>
      <c r="M1057" s="26">
        <v>45902</v>
      </c>
      <c r="N1057" s="24"/>
      <c r="O1057" s="26">
        <v>45902</v>
      </c>
      <c r="P1057" s="24" t="s">
        <v>3294</v>
      </c>
      <c r="Q1057" s="24" t="s">
        <v>3295</v>
      </c>
      <c r="R1057" s="24" t="s">
        <v>988</v>
      </c>
    </row>
    <row r="1058" spans="1:18" ht="40.200000000000003">
      <c r="A1058" s="24">
        <v>1057</v>
      </c>
      <c r="B1058" s="24" t="s">
        <v>6253</v>
      </c>
      <c r="C1058" s="29">
        <v>202547083239</v>
      </c>
      <c r="D1058" s="24" t="s">
        <v>39</v>
      </c>
      <c r="E1058" s="24" t="s">
        <v>6254</v>
      </c>
      <c r="F1058" s="24" t="s">
        <v>3165</v>
      </c>
      <c r="G1058" s="24" t="s">
        <v>3166</v>
      </c>
      <c r="H1058" s="25" t="s">
        <v>6255</v>
      </c>
      <c r="I1058" s="24"/>
      <c r="J1058" s="24" t="s">
        <v>3048</v>
      </c>
      <c r="K1058" s="26">
        <v>45841</v>
      </c>
      <c r="L1058" s="26">
        <v>45902</v>
      </c>
      <c r="M1058" s="26">
        <v>45902</v>
      </c>
      <c r="N1058" s="24"/>
      <c r="O1058" s="26">
        <v>45902</v>
      </c>
      <c r="P1058" s="24" t="s">
        <v>3893</v>
      </c>
      <c r="Q1058" s="24" t="s">
        <v>3894</v>
      </c>
      <c r="R1058" s="24" t="s">
        <v>988</v>
      </c>
    </row>
    <row r="1059" spans="1:18" ht="40.200000000000003">
      <c r="A1059" s="24">
        <v>1058</v>
      </c>
      <c r="B1059" s="24" t="s">
        <v>6256</v>
      </c>
      <c r="C1059" s="29">
        <v>202547083228</v>
      </c>
      <c r="D1059" s="24" t="s">
        <v>31</v>
      </c>
      <c r="E1059" s="24" t="s">
        <v>6257</v>
      </c>
      <c r="F1059" s="24" t="s">
        <v>3091</v>
      </c>
      <c r="G1059" s="24" t="s">
        <v>31</v>
      </c>
      <c r="H1059" s="25" t="s">
        <v>6258</v>
      </c>
      <c r="I1059" s="24"/>
      <c r="J1059" s="24" t="s">
        <v>3048</v>
      </c>
      <c r="K1059" s="26">
        <v>45895</v>
      </c>
      <c r="L1059" s="26">
        <v>45028</v>
      </c>
      <c r="M1059" s="26">
        <v>45902</v>
      </c>
      <c r="N1059" s="24"/>
      <c r="O1059" s="26">
        <v>45902</v>
      </c>
      <c r="P1059" s="24" t="s">
        <v>3103</v>
      </c>
      <c r="Q1059" s="24" t="s">
        <v>3104</v>
      </c>
      <c r="R1059" s="24" t="s">
        <v>988</v>
      </c>
    </row>
    <row r="1060" spans="1:18" ht="40.200000000000003">
      <c r="A1060" s="24">
        <v>1059</v>
      </c>
      <c r="B1060" s="24" t="s">
        <v>745</v>
      </c>
      <c r="C1060" s="29">
        <v>202514083277</v>
      </c>
      <c r="D1060" s="24" t="s">
        <v>110</v>
      </c>
      <c r="E1060" s="24" t="s">
        <v>746</v>
      </c>
      <c r="F1060" s="24" t="s">
        <v>3066</v>
      </c>
      <c r="G1060" s="24" t="s">
        <v>3319</v>
      </c>
      <c r="H1060" s="25" t="s">
        <v>6259</v>
      </c>
      <c r="I1060" s="24"/>
      <c r="J1060" s="24" t="s">
        <v>3048</v>
      </c>
      <c r="K1060" s="26">
        <v>45824</v>
      </c>
      <c r="L1060" s="26">
        <v>45562</v>
      </c>
      <c r="M1060" s="26">
        <v>45902</v>
      </c>
      <c r="N1060" s="26">
        <v>46504</v>
      </c>
      <c r="O1060" s="24"/>
      <c r="P1060" s="24" t="s">
        <v>3173</v>
      </c>
      <c r="Q1060" s="24" t="s">
        <v>3174</v>
      </c>
      <c r="R1060" s="24" t="s">
        <v>650</v>
      </c>
    </row>
    <row r="1061" spans="1:18" ht="40.200000000000003">
      <c r="A1061" s="24">
        <v>1060</v>
      </c>
      <c r="B1061" s="24" t="s">
        <v>1242</v>
      </c>
      <c r="C1061" s="29">
        <v>202511083527</v>
      </c>
      <c r="D1061" s="24" t="s">
        <v>80</v>
      </c>
      <c r="E1061" s="24" t="s">
        <v>1243</v>
      </c>
      <c r="F1061" s="24" t="s">
        <v>3052</v>
      </c>
      <c r="G1061" s="24" t="s">
        <v>6260</v>
      </c>
      <c r="H1061" s="25" t="s">
        <v>6261</v>
      </c>
      <c r="I1061" s="24" t="s">
        <v>3152</v>
      </c>
      <c r="J1061" s="24" t="s">
        <v>3048</v>
      </c>
      <c r="K1061" s="26">
        <v>45897</v>
      </c>
      <c r="L1061" s="26">
        <v>45902</v>
      </c>
      <c r="M1061" s="26">
        <v>45902</v>
      </c>
      <c r="N1061" s="26">
        <v>46845</v>
      </c>
      <c r="O1061" s="24"/>
      <c r="P1061" s="24" t="s">
        <v>3583</v>
      </c>
      <c r="Q1061" s="24" t="s">
        <v>3584</v>
      </c>
      <c r="R1061" s="24" t="s">
        <v>968</v>
      </c>
    </row>
    <row r="1062" spans="1:18" ht="27">
      <c r="A1062" s="24">
        <v>1061</v>
      </c>
      <c r="B1062" s="24" t="s">
        <v>6262</v>
      </c>
      <c r="C1062" s="29">
        <v>202517083374</v>
      </c>
      <c r="D1062" s="24" t="s">
        <v>48</v>
      </c>
      <c r="E1062" s="24" t="s">
        <v>6263</v>
      </c>
      <c r="F1062" s="24" t="s">
        <v>3066</v>
      </c>
      <c r="G1062" s="24" t="s">
        <v>3077</v>
      </c>
      <c r="H1062" s="25" t="s">
        <v>6264</v>
      </c>
      <c r="I1062" s="24"/>
      <c r="J1062" s="24" t="s">
        <v>3048</v>
      </c>
      <c r="K1062" s="26">
        <v>45854</v>
      </c>
      <c r="L1062" s="26">
        <v>44988</v>
      </c>
      <c r="M1062" s="26">
        <v>45902</v>
      </c>
      <c r="N1062" s="24"/>
      <c r="O1062" s="26">
        <v>45902</v>
      </c>
      <c r="P1062" s="24" t="s">
        <v>3173</v>
      </c>
      <c r="Q1062" s="24" t="s">
        <v>3174</v>
      </c>
      <c r="R1062" s="24" t="s">
        <v>988</v>
      </c>
    </row>
    <row r="1063" spans="1:18" ht="66.599999999999994">
      <c r="A1063" s="24">
        <v>1062</v>
      </c>
      <c r="B1063" s="24" t="s">
        <v>1244</v>
      </c>
      <c r="C1063" s="29">
        <v>202541083251</v>
      </c>
      <c r="D1063" s="24" t="s">
        <v>44</v>
      </c>
      <c r="E1063" s="24" t="s">
        <v>1245</v>
      </c>
      <c r="F1063" s="24" t="s">
        <v>3052</v>
      </c>
      <c r="G1063" s="24" t="s">
        <v>3408</v>
      </c>
      <c r="H1063" s="25" t="s">
        <v>6265</v>
      </c>
      <c r="I1063" s="24" t="s">
        <v>3152</v>
      </c>
      <c r="J1063" s="24" t="s">
        <v>3334</v>
      </c>
      <c r="K1063" s="26">
        <v>45812</v>
      </c>
      <c r="L1063" s="26">
        <v>45902</v>
      </c>
      <c r="M1063" s="26">
        <v>45902</v>
      </c>
      <c r="N1063" s="26">
        <v>46845</v>
      </c>
      <c r="O1063" s="24"/>
      <c r="P1063" s="24" t="s">
        <v>3435</v>
      </c>
      <c r="Q1063" s="24" t="s">
        <v>3159</v>
      </c>
      <c r="R1063" s="24" t="s">
        <v>968</v>
      </c>
    </row>
    <row r="1064" spans="1:18" ht="40.200000000000003">
      <c r="A1064" s="24">
        <v>1063</v>
      </c>
      <c r="B1064" s="24" t="s">
        <v>6266</v>
      </c>
      <c r="C1064" s="29">
        <v>202547083541</v>
      </c>
      <c r="D1064" s="24" t="s">
        <v>346</v>
      </c>
      <c r="E1064" s="24" t="s">
        <v>6267</v>
      </c>
      <c r="F1064" s="24" t="s">
        <v>3091</v>
      </c>
      <c r="G1064" s="24" t="s">
        <v>6268</v>
      </c>
      <c r="H1064" s="25" t="s">
        <v>6269</v>
      </c>
      <c r="I1064" s="24"/>
      <c r="J1064" s="24" t="s">
        <v>3048</v>
      </c>
      <c r="K1064" s="26">
        <v>45901</v>
      </c>
      <c r="L1064" s="26">
        <v>44960</v>
      </c>
      <c r="M1064" s="26">
        <v>45902</v>
      </c>
      <c r="N1064" s="24"/>
      <c r="O1064" s="26">
        <v>45902</v>
      </c>
      <c r="P1064" s="24" t="s">
        <v>3853</v>
      </c>
      <c r="Q1064" s="24" t="s">
        <v>3056</v>
      </c>
      <c r="R1064" s="24" t="s">
        <v>988</v>
      </c>
    </row>
    <row r="1065" spans="1:18" ht="40.200000000000003">
      <c r="A1065" s="24">
        <v>1064</v>
      </c>
      <c r="B1065" s="24" t="s">
        <v>6270</v>
      </c>
      <c r="C1065" s="29">
        <v>202547083488</v>
      </c>
      <c r="D1065" s="24" t="s">
        <v>142</v>
      </c>
      <c r="E1065" s="24" t="s">
        <v>6271</v>
      </c>
      <c r="F1065" s="24" t="s">
        <v>3091</v>
      </c>
      <c r="G1065" s="24" t="s">
        <v>3468</v>
      </c>
      <c r="H1065" s="25" t="s">
        <v>6272</v>
      </c>
      <c r="I1065" s="24"/>
      <c r="J1065" s="24" t="s">
        <v>3470</v>
      </c>
      <c r="K1065" s="26">
        <v>45825</v>
      </c>
      <c r="L1065" s="26">
        <v>44987</v>
      </c>
      <c r="M1065" s="26">
        <v>45902</v>
      </c>
      <c r="N1065" s="24"/>
      <c r="O1065" s="26">
        <v>45902</v>
      </c>
      <c r="P1065" s="24" t="s">
        <v>3364</v>
      </c>
      <c r="Q1065" s="24" t="s">
        <v>3255</v>
      </c>
      <c r="R1065" s="24" t="s">
        <v>988</v>
      </c>
    </row>
    <row r="1066" spans="1:18" ht="53.4">
      <c r="A1066" s="24">
        <v>1065</v>
      </c>
      <c r="B1066" s="24" t="s">
        <v>6273</v>
      </c>
      <c r="C1066" s="29">
        <v>202517083285</v>
      </c>
      <c r="D1066" s="24" t="s">
        <v>49</v>
      </c>
      <c r="E1066" s="24" t="s">
        <v>6274</v>
      </c>
      <c r="F1066" s="24" t="s">
        <v>3066</v>
      </c>
      <c r="G1066" s="24" t="s">
        <v>3067</v>
      </c>
      <c r="H1066" s="25" t="s">
        <v>6275</v>
      </c>
      <c r="I1066" s="24"/>
      <c r="J1066" s="24" t="s">
        <v>3048</v>
      </c>
      <c r="K1066" s="26">
        <v>45744</v>
      </c>
      <c r="L1066" s="26">
        <v>45195</v>
      </c>
      <c r="M1066" s="26">
        <v>45902</v>
      </c>
      <c r="N1066" s="24"/>
      <c r="O1066" s="26">
        <v>45904</v>
      </c>
      <c r="P1066" s="24" t="s">
        <v>3233</v>
      </c>
      <c r="Q1066" s="24" t="s">
        <v>3234</v>
      </c>
      <c r="R1066" s="24" t="s">
        <v>988</v>
      </c>
    </row>
    <row r="1067" spans="1:18" ht="53.4">
      <c r="A1067" s="24">
        <v>1066</v>
      </c>
      <c r="B1067" s="24" t="s">
        <v>721</v>
      </c>
      <c r="C1067" s="29">
        <v>202514083183</v>
      </c>
      <c r="D1067" s="24" t="s">
        <v>284</v>
      </c>
      <c r="E1067" s="24" t="s">
        <v>722</v>
      </c>
      <c r="F1067" s="24" t="s">
        <v>3302</v>
      </c>
      <c r="G1067" s="24" t="s">
        <v>4872</v>
      </c>
      <c r="H1067" s="25" t="s">
        <v>6276</v>
      </c>
      <c r="I1067" s="24"/>
      <c r="J1067" s="24" t="s">
        <v>3048</v>
      </c>
      <c r="K1067" s="26">
        <v>45898</v>
      </c>
      <c r="L1067" s="26">
        <v>45539</v>
      </c>
      <c r="M1067" s="26">
        <v>45902</v>
      </c>
      <c r="N1067" s="26">
        <v>46481</v>
      </c>
      <c r="O1067" s="24"/>
      <c r="P1067" s="24" t="s">
        <v>3141</v>
      </c>
      <c r="Q1067" s="24" t="s">
        <v>3142</v>
      </c>
      <c r="R1067" s="24" t="s">
        <v>650</v>
      </c>
    </row>
    <row r="1068" spans="1:18" ht="40.200000000000003">
      <c r="A1068" s="24">
        <v>1067</v>
      </c>
      <c r="B1068" s="24" t="s">
        <v>6277</v>
      </c>
      <c r="C1068" s="29">
        <v>202517083537</v>
      </c>
      <c r="D1068" s="24" t="s">
        <v>238</v>
      </c>
      <c r="E1068" s="24" t="s">
        <v>6278</v>
      </c>
      <c r="F1068" s="24" t="s">
        <v>3091</v>
      </c>
      <c r="G1068" s="24" t="s">
        <v>6279</v>
      </c>
      <c r="H1068" s="25" t="s">
        <v>6280</v>
      </c>
      <c r="I1068" s="24"/>
      <c r="J1068" s="24" t="s">
        <v>3048</v>
      </c>
      <c r="K1068" s="26">
        <v>45855</v>
      </c>
      <c r="L1068" s="26">
        <v>44960</v>
      </c>
      <c r="M1068" s="26">
        <v>45902</v>
      </c>
      <c r="N1068" s="24"/>
      <c r="O1068" s="26">
        <v>45902</v>
      </c>
      <c r="P1068" s="24" t="s">
        <v>3130</v>
      </c>
      <c r="Q1068" s="24" t="s">
        <v>3131</v>
      </c>
      <c r="R1068" s="24" t="s">
        <v>988</v>
      </c>
    </row>
    <row r="1069" spans="1:18" ht="40.200000000000003">
      <c r="A1069" s="24">
        <v>1068</v>
      </c>
      <c r="B1069" s="24" t="s">
        <v>6281</v>
      </c>
      <c r="C1069" s="29">
        <v>202517083245</v>
      </c>
      <c r="D1069" s="24" t="s">
        <v>32</v>
      </c>
      <c r="E1069" s="24" t="s">
        <v>6282</v>
      </c>
      <c r="F1069" s="24" t="s">
        <v>3066</v>
      </c>
      <c r="G1069" s="24" t="s">
        <v>3067</v>
      </c>
      <c r="H1069" s="25" t="s">
        <v>6283</v>
      </c>
      <c r="I1069" s="24"/>
      <c r="J1069" s="24" t="s">
        <v>3048</v>
      </c>
      <c r="K1069" s="26">
        <v>45877</v>
      </c>
      <c r="L1069" s="26">
        <v>45169</v>
      </c>
      <c r="M1069" s="26">
        <v>45902</v>
      </c>
      <c r="N1069" s="24"/>
      <c r="O1069" s="26">
        <v>45902</v>
      </c>
      <c r="P1069" s="24" t="s">
        <v>3204</v>
      </c>
      <c r="Q1069" s="24" t="s">
        <v>3205</v>
      </c>
      <c r="R1069" s="24" t="s">
        <v>988</v>
      </c>
    </row>
    <row r="1070" spans="1:18" ht="40.200000000000003">
      <c r="A1070" s="24">
        <v>1069</v>
      </c>
      <c r="B1070" s="24" t="s">
        <v>6284</v>
      </c>
      <c r="C1070" s="29">
        <v>202517083259</v>
      </c>
      <c r="D1070" s="24" t="s">
        <v>32</v>
      </c>
      <c r="E1070" s="24" t="s">
        <v>6285</v>
      </c>
      <c r="F1070" s="24" t="s">
        <v>3066</v>
      </c>
      <c r="G1070" s="24" t="s">
        <v>3067</v>
      </c>
      <c r="H1070" s="25" t="s">
        <v>6286</v>
      </c>
      <c r="I1070" s="24"/>
      <c r="J1070" s="24" t="s">
        <v>3048</v>
      </c>
      <c r="K1070" s="26">
        <v>45875</v>
      </c>
      <c r="L1070" s="26">
        <v>45184</v>
      </c>
      <c r="M1070" s="26">
        <v>45902</v>
      </c>
      <c r="N1070" s="24"/>
      <c r="O1070" s="26">
        <v>45902</v>
      </c>
      <c r="P1070" s="24" t="s">
        <v>3204</v>
      </c>
      <c r="Q1070" s="24" t="s">
        <v>3205</v>
      </c>
      <c r="R1070" s="24" t="s">
        <v>988</v>
      </c>
    </row>
    <row r="1071" spans="1:18" ht="40.200000000000003">
      <c r="A1071" s="24">
        <v>1070</v>
      </c>
      <c r="B1071" s="24" t="s">
        <v>6287</v>
      </c>
      <c r="C1071" s="29">
        <v>202517083328</v>
      </c>
      <c r="D1071" s="24" t="s">
        <v>32</v>
      </c>
      <c r="E1071" s="24" t="s">
        <v>6288</v>
      </c>
      <c r="F1071" s="24" t="s">
        <v>3066</v>
      </c>
      <c r="G1071" s="24" t="s">
        <v>3067</v>
      </c>
      <c r="H1071" s="25" t="s">
        <v>6289</v>
      </c>
      <c r="I1071" s="24"/>
      <c r="J1071" s="24" t="s">
        <v>3048</v>
      </c>
      <c r="K1071" s="26">
        <v>45875</v>
      </c>
      <c r="L1071" s="26">
        <v>45274</v>
      </c>
      <c r="M1071" s="26">
        <v>45902</v>
      </c>
      <c r="N1071" s="24"/>
      <c r="O1071" s="26">
        <v>45902</v>
      </c>
      <c r="P1071" s="24" t="s">
        <v>3254</v>
      </c>
      <c r="Q1071" s="24" t="s">
        <v>3255</v>
      </c>
      <c r="R1071" s="24" t="s">
        <v>988</v>
      </c>
    </row>
    <row r="1072" spans="1:18" ht="40.200000000000003">
      <c r="A1072" s="24">
        <v>1071</v>
      </c>
      <c r="B1072" s="24" t="s">
        <v>6290</v>
      </c>
      <c r="C1072" s="29">
        <v>202521083428</v>
      </c>
      <c r="D1072" s="24" t="s">
        <v>45</v>
      </c>
      <c r="E1072" s="24" t="s">
        <v>6291</v>
      </c>
      <c r="F1072" s="24" t="s">
        <v>3052</v>
      </c>
      <c r="G1072" s="24" t="s">
        <v>45</v>
      </c>
      <c r="H1072" s="25" t="s">
        <v>6292</v>
      </c>
      <c r="I1072" s="24" t="s">
        <v>23</v>
      </c>
      <c r="J1072" s="24" t="s">
        <v>3048</v>
      </c>
      <c r="K1072" s="26">
        <v>45874</v>
      </c>
      <c r="L1072" s="26">
        <v>45902</v>
      </c>
      <c r="M1072" s="26">
        <v>45902</v>
      </c>
      <c r="N1072" s="24"/>
      <c r="O1072" s="26">
        <v>45903</v>
      </c>
      <c r="P1072" s="24" t="s">
        <v>3093</v>
      </c>
      <c r="Q1072" s="24" t="s">
        <v>3094</v>
      </c>
      <c r="R1072" s="24" t="s">
        <v>988</v>
      </c>
    </row>
    <row r="1073" spans="1:18" ht="27">
      <c r="A1073" s="24">
        <v>1072</v>
      </c>
      <c r="B1073" s="24" t="s">
        <v>6293</v>
      </c>
      <c r="C1073" s="29">
        <v>202547083255</v>
      </c>
      <c r="D1073" s="24" t="s">
        <v>70</v>
      </c>
      <c r="E1073" s="24" t="s">
        <v>6294</v>
      </c>
      <c r="F1073" s="24" t="s">
        <v>3302</v>
      </c>
      <c r="G1073" s="24" t="s">
        <v>6295</v>
      </c>
      <c r="H1073" s="25" t="s">
        <v>6296</v>
      </c>
      <c r="I1073" s="24"/>
      <c r="J1073" s="24" t="s">
        <v>3048</v>
      </c>
      <c r="K1073" s="26">
        <v>45848</v>
      </c>
      <c r="L1073" s="26">
        <v>44964</v>
      </c>
      <c r="M1073" s="26">
        <v>45902</v>
      </c>
      <c r="N1073" s="24"/>
      <c r="O1073" s="26">
        <v>45902</v>
      </c>
      <c r="P1073" s="24" t="s">
        <v>3853</v>
      </c>
      <c r="Q1073" s="24" t="s">
        <v>3056</v>
      </c>
      <c r="R1073" s="24" t="s">
        <v>988</v>
      </c>
    </row>
    <row r="1074" spans="1:18" ht="40.200000000000003">
      <c r="A1074" s="24">
        <v>1073</v>
      </c>
      <c r="B1074" s="24" t="s">
        <v>6297</v>
      </c>
      <c r="C1074" s="29">
        <v>202514083340</v>
      </c>
      <c r="D1074" s="24" t="s">
        <v>55</v>
      </c>
      <c r="E1074" s="24" t="s">
        <v>6298</v>
      </c>
      <c r="F1074" s="24" t="s">
        <v>3091</v>
      </c>
      <c r="G1074" s="24" t="s">
        <v>4429</v>
      </c>
      <c r="H1074" s="25" t="s">
        <v>6299</v>
      </c>
      <c r="I1074" s="24"/>
      <c r="J1074" s="24" t="s">
        <v>3048</v>
      </c>
      <c r="K1074" s="26">
        <v>45894</v>
      </c>
      <c r="L1074" s="26">
        <v>45562</v>
      </c>
      <c r="M1074" s="26">
        <v>45902</v>
      </c>
      <c r="N1074" s="24"/>
      <c r="O1074" s="26">
        <v>45902</v>
      </c>
      <c r="P1074" s="24" t="s">
        <v>3239</v>
      </c>
      <c r="Q1074" s="24" t="s">
        <v>3240</v>
      </c>
      <c r="R1074" s="24" t="s">
        <v>988</v>
      </c>
    </row>
    <row r="1075" spans="1:18" ht="40.200000000000003">
      <c r="A1075" s="24">
        <v>1074</v>
      </c>
      <c r="B1075" s="24" t="s">
        <v>6300</v>
      </c>
      <c r="C1075" s="29">
        <v>202517083551</v>
      </c>
      <c r="D1075" s="24" t="s">
        <v>130</v>
      </c>
      <c r="E1075" s="24" t="s">
        <v>6301</v>
      </c>
      <c r="F1075" s="24" t="s">
        <v>3091</v>
      </c>
      <c r="G1075" s="24" t="s">
        <v>6302</v>
      </c>
      <c r="H1075" s="25" t="s">
        <v>6303</v>
      </c>
      <c r="I1075" s="24"/>
      <c r="J1075" s="24" t="s">
        <v>3048</v>
      </c>
      <c r="K1075" s="26">
        <v>45937</v>
      </c>
      <c r="L1075" s="26">
        <v>44985</v>
      </c>
      <c r="M1075" s="26">
        <v>45902</v>
      </c>
      <c r="N1075" s="24"/>
      <c r="O1075" s="26">
        <v>45902</v>
      </c>
      <c r="P1075" s="24" t="s">
        <v>3075</v>
      </c>
      <c r="Q1075" s="24" t="s">
        <v>3076</v>
      </c>
      <c r="R1075" s="24" t="s">
        <v>988</v>
      </c>
    </row>
    <row r="1076" spans="1:18" ht="40.200000000000003">
      <c r="A1076" s="24">
        <v>1075</v>
      </c>
      <c r="B1076" s="24" t="s">
        <v>6304</v>
      </c>
      <c r="C1076" s="29">
        <v>202548083394</v>
      </c>
      <c r="D1076" s="24" t="s">
        <v>138</v>
      </c>
      <c r="E1076" s="24" t="s">
        <v>6305</v>
      </c>
      <c r="F1076" s="24" t="s">
        <v>3045</v>
      </c>
      <c r="G1076" s="24" t="s">
        <v>3046</v>
      </c>
      <c r="H1076" s="25" t="s">
        <v>6306</v>
      </c>
      <c r="I1076" s="24"/>
      <c r="J1076" s="24" t="s">
        <v>3162</v>
      </c>
      <c r="K1076" s="26">
        <v>45889</v>
      </c>
      <c r="L1076" s="26">
        <v>45902</v>
      </c>
      <c r="M1076" s="26">
        <v>45902</v>
      </c>
      <c r="N1076" s="24"/>
      <c r="O1076" s="26">
        <v>45902</v>
      </c>
      <c r="P1076" s="24" t="s">
        <v>3049</v>
      </c>
      <c r="Q1076" s="24" t="s">
        <v>3050</v>
      </c>
      <c r="R1076" s="24" t="s">
        <v>988</v>
      </c>
    </row>
    <row r="1077" spans="1:18" ht="40.200000000000003">
      <c r="A1077" s="24">
        <v>1076</v>
      </c>
      <c r="B1077" s="24" t="s">
        <v>6307</v>
      </c>
      <c r="C1077" s="29">
        <v>202547083190</v>
      </c>
      <c r="D1077" s="24" t="s">
        <v>147</v>
      </c>
      <c r="E1077" s="24" t="s">
        <v>6308</v>
      </c>
      <c r="F1077" s="24" t="s">
        <v>3302</v>
      </c>
      <c r="G1077" s="24" t="s">
        <v>6309</v>
      </c>
      <c r="H1077" s="25" t="s">
        <v>6310</v>
      </c>
      <c r="I1077" s="24"/>
      <c r="J1077" s="24" t="s">
        <v>3048</v>
      </c>
      <c r="K1077" s="26">
        <v>45888</v>
      </c>
      <c r="L1077" s="26">
        <v>44963</v>
      </c>
      <c r="M1077" s="26">
        <v>45902</v>
      </c>
      <c r="N1077" s="24"/>
      <c r="O1077" s="26">
        <v>45902</v>
      </c>
      <c r="P1077" s="24" t="s">
        <v>3228</v>
      </c>
      <c r="Q1077" s="24" t="s">
        <v>3229</v>
      </c>
      <c r="R1077" s="24" t="s">
        <v>988</v>
      </c>
    </row>
    <row r="1078" spans="1:18" ht="27">
      <c r="A1078" s="24">
        <v>1077</v>
      </c>
      <c r="B1078" s="24" t="s">
        <v>6311</v>
      </c>
      <c r="C1078" s="29">
        <v>202547083557</v>
      </c>
      <c r="D1078" s="24" t="s">
        <v>147</v>
      </c>
      <c r="E1078" s="24" t="s">
        <v>6312</v>
      </c>
      <c r="F1078" s="24" t="s">
        <v>3302</v>
      </c>
      <c r="G1078" s="24" t="s">
        <v>6313</v>
      </c>
      <c r="H1078" s="25" t="s">
        <v>6314</v>
      </c>
      <c r="I1078" s="24"/>
      <c r="J1078" s="24" t="s">
        <v>3048</v>
      </c>
      <c r="K1078" s="26">
        <v>45849</v>
      </c>
      <c r="L1078" s="26">
        <v>44960</v>
      </c>
      <c r="M1078" s="26">
        <v>45902</v>
      </c>
      <c r="N1078" s="24"/>
      <c r="O1078" s="26">
        <v>45902</v>
      </c>
      <c r="P1078" s="24" t="s">
        <v>3853</v>
      </c>
      <c r="Q1078" s="24" t="s">
        <v>3056</v>
      </c>
      <c r="R1078" s="24" t="s">
        <v>988</v>
      </c>
    </row>
    <row r="1079" spans="1:18" ht="27">
      <c r="A1079" s="24">
        <v>1078</v>
      </c>
      <c r="B1079" s="24" t="s">
        <v>6315</v>
      </c>
      <c r="C1079" s="29">
        <v>202544083749</v>
      </c>
      <c r="D1079" s="24" t="s">
        <v>39</v>
      </c>
      <c r="E1079" s="24" t="s">
        <v>6316</v>
      </c>
      <c r="F1079" s="24" t="s">
        <v>3165</v>
      </c>
      <c r="G1079" s="24" t="s">
        <v>3166</v>
      </c>
      <c r="H1079" s="25" t="s">
        <v>6317</v>
      </c>
      <c r="I1079" s="24"/>
      <c r="J1079" s="24" t="s">
        <v>3048</v>
      </c>
      <c r="K1079" s="26">
        <v>45875</v>
      </c>
      <c r="L1079" s="26">
        <v>45554</v>
      </c>
      <c r="M1079" s="26">
        <v>45903</v>
      </c>
      <c r="N1079" s="24"/>
      <c r="O1079" s="26">
        <v>45903</v>
      </c>
      <c r="P1079" s="24" t="s">
        <v>3278</v>
      </c>
      <c r="Q1079" s="24" t="s">
        <v>3279</v>
      </c>
      <c r="R1079" s="24" t="s">
        <v>988</v>
      </c>
    </row>
    <row r="1080" spans="1:18" ht="40.200000000000003">
      <c r="A1080" s="24">
        <v>1079</v>
      </c>
      <c r="B1080" s="24" t="s">
        <v>6318</v>
      </c>
      <c r="C1080" s="29">
        <v>202517083739</v>
      </c>
      <c r="D1080" s="24" t="s">
        <v>228</v>
      </c>
      <c r="E1080" s="24" t="s">
        <v>6319</v>
      </c>
      <c r="F1080" s="24" t="s">
        <v>3091</v>
      </c>
      <c r="G1080" s="24" t="s">
        <v>6320</v>
      </c>
      <c r="H1080" s="25" t="s">
        <v>6321</v>
      </c>
      <c r="I1080" s="24"/>
      <c r="J1080" s="24" t="s">
        <v>3048</v>
      </c>
      <c r="K1080" s="26">
        <v>45875</v>
      </c>
      <c r="L1080" s="26">
        <v>45006</v>
      </c>
      <c r="M1080" s="26">
        <v>45903</v>
      </c>
      <c r="N1080" s="24"/>
      <c r="O1080" s="26">
        <v>45903</v>
      </c>
      <c r="P1080" s="24" t="s">
        <v>3294</v>
      </c>
      <c r="Q1080" s="24" t="s">
        <v>3295</v>
      </c>
      <c r="R1080" s="24" t="s">
        <v>3026</v>
      </c>
    </row>
    <row r="1081" spans="1:18" ht="40.200000000000003">
      <c r="A1081" s="24">
        <v>1080</v>
      </c>
      <c r="B1081" s="24" t="s">
        <v>6322</v>
      </c>
      <c r="C1081" s="29">
        <v>202547083839</v>
      </c>
      <c r="D1081" s="24" t="s">
        <v>172</v>
      </c>
      <c r="E1081" s="24" t="s">
        <v>6323</v>
      </c>
      <c r="F1081" s="24" t="s">
        <v>4318</v>
      </c>
      <c r="G1081" s="24" t="s">
        <v>4319</v>
      </c>
      <c r="H1081" s="25" t="s">
        <v>6324</v>
      </c>
      <c r="I1081" s="24"/>
      <c r="J1081" s="24" t="s">
        <v>3048</v>
      </c>
      <c r="K1081" s="26">
        <v>45881</v>
      </c>
      <c r="L1081" s="26">
        <v>44995</v>
      </c>
      <c r="M1081" s="26">
        <v>45903</v>
      </c>
      <c r="N1081" s="24"/>
      <c r="O1081" s="26">
        <v>45903</v>
      </c>
      <c r="P1081" s="24" t="s">
        <v>3062</v>
      </c>
      <c r="Q1081" s="24" t="s">
        <v>3063</v>
      </c>
      <c r="R1081" s="24" t="s">
        <v>988</v>
      </c>
    </row>
    <row r="1082" spans="1:18" ht="66.599999999999994">
      <c r="A1082" s="24">
        <v>1081</v>
      </c>
      <c r="B1082" s="24" t="s">
        <v>725</v>
      </c>
      <c r="C1082" s="29">
        <v>202514083859</v>
      </c>
      <c r="D1082" s="24" t="s">
        <v>48</v>
      </c>
      <c r="E1082" s="24" t="s">
        <v>726</v>
      </c>
      <c r="F1082" s="24" t="s">
        <v>3066</v>
      </c>
      <c r="G1082" s="24" t="s">
        <v>3077</v>
      </c>
      <c r="H1082" s="25" t="s">
        <v>6325</v>
      </c>
      <c r="I1082" s="24"/>
      <c r="J1082" s="24" t="s">
        <v>3048</v>
      </c>
      <c r="K1082" s="26">
        <v>45847</v>
      </c>
      <c r="L1082" s="26">
        <v>45541</v>
      </c>
      <c r="M1082" s="26">
        <v>45903</v>
      </c>
      <c r="N1082" s="26">
        <v>46483</v>
      </c>
      <c r="O1082" s="24"/>
      <c r="P1082" s="24" t="s">
        <v>3079</v>
      </c>
      <c r="Q1082" s="24" t="s">
        <v>3080</v>
      </c>
      <c r="R1082" s="24" t="s">
        <v>650</v>
      </c>
    </row>
    <row r="1083" spans="1:18" ht="27">
      <c r="A1083" s="24">
        <v>1082</v>
      </c>
      <c r="B1083" s="24" t="s">
        <v>6326</v>
      </c>
      <c r="C1083" s="29">
        <v>202547083668</v>
      </c>
      <c r="D1083" s="24" t="s">
        <v>201</v>
      </c>
      <c r="E1083" s="24" t="s">
        <v>6327</v>
      </c>
      <c r="F1083" s="24" t="s">
        <v>3091</v>
      </c>
      <c r="G1083" s="24" t="s">
        <v>4266</v>
      </c>
      <c r="H1083" s="25" t="s">
        <v>6328</v>
      </c>
      <c r="I1083" s="24"/>
      <c r="J1083" s="24" t="s">
        <v>3048</v>
      </c>
      <c r="K1083" s="26">
        <v>45856</v>
      </c>
      <c r="L1083" s="26">
        <v>44965</v>
      </c>
      <c r="M1083" s="26">
        <v>45903</v>
      </c>
      <c r="N1083" s="24"/>
      <c r="O1083" s="26">
        <v>45903</v>
      </c>
      <c r="P1083" s="24" t="s">
        <v>3228</v>
      </c>
      <c r="Q1083" s="24" t="s">
        <v>3229</v>
      </c>
      <c r="R1083" s="24" t="s">
        <v>988</v>
      </c>
    </row>
    <row r="1084" spans="1:18" ht="53.4">
      <c r="A1084" s="24">
        <v>1083</v>
      </c>
      <c r="B1084" s="24" t="s">
        <v>6329</v>
      </c>
      <c r="C1084" s="29">
        <v>202541083649</v>
      </c>
      <c r="D1084" s="24" t="s">
        <v>46</v>
      </c>
      <c r="E1084" s="24" t="s">
        <v>6330</v>
      </c>
      <c r="F1084" s="24" t="s">
        <v>3052</v>
      </c>
      <c r="G1084" s="24" t="s">
        <v>46</v>
      </c>
      <c r="H1084" s="25" t="s">
        <v>6331</v>
      </c>
      <c r="I1084" s="24" t="s">
        <v>23</v>
      </c>
      <c r="J1084" s="24" t="s">
        <v>3048</v>
      </c>
      <c r="K1084" s="26">
        <v>45786</v>
      </c>
      <c r="L1084" s="26">
        <v>45903</v>
      </c>
      <c r="M1084" s="26">
        <v>45903</v>
      </c>
      <c r="N1084" s="24"/>
      <c r="O1084" s="26">
        <v>45903</v>
      </c>
      <c r="P1084" s="24" t="s">
        <v>3583</v>
      </c>
      <c r="Q1084" s="24" t="s">
        <v>3584</v>
      </c>
      <c r="R1084" s="24" t="s">
        <v>3024</v>
      </c>
    </row>
    <row r="1085" spans="1:18" ht="27">
      <c r="A1085" s="24">
        <v>1084</v>
      </c>
      <c r="B1085" s="24" t="s">
        <v>6332</v>
      </c>
      <c r="C1085" s="29">
        <v>202531083792</v>
      </c>
      <c r="D1085" s="24" t="s">
        <v>38</v>
      </c>
      <c r="E1085" s="24" t="s">
        <v>6333</v>
      </c>
      <c r="F1085" s="24" t="s">
        <v>3052</v>
      </c>
      <c r="G1085" s="24" t="s">
        <v>38</v>
      </c>
      <c r="H1085" s="25" t="s">
        <v>6334</v>
      </c>
      <c r="I1085" s="24" t="s">
        <v>23</v>
      </c>
      <c r="J1085" s="24" t="s">
        <v>3048</v>
      </c>
      <c r="K1085" s="26">
        <v>45868</v>
      </c>
      <c r="L1085" s="26">
        <v>45903</v>
      </c>
      <c r="M1085" s="26">
        <v>45903</v>
      </c>
      <c r="N1085" s="24"/>
      <c r="O1085" s="26">
        <v>45903</v>
      </c>
      <c r="P1085" s="24" t="s">
        <v>3278</v>
      </c>
      <c r="Q1085" s="24" t="s">
        <v>3279</v>
      </c>
      <c r="R1085" s="24" t="s">
        <v>988</v>
      </c>
    </row>
    <row r="1086" spans="1:18" ht="53.4">
      <c r="A1086" s="24">
        <v>1085</v>
      </c>
      <c r="B1086" s="24" t="s">
        <v>6335</v>
      </c>
      <c r="C1086" s="29">
        <v>202517083838</v>
      </c>
      <c r="D1086" s="24" t="s">
        <v>49</v>
      </c>
      <c r="E1086" s="24" t="s">
        <v>6336</v>
      </c>
      <c r="F1086" s="24" t="s">
        <v>3066</v>
      </c>
      <c r="G1086" s="24" t="s">
        <v>3067</v>
      </c>
      <c r="H1086" s="25" t="s">
        <v>6337</v>
      </c>
      <c r="I1086" s="24"/>
      <c r="J1086" s="24" t="s">
        <v>3048</v>
      </c>
      <c r="K1086" s="26">
        <v>45744</v>
      </c>
      <c r="L1086" s="26">
        <v>45195</v>
      </c>
      <c r="M1086" s="26">
        <v>45903</v>
      </c>
      <c r="N1086" s="24"/>
      <c r="O1086" s="26">
        <v>45905</v>
      </c>
      <c r="P1086" s="24" t="s">
        <v>3233</v>
      </c>
      <c r="Q1086" s="24" t="s">
        <v>3234</v>
      </c>
      <c r="R1086" s="24" t="s">
        <v>988</v>
      </c>
    </row>
    <row r="1087" spans="1:18" ht="40.200000000000003">
      <c r="A1087" s="24">
        <v>1086</v>
      </c>
      <c r="B1087" s="24" t="s">
        <v>6338</v>
      </c>
      <c r="C1087" s="29">
        <v>202517083932</v>
      </c>
      <c r="D1087" s="24" t="s">
        <v>76</v>
      </c>
      <c r="E1087" s="24" t="s">
        <v>6339</v>
      </c>
      <c r="F1087" s="24" t="s">
        <v>3066</v>
      </c>
      <c r="G1087" s="24" t="s">
        <v>3319</v>
      </c>
      <c r="H1087" s="25" t="s">
        <v>6340</v>
      </c>
      <c r="I1087" s="24"/>
      <c r="J1087" s="24" t="s">
        <v>3048</v>
      </c>
      <c r="K1087" s="26">
        <v>45870</v>
      </c>
      <c r="L1087" s="26">
        <v>45001</v>
      </c>
      <c r="M1087" s="26">
        <v>45903</v>
      </c>
      <c r="N1087" s="24"/>
      <c r="O1087" s="26">
        <v>45903</v>
      </c>
      <c r="P1087" s="24" t="s">
        <v>3289</v>
      </c>
      <c r="Q1087" s="24" t="s">
        <v>3290</v>
      </c>
      <c r="R1087" s="24" t="s">
        <v>988</v>
      </c>
    </row>
    <row r="1088" spans="1:18" ht="53.4">
      <c r="A1088" s="24">
        <v>1087</v>
      </c>
      <c r="B1088" s="24" t="s">
        <v>6341</v>
      </c>
      <c r="C1088" s="29">
        <v>202517083814</v>
      </c>
      <c r="D1088" s="24" t="s">
        <v>359</v>
      </c>
      <c r="E1088" s="24" t="s">
        <v>6342</v>
      </c>
      <c r="F1088" s="24" t="s">
        <v>3091</v>
      </c>
      <c r="G1088" s="24" t="s">
        <v>6343</v>
      </c>
      <c r="H1088" s="25" t="s">
        <v>6344</v>
      </c>
      <c r="I1088" s="24"/>
      <c r="J1088" s="24" t="s">
        <v>3048</v>
      </c>
      <c r="K1088" s="26">
        <v>45862</v>
      </c>
      <c r="L1088" s="26">
        <v>44971</v>
      </c>
      <c r="M1088" s="26">
        <v>45903</v>
      </c>
      <c r="N1088" s="24"/>
      <c r="O1088" s="26">
        <v>45903</v>
      </c>
      <c r="P1088" s="24" t="s">
        <v>3055</v>
      </c>
      <c r="Q1088" s="24" t="s">
        <v>3056</v>
      </c>
      <c r="R1088" s="24" t="s">
        <v>988</v>
      </c>
    </row>
    <row r="1089" spans="1:18" ht="53.4">
      <c r="A1089" s="24">
        <v>1088</v>
      </c>
      <c r="B1089" s="24" t="s">
        <v>6345</v>
      </c>
      <c r="C1089" s="29">
        <v>202517083922</v>
      </c>
      <c r="D1089" s="24" t="s">
        <v>82</v>
      </c>
      <c r="E1089" s="24" t="s">
        <v>6346</v>
      </c>
      <c r="F1089" s="24" t="s">
        <v>3045</v>
      </c>
      <c r="G1089" s="24" t="s">
        <v>6347</v>
      </c>
      <c r="H1089" s="25" t="s">
        <v>6348</v>
      </c>
      <c r="I1089" s="24"/>
      <c r="J1089" s="24" t="s">
        <v>3048</v>
      </c>
      <c r="K1089" s="26">
        <v>45842</v>
      </c>
      <c r="L1089" s="26">
        <v>44964</v>
      </c>
      <c r="M1089" s="26">
        <v>45903</v>
      </c>
      <c r="N1089" s="24"/>
      <c r="O1089" s="26">
        <v>45903</v>
      </c>
      <c r="P1089" s="24" t="s">
        <v>3695</v>
      </c>
      <c r="Q1089" s="24" t="s">
        <v>3085</v>
      </c>
      <c r="R1089" s="24" t="s">
        <v>988</v>
      </c>
    </row>
    <row r="1090" spans="1:18" ht="27">
      <c r="A1090" s="24">
        <v>1089</v>
      </c>
      <c r="B1090" s="24" t="s">
        <v>6349</v>
      </c>
      <c r="C1090" s="29">
        <v>202517083638</v>
      </c>
      <c r="D1090" s="24" t="s">
        <v>32</v>
      </c>
      <c r="E1090" s="24" t="s">
        <v>6350</v>
      </c>
      <c r="F1090" s="24" t="s">
        <v>3066</v>
      </c>
      <c r="G1090" s="24" t="s">
        <v>3067</v>
      </c>
      <c r="H1090" s="25" t="s">
        <v>6351</v>
      </c>
      <c r="I1090" s="24"/>
      <c r="J1090" s="24" t="s">
        <v>3048</v>
      </c>
      <c r="K1090" s="26">
        <v>45875</v>
      </c>
      <c r="L1090" s="26">
        <v>45274</v>
      </c>
      <c r="M1090" s="26">
        <v>45903</v>
      </c>
      <c r="N1090" s="24"/>
      <c r="O1090" s="26">
        <v>45903</v>
      </c>
      <c r="P1090" s="24" t="s">
        <v>3135</v>
      </c>
      <c r="Q1090" s="24" t="s">
        <v>3136</v>
      </c>
      <c r="R1090" s="24" t="s">
        <v>988</v>
      </c>
    </row>
    <row r="1091" spans="1:18" ht="40.200000000000003">
      <c r="A1091" s="24">
        <v>1090</v>
      </c>
      <c r="B1091" s="24" t="s">
        <v>6352</v>
      </c>
      <c r="C1091" s="29">
        <v>202517083846</v>
      </c>
      <c r="D1091" s="24" t="s">
        <v>32</v>
      </c>
      <c r="E1091" s="24" t="s">
        <v>6353</v>
      </c>
      <c r="F1091" s="24" t="s">
        <v>3066</v>
      </c>
      <c r="G1091" s="24" t="s">
        <v>3067</v>
      </c>
      <c r="H1091" s="25" t="s">
        <v>6354</v>
      </c>
      <c r="I1091" s="24"/>
      <c r="J1091" s="24" t="s">
        <v>3048</v>
      </c>
      <c r="K1091" s="26">
        <v>45901</v>
      </c>
      <c r="L1091" s="26">
        <v>45215</v>
      </c>
      <c r="M1091" s="26">
        <v>45903</v>
      </c>
      <c r="N1091" s="24"/>
      <c r="O1091" s="26">
        <v>45903</v>
      </c>
      <c r="P1091" s="24" t="s">
        <v>3173</v>
      </c>
      <c r="Q1091" s="24" t="s">
        <v>3174</v>
      </c>
      <c r="R1091" s="24" t="s">
        <v>988</v>
      </c>
    </row>
    <row r="1092" spans="1:18" ht="53.4">
      <c r="A1092" s="24">
        <v>1091</v>
      </c>
      <c r="B1092" s="24" t="s">
        <v>6355</v>
      </c>
      <c r="C1092" s="29">
        <v>202517083767</v>
      </c>
      <c r="D1092" s="24" t="s">
        <v>283</v>
      </c>
      <c r="E1092" s="24" t="s">
        <v>6356</v>
      </c>
      <c r="F1092" s="24" t="s">
        <v>3045</v>
      </c>
      <c r="G1092" s="24" t="s">
        <v>6357</v>
      </c>
      <c r="H1092" s="25" t="s">
        <v>6358</v>
      </c>
      <c r="I1092" s="24"/>
      <c r="J1092" s="24" t="s">
        <v>3048</v>
      </c>
      <c r="K1092" s="26">
        <v>45898</v>
      </c>
      <c r="L1092" s="26">
        <v>45014</v>
      </c>
      <c r="M1092" s="26">
        <v>45903</v>
      </c>
      <c r="N1092" s="24"/>
      <c r="O1092" s="26">
        <v>45903</v>
      </c>
      <c r="P1092" s="24" t="s">
        <v>3305</v>
      </c>
      <c r="Q1092" s="24" t="s">
        <v>3306</v>
      </c>
      <c r="R1092" s="24" t="s">
        <v>988</v>
      </c>
    </row>
    <row r="1093" spans="1:18" ht="53.4">
      <c r="A1093" s="24">
        <v>1092</v>
      </c>
      <c r="B1093" s="24" t="s">
        <v>6359</v>
      </c>
      <c r="C1093" s="29">
        <v>202547083811</v>
      </c>
      <c r="D1093" s="24" t="s">
        <v>81</v>
      </c>
      <c r="E1093" s="24" t="s">
        <v>6360</v>
      </c>
      <c r="F1093" s="24" t="s">
        <v>3066</v>
      </c>
      <c r="G1093" s="24" t="s">
        <v>3319</v>
      </c>
      <c r="H1093" s="25" t="s">
        <v>6361</v>
      </c>
      <c r="I1093" s="24"/>
      <c r="J1093" s="24" t="s">
        <v>3048</v>
      </c>
      <c r="K1093" s="26">
        <v>45874</v>
      </c>
      <c r="L1093" s="26">
        <v>45028</v>
      </c>
      <c r="M1093" s="26">
        <v>45903</v>
      </c>
      <c r="N1093" s="24"/>
      <c r="O1093" s="26">
        <v>45903</v>
      </c>
      <c r="P1093" s="24" t="s">
        <v>3321</v>
      </c>
      <c r="Q1093" s="24" t="s">
        <v>3322</v>
      </c>
      <c r="R1093" s="24" t="s">
        <v>988</v>
      </c>
    </row>
    <row r="1094" spans="1:18" ht="40.200000000000003">
      <c r="A1094" s="24">
        <v>1093</v>
      </c>
      <c r="B1094" s="24" t="s">
        <v>6362</v>
      </c>
      <c r="C1094" s="29">
        <v>202517083633</v>
      </c>
      <c r="D1094" s="24" t="s">
        <v>81</v>
      </c>
      <c r="E1094" s="24" t="s">
        <v>6363</v>
      </c>
      <c r="F1094" s="24" t="s">
        <v>3066</v>
      </c>
      <c r="G1094" s="24" t="s">
        <v>3319</v>
      </c>
      <c r="H1094" s="25" t="s">
        <v>6364</v>
      </c>
      <c r="I1094" s="24"/>
      <c r="J1094" s="24" t="s">
        <v>3048</v>
      </c>
      <c r="K1094" s="26">
        <v>45894</v>
      </c>
      <c r="L1094" s="26">
        <v>45033</v>
      </c>
      <c r="M1094" s="26">
        <v>45903</v>
      </c>
      <c r="N1094" s="24"/>
      <c r="O1094" s="26">
        <v>45903</v>
      </c>
      <c r="P1094" s="24" t="s">
        <v>3284</v>
      </c>
      <c r="Q1094" s="24" t="s">
        <v>3285</v>
      </c>
      <c r="R1094" s="24" t="s">
        <v>988</v>
      </c>
    </row>
    <row r="1095" spans="1:18" ht="40.200000000000003">
      <c r="A1095" s="24">
        <v>1094</v>
      </c>
      <c r="B1095" s="24" t="s">
        <v>6365</v>
      </c>
      <c r="C1095" s="29">
        <v>202547083750</v>
      </c>
      <c r="D1095" s="24" t="s">
        <v>75</v>
      </c>
      <c r="E1095" s="24" t="s">
        <v>6366</v>
      </c>
      <c r="F1095" s="24" t="s">
        <v>3066</v>
      </c>
      <c r="G1095" s="24" t="s">
        <v>3319</v>
      </c>
      <c r="H1095" s="25" t="s">
        <v>6367</v>
      </c>
      <c r="I1095" s="24"/>
      <c r="J1095" s="24" t="s">
        <v>3048</v>
      </c>
      <c r="K1095" s="26">
        <v>45876</v>
      </c>
      <c r="L1095" s="26">
        <v>45042</v>
      </c>
      <c r="M1095" s="26">
        <v>45903</v>
      </c>
      <c r="N1095" s="24"/>
      <c r="O1095" s="26">
        <v>45903</v>
      </c>
      <c r="P1095" s="24" t="s">
        <v>3289</v>
      </c>
      <c r="Q1095" s="24" t="s">
        <v>3290</v>
      </c>
      <c r="R1095" s="24" t="s">
        <v>3022</v>
      </c>
    </row>
    <row r="1096" spans="1:18" ht="40.200000000000003">
      <c r="A1096" s="24">
        <v>1095</v>
      </c>
      <c r="B1096" s="24" t="s">
        <v>6368</v>
      </c>
      <c r="C1096" s="29">
        <v>202547083765</v>
      </c>
      <c r="D1096" s="24" t="s">
        <v>75</v>
      </c>
      <c r="E1096" s="24" t="s">
        <v>6369</v>
      </c>
      <c r="F1096" s="24" t="s">
        <v>3066</v>
      </c>
      <c r="G1096" s="24" t="s">
        <v>3319</v>
      </c>
      <c r="H1096" s="25" t="s">
        <v>6370</v>
      </c>
      <c r="I1096" s="24"/>
      <c r="J1096" s="24" t="s">
        <v>3048</v>
      </c>
      <c r="K1096" s="26">
        <v>45722</v>
      </c>
      <c r="L1096" s="26">
        <v>44987</v>
      </c>
      <c r="M1096" s="26">
        <v>45903</v>
      </c>
      <c r="N1096" s="24"/>
      <c r="O1096" s="26">
        <v>45903</v>
      </c>
      <c r="P1096" s="24" t="s">
        <v>3168</v>
      </c>
      <c r="Q1096" s="24" t="s">
        <v>3050</v>
      </c>
      <c r="R1096" s="24" t="s">
        <v>988</v>
      </c>
    </row>
    <row r="1097" spans="1:18" ht="27">
      <c r="A1097" s="24">
        <v>1096</v>
      </c>
      <c r="B1097" s="24" t="s">
        <v>6371</v>
      </c>
      <c r="C1097" s="29">
        <v>202517083621</v>
      </c>
      <c r="D1097" s="24" t="s">
        <v>34</v>
      </c>
      <c r="E1097" s="24" t="s">
        <v>6372</v>
      </c>
      <c r="F1097" s="24" t="s">
        <v>3066</v>
      </c>
      <c r="G1097" s="24" t="s">
        <v>3067</v>
      </c>
      <c r="H1097" s="25" t="s">
        <v>6373</v>
      </c>
      <c r="I1097" s="24"/>
      <c r="J1097" s="24" t="s">
        <v>3048</v>
      </c>
      <c r="K1097" s="26">
        <v>45876</v>
      </c>
      <c r="L1097" s="26">
        <v>45103</v>
      </c>
      <c r="M1097" s="26">
        <v>45903</v>
      </c>
      <c r="N1097" s="24"/>
      <c r="O1097" s="26">
        <v>45903</v>
      </c>
      <c r="P1097" s="24" t="s">
        <v>3204</v>
      </c>
      <c r="Q1097" s="24" t="s">
        <v>3205</v>
      </c>
      <c r="R1097" s="24" t="s">
        <v>988</v>
      </c>
    </row>
    <row r="1098" spans="1:18" ht="53.4">
      <c r="A1098" s="24">
        <v>1097</v>
      </c>
      <c r="B1098" s="24" t="s">
        <v>6374</v>
      </c>
      <c r="C1098" s="29">
        <v>202517083822</v>
      </c>
      <c r="D1098" s="24" t="s">
        <v>34</v>
      </c>
      <c r="E1098" s="24" t="s">
        <v>6375</v>
      </c>
      <c r="F1098" s="24" t="s">
        <v>3066</v>
      </c>
      <c r="G1098" s="24" t="s">
        <v>3319</v>
      </c>
      <c r="H1098" s="25" t="s">
        <v>6376</v>
      </c>
      <c r="I1098" s="24"/>
      <c r="J1098" s="24" t="s">
        <v>3048</v>
      </c>
      <c r="K1098" s="26">
        <v>45883</v>
      </c>
      <c r="L1098" s="26">
        <v>45093</v>
      </c>
      <c r="M1098" s="26">
        <v>45903</v>
      </c>
      <c r="N1098" s="24"/>
      <c r="O1098" s="26">
        <v>45903</v>
      </c>
      <c r="P1098" s="24" t="s">
        <v>3049</v>
      </c>
      <c r="Q1098" s="24" t="s">
        <v>3050</v>
      </c>
      <c r="R1098" s="24" t="s">
        <v>988</v>
      </c>
    </row>
    <row r="1099" spans="1:18" ht="40.200000000000003">
      <c r="A1099" s="24">
        <v>1098</v>
      </c>
      <c r="B1099" s="24" t="s">
        <v>6377</v>
      </c>
      <c r="C1099" s="29">
        <v>202511084326</v>
      </c>
      <c r="D1099" s="24" t="s">
        <v>33</v>
      </c>
      <c r="E1099" s="24" t="s">
        <v>6378</v>
      </c>
      <c r="F1099" s="24" t="s">
        <v>3052</v>
      </c>
      <c r="G1099" s="24" t="s">
        <v>3319</v>
      </c>
      <c r="H1099" s="25" t="s">
        <v>6379</v>
      </c>
      <c r="I1099" s="24" t="s">
        <v>23</v>
      </c>
      <c r="J1099" s="24" t="s">
        <v>3048</v>
      </c>
      <c r="K1099" s="26">
        <v>45880</v>
      </c>
      <c r="L1099" s="26">
        <v>45904</v>
      </c>
      <c r="M1099" s="26">
        <v>45904</v>
      </c>
      <c r="N1099" s="24"/>
      <c r="O1099" s="26">
        <v>46058</v>
      </c>
      <c r="P1099" s="24" t="s">
        <v>3289</v>
      </c>
      <c r="Q1099" s="24" t="s">
        <v>3290</v>
      </c>
      <c r="R1099" s="24" t="s">
        <v>988</v>
      </c>
    </row>
    <row r="1100" spans="1:18" ht="53.4">
      <c r="A1100" s="24">
        <v>1099</v>
      </c>
      <c r="B1100" s="24" t="s">
        <v>6380</v>
      </c>
      <c r="C1100" s="29">
        <v>202544084184</v>
      </c>
      <c r="D1100" s="24" t="s">
        <v>39</v>
      </c>
      <c r="E1100" s="24" t="s">
        <v>6381</v>
      </c>
      <c r="F1100" s="24" t="s">
        <v>3165</v>
      </c>
      <c r="G1100" s="24" t="s">
        <v>3166</v>
      </c>
      <c r="H1100" s="25" t="s">
        <v>6382</v>
      </c>
      <c r="I1100" s="24"/>
      <c r="J1100" s="24" t="s">
        <v>3048</v>
      </c>
      <c r="K1100" s="26">
        <v>45890</v>
      </c>
      <c r="L1100" s="26">
        <v>45552</v>
      </c>
      <c r="M1100" s="26">
        <v>45904</v>
      </c>
      <c r="N1100" s="24"/>
      <c r="O1100" s="26">
        <v>45904</v>
      </c>
      <c r="P1100" s="24" t="s">
        <v>3321</v>
      </c>
      <c r="Q1100" s="24" t="s">
        <v>3322</v>
      </c>
      <c r="R1100" s="24" t="s">
        <v>988</v>
      </c>
    </row>
    <row r="1101" spans="1:18" ht="40.200000000000003">
      <c r="A1101" s="24">
        <v>1100</v>
      </c>
      <c r="B1101" s="24" t="s">
        <v>1246</v>
      </c>
      <c r="C1101" s="29">
        <v>202541084232</v>
      </c>
      <c r="D1101" s="24" t="s">
        <v>42</v>
      </c>
      <c r="E1101" s="24" t="s">
        <v>1247</v>
      </c>
      <c r="F1101" s="24" t="s">
        <v>3045</v>
      </c>
      <c r="G1101" s="24" t="s">
        <v>3252</v>
      </c>
      <c r="H1101" s="25" t="s">
        <v>6383</v>
      </c>
      <c r="I1101" s="24" t="s">
        <v>23</v>
      </c>
      <c r="J1101" s="24" t="s">
        <v>3048</v>
      </c>
      <c r="K1101" s="26">
        <v>45810</v>
      </c>
      <c r="L1101" s="26">
        <v>45904</v>
      </c>
      <c r="M1101" s="26">
        <v>45904</v>
      </c>
      <c r="N1101" s="26">
        <v>46847</v>
      </c>
      <c r="O1101" s="24"/>
      <c r="P1101" s="24" t="s">
        <v>3289</v>
      </c>
      <c r="Q1101" s="24" t="s">
        <v>3290</v>
      </c>
      <c r="R1101" s="24" t="s">
        <v>974</v>
      </c>
    </row>
    <row r="1102" spans="1:18" ht="27">
      <c r="A1102" s="24">
        <v>1101</v>
      </c>
      <c r="B1102" s="24" t="s">
        <v>6384</v>
      </c>
      <c r="C1102" s="29">
        <v>202517084053</v>
      </c>
      <c r="D1102" s="24" t="s">
        <v>116</v>
      </c>
      <c r="E1102" s="24" t="s">
        <v>6385</v>
      </c>
      <c r="F1102" s="24" t="s">
        <v>3302</v>
      </c>
      <c r="G1102" s="24" t="s">
        <v>6386</v>
      </c>
      <c r="H1102" s="25" t="s">
        <v>6387</v>
      </c>
      <c r="I1102" s="24"/>
      <c r="J1102" s="24" t="s">
        <v>3048</v>
      </c>
      <c r="K1102" s="26">
        <v>45884</v>
      </c>
      <c r="L1102" s="26">
        <v>45012</v>
      </c>
      <c r="M1102" s="26">
        <v>45904</v>
      </c>
      <c r="N1102" s="24"/>
      <c r="O1102" s="26">
        <v>45904</v>
      </c>
      <c r="P1102" s="24" t="s">
        <v>3084</v>
      </c>
      <c r="Q1102" s="24" t="s">
        <v>3085</v>
      </c>
      <c r="R1102" s="24" t="s">
        <v>988</v>
      </c>
    </row>
    <row r="1103" spans="1:18" ht="40.200000000000003">
      <c r="A1103" s="24">
        <v>1102</v>
      </c>
      <c r="B1103" s="24" t="s">
        <v>6388</v>
      </c>
      <c r="C1103" s="29">
        <v>202547084043</v>
      </c>
      <c r="D1103" s="24" t="s">
        <v>31</v>
      </c>
      <c r="E1103" s="24" t="s">
        <v>6389</v>
      </c>
      <c r="F1103" s="24" t="s">
        <v>3091</v>
      </c>
      <c r="G1103" s="24" t="s">
        <v>31</v>
      </c>
      <c r="H1103" s="25" t="s">
        <v>6390</v>
      </c>
      <c r="I1103" s="24"/>
      <c r="J1103" s="24" t="s">
        <v>3048</v>
      </c>
      <c r="K1103" s="26">
        <v>45898</v>
      </c>
      <c r="L1103" s="26">
        <v>45006</v>
      </c>
      <c r="M1103" s="26">
        <v>45904</v>
      </c>
      <c r="N1103" s="24"/>
      <c r="O1103" s="26">
        <v>45904</v>
      </c>
      <c r="P1103" s="24" t="s">
        <v>3272</v>
      </c>
      <c r="Q1103" s="24" t="s">
        <v>3273</v>
      </c>
      <c r="R1103" s="24" t="s">
        <v>988</v>
      </c>
    </row>
    <row r="1104" spans="1:18" ht="40.200000000000003">
      <c r="A1104" s="24">
        <v>1103</v>
      </c>
      <c r="B1104" s="24" t="s">
        <v>6391</v>
      </c>
      <c r="C1104" s="29">
        <v>202517084129</v>
      </c>
      <c r="D1104" s="24" t="s">
        <v>68</v>
      </c>
      <c r="E1104" s="24" t="s">
        <v>6392</v>
      </c>
      <c r="F1104" s="24" t="s">
        <v>3091</v>
      </c>
      <c r="G1104" s="24" t="s">
        <v>3559</v>
      </c>
      <c r="H1104" s="25" t="s">
        <v>6393</v>
      </c>
      <c r="I1104" s="24"/>
      <c r="J1104" s="24" t="s">
        <v>3048</v>
      </c>
      <c r="K1104" s="26">
        <v>45820</v>
      </c>
      <c r="L1104" s="26">
        <v>45021</v>
      </c>
      <c r="M1104" s="26">
        <v>45904</v>
      </c>
      <c r="N1104" s="24"/>
      <c r="O1104" s="26">
        <v>45904</v>
      </c>
      <c r="P1104" s="24" t="s">
        <v>3079</v>
      </c>
      <c r="Q1104" s="24" t="s">
        <v>3080</v>
      </c>
      <c r="R1104" s="24" t="s">
        <v>988</v>
      </c>
    </row>
    <row r="1105" spans="1:18" ht="27">
      <c r="A1105" s="24">
        <v>1104</v>
      </c>
      <c r="B1105" s="24" t="s">
        <v>6394</v>
      </c>
      <c r="C1105" s="29">
        <v>202547084046</v>
      </c>
      <c r="D1105" s="24" t="s">
        <v>122</v>
      </c>
      <c r="E1105" s="24" t="s">
        <v>6395</v>
      </c>
      <c r="F1105" s="24" t="s">
        <v>3302</v>
      </c>
      <c r="G1105" s="24" t="s">
        <v>6396</v>
      </c>
      <c r="H1105" s="25" t="s">
        <v>6397</v>
      </c>
      <c r="I1105" s="24"/>
      <c r="J1105" s="24" t="s">
        <v>3048</v>
      </c>
      <c r="K1105" s="26">
        <v>45828</v>
      </c>
      <c r="L1105" s="26">
        <v>44980</v>
      </c>
      <c r="M1105" s="26">
        <v>45904</v>
      </c>
      <c r="N1105" s="24"/>
      <c r="O1105" s="26">
        <v>45904</v>
      </c>
      <c r="P1105" s="24" t="s">
        <v>3062</v>
      </c>
      <c r="Q1105" s="24" t="s">
        <v>3063</v>
      </c>
      <c r="R1105" s="24" t="s">
        <v>988</v>
      </c>
    </row>
    <row r="1106" spans="1:18" ht="40.200000000000003">
      <c r="A1106" s="24">
        <v>1105</v>
      </c>
      <c r="B1106" s="24" t="s">
        <v>6398</v>
      </c>
      <c r="C1106" s="29">
        <v>202517084152</v>
      </c>
      <c r="D1106" s="24" t="s">
        <v>122</v>
      </c>
      <c r="E1106" s="24" t="s">
        <v>6399</v>
      </c>
      <c r="F1106" s="24" t="s">
        <v>3302</v>
      </c>
      <c r="G1106" s="24" t="s">
        <v>6400</v>
      </c>
      <c r="H1106" s="25" t="s">
        <v>6401</v>
      </c>
      <c r="I1106" s="24"/>
      <c r="J1106" s="24" t="s">
        <v>3048</v>
      </c>
      <c r="K1106" s="26">
        <v>45855</v>
      </c>
      <c r="L1106" s="26">
        <v>44967</v>
      </c>
      <c r="M1106" s="26">
        <v>45904</v>
      </c>
      <c r="N1106" s="24"/>
      <c r="O1106" s="26">
        <v>45904</v>
      </c>
      <c r="P1106" s="24" t="s">
        <v>3315</v>
      </c>
      <c r="Q1106" s="24" t="s">
        <v>3316</v>
      </c>
      <c r="R1106" s="24" t="s">
        <v>988</v>
      </c>
    </row>
    <row r="1107" spans="1:18" ht="27">
      <c r="A1107" s="24">
        <v>1106</v>
      </c>
      <c r="B1107" s="24" t="s">
        <v>6402</v>
      </c>
      <c r="C1107" s="29">
        <v>202547084335</v>
      </c>
      <c r="D1107" s="24" t="s">
        <v>74</v>
      </c>
      <c r="E1107" s="24" t="s">
        <v>6403</v>
      </c>
      <c r="F1107" s="24" t="s">
        <v>3302</v>
      </c>
      <c r="G1107" s="24" t="s">
        <v>6404</v>
      </c>
      <c r="H1107" s="25" t="s">
        <v>6405</v>
      </c>
      <c r="I1107" s="24"/>
      <c r="J1107" s="24" t="s">
        <v>3048</v>
      </c>
      <c r="K1107" s="26">
        <v>45895</v>
      </c>
      <c r="L1107" s="26">
        <v>44963</v>
      </c>
      <c r="M1107" s="26">
        <v>45904</v>
      </c>
      <c r="N1107" s="24"/>
      <c r="O1107" s="26">
        <v>45904</v>
      </c>
      <c r="P1107" s="24" t="s">
        <v>3335</v>
      </c>
      <c r="Q1107" s="24" t="s">
        <v>3336</v>
      </c>
      <c r="R1107" s="24" t="s">
        <v>988</v>
      </c>
    </row>
    <row r="1108" spans="1:18" ht="53.4">
      <c r="A1108" s="24">
        <v>1107</v>
      </c>
      <c r="B1108" s="24" t="s">
        <v>6406</v>
      </c>
      <c r="C1108" s="29">
        <v>202517084176</v>
      </c>
      <c r="D1108" s="24" t="s">
        <v>134</v>
      </c>
      <c r="E1108" s="24" t="s">
        <v>6407</v>
      </c>
      <c r="F1108" s="24" t="s">
        <v>3117</v>
      </c>
      <c r="G1108" s="24" t="s">
        <v>3392</v>
      </c>
      <c r="H1108" s="25" t="s">
        <v>6408</v>
      </c>
      <c r="I1108" s="24"/>
      <c r="J1108" s="24" t="s">
        <v>3048</v>
      </c>
      <c r="K1108" s="26">
        <v>45895</v>
      </c>
      <c r="L1108" s="26">
        <v>44974</v>
      </c>
      <c r="M1108" s="26">
        <v>45904</v>
      </c>
      <c r="N1108" s="24"/>
      <c r="O1108" s="26">
        <v>45904</v>
      </c>
      <c r="P1108" s="24" t="s">
        <v>3168</v>
      </c>
      <c r="Q1108" s="24" t="s">
        <v>3050</v>
      </c>
      <c r="R1108" s="24" t="s">
        <v>988</v>
      </c>
    </row>
    <row r="1109" spans="1:18" ht="53.4">
      <c r="A1109" s="24">
        <v>1108</v>
      </c>
      <c r="B1109" s="24" t="s">
        <v>6409</v>
      </c>
      <c r="C1109" s="29">
        <v>202531084067</v>
      </c>
      <c r="D1109" s="24" t="s">
        <v>38</v>
      </c>
      <c r="E1109" s="24" t="s">
        <v>649</v>
      </c>
      <c r="F1109" s="24" t="s">
        <v>3052</v>
      </c>
      <c r="G1109" s="24" t="s">
        <v>38</v>
      </c>
      <c r="H1109" s="25" t="s">
        <v>6410</v>
      </c>
      <c r="I1109" s="24" t="s">
        <v>23</v>
      </c>
      <c r="J1109" s="24" t="s">
        <v>3048</v>
      </c>
      <c r="K1109" s="26">
        <v>45821</v>
      </c>
      <c r="L1109" s="26">
        <v>45904</v>
      </c>
      <c r="M1109" s="26">
        <v>45904</v>
      </c>
      <c r="N1109" s="24"/>
      <c r="O1109" s="26">
        <v>45904</v>
      </c>
      <c r="P1109" s="24" t="s">
        <v>3933</v>
      </c>
      <c r="Q1109" s="24" t="s">
        <v>3934</v>
      </c>
      <c r="R1109" s="24" t="s">
        <v>988</v>
      </c>
    </row>
    <row r="1110" spans="1:18" ht="27">
      <c r="A1110" s="24">
        <v>1109</v>
      </c>
      <c r="B1110" s="24" t="s">
        <v>6411</v>
      </c>
      <c r="C1110" s="29">
        <v>202514084042</v>
      </c>
      <c r="D1110" s="24" t="s">
        <v>52</v>
      </c>
      <c r="E1110" s="24" t="s">
        <v>6412</v>
      </c>
      <c r="F1110" s="24" t="s">
        <v>3045</v>
      </c>
      <c r="G1110" s="24" t="s">
        <v>4870</v>
      </c>
      <c r="H1110" s="25" t="s">
        <v>6413</v>
      </c>
      <c r="I1110" s="24"/>
      <c r="J1110" s="24" t="s">
        <v>3048</v>
      </c>
      <c r="K1110" s="26">
        <v>45902</v>
      </c>
      <c r="L1110" s="26">
        <v>45580</v>
      </c>
      <c r="M1110" s="26">
        <v>45904</v>
      </c>
      <c r="N1110" s="24"/>
      <c r="O1110" s="26">
        <v>45904</v>
      </c>
      <c r="P1110" s="24" t="s">
        <v>3397</v>
      </c>
      <c r="Q1110" s="24" t="s">
        <v>3398</v>
      </c>
      <c r="R1110" s="24" t="s">
        <v>988</v>
      </c>
    </row>
    <row r="1111" spans="1:18" ht="27">
      <c r="A1111" s="24">
        <v>1110</v>
      </c>
      <c r="B1111" s="24" t="s">
        <v>6414</v>
      </c>
      <c r="C1111" s="29">
        <v>202511084341</v>
      </c>
      <c r="D1111" s="24" t="s">
        <v>57</v>
      </c>
      <c r="E1111" s="24" t="s">
        <v>6415</v>
      </c>
      <c r="F1111" s="24" t="s">
        <v>3052</v>
      </c>
      <c r="G1111" s="24" t="s">
        <v>57</v>
      </c>
      <c r="H1111" s="25" t="s">
        <v>6416</v>
      </c>
      <c r="I1111" s="24" t="s">
        <v>23</v>
      </c>
      <c r="J1111" s="24" t="s">
        <v>3048</v>
      </c>
      <c r="K1111" s="26">
        <v>45883</v>
      </c>
      <c r="L1111" s="26">
        <v>45904</v>
      </c>
      <c r="M1111" s="26">
        <v>45904</v>
      </c>
      <c r="N1111" s="24"/>
      <c r="O1111" s="26">
        <v>45904</v>
      </c>
      <c r="P1111" s="24" t="s">
        <v>3284</v>
      </c>
      <c r="Q1111" s="24" t="s">
        <v>3285</v>
      </c>
      <c r="R1111" s="24" t="s">
        <v>988</v>
      </c>
    </row>
    <row r="1112" spans="1:18" ht="27">
      <c r="A1112" s="24">
        <v>1111</v>
      </c>
      <c r="B1112" s="24" t="s">
        <v>772</v>
      </c>
      <c r="C1112" s="29">
        <v>202544084298</v>
      </c>
      <c r="D1112" s="24" t="s">
        <v>181</v>
      </c>
      <c r="E1112" s="24" t="s">
        <v>773</v>
      </c>
      <c r="F1112" s="24" t="s">
        <v>3066</v>
      </c>
      <c r="G1112" s="24" t="s">
        <v>3319</v>
      </c>
      <c r="H1112" s="25" t="s">
        <v>6417</v>
      </c>
      <c r="I1112" s="24"/>
      <c r="J1112" s="24" t="s">
        <v>3048</v>
      </c>
      <c r="K1112" s="26">
        <v>45769</v>
      </c>
      <c r="L1112" s="26">
        <v>45588</v>
      </c>
      <c r="M1112" s="26">
        <v>45904</v>
      </c>
      <c r="N1112" s="26">
        <v>46530</v>
      </c>
      <c r="O1112" s="24"/>
      <c r="P1112" s="24" t="s">
        <v>3321</v>
      </c>
      <c r="Q1112" s="24" t="s">
        <v>3322</v>
      </c>
      <c r="R1112" s="24" t="s">
        <v>650</v>
      </c>
    </row>
    <row r="1113" spans="1:18" ht="66.599999999999994">
      <c r="A1113" s="24">
        <v>1112</v>
      </c>
      <c r="B1113" s="24" t="s">
        <v>6418</v>
      </c>
      <c r="C1113" s="29">
        <v>202517084228</v>
      </c>
      <c r="D1113" s="24" t="s">
        <v>175</v>
      </c>
      <c r="E1113" s="24" t="s">
        <v>6419</v>
      </c>
      <c r="F1113" s="24" t="s">
        <v>4625</v>
      </c>
      <c r="G1113" s="24" t="s">
        <v>438</v>
      </c>
      <c r="H1113" s="25" t="s">
        <v>6420</v>
      </c>
      <c r="I1113" s="24"/>
      <c r="J1113" s="24" t="s">
        <v>3048</v>
      </c>
      <c r="K1113" s="26">
        <v>45833</v>
      </c>
      <c r="L1113" s="26">
        <v>45904</v>
      </c>
      <c r="M1113" s="26">
        <v>45904</v>
      </c>
      <c r="N1113" s="24"/>
      <c r="O1113" s="26">
        <v>45904</v>
      </c>
      <c r="P1113" s="24" t="s">
        <v>3695</v>
      </c>
      <c r="Q1113" s="24" t="s">
        <v>3085</v>
      </c>
      <c r="R1113" s="24" t="s">
        <v>988</v>
      </c>
    </row>
    <row r="1114" spans="1:18" ht="40.200000000000003">
      <c r="A1114" s="24">
        <v>1113</v>
      </c>
      <c r="B1114" s="24" t="s">
        <v>6421</v>
      </c>
      <c r="C1114" s="29">
        <v>202517084329</v>
      </c>
      <c r="D1114" s="24" t="s">
        <v>277</v>
      </c>
      <c r="E1114" s="24" t="s">
        <v>6422</v>
      </c>
      <c r="F1114" s="24" t="s">
        <v>4009</v>
      </c>
      <c r="G1114" s="24" t="s">
        <v>6423</v>
      </c>
      <c r="H1114" s="25" t="s">
        <v>6424</v>
      </c>
      <c r="I1114" s="24"/>
      <c r="J1114" s="24" t="s">
        <v>3048</v>
      </c>
      <c r="K1114" s="26">
        <v>45868</v>
      </c>
      <c r="L1114" s="26">
        <v>44965</v>
      </c>
      <c r="M1114" s="26">
        <v>45904</v>
      </c>
      <c r="N1114" s="24"/>
      <c r="O1114" s="26">
        <v>45904</v>
      </c>
      <c r="P1114" s="24" t="s">
        <v>3294</v>
      </c>
      <c r="Q1114" s="24" t="s">
        <v>3295</v>
      </c>
      <c r="R1114" s="24" t="s">
        <v>988</v>
      </c>
    </row>
    <row r="1115" spans="1:18" ht="27">
      <c r="A1115" s="24">
        <v>1114</v>
      </c>
      <c r="B1115" s="24" t="s">
        <v>1248</v>
      </c>
      <c r="C1115" s="29">
        <v>202521084311</v>
      </c>
      <c r="D1115" s="24" t="s">
        <v>246</v>
      </c>
      <c r="E1115" s="24" t="s">
        <v>649</v>
      </c>
      <c r="F1115" s="24" t="s">
        <v>3052</v>
      </c>
      <c r="G1115" s="24" t="s">
        <v>246</v>
      </c>
      <c r="H1115" s="25" t="s">
        <v>6425</v>
      </c>
      <c r="I1115" s="24" t="s">
        <v>3152</v>
      </c>
      <c r="J1115" s="24" t="s">
        <v>3048</v>
      </c>
      <c r="K1115" s="26">
        <v>45826</v>
      </c>
      <c r="L1115" s="26">
        <v>45904</v>
      </c>
      <c r="M1115" s="26">
        <v>45904</v>
      </c>
      <c r="N1115" s="26">
        <v>46847</v>
      </c>
      <c r="O1115" s="24"/>
      <c r="P1115" s="24" t="s">
        <v>3278</v>
      </c>
      <c r="Q1115" s="24" t="s">
        <v>3279</v>
      </c>
      <c r="R1115" s="24" t="s">
        <v>968</v>
      </c>
    </row>
    <row r="1116" spans="1:18" ht="40.200000000000003">
      <c r="A1116" s="24">
        <v>1115</v>
      </c>
      <c r="B1116" s="24" t="s">
        <v>6426</v>
      </c>
      <c r="C1116" s="29">
        <v>202547084110</v>
      </c>
      <c r="D1116" s="24" t="s">
        <v>288</v>
      </c>
      <c r="E1116" s="24" t="s">
        <v>6427</v>
      </c>
      <c r="F1116" s="24" t="s">
        <v>4009</v>
      </c>
      <c r="G1116" s="24" t="s">
        <v>6428</v>
      </c>
      <c r="H1116" s="25" t="s">
        <v>6429</v>
      </c>
      <c r="I1116" s="24"/>
      <c r="J1116" s="24" t="s">
        <v>3048</v>
      </c>
      <c r="K1116" s="26">
        <v>45881</v>
      </c>
      <c r="L1116" s="26">
        <v>44963</v>
      </c>
      <c r="M1116" s="26">
        <v>45904</v>
      </c>
      <c r="N1116" s="24"/>
      <c r="O1116" s="26">
        <v>45904</v>
      </c>
      <c r="P1116" s="24" t="s">
        <v>3414</v>
      </c>
      <c r="Q1116" s="24" t="s">
        <v>3415</v>
      </c>
      <c r="R1116" s="24" t="s">
        <v>988</v>
      </c>
    </row>
    <row r="1117" spans="1:18" ht="40.200000000000003">
      <c r="A1117" s="24">
        <v>1116</v>
      </c>
      <c r="B1117" s="24" t="s">
        <v>6430</v>
      </c>
      <c r="C1117" s="29">
        <v>202517084112</v>
      </c>
      <c r="D1117" s="24" t="s">
        <v>75</v>
      </c>
      <c r="E1117" s="24" t="s">
        <v>6431</v>
      </c>
      <c r="F1117" s="24" t="s">
        <v>3066</v>
      </c>
      <c r="G1117" s="24" t="s">
        <v>3319</v>
      </c>
      <c r="H1117" s="25" t="s">
        <v>6432</v>
      </c>
      <c r="I1117" s="24"/>
      <c r="J1117" s="24" t="s">
        <v>3048</v>
      </c>
      <c r="K1117" s="26">
        <v>45737</v>
      </c>
      <c r="L1117" s="26">
        <v>44991</v>
      </c>
      <c r="M1117" s="26">
        <v>45904</v>
      </c>
      <c r="N1117" s="24"/>
      <c r="O1117" s="26">
        <v>45904</v>
      </c>
      <c r="P1117" s="24" t="s">
        <v>3168</v>
      </c>
      <c r="Q1117" s="24" t="s">
        <v>3050</v>
      </c>
      <c r="R1117" s="24" t="s">
        <v>988</v>
      </c>
    </row>
    <row r="1118" spans="1:18" ht="66.599999999999994">
      <c r="A1118" s="24">
        <v>1117</v>
      </c>
      <c r="B1118" s="24" t="s">
        <v>6433</v>
      </c>
      <c r="C1118" s="29">
        <v>202514084651</v>
      </c>
      <c r="D1118" s="24" t="s">
        <v>39</v>
      </c>
      <c r="E1118" s="24" t="s">
        <v>6434</v>
      </c>
      <c r="F1118" s="24" t="s">
        <v>3165</v>
      </c>
      <c r="G1118" s="24" t="s">
        <v>3166</v>
      </c>
      <c r="H1118" s="25" t="s">
        <v>6435</v>
      </c>
      <c r="I1118" s="24"/>
      <c r="J1118" s="24" t="s">
        <v>3048</v>
      </c>
      <c r="K1118" s="26">
        <v>45881</v>
      </c>
      <c r="L1118" s="26">
        <v>45555</v>
      </c>
      <c r="M1118" s="26">
        <v>45905</v>
      </c>
      <c r="N1118" s="24"/>
      <c r="O1118" s="26">
        <v>45905</v>
      </c>
      <c r="P1118" s="24" t="s">
        <v>3141</v>
      </c>
      <c r="Q1118" s="24" t="s">
        <v>3142</v>
      </c>
      <c r="R1118" s="24" t="s">
        <v>988</v>
      </c>
    </row>
    <row r="1119" spans="1:18" ht="40.200000000000003">
      <c r="A1119" s="24">
        <v>1118</v>
      </c>
      <c r="B1119" s="24" t="s">
        <v>6436</v>
      </c>
      <c r="C1119" s="29">
        <v>202517084602</v>
      </c>
      <c r="D1119" s="24" t="s">
        <v>39</v>
      </c>
      <c r="E1119" s="24" t="s">
        <v>6437</v>
      </c>
      <c r="F1119" s="24" t="s">
        <v>3165</v>
      </c>
      <c r="G1119" s="24" t="s">
        <v>3166</v>
      </c>
      <c r="H1119" s="25" t="s">
        <v>6438</v>
      </c>
      <c r="I1119" s="24"/>
      <c r="J1119" s="24" t="s">
        <v>3048</v>
      </c>
      <c r="K1119" s="26">
        <v>45835</v>
      </c>
      <c r="L1119" s="26">
        <v>44980</v>
      </c>
      <c r="M1119" s="26">
        <v>45905</v>
      </c>
      <c r="N1119" s="24"/>
      <c r="O1119" s="26">
        <v>45905</v>
      </c>
      <c r="P1119" s="24" t="s">
        <v>3141</v>
      </c>
      <c r="Q1119" s="24" t="s">
        <v>3142</v>
      </c>
      <c r="R1119" s="24" t="s">
        <v>988</v>
      </c>
    </row>
    <row r="1120" spans="1:18" ht="40.200000000000003">
      <c r="A1120" s="24">
        <v>1119</v>
      </c>
      <c r="B1120" s="24" t="s">
        <v>6439</v>
      </c>
      <c r="C1120" s="29">
        <v>202517084495</v>
      </c>
      <c r="D1120" s="24" t="s">
        <v>47</v>
      </c>
      <c r="E1120" s="24" t="s">
        <v>6440</v>
      </c>
      <c r="F1120" s="24" t="s">
        <v>3091</v>
      </c>
      <c r="G1120" s="24" t="s">
        <v>5953</v>
      </c>
      <c r="H1120" s="25" t="s">
        <v>6441</v>
      </c>
      <c r="I1120" s="24"/>
      <c r="J1120" s="24" t="s">
        <v>3048</v>
      </c>
      <c r="K1120" s="26">
        <v>45868</v>
      </c>
      <c r="L1120" s="26">
        <v>44970</v>
      </c>
      <c r="M1120" s="26">
        <v>45905</v>
      </c>
      <c r="N1120" s="24"/>
      <c r="O1120" s="26">
        <v>45905</v>
      </c>
      <c r="P1120" s="24" t="s">
        <v>3248</v>
      </c>
      <c r="Q1120" s="24" t="s">
        <v>3249</v>
      </c>
      <c r="R1120" s="24" t="s">
        <v>988</v>
      </c>
    </row>
    <row r="1121" spans="1:18" ht="40.200000000000003">
      <c r="A1121" s="24">
        <v>1120</v>
      </c>
      <c r="B1121" s="24" t="s">
        <v>6442</v>
      </c>
      <c r="C1121" s="29">
        <v>202547084521</v>
      </c>
      <c r="D1121" s="24" t="s">
        <v>40</v>
      </c>
      <c r="E1121" s="24" t="s">
        <v>6443</v>
      </c>
      <c r="F1121" s="24" t="s">
        <v>3091</v>
      </c>
      <c r="G1121" s="24" t="s">
        <v>4853</v>
      </c>
      <c r="H1121" s="25" t="s">
        <v>6444</v>
      </c>
      <c r="I1121" s="24"/>
      <c r="J1121" s="24" t="s">
        <v>3048</v>
      </c>
      <c r="K1121" s="26">
        <v>45901</v>
      </c>
      <c r="L1121" s="26">
        <v>44995</v>
      </c>
      <c r="M1121" s="26">
        <v>45905</v>
      </c>
      <c r="N1121" s="24"/>
      <c r="O1121" s="26">
        <v>45905</v>
      </c>
      <c r="P1121" s="24" t="s">
        <v>3062</v>
      </c>
      <c r="Q1121" s="24" t="s">
        <v>3063</v>
      </c>
      <c r="R1121" s="24" t="s">
        <v>988</v>
      </c>
    </row>
    <row r="1122" spans="1:18" ht="40.200000000000003">
      <c r="A1122" s="24">
        <v>1121</v>
      </c>
      <c r="B1122" s="24" t="s">
        <v>1253</v>
      </c>
      <c r="C1122" s="29">
        <v>202521084656</v>
      </c>
      <c r="D1122" s="24" t="s">
        <v>119</v>
      </c>
      <c r="E1122" s="24" t="s">
        <v>1254</v>
      </c>
      <c r="F1122" s="24" t="s">
        <v>3091</v>
      </c>
      <c r="G1122" s="24" t="s">
        <v>6445</v>
      </c>
      <c r="H1122" s="25" t="s">
        <v>6446</v>
      </c>
      <c r="I1122" s="24" t="s">
        <v>3152</v>
      </c>
      <c r="J1122" s="24" t="s">
        <v>3048</v>
      </c>
      <c r="K1122" s="26">
        <v>45905</v>
      </c>
      <c r="L1122" s="26">
        <v>45905</v>
      </c>
      <c r="M1122" s="26">
        <v>45905</v>
      </c>
      <c r="N1122" s="26">
        <v>46848</v>
      </c>
      <c r="O1122" s="24"/>
      <c r="P1122" s="24" t="s">
        <v>3069</v>
      </c>
      <c r="Q1122" s="24" t="s">
        <v>3070</v>
      </c>
      <c r="R1122" s="24" t="s">
        <v>647</v>
      </c>
    </row>
    <row r="1123" spans="1:18" ht="53.4">
      <c r="A1123" s="24">
        <v>1122</v>
      </c>
      <c r="B1123" s="24" t="s">
        <v>6447</v>
      </c>
      <c r="C1123" s="29">
        <v>202517084478</v>
      </c>
      <c r="D1123" s="24" t="s">
        <v>271</v>
      </c>
      <c r="E1123" s="24" t="s">
        <v>6448</v>
      </c>
      <c r="F1123" s="24" t="s">
        <v>3091</v>
      </c>
      <c r="G1123" s="24" t="s">
        <v>6449</v>
      </c>
      <c r="H1123" s="25" t="s">
        <v>6450</v>
      </c>
      <c r="I1123" s="24"/>
      <c r="J1123" s="24" t="s">
        <v>3048</v>
      </c>
      <c r="K1123" s="26">
        <v>45853</v>
      </c>
      <c r="L1123" s="26">
        <v>44964</v>
      </c>
      <c r="M1123" s="26">
        <v>45905</v>
      </c>
      <c r="N1123" s="24"/>
      <c r="O1123" s="26">
        <v>45905</v>
      </c>
      <c r="P1123" s="24" t="s">
        <v>3284</v>
      </c>
      <c r="Q1123" s="24" t="s">
        <v>3285</v>
      </c>
      <c r="R1123" s="24" t="s">
        <v>988</v>
      </c>
    </row>
    <row r="1124" spans="1:18" ht="53.4">
      <c r="A1124" s="24">
        <v>1123</v>
      </c>
      <c r="B1124" s="24" t="s">
        <v>1255</v>
      </c>
      <c r="C1124" s="29">
        <v>202511084598</v>
      </c>
      <c r="D1124" s="24" t="s">
        <v>63</v>
      </c>
      <c r="E1124" s="24" t="s">
        <v>1256</v>
      </c>
      <c r="F1124" s="24" t="s">
        <v>3052</v>
      </c>
      <c r="G1124" s="24" t="s">
        <v>4014</v>
      </c>
      <c r="H1124" s="25" t="s">
        <v>6451</v>
      </c>
      <c r="I1124" s="24" t="s">
        <v>3152</v>
      </c>
      <c r="J1124" s="24" t="s">
        <v>3048</v>
      </c>
      <c r="K1124" s="26">
        <v>45869</v>
      </c>
      <c r="L1124" s="26">
        <v>45905</v>
      </c>
      <c r="M1124" s="26">
        <v>45905</v>
      </c>
      <c r="N1124" s="26">
        <v>46848</v>
      </c>
      <c r="O1124" s="24"/>
      <c r="P1124" s="24" t="s">
        <v>3135</v>
      </c>
      <c r="Q1124" s="24" t="s">
        <v>3136</v>
      </c>
      <c r="R1124" s="24" t="s">
        <v>968</v>
      </c>
    </row>
    <row r="1125" spans="1:18" ht="27">
      <c r="A1125" s="24">
        <v>1124</v>
      </c>
      <c r="B1125" s="24" t="s">
        <v>6452</v>
      </c>
      <c r="C1125" s="29">
        <v>202511084498</v>
      </c>
      <c r="D1125" s="24" t="s">
        <v>57</v>
      </c>
      <c r="E1125" s="24" t="s">
        <v>6453</v>
      </c>
      <c r="F1125" s="24" t="s">
        <v>3052</v>
      </c>
      <c r="G1125" s="24" t="s">
        <v>57</v>
      </c>
      <c r="H1125" s="25" t="s">
        <v>6454</v>
      </c>
      <c r="I1125" s="24" t="s">
        <v>23</v>
      </c>
      <c r="J1125" s="24" t="s">
        <v>3048</v>
      </c>
      <c r="K1125" s="26">
        <v>45883</v>
      </c>
      <c r="L1125" s="26">
        <v>45905</v>
      </c>
      <c r="M1125" s="26">
        <v>45905</v>
      </c>
      <c r="N1125" s="24"/>
      <c r="O1125" s="26">
        <v>45905</v>
      </c>
      <c r="P1125" s="24" t="s">
        <v>3135</v>
      </c>
      <c r="Q1125" s="24" t="s">
        <v>3136</v>
      </c>
      <c r="R1125" s="24" t="s">
        <v>988</v>
      </c>
    </row>
    <row r="1126" spans="1:18" ht="40.200000000000003">
      <c r="A1126" s="24">
        <v>1125</v>
      </c>
      <c r="B1126" s="24" t="s">
        <v>1257</v>
      </c>
      <c r="C1126" s="29">
        <v>202521084558</v>
      </c>
      <c r="D1126" s="24" t="s">
        <v>311</v>
      </c>
      <c r="E1126" s="24" t="s">
        <v>649</v>
      </c>
      <c r="F1126" s="24" t="s">
        <v>3052</v>
      </c>
      <c r="G1126" s="24" t="s">
        <v>311</v>
      </c>
      <c r="H1126" s="25" t="s">
        <v>6455</v>
      </c>
      <c r="I1126" s="24" t="s">
        <v>3152</v>
      </c>
      <c r="J1126" s="24" t="s">
        <v>3048</v>
      </c>
      <c r="K1126" s="26">
        <v>45846</v>
      </c>
      <c r="L1126" s="26">
        <v>45905</v>
      </c>
      <c r="M1126" s="26">
        <v>45905</v>
      </c>
      <c r="N1126" s="26">
        <v>46848</v>
      </c>
      <c r="O1126" s="24"/>
      <c r="P1126" s="24" t="s">
        <v>5213</v>
      </c>
      <c r="Q1126" s="24" t="s">
        <v>3316</v>
      </c>
      <c r="R1126" s="24" t="s">
        <v>968</v>
      </c>
    </row>
    <row r="1127" spans="1:18" ht="27">
      <c r="A1127" s="24">
        <v>1126</v>
      </c>
      <c r="B1127" s="24" t="s">
        <v>6456</v>
      </c>
      <c r="C1127" s="29">
        <v>202514084432</v>
      </c>
      <c r="D1127" s="24" t="s">
        <v>52</v>
      </c>
      <c r="E1127" s="24" t="s">
        <v>6457</v>
      </c>
      <c r="F1127" s="24" t="s">
        <v>3045</v>
      </c>
      <c r="G1127" s="24" t="s">
        <v>4870</v>
      </c>
      <c r="H1127" s="25" t="s">
        <v>6458</v>
      </c>
      <c r="I1127" s="24"/>
      <c r="J1127" s="24" t="s">
        <v>3048</v>
      </c>
      <c r="K1127" s="26">
        <v>45902</v>
      </c>
      <c r="L1127" s="26">
        <v>45583</v>
      </c>
      <c r="M1127" s="26">
        <v>45905</v>
      </c>
      <c r="N1127" s="24"/>
      <c r="O1127" s="26">
        <v>45905</v>
      </c>
      <c r="P1127" s="24" t="s">
        <v>4491</v>
      </c>
      <c r="Q1127" s="24" t="s">
        <v>3279</v>
      </c>
      <c r="R1127" s="24" t="s">
        <v>988</v>
      </c>
    </row>
    <row r="1128" spans="1:18" ht="40.200000000000003">
      <c r="A1128" s="24">
        <v>1127</v>
      </c>
      <c r="B1128" s="24" t="s">
        <v>6459</v>
      </c>
      <c r="C1128" s="29">
        <v>202547084566</v>
      </c>
      <c r="D1128" s="24" t="s">
        <v>35</v>
      </c>
      <c r="E1128" s="24" t="s">
        <v>6460</v>
      </c>
      <c r="F1128" s="24" t="s">
        <v>3091</v>
      </c>
      <c r="G1128" s="24" t="s">
        <v>3213</v>
      </c>
      <c r="H1128" s="25" t="s">
        <v>6461</v>
      </c>
      <c r="I1128" s="24"/>
      <c r="J1128" s="24" t="s">
        <v>3048</v>
      </c>
      <c r="K1128" s="26">
        <v>45904</v>
      </c>
      <c r="L1128" s="26">
        <v>44963</v>
      </c>
      <c r="M1128" s="26">
        <v>45905</v>
      </c>
      <c r="N1128" s="24"/>
      <c r="O1128" s="26">
        <v>45905</v>
      </c>
      <c r="P1128" s="24" t="s">
        <v>3215</v>
      </c>
      <c r="Q1128" s="24" t="s">
        <v>3216</v>
      </c>
      <c r="R1128" s="24" t="s">
        <v>988</v>
      </c>
    </row>
    <row r="1129" spans="1:18" ht="40.200000000000003">
      <c r="A1129" s="24">
        <v>1128</v>
      </c>
      <c r="B1129" s="24" t="s">
        <v>1249</v>
      </c>
      <c r="C1129" s="29">
        <v>202511084660</v>
      </c>
      <c r="D1129" s="24" t="s">
        <v>56</v>
      </c>
      <c r="E1129" s="24" t="s">
        <v>1250</v>
      </c>
      <c r="F1129" s="24" t="s">
        <v>3091</v>
      </c>
      <c r="G1129" s="24" t="s">
        <v>6462</v>
      </c>
      <c r="H1129" s="25" t="s">
        <v>6463</v>
      </c>
      <c r="I1129" s="24" t="s">
        <v>3152</v>
      </c>
      <c r="J1129" s="24" t="s">
        <v>3048</v>
      </c>
      <c r="K1129" s="26">
        <v>45904</v>
      </c>
      <c r="L1129" s="26">
        <v>45905</v>
      </c>
      <c r="M1129" s="26">
        <v>45905</v>
      </c>
      <c r="N1129" s="26">
        <v>46848</v>
      </c>
      <c r="O1129" s="24"/>
      <c r="P1129" s="24" t="s">
        <v>3069</v>
      </c>
      <c r="Q1129" s="24" t="s">
        <v>3070</v>
      </c>
      <c r="R1129" s="24" t="s">
        <v>968</v>
      </c>
    </row>
    <row r="1130" spans="1:18" ht="40.200000000000003">
      <c r="A1130" s="24">
        <v>1129</v>
      </c>
      <c r="B1130" s="24" t="s">
        <v>6464</v>
      </c>
      <c r="C1130" s="29">
        <v>202517084446</v>
      </c>
      <c r="D1130" s="24" t="s">
        <v>157</v>
      </c>
      <c r="E1130" s="24" t="s">
        <v>6465</v>
      </c>
      <c r="F1130" s="24" t="s">
        <v>3208</v>
      </c>
      <c r="G1130" s="24" t="s">
        <v>6466</v>
      </c>
      <c r="H1130" s="25" t="s">
        <v>6467</v>
      </c>
      <c r="I1130" s="24"/>
      <c r="J1130" s="24" t="s">
        <v>3048</v>
      </c>
      <c r="K1130" s="26">
        <v>45897</v>
      </c>
      <c r="L1130" s="26">
        <v>44964</v>
      </c>
      <c r="M1130" s="26">
        <v>45905</v>
      </c>
      <c r="N1130" s="24"/>
      <c r="O1130" s="26">
        <v>45905</v>
      </c>
      <c r="P1130" s="24" t="s">
        <v>3120</v>
      </c>
      <c r="Q1130" s="24" t="s">
        <v>3121</v>
      </c>
      <c r="R1130" s="24" t="s">
        <v>988</v>
      </c>
    </row>
    <row r="1131" spans="1:18" ht="53.4">
      <c r="A1131" s="24">
        <v>1130</v>
      </c>
      <c r="B1131" s="24" t="s">
        <v>6468</v>
      </c>
      <c r="C1131" s="29">
        <v>202517084499</v>
      </c>
      <c r="D1131" s="24" t="s">
        <v>175</v>
      </c>
      <c r="E1131" s="24" t="s">
        <v>6469</v>
      </c>
      <c r="F1131" s="24" t="s">
        <v>4625</v>
      </c>
      <c r="G1131" s="24" t="s">
        <v>6470</v>
      </c>
      <c r="H1131" s="25" t="s">
        <v>6471</v>
      </c>
      <c r="I1131" s="24"/>
      <c r="J1131" s="24" t="s">
        <v>3048</v>
      </c>
      <c r="K1131" s="26">
        <v>45870</v>
      </c>
      <c r="L1131" s="26">
        <v>44973</v>
      </c>
      <c r="M1131" s="26">
        <v>45905</v>
      </c>
      <c r="N1131" s="24"/>
      <c r="O1131" s="26">
        <v>45909</v>
      </c>
      <c r="P1131" s="24" t="s">
        <v>4491</v>
      </c>
      <c r="Q1131" s="24" t="s">
        <v>3279</v>
      </c>
      <c r="R1131" s="24" t="s">
        <v>988</v>
      </c>
    </row>
    <row r="1132" spans="1:18" ht="40.200000000000003">
      <c r="A1132" s="24">
        <v>1131</v>
      </c>
      <c r="B1132" s="24" t="s">
        <v>6472</v>
      </c>
      <c r="C1132" s="29">
        <v>202517084420</v>
      </c>
      <c r="D1132" s="24" t="s">
        <v>147</v>
      </c>
      <c r="E1132" s="24" t="s">
        <v>6473</v>
      </c>
      <c r="F1132" s="24" t="s">
        <v>3302</v>
      </c>
      <c r="G1132" s="24" t="s">
        <v>6309</v>
      </c>
      <c r="H1132" s="25" t="s">
        <v>6474</v>
      </c>
      <c r="I1132" s="24"/>
      <c r="J1132" s="24" t="s">
        <v>3048</v>
      </c>
      <c r="K1132" s="26">
        <v>45897</v>
      </c>
      <c r="L1132" s="26">
        <v>44963</v>
      </c>
      <c r="M1132" s="26">
        <v>45905</v>
      </c>
      <c r="N1132" s="24"/>
      <c r="O1132" s="26">
        <v>45905</v>
      </c>
      <c r="P1132" s="24" t="s">
        <v>3130</v>
      </c>
      <c r="Q1132" s="24" t="s">
        <v>3131</v>
      </c>
      <c r="R1132" s="24" t="s">
        <v>988</v>
      </c>
    </row>
    <row r="1133" spans="1:18" ht="53.4">
      <c r="A1133" s="24">
        <v>1132</v>
      </c>
      <c r="B1133" s="24" t="s">
        <v>743</v>
      </c>
      <c r="C1133" s="29">
        <v>202514084642</v>
      </c>
      <c r="D1133" s="24" t="s">
        <v>55</v>
      </c>
      <c r="E1133" s="24" t="s">
        <v>744</v>
      </c>
      <c r="F1133" s="24" t="s">
        <v>3091</v>
      </c>
      <c r="G1133" s="24" t="s">
        <v>4429</v>
      </c>
      <c r="H1133" s="25" t="s">
        <v>6475</v>
      </c>
      <c r="I1133" s="24"/>
      <c r="J1133" s="24" t="s">
        <v>3048</v>
      </c>
      <c r="K1133" s="26">
        <v>45891</v>
      </c>
      <c r="L1133" s="26">
        <v>45562</v>
      </c>
      <c r="M1133" s="26">
        <v>45905</v>
      </c>
      <c r="N1133" s="26">
        <v>46504</v>
      </c>
      <c r="O1133" s="24"/>
      <c r="P1133" s="24" t="s">
        <v>3141</v>
      </c>
      <c r="Q1133" s="24" t="s">
        <v>3142</v>
      </c>
      <c r="R1133" s="24" t="s">
        <v>650</v>
      </c>
    </row>
    <row r="1134" spans="1:18" ht="40.200000000000003">
      <c r="A1134" s="24">
        <v>1133</v>
      </c>
      <c r="B1134" s="24" t="s">
        <v>6476</v>
      </c>
      <c r="C1134" s="29">
        <v>202547084607</v>
      </c>
      <c r="D1134" s="24" t="s">
        <v>70</v>
      </c>
      <c r="E1134" s="24" t="s">
        <v>6477</v>
      </c>
      <c r="F1134" s="24" t="s">
        <v>3302</v>
      </c>
      <c r="G1134" s="24" t="s">
        <v>6478</v>
      </c>
      <c r="H1134" s="25" t="s">
        <v>6479</v>
      </c>
      <c r="I1134" s="24"/>
      <c r="J1134" s="24" t="s">
        <v>3048</v>
      </c>
      <c r="K1134" s="26">
        <v>45888</v>
      </c>
      <c r="L1134" s="26">
        <v>44970</v>
      </c>
      <c r="M1134" s="26">
        <v>45905</v>
      </c>
      <c r="N1134" s="24"/>
      <c r="O1134" s="26">
        <v>45905</v>
      </c>
      <c r="P1134" s="24" t="s">
        <v>3120</v>
      </c>
      <c r="Q1134" s="24" t="s">
        <v>3121</v>
      </c>
      <c r="R1134" s="24" t="s">
        <v>988</v>
      </c>
    </row>
    <row r="1135" spans="1:18" ht="40.200000000000003">
      <c r="A1135" s="24">
        <v>1134</v>
      </c>
      <c r="B1135" s="24" t="s">
        <v>6480</v>
      </c>
      <c r="C1135" s="29">
        <v>202521084409</v>
      </c>
      <c r="D1135" s="24" t="s">
        <v>41</v>
      </c>
      <c r="E1135" s="24" t="s">
        <v>6481</v>
      </c>
      <c r="F1135" s="24" t="s">
        <v>3052</v>
      </c>
      <c r="G1135" s="24" t="s">
        <v>41</v>
      </c>
      <c r="H1135" s="25" t="s">
        <v>6482</v>
      </c>
      <c r="I1135" s="24" t="s">
        <v>23</v>
      </c>
      <c r="J1135" s="24" t="s">
        <v>3048</v>
      </c>
      <c r="K1135" s="26">
        <v>45888</v>
      </c>
      <c r="L1135" s="26">
        <v>45905</v>
      </c>
      <c r="M1135" s="26">
        <v>45905</v>
      </c>
      <c r="N1135" s="24"/>
      <c r="O1135" s="26">
        <v>45905</v>
      </c>
      <c r="P1135" s="24" t="s">
        <v>3404</v>
      </c>
      <c r="Q1135" s="24" t="s">
        <v>3405</v>
      </c>
      <c r="R1135" s="24" t="s">
        <v>988</v>
      </c>
    </row>
    <row r="1136" spans="1:18" ht="53.4">
      <c r="A1136" s="24">
        <v>1135</v>
      </c>
      <c r="B1136" s="24" t="s">
        <v>1251</v>
      </c>
      <c r="C1136" s="29">
        <v>202541084395</v>
      </c>
      <c r="D1136" s="24" t="s">
        <v>42</v>
      </c>
      <c r="E1136" s="24" t="s">
        <v>1252</v>
      </c>
      <c r="F1136" s="24" t="s">
        <v>3045</v>
      </c>
      <c r="G1136" s="24" t="s">
        <v>3252</v>
      </c>
      <c r="H1136" s="25" t="s">
        <v>6483</v>
      </c>
      <c r="I1136" s="24" t="s">
        <v>3152</v>
      </c>
      <c r="J1136" s="24" t="s">
        <v>3048</v>
      </c>
      <c r="K1136" s="26">
        <v>45904</v>
      </c>
      <c r="L1136" s="26">
        <v>45905</v>
      </c>
      <c r="M1136" s="26">
        <v>45905</v>
      </c>
      <c r="N1136" s="26">
        <v>46848</v>
      </c>
      <c r="O1136" s="24"/>
      <c r="P1136" s="24" t="s">
        <v>4109</v>
      </c>
      <c r="Q1136" s="24" t="s">
        <v>3683</v>
      </c>
      <c r="R1136" s="24" t="s">
        <v>968</v>
      </c>
    </row>
    <row r="1137" spans="1:18" ht="40.200000000000003">
      <c r="A1137" s="24">
        <v>1136</v>
      </c>
      <c r="B1137" s="24" t="s">
        <v>6484</v>
      </c>
      <c r="C1137" s="29">
        <v>202517084452</v>
      </c>
      <c r="D1137" s="24" t="s">
        <v>34</v>
      </c>
      <c r="E1137" s="24" t="s">
        <v>6485</v>
      </c>
      <c r="F1137" s="24" t="s">
        <v>3066</v>
      </c>
      <c r="G1137" s="24" t="s">
        <v>3067</v>
      </c>
      <c r="H1137" s="25" t="s">
        <v>6486</v>
      </c>
      <c r="I1137" s="24"/>
      <c r="J1137" s="24" t="s">
        <v>3048</v>
      </c>
      <c r="K1137" s="26">
        <v>45882</v>
      </c>
      <c r="L1137" s="26">
        <v>45091</v>
      </c>
      <c r="M1137" s="26">
        <v>45905</v>
      </c>
      <c r="N1137" s="24"/>
      <c r="O1137" s="26">
        <v>45905</v>
      </c>
      <c r="P1137" s="24" t="s">
        <v>3204</v>
      </c>
      <c r="Q1137" s="24" t="s">
        <v>3205</v>
      </c>
      <c r="R1137" s="24" t="s">
        <v>988</v>
      </c>
    </row>
    <row r="1138" spans="1:18" ht="66.599999999999994">
      <c r="A1138" s="24">
        <v>1137</v>
      </c>
      <c r="B1138" s="24" t="s">
        <v>6487</v>
      </c>
      <c r="C1138" s="29">
        <v>202517084426</v>
      </c>
      <c r="D1138" s="24" t="s">
        <v>34</v>
      </c>
      <c r="E1138" s="24" t="s">
        <v>6488</v>
      </c>
      <c r="F1138" s="24" t="s">
        <v>3066</v>
      </c>
      <c r="G1138" s="24" t="s">
        <v>3067</v>
      </c>
      <c r="H1138" s="25" t="s">
        <v>6489</v>
      </c>
      <c r="I1138" s="24"/>
      <c r="J1138" s="24" t="s">
        <v>3048</v>
      </c>
      <c r="K1138" s="26">
        <v>45891</v>
      </c>
      <c r="L1138" s="26">
        <v>45188</v>
      </c>
      <c r="M1138" s="26">
        <v>45905</v>
      </c>
      <c r="N1138" s="24"/>
      <c r="O1138" s="26">
        <v>45905</v>
      </c>
      <c r="P1138" s="24" t="s">
        <v>3294</v>
      </c>
      <c r="Q1138" s="24" t="s">
        <v>3295</v>
      </c>
      <c r="R1138" s="24" t="s">
        <v>988</v>
      </c>
    </row>
    <row r="1139" spans="1:18" ht="53.4">
      <c r="A1139" s="24">
        <v>1138</v>
      </c>
      <c r="B1139" s="24" t="s">
        <v>6490</v>
      </c>
      <c r="C1139" s="29">
        <v>202517084413</v>
      </c>
      <c r="D1139" s="24" t="s">
        <v>34</v>
      </c>
      <c r="E1139" s="24" t="s">
        <v>6491</v>
      </c>
      <c r="F1139" s="24" t="s">
        <v>3066</v>
      </c>
      <c r="G1139" s="24" t="s">
        <v>3067</v>
      </c>
      <c r="H1139" s="25" t="s">
        <v>6492</v>
      </c>
      <c r="I1139" s="24"/>
      <c r="J1139" s="24" t="s">
        <v>3162</v>
      </c>
      <c r="K1139" s="26">
        <v>45891</v>
      </c>
      <c r="L1139" s="26">
        <v>45124</v>
      </c>
      <c r="M1139" s="26">
        <v>45905</v>
      </c>
      <c r="N1139" s="24"/>
      <c r="O1139" s="26">
        <v>45905</v>
      </c>
      <c r="P1139" s="24" t="s">
        <v>3294</v>
      </c>
      <c r="Q1139" s="24" t="s">
        <v>3295</v>
      </c>
      <c r="R1139" s="24" t="s">
        <v>988</v>
      </c>
    </row>
    <row r="1140" spans="1:18" ht="66.599999999999994">
      <c r="A1140" s="24">
        <v>1139</v>
      </c>
      <c r="B1140" s="24" t="s">
        <v>6493</v>
      </c>
      <c r="C1140" s="29">
        <v>202517084375</v>
      </c>
      <c r="D1140" s="24" t="s">
        <v>34</v>
      </c>
      <c r="E1140" s="24" t="s">
        <v>6494</v>
      </c>
      <c r="F1140" s="24" t="s">
        <v>3066</v>
      </c>
      <c r="G1140" s="24" t="s">
        <v>3067</v>
      </c>
      <c r="H1140" s="25" t="s">
        <v>6495</v>
      </c>
      <c r="I1140" s="24"/>
      <c r="J1140" s="24" t="s">
        <v>3048</v>
      </c>
      <c r="K1140" s="26">
        <v>45891</v>
      </c>
      <c r="L1140" s="26">
        <v>45124</v>
      </c>
      <c r="M1140" s="26">
        <v>45905</v>
      </c>
      <c r="N1140" s="24"/>
      <c r="O1140" s="26">
        <v>45905</v>
      </c>
      <c r="P1140" s="24" t="s">
        <v>3109</v>
      </c>
      <c r="Q1140" s="24" t="s">
        <v>3110</v>
      </c>
      <c r="R1140" s="24" t="s">
        <v>988</v>
      </c>
    </row>
    <row r="1141" spans="1:18" ht="40.200000000000003">
      <c r="A1141" s="24">
        <v>1140</v>
      </c>
      <c r="B1141" s="24" t="s">
        <v>1265</v>
      </c>
      <c r="C1141" s="29">
        <v>202511085210</v>
      </c>
      <c r="D1141" s="24" t="s">
        <v>33</v>
      </c>
      <c r="E1141" s="24" t="s">
        <v>1266</v>
      </c>
      <c r="F1141" s="24" t="s">
        <v>3052</v>
      </c>
      <c r="G1141" s="24" t="s">
        <v>3319</v>
      </c>
      <c r="H1141" s="25" t="s">
        <v>6496</v>
      </c>
      <c r="I1141" s="24" t="s">
        <v>3152</v>
      </c>
      <c r="J1141" s="24" t="s">
        <v>3048</v>
      </c>
      <c r="K1141" s="26">
        <v>45902</v>
      </c>
      <c r="L1141" s="26">
        <v>45908</v>
      </c>
      <c r="M1141" s="26">
        <v>45908</v>
      </c>
      <c r="N1141" s="26">
        <v>46851</v>
      </c>
      <c r="O1141" s="24"/>
      <c r="P1141" s="24" t="s">
        <v>3659</v>
      </c>
      <c r="Q1141" s="24" t="s">
        <v>3142</v>
      </c>
      <c r="R1141" s="24" t="s">
        <v>968</v>
      </c>
    </row>
    <row r="1142" spans="1:18" ht="40.200000000000003">
      <c r="A1142" s="24">
        <v>1141</v>
      </c>
      <c r="B1142" s="24" t="s">
        <v>6497</v>
      </c>
      <c r="C1142" s="29">
        <v>202517085031</v>
      </c>
      <c r="D1142" s="24" t="s">
        <v>170</v>
      </c>
      <c r="E1142" s="24" t="s">
        <v>6498</v>
      </c>
      <c r="F1142" s="24" t="s">
        <v>3312</v>
      </c>
      <c r="G1142" s="24" t="s">
        <v>6499</v>
      </c>
      <c r="H1142" s="25" t="s">
        <v>6500</v>
      </c>
      <c r="I1142" s="24"/>
      <c r="J1142" s="24" t="s">
        <v>3048</v>
      </c>
      <c r="K1142" s="26">
        <v>45827</v>
      </c>
      <c r="L1142" s="26">
        <v>45350</v>
      </c>
      <c r="M1142" s="26">
        <v>45908</v>
      </c>
      <c r="N1142" s="24"/>
      <c r="O1142" s="26">
        <v>45908</v>
      </c>
      <c r="P1142" s="24" t="s">
        <v>3239</v>
      </c>
      <c r="Q1142" s="24" t="s">
        <v>3240</v>
      </c>
      <c r="R1142" s="24" t="s">
        <v>988</v>
      </c>
    </row>
    <row r="1143" spans="1:18" ht="53.4">
      <c r="A1143" s="24">
        <v>1142</v>
      </c>
      <c r="B1143" s="24" t="s">
        <v>6501</v>
      </c>
      <c r="C1143" s="29">
        <v>202544085038</v>
      </c>
      <c r="D1143" s="24" t="s">
        <v>39</v>
      </c>
      <c r="E1143" s="24" t="s">
        <v>6502</v>
      </c>
      <c r="F1143" s="24" t="s">
        <v>3165</v>
      </c>
      <c r="G1143" s="24" t="s">
        <v>3166</v>
      </c>
      <c r="H1143" s="25" t="s">
        <v>6382</v>
      </c>
      <c r="I1143" s="24"/>
      <c r="J1143" s="24" t="s">
        <v>3048</v>
      </c>
      <c r="K1143" s="26">
        <v>45894</v>
      </c>
      <c r="L1143" s="26">
        <v>45552</v>
      </c>
      <c r="M1143" s="26">
        <v>45908</v>
      </c>
      <c r="N1143" s="24"/>
      <c r="O1143" s="26">
        <v>45908</v>
      </c>
      <c r="P1143" s="24" t="s">
        <v>3278</v>
      </c>
      <c r="Q1143" s="24" t="s">
        <v>3279</v>
      </c>
      <c r="R1143" s="24" t="s">
        <v>988</v>
      </c>
    </row>
    <row r="1144" spans="1:18" ht="66.599999999999994">
      <c r="A1144" s="24">
        <v>1143</v>
      </c>
      <c r="B1144" s="24" t="s">
        <v>6503</v>
      </c>
      <c r="C1144" s="29">
        <v>202514085083</v>
      </c>
      <c r="D1144" s="24" t="s">
        <v>39</v>
      </c>
      <c r="E1144" s="24" t="s">
        <v>6504</v>
      </c>
      <c r="F1144" s="24" t="s">
        <v>3165</v>
      </c>
      <c r="G1144" s="24" t="s">
        <v>3166</v>
      </c>
      <c r="H1144" s="25" t="s">
        <v>6505</v>
      </c>
      <c r="I1144" s="24"/>
      <c r="J1144" s="24" t="s">
        <v>3048</v>
      </c>
      <c r="K1144" s="26">
        <v>45889</v>
      </c>
      <c r="L1144" s="26">
        <v>45567</v>
      </c>
      <c r="M1144" s="26">
        <v>45908</v>
      </c>
      <c r="N1144" s="24"/>
      <c r="O1144" s="26">
        <v>45908</v>
      </c>
      <c r="P1144" s="24" t="s">
        <v>3141</v>
      </c>
      <c r="Q1144" s="24" t="s">
        <v>3142</v>
      </c>
      <c r="R1144" s="24" t="s">
        <v>988</v>
      </c>
    </row>
    <row r="1145" spans="1:18" ht="27">
      <c r="A1145" s="24">
        <v>1144</v>
      </c>
      <c r="B1145" s="24" t="s">
        <v>6506</v>
      </c>
      <c r="C1145" s="29">
        <v>202514085241</v>
      </c>
      <c r="D1145" s="24" t="s">
        <v>39</v>
      </c>
      <c r="E1145" s="24" t="s">
        <v>6507</v>
      </c>
      <c r="F1145" s="24" t="s">
        <v>3165</v>
      </c>
      <c r="G1145" s="24" t="s">
        <v>3166</v>
      </c>
      <c r="H1145" s="25" t="s">
        <v>6508</v>
      </c>
      <c r="I1145" s="24"/>
      <c r="J1145" s="24" t="s">
        <v>3048</v>
      </c>
      <c r="K1145" s="26">
        <v>45898</v>
      </c>
      <c r="L1145" s="26">
        <v>45575</v>
      </c>
      <c r="M1145" s="26">
        <v>45908</v>
      </c>
      <c r="N1145" s="24"/>
      <c r="O1145" s="26">
        <v>45908</v>
      </c>
      <c r="P1145" s="24" t="s">
        <v>3141</v>
      </c>
      <c r="Q1145" s="24" t="s">
        <v>3142</v>
      </c>
      <c r="R1145" s="24" t="s">
        <v>988</v>
      </c>
    </row>
    <row r="1146" spans="1:18" ht="53.4">
      <c r="A1146" s="24">
        <v>1145</v>
      </c>
      <c r="B1146" s="24" t="s">
        <v>1263</v>
      </c>
      <c r="C1146" s="29">
        <v>202541085120</v>
      </c>
      <c r="D1146" s="24" t="s">
        <v>42</v>
      </c>
      <c r="E1146" s="24" t="s">
        <v>1264</v>
      </c>
      <c r="F1146" s="24" t="s">
        <v>3045</v>
      </c>
      <c r="G1146" s="24" t="s">
        <v>3252</v>
      </c>
      <c r="H1146" s="25" t="s">
        <v>6509</v>
      </c>
      <c r="I1146" s="24" t="s">
        <v>23</v>
      </c>
      <c r="J1146" s="24" t="s">
        <v>3048</v>
      </c>
      <c r="K1146" s="26">
        <v>45827</v>
      </c>
      <c r="L1146" s="26">
        <v>45908</v>
      </c>
      <c r="M1146" s="26">
        <v>45908</v>
      </c>
      <c r="N1146" s="26">
        <v>46851</v>
      </c>
      <c r="O1146" s="24"/>
      <c r="P1146" s="24" t="s">
        <v>3079</v>
      </c>
      <c r="Q1146" s="24" t="s">
        <v>3080</v>
      </c>
      <c r="R1146" s="24" t="s">
        <v>974</v>
      </c>
    </row>
    <row r="1147" spans="1:18" ht="40.200000000000003">
      <c r="A1147" s="24">
        <v>1146</v>
      </c>
      <c r="B1147" s="24" t="s">
        <v>1261</v>
      </c>
      <c r="C1147" s="29">
        <v>202541084944</v>
      </c>
      <c r="D1147" s="24" t="s">
        <v>166</v>
      </c>
      <c r="E1147" s="24" t="s">
        <v>1262</v>
      </c>
      <c r="F1147" s="24" t="s">
        <v>3091</v>
      </c>
      <c r="G1147" s="24" t="s">
        <v>6510</v>
      </c>
      <c r="H1147" s="25" t="s">
        <v>6511</v>
      </c>
      <c r="I1147" s="24" t="s">
        <v>3152</v>
      </c>
      <c r="J1147" s="24" t="s">
        <v>3048</v>
      </c>
      <c r="K1147" s="26">
        <v>45892</v>
      </c>
      <c r="L1147" s="26">
        <v>45908</v>
      </c>
      <c r="M1147" s="26">
        <v>45908</v>
      </c>
      <c r="N1147" s="26">
        <v>46851</v>
      </c>
      <c r="O1147" s="24"/>
      <c r="P1147" s="24" t="s">
        <v>3352</v>
      </c>
      <c r="Q1147" s="24" t="s">
        <v>3216</v>
      </c>
      <c r="R1147" s="24" t="s">
        <v>968</v>
      </c>
    </row>
    <row r="1148" spans="1:18" ht="27">
      <c r="A1148" s="24">
        <v>1147</v>
      </c>
      <c r="B1148" s="24" t="s">
        <v>1259</v>
      </c>
      <c r="C1148" s="29">
        <v>202541085039</v>
      </c>
      <c r="D1148" s="24" t="s">
        <v>40</v>
      </c>
      <c r="E1148" s="24" t="s">
        <v>1260</v>
      </c>
      <c r="F1148" s="24" t="s">
        <v>3091</v>
      </c>
      <c r="G1148" s="24" t="s">
        <v>4104</v>
      </c>
      <c r="H1148" s="25" t="s">
        <v>6512</v>
      </c>
      <c r="I1148" s="24" t="s">
        <v>3152</v>
      </c>
      <c r="J1148" s="24" t="s">
        <v>3048</v>
      </c>
      <c r="K1148" s="26">
        <v>45905</v>
      </c>
      <c r="L1148" s="26">
        <v>45908</v>
      </c>
      <c r="M1148" s="26">
        <v>45908</v>
      </c>
      <c r="N1148" s="26">
        <v>46851</v>
      </c>
      <c r="O1148" s="24"/>
      <c r="P1148" s="24" t="s">
        <v>3278</v>
      </c>
      <c r="Q1148" s="24" t="s">
        <v>3279</v>
      </c>
      <c r="R1148" s="24" t="s">
        <v>968</v>
      </c>
    </row>
    <row r="1149" spans="1:18" ht="53.4">
      <c r="A1149" s="24">
        <v>1148</v>
      </c>
      <c r="B1149" s="24" t="s">
        <v>1267</v>
      </c>
      <c r="C1149" s="29">
        <v>202541085043</v>
      </c>
      <c r="D1149" s="24" t="s">
        <v>40</v>
      </c>
      <c r="E1149" s="24" t="s">
        <v>1268</v>
      </c>
      <c r="F1149" s="24" t="s">
        <v>3091</v>
      </c>
      <c r="G1149" s="24" t="s">
        <v>4104</v>
      </c>
      <c r="H1149" s="25" t="s">
        <v>6513</v>
      </c>
      <c r="I1149" s="24" t="s">
        <v>3152</v>
      </c>
      <c r="J1149" s="24" t="s">
        <v>3048</v>
      </c>
      <c r="K1149" s="26">
        <v>45905</v>
      </c>
      <c r="L1149" s="26">
        <v>45908</v>
      </c>
      <c r="M1149" s="26">
        <v>45908</v>
      </c>
      <c r="N1149" s="26">
        <v>46851</v>
      </c>
      <c r="O1149" s="24"/>
      <c r="P1149" s="24" t="s">
        <v>3404</v>
      </c>
      <c r="Q1149" s="24" t="s">
        <v>3405</v>
      </c>
      <c r="R1149" s="24" t="s">
        <v>968</v>
      </c>
    </row>
    <row r="1150" spans="1:18" ht="40.200000000000003">
      <c r="A1150" s="24">
        <v>1149</v>
      </c>
      <c r="B1150" s="24" t="s">
        <v>6514</v>
      </c>
      <c r="C1150" s="29">
        <v>202517085205</v>
      </c>
      <c r="D1150" s="24" t="s">
        <v>134</v>
      </c>
      <c r="E1150" s="24" t="s">
        <v>6515</v>
      </c>
      <c r="F1150" s="24" t="s">
        <v>3117</v>
      </c>
      <c r="G1150" s="24" t="s">
        <v>3392</v>
      </c>
      <c r="H1150" s="25" t="s">
        <v>6516</v>
      </c>
      <c r="I1150" s="24"/>
      <c r="J1150" s="24" t="s">
        <v>3048</v>
      </c>
      <c r="K1150" s="26">
        <v>45895</v>
      </c>
      <c r="L1150" s="26">
        <v>44971</v>
      </c>
      <c r="M1150" s="26">
        <v>45908</v>
      </c>
      <c r="N1150" s="24"/>
      <c r="O1150" s="26">
        <v>45908</v>
      </c>
      <c r="P1150" s="24" t="s">
        <v>3321</v>
      </c>
      <c r="Q1150" s="24" t="s">
        <v>3322</v>
      </c>
      <c r="R1150" s="24" t="s">
        <v>988</v>
      </c>
    </row>
    <row r="1151" spans="1:18" ht="27">
      <c r="A1151" s="24">
        <v>1150</v>
      </c>
      <c r="B1151" s="24" t="s">
        <v>6517</v>
      </c>
      <c r="C1151" s="29">
        <v>202517084956</v>
      </c>
      <c r="D1151" s="24" t="s">
        <v>290</v>
      </c>
      <c r="E1151" s="24" t="s">
        <v>6518</v>
      </c>
      <c r="F1151" s="24" t="s">
        <v>3091</v>
      </c>
      <c r="G1151" s="24" t="s">
        <v>6519</v>
      </c>
      <c r="H1151" s="25" t="s">
        <v>6520</v>
      </c>
      <c r="I1151" s="24"/>
      <c r="J1151" s="24" t="s">
        <v>3048</v>
      </c>
      <c r="K1151" s="26">
        <v>45861</v>
      </c>
      <c r="L1151" s="26">
        <v>45001</v>
      </c>
      <c r="M1151" s="26">
        <v>45908</v>
      </c>
      <c r="N1151" s="24"/>
      <c r="O1151" s="26">
        <v>45908</v>
      </c>
      <c r="P1151" s="24" t="s">
        <v>3084</v>
      </c>
      <c r="Q1151" s="24" t="s">
        <v>3085</v>
      </c>
      <c r="R1151" s="24" t="s">
        <v>988</v>
      </c>
    </row>
    <row r="1152" spans="1:18" ht="53.4">
      <c r="A1152" s="24">
        <v>1151</v>
      </c>
      <c r="B1152" s="24" t="s">
        <v>6521</v>
      </c>
      <c r="C1152" s="29">
        <v>202547085030</v>
      </c>
      <c r="D1152" s="24" t="s">
        <v>67</v>
      </c>
      <c r="E1152" s="24" t="s">
        <v>6522</v>
      </c>
      <c r="F1152" s="24" t="s">
        <v>3091</v>
      </c>
      <c r="G1152" s="24" t="s">
        <v>5359</v>
      </c>
      <c r="H1152" s="25" t="s">
        <v>6523</v>
      </c>
      <c r="I1152" s="24"/>
      <c r="J1152" s="24" t="s">
        <v>3048</v>
      </c>
      <c r="K1152" s="26">
        <v>45895</v>
      </c>
      <c r="L1152" s="26">
        <v>45006</v>
      </c>
      <c r="M1152" s="26">
        <v>45908</v>
      </c>
      <c r="N1152" s="24"/>
      <c r="O1152" s="26">
        <v>45908</v>
      </c>
      <c r="P1152" s="24" t="s">
        <v>3254</v>
      </c>
      <c r="Q1152" s="24" t="s">
        <v>3255</v>
      </c>
      <c r="R1152" s="24" t="s">
        <v>988</v>
      </c>
    </row>
    <row r="1153" spans="1:18" ht="40.200000000000003">
      <c r="A1153" s="24">
        <v>1152</v>
      </c>
      <c r="B1153" s="24" t="s">
        <v>1258</v>
      </c>
      <c r="C1153" s="29">
        <v>202521085079</v>
      </c>
      <c r="D1153" s="24" t="s">
        <v>174</v>
      </c>
      <c r="E1153" s="24" t="s">
        <v>649</v>
      </c>
      <c r="F1153" s="24" t="s">
        <v>3052</v>
      </c>
      <c r="G1153" s="24" t="s">
        <v>174</v>
      </c>
      <c r="H1153" s="25" t="s">
        <v>6524</v>
      </c>
      <c r="I1153" s="24" t="s">
        <v>3152</v>
      </c>
      <c r="J1153" s="24" t="s">
        <v>3048</v>
      </c>
      <c r="K1153" s="26">
        <v>45860</v>
      </c>
      <c r="L1153" s="26">
        <v>45908</v>
      </c>
      <c r="M1153" s="26">
        <v>45908</v>
      </c>
      <c r="N1153" s="26">
        <v>46851</v>
      </c>
      <c r="O1153" s="24"/>
      <c r="P1153" s="24" t="s">
        <v>3135</v>
      </c>
      <c r="Q1153" s="24" t="s">
        <v>3136</v>
      </c>
      <c r="R1153" s="24" t="s">
        <v>968</v>
      </c>
    </row>
    <row r="1154" spans="1:18" ht="53.4">
      <c r="A1154" s="24">
        <v>1153</v>
      </c>
      <c r="B1154" s="24" t="s">
        <v>6525</v>
      </c>
      <c r="C1154" s="29">
        <v>202517084988</v>
      </c>
      <c r="D1154" s="24" t="s">
        <v>32</v>
      </c>
      <c r="E1154" s="24" t="s">
        <v>6526</v>
      </c>
      <c r="F1154" s="24" t="s">
        <v>3066</v>
      </c>
      <c r="G1154" s="24" t="s">
        <v>3067</v>
      </c>
      <c r="H1154" s="25" t="s">
        <v>6527</v>
      </c>
      <c r="I1154" s="24"/>
      <c r="J1154" s="24" t="s">
        <v>3048</v>
      </c>
      <c r="K1154" s="26">
        <v>45894</v>
      </c>
      <c r="L1154" s="26">
        <v>45160</v>
      </c>
      <c r="M1154" s="26">
        <v>45908</v>
      </c>
      <c r="N1154" s="24"/>
      <c r="O1154" s="26">
        <v>45908</v>
      </c>
      <c r="P1154" s="24" t="s">
        <v>3204</v>
      </c>
      <c r="Q1154" s="24" t="s">
        <v>3205</v>
      </c>
      <c r="R1154" s="24" t="s">
        <v>988</v>
      </c>
    </row>
    <row r="1155" spans="1:18" ht="53.4">
      <c r="A1155" s="24">
        <v>1154</v>
      </c>
      <c r="B1155" s="24" t="s">
        <v>6528</v>
      </c>
      <c r="C1155" s="29">
        <v>202517085094</v>
      </c>
      <c r="D1155" s="24" t="s">
        <v>32</v>
      </c>
      <c r="E1155" s="24" t="s">
        <v>6529</v>
      </c>
      <c r="F1155" s="24" t="s">
        <v>3066</v>
      </c>
      <c r="G1155" s="24" t="s">
        <v>3067</v>
      </c>
      <c r="H1155" s="25" t="s">
        <v>6530</v>
      </c>
      <c r="I1155" s="24"/>
      <c r="J1155" s="24" t="s">
        <v>3048</v>
      </c>
      <c r="K1155" s="26">
        <v>45898</v>
      </c>
      <c r="L1155" s="26">
        <v>45149</v>
      </c>
      <c r="M1155" s="26">
        <v>45908</v>
      </c>
      <c r="N1155" s="24"/>
      <c r="O1155" s="26">
        <v>45908</v>
      </c>
      <c r="P1155" s="24" t="s">
        <v>3239</v>
      </c>
      <c r="Q1155" s="24" t="s">
        <v>3240</v>
      </c>
      <c r="R1155" s="24" t="s">
        <v>988</v>
      </c>
    </row>
    <row r="1156" spans="1:18" ht="53.4">
      <c r="A1156" s="24">
        <v>1155</v>
      </c>
      <c r="B1156" s="24" t="s">
        <v>6531</v>
      </c>
      <c r="C1156" s="29">
        <v>202517084971</v>
      </c>
      <c r="D1156" s="24" t="s">
        <v>32</v>
      </c>
      <c r="E1156" s="24" t="s">
        <v>6532</v>
      </c>
      <c r="F1156" s="24" t="s">
        <v>3066</v>
      </c>
      <c r="G1156" s="24" t="s">
        <v>3067</v>
      </c>
      <c r="H1156" s="25" t="s">
        <v>6533</v>
      </c>
      <c r="I1156" s="24"/>
      <c r="J1156" s="24" t="s">
        <v>3048</v>
      </c>
      <c r="K1156" s="26">
        <v>45887</v>
      </c>
      <c r="L1156" s="26">
        <v>45282</v>
      </c>
      <c r="M1156" s="26">
        <v>45908</v>
      </c>
      <c r="N1156" s="24"/>
      <c r="O1156" s="26">
        <v>45908</v>
      </c>
      <c r="P1156" s="24" t="s">
        <v>3204</v>
      </c>
      <c r="Q1156" s="24" t="s">
        <v>3205</v>
      </c>
      <c r="R1156" s="24" t="s">
        <v>988</v>
      </c>
    </row>
    <row r="1157" spans="1:18" ht="66.599999999999994">
      <c r="A1157" s="24">
        <v>1156</v>
      </c>
      <c r="B1157" s="24" t="s">
        <v>6534</v>
      </c>
      <c r="C1157" s="29">
        <v>202517085023</v>
      </c>
      <c r="D1157" s="24" t="s">
        <v>323</v>
      </c>
      <c r="E1157" s="24" t="s">
        <v>6535</v>
      </c>
      <c r="F1157" s="24" t="s">
        <v>3091</v>
      </c>
      <c r="G1157" s="24" t="s">
        <v>5983</v>
      </c>
      <c r="H1157" s="25" t="s">
        <v>6536</v>
      </c>
      <c r="I1157" s="24"/>
      <c r="J1157" s="24" t="s">
        <v>3048</v>
      </c>
      <c r="K1157" s="26">
        <v>45860</v>
      </c>
      <c r="L1157" s="26">
        <v>44967</v>
      </c>
      <c r="M1157" s="26">
        <v>45908</v>
      </c>
      <c r="N1157" s="24"/>
      <c r="O1157" s="26">
        <v>45908</v>
      </c>
      <c r="P1157" s="24" t="s">
        <v>3130</v>
      </c>
      <c r="Q1157" s="24" t="s">
        <v>3131</v>
      </c>
      <c r="R1157" s="24" t="s">
        <v>988</v>
      </c>
    </row>
    <row r="1158" spans="1:18" ht="40.200000000000003">
      <c r="A1158" s="24">
        <v>1157</v>
      </c>
      <c r="B1158" s="24" t="s">
        <v>1269</v>
      </c>
      <c r="C1158" s="29">
        <v>202541085718</v>
      </c>
      <c r="D1158" s="24" t="s">
        <v>33</v>
      </c>
      <c r="E1158" s="24" t="s">
        <v>1270</v>
      </c>
      <c r="F1158" s="24" t="s">
        <v>3052</v>
      </c>
      <c r="G1158" s="24" t="s">
        <v>3319</v>
      </c>
      <c r="H1158" s="25" t="s">
        <v>6537</v>
      </c>
      <c r="I1158" s="24" t="s">
        <v>3152</v>
      </c>
      <c r="J1158" s="24" t="s">
        <v>3048</v>
      </c>
      <c r="K1158" s="26">
        <v>45903</v>
      </c>
      <c r="L1158" s="26">
        <v>45909</v>
      </c>
      <c r="M1158" s="26">
        <v>45909</v>
      </c>
      <c r="N1158" s="26">
        <v>46852</v>
      </c>
      <c r="O1158" s="24"/>
      <c r="P1158" s="24" t="s">
        <v>3326</v>
      </c>
      <c r="Q1158" s="24" t="s">
        <v>3174</v>
      </c>
      <c r="R1158" s="24" t="s">
        <v>968</v>
      </c>
    </row>
    <row r="1159" spans="1:18" ht="40.200000000000003">
      <c r="A1159" s="24">
        <v>1158</v>
      </c>
      <c r="B1159" s="24" t="s">
        <v>6538</v>
      </c>
      <c r="C1159" s="29">
        <v>202547085499</v>
      </c>
      <c r="D1159" s="24" t="s">
        <v>39</v>
      </c>
      <c r="E1159" s="24" t="s">
        <v>6539</v>
      </c>
      <c r="F1159" s="24" t="s">
        <v>3165</v>
      </c>
      <c r="G1159" s="24" t="s">
        <v>3166</v>
      </c>
      <c r="H1159" s="25" t="s">
        <v>6540</v>
      </c>
      <c r="I1159" s="24"/>
      <c r="J1159" s="24" t="s">
        <v>3048</v>
      </c>
      <c r="K1159" s="26">
        <v>45828</v>
      </c>
      <c r="L1159" s="26">
        <v>44970</v>
      </c>
      <c r="M1159" s="26">
        <v>45909</v>
      </c>
      <c r="N1159" s="24"/>
      <c r="O1159" s="26">
        <v>45909</v>
      </c>
      <c r="P1159" s="24" t="s">
        <v>3321</v>
      </c>
      <c r="Q1159" s="24" t="s">
        <v>3322</v>
      </c>
      <c r="R1159" s="24" t="s">
        <v>988</v>
      </c>
    </row>
    <row r="1160" spans="1:18" ht="40.200000000000003">
      <c r="A1160" s="24">
        <v>1159</v>
      </c>
      <c r="B1160" s="24" t="s">
        <v>1271</v>
      </c>
      <c r="C1160" s="29">
        <v>202541085580</v>
      </c>
      <c r="D1160" s="24" t="s">
        <v>37</v>
      </c>
      <c r="E1160" s="24" t="s">
        <v>1272</v>
      </c>
      <c r="F1160" s="24" t="s">
        <v>3059</v>
      </c>
      <c r="G1160" s="24" t="s">
        <v>3330</v>
      </c>
      <c r="H1160" s="25" t="s">
        <v>6541</v>
      </c>
      <c r="I1160" s="24" t="s">
        <v>23</v>
      </c>
      <c r="J1160" s="24" t="s">
        <v>3048</v>
      </c>
      <c r="K1160" s="26">
        <v>45783</v>
      </c>
      <c r="L1160" s="26">
        <v>45909</v>
      </c>
      <c r="M1160" s="26">
        <v>45909</v>
      </c>
      <c r="N1160" s="26">
        <v>46852</v>
      </c>
      <c r="O1160" s="24"/>
      <c r="P1160" s="24" t="s">
        <v>3695</v>
      </c>
      <c r="Q1160" s="24" t="s">
        <v>3085</v>
      </c>
      <c r="R1160" s="24" t="s">
        <v>974</v>
      </c>
    </row>
    <row r="1161" spans="1:18" ht="40.200000000000003">
      <c r="A1161" s="24">
        <v>1160</v>
      </c>
      <c r="B1161" s="24" t="s">
        <v>6542</v>
      </c>
      <c r="C1161" s="29">
        <v>202547085497</v>
      </c>
      <c r="D1161" s="24" t="s">
        <v>31</v>
      </c>
      <c r="E1161" s="24" t="s">
        <v>6543</v>
      </c>
      <c r="F1161" s="24" t="s">
        <v>3091</v>
      </c>
      <c r="G1161" s="24" t="s">
        <v>31</v>
      </c>
      <c r="H1161" s="25" t="s">
        <v>6544</v>
      </c>
      <c r="I1161" s="24"/>
      <c r="J1161" s="24" t="s">
        <v>3048</v>
      </c>
      <c r="K1161" s="26">
        <v>45905</v>
      </c>
      <c r="L1161" s="26">
        <v>45051</v>
      </c>
      <c r="M1161" s="26">
        <v>45909</v>
      </c>
      <c r="N1161" s="24"/>
      <c r="O1161" s="26">
        <v>45909</v>
      </c>
      <c r="P1161" s="24" t="s">
        <v>3192</v>
      </c>
      <c r="Q1161" s="24" t="s">
        <v>3193</v>
      </c>
      <c r="R1161" s="24" t="s">
        <v>988</v>
      </c>
    </row>
    <row r="1162" spans="1:18" ht="53.4">
      <c r="A1162" s="24">
        <v>1161</v>
      </c>
      <c r="B1162" s="24" t="s">
        <v>6545</v>
      </c>
      <c r="C1162" s="29">
        <v>202517085566</v>
      </c>
      <c r="D1162" s="24" t="s">
        <v>185</v>
      </c>
      <c r="E1162" s="24" t="s">
        <v>6546</v>
      </c>
      <c r="F1162" s="24" t="s">
        <v>3059</v>
      </c>
      <c r="G1162" s="24" t="s">
        <v>235</v>
      </c>
      <c r="H1162" s="25" t="s">
        <v>6547</v>
      </c>
      <c r="I1162" s="24"/>
      <c r="J1162" s="24" t="s">
        <v>3048</v>
      </c>
      <c r="K1162" s="26">
        <v>45896</v>
      </c>
      <c r="L1162" s="26">
        <v>45012</v>
      </c>
      <c r="M1162" s="26">
        <v>45909</v>
      </c>
      <c r="N1162" s="24"/>
      <c r="O1162" s="26">
        <v>45909</v>
      </c>
      <c r="P1162" s="24" t="s">
        <v>3397</v>
      </c>
      <c r="Q1162" s="24" t="s">
        <v>3398</v>
      </c>
      <c r="R1162" s="24" t="s">
        <v>988</v>
      </c>
    </row>
    <row r="1163" spans="1:18" ht="27">
      <c r="A1163" s="24">
        <v>1162</v>
      </c>
      <c r="B1163" s="24" t="s">
        <v>6548</v>
      </c>
      <c r="C1163" s="29">
        <v>202517085592</v>
      </c>
      <c r="D1163" s="24" t="s">
        <v>84</v>
      </c>
      <c r="E1163" s="24" t="s">
        <v>6549</v>
      </c>
      <c r="F1163" s="24" t="s">
        <v>3091</v>
      </c>
      <c r="G1163" s="24" t="s">
        <v>84</v>
      </c>
      <c r="H1163" s="25" t="s">
        <v>6550</v>
      </c>
      <c r="I1163" s="24"/>
      <c r="J1163" s="24" t="s">
        <v>3048</v>
      </c>
      <c r="K1163" s="26">
        <v>45903</v>
      </c>
      <c r="L1163" s="26">
        <v>45033</v>
      </c>
      <c r="M1163" s="26">
        <v>45909</v>
      </c>
      <c r="N1163" s="24"/>
      <c r="O1163" s="26">
        <v>45909</v>
      </c>
      <c r="P1163" s="24" t="s">
        <v>3397</v>
      </c>
      <c r="Q1163" s="24" t="s">
        <v>3398</v>
      </c>
      <c r="R1163" s="24" t="s">
        <v>988</v>
      </c>
    </row>
    <row r="1164" spans="1:18" ht="27">
      <c r="A1164" s="24">
        <v>1163</v>
      </c>
      <c r="B1164" s="24" t="s">
        <v>6551</v>
      </c>
      <c r="C1164" s="29">
        <v>202541085729</v>
      </c>
      <c r="D1164" s="24" t="s">
        <v>44</v>
      </c>
      <c r="E1164" s="24" t="s">
        <v>6552</v>
      </c>
      <c r="F1164" s="24" t="s">
        <v>3052</v>
      </c>
      <c r="G1164" s="24" t="s">
        <v>3408</v>
      </c>
      <c r="H1164" s="25" t="s">
        <v>6553</v>
      </c>
      <c r="I1164" s="24" t="s">
        <v>23</v>
      </c>
      <c r="J1164" s="24" t="s">
        <v>3334</v>
      </c>
      <c r="K1164" s="26">
        <v>45881</v>
      </c>
      <c r="L1164" s="26">
        <v>45909</v>
      </c>
      <c r="M1164" s="26">
        <v>45909</v>
      </c>
      <c r="N1164" s="24"/>
      <c r="O1164" s="26">
        <v>45910</v>
      </c>
      <c r="P1164" s="24" t="s">
        <v>3220</v>
      </c>
      <c r="Q1164" s="24" t="s">
        <v>3221</v>
      </c>
      <c r="R1164" s="24" t="s">
        <v>3022</v>
      </c>
    </row>
    <row r="1165" spans="1:18" ht="40.200000000000003">
      <c r="A1165" s="24">
        <v>1164</v>
      </c>
      <c r="B1165" s="24" t="s">
        <v>6554</v>
      </c>
      <c r="C1165" s="29">
        <v>202547085614</v>
      </c>
      <c r="D1165" s="24" t="s">
        <v>100</v>
      </c>
      <c r="E1165" s="24" t="s">
        <v>6555</v>
      </c>
      <c r="F1165" s="24" t="s">
        <v>3091</v>
      </c>
      <c r="G1165" s="24" t="s">
        <v>6556</v>
      </c>
      <c r="H1165" s="25" t="s">
        <v>6557</v>
      </c>
      <c r="I1165" s="24"/>
      <c r="J1165" s="24" t="s">
        <v>3334</v>
      </c>
      <c r="K1165" s="26">
        <v>45906</v>
      </c>
      <c r="L1165" s="26">
        <v>44994</v>
      </c>
      <c r="M1165" s="26">
        <v>45909</v>
      </c>
      <c r="N1165" s="24"/>
      <c r="O1165" s="26">
        <v>45909</v>
      </c>
      <c r="P1165" s="24" t="s">
        <v>3192</v>
      </c>
      <c r="Q1165" s="24" t="s">
        <v>3193</v>
      </c>
      <c r="R1165" s="24" t="s">
        <v>988</v>
      </c>
    </row>
    <row r="1166" spans="1:18" ht="27">
      <c r="A1166" s="24">
        <v>1165</v>
      </c>
      <c r="B1166" s="24" t="s">
        <v>6558</v>
      </c>
      <c r="C1166" s="29">
        <v>202517085502</v>
      </c>
      <c r="D1166" s="24" t="s">
        <v>92</v>
      </c>
      <c r="E1166" s="24" t="s">
        <v>6559</v>
      </c>
      <c r="F1166" s="24" t="s">
        <v>3091</v>
      </c>
      <c r="G1166" s="24" t="s">
        <v>3686</v>
      </c>
      <c r="H1166" s="25" t="s">
        <v>6560</v>
      </c>
      <c r="I1166" s="24"/>
      <c r="J1166" s="24" t="s">
        <v>3048</v>
      </c>
      <c r="K1166" s="26">
        <v>45863</v>
      </c>
      <c r="L1166" s="26">
        <v>44973</v>
      </c>
      <c r="M1166" s="26">
        <v>45909</v>
      </c>
      <c r="N1166" s="24"/>
      <c r="O1166" s="26">
        <v>45909</v>
      </c>
      <c r="P1166" s="24" t="s">
        <v>3435</v>
      </c>
      <c r="Q1166" s="24" t="s">
        <v>3159</v>
      </c>
      <c r="R1166" s="24" t="s">
        <v>988</v>
      </c>
    </row>
    <row r="1167" spans="1:18" ht="40.200000000000003">
      <c r="A1167" s="24">
        <v>1166</v>
      </c>
      <c r="B1167" s="24" t="s">
        <v>6561</v>
      </c>
      <c r="C1167" s="29">
        <v>202547085503</v>
      </c>
      <c r="D1167" s="24" t="s">
        <v>36</v>
      </c>
      <c r="E1167" s="24" t="s">
        <v>6562</v>
      </c>
      <c r="F1167" s="24" t="s">
        <v>3091</v>
      </c>
      <c r="G1167" s="24" t="s">
        <v>3139</v>
      </c>
      <c r="H1167" s="25" t="s">
        <v>6563</v>
      </c>
      <c r="I1167" s="24"/>
      <c r="J1167" s="24" t="s">
        <v>3048</v>
      </c>
      <c r="K1167" s="26">
        <v>45895</v>
      </c>
      <c r="L1167" s="26">
        <v>45084</v>
      </c>
      <c r="M1167" s="26">
        <v>45909</v>
      </c>
      <c r="N1167" s="24"/>
      <c r="O1167" s="26">
        <v>45909</v>
      </c>
      <c r="P1167" s="24" t="s">
        <v>3272</v>
      </c>
      <c r="Q1167" s="24" t="s">
        <v>3273</v>
      </c>
      <c r="R1167" s="24" t="s">
        <v>988</v>
      </c>
    </row>
    <row r="1168" spans="1:18" ht="40.200000000000003">
      <c r="A1168" s="24">
        <v>1167</v>
      </c>
      <c r="B1168" s="24" t="s">
        <v>6564</v>
      </c>
      <c r="C1168" s="29">
        <v>202547085685</v>
      </c>
      <c r="D1168" s="24" t="s">
        <v>36</v>
      </c>
      <c r="E1168" s="24" t="s">
        <v>6565</v>
      </c>
      <c r="F1168" s="24" t="s">
        <v>3091</v>
      </c>
      <c r="G1168" s="24" t="s">
        <v>3139</v>
      </c>
      <c r="H1168" s="25" t="s">
        <v>6566</v>
      </c>
      <c r="I1168" s="24"/>
      <c r="J1168" s="24" t="s">
        <v>3048</v>
      </c>
      <c r="K1168" s="26">
        <v>45888</v>
      </c>
      <c r="L1168" s="26">
        <v>45050</v>
      </c>
      <c r="M1168" s="26">
        <v>45909</v>
      </c>
      <c r="N1168" s="24"/>
      <c r="O1168" s="26">
        <v>45909</v>
      </c>
      <c r="P1168" s="24" t="s">
        <v>3321</v>
      </c>
      <c r="Q1168" s="24" t="s">
        <v>3322</v>
      </c>
      <c r="R1168" s="24" t="s">
        <v>988</v>
      </c>
    </row>
    <row r="1169" spans="1:18" ht="53.4">
      <c r="A1169" s="24">
        <v>1168</v>
      </c>
      <c r="B1169" s="24" t="s">
        <v>747</v>
      </c>
      <c r="C1169" s="29">
        <v>202514085476</v>
      </c>
      <c r="D1169" s="24" t="s">
        <v>55</v>
      </c>
      <c r="E1169" s="24" t="s">
        <v>748</v>
      </c>
      <c r="F1169" s="24" t="s">
        <v>3091</v>
      </c>
      <c r="G1169" s="24" t="s">
        <v>4891</v>
      </c>
      <c r="H1169" s="25" t="s">
        <v>6567</v>
      </c>
      <c r="I1169" s="24"/>
      <c r="J1169" s="24" t="s">
        <v>3048</v>
      </c>
      <c r="K1169" s="26">
        <v>45891</v>
      </c>
      <c r="L1169" s="26">
        <v>45562</v>
      </c>
      <c r="M1169" s="26">
        <v>45909</v>
      </c>
      <c r="N1169" s="26">
        <v>46504</v>
      </c>
      <c r="O1169" s="24"/>
      <c r="P1169" s="24" t="s">
        <v>3069</v>
      </c>
      <c r="Q1169" s="24" t="s">
        <v>3070</v>
      </c>
      <c r="R1169" s="24" t="s">
        <v>650</v>
      </c>
    </row>
    <row r="1170" spans="1:18" ht="79.8">
      <c r="A1170" s="24">
        <v>1169</v>
      </c>
      <c r="B1170" s="24" t="s">
        <v>6568</v>
      </c>
      <c r="C1170" s="29">
        <v>202517085559</v>
      </c>
      <c r="D1170" s="24" t="s">
        <v>215</v>
      </c>
      <c r="E1170" s="24" t="s">
        <v>6569</v>
      </c>
      <c r="F1170" s="24" t="s">
        <v>3312</v>
      </c>
      <c r="G1170" s="24" t="s">
        <v>215</v>
      </c>
      <c r="H1170" s="25" t="s">
        <v>6570</v>
      </c>
      <c r="I1170" s="24"/>
      <c r="J1170" s="24" t="s">
        <v>3048</v>
      </c>
      <c r="K1170" s="26">
        <v>45890</v>
      </c>
      <c r="L1170" s="26">
        <v>45008</v>
      </c>
      <c r="M1170" s="26">
        <v>45909</v>
      </c>
      <c r="N1170" s="24"/>
      <c r="O1170" s="26">
        <v>45909</v>
      </c>
      <c r="P1170" s="24" t="s">
        <v>3204</v>
      </c>
      <c r="Q1170" s="24" t="s">
        <v>3205</v>
      </c>
      <c r="R1170" s="24" t="s">
        <v>988</v>
      </c>
    </row>
    <row r="1171" spans="1:18" ht="93">
      <c r="A1171" s="24">
        <v>1170</v>
      </c>
      <c r="B1171" s="24" t="s">
        <v>6571</v>
      </c>
      <c r="C1171" s="29">
        <v>202517085797</v>
      </c>
      <c r="D1171" s="24" t="s">
        <v>171</v>
      </c>
      <c r="E1171" s="24" t="s">
        <v>6572</v>
      </c>
      <c r="F1171" s="24" t="s">
        <v>3312</v>
      </c>
      <c r="G1171" s="24" t="s">
        <v>6499</v>
      </c>
      <c r="H1171" s="25" t="s">
        <v>6573</v>
      </c>
      <c r="I1171" s="24"/>
      <c r="J1171" s="24" t="s">
        <v>3048</v>
      </c>
      <c r="K1171" s="26">
        <v>45903</v>
      </c>
      <c r="L1171" s="26">
        <v>45016</v>
      </c>
      <c r="M1171" s="26">
        <v>45910</v>
      </c>
      <c r="N1171" s="24"/>
      <c r="O1171" s="26">
        <v>45910</v>
      </c>
      <c r="P1171" s="24" t="s">
        <v>3239</v>
      </c>
      <c r="Q1171" s="24" t="s">
        <v>3240</v>
      </c>
      <c r="R1171" s="24" t="s">
        <v>988</v>
      </c>
    </row>
    <row r="1172" spans="1:18" ht="53.4">
      <c r="A1172" s="24">
        <v>1171</v>
      </c>
      <c r="B1172" s="24" t="s">
        <v>6574</v>
      </c>
      <c r="C1172" s="29">
        <v>202517085805</v>
      </c>
      <c r="D1172" s="24" t="s">
        <v>104</v>
      </c>
      <c r="E1172" s="24" t="s">
        <v>6575</v>
      </c>
      <c r="F1172" s="24" t="s">
        <v>3066</v>
      </c>
      <c r="G1172" s="24" t="s">
        <v>3067</v>
      </c>
      <c r="H1172" s="25" t="s">
        <v>6576</v>
      </c>
      <c r="I1172" s="24"/>
      <c r="J1172" s="24" t="s">
        <v>3048</v>
      </c>
      <c r="K1172" s="26">
        <v>45895</v>
      </c>
      <c r="L1172" s="26">
        <v>45265</v>
      </c>
      <c r="M1172" s="26">
        <v>45910</v>
      </c>
      <c r="N1172" s="24"/>
      <c r="O1172" s="26">
        <v>45910</v>
      </c>
      <c r="P1172" s="24" t="s">
        <v>3239</v>
      </c>
      <c r="Q1172" s="24" t="s">
        <v>3240</v>
      </c>
      <c r="R1172" s="24" t="s">
        <v>988</v>
      </c>
    </row>
    <row r="1173" spans="1:18" ht="40.200000000000003">
      <c r="A1173" s="24">
        <v>1172</v>
      </c>
      <c r="B1173" s="24" t="s">
        <v>6577</v>
      </c>
      <c r="C1173" s="29">
        <v>202517085881</v>
      </c>
      <c r="D1173" s="24" t="s">
        <v>61</v>
      </c>
      <c r="E1173" s="24" t="s">
        <v>6578</v>
      </c>
      <c r="F1173" s="24" t="s">
        <v>3066</v>
      </c>
      <c r="G1173" s="24" t="s">
        <v>3067</v>
      </c>
      <c r="H1173" s="25" t="s">
        <v>6579</v>
      </c>
      <c r="I1173" s="24"/>
      <c r="J1173" s="24" t="s">
        <v>3048</v>
      </c>
      <c r="K1173" s="26">
        <v>45890</v>
      </c>
      <c r="L1173" s="26">
        <v>45225</v>
      </c>
      <c r="M1173" s="26">
        <v>45910</v>
      </c>
      <c r="N1173" s="24"/>
      <c r="O1173" s="26">
        <v>45910</v>
      </c>
      <c r="P1173" s="24" t="s">
        <v>3239</v>
      </c>
      <c r="Q1173" s="24" t="s">
        <v>3240</v>
      </c>
      <c r="R1173" s="24" t="s">
        <v>988</v>
      </c>
    </row>
    <row r="1174" spans="1:18" ht="27">
      <c r="A1174" s="24">
        <v>1173</v>
      </c>
      <c r="B1174" s="24" t="s">
        <v>6580</v>
      </c>
      <c r="C1174" s="29">
        <v>202517085934</v>
      </c>
      <c r="D1174" s="24" t="s">
        <v>96</v>
      </c>
      <c r="E1174" s="24" t="s">
        <v>6581</v>
      </c>
      <c r="F1174" s="24" t="s">
        <v>3177</v>
      </c>
      <c r="G1174" s="24" t="s">
        <v>6582</v>
      </c>
      <c r="H1174" s="25" t="s">
        <v>6583</v>
      </c>
      <c r="I1174" s="24"/>
      <c r="J1174" s="24" t="s">
        <v>3048</v>
      </c>
      <c r="K1174" s="26">
        <v>45881</v>
      </c>
      <c r="L1174" s="26">
        <v>44972</v>
      </c>
      <c r="M1174" s="26">
        <v>45910</v>
      </c>
      <c r="N1174" s="24"/>
      <c r="O1174" s="26">
        <v>45911</v>
      </c>
      <c r="P1174" s="24" t="s">
        <v>3726</v>
      </c>
      <c r="Q1174" s="24" t="s">
        <v>3727</v>
      </c>
      <c r="R1174" s="24" t="s">
        <v>988</v>
      </c>
    </row>
    <row r="1175" spans="1:18" ht="66.599999999999994">
      <c r="A1175" s="24">
        <v>1174</v>
      </c>
      <c r="B1175" s="24" t="s">
        <v>731</v>
      </c>
      <c r="C1175" s="29">
        <v>202544085937</v>
      </c>
      <c r="D1175" s="24" t="s">
        <v>506</v>
      </c>
      <c r="E1175" s="24" t="s">
        <v>732</v>
      </c>
      <c r="F1175" s="24" t="s">
        <v>6584</v>
      </c>
      <c r="G1175" s="24" t="s">
        <v>6585</v>
      </c>
      <c r="H1175" s="25" t="s">
        <v>6586</v>
      </c>
      <c r="I1175" s="24"/>
      <c r="J1175" s="24" t="s">
        <v>3048</v>
      </c>
      <c r="K1175" s="26">
        <v>45909</v>
      </c>
      <c r="L1175" s="26">
        <v>45548</v>
      </c>
      <c r="M1175" s="26">
        <v>45910</v>
      </c>
      <c r="N1175" s="26">
        <v>46490</v>
      </c>
      <c r="O1175" s="24"/>
      <c r="P1175" s="24" t="s">
        <v>3352</v>
      </c>
      <c r="Q1175" s="24" t="s">
        <v>3216</v>
      </c>
      <c r="R1175" s="24" t="s">
        <v>650</v>
      </c>
    </row>
    <row r="1176" spans="1:18" ht="40.200000000000003">
      <c r="A1176" s="24">
        <v>1175</v>
      </c>
      <c r="B1176" s="24" t="s">
        <v>6587</v>
      </c>
      <c r="C1176" s="29">
        <v>202547085814</v>
      </c>
      <c r="D1176" s="24" t="s">
        <v>31</v>
      </c>
      <c r="E1176" s="24" t="s">
        <v>6588</v>
      </c>
      <c r="F1176" s="24" t="s">
        <v>3091</v>
      </c>
      <c r="G1176" s="24" t="s">
        <v>31</v>
      </c>
      <c r="H1176" s="25" t="s">
        <v>6589</v>
      </c>
      <c r="I1176" s="24"/>
      <c r="J1176" s="24" t="s">
        <v>3048</v>
      </c>
      <c r="K1176" s="26">
        <v>45904</v>
      </c>
      <c r="L1176" s="26">
        <v>45910</v>
      </c>
      <c r="M1176" s="26">
        <v>45910</v>
      </c>
      <c r="N1176" s="24"/>
      <c r="O1176" s="26">
        <v>45910</v>
      </c>
      <c r="P1176" s="24" t="s">
        <v>3093</v>
      </c>
      <c r="Q1176" s="24" t="s">
        <v>3094</v>
      </c>
      <c r="R1176" s="24" t="s">
        <v>988</v>
      </c>
    </row>
    <row r="1177" spans="1:18" ht="66.599999999999994">
      <c r="A1177" s="24">
        <v>1176</v>
      </c>
      <c r="B1177" s="24" t="s">
        <v>6590</v>
      </c>
      <c r="C1177" s="29">
        <v>202547085938</v>
      </c>
      <c r="D1177" s="24" t="s">
        <v>31</v>
      </c>
      <c r="E1177" s="24" t="s">
        <v>6591</v>
      </c>
      <c r="F1177" s="24" t="s">
        <v>3091</v>
      </c>
      <c r="G1177" s="24" t="s">
        <v>31</v>
      </c>
      <c r="H1177" s="25" t="s">
        <v>6592</v>
      </c>
      <c r="I1177" s="24"/>
      <c r="J1177" s="24" t="s">
        <v>3048</v>
      </c>
      <c r="K1177" s="26">
        <v>45904</v>
      </c>
      <c r="L1177" s="26">
        <v>45910</v>
      </c>
      <c r="M1177" s="26">
        <v>45910</v>
      </c>
      <c r="N1177" s="24"/>
      <c r="O1177" s="26">
        <v>45910</v>
      </c>
      <c r="P1177" s="24" t="s">
        <v>3272</v>
      </c>
      <c r="Q1177" s="24" t="s">
        <v>3273</v>
      </c>
      <c r="R1177" s="24" t="s">
        <v>988</v>
      </c>
    </row>
    <row r="1178" spans="1:18" ht="40.200000000000003">
      <c r="A1178" s="24">
        <v>1177</v>
      </c>
      <c r="B1178" s="24" t="s">
        <v>6593</v>
      </c>
      <c r="C1178" s="29">
        <v>202547086117</v>
      </c>
      <c r="D1178" s="24" t="s">
        <v>31</v>
      </c>
      <c r="E1178" s="24" t="s">
        <v>6594</v>
      </c>
      <c r="F1178" s="24" t="s">
        <v>3091</v>
      </c>
      <c r="G1178" s="24" t="s">
        <v>31</v>
      </c>
      <c r="H1178" s="25" t="s">
        <v>6595</v>
      </c>
      <c r="I1178" s="24"/>
      <c r="J1178" s="24" t="s">
        <v>3048</v>
      </c>
      <c r="K1178" s="26">
        <v>45905</v>
      </c>
      <c r="L1178" s="26">
        <v>45910</v>
      </c>
      <c r="M1178" s="26">
        <v>45910</v>
      </c>
      <c r="N1178" s="24"/>
      <c r="O1178" s="26">
        <v>45910</v>
      </c>
      <c r="P1178" s="24" t="s">
        <v>3272</v>
      </c>
      <c r="Q1178" s="24" t="s">
        <v>3273</v>
      </c>
      <c r="R1178" s="24" t="s">
        <v>988</v>
      </c>
    </row>
    <row r="1179" spans="1:18" ht="40.200000000000003">
      <c r="A1179" s="24">
        <v>1178</v>
      </c>
      <c r="B1179" s="24" t="s">
        <v>6596</v>
      </c>
      <c r="C1179" s="29">
        <v>202517085796</v>
      </c>
      <c r="D1179" s="24" t="s">
        <v>168</v>
      </c>
      <c r="E1179" s="24" t="s">
        <v>6597</v>
      </c>
      <c r="F1179" s="24" t="s">
        <v>3045</v>
      </c>
      <c r="G1179" s="24" t="s">
        <v>6598</v>
      </c>
      <c r="H1179" s="25" t="s">
        <v>6599</v>
      </c>
      <c r="I1179" s="24"/>
      <c r="J1179" s="24" t="s">
        <v>3048</v>
      </c>
      <c r="K1179" s="26">
        <v>45902</v>
      </c>
      <c r="L1179" s="26">
        <v>44972</v>
      </c>
      <c r="M1179" s="26">
        <v>45910</v>
      </c>
      <c r="N1179" s="24"/>
      <c r="O1179" s="26">
        <v>45910</v>
      </c>
      <c r="P1179" s="24" t="s">
        <v>3305</v>
      </c>
      <c r="Q1179" s="24" t="s">
        <v>3306</v>
      </c>
      <c r="R1179" s="24" t="s">
        <v>988</v>
      </c>
    </row>
    <row r="1180" spans="1:18" ht="53.4">
      <c r="A1180" s="24">
        <v>1179</v>
      </c>
      <c r="B1180" s="24" t="s">
        <v>6600</v>
      </c>
      <c r="C1180" s="29">
        <v>202547086056</v>
      </c>
      <c r="D1180" s="24" t="s">
        <v>119</v>
      </c>
      <c r="E1180" s="24" t="s">
        <v>6601</v>
      </c>
      <c r="F1180" s="24" t="s">
        <v>3091</v>
      </c>
      <c r="G1180" s="24" t="s">
        <v>6602</v>
      </c>
      <c r="H1180" s="25" t="s">
        <v>6603</v>
      </c>
      <c r="I1180" s="24"/>
      <c r="J1180" s="24" t="s">
        <v>3048</v>
      </c>
      <c r="K1180" s="26">
        <v>45861</v>
      </c>
      <c r="L1180" s="26">
        <v>44970</v>
      </c>
      <c r="M1180" s="26">
        <v>45910</v>
      </c>
      <c r="N1180" s="24"/>
      <c r="O1180" s="26">
        <v>45910</v>
      </c>
      <c r="P1180" s="24" t="s">
        <v>3228</v>
      </c>
      <c r="Q1180" s="24" t="s">
        <v>3229</v>
      </c>
      <c r="R1180" s="24" t="s">
        <v>988</v>
      </c>
    </row>
    <row r="1181" spans="1:18" ht="66.599999999999994">
      <c r="A1181" s="24">
        <v>1180</v>
      </c>
      <c r="B1181" s="24" t="s">
        <v>6604</v>
      </c>
      <c r="C1181" s="29">
        <v>202521086141</v>
      </c>
      <c r="D1181" s="24" t="s">
        <v>311</v>
      </c>
      <c r="E1181" s="24" t="s">
        <v>6605</v>
      </c>
      <c r="F1181" s="24" t="s">
        <v>3052</v>
      </c>
      <c r="G1181" s="24" t="s">
        <v>311</v>
      </c>
      <c r="H1181" s="25" t="s">
        <v>6606</v>
      </c>
      <c r="I1181" s="24" t="s">
        <v>23</v>
      </c>
      <c r="J1181" s="24" t="s">
        <v>3162</v>
      </c>
      <c r="K1181" s="26">
        <v>45562</v>
      </c>
      <c r="L1181" s="26">
        <v>45910</v>
      </c>
      <c r="M1181" s="26">
        <v>45910</v>
      </c>
      <c r="N1181" s="24"/>
      <c r="O1181" s="26">
        <v>45910</v>
      </c>
      <c r="P1181" s="24" t="s">
        <v>3120</v>
      </c>
      <c r="Q1181" s="24" t="s">
        <v>3121</v>
      </c>
      <c r="R1181" s="24" t="s">
        <v>988</v>
      </c>
    </row>
    <row r="1182" spans="1:18" ht="66.599999999999994">
      <c r="A1182" s="24">
        <v>1181</v>
      </c>
      <c r="B1182" s="24" t="s">
        <v>6607</v>
      </c>
      <c r="C1182" s="29">
        <v>202547085923</v>
      </c>
      <c r="D1182" s="24" t="s">
        <v>129</v>
      </c>
      <c r="E1182" s="24" t="s">
        <v>6608</v>
      </c>
      <c r="F1182" s="24" t="s">
        <v>3312</v>
      </c>
      <c r="G1182" s="24" t="s">
        <v>129</v>
      </c>
      <c r="H1182" s="25" t="s">
        <v>6609</v>
      </c>
      <c r="I1182" s="24"/>
      <c r="J1182" s="24" t="s">
        <v>3048</v>
      </c>
      <c r="K1182" s="26">
        <v>45904</v>
      </c>
      <c r="L1182" s="26">
        <v>45020</v>
      </c>
      <c r="M1182" s="26">
        <v>45910</v>
      </c>
      <c r="N1182" s="24"/>
      <c r="O1182" s="26">
        <v>45910</v>
      </c>
      <c r="P1182" s="24" t="s">
        <v>3352</v>
      </c>
      <c r="Q1182" s="24" t="s">
        <v>3216</v>
      </c>
      <c r="R1182" s="24" t="s">
        <v>988</v>
      </c>
    </row>
    <row r="1183" spans="1:18" ht="53.4">
      <c r="A1183" s="24">
        <v>1182</v>
      </c>
      <c r="B1183" s="24" t="s">
        <v>6610</v>
      </c>
      <c r="C1183" s="29">
        <v>202517086055</v>
      </c>
      <c r="D1183" s="24" t="s">
        <v>35</v>
      </c>
      <c r="E1183" s="24" t="s">
        <v>649</v>
      </c>
      <c r="F1183" s="24" t="s">
        <v>3091</v>
      </c>
      <c r="G1183" s="24" t="s">
        <v>3213</v>
      </c>
      <c r="H1183" s="25" t="s">
        <v>6611</v>
      </c>
      <c r="I1183" s="24"/>
      <c r="J1183" s="24" t="s">
        <v>3048</v>
      </c>
      <c r="K1183" s="26">
        <v>45909</v>
      </c>
      <c r="L1183" s="26">
        <v>44967</v>
      </c>
      <c r="M1183" s="26">
        <v>45910</v>
      </c>
      <c r="N1183" s="24"/>
      <c r="O1183" s="26">
        <v>45910</v>
      </c>
      <c r="P1183" s="24" t="s">
        <v>3173</v>
      </c>
      <c r="Q1183" s="24" t="s">
        <v>3174</v>
      </c>
      <c r="R1183" s="24" t="s">
        <v>988</v>
      </c>
    </row>
    <row r="1184" spans="1:18" ht="53.4">
      <c r="A1184" s="24">
        <v>1183</v>
      </c>
      <c r="B1184" s="24" t="s">
        <v>6612</v>
      </c>
      <c r="C1184" s="29">
        <v>202517086086</v>
      </c>
      <c r="D1184" s="24" t="s">
        <v>49</v>
      </c>
      <c r="E1184" s="24" t="s">
        <v>6613</v>
      </c>
      <c r="F1184" s="24" t="s">
        <v>3066</v>
      </c>
      <c r="G1184" s="24" t="s">
        <v>3067</v>
      </c>
      <c r="H1184" s="25" t="s">
        <v>6614</v>
      </c>
      <c r="I1184" s="24"/>
      <c r="J1184" s="24" t="s">
        <v>3048</v>
      </c>
      <c r="K1184" s="26">
        <v>45741</v>
      </c>
      <c r="L1184" s="26">
        <v>45195</v>
      </c>
      <c r="M1184" s="26">
        <v>45910</v>
      </c>
      <c r="N1184" s="24"/>
      <c r="O1184" s="26">
        <v>45911</v>
      </c>
      <c r="P1184" s="24" t="s">
        <v>3233</v>
      </c>
      <c r="Q1184" s="24" t="s">
        <v>3234</v>
      </c>
      <c r="R1184" s="24" t="s">
        <v>988</v>
      </c>
    </row>
    <row r="1185" spans="1:18" ht="40.200000000000003">
      <c r="A1185" s="24">
        <v>1184</v>
      </c>
      <c r="B1185" s="24" t="s">
        <v>6615</v>
      </c>
      <c r="C1185" s="29">
        <v>202547085895</v>
      </c>
      <c r="D1185" s="24" t="s">
        <v>36</v>
      </c>
      <c r="E1185" s="24" t="s">
        <v>6616</v>
      </c>
      <c r="F1185" s="24" t="s">
        <v>3091</v>
      </c>
      <c r="G1185" s="24" t="s">
        <v>3139</v>
      </c>
      <c r="H1185" s="25" t="s">
        <v>6617</v>
      </c>
      <c r="I1185" s="24"/>
      <c r="J1185" s="24" t="s">
        <v>3048</v>
      </c>
      <c r="K1185" s="26">
        <v>45894</v>
      </c>
      <c r="L1185" s="26">
        <v>45078</v>
      </c>
      <c r="M1185" s="26">
        <v>45910</v>
      </c>
      <c r="N1185" s="24"/>
      <c r="O1185" s="26">
        <v>45910</v>
      </c>
      <c r="P1185" s="24" t="s">
        <v>3192</v>
      </c>
      <c r="Q1185" s="24" t="s">
        <v>3193</v>
      </c>
      <c r="R1185" s="24" t="s">
        <v>988</v>
      </c>
    </row>
    <row r="1186" spans="1:18" ht="40.200000000000003">
      <c r="A1186" s="24">
        <v>1185</v>
      </c>
      <c r="B1186" s="24" t="s">
        <v>6618</v>
      </c>
      <c r="C1186" s="29">
        <v>202517085835</v>
      </c>
      <c r="D1186" s="24" t="s">
        <v>223</v>
      </c>
      <c r="E1186" s="24" t="s">
        <v>6619</v>
      </c>
      <c r="F1186" s="24" t="s">
        <v>3177</v>
      </c>
      <c r="G1186" s="24" t="s">
        <v>6620</v>
      </c>
      <c r="H1186" s="25" t="s">
        <v>6621</v>
      </c>
      <c r="I1186" s="24"/>
      <c r="J1186" s="24" t="s">
        <v>3048</v>
      </c>
      <c r="K1186" s="26">
        <v>45890</v>
      </c>
      <c r="L1186" s="26">
        <v>44993</v>
      </c>
      <c r="M1186" s="26">
        <v>45910</v>
      </c>
      <c r="N1186" s="24"/>
      <c r="O1186" s="26">
        <v>45910</v>
      </c>
      <c r="P1186" s="24" t="s">
        <v>3055</v>
      </c>
      <c r="Q1186" s="24" t="s">
        <v>3056</v>
      </c>
      <c r="R1186" s="24" t="s">
        <v>988</v>
      </c>
    </row>
    <row r="1187" spans="1:18" ht="40.200000000000003">
      <c r="A1187" s="24">
        <v>1186</v>
      </c>
      <c r="B1187" s="24" t="s">
        <v>6622</v>
      </c>
      <c r="C1187" s="29">
        <v>202517085865</v>
      </c>
      <c r="D1187" s="24" t="s">
        <v>123</v>
      </c>
      <c r="E1187" s="24" t="s">
        <v>6623</v>
      </c>
      <c r="F1187" s="24" t="s">
        <v>3045</v>
      </c>
      <c r="G1187" s="24" t="s">
        <v>6251</v>
      </c>
      <c r="H1187" s="25" t="s">
        <v>6624</v>
      </c>
      <c r="I1187" s="24"/>
      <c r="J1187" s="24" t="s">
        <v>3048</v>
      </c>
      <c r="K1187" s="26">
        <v>45883</v>
      </c>
      <c r="L1187" s="26">
        <v>44974</v>
      </c>
      <c r="M1187" s="26">
        <v>45910</v>
      </c>
      <c r="N1187" s="24"/>
      <c r="O1187" s="26">
        <v>45910</v>
      </c>
      <c r="P1187" s="24" t="s">
        <v>3294</v>
      </c>
      <c r="Q1187" s="24" t="s">
        <v>3295</v>
      </c>
      <c r="R1187" s="24" t="s">
        <v>988</v>
      </c>
    </row>
    <row r="1188" spans="1:18" ht="40.200000000000003">
      <c r="A1188" s="24">
        <v>1187</v>
      </c>
      <c r="B1188" s="24" t="s">
        <v>6625</v>
      </c>
      <c r="C1188" s="29">
        <v>202547086020</v>
      </c>
      <c r="D1188" s="24" t="s">
        <v>108</v>
      </c>
      <c r="E1188" s="24" t="s">
        <v>6626</v>
      </c>
      <c r="F1188" s="24" t="s">
        <v>3312</v>
      </c>
      <c r="G1188" s="24" t="s">
        <v>6627</v>
      </c>
      <c r="H1188" s="25" t="s">
        <v>6628</v>
      </c>
      <c r="I1188" s="24"/>
      <c r="J1188" s="24" t="s">
        <v>3048</v>
      </c>
      <c r="K1188" s="26">
        <v>45859</v>
      </c>
      <c r="L1188" s="26">
        <v>44980</v>
      </c>
      <c r="M1188" s="26">
        <v>45910</v>
      </c>
      <c r="N1188" s="24"/>
      <c r="O1188" s="26">
        <v>45910</v>
      </c>
      <c r="P1188" s="24" t="s">
        <v>3120</v>
      </c>
      <c r="Q1188" s="24" t="s">
        <v>3121</v>
      </c>
      <c r="R1188" s="24" t="s">
        <v>988</v>
      </c>
    </row>
    <row r="1189" spans="1:18" ht="40.200000000000003">
      <c r="A1189" s="24">
        <v>1188</v>
      </c>
      <c r="B1189" s="24" t="s">
        <v>727</v>
      </c>
      <c r="C1189" s="29">
        <v>202514085915</v>
      </c>
      <c r="D1189" s="24" t="s">
        <v>261</v>
      </c>
      <c r="E1189" s="24" t="s">
        <v>728</v>
      </c>
      <c r="F1189" s="24" t="s">
        <v>3600</v>
      </c>
      <c r="G1189" s="24" t="s">
        <v>6629</v>
      </c>
      <c r="H1189" s="25" t="s">
        <v>6630</v>
      </c>
      <c r="I1189" s="24"/>
      <c r="J1189" s="24" t="s">
        <v>3048</v>
      </c>
      <c r="K1189" s="26">
        <v>45909</v>
      </c>
      <c r="L1189" s="26">
        <v>45546</v>
      </c>
      <c r="M1189" s="26">
        <v>45910</v>
      </c>
      <c r="N1189" s="26">
        <v>46488</v>
      </c>
      <c r="O1189" s="24"/>
      <c r="P1189" s="24" t="s">
        <v>3435</v>
      </c>
      <c r="Q1189" s="24" t="s">
        <v>3159</v>
      </c>
      <c r="R1189" s="24" t="s">
        <v>650</v>
      </c>
    </row>
    <row r="1190" spans="1:18" ht="53.4">
      <c r="A1190" s="24">
        <v>1189</v>
      </c>
      <c r="B1190" s="24" t="s">
        <v>6631</v>
      </c>
      <c r="C1190" s="29">
        <v>202517085922</v>
      </c>
      <c r="D1190" s="24" t="s">
        <v>32</v>
      </c>
      <c r="E1190" s="24" t="s">
        <v>6632</v>
      </c>
      <c r="F1190" s="24" t="s">
        <v>3066</v>
      </c>
      <c r="G1190" s="24" t="s">
        <v>3067</v>
      </c>
      <c r="H1190" s="25" t="s">
        <v>6633</v>
      </c>
      <c r="I1190" s="24"/>
      <c r="J1190" s="24" t="s">
        <v>3048</v>
      </c>
      <c r="K1190" s="26">
        <v>45905</v>
      </c>
      <c r="L1190" s="26">
        <v>45146</v>
      </c>
      <c r="M1190" s="26">
        <v>45910</v>
      </c>
      <c r="N1190" s="24"/>
      <c r="O1190" s="26">
        <v>45910</v>
      </c>
      <c r="P1190" s="24" t="s">
        <v>3239</v>
      </c>
      <c r="Q1190" s="24" t="s">
        <v>3240</v>
      </c>
      <c r="R1190" s="24" t="s">
        <v>988</v>
      </c>
    </row>
    <row r="1191" spans="1:18" ht="40.200000000000003">
      <c r="A1191" s="24">
        <v>1190</v>
      </c>
      <c r="B1191" s="24" t="s">
        <v>6634</v>
      </c>
      <c r="C1191" s="29">
        <v>202517086168</v>
      </c>
      <c r="D1191" s="24" t="s">
        <v>588</v>
      </c>
      <c r="E1191" s="24" t="s">
        <v>6635</v>
      </c>
      <c r="F1191" s="24" t="s">
        <v>3302</v>
      </c>
      <c r="G1191" s="24" t="s">
        <v>6636</v>
      </c>
      <c r="H1191" s="25" t="s">
        <v>6637</v>
      </c>
      <c r="I1191" s="24"/>
      <c r="J1191" s="24" t="s">
        <v>3048</v>
      </c>
      <c r="K1191" s="26">
        <v>45814</v>
      </c>
      <c r="L1191" s="26">
        <v>44971</v>
      </c>
      <c r="M1191" s="26">
        <v>45910</v>
      </c>
      <c r="N1191" s="24"/>
      <c r="O1191" s="26">
        <v>45910</v>
      </c>
      <c r="P1191" s="24" t="s">
        <v>3583</v>
      </c>
      <c r="Q1191" s="24" t="s">
        <v>3584</v>
      </c>
      <c r="R1191" s="24" t="s">
        <v>3029</v>
      </c>
    </row>
    <row r="1192" spans="1:18" ht="40.200000000000003">
      <c r="A1192" s="24">
        <v>1191</v>
      </c>
      <c r="B1192" s="24" t="s">
        <v>6638</v>
      </c>
      <c r="C1192" s="29">
        <v>202547085997</v>
      </c>
      <c r="D1192" s="24" t="s">
        <v>75</v>
      </c>
      <c r="E1192" s="24" t="s">
        <v>6639</v>
      </c>
      <c r="F1192" s="24" t="s">
        <v>3066</v>
      </c>
      <c r="G1192" s="24" t="s">
        <v>3319</v>
      </c>
      <c r="H1192" s="25" t="s">
        <v>6640</v>
      </c>
      <c r="I1192" s="24"/>
      <c r="J1192" s="24" t="s">
        <v>3048</v>
      </c>
      <c r="K1192" s="26">
        <v>45736</v>
      </c>
      <c r="L1192" s="26">
        <v>44995</v>
      </c>
      <c r="M1192" s="26">
        <v>45910</v>
      </c>
      <c r="N1192" s="24"/>
      <c r="O1192" s="26">
        <v>45910</v>
      </c>
      <c r="P1192" s="24" t="s">
        <v>3168</v>
      </c>
      <c r="Q1192" s="24" t="s">
        <v>3050</v>
      </c>
      <c r="R1192" s="24" t="s">
        <v>988</v>
      </c>
    </row>
    <row r="1193" spans="1:18" ht="53.4">
      <c r="A1193" s="24">
        <v>1192</v>
      </c>
      <c r="B1193" s="24" t="s">
        <v>6641</v>
      </c>
      <c r="C1193" s="29">
        <v>202544086547</v>
      </c>
      <c r="D1193" s="24" t="s">
        <v>39</v>
      </c>
      <c r="E1193" s="24" t="s">
        <v>6642</v>
      </c>
      <c r="F1193" s="24" t="s">
        <v>3165</v>
      </c>
      <c r="G1193" s="24" t="s">
        <v>3166</v>
      </c>
      <c r="H1193" s="25" t="s">
        <v>6643</v>
      </c>
      <c r="I1193" s="24"/>
      <c r="J1193" s="24" t="s">
        <v>3048</v>
      </c>
      <c r="K1193" s="26">
        <v>45896</v>
      </c>
      <c r="L1193" s="26">
        <v>45552</v>
      </c>
      <c r="M1193" s="26">
        <v>45911</v>
      </c>
      <c r="N1193" s="24"/>
      <c r="O1193" s="26">
        <v>45911</v>
      </c>
      <c r="P1193" s="24" t="s">
        <v>3321</v>
      </c>
      <c r="Q1193" s="24" t="s">
        <v>3322</v>
      </c>
      <c r="R1193" s="24" t="s">
        <v>988</v>
      </c>
    </row>
    <row r="1194" spans="1:18" ht="53.4">
      <c r="A1194" s="24">
        <v>1193</v>
      </c>
      <c r="B1194" s="24" t="s">
        <v>6644</v>
      </c>
      <c r="C1194" s="29">
        <v>202517086364</v>
      </c>
      <c r="D1194" s="24" t="s">
        <v>111</v>
      </c>
      <c r="E1194" s="24" t="s">
        <v>6645</v>
      </c>
      <c r="F1194" s="24" t="s">
        <v>3117</v>
      </c>
      <c r="G1194" s="24" t="s">
        <v>4053</v>
      </c>
      <c r="H1194" s="25" t="s">
        <v>6646</v>
      </c>
      <c r="I1194" s="24"/>
      <c r="J1194" s="24" t="s">
        <v>3048</v>
      </c>
      <c r="K1194" s="26">
        <v>45884</v>
      </c>
      <c r="L1194" s="26">
        <v>44974</v>
      </c>
      <c r="M1194" s="26">
        <v>45911</v>
      </c>
      <c r="N1194" s="24"/>
      <c r="O1194" s="26">
        <v>45911</v>
      </c>
      <c r="P1194" s="24" t="s">
        <v>3397</v>
      </c>
      <c r="Q1194" s="24" t="s">
        <v>3398</v>
      </c>
      <c r="R1194" s="24" t="s">
        <v>988</v>
      </c>
    </row>
    <row r="1195" spans="1:18" ht="40.200000000000003">
      <c r="A1195" s="24">
        <v>1194</v>
      </c>
      <c r="B1195" s="24" t="s">
        <v>1275</v>
      </c>
      <c r="C1195" s="29">
        <v>202541086323</v>
      </c>
      <c r="D1195" s="24" t="s">
        <v>37</v>
      </c>
      <c r="E1195" s="24" t="s">
        <v>1276</v>
      </c>
      <c r="F1195" s="24" t="s">
        <v>3059</v>
      </c>
      <c r="G1195" s="24" t="s">
        <v>3330</v>
      </c>
      <c r="H1195" s="25" t="s">
        <v>6647</v>
      </c>
      <c r="I1195" s="24" t="s">
        <v>23</v>
      </c>
      <c r="J1195" s="24" t="s">
        <v>3048</v>
      </c>
      <c r="K1195" s="26">
        <v>45821</v>
      </c>
      <c r="L1195" s="26">
        <v>45911</v>
      </c>
      <c r="M1195" s="26">
        <v>45911</v>
      </c>
      <c r="N1195" s="26">
        <v>46854</v>
      </c>
      <c r="O1195" s="24"/>
      <c r="P1195" s="24" t="s">
        <v>3204</v>
      </c>
      <c r="Q1195" s="24" t="s">
        <v>3205</v>
      </c>
      <c r="R1195" s="24" t="s">
        <v>974</v>
      </c>
    </row>
    <row r="1196" spans="1:18" ht="53.4">
      <c r="A1196" s="24">
        <v>1195</v>
      </c>
      <c r="B1196" s="24" t="s">
        <v>6648</v>
      </c>
      <c r="C1196" s="29">
        <v>202517086304</v>
      </c>
      <c r="D1196" s="24" t="s">
        <v>575</v>
      </c>
      <c r="E1196" s="24" t="s">
        <v>6649</v>
      </c>
      <c r="F1196" s="24" t="s">
        <v>3091</v>
      </c>
      <c r="G1196" s="24" t="s">
        <v>6650</v>
      </c>
      <c r="H1196" s="25" t="s">
        <v>6651</v>
      </c>
      <c r="I1196" s="24"/>
      <c r="J1196" s="24" t="s">
        <v>3048</v>
      </c>
      <c r="K1196" s="26">
        <v>45868</v>
      </c>
      <c r="L1196" s="26">
        <v>44970</v>
      </c>
      <c r="M1196" s="26">
        <v>45911</v>
      </c>
      <c r="N1196" s="24"/>
      <c r="O1196" s="26">
        <v>45911</v>
      </c>
      <c r="P1196" s="24" t="s">
        <v>3084</v>
      </c>
      <c r="Q1196" s="24" t="s">
        <v>3085</v>
      </c>
      <c r="R1196" s="24" t="s">
        <v>988</v>
      </c>
    </row>
    <row r="1197" spans="1:18" ht="40.200000000000003">
      <c r="A1197" s="24">
        <v>1196</v>
      </c>
      <c r="B1197" s="24" t="s">
        <v>6652</v>
      </c>
      <c r="C1197" s="29">
        <v>202517086436</v>
      </c>
      <c r="D1197" s="24" t="s">
        <v>136</v>
      </c>
      <c r="E1197" s="24" t="s">
        <v>6653</v>
      </c>
      <c r="F1197" s="24" t="s">
        <v>3045</v>
      </c>
      <c r="G1197" s="24" t="s">
        <v>4679</v>
      </c>
      <c r="H1197" s="25" t="s">
        <v>6654</v>
      </c>
      <c r="I1197" s="24"/>
      <c r="J1197" s="24" t="s">
        <v>3048</v>
      </c>
      <c r="K1197" s="26">
        <v>45896</v>
      </c>
      <c r="L1197" s="26">
        <v>45001</v>
      </c>
      <c r="M1197" s="26">
        <v>45911</v>
      </c>
      <c r="N1197" s="24"/>
      <c r="O1197" s="26">
        <v>45911</v>
      </c>
      <c r="P1197" s="24" t="s">
        <v>4491</v>
      </c>
      <c r="Q1197" s="24" t="s">
        <v>3279</v>
      </c>
      <c r="R1197" s="24" t="s">
        <v>988</v>
      </c>
    </row>
    <row r="1198" spans="1:18" ht="40.200000000000003">
      <c r="A1198" s="24">
        <v>1197</v>
      </c>
      <c r="B1198" s="24" t="s">
        <v>6655</v>
      </c>
      <c r="C1198" s="29">
        <v>202547086332</v>
      </c>
      <c r="D1198" s="24" t="s">
        <v>31</v>
      </c>
      <c r="E1198" s="24" t="s">
        <v>6656</v>
      </c>
      <c r="F1198" s="24" t="s">
        <v>3091</v>
      </c>
      <c r="G1198" s="24" t="s">
        <v>31</v>
      </c>
      <c r="H1198" s="25" t="s">
        <v>6657</v>
      </c>
      <c r="I1198" s="24"/>
      <c r="J1198" s="24" t="s">
        <v>3048</v>
      </c>
      <c r="K1198" s="26">
        <v>45905</v>
      </c>
      <c r="L1198" s="26">
        <v>45043</v>
      </c>
      <c r="M1198" s="26">
        <v>45911</v>
      </c>
      <c r="N1198" s="24"/>
      <c r="O1198" s="26">
        <v>45911</v>
      </c>
      <c r="P1198" s="24" t="s">
        <v>3352</v>
      </c>
      <c r="Q1198" s="24" t="s">
        <v>3216</v>
      </c>
      <c r="R1198" s="24" t="s">
        <v>988</v>
      </c>
    </row>
    <row r="1199" spans="1:18" ht="53.4">
      <c r="A1199" s="24">
        <v>1198</v>
      </c>
      <c r="B1199" s="24" t="s">
        <v>6658</v>
      </c>
      <c r="C1199" s="29">
        <v>202547086552</v>
      </c>
      <c r="D1199" s="24" t="s">
        <v>31</v>
      </c>
      <c r="E1199" s="24" t="s">
        <v>6659</v>
      </c>
      <c r="F1199" s="24" t="s">
        <v>3091</v>
      </c>
      <c r="G1199" s="24" t="s">
        <v>6660</v>
      </c>
      <c r="H1199" s="25" t="s">
        <v>6661</v>
      </c>
      <c r="I1199" s="24"/>
      <c r="J1199" s="24" t="s">
        <v>3048</v>
      </c>
      <c r="K1199" s="26">
        <v>45905</v>
      </c>
      <c r="L1199" s="26">
        <v>45044</v>
      </c>
      <c r="M1199" s="26">
        <v>45911</v>
      </c>
      <c r="N1199" s="24"/>
      <c r="O1199" s="26">
        <v>45911</v>
      </c>
      <c r="P1199" s="24" t="s">
        <v>3114</v>
      </c>
      <c r="Q1199" s="24" t="s">
        <v>3094</v>
      </c>
      <c r="R1199" s="24" t="s">
        <v>988</v>
      </c>
    </row>
    <row r="1200" spans="1:18" ht="53.4">
      <c r="A1200" s="24">
        <v>1199</v>
      </c>
      <c r="B1200" s="24" t="s">
        <v>6662</v>
      </c>
      <c r="C1200" s="29">
        <v>202547086321</v>
      </c>
      <c r="D1200" s="24" t="s">
        <v>31</v>
      </c>
      <c r="E1200" s="24" t="s">
        <v>6663</v>
      </c>
      <c r="F1200" s="24" t="s">
        <v>3091</v>
      </c>
      <c r="G1200" s="24" t="s">
        <v>31</v>
      </c>
      <c r="H1200" s="25" t="s">
        <v>6664</v>
      </c>
      <c r="I1200" s="24"/>
      <c r="J1200" s="24" t="s">
        <v>3048</v>
      </c>
      <c r="K1200" s="26">
        <v>45904</v>
      </c>
      <c r="L1200" s="26">
        <v>45911</v>
      </c>
      <c r="M1200" s="26">
        <v>45911</v>
      </c>
      <c r="N1200" s="24"/>
      <c r="O1200" s="26">
        <v>45911</v>
      </c>
      <c r="P1200" s="24" t="s">
        <v>3103</v>
      </c>
      <c r="Q1200" s="24" t="s">
        <v>3104</v>
      </c>
      <c r="R1200" s="24" t="s">
        <v>988</v>
      </c>
    </row>
    <row r="1201" spans="1:18" ht="53.4">
      <c r="A1201" s="24">
        <v>1200</v>
      </c>
      <c r="B1201" s="24" t="s">
        <v>6665</v>
      </c>
      <c r="C1201" s="29">
        <v>202517086223</v>
      </c>
      <c r="D1201" s="24" t="s">
        <v>31</v>
      </c>
      <c r="E1201" s="24" t="s">
        <v>6666</v>
      </c>
      <c r="F1201" s="24" t="s">
        <v>3091</v>
      </c>
      <c r="G1201" s="24" t="s">
        <v>31</v>
      </c>
      <c r="H1201" s="25" t="s">
        <v>6667</v>
      </c>
      <c r="I1201" s="24"/>
      <c r="J1201" s="24" t="s">
        <v>3048</v>
      </c>
      <c r="K1201" s="26">
        <v>45908</v>
      </c>
      <c r="L1201" s="26">
        <v>45051</v>
      </c>
      <c r="M1201" s="26">
        <v>45911</v>
      </c>
      <c r="N1201" s="24"/>
      <c r="O1201" s="26">
        <v>45911</v>
      </c>
      <c r="P1201" s="24" t="s">
        <v>3069</v>
      </c>
      <c r="Q1201" s="24" t="s">
        <v>3070</v>
      </c>
      <c r="R1201" s="24" t="s">
        <v>988</v>
      </c>
    </row>
    <row r="1202" spans="1:18" ht="53.4">
      <c r="A1202" s="24">
        <v>1201</v>
      </c>
      <c r="B1202" s="24" t="s">
        <v>6668</v>
      </c>
      <c r="C1202" s="29">
        <v>202517086423</v>
      </c>
      <c r="D1202" s="24" t="s">
        <v>35</v>
      </c>
      <c r="E1202" s="24" t="s">
        <v>6669</v>
      </c>
      <c r="F1202" s="24" t="s">
        <v>3091</v>
      </c>
      <c r="G1202" s="24" t="s">
        <v>3213</v>
      </c>
      <c r="H1202" s="25" t="s">
        <v>6670</v>
      </c>
      <c r="I1202" s="24"/>
      <c r="J1202" s="24" t="s">
        <v>3048</v>
      </c>
      <c r="K1202" s="26">
        <v>45853</v>
      </c>
      <c r="L1202" s="26">
        <v>45015</v>
      </c>
      <c r="M1202" s="26">
        <v>45911</v>
      </c>
      <c r="N1202" s="24"/>
      <c r="O1202" s="26">
        <v>45911</v>
      </c>
      <c r="P1202" s="24" t="s">
        <v>3079</v>
      </c>
      <c r="Q1202" s="24" t="s">
        <v>3080</v>
      </c>
      <c r="R1202" s="24" t="s">
        <v>988</v>
      </c>
    </row>
    <row r="1203" spans="1:18" ht="40.200000000000003">
      <c r="A1203" s="24">
        <v>1202</v>
      </c>
      <c r="B1203" s="24" t="s">
        <v>6671</v>
      </c>
      <c r="C1203" s="29">
        <v>202517086403</v>
      </c>
      <c r="D1203" s="24" t="s">
        <v>238</v>
      </c>
      <c r="E1203" s="24" t="s">
        <v>6672</v>
      </c>
      <c r="F1203" s="24" t="s">
        <v>3091</v>
      </c>
      <c r="G1203" s="24" t="s">
        <v>6673</v>
      </c>
      <c r="H1203" s="25" t="s">
        <v>6674</v>
      </c>
      <c r="I1203" s="24"/>
      <c r="J1203" s="24" t="s">
        <v>3048</v>
      </c>
      <c r="K1203" s="26">
        <v>45875</v>
      </c>
      <c r="L1203" s="26">
        <v>44977</v>
      </c>
      <c r="M1203" s="26">
        <v>45911</v>
      </c>
      <c r="N1203" s="24"/>
      <c r="O1203" s="26">
        <v>45911</v>
      </c>
      <c r="P1203" s="24" t="s">
        <v>3535</v>
      </c>
      <c r="Q1203" s="24" t="s">
        <v>3536</v>
      </c>
      <c r="R1203" s="24" t="s">
        <v>988</v>
      </c>
    </row>
    <row r="1204" spans="1:18" ht="40.200000000000003">
      <c r="A1204" s="24">
        <v>1203</v>
      </c>
      <c r="B1204" s="24" t="s">
        <v>6675</v>
      </c>
      <c r="C1204" s="29">
        <v>202517086394</v>
      </c>
      <c r="D1204" s="24" t="s">
        <v>149</v>
      </c>
      <c r="E1204" s="24" t="s">
        <v>6676</v>
      </c>
      <c r="F1204" s="24" t="s">
        <v>3117</v>
      </c>
      <c r="G1204" s="24" t="s">
        <v>6677</v>
      </c>
      <c r="H1204" s="25" t="s">
        <v>6678</v>
      </c>
      <c r="I1204" s="24"/>
      <c r="J1204" s="24" t="s">
        <v>3048</v>
      </c>
      <c r="K1204" s="26">
        <v>45868</v>
      </c>
      <c r="L1204" s="26">
        <v>44970</v>
      </c>
      <c r="M1204" s="26">
        <v>45911</v>
      </c>
      <c r="N1204" s="24"/>
      <c r="O1204" s="26">
        <v>45911</v>
      </c>
      <c r="P1204" s="24" t="s">
        <v>3109</v>
      </c>
      <c r="Q1204" s="24" t="s">
        <v>3110</v>
      </c>
      <c r="R1204" s="24" t="s">
        <v>988</v>
      </c>
    </row>
    <row r="1205" spans="1:18" ht="40.200000000000003">
      <c r="A1205" s="24">
        <v>1204</v>
      </c>
      <c r="B1205" s="24" t="s">
        <v>6679</v>
      </c>
      <c r="C1205" s="29">
        <v>202547086204</v>
      </c>
      <c r="D1205" s="24" t="s">
        <v>411</v>
      </c>
      <c r="E1205" s="24" t="s">
        <v>6680</v>
      </c>
      <c r="F1205" s="24" t="s">
        <v>3091</v>
      </c>
      <c r="G1205" s="24" t="s">
        <v>6681</v>
      </c>
      <c r="H1205" s="25" t="s">
        <v>6682</v>
      </c>
      <c r="I1205" s="24"/>
      <c r="J1205" s="24" t="s">
        <v>3048</v>
      </c>
      <c r="K1205" s="26">
        <v>45807</v>
      </c>
      <c r="L1205" s="26">
        <v>44974</v>
      </c>
      <c r="M1205" s="26">
        <v>45911</v>
      </c>
      <c r="N1205" s="24"/>
      <c r="O1205" s="26">
        <v>45911</v>
      </c>
      <c r="P1205" s="24" t="s">
        <v>3055</v>
      </c>
      <c r="Q1205" s="24" t="s">
        <v>3056</v>
      </c>
      <c r="R1205" s="24" t="s">
        <v>988</v>
      </c>
    </row>
    <row r="1206" spans="1:18" ht="40.200000000000003">
      <c r="A1206" s="24">
        <v>1205</v>
      </c>
      <c r="B1206" s="24" t="s">
        <v>6683</v>
      </c>
      <c r="C1206" s="29">
        <v>202517086222</v>
      </c>
      <c r="D1206" s="24" t="s">
        <v>302</v>
      </c>
      <c r="E1206" s="24" t="s">
        <v>6684</v>
      </c>
      <c r="F1206" s="24" t="s">
        <v>3045</v>
      </c>
      <c r="G1206" s="24" t="s">
        <v>6244</v>
      </c>
      <c r="H1206" s="25" t="s">
        <v>6685</v>
      </c>
      <c r="I1206" s="24"/>
      <c r="J1206" s="24" t="s">
        <v>3048</v>
      </c>
      <c r="K1206" s="26">
        <v>45798</v>
      </c>
      <c r="L1206" s="26">
        <v>44972</v>
      </c>
      <c r="M1206" s="26">
        <v>45911</v>
      </c>
      <c r="N1206" s="24"/>
      <c r="O1206" s="26">
        <v>45911</v>
      </c>
      <c r="P1206" s="24" t="s">
        <v>3075</v>
      </c>
      <c r="Q1206" s="24" t="s">
        <v>3076</v>
      </c>
      <c r="R1206" s="24" t="s">
        <v>988</v>
      </c>
    </row>
    <row r="1207" spans="1:18" ht="40.200000000000003">
      <c r="A1207" s="24">
        <v>1206</v>
      </c>
      <c r="B1207" s="24" t="s">
        <v>6686</v>
      </c>
      <c r="C1207" s="29">
        <v>202517086333</v>
      </c>
      <c r="D1207" s="24" t="s">
        <v>302</v>
      </c>
      <c r="E1207" s="24" t="s">
        <v>6687</v>
      </c>
      <c r="F1207" s="24" t="s">
        <v>3045</v>
      </c>
      <c r="G1207" s="24" t="s">
        <v>6244</v>
      </c>
      <c r="H1207" s="25" t="s">
        <v>6688</v>
      </c>
      <c r="I1207" s="24"/>
      <c r="J1207" s="24" t="s">
        <v>3048</v>
      </c>
      <c r="K1207" s="26">
        <v>45798</v>
      </c>
      <c r="L1207" s="26">
        <v>44972</v>
      </c>
      <c r="M1207" s="26">
        <v>45911</v>
      </c>
      <c r="N1207" s="24"/>
      <c r="O1207" s="26">
        <v>45911</v>
      </c>
      <c r="P1207" s="24" t="s">
        <v>3075</v>
      </c>
      <c r="Q1207" s="24" t="s">
        <v>3076</v>
      </c>
      <c r="R1207" s="24" t="s">
        <v>988</v>
      </c>
    </row>
    <row r="1208" spans="1:18" ht="40.200000000000003">
      <c r="A1208" s="24">
        <v>1207</v>
      </c>
      <c r="B1208" s="24" t="s">
        <v>6689</v>
      </c>
      <c r="C1208" s="29">
        <v>202517086519</v>
      </c>
      <c r="D1208" s="24" t="s">
        <v>211</v>
      </c>
      <c r="E1208" s="24" t="s">
        <v>6690</v>
      </c>
      <c r="F1208" s="24" t="s">
        <v>3117</v>
      </c>
      <c r="G1208" s="24" t="s">
        <v>54</v>
      </c>
      <c r="H1208" s="25" t="s">
        <v>6691</v>
      </c>
      <c r="I1208" s="24"/>
      <c r="J1208" s="24" t="s">
        <v>3048</v>
      </c>
      <c r="K1208" s="26">
        <v>45890</v>
      </c>
      <c r="L1208" s="26">
        <v>44974</v>
      </c>
      <c r="M1208" s="26">
        <v>45911</v>
      </c>
      <c r="N1208" s="24"/>
      <c r="O1208" s="26">
        <v>45911</v>
      </c>
      <c r="P1208" s="24" t="s">
        <v>3284</v>
      </c>
      <c r="Q1208" s="24" t="s">
        <v>3285</v>
      </c>
      <c r="R1208" s="24" t="s">
        <v>988</v>
      </c>
    </row>
    <row r="1209" spans="1:18" ht="40.200000000000003">
      <c r="A1209" s="24">
        <v>1208</v>
      </c>
      <c r="B1209" s="24" t="s">
        <v>6692</v>
      </c>
      <c r="C1209" s="29">
        <v>202517086545</v>
      </c>
      <c r="D1209" s="24" t="s">
        <v>81</v>
      </c>
      <c r="E1209" s="24" t="s">
        <v>6693</v>
      </c>
      <c r="F1209" s="24" t="s">
        <v>3066</v>
      </c>
      <c r="G1209" s="24" t="s">
        <v>3319</v>
      </c>
      <c r="H1209" s="25" t="s">
        <v>6694</v>
      </c>
      <c r="I1209" s="24"/>
      <c r="J1209" s="24" t="s">
        <v>3048</v>
      </c>
      <c r="K1209" s="26">
        <v>45897</v>
      </c>
      <c r="L1209" s="26">
        <v>45063</v>
      </c>
      <c r="M1209" s="26">
        <v>45911</v>
      </c>
      <c r="N1209" s="24"/>
      <c r="O1209" s="26">
        <v>45911</v>
      </c>
      <c r="P1209" s="24" t="s">
        <v>3173</v>
      </c>
      <c r="Q1209" s="24" t="s">
        <v>3174</v>
      </c>
      <c r="R1209" s="24" t="s">
        <v>988</v>
      </c>
    </row>
    <row r="1210" spans="1:18" ht="40.200000000000003">
      <c r="A1210" s="24">
        <v>1209</v>
      </c>
      <c r="B1210" s="24" t="s">
        <v>6695</v>
      </c>
      <c r="C1210" s="29">
        <v>202511086386</v>
      </c>
      <c r="D1210" s="24" t="s">
        <v>72</v>
      </c>
      <c r="E1210" s="24" t="s">
        <v>6696</v>
      </c>
      <c r="F1210" s="24" t="s">
        <v>3052</v>
      </c>
      <c r="G1210" s="24" t="s">
        <v>3319</v>
      </c>
      <c r="H1210" s="25" t="s">
        <v>6697</v>
      </c>
      <c r="I1210" s="24" t="s">
        <v>23</v>
      </c>
      <c r="J1210" s="24" t="s">
        <v>3048</v>
      </c>
      <c r="K1210" s="26">
        <v>45811</v>
      </c>
      <c r="L1210" s="26">
        <v>45911</v>
      </c>
      <c r="M1210" s="26">
        <v>45911</v>
      </c>
      <c r="N1210" s="24"/>
      <c r="O1210" s="26">
        <v>45911</v>
      </c>
      <c r="P1210" s="24" t="s">
        <v>3079</v>
      </c>
      <c r="Q1210" s="24" t="s">
        <v>3080</v>
      </c>
      <c r="R1210" s="24" t="s">
        <v>988</v>
      </c>
    </row>
    <row r="1211" spans="1:18" ht="40.200000000000003">
      <c r="A1211" s="24">
        <v>1210</v>
      </c>
      <c r="B1211" s="24" t="s">
        <v>6698</v>
      </c>
      <c r="C1211" s="29">
        <v>202541086509</v>
      </c>
      <c r="D1211" s="24" t="s">
        <v>43</v>
      </c>
      <c r="E1211" s="24" t="s">
        <v>6699</v>
      </c>
      <c r="F1211" s="24" t="s">
        <v>3052</v>
      </c>
      <c r="G1211" s="24" t="s">
        <v>43</v>
      </c>
      <c r="H1211" s="25" t="s">
        <v>6700</v>
      </c>
      <c r="I1211" s="24" t="s">
        <v>23</v>
      </c>
      <c r="J1211" s="24" t="s">
        <v>3048</v>
      </c>
      <c r="K1211" s="26">
        <v>45909</v>
      </c>
      <c r="L1211" s="26">
        <v>45911</v>
      </c>
      <c r="M1211" s="26">
        <v>45911</v>
      </c>
      <c r="N1211" s="24"/>
      <c r="O1211" s="26">
        <v>45911</v>
      </c>
      <c r="P1211" s="24" t="s">
        <v>3289</v>
      </c>
      <c r="Q1211" s="24" t="s">
        <v>3290</v>
      </c>
      <c r="R1211" s="24" t="s">
        <v>988</v>
      </c>
    </row>
    <row r="1212" spans="1:18" ht="40.200000000000003">
      <c r="A1212" s="24">
        <v>1211</v>
      </c>
      <c r="B1212" s="24" t="s">
        <v>1282</v>
      </c>
      <c r="C1212" s="29">
        <v>202541086749</v>
      </c>
      <c r="D1212" s="24" t="s">
        <v>37</v>
      </c>
      <c r="E1212" s="24" t="s">
        <v>1283</v>
      </c>
      <c r="F1212" s="24" t="s">
        <v>3059</v>
      </c>
      <c r="G1212" s="24" t="s">
        <v>3330</v>
      </c>
      <c r="H1212" s="25" t="s">
        <v>6701</v>
      </c>
      <c r="I1212" s="24" t="s">
        <v>23</v>
      </c>
      <c r="J1212" s="24" t="s">
        <v>3048</v>
      </c>
      <c r="K1212" s="26">
        <v>45848</v>
      </c>
      <c r="L1212" s="26">
        <v>45912</v>
      </c>
      <c r="M1212" s="26">
        <v>45912</v>
      </c>
      <c r="N1212" s="26">
        <v>46855</v>
      </c>
      <c r="O1212" s="24"/>
      <c r="P1212" s="24" t="s">
        <v>3220</v>
      </c>
      <c r="Q1212" s="24" t="s">
        <v>3221</v>
      </c>
      <c r="R1212" s="24" t="s">
        <v>974</v>
      </c>
    </row>
    <row r="1213" spans="1:18" ht="40.200000000000003">
      <c r="A1213" s="24">
        <v>1212</v>
      </c>
      <c r="B1213" s="24" t="s">
        <v>6702</v>
      </c>
      <c r="C1213" s="29">
        <v>202517086715</v>
      </c>
      <c r="D1213" s="24" t="s">
        <v>120</v>
      </c>
      <c r="E1213" s="24" t="s">
        <v>6703</v>
      </c>
      <c r="F1213" s="24" t="s">
        <v>3091</v>
      </c>
      <c r="G1213" s="24" t="s">
        <v>4440</v>
      </c>
      <c r="H1213" s="25" t="s">
        <v>6704</v>
      </c>
      <c r="I1213" s="24"/>
      <c r="J1213" s="24" t="s">
        <v>3048</v>
      </c>
      <c r="K1213" s="26">
        <v>45895</v>
      </c>
      <c r="L1213" s="26">
        <v>44986</v>
      </c>
      <c r="M1213" s="26">
        <v>45912</v>
      </c>
      <c r="N1213" s="24"/>
      <c r="O1213" s="26">
        <v>45912</v>
      </c>
      <c r="P1213" s="24" t="s">
        <v>3435</v>
      </c>
      <c r="Q1213" s="24" t="s">
        <v>3159</v>
      </c>
      <c r="R1213" s="24" t="s">
        <v>3026</v>
      </c>
    </row>
    <row r="1214" spans="1:18" ht="27">
      <c r="A1214" s="24">
        <v>1213</v>
      </c>
      <c r="B1214" s="24" t="s">
        <v>6705</v>
      </c>
      <c r="C1214" s="29">
        <v>202517087066</v>
      </c>
      <c r="D1214" s="24" t="s">
        <v>582</v>
      </c>
      <c r="E1214" s="24" t="s">
        <v>6706</v>
      </c>
      <c r="F1214" s="24" t="s">
        <v>3091</v>
      </c>
      <c r="G1214" s="24" t="s">
        <v>3199</v>
      </c>
      <c r="H1214" s="25" t="s">
        <v>6707</v>
      </c>
      <c r="I1214" s="24"/>
      <c r="J1214" s="24" t="s">
        <v>3048</v>
      </c>
      <c r="K1214" s="26">
        <v>45875</v>
      </c>
      <c r="L1214" s="26">
        <v>44970</v>
      </c>
      <c r="M1214" s="26">
        <v>45912</v>
      </c>
      <c r="N1214" s="24"/>
      <c r="O1214" s="26">
        <v>45912</v>
      </c>
      <c r="P1214" s="24" t="s">
        <v>3079</v>
      </c>
      <c r="Q1214" s="24" t="s">
        <v>3080</v>
      </c>
      <c r="R1214" s="24" t="s">
        <v>988</v>
      </c>
    </row>
    <row r="1215" spans="1:18" ht="27">
      <c r="A1215" s="24">
        <v>1214</v>
      </c>
      <c r="B1215" s="24" t="s">
        <v>6708</v>
      </c>
      <c r="C1215" s="29">
        <v>202544086827</v>
      </c>
      <c r="D1215" s="24" t="s">
        <v>39</v>
      </c>
      <c r="E1215" s="24" t="s">
        <v>6709</v>
      </c>
      <c r="F1215" s="24" t="s">
        <v>3165</v>
      </c>
      <c r="G1215" s="24" t="s">
        <v>3166</v>
      </c>
      <c r="H1215" s="25" t="s">
        <v>6317</v>
      </c>
      <c r="I1215" s="24"/>
      <c r="J1215" s="24" t="s">
        <v>3048</v>
      </c>
      <c r="K1215" s="26">
        <v>45881</v>
      </c>
      <c r="L1215" s="26">
        <v>45554</v>
      </c>
      <c r="M1215" s="26">
        <v>45912</v>
      </c>
      <c r="N1215" s="24"/>
      <c r="O1215" s="26">
        <v>45912</v>
      </c>
      <c r="P1215" s="24" t="s">
        <v>3893</v>
      </c>
      <c r="Q1215" s="24" t="s">
        <v>3894</v>
      </c>
      <c r="R1215" s="24" t="s">
        <v>988</v>
      </c>
    </row>
    <row r="1216" spans="1:18" ht="40.200000000000003">
      <c r="A1216" s="24">
        <v>1215</v>
      </c>
      <c r="B1216" s="24" t="s">
        <v>6710</v>
      </c>
      <c r="C1216" s="29">
        <v>202547086690</v>
      </c>
      <c r="D1216" s="24" t="s">
        <v>105</v>
      </c>
      <c r="E1216" s="24" t="s">
        <v>6711</v>
      </c>
      <c r="F1216" s="24" t="s">
        <v>3045</v>
      </c>
      <c r="G1216" s="24" t="s">
        <v>3046</v>
      </c>
      <c r="H1216" s="25" t="s">
        <v>6712</v>
      </c>
      <c r="I1216" s="24"/>
      <c r="J1216" s="24" t="s">
        <v>3048</v>
      </c>
      <c r="K1216" s="26">
        <v>45775</v>
      </c>
      <c r="L1216" s="26">
        <v>45912</v>
      </c>
      <c r="M1216" s="26">
        <v>45912</v>
      </c>
      <c r="N1216" s="24"/>
      <c r="O1216" s="26">
        <v>45912</v>
      </c>
      <c r="P1216" s="24" t="s">
        <v>3388</v>
      </c>
      <c r="Q1216" s="24" t="s">
        <v>3389</v>
      </c>
      <c r="R1216" s="24" t="s">
        <v>988</v>
      </c>
    </row>
    <row r="1217" spans="1:18" ht="40.200000000000003">
      <c r="A1217" s="24">
        <v>1216</v>
      </c>
      <c r="B1217" s="24" t="s">
        <v>6713</v>
      </c>
      <c r="C1217" s="29">
        <v>202517086769</v>
      </c>
      <c r="D1217" s="24" t="s">
        <v>154</v>
      </c>
      <c r="E1217" s="24" t="s">
        <v>6714</v>
      </c>
      <c r="F1217" s="24" t="s">
        <v>3091</v>
      </c>
      <c r="G1217" s="24" t="s">
        <v>6715</v>
      </c>
      <c r="H1217" s="25" t="s">
        <v>6716</v>
      </c>
      <c r="I1217" s="24"/>
      <c r="J1217" s="24" t="s">
        <v>3048</v>
      </c>
      <c r="K1217" s="26">
        <v>45868</v>
      </c>
      <c r="L1217" s="26">
        <v>44989</v>
      </c>
      <c r="M1217" s="26">
        <v>45912</v>
      </c>
      <c r="N1217" s="24"/>
      <c r="O1217" s="26">
        <v>45912</v>
      </c>
      <c r="P1217" s="24" t="s">
        <v>3055</v>
      </c>
      <c r="Q1217" s="24" t="s">
        <v>3056</v>
      </c>
      <c r="R1217" s="24" t="s">
        <v>988</v>
      </c>
    </row>
    <row r="1218" spans="1:18" ht="40.200000000000003">
      <c r="A1218" s="24">
        <v>1217</v>
      </c>
      <c r="B1218" s="24" t="s">
        <v>6717</v>
      </c>
      <c r="C1218" s="29">
        <v>202517087080</v>
      </c>
      <c r="D1218" s="24" t="s">
        <v>31</v>
      </c>
      <c r="E1218" s="24" t="s">
        <v>6718</v>
      </c>
      <c r="F1218" s="24" t="s">
        <v>3091</v>
      </c>
      <c r="G1218" s="24" t="s">
        <v>31</v>
      </c>
      <c r="H1218" s="25" t="s">
        <v>6719</v>
      </c>
      <c r="I1218" s="24"/>
      <c r="J1218" s="24" t="s">
        <v>3048</v>
      </c>
      <c r="K1218" s="26">
        <v>45905</v>
      </c>
      <c r="L1218" s="26">
        <v>45050</v>
      </c>
      <c r="M1218" s="26">
        <v>45912</v>
      </c>
      <c r="N1218" s="24"/>
      <c r="O1218" s="26">
        <v>45912</v>
      </c>
      <c r="P1218" s="24" t="s">
        <v>3364</v>
      </c>
      <c r="Q1218" s="24" t="s">
        <v>3255</v>
      </c>
      <c r="R1218" s="24" t="s">
        <v>988</v>
      </c>
    </row>
    <row r="1219" spans="1:18" ht="27">
      <c r="A1219" s="24">
        <v>1218</v>
      </c>
      <c r="B1219" s="24" t="s">
        <v>1280</v>
      </c>
      <c r="C1219" s="29">
        <v>202541086719</v>
      </c>
      <c r="D1219" s="24" t="s">
        <v>31</v>
      </c>
      <c r="E1219" s="24" t="s">
        <v>1281</v>
      </c>
      <c r="F1219" s="24" t="s">
        <v>3091</v>
      </c>
      <c r="G1219" s="24" t="s">
        <v>31</v>
      </c>
      <c r="H1219" s="25" t="s">
        <v>6720</v>
      </c>
      <c r="I1219" s="24" t="s">
        <v>3152</v>
      </c>
      <c r="J1219" s="24" t="s">
        <v>3048</v>
      </c>
      <c r="K1219" s="26">
        <v>45912</v>
      </c>
      <c r="L1219" s="26">
        <v>45912</v>
      </c>
      <c r="M1219" s="26">
        <v>45912</v>
      </c>
      <c r="N1219" s="26">
        <v>46855</v>
      </c>
      <c r="O1219" s="24"/>
      <c r="P1219" s="24" t="s">
        <v>3114</v>
      </c>
      <c r="Q1219" s="24" t="s">
        <v>3094</v>
      </c>
      <c r="R1219" s="24" t="s">
        <v>968</v>
      </c>
    </row>
    <row r="1220" spans="1:18" ht="27">
      <c r="A1220" s="24">
        <v>1219</v>
      </c>
      <c r="B1220" s="24" t="s">
        <v>6721</v>
      </c>
      <c r="C1220" s="29">
        <v>202511086712</v>
      </c>
      <c r="D1220" s="24" t="s">
        <v>63</v>
      </c>
      <c r="E1220" s="24" t="s">
        <v>6722</v>
      </c>
      <c r="F1220" s="24" t="s">
        <v>3052</v>
      </c>
      <c r="G1220" s="24" t="s">
        <v>4014</v>
      </c>
      <c r="H1220" s="25" t="s">
        <v>6723</v>
      </c>
      <c r="I1220" s="24" t="s">
        <v>23</v>
      </c>
      <c r="J1220" s="24" t="s">
        <v>3048</v>
      </c>
      <c r="K1220" s="26">
        <v>45797</v>
      </c>
      <c r="L1220" s="26">
        <v>45912</v>
      </c>
      <c r="M1220" s="26">
        <v>45912</v>
      </c>
      <c r="N1220" s="24"/>
      <c r="O1220" s="26">
        <v>45912</v>
      </c>
      <c r="P1220" s="24" t="s">
        <v>3220</v>
      </c>
      <c r="Q1220" s="24" t="s">
        <v>3221</v>
      </c>
      <c r="R1220" s="24" t="s">
        <v>988</v>
      </c>
    </row>
    <row r="1221" spans="1:18" ht="27">
      <c r="A1221" s="24">
        <v>1220</v>
      </c>
      <c r="B1221" s="24" t="s">
        <v>6724</v>
      </c>
      <c r="C1221" s="29">
        <v>202514086664</v>
      </c>
      <c r="D1221" s="24" t="s">
        <v>198</v>
      </c>
      <c r="E1221" s="24" t="s">
        <v>6725</v>
      </c>
      <c r="F1221" s="24" t="s">
        <v>3045</v>
      </c>
      <c r="G1221" s="24" t="s">
        <v>5680</v>
      </c>
      <c r="H1221" s="25" t="s">
        <v>6726</v>
      </c>
      <c r="I1221" s="24"/>
      <c r="J1221" s="24" t="s">
        <v>3048</v>
      </c>
      <c r="K1221" s="26">
        <v>45895</v>
      </c>
      <c r="L1221" s="26">
        <v>45562</v>
      </c>
      <c r="M1221" s="26">
        <v>45912</v>
      </c>
      <c r="N1221" s="24"/>
      <c r="O1221" s="26">
        <v>45912</v>
      </c>
      <c r="P1221" s="24" t="s">
        <v>3305</v>
      </c>
      <c r="Q1221" s="24" t="s">
        <v>3306</v>
      </c>
      <c r="R1221" s="24" t="s">
        <v>988</v>
      </c>
    </row>
    <row r="1222" spans="1:18" ht="40.200000000000003">
      <c r="A1222" s="24">
        <v>1221</v>
      </c>
      <c r="B1222" s="24" t="s">
        <v>6727</v>
      </c>
      <c r="C1222" s="29">
        <v>202517087019</v>
      </c>
      <c r="D1222" s="24" t="s">
        <v>136</v>
      </c>
      <c r="E1222" s="24" t="s">
        <v>6728</v>
      </c>
      <c r="F1222" s="24" t="s">
        <v>3045</v>
      </c>
      <c r="G1222" s="24" t="s">
        <v>4094</v>
      </c>
      <c r="H1222" s="25" t="s">
        <v>6729</v>
      </c>
      <c r="I1222" s="24"/>
      <c r="J1222" s="24" t="s">
        <v>3048</v>
      </c>
      <c r="K1222" s="26">
        <v>45901</v>
      </c>
      <c r="L1222" s="26">
        <v>45000</v>
      </c>
      <c r="M1222" s="26">
        <v>45912</v>
      </c>
      <c r="N1222" s="24"/>
      <c r="O1222" s="26">
        <v>45912</v>
      </c>
      <c r="P1222" s="24" t="s">
        <v>3109</v>
      </c>
      <c r="Q1222" s="24" t="s">
        <v>3110</v>
      </c>
      <c r="R1222" s="24" t="s">
        <v>988</v>
      </c>
    </row>
    <row r="1223" spans="1:18" ht="93">
      <c r="A1223" s="24">
        <v>1222</v>
      </c>
      <c r="B1223" s="24" t="s">
        <v>6730</v>
      </c>
      <c r="C1223" s="29">
        <v>202547086612</v>
      </c>
      <c r="D1223" s="24" t="s">
        <v>399</v>
      </c>
      <c r="E1223" s="24" t="s">
        <v>6731</v>
      </c>
      <c r="F1223" s="24" t="s">
        <v>3394</v>
      </c>
      <c r="G1223" s="24" t="s">
        <v>6732</v>
      </c>
      <c r="H1223" s="25" t="s">
        <v>6733</v>
      </c>
      <c r="I1223" s="24"/>
      <c r="J1223" s="24" t="s">
        <v>3048</v>
      </c>
      <c r="K1223" s="26">
        <v>45867</v>
      </c>
      <c r="L1223" s="26">
        <v>44972</v>
      </c>
      <c r="M1223" s="26">
        <v>45912</v>
      </c>
      <c r="N1223" s="24"/>
      <c r="O1223" s="26">
        <v>45912</v>
      </c>
      <c r="P1223" s="24" t="s">
        <v>3414</v>
      </c>
      <c r="Q1223" s="24" t="s">
        <v>3415</v>
      </c>
      <c r="R1223" s="24" t="s">
        <v>988</v>
      </c>
    </row>
    <row r="1224" spans="1:18" ht="40.200000000000003">
      <c r="A1224" s="24">
        <v>1223</v>
      </c>
      <c r="B1224" s="24" t="s">
        <v>1222</v>
      </c>
      <c r="C1224" s="29">
        <v>202514086899</v>
      </c>
      <c r="D1224" s="24" t="s">
        <v>40</v>
      </c>
      <c r="E1224" s="24" t="s">
        <v>1223</v>
      </c>
      <c r="F1224" s="24" t="s">
        <v>3091</v>
      </c>
      <c r="G1224" s="24" t="s">
        <v>6734</v>
      </c>
      <c r="H1224" s="25" t="s">
        <v>6735</v>
      </c>
      <c r="I1224" s="24"/>
      <c r="J1224" s="24" t="s">
        <v>3048</v>
      </c>
      <c r="K1224" s="26">
        <v>45909</v>
      </c>
      <c r="L1224" s="26">
        <v>45897</v>
      </c>
      <c r="M1224" s="26">
        <v>45912</v>
      </c>
      <c r="N1224" s="26">
        <v>46840</v>
      </c>
      <c r="O1224" s="24"/>
      <c r="P1224" s="24" t="s">
        <v>3130</v>
      </c>
      <c r="Q1224" s="24" t="s">
        <v>3131</v>
      </c>
      <c r="R1224" s="24" t="s">
        <v>650</v>
      </c>
    </row>
    <row r="1225" spans="1:18" ht="66.599999999999994">
      <c r="A1225" s="24">
        <v>1224</v>
      </c>
      <c r="B1225" s="24" t="s">
        <v>6736</v>
      </c>
      <c r="C1225" s="29">
        <v>202517086864</v>
      </c>
      <c r="D1225" s="24" t="s">
        <v>68</v>
      </c>
      <c r="E1225" s="24" t="s">
        <v>6737</v>
      </c>
      <c r="F1225" s="24" t="s">
        <v>3091</v>
      </c>
      <c r="G1225" s="24" t="s">
        <v>3252</v>
      </c>
      <c r="H1225" s="25" t="s">
        <v>6738</v>
      </c>
      <c r="I1225" s="24"/>
      <c r="J1225" s="24" t="s">
        <v>3048</v>
      </c>
      <c r="K1225" s="26">
        <v>45821</v>
      </c>
      <c r="L1225" s="26">
        <v>45912</v>
      </c>
      <c r="M1225" s="26">
        <v>45912</v>
      </c>
      <c r="N1225" s="24"/>
      <c r="O1225" s="26">
        <v>45912</v>
      </c>
      <c r="P1225" s="24" t="s">
        <v>3289</v>
      </c>
      <c r="Q1225" s="24" t="s">
        <v>3290</v>
      </c>
      <c r="R1225" s="24" t="s">
        <v>988</v>
      </c>
    </row>
    <row r="1226" spans="1:18" ht="53.4">
      <c r="A1226" s="24">
        <v>1225</v>
      </c>
      <c r="B1226" s="24" t="s">
        <v>1284</v>
      </c>
      <c r="C1226" s="29">
        <v>202541086825</v>
      </c>
      <c r="D1226" s="24" t="s">
        <v>35</v>
      </c>
      <c r="E1226" s="24" t="s">
        <v>1285</v>
      </c>
      <c r="F1226" s="24" t="s">
        <v>3091</v>
      </c>
      <c r="G1226" s="24" t="s">
        <v>3213</v>
      </c>
      <c r="H1226" s="25" t="s">
        <v>6739</v>
      </c>
      <c r="I1226" s="24" t="s">
        <v>3152</v>
      </c>
      <c r="J1226" s="24" t="s">
        <v>3048</v>
      </c>
      <c r="K1226" s="26">
        <v>45911</v>
      </c>
      <c r="L1226" s="26">
        <v>45912</v>
      </c>
      <c r="M1226" s="26">
        <v>45912</v>
      </c>
      <c r="N1226" s="26">
        <v>46855</v>
      </c>
      <c r="O1226" s="24"/>
      <c r="P1226" s="24" t="s">
        <v>3192</v>
      </c>
      <c r="Q1226" s="24" t="s">
        <v>3193</v>
      </c>
      <c r="R1226" s="24" t="s">
        <v>647</v>
      </c>
    </row>
    <row r="1227" spans="1:18" ht="40.200000000000003">
      <c r="A1227" s="24">
        <v>1226</v>
      </c>
      <c r="B1227" s="24" t="s">
        <v>6740</v>
      </c>
      <c r="C1227" s="29">
        <v>202547087091</v>
      </c>
      <c r="D1227" s="24" t="s">
        <v>35</v>
      </c>
      <c r="E1227" s="24" t="s">
        <v>6741</v>
      </c>
      <c r="F1227" s="24" t="s">
        <v>3091</v>
      </c>
      <c r="G1227" s="24" t="s">
        <v>3213</v>
      </c>
      <c r="H1227" s="25" t="s">
        <v>6742</v>
      </c>
      <c r="I1227" s="24"/>
      <c r="J1227" s="24" t="s">
        <v>3048</v>
      </c>
      <c r="K1227" s="26">
        <v>45897</v>
      </c>
      <c r="L1227" s="26">
        <v>45002</v>
      </c>
      <c r="M1227" s="26">
        <v>45912</v>
      </c>
      <c r="N1227" s="24"/>
      <c r="O1227" s="26">
        <v>45912</v>
      </c>
      <c r="P1227" s="24" t="s">
        <v>3093</v>
      </c>
      <c r="Q1227" s="24" t="s">
        <v>3094</v>
      </c>
      <c r="R1227" s="24" t="s">
        <v>988</v>
      </c>
    </row>
    <row r="1228" spans="1:18" ht="27">
      <c r="A1228" s="24">
        <v>1227</v>
      </c>
      <c r="B1228" s="24" t="s">
        <v>6743</v>
      </c>
      <c r="C1228" s="29">
        <v>202547087084</v>
      </c>
      <c r="D1228" s="24" t="s">
        <v>35</v>
      </c>
      <c r="E1228" s="24" t="s">
        <v>6744</v>
      </c>
      <c r="F1228" s="24" t="s">
        <v>3091</v>
      </c>
      <c r="G1228" s="24" t="s">
        <v>3213</v>
      </c>
      <c r="H1228" s="25" t="s">
        <v>6745</v>
      </c>
      <c r="I1228" s="24"/>
      <c r="J1228" s="24" t="s">
        <v>3048</v>
      </c>
      <c r="K1228" s="26">
        <v>45889</v>
      </c>
      <c r="L1228" s="26">
        <v>45016</v>
      </c>
      <c r="M1228" s="26">
        <v>45912</v>
      </c>
      <c r="N1228" s="24"/>
      <c r="O1228" s="26">
        <v>45912</v>
      </c>
      <c r="P1228" s="24" t="s">
        <v>3098</v>
      </c>
      <c r="Q1228" s="24" t="s">
        <v>3099</v>
      </c>
      <c r="R1228" s="24" t="s">
        <v>988</v>
      </c>
    </row>
    <row r="1229" spans="1:18" ht="53.4">
      <c r="A1229" s="24">
        <v>1228</v>
      </c>
      <c r="B1229" s="24" t="s">
        <v>6746</v>
      </c>
      <c r="C1229" s="29">
        <v>202541086900</v>
      </c>
      <c r="D1229" s="24" t="s">
        <v>135</v>
      </c>
      <c r="E1229" s="24" t="s">
        <v>6747</v>
      </c>
      <c r="F1229" s="24" t="s">
        <v>3045</v>
      </c>
      <c r="G1229" s="24" t="s">
        <v>4877</v>
      </c>
      <c r="H1229" s="25" t="s">
        <v>6748</v>
      </c>
      <c r="I1229" s="24" t="s">
        <v>23</v>
      </c>
      <c r="J1229" s="24" t="s">
        <v>3048</v>
      </c>
      <c r="K1229" s="26">
        <v>45748</v>
      </c>
      <c r="L1229" s="26">
        <v>45912</v>
      </c>
      <c r="M1229" s="26">
        <v>45912</v>
      </c>
      <c r="N1229" s="24"/>
      <c r="O1229" s="26">
        <v>45912</v>
      </c>
      <c r="P1229" s="24" t="s">
        <v>3069</v>
      </c>
      <c r="Q1229" s="24" t="s">
        <v>3070</v>
      </c>
      <c r="R1229" s="24" t="s">
        <v>988</v>
      </c>
    </row>
    <row r="1230" spans="1:18" ht="53.4">
      <c r="A1230" s="24">
        <v>1229</v>
      </c>
      <c r="B1230" s="24" t="s">
        <v>1277</v>
      </c>
      <c r="C1230" s="29">
        <v>202541022258</v>
      </c>
      <c r="D1230" s="24" t="s">
        <v>69</v>
      </c>
      <c r="E1230" s="24" t="s">
        <v>649</v>
      </c>
      <c r="F1230" s="24" t="s">
        <v>3052</v>
      </c>
      <c r="G1230" s="24" t="s">
        <v>69</v>
      </c>
      <c r="H1230" s="25" t="s">
        <v>6749</v>
      </c>
      <c r="I1230" s="24" t="s">
        <v>3152</v>
      </c>
      <c r="J1230" s="24" t="s">
        <v>3162</v>
      </c>
      <c r="K1230" s="26">
        <v>45649</v>
      </c>
      <c r="L1230" s="26">
        <v>45912</v>
      </c>
      <c r="M1230" s="26">
        <v>45912</v>
      </c>
      <c r="N1230" s="26">
        <v>46855</v>
      </c>
      <c r="O1230" s="24"/>
      <c r="P1230" s="24" t="s">
        <v>3414</v>
      </c>
      <c r="Q1230" s="24" t="s">
        <v>3415</v>
      </c>
      <c r="R1230" s="24" t="s">
        <v>968</v>
      </c>
    </row>
    <row r="1231" spans="1:18" ht="40.200000000000003">
      <c r="A1231" s="24">
        <v>1230</v>
      </c>
      <c r="B1231" s="24" t="s">
        <v>1278</v>
      </c>
      <c r="C1231" s="29">
        <v>202541086734</v>
      </c>
      <c r="D1231" s="24" t="s">
        <v>273</v>
      </c>
      <c r="E1231" s="24" t="s">
        <v>1279</v>
      </c>
      <c r="F1231" s="24" t="s">
        <v>3091</v>
      </c>
      <c r="G1231" s="24" t="s">
        <v>6750</v>
      </c>
      <c r="H1231" s="25" t="s">
        <v>6751</v>
      </c>
      <c r="I1231" s="24" t="s">
        <v>3152</v>
      </c>
      <c r="J1231" s="24" t="s">
        <v>3048</v>
      </c>
      <c r="K1231" s="26">
        <v>45910</v>
      </c>
      <c r="L1231" s="26">
        <v>45912</v>
      </c>
      <c r="M1231" s="26">
        <v>45912</v>
      </c>
      <c r="N1231" s="26">
        <v>46855</v>
      </c>
      <c r="O1231" s="24"/>
      <c r="P1231" s="24" t="s">
        <v>3114</v>
      </c>
      <c r="Q1231" s="24" t="s">
        <v>3094</v>
      </c>
      <c r="R1231" s="24" t="s">
        <v>968</v>
      </c>
    </row>
    <row r="1232" spans="1:18" ht="79.8">
      <c r="A1232" s="24">
        <v>1231</v>
      </c>
      <c r="B1232" s="24" t="s">
        <v>6752</v>
      </c>
      <c r="C1232" s="29">
        <v>202517086730</v>
      </c>
      <c r="D1232" s="24" t="s">
        <v>32</v>
      </c>
      <c r="E1232" s="24" t="s">
        <v>6753</v>
      </c>
      <c r="F1232" s="24" t="s">
        <v>3066</v>
      </c>
      <c r="G1232" s="24" t="s">
        <v>3067</v>
      </c>
      <c r="H1232" s="25" t="s">
        <v>6754</v>
      </c>
      <c r="I1232" s="24"/>
      <c r="J1232" s="24" t="s">
        <v>3048</v>
      </c>
      <c r="K1232" s="26">
        <v>45888</v>
      </c>
      <c r="L1232" s="26">
        <v>45149</v>
      </c>
      <c r="M1232" s="26">
        <v>45912</v>
      </c>
      <c r="N1232" s="24"/>
      <c r="O1232" s="26">
        <v>45912</v>
      </c>
      <c r="P1232" s="24" t="s">
        <v>3135</v>
      </c>
      <c r="Q1232" s="24" t="s">
        <v>3136</v>
      </c>
      <c r="R1232" s="24" t="s">
        <v>988</v>
      </c>
    </row>
    <row r="1233" spans="1:18" ht="40.200000000000003">
      <c r="A1233" s="24">
        <v>1232</v>
      </c>
      <c r="B1233" s="24" t="s">
        <v>6755</v>
      </c>
      <c r="C1233" s="29">
        <v>202547086688</v>
      </c>
      <c r="D1233" s="24" t="s">
        <v>36</v>
      </c>
      <c r="E1233" s="24" t="s">
        <v>6756</v>
      </c>
      <c r="F1233" s="24" t="s">
        <v>3091</v>
      </c>
      <c r="G1233" s="24" t="s">
        <v>3139</v>
      </c>
      <c r="H1233" s="25" t="s">
        <v>6757</v>
      </c>
      <c r="I1233" s="24"/>
      <c r="J1233" s="24" t="s">
        <v>3048</v>
      </c>
      <c r="K1233" s="26">
        <v>45884</v>
      </c>
      <c r="L1233" s="26">
        <v>45044</v>
      </c>
      <c r="M1233" s="26">
        <v>45912</v>
      </c>
      <c r="N1233" s="24"/>
      <c r="O1233" s="26">
        <v>45912</v>
      </c>
      <c r="P1233" s="24" t="s">
        <v>3114</v>
      </c>
      <c r="Q1233" s="24" t="s">
        <v>3094</v>
      </c>
      <c r="R1233" s="24" t="s">
        <v>988</v>
      </c>
    </row>
    <row r="1234" spans="1:18" ht="40.200000000000003">
      <c r="A1234" s="24">
        <v>1233</v>
      </c>
      <c r="B1234" s="24" t="s">
        <v>6758</v>
      </c>
      <c r="C1234" s="29">
        <v>202517086826</v>
      </c>
      <c r="D1234" s="24" t="s">
        <v>36</v>
      </c>
      <c r="E1234" s="24" t="s">
        <v>6759</v>
      </c>
      <c r="F1234" s="24" t="s">
        <v>3091</v>
      </c>
      <c r="G1234" s="24" t="s">
        <v>3139</v>
      </c>
      <c r="H1234" s="25" t="s">
        <v>6760</v>
      </c>
      <c r="I1234" s="24"/>
      <c r="J1234" s="24" t="s">
        <v>3048</v>
      </c>
      <c r="K1234" s="26">
        <v>45889</v>
      </c>
      <c r="L1234" s="26">
        <v>45064</v>
      </c>
      <c r="M1234" s="26">
        <v>45912</v>
      </c>
      <c r="N1234" s="24"/>
      <c r="O1234" s="26">
        <v>45912</v>
      </c>
      <c r="P1234" s="24" t="s">
        <v>3726</v>
      </c>
      <c r="Q1234" s="24" t="s">
        <v>3727</v>
      </c>
      <c r="R1234" s="24" t="s">
        <v>988</v>
      </c>
    </row>
    <row r="1235" spans="1:18" ht="27">
      <c r="A1235" s="24">
        <v>1234</v>
      </c>
      <c r="B1235" s="24" t="s">
        <v>6761</v>
      </c>
      <c r="C1235" s="29">
        <v>202517086817</v>
      </c>
      <c r="D1235" s="24" t="s">
        <v>310</v>
      </c>
      <c r="E1235" s="24" t="s">
        <v>6762</v>
      </c>
      <c r="F1235" s="24" t="s">
        <v>3826</v>
      </c>
      <c r="G1235" s="24" t="s">
        <v>310</v>
      </c>
      <c r="H1235" s="25" t="s">
        <v>6763</v>
      </c>
      <c r="I1235" s="24"/>
      <c r="J1235" s="24" t="s">
        <v>3048</v>
      </c>
      <c r="K1235" s="26">
        <v>45884</v>
      </c>
      <c r="L1235" s="26">
        <v>44988</v>
      </c>
      <c r="M1235" s="26">
        <v>45912</v>
      </c>
      <c r="N1235" s="24"/>
      <c r="O1235" s="26">
        <v>45912</v>
      </c>
      <c r="P1235" s="24" t="s">
        <v>3294</v>
      </c>
      <c r="Q1235" s="24" t="s">
        <v>3295</v>
      </c>
      <c r="R1235" s="24" t="s">
        <v>988</v>
      </c>
    </row>
    <row r="1236" spans="1:18" ht="40.200000000000003">
      <c r="A1236" s="24">
        <v>1235</v>
      </c>
      <c r="B1236" s="24" t="s">
        <v>6764</v>
      </c>
      <c r="C1236" s="29">
        <v>202517087043</v>
      </c>
      <c r="D1236" s="24" t="s">
        <v>81</v>
      </c>
      <c r="E1236" s="24" t="s">
        <v>6765</v>
      </c>
      <c r="F1236" s="24" t="s">
        <v>3066</v>
      </c>
      <c r="G1236" s="24" t="s">
        <v>3319</v>
      </c>
      <c r="H1236" s="25" t="s">
        <v>6766</v>
      </c>
      <c r="I1236" s="24"/>
      <c r="J1236" s="24" t="s">
        <v>3048</v>
      </c>
      <c r="K1236" s="26">
        <v>45890</v>
      </c>
      <c r="L1236" s="26">
        <v>45001</v>
      </c>
      <c r="M1236" s="26">
        <v>45912</v>
      </c>
      <c r="N1236" s="24"/>
      <c r="O1236" s="26">
        <v>45912</v>
      </c>
      <c r="P1236" s="24" t="s">
        <v>3254</v>
      </c>
      <c r="Q1236" s="24" t="s">
        <v>3255</v>
      </c>
      <c r="R1236" s="24" t="s">
        <v>988</v>
      </c>
    </row>
    <row r="1237" spans="1:18" ht="53.4">
      <c r="A1237" s="24">
        <v>1236</v>
      </c>
      <c r="B1237" s="24" t="s">
        <v>6767</v>
      </c>
      <c r="C1237" s="29">
        <v>202517087270</v>
      </c>
      <c r="D1237" s="24" t="s">
        <v>31</v>
      </c>
      <c r="E1237" s="24" t="s">
        <v>6768</v>
      </c>
      <c r="F1237" s="24" t="s">
        <v>3091</v>
      </c>
      <c r="G1237" s="24" t="s">
        <v>31</v>
      </c>
      <c r="H1237" s="25" t="s">
        <v>6769</v>
      </c>
      <c r="I1237" s="24"/>
      <c r="J1237" s="24" t="s">
        <v>3048</v>
      </c>
      <c r="K1237" s="26">
        <v>45908</v>
      </c>
      <c r="L1237" s="26">
        <v>45041</v>
      </c>
      <c r="M1237" s="26">
        <v>45913</v>
      </c>
      <c r="N1237" s="24"/>
      <c r="O1237" s="26">
        <v>45913</v>
      </c>
      <c r="P1237" s="24" t="s">
        <v>3364</v>
      </c>
      <c r="Q1237" s="24" t="s">
        <v>3255</v>
      </c>
      <c r="R1237" s="24" t="s">
        <v>988</v>
      </c>
    </row>
    <row r="1238" spans="1:18" ht="40.200000000000003">
      <c r="A1238" s="24">
        <v>1237</v>
      </c>
      <c r="B1238" s="24" t="s">
        <v>6770</v>
      </c>
      <c r="C1238" s="29">
        <v>202547087151</v>
      </c>
      <c r="D1238" s="24" t="s">
        <v>36</v>
      </c>
      <c r="E1238" s="24" t="s">
        <v>6771</v>
      </c>
      <c r="F1238" s="24" t="s">
        <v>3091</v>
      </c>
      <c r="G1238" s="24" t="s">
        <v>3139</v>
      </c>
      <c r="H1238" s="25" t="s">
        <v>6772</v>
      </c>
      <c r="I1238" s="24"/>
      <c r="J1238" s="24" t="s">
        <v>3048</v>
      </c>
      <c r="K1238" s="26">
        <v>45895</v>
      </c>
      <c r="L1238" s="26">
        <v>45083</v>
      </c>
      <c r="M1238" s="26">
        <v>45913</v>
      </c>
      <c r="N1238" s="24"/>
      <c r="O1238" s="26">
        <v>45913</v>
      </c>
      <c r="P1238" s="24" t="s">
        <v>5146</v>
      </c>
      <c r="Q1238" s="24" t="s">
        <v>5147</v>
      </c>
      <c r="R1238" s="24" t="s">
        <v>988</v>
      </c>
    </row>
    <row r="1239" spans="1:18" ht="40.200000000000003">
      <c r="A1239" s="24">
        <v>1238</v>
      </c>
      <c r="B1239" s="24" t="s">
        <v>6773</v>
      </c>
      <c r="C1239" s="29">
        <v>202517087741</v>
      </c>
      <c r="D1239" s="24" t="s">
        <v>447</v>
      </c>
      <c r="E1239" s="24" t="s">
        <v>6774</v>
      </c>
      <c r="F1239" s="24" t="s">
        <v>3177</v>
      </c>
      <c r="G1239" s="24" t="s">
        <v>6775</v>
      </c>
      <c r="H1239" s="25" t="s">
        <v>6776</v>
      </c>
      <c r="I1239" s="24"/>
      <c r="J1239" s="24" t="s">
        <v>3048</v>
      </c>
      <c r="K1239" s="26">
        <v>45985</v>
      </c>
      <c r="L1239" s="26">
        <v>44972</v>
      </c>
      <c r="M1239" s="26">
        <v>45915</v>
      </c>
      <c r="N1239" s="24"/>
      <c r="O1239" s="26">
        <v>45915</v>
      </c>
      <c r="P1239" s="24" t="s">
        <v>3173</v>
      </c>
      <c r="Q1239" s="24" t="s">
        <v>3174</v>
      </c>
      <c r="R1239" s="24" t="s">
        <v>988</v>
      </c>
    </row>
    <row r="1240" spans="1:18" ht="40.200000000000003">
      <c r="A1240" s="24">
        <v>1239</v>
      </c>
      <c r="B1240" s="24" t="s">
        <v>6777</v>
      </c>
      <c r="C1240" s="29">
        <v>202517087430</v>
      </c>
      <c r="D1240" s="24" t="s">
        <v>132</v>
      </c>
      <c r="E1240" s="24" t="s">
        <v>6778</v>
      </c>
      <c r="F1240" s="24" t="s">
        <v>3045</v>
      </c>
      <c r="G1240" s="24" t="s">
        <v>3046</v>
      </c>
      <c r="H1240" s="25" t="s">
        <v>6779</v>
      </c>
      <c r="I1240" s="24"/>
      <c r="J1240" s="24" t="s">
        <v>3048</v>
      </c>
      <c r="K1240" s="26">
        <v>45860</v>
      </c>
      <c r="L1240" s="26">
        <v>45915</v>
      </c>
      <c r="M1240" s="26">
        <v>45915</v>
      </c>
      <c r="N1240" s="24"/>
      <c r="O1240" s="26">
        <v>45915</v>
      </c>
      <c r="P1240" s="24" t="s">
        <v>3254</v>
      </c>
      <c r="Q1240" s="24" t="s">
        <v>3255</v>
      </c>
      <c r="R1240" s="24" t="s">
        <v>988</v>
      </c>
    </row>
    <row r="1241" spans="1:18" ht="27">
      <c r="A1241" s="24">
        <v>1240</v>
      </c>
      <c r="B1241" s="24" t="s">
        <v>6780</v>
      </c>
      <c r="C1241" s="29">
        <v>202514087615</v>
      </c>
      <c r="D1241" s="24" t="s">
        <v>197</v>
      </c>
      <c r="E1241" s="24" t="s">
        <v>6781</v>
      </c>
      <c r="F1241" s="24" t="s">
        <v>3177</v>
      </c>
      <c r="G1241" s="24" t="s">
        <v>197</v>
      </c>
      <c r="H1241" s="25" t="s">
        <v>6782</v>
      </c>
      <c r="I1241" s="24"/>
      <c r="J1241" s="24" t="s">
        <v>3048</v>
      </c>
      <c r="K1241" s="26">
        <v>45902</v>
      </c>
      <c r="L1241" s="26">
        <v>45554</v>
      </c>
      <c r="M1241" s="26">
        <v>45915</v>
      </c>
      <c r="N1241" s="24"/>
      <c r="O1241" s="26">
        <v>45915</v>
      </c>
      <c r="P1241" s="24" t="s">
        <v>3294</v>
      </c>
      <c r="Q1241" s="24" t="s">
        <v>3295</v>
      </c>
      <c r="R1241" s="24" t="s">
        <v>988</v>
      </c>
    </row>
    <row r="1242" spans="1:18" ht="53.4">
      <c r="A1242" s="24">
        <v>1241</v>
      </c>
      <c r="B1242" s="24" t="s">
        <v>1286</v>
      </c>
      <c r="C1242" s="29">
        <v>202541087660</v>
      </c>
      <c r="D1242" s="24" t="s">
        <v>37</v>
      </c>
      <c r="E1242" s="24" t="s">
        <v>1287</v>
      </c>
      <c r="F1242" s="24" t="s">
        <v>3059</v>
      </c>
      <c r="G1242" s="24" t="s">
        <v>3330</v>
      </c>
      <c r="H1242" s="25" t="s">
        <v>6783</v>
      </c>
      <c r="I1242" s="24" t="s">
        <v>23</v>
      </c>
      <c r="J1242" s="24" t="s">
        <v>3048</v>
      </c>
      <c r="K1242" s="26">
        <v>45855</v>
      </c>
      <c r="L1242" s="26">
        <v>45915</v>
      </c>
      <c r="M1242" s="26">
        <v>45915</v>
      </c>
      <c r="N1242" s="26">
        <v>46858</v>
      </c>
      <c r="O1242" s="24"/>
      <c r="P1242" s="24" t="s">
        <v>3204</v>
      </c>
      <c r="Q1242" s="24" t="s">
        <v>3205</v>
      </c>
      <c r="R1242" s="24" t="s">
        <v>974</v>
      </c>
    </row>
    <row r="1243" spans="1:18" ht="79.8">
      <c r="A1243" s="24">
        <v>1242</v>
      </c>
      <c r="B1243" s="24" t="s">
        <v>6784</v>
      </c>
      <c r="C1243" s="29">
        <v>202517087644</v>
      </c>
      <c r="D1243" s="24" t="s">
        <v>61</v>
      </c>
      <c r="E1243" s="24" t="s">
        <v>6785</v>
      </c>
      <c r="F1243" s="24" t="s">
        <v>3066</v>
      </c>
      <c r="G1243" s="24" t="s">
        <v>3067</v>
      </c>
      <c r="H1243" s="25" t="s">
        <v>6786</v>
      </c>
      <c r="I1243" s="24"/>
      <c r="J1243" s="24" t="s">
        <v>3048</v>
      </c>
      <c r="K1243" s="26">
        <v>45891</v>
      </c>
      <c r="L1243" s="26">
        <v>45212</v>
      </c>
      <c r="M1243" s="26">
        <v>45915</v>
      </c>
      <c r="N1243" s="24"/>
      <c r="O1243" s="26">
        <v>45915</v>
      </c>
      <c r="P1243" s="24" t="s">
        <v>3075</v>
      </c>
      <c r="Q1243" s="24" t="s">
        <v>3076</v>
      </c>
      <c r="R1243" s="24" t="s">
        <v>988</v>
      </c>
    </row>
    <row r="1244" spans="1:18" ht="40.200000000000003">
      <c r="A1244" s="24">
        <v>1243</v>
      </c>
      <c r="B1244" s="24" t="s">
        <v>6787</v>
      </c>
      <c r="C1244" s="29">
        <v>202511087784</v>
      </c>
      <c r="D1244" s="24" t="s">
        <v>33</v>
      </c>
      <c r="E1244" s="24" t="s">
        <v>6788</v>
      </c>
      <c r="F1244" s="24" t="s">
        <v>3052</v>
      </c>
      <c r="G1244" s="24" t="s">
        <v>3319</v>
      </c>
      <c r="H1244" s="25" t="s">
        <v>6789</v>
      </c>
      <c r="I1244" s="24" t="s">
        <v>23</v>
      </c>
      <c r="J1244" s="24" t="s">
        <v>3048</v>
      </c>
      <c r="K1244" s="26">
        <v>45912</v>
      </c>
      <c r="L1244" s="26">
        <v>45915</v>
      </c>
      <c r="M1244" s="26">
        <v>45915</v>
      </c>
      <c r="N1244" s="24"/>
      <c r="O1244" s="26">
        <v>46112</v>
      </c>
      <c r="P1244" s="24" t="s">
        <v>3141</v>
      </c>
      <c r="Q1244" s="24" t="s">
        <v>3142</v>
      </c>
      <c r="R1244" s="24" t="s">
        <v>988</v>
      </c>
    </row>
    <row r="1245" spans="1:18" ht="27">
      <c r="A1245" s="24">
        <v>1244</v>
      </c>
      <c r="B1245" s="24" t="s">
        <v>1288</v>
      </c>
      <c r="C1245" s="29">
        <v>202541087494</v>
      </c>
      <c r="D1245" s="24" t="s">
        <v>40</v>
      </c>
      <c r="E1245" s="24" t="s">
        <v>1289</v>
      </c>
      <c r="F1245" s="24" t="s">
        <v>3091</v>
      </c>
      <c r="G1245" s="24" t="s">
        <v>6790</v>
      </c>
      <c r="H1245" s="25" t="s">
        <v>6791</v>
      </c>
      <c r="I1245" s="24" t="s">
        <v>3152</v>
      </c>
      <c r="J1245" s="24" t="s">
        <v>3048</v>
      </c>
      <c r="K1245" s="26">
        <v>45912</v>
      </c>
      <c r="L1245" s="26">
        <v>45915</v>
      </c>
      <c r="M1245" s="26">
        <v>45915</v>
      </c>
      <c r="N1245" s="26">
        <v>46858</v>
      </c>
      <c r="O1245" s="24"/>
      <c r="P1245" s="24" t="s">
        <v>3893</v>
      </c>
      <c r="Q1245" s="24" t="s">
        <v>3894</v>
      </c>
      <c r="R1245" s="24" t="s">
        <v>968</v>
      </c>
    </row>
    <row r="1246" spans="1:18" ht="53.4">
      <c r="A1246" s="24">
        <v>1245</v>
      </c>
      <c r="B1246" s="24" t="s">
        <v>1290</v>
      </c>
      <c r="C1246" s="29">
        <v>202541087821</v>
      </c>
      <c r="D1246" s="24" t="s">
        <v>69</v>
      </c>
      <c r="E1246" s="24" t="s">
        <v>649</v>
      </c>
      <c r="F1246" s="24" t="s">
        <v>3052</v>
      </c>
      <c r="G1246" s="24" t="s">
        <v>69</v>
      </c>
      <c r="H1246" s="25" t="s">
        <v>6792</v>
      </c>
      <c r="I1246" s="24" t="s">
        <v>3152</v>
      </c>
      <c r="J1246" s="24" t="s">
        <v>3048</v>
      </c>
      <c r="K1246" s="26">
        <v>45866</v>
      </c>
      <c r="L1246" s="26">
        <v>45915</v>
      </c>
      <c r="M1246" s="26">
        <v>45915</v>
      </c>
      <c r="N1246" s="26">
        <v>46858</v>
      </c>
      <c r="O1246" s="24"/>
      <c r="P1246" s="24" t="s">
        <v>3695</v>
      </c>
      <c r="Q1246" s="24" t="s">
        <v>3085</v>
      </c>
      <c r="R1246" s="24" t="s">
        <v>968</v>
      </c>
    </row>
    <row r="1247" spans="1:18" ht="66.599999999999994">
      <c r="A1247" s="24">
        <v>1246</v>
      </c>
      <c r="B1247" s="24" t="s">
        <v>1294</v>
      </c>
      <c r="C1247" s="29">
        <v>202541087717</v>
      </c>
      <c r="D1247" s="24" t="s">
        <v>69</v>
      </c>
      <c r="E1247" s="24" t="s">
        <v>649</v>
      </c>
      <c r="F1247" s="24" t="s">
        <v>3052</v>
      </c>
      <c r="G1247" s="24" t="s">
        <v>69</v>
      </c>
      <c r="H1247" s="25" t="s">
        <v>6793</v>
      </c>
      <c r="I1247" s="24" t="s">
        <v>3152</v>
      </c>
      <c r="J1247" s="24" t="s">
        <v>3048</v>
      </c>
      <c r="K1247" s="26">
        <v>45898</v>
      </c>
      <c r="L1247" s="26">
        <v>45915</v>
      </c>
      <c r="M1247" s="26">
        <v>45915</v>
      </c>
      <c r="N1247" s="26">
        <v>46858</v>
      </c>
      <c r="O1247" s="24"/>
      <c r="P1247" s="24" t="s">
        <v>3695</v>
      </c>
      <c r="Q1247" s="24" t="s">
        <v>3085</v>
      </c>
      <c r="R1247" s="24" t="s">
        <v>968</v>
      </c>
    </row>
    <row r="1248" spans="1:18" ht="40.200000000000003">
      <c r="A1248" s="24">
        <v>1247</v>
      </c>
      <c r="B1248" s="24" t="s">
        <v>6794</v>
      </c>
      <c r="C1248" s="29">
        <v>202517087565</v>
      </c>
      <c r="D1248" s="24" t="s">
        <v>84</v>
      </c>
      <c r="E1248" s="24" t="s">
        <v>6795</v>
      </c>
      <c r="F1248" s="24" t="s">
        <v>3091</v>
      </c>
      <c r="G1248" s="24" t="s">
        <v>84</v>
      </c>
      <c r="H1248" s="25" t="s">
        <v>6796</v>
      </c>
      <c r="I1248" s="24"/>
      <c r="J1248" s="24" t="s">
        <v>3048</v>
      </c>
      <c r="K1248" s="26">
        <v>45875</v>
      </c>
      <c r="L1248" s="26">
        <v>45016</v>
      </c>
      <c r="M1248" s="26">
        <v>45915</v>
      </c>
      <c r="N1248" s="24"/>
      <c r="O1248" s="26">
        <v>45915</v>
      </c>
      <c r="P1248" s="24" t="s">
        <v>3233</v>
      </c>
      <c r="Q1248" s="24" t="s">
        <v>3234</v>
      </c>
      <c r="R1248" s="24" t="s">
        <v>988</v>
      </c>
    </row>
    <row r="1249" spans="1:18" ht="40.200000000000003">
      <c r="A1249" s="24">
        <v>1248</v>
      </c>
      <c r="B1249" s="24" t="s">
        <v>6797</v>
      </c>
      <c r="C1249" s="29">
        <v>202547087509</v>
      </c>
      <c r="D1249" s="24" t="s">
        <v>49</v>
      </c>
      <c r="E1249" s="24" t="s">
        <v>6798</v>
      </c>
      <c r="F1249" s="24" t="s">
        <v>3066</v>
      </c>
      <c r="G1249" s="24" t="s">
        <v>3067</v>
      </c>
      <c r="H1249" s="25" t="s">
        <v>6799</v>
      </c>
      <c r="I1249" s="24"/>
      <c r="J1249" s="24" t="s">
        <v>3048</v>
      </c>
      <c r="K1249" s="26">
        <v>45834</v>
      </c>
      <c r="L1249" s="26">
        <v>45145</v>
      </c>
      <c r="M1249" s="26">
        <v>45915</v>
      </c>
      <c r="N1249" s="24"/>
      <c r="O1249" s="26">
        <v>45915</v>
      </c>
      <c r="P1249" s="24" t="s">
        <v>3254</v>
      </c>
      <c r="Q1249" s="24" t="s">
        <v>3255</v>
      </c>
      <c r="R1249" s="24" t="s">
        <v>988</v>
      </c>
    </row>
    <row r="1250" spans="1:18" ht="53.4">
      <c r="A1250" s="24">
        <v>1249</v>
      </c>
      <c r="B1250" s="24" t="s">
        <v>6800</v>
      </c>
      <c r="C1250" s="29">
        <v>202517087478</v>
      </c>
      <c r="D1250" s="24" t="s">
        <v>79</v>
      </c>
      <c r="E1250" s="24" t="s">
        <v>6801</v>
      </c>
      <c r="F1250" s="24" t="s">
        <v>3432</v>
      </c>
      <c r="G1250" s="24" t="s">
        <v>3433</v>
      </c>
      <c r="H1250" s="25" t="s">
        <v>6802</v>
      </c>
      <c r="I1250" s="24"/>
      <c r="J1250" s="24" t="s">
        <v>3048</v>
      </c>
      <c r="K1250" s="26">
        <v>45876</v>
      </c>
      <c r="L1250" s="26">
        <v>44981</v>
      </c>
      <c r="M1250" s="26">
        <v>45915</v>
      </c>
      <c r="N1250" s="24"/>
      <c r="O1250" s="26">
        <v>45915</v>
      </c>
      <c r="P1250" s="24" t="s">
        <v>3120</v>
      </c>
      <c r="Q1250" s="24" t="s">
        <v>3121</v>
      </c>
      <c r="R1250" s="24" t="s">
        <v>988</v>
      </c>
    </row>
    <row r="1251" spans="1:18" ht="27">
      <c r="A1251" s="24">
        <v>1250</v>
      </c>
      <c r="B1251" s="24" t="s">
        <v>6803</v>
      </c>
      <c r="C1251" s="29">
        <v>202511087474</v>
      </c>
      <c r="D1251" s="24" t="s">
        <v>57</v>
      </c>
      <c r="E1251" s="24" t="s">
        <v>6804</v>
      </c>
      <c r="F1251" s="24" t="s">
        <v>3052</v>
      </c>
      <c r="G1251" s="24" t="s">
        <v>6805</v>
      </c>
      <c r="H1251" s="25" t="s">
        <v>6806</v>
      </c>
      <c r="I1251" s="24" t="s">
        <v>23</v>
      </c>
      <c r="J1251" s="24" t="s">
        <v>3048</v>
      </c>
      <c r="K1251" s="26">
        <v>45891</v>
      </c>
      <c r="L1251" s="26">
        <v>45915</v>
      </c>
      <c r="M1251" s="26">
        <v>45915</v>
      </c>
      <c r="N1251" s="24"/>
      <c r="O1251" s="26">
        <v>45960</v>
      </c>
      <c r="P1251" s="24" t="s">
        <v>3397</v>
      </c>
      <c r="Q1251" s="24" t="s">
        <v>3398</v>
      </c>
      <c r="R1251" s="24" t="s">
        <v>988</v>
      </c>
    </row>
    <row r="1252" spans="1:18" ht="27">
      <c r="A1252" s="24">
        <v>1251</v>
      </c>
      <c r="B1252" s="24" t="s">
        <v>6807</v>
      </c>
      <c r="C1252" s="29">
        <v>202511087613</v>
      </c>
      <c r="D1252" s="24" t="s">
        <v>57</v>
      </c>
      <c r="E1252" s="24" t="s">
        <v>6808</v>
      </c>
      <c r="F1252" s="24" t="s">
        <v>3052</v>
      </c>
      <c r="G1252" s="24" t="s">
        <v>57</v>
      </c>
      <c r="H1252" s="25" t="s">
        <v>4739</v>
      </c>
      <c r="I1252" s="24" t="s">
        <v>23</v>
      </c>
      <c r="J1252" s="24" t="s">
        <v>3048</v>
      </c>
      <c r="K1252" s="26">
        <v>45897</v>
      </c>
      <c r="L1252" s="26">
        <v>45915</v>
      </c>
      <c r="M1252" s="26">
        <v>45915</v>
      </c>
      <c r="N1252" s="24"/>
      <c r="O1252" s="26">
        <v>45987</v>
      </c>
      <c r="P1252" s="24" t="s">
        <v>3422</v>
      </c>
      <c r="Q1252" s="24" t="s">
        <v>3423</v>
      </c>
      <c r="R1252" s="24" t="s">
        <v>988</v>
      </c>
    </row>
    <row r="1253" spans="1:18" ht="53.4">
      <c r="A1253" s="24">
        <v>1252</v>
      </c>
      <c r="B1253" s="24" t="s">
        <v>6809</v>
      </c>
      <c r="C1253" s="29">
        <v>202517087601</v>
      </c>
      <c r="D1253" s="24" t="s">
        <v>126</v>
      </c>
      <c r="E1253" s="24" t="s">
        <v>6810</v>
      </c>
      <c r="F1253" s="24" t="s">
        <v>3117</v>
      </c>
      <c r="G1253" s="24" t="s">
        <v>6811</v>
      </c>
      <c r="H1253" s="25" t="s">
        <v>6812</v>
      </c>
      <c r="I1253" s="24"/>
      <c r="J1253" s="24" t="s">
        <v>3048</v>
      </c>
      <c r="K1253" s="26">
        <v>45827</v>
      </c>
      <c r="L1253" s="26">
        <v>45152</v>
      </c>
      <c r="M1253" s="26">
        <v>45915</v>
      </c>
      <c r="N1253" s="24"/>
      <c r="O1253" s="26">
        <v>45915</v>
      </c>
      <c r="P1253" s="24" t="s">
        <v>3103</v>
      </c>
      <c r="Q1253" s="24" t="s">
        <v>3104</v>
      </c>
      <c r="R1253" s="24" t="s">
        <v>988</v>
      </c>
    </row>
    <row r="1254" spans="1:18" ht="79.8">
      <c r="A1254" s="24">
        <v>1253</v>
      </c>
      <c r="B1254" s="24" t="s">
        <v>6813</v>
      </c>
      <c r="C1254" s="29">
        <v>202517087645</v>
      </c>
      <c r="D1254" s="24" t="s">
        <v>102</v>
      </c>
      <c r="E1254" s="24" t="s">
        <v>6814</v>
      </c>
      <c r="F1254" s="24" t="s">
        <v>3312</v>
      </c>
      <c r="G1254" s="24" t="s">
        <v>6815</v>
      </c>
      <c r="H1254" s="25" t="s">
        <v>6816</v>
      </c>
      <c r="I1254" s="24"/>
      <c r="J1254" s="24" t="s">
        <v>3048</v>
      </c>
      <c r="K1254" s="26">
        <v>45874</v>
      </c>
      <c r="L1254" s="26">
        <v>44973</v>
      </c>
      <c r="M1254" s="26">
        <v>45915</v>
      </c>
      <c r="N1254" s="24"/>
      <c r="O1254" s="26">
        <v>45915</v>
      </c>
      <c r="P1254" s="24" t="s">
        <v>3130</v>
      </c>
      <c r="Q1254" s="24" t="s">
        <v>3131</v>
      </c>
      <c r="R1254" s="24" t="s">
        <v>988</v>
      </c>
    </row>
    <row r="1255" spans="1:18" ht="40.200000000000003">
      <c r="A1255" s="24">
        <v>1254</v>
      </c>
      <c r="B1255" s="24" t="s">
        <v>6817</v>
      </c>
      <c r="C1255" s="29">
        <v>202517087492</v>
      </c>
      <c r="D1255" s="24" t="s">
        <v>36</v>
      </c>
      <c r="E1255" s="24" t="s">
        <v>6818</v>
      </c>
      <c r="F1255" s="24" t="s">
        <v>3091</v>
      </c>
      <c r="G1255" s="24" t="s">
        <v>3139</v>
      </c>
      <c r="H1255" s="25" t="s">
        <v>6819</v>
      </c>
      <c r="I1255" s="24"/>
      <c r="J1255" s="24" t="s">
        <v>3048</v>
      </c>
      <c r="K1255" s="26">
        <v>45905</v>
      </c>
      <c r="L1255" s="26">
        <v>45086</v>
      </c>
      <c r="M1255" s="26">
        <v>45915</v>
      </c>
      <c r="N1255" s="24"/>
      <c r="O1255" s="26">
        <v>45915</v>
      </c>
      <c r="P1255" s="24" t="s">
        <v>3289</v>
      </c>
      <c r="Q1255" s="24" t="s">
        <v>3290</v>
      </c>
      <c r="R1255" s="24" t="s">
        <v>988</v>
      </c>
    </row>
    <row r="1256" spans="1:18" ht="40.200000000000003">
      <c r="A1256" s="24">
        <v>1255</v>
      </c>
      <c r="B1256" s="24" t="s">
        <v>6820</v>
      </c>
      <c r="C1256" s="29">
        <v>202517087441</v>
      </c>
      <c r="D1256" s="24" t="s">
        <v>36</v>
      </c>
      <c r="E1256" s="24" t="s">
        <v>6821</v>
      </c>
      <c r="F1256" s="24" t="s">
        <v>3091</v>
      </c>
      <c r="G1256" s="24" t="s">
        <v>3139</v>
      </c>
      <c r="H1256" s="25" t="s">
        <v>6822</v>
      </c>
      <c r="I1256" s="24"/>
      <c r="J1256" s="24" t="s">
        <v>3048</v>
      </c>
      <c r="K1256" s="26">
        <v>45883</v>
      </c>
      <c r="L1256" s="26">
        <v>45034</v>
      </c>
      <c r="M1256" s="26">
        <v>45915</v>
      </c>
      <c r="N1256" s="24"/>
      <c r="O1256" s="26">
        <v>45915</v>
      </c>
      <c r="P1256" s="24" t="s">
        <v>3141</v>
      </c>
      <c r="Q1256" s="24" t="s">
        <v>3142</v>
      </c>
      <c r="R1256" s="24" t="s">
        <v>988</v>
      </c>
    </row>
    <row r="1257" spans="1:18" ht="66.599999999999994">
      <c r="A1257" s="24">
        <v>1256</v>
      </c>
      <c r="B1257" s="24" t="s">
        <v>6823</v>
      </c>
      <c r="C1257" s="29">
        <v>202547087567</v>
      </c>
      <c r="D1257" s="24" t="s">
        <v>55</v>
      </c>
      <c r="E1257" s="24" t="s">
        <v>6824</v>
      </c>
      <c r="F1257" s="24" t="s">
        <v>3091</v>
      </c>
      <c r="G1257" s="24" t="s">
        <v>192</v>
      </c>
      <c r="H1257" s="25" t="s">
        <v>6825</v>
      </c>
      <c r="I1257" s="24"/>
      <c r="J1257" s="24" t="s">
        <v>3048</v>
      </c>
      <c r="K1257" s="26">
        <v>45909</v>
      </c>
      <c r="L1257" s="26">
        <v>45042</v>
      </c>
      <c r="M1257" s="26">
        <v>45915</v>
      </c>
      <c r="N1257" s="24"/>
      <c r="O1257" s="26">
        <v>45915</v>
      </c>
      <c r="P1257" s="24" t="s">
        <v>3278</v>
      </c>
      <c r="Q1257" s="24" t="s">
        <v>3279</v>
      </c>
      <c r="R1257" s="24" t="s">
        <v>988</v>
      </c>
    </row>
    <row r="1258" spans="1:18" ht="27">
      <c r="A1258" s="24">
        <v>1257</v>
      </c>
      <c r="B1258" s="24" t="s">
        <v>6826</v>
      </c>
      <c r="C1258" s="29">
        <v>202547087803</v>
      </c>
      <c r="D1258" s="24" t="s">
        <v>178</v>
      </c>
      <c r="E1258" s="24" t="s">
        <v>6827</v>
      </c>
      <c r="F1258" s="24" t="s">
        <v>3091</v>
      </c>
      <c r="G1258" s="24" t="s">
        <v>4371</v>
      </c>
      <c r="H1258" s="25" t="s">
        <v>6828</v>
      </c>
      <c r="I1258" s="24"/>
      <c r="J1258" s="24" t="s">
        <v>3048</v>
      </c>
      <c r="K1258" s="26">
        <v>45870</v>
      </c>
      <c r="L1258" s="26">
        <v>44998</v>
      </c>
      <c r="M1258" s="26">
        <v>45915</v>
      </c>
      <c r="N1258" s="24"/>
      <c r="O1258" s="26">
        <v>45915</v>
      </c>
      <c r="P1258" s="24" t="s">
        <v>3149</v>
      </c>
      <c r="Q1258" s="24" t="s">
        <v>3150</v>
      </c>
      <c r="R1258" s="24" t="s">
        <v>988</v>
      </c>
    </row>
    <row r="1259" spans="1:18" ht="53.4">
      <c r="A1259" s="24">
        <v>1258</v>
      </c>
      <c r="B1259" s="24" t="s">
        <v>6829</v>
      </c>
      <c r="C1259" s="29">
        <v>202547087799</v>
      </c>
      <c r="D1259" s="24" t="s">
        <v>192</v>
      </c>
      <c r="E1259" s="24" t="s">
        <v>6830</v>
      </c>
      <c r="F1259" s="24" t="s">
        <v>4630</v>
      </c>
      <c r="G1259" s="24" t="s">
        <v>192</v>
      </c>
      <c r="H1259" s="25" t="s">
        <v>6831</v>
      </c>
      <c r="I1259" s="24"/>
      <c r="J1259" s="24" t="s">
        <v>3048</v>
      </c>
      <c r="K1259" s="26">
        <v>45898</v>
      </c>
      <c r="L1259" s="26">
        <v>45029</v>
      </c>
      <c r="M1259" s="26">
        <v>45915</v>
      </c>
      <c r="N1259" s="24"/>
      <c r="O1259" s="26">
        <v>45915</v>
      </c>
      <c r="P1259" s="24" t="s">
        <v>3278</v>
      </c>
      <c r="Q1259" s="24" t="s">
        <v>3279</v>
      </c>
      <c r="R1259" s="24" t="s">
        <v>988</v>
      </c>
    </row>
    <row r="1260" spans="1:18" ht="40.200000000000003">
      <c r="A1260" s="24">
        <v>1259</v>
      </c>
      <c r="B1260" s="24" t="s">
        <v>6832</v>
      </c>
      <c r="C1260" s="29">
        <v>202517087557</v>
      </c>
      <c r="D1260" s="24" t="s">
        <v>32</v>
      </c>
      <c r="E1260" s="24" t="s">
        <v>6833</v>
      </c>
      <c r="F1260" s="24" t="s">
        <v>3066</v>
      </c>
      <c r="G1260" s="24" t="s">
        <v>3067</v>
      </c>
      <c r="H1260" s="25" t="s">
        <v>6834</v>
      </c>
      <c r="I1260" s="24"/>
      <c r="J1260" s="24" t="s">
        <v>3048</v>
      </c>
      <c r="K1260" s="26">
        <v>45890</v>
      </c>
      <c r="L1260" s="26">
        <v>45254</v>
      </c>
      <c r="M1260" s="26">
        <v>45915</v>
      </c>
      <c r="N1260" s="24"/>
      <c r="O1260" s="26">
        <v>45915</v>
      </c>
      <c r="P1260" s="24" t="s">
        <v>3135</v>
      </c>
      <c r="Q1260" s="24" t="s">
        <v>3136</v>
      </c>
      <c r="R1260" s="24" t="s">
        <v>988</v>
      </c>
    </row>
    <row r="1261" spans="1:18" ht="40.200000000000003">
      <c r="A1261" s="24">
        <v>1260</v>
      </c>
      <c r="B1261" s="24" t="s">
        <v>6835</v>
      </c>
      <c r="C1261" s="29">
        <v>202521087643</v>
      </c>
      <c r="D1261" s="24" t="s">
        <v>45</v>
      </c>
      <c r="E1261" s="24" t="s">
        <v>6836</v>
      </c>
      <c r="F1261" s="24" t="s">
        <v>3052</v>
      </c>
      <c r="G1261" s="24" t="s">
        <v>45</v>
      </c>
      <c r="H1261" s="25" t="s">
        <v>6837</v>
      </c>
      <c r="I1261" s="24" t="s">
        <v>23</v>
      </c>
      <c r="J1261" s="24" t="s">
        <v>3048</v>
      </c>
      <c r="K1261" s="26">
        <v>45881</v>
      </c>
      <c r="L1261" s="26">
        <v>45915</v>
      </c>
      <c r="M1261" s="26">
        <v>45915</v>
      </c>
      <c r="N1261" s="24"/>
      <c r="O1261" s="26">
        <v>45915</v>
      </c>
      <c r="P1261" s="24" t="s">
        <v>3224</v>
      </c>
      <c r="Q1261" s="24" t="s">
        <v>3225</v>
      </c>
      <c r="R1261" s="24" t="s">
        <v>988</v>
      </c>
    </row>
    <row r="1262" spans="1:18" ht="40.200000000000003">
      <c r="A1262" s="24">
        <v>1261</v>
      </c>
      <c r="B1262" s="24" t="s">
        <v>6838</v>
      </c>
      <c r="C1262" s="29">
        <v>202517087706</v>
      </c>
      <c r="D1262" s="24" t="s">
        <v>200</v>
      </c>
      <c r="E1262" s="24" t="s">
        <v>6839</v>
      </c>
      <c r="F1262" s="24" t="s">
        <v>3302</v>
      </c>
      <c r="G1262" s="24" t="s">
        <v>200</v>
      </c>
      <c r="H1262" s="25" t="s">
        <v>6840</v>
      </c>
      <c r="I1262" s="24"/>
      <c r="J1262" s="24" t="s">
        <v>3048</v>
      </c>
      <c r="K1262" s="26">
        <v>45897</v>
      </c>
      <c r="L1262" s="26">
        <v>45014</v>
      </c>
      <c r="M1262" s="26">
        <v>45915</v>
      </c>
      <c r="N1262" s="24"/>
      <c r="O1262" s="26">
        <v>45922</v>
      </c>
      <c r="P1262" s="24" t="s">
        <v>3284</v>
      </c>
      <c r="Q1262" s="24" t="s">
        <v>3285</v>
      </c>
      <c r="R1262" s="24" t="s">
        <v>988</v>
      </c>
    </row>
    <row r="1263" spans="1:18" ht="40.200000000000003">
      <c r="A1263" s="24">
        <v>1262</v>
      </c>
      <c r="B1263" s="24" t="s">
        <v>1291</v>
      </c>
      <c r="C1263" s="29">
        <v>202541087788</v>
      </c>
      <c r="D1263" s="24" t="s">
        <v>533</v>
      </c>
      <c r="E1263" s="24" t="s">
        <v>649</v>
      </c>
      <c r="F1263" s="24" t="s">
        <v>3052</v>
      </c>
      <c r="G1263" s="24" t="s">
        <v>6841</v>
      </c>
      <c r="H1263" s="25" t="s">
        <v>6842</v>
      </c>
      <c r="I1263" s="24" t="s">
        <v>3152</v>
      </c>
      <c r="J1263" s="24" t="s">
        <v>3048</v>
      </c>
      <c r="K1263" s="26">
        <v>45915</v>
      </c>
      <c r="L1263" s="26">
        <v>45915</v>
      </c>
      <c r="M1263" s="26">
        <v>45915</v>
      </c>
      <c r="N1263" s="26">
        <v>46858</v>
      </c>
      <c r="O1263" s="24"/>
      <c r="P1263" s="24" t="s">
        <v>3583</v>
      </c>
      <c r="Q1263" s="24" t="s">
        <v>3584</v>
      </c>
      <c r="R1263" s="24" t="s">
        <v>968</v>
      </c>
    </row>
    <row r="1264" spans="1:18" ht="40.200000000000003">
      <c r="A1264" s="24">
        <v>1263</v>
      </c>
      <c r="B1264" s="24" t="s">
        <v>6843</v>
      </c>
      <c r="C1264" s="29">
        <v>202547087617</v>
      </c>
      <c r="D1264" s="24" t="s">
        <v>81</v>
      </c>
      <c r="E1264" s="24" t="s">
        <v>6844</v>
      </c>
      <c r="F1264" s="24" t="s">
        <v>3066</v>
      </c>
      <c r="G1264" s="24" t="s">
        <v>3319</v>
      </c>
      <c r="H1264" s="25" t="s">
        <v>6845</v>
      </c>
      <c r="I1264" s="24"/>
      <c r="J1264" s="24" t="s">
        <v>3048</v>
      </c>
      <c r="K1264" s="26">
        <v>45756</v>
      </c>
      <c r="L1264" s="26">
        <v>45000</v>
      </c>
      <c r="M1264" s="26">
        <v>45915</v>
      </c>
      <c r="N1264" s="24"/>
      <c r="O1264" s="26">
        <v>45915</v>
      </c>
      <c r="P1264" s="24" t="s">
        <v>3168</v>
      </c>
      <c r="Q1264" s="24" t="s">
        <v>3050</v>
      </c>
      <c r="R1264" s="24" t="s">
        <v>988</v>
      </c>
    </row>
    <row r="1265" spans="1:18" ht="40.200000000000003">
      <c r="A1265" s="24">
        <v>1264</v>
      </c>
      <c r="B1265" s="24" t="s">
        <v>6846</v>
      </c>
      <c r="C1265" s="29">
        <v>202547087724</v>
      </c>
      <c r="D1265" s="24" t="s">
        <v>81</v>
      </c>
      <c r="E1265" s="24" t="s">
        <v>6847</v>
      </c>
      <c r="F1265" s="24" t="s">
        <v>3066</v>
      </c>
      <c r="G1265" s="24" t="s">
        <v>3319</v>
      </c>
      <c r="H1265" s="25" t="s">
        <v>6848</v>
      </c>
      <c r="I1265" s="24"/>
      <c r="J1265" s="24" t="s">
        <v>3048</v>
      </c>
      <c r="K1265" s="26">
        <v>45771</v>
      </c>
      <c r="L1265" s="26">
        <v>45000</v>
      </c>
      <c r="M1265" s="26">
        <v>45915</v>
      </c>
      <c r="N1265" s="24"/>
      <c r="O1265" s="26">
        <v>45915</v>
      </c>
      <c r="P1265" s="24" t="s">
        <v>3168</v>
      </c>
      <c r="Q1265" s="24" t="s">
        <v>3050</v>
      </c>
      <c r="R1265" s="24" t="s">
        <v>988</v>
      </c>
    </row>
    <row r="1266" spans="1:18" ht="40.200000000000003">
      <c r="A1266" s="24">
        <v>1265</v>
      </c>
      <c r="B1266" s="24" t="s">
        <v>6849</v>
      </c>
      <c r="C1266" s="29">
        <v>202517087720</v>
      </c>
      <c r="D1266" s="24" t="s">
        <v>66</v>
      </c>
      <c r="E1266" s="24" t="s">
        <v>6850</v>
      </c>
      <c r="F1266" s="24" t="s">
        <v>3059</v>
      </c>
      <c r="G1266" s="24" t="s">
        <v>3455</v>
      </c>
      <c r="H1266" s="25" t="s">
        <v>6851</v>
      </c>
      <c r="I1266" s="24"/>
      <c r="J1266" s="24" t="s">
        <v>3048</v>
      </c>
      <c r="K1266" s="26">
        <v>45834</v>
      </c>
      <c r="L1266" s="26">
        <v>44993</v>
      </c>
      <c r="M1266" s="26">
        <v>45915</v>
      </c>
      <c r="N1266" s="24"/>
      <c r="O1266" s="26">
        <v>45915</v>
      </c>
      <c r="P1266" s="24" t="s">
        <v>3321</v>
      </c>
      <c r="Q1266" s="24" t="s">
        <v>3322</v>
      </c>
      <c r="R1266" s="24" t="s">
        <v>3022</v>
      </c>
    </row>
    <row r="1267" spans="1:18" ht="53.4">
      <c r="A1267" s="24">
        <v>1266</v>
      </c>
      <c r="B1267" s="24" t="s">
        <v>1292</v>
      </c>
      <c r="C1267" s="29">
        <v>202541087832</v>
      </c>
      <c r="D1267" s="24" t="s">
        <v>31</v>
      </c>
      <c r="E1267" s="24" t="s">
        <v>1293</v>
      </c>
      <c r="F1267" s="24" t="s">
        <v>3091</v>
      </c>
      <c r="G1267" s="24" t="s">
        <v>31</v>
      </c>
      <c r="H1267" s="25" t="s">
        <v>6852</v>
      </c>
      <c r="I1267" s="24" t="s">
        <v>3152</v>
      </c>
      <c r="J1267" s="24" t="s">
        <v>3048</v>
      </c>
      <c r="K1267" s="26">
        <v>45915</v>
      </c>
      <c r="L1267" s="26">
        <v>45915</v>
      </c>
      <c r="M1267" s="26">
        <v>45915</v>
      </c>
      <c r="N1267" s="26">
        <v>46858</v>
      </c>
      <c r="O1267" s="24"/>
      <c r="P1267" s="24" t="s">
        <v>3098</v>
      </c>
      <c r="Q1267" s="24" t="s">
        <v>3099</v>
      </c>
      <c r="R1267" s="24" t="s">
        <v>968</v>
      </c>
    </row>
    <row r="1268" spans="1:18" ht="27">
      <c r="A1268" s="24">
        <v>1267</v>
      </c>
      <c r="B1268" s="24" t="s">
        <v>6853</v>
      </c>
      <c r="C1268" s="29">
        <v>202517087889</v>
      </c>
      <c r="D1268" s="24" t="s">
        <v>104</v>
      </c>
      <c r="E1268" s="24" t="s">
        <v>6854</v>
      </c>
      <c r="F1268" s="24" t="s">
        <v>3066</v>
      </c>
      <c r="G1268" s="24" t="s">
        <v>3067</v>
      </c>
      <c r="H1268" s="25" t="s">
        <v>6855</v>
      </c>
      <c r="I1268" s="24"/>
      <c r="J1268" s="24" t="s">
        <v>3048</v>
      </c>
      <c r="K1268" s="26">
        <v>45895</v>
      </c>
      <c r="L1268" s="26">
        <v>45250</v>
      </c>
      <c r="M1268" s="26">
        <v>45916</v>
      </c>
      <c r="N1268" s="24"/>
      <c r="O1268" s="26">
        <v>45916</v>
      </c>
      <c r="P1268" s="24" t="s">
        <v>3204</v>
      </c>
      <c r="Q1268" s="24" t="s">
        <v>3205</v>
      </c>
      <c r="R1268" s="24" t="s">
        <v>988</v>
      </c>
    </row>
    <row r="1269" spans="1:18" ht="53.4">
      <c r="A1269" s="24">
        <v>1268</v>
      </c>
      <c r="B1269" s="24" t="s">
        <v>6856</v>
      </c>
      <c r="C1269" s="29">
        <v>202517088128</v>
      </c>
      <c r="D1269" s="24" t="s">
        <v>262</v>
      </c>
      <c r="E1269" s="24" t="s">
        <v>6857</v>
      </c>
      <c r="F1269" s="24" t="s">
        <v>3045</v>
      </c>
      <c r="G1269" s="24" t="s">
        <v>3046</v>
      </c>
      <c r="H1269" s="25" t="s">
        <v>6858</v>
      </c>
      <c r="I1269" s="24"/>
      <c r="J1269" s="24" t="s">
        <v>3048</v>
      </c>
      <c r="K1269" s="26">
        <v>45835</v>
      </c>
      <c r="L1269" s="26">
        <v>45916</v>
      </c>
      <c r="M1269" s="26">
        <v>45916</v>
      </c>
      <c r="N1269" s="24"/>
      <c r="O1269" s="26">
        <v>45916</v>
      </c>
      <c r="P1269" s="24" t="s">
        <v>3289</v>
      </c>
      <c r="Q1269" s="24" t="s">
        <v>3290</v>
      </c>
      <c r="R1269" s="24" t="s">
        <v>988</v>
      </c>
    </row>
    <row r="1270" spans="1:18" ht="27">
      <c r="A1270" s="24">
        <v>1269</v>
      </c>
      <c r="B1270" s="24" t="s">
        <v>6859</v>
      </c>
      <c r="C1270" s="29">
        <v>202544088155</v>
      </c>
      <c r="D1270" s="24" t="s">
        <v>567</v>
      </c>
      <c r="E1270" s="24" t="s">
        <v>6860</v>
      </c>
      <c r="F1270" s="24" t="s">
        <v>3302</v>
      </c>
      <c r="G1270" s="24" t="s">
        <v>6861</v>
      </c>
      <c r="H1270" s="25" t="s">
        <v>6862</v>
      </c>
      <c r="I1270" s="24"/>
      <c r="J1270" s="24" t="s">
        <v>3048</v>
      </c>
      <c r="K1270" s="26">
        <v>45896</v>
      </c>
      <c r="L1270" s="26">
        <v>45559</v>
      </c>
      <c r="M1270" s="26">
        <v>45916</v>
      </c>
      <c r="N1270" s="24"/>
      <c r="O1270" s="26">
        <v>45916</v>
      </c>
      <c r="P1270" s="24" t="s">
        <v>3224</v>
      </c>
      <c r="Q1270" s="24" t="s">
        <v>3225</v>
      </c>
      <c r="R1270" s="24" t="s">
        <v>988</v>
      </c>
    </row>
    <row r="1271" spans="1:18" ht="66.599999999999994">
      <c r="A1271" s="24">
        <v>1270</v>
      </c>
      <c r="B1271" s="24" t="s">
        <v>6863</v>
      </c>
      <c r="C1271" s="29">
        <v>202547087933</v>
      </c>
      <c r="D1271" s="24" t="s">
        <v>240</v>
      </c>
      <c r="E1271" s="24" t="s">
        <v>6864</v>
      </c>
      <c r="F1271" s="24" t="s">
        <v>3045</v>
      </c>
      <c r="G1271" s="24" t="s">
        <v>6251</v>
      </c>
      <c r="H1271" s="25" t="s">
        <v>6865</v>
      </c>
      <c r="I1271" s="24"/>
      <c r="J1271" s="24" t="s">
        <v>3048</v>
      </c>
      <c r="K1271" s="26">
        <v>45841</v>
      </c>
      <c r="L1271" s="26">
        <v>44999</v>
      </c>
      <c r="M1271" s="26">
        <v>45916</v>
      </c>
      <c r="N1271" s="24"/>
      <c r="O1271" s="26">
        <v>45916</v>
      </c>
      <c r="P1271" s="24" t="s">
        <v>3149</v>
      </c>
      <c r="Q1271" s="24" t="s">
        <v>3150</v>
      </c>
      <c r="R1271" s="24" t="s">
        <v>988</v>
      </c>
    </row>
    <row r="1272" spans="1:18" ht="40.200000000000003">
      <c r="A1272" s="24">
        <v>1271</v>
      </c>
      <c r="B1272" s="24" t="s">
        <v>6866</v>
      </c>
      <c r="C1272" s="29">
        <v>202544088040</v>
      </c>
      <c r="D1272" s="24" t="s">
        <v>208</v>
      </c>
      <c r="E1272" s="24" t="s">
        <v>6867</v>
      </c>
      <c r="F1272" s="24" t="s">
        <v>3059</v>
      </c>
      <c r="G1272" s="24" t="s">
        <v>3455</v>
      </c>
      <c r="H1272" s="25" t="s">
        <v>6868</v>
      </c>
      <c r="I1272" s="24"/>
      <c r="J1272" s="24" t="s">
        <v>3048</v>
      </c>
      <c r="K1272" s="26">
        <v>45873</v>
      </c>
      <c r="L1272" s="26">
        <v>45559</v>
      </c>
      <c r="M1272" s="26">
        <v>45916</v>
      </c>
      <c r="N1272" s="24"/>
      <c r="O1272" s="26">
        <v>45916</v>
      </c>
      <c r="P1272" s="24" t="s">
        <v>3321</v>
      </c>
      <c r="Q1272" s="24" t="s">
        <v>3322</v>
      </c>
      <c r="R1272" s="24" t="s">
        <v>988</v>
      </c>
    </row>
    <row r="1273" spans="1:18" ht="27">
      <c r="A1273" s="24">
        <v>1272</v>
      </c>
      <c r="B1273" s="24" t="s">
        <v>6869</v>
      </c>
      <c r="C1273" s="29">
        <v>202521088182</v>
      </c>
      <c r="D1273" s="24" t="s">
        <v>349</v>
      </c>
      <c r="E1273" s="24" t="s">
        <v>649</v>
      </c>
      <c r="F1273" s="24" t="s">
        <v>3052</v>
      </c>
      <c r="G1273" s="24" t="s">
        <v>6870</v>
      </c>
      <c r="H1273" s="25" t="s">
        <v>6871</v>
      </c>
      <c r="I1273" s="24" t="s">
        <v>23</v>
      </c>
      <c r="J1273" s="24" t="s">
        <v>3048</v>
      </c>
      <c r="K1273" s="26">
        <v>45859</v>
      </c>
      <c r="L1273" s="26">
        <v>45916</v>
      </c>
      <c r="M1273" s="26">
        <v>45916</v>
      </c>
      <c r="N1273" s="24"/>
      <c r="O1273" s="26">
        <v>45916</v>
      </c>
      <c r="P1273" s="24" t="s">
        <v>3422</v>
      </c>
      <c r="Q1273" s="24" t="s">
        <v>3423</v>
      </c>
      <c r="R1273" s="24" t="s">
        <v>3022</v>
      </c>
    </row>
    <row r="1274" spans="1:18" ht="40.200000000000003">
      <c r="A1274" s="24">
        <v>1273</v>
      </c>
      <c r="B1274" s="24" t="s">
        <v>6872</v>
      </c>
      <c r="C1274" s="29">
        <v>202544088001</v>
      </c>
      <c r="D1274" s="24" t="s">
        <v>39</v>
      </c>
      <c r="E1274" s="24" t="s">
        <v>6873</v>
      </c>
      <c r="F1274" s="24" t="s">
        <v>3165</v>
      </c>
      <c r="G1274" s="24" t="s">
        <v>3166</v>
      </c>
      <c r="H1274" s="25" t="s">
        <v>6874</v>
      </c>
      <c r="I1274" s="24"/>
      <c r="J1274" s="24" t="s">
        <v>3048</v>
      </c>
      <c r="K1274" s="26">
        <v>45898</v>
      </c>
      <c r="L1274" s="26">
        <v>45567</v>
      </c>
      <c r="M1274" s="26">
        <v>45916</v>
      </c>
      <c r="N1274" s="24"/>
      <c r="O1274" s="26">
        <v>45916</v>
      </c>
      <c r="P1274" s="24" t="s">
        <v>3254</v>
      </c>
      <c r="Q1274" s="24" t="s">
        <v>3255</v>
      </c>
      <c r="R1274" s="24" t="s">
        <v>988</v>
      </c>
    </row>
    <row r="1275" spans="1:18" ht="40.200000000000003">
      <c r="A1275" s="24">
        <v>1274</v>
      </c>
      <c r="B1275" s="24" t="s">
        <v>6875</v>
      </c>
      <c r="C1275" s="29">
        <v>202544087981</v>
      </c>
      <c r="D1275" s="24" t="s">
        <v>39</v>
      </c>
      <c r="E1275" s="24" t="s">
        <v>6876</v>
      </c>
      <c r="F1275" s="24" t="s">
        <v>3165</v>
      </c>
      <c r="G1275" s="24" t="s">
        <v>3166</v>
      </c>
      <c r="H1275" s="25" t="s">
        <v>6877</v>
      </c>
      <c r="I1275" s="24"/>
      <c r="J1275" s="24" t="s">
        <v>3048</v>
      </c>
      <c r="K1275" s="26">
        <v>45888</v>
      </c>
      <c r="L1275" s="26">
        <v>45551</v>
      </c>
      <c r="M1275" s="26">
        <v>45916</v>
      </c>
      <c r="N1275" s="24"/>
      <c r="O1275" s="26">
        <v>45916</v>
      </c>
      <c r="P1275" s="24" t="s">
        <v>3254</v>
      </c>
      <c r="Q1275" s="24" t="s">
        <v>3255</v>
      </c>
      <c r="R1275" s="24" t="s">
        <v>988</v>
      </c>
    </row>
    <row r="1276" spans="1:18" ht="66.599999999999994">
      <c r="A1276" s="24">
        <v>1275</v>
      </c>
      <c r="B1276" s="24" t="s">
        <v>6878</v>
      </c>
      <c r="C1276" s="29">
        <v>202547087855</v>
      </c>
      <c r="D1276" s="24" t="s">
        <v>95</v>
      </c>
      <c r="E1276" s="24" t="s">
        <v>6879</v>
      </c>
      <c r="F1276" s="24" t="s">
        <v>3059</v>
      </c>
      <c r="G1276" s="24" t="s">
        <v>6880</v>
      </c>
      <c r="H1276" s="25" t="s">
        <v>6881</v>
      </c>
      <c r="I1276" s="24"/>
      <c r="J1276" s="24" t="s">
        <v>3048</v>
      </c>
      <c r="K1276" s="26">
        <v>45838</v>
      </c>
      <c r="L1276" s="26">
        <v>45916</v>
      </c>
      <c r="M1276" s="26">
        <v>45916</v>
      </c>
      <c r="N1276" s="24"/>
      <c r="O1276" s="26">
        <v>45916</v>
      </c>
      <c r="P1276" s="24" t="s">
        <v>3388</v>
      </c>
      <c r="Q1276" s="24" t="s">
        <v>3389</v>
      </c>
      <c r="R1276" s="24" t="s">
        <v>988</v>
      </c>
    </row>
    <row r="1277" spans="1:18" ht="40.200000000000003">
      <c r="A1277" s="24">
        <v>1276</v>
      </c>
      <c r="B1277" s="24" t="s">
        <v>6882</v>
      </c>
      <c r="C1277" s="29">
        <v>202517088129</v>
      </c>
      <c r="D1277" s="24" t="s">
        <v>31</v>
      </c>
      <c r="E1277" s="24" t="s">
        <v>6883</v>
      </c>
      <c r="F1277" s="24" t="s">
        <v>3091</v>
      </c>
      <c r="G1277" s="24" t="s">
        <v>31</v>
      </c>
      <c r="H1277" s="25" t="s">
        <v>6884</v>
      </c>
      <c r="I1277" s="24"/>
      <c r="J1277" s="24" t="s">
        <v>3048</v>
      </c>
      <c r="K1277" s="26">
        <v>45912</v>
      </c>
      <c r="L1277" s="26">
        <v>45061</v>
      </c>
      <c r="M1277" s="26">
        <v>45916</v>
      </c>
      <c r="N1277" s="24"/>
      <c r="O1277" s="26">
        <v>45916</v>
      </c>
      <c r="P1277" s="24" t="s">
        <v>3069</v>
      </c>
      <c r="Q1277" s="24" t="s">
        <v>3070</v>
      </c>
      <c r="R1277" s="24" t="s">
        <v>988</v>
      </c>
    </row>
    <row r="1278" spans="1:18" ht="40.200000000000003">
      <c r="A1278" s="24">
        <v>1277</v>
      </c>
      <c r="B1278" s="24" t="s">
        <v>6885</v>
      </c>
      <c r="C1278" s="29">
        <v>202517087859</v>
      </c>
      <c r="D1278" s="24" t="s">
        <v>49</v>
      </c>
      <c r="E1278" s="24" t="s">
        <v>6886</v>
      </c>
      <c r="F1278" s="24" t="s">
        <v>3066</v>
      </c>
      <c r="G1278" s="24" t="s">
        <v>3067</v>
      </c>
      <c r="H1278" s="25" t="s">
        <v>6887</v>
      </c>
      <c r="I1278" s="24"/>
      <c r="J1278" s="24" t="s">
        <v>3048</v>
      </c>
      <c r="K1278" s="26">
        <v>45722</v>
      </c>
      <c r="L1278" s="26">
        <v>45146</v>
      </c>
      <c r="M1278" s="26">
        <v>45916</v>
      </c>
      <c r="N1278" s="24"/>
      <c r="O1278" s="26">
        <v>45916</v>
      </c>
      <c r="P1278" s="24" t="s">
        <v>3204</v>
      </c>
      <c r="Q1278" s="24" t="s">
        <v>3205</v>
      </c>
      <c r="R1278" s="24" t="s">
        <v>988</v>
      </c>
    </row>
    <row r="1279" spans="1:18" ht="40.200000000000003">
      <c r="A1279" s="24">
        <v>1278</v>
      </c>
      <c r="B1279" s="24" t="s">
        <v>6888</v>
      </c>
      <c r="C1279" s="29">
        <v>202517088070</v>
      </c>
      <c r="D1279" s="24" t="s">
        <v>76</v>
      </c>
      <c r="E1279" s="24" t="s">
        <v>6889</v>
      </c>
      <c r="F1279" s="24" t="s">
        <v>3066</v>
      </c>
      <c r="G1279" s="24" t="s">
        <v>3319</v>
      </c>
      <c r="H1279" s="25" t="s">
        <v>6890</v>
      </c>
      <c r="I1279" s="24"/>
      <c r="J1279" s="24" t="s">
        <v>3048</v>
      </c>
      <c r="K1279" s="26">
        <v>45855</v>
      </c>
      <c r="L1279" s="26">
        <v>45103</v>
      </c>
      <c r="M1279" s="26">
        <v>45916</v>
      </c>
      <c r="N1279" s="24"/>
      <c r="O1279" s="26">
        <v>45916</v>
      </c>
      <c r="P1279" s="24" t="s">
        <v>3284</v>
      </c>
      <c r="Q1279" s="24" t="s">
        <v>3285</v>
      </c>
      <c r="R1279" s="24" t="s">
        <v>988</v>
      </c>
    </row>
    <row r="1280" spans="1:18" ht="40.200000000000003">
      <c r="A1280" s="24">
        <v>1279</v>
      </c>
      <c r="B1280" s="24" t="s">
        <v>1295</v>
      </c>
      <c r="C1280" s="29">
        <v>202541088245</v>
      </c>
      <c r="D1280" s="24" t="s">
        <v>44</v>
      </c>
      <c r="E1280" s="24" t="s">
        <v>1296</v>
      </c>
      <c r="F1280" s="24" t="s">
        <v>3052</v>
      </c>
      <c r="G1280" s="24" t="s">
        <v>3408</v>
      </c>
      <c r="H1280" s="25" t="s">
        <v>6891</v>
      </c>
      <c r="I1280" s="24" t="s">
        <v>3152</v>
      </c>
      <c r="J1280" s="24" t="s">
        <v>3334</v>
      </c>
      <c r="K1280" s="26">
        <v>45902</v>
      </c>
      <c r="L1280" s="26">
        <v>45916</v>
      </c>
      <c r="M1280" s="26">
        <v>45916</v>
      </c>
      <c r="N1280" s="26">
        <v>46859</v>
      </c>
      <c r="O1280" s="24"/>
      <c r="P1280" s="24" t="s">
        <v>5146</v>
      </c>
      <c r="Q1280" s="24" t="s">
        <v>5147</v>
      </c>
      <c r="R1280" s="24" t="s">
        <v>968</v>
      </c>
    </row>
    <row r="1281" spans="1:18" ht="40.200000000000003">
      <c r="A1281" s="24">
        <v>1280</v>
      </c>
      <c r="B1281" s="24" t="s">
        <v>6892</v>
      </c>
      <c r="C1281" s="29">
        <v>202541088006</v>
      </c>
      <c r="D1281" s="24" t="s">
        <v>44</v>
      </c>
      <c r="E1281" s="24" t="s">
        <v>6893</v>
      </c>
      <c r="F1281" s="24" t="s">
        <v>3052</v>
      </c>
      <c r="G1281" s="24" t="s">
        <v>3408</v>
      </c>
      <c r="H1281" s="25" t="s">
        <v>6894</v>
      </c>
      <c r="I1281" s="24" t="s">
        <v>23</v>
      </c>
      <c r="J1281" s="24" t="s">
        <v>3048</v>
      </c>
      <c r="K1281" s="26">
        <v>45818</v>
      </c>
      <c r="L1281" s="26">
        <v>45916</v>
      </c>
      <c r="M1281" s="26">
        <v>45916</v>
      </c>
      <c r="N1281" s="24"/>
      <c r="O1281" s="26">
        <v>45916</v>
      </c>
      <c r="P1281" s="24" t="s">
        <v>3233</v>
      </c>
      <c r="Q1281" s="24" t="s">
        <v>3234</v>
      </c>
      <c r="R1281" s="24" t="s">
        <v>988</v>
      </c>
    </row>
    <row r="1282" spans="1:18" ht="40.200000000000003">
      <c r="A1282" s="24">
        <v>1281</v>
      </c>
      <c r="B1282" s="24" t="s">
        <v>6895</v>
      </c>
      <c r="C1282" s="29">
        <v>202517087957</v>
      </c>
      <c r="D1282" s="24" t="s">
        <v>32</v>
      </c>
      <c r="E1282" s="24" t="s">
        <v>6896</v>
      </c>
      <c r="F1282" s="24" t="s">
        <v>3066</v>
      </c>
      <c r="G1282" s="24" t="s">
        <v>3067</v>
      </c>
      <c r="H1282" s="25" t="s">
        <v>6897</v>
      </c>
      <c r="I1282" s="24"/>
      <c r="J1282" s="24" t="s">
        <v>3048</v>
      </c>
      <c r="K1282" s="26">
        <v>45897</v>
      </c>
      <c r="L1282" s="26">
        <v>45254</v>
      </c>
      <c r="M1282" s="26">
        <v>45916</v>
      </c>
      <c r="N1282" s="24"/>
      <c r="O1282" s="26">
        <v>45916</v>
      </c>
      <c r="P1282" s="24" t="s">
        <v>3204</v>
      </c>
      <c r="Q1282" s="24" t="s">
        <v>3205</v>
      </c>
      <c r="R1282" s="24" t="s">
        <v>988</v>
      </c>
    </row>
    <row r="1283" spans="1:18" ht="27">
      <c r="A1283" s="24">
        <v>1282</v>
      </c>
      <c r="B1283" s="24" t="s">
        <v>6898</v>
      </c>
      <c r="C1283" s="29">
        <v>202517088021</v>
      </c>
      <c r="D1283" s="24" t="s">
        <v>32</v>
      </c>
      <c r="E1283" s="24" t="s">
        <v>6899</v>
      </c>
      <c r="F1283" s="24" t="s">
        <v>3066</v>
      </c>
      <c r="G1283" s="24" t="s">
        <v>3067</v>
      </c>
      <c r="H1283" s="25" t="s">
        <v>6900</v>
      </c>
      <c r="I1283" s="24"/>
      <c r="J1283" s="24" t="s">
        <v>3048</v>
      </c>
      <c r="K1283" s="26">
        <v>45908</v>
      </c>
      <c r="L1283" s="26">
        <v>45177</v>
      </c>
      <c r="M1283" s="26">
        <v>45916</v>
      </c>
      <c r="N1283" s="24"/>
      <c r="O1283" s="26">
        <v>45916</v>
      </c>
      <c r="P1283" s="24" t="s">
        <v>3239</v>
      </c>
      <c r="Q1283" s="24" t="s">
        <v>3240</v>
      </c>
      <c r="R1283" s="24" t="s">
        <v>988</v>
      </c>
    </row>
    <row r="1284" spans="1:18" ht="40.200000000000003">
      <c r="A1284" s="24">
        <v>1283</v>
      </c>
      <c r="B1284" s="24" t="s">
        <v>6901</v>
      </c>
      <c r="C1284" s="29">
        <v>202517087970</v>
      </c>
      <c r="D1284" s="24" t="s">
        <v>32</v>
      </c>
      <c r="E1284" s="24" t="s">
        <v>6902</v>
      </c>
      <c r="F1284" s="24" t="s">
        <v>3066</v>
      </c>
      <c r="G1284" s="24" t="s">
        <v>3067</v>
      </c>
      <c r="H1284" s="25" t="s">
        <v>6903</v>
      </c>
      <c r="I1284" s="24"/>
      <c r="J1284" s="24" t="s">
        <v>3048</v>
      </c>
      <c r="K1284" s="26">
        <v>45909</v>
      </c>
      <c r="L1284" s="26">
        <v>45195</v>
      </c>
      <c r="M1284" s="26">
        <v>45916</v>
      </c>
      <c r="N1284" s="24"/>
      <c r="O1284" s="26">
        <v>45916</v>
      </c>
      <c r="P1284" s="24" t="s">
        <v>3239</v>
      </c>
      <c r="Q1284" s="24" t="s">
        <v>3240</v>
      </c>
      <c r="R1284" s="24" t="s">
        <v>988</v>
      </c>
    </row>
    <row r="1285" spans="1:18" ht="66.599999999999994">
      <c r="A1285" s="24">
        <v>1284</v>
      </c>
      <c r="B1285" s="24" t="s">
        <v>6904</v>
      </c>
      <c r="C1285" s="29">
        <v>202547088188</v>
      </c>
      <c r="D1285" s="24" t="s">
        <v>50</v>
      </c>
      <c r="E1285" s="24" t="s">
        <v>6905</v>
      </c>
      <c r="F1285" s="24" t="s">
        <v>3066</v>
      </c>
      <c r="G1285" s="24" t="s">
        <v>3319</v>
      </c>
      <c r="H1285" s="25" t="s">
        <v>6906</v>
      </c>
      <c r="I1285" s="24"/>
      <c r="J1285" s="24" t="s">
        <v>3048</v>
      </c>
      <c r="K1285" s="26">
        <v>45723</v>
      </c>
      <c r="L1285" s="26">
        <v>44974</v>
      </c>
      <c r="M1285" s="26">
        <v>45916</v>
      </c>
      <c r="N1285" s="24"/>
      <c r="O1285" s="26">
        <v>45916</v>
      </c>
      <c r="P1285" s="24" t="s">
        <v>3168</v>
      </c>
      <c r="Q1285" s="24" t="s">
        <v>3050</v>
      </c>
      <c r="R1285" s="24" t="s">
        <v>988</v>
      </c>
    </row>
    <row r="1286" spans="1:18" ht="66.599999999999994">
      <c r="A1286" s="24">
        <v>1285</v>
      </c>
      <c r="B1286" s="24" t="s">
        <v>6907</v>
      </c>
      <c r="C1286" s="29">
        <v>202517087862</v>
      </c>
      <c r="D1286" s="24" t="s">
        <v>286</v>
      </c>
      <c r="E1286" s="24" t="s">
        <v>6908</v>
      </c>
      <c r="F1286" s="24" t="s">
        <v>3045</v>
      </c>
      <c r="G1286" s="24" t="s">
        <v>6909</v>
      </c>
      <c r="H1286" s="25" t="s">
        <v>6910</v>
      </c>
      <c r="I1286" s="24"/>
      <c r="J1286" s="24" t="s">
        <v>3048</v>
      </c>
      <c r="K1286" s="26">
        <v>45769</v>
      </c>
      <c r="L1286" s="26">
        <v>44974</v>
      </c>
      <c r="M1286" s="26">
        <v>45916</v>
      </c>
      <c r="N1286" s="24"/>
      <c r="O1286" s="26">
        <v>45916</v>
      </c>
      <c r="P1286" s="24" t="s">
        <v>3141</v>
      </c>
      <c r="Q1286" s="24" t="s">
        <v>3142</v>
      </c>
      <c r="R1286" s="24" t="s">
        <v>988</v>
      </c>
    </row>
    <row r="1287" spans="1:18" ht="53.4">
      <c r="A1287" s="24">
        <v>1286</v>
      </c>
      <c r="B1287" s="24" t="s">
        <v>6911</v>
      </c>
      <c r="C1287" s="29">
        <v>202517088260</v>
      </c>
      <c r="D1287" s="24" t="s">
        <v>34</v>
      </c>
      <c r="E1287" s="24" t="s">
        <v>6912</v>
      </c>
      <c r="F1287" s="24" t="s">
        <v>3066</v>
      </c>
      <c r="G1287" s="24" t="s">
        <v>3067</v>
      </c>
      <c r="H1287" s="25" t="s">
        <v>6913</v>
      </c>
      <c r="I1287" s="24"/>
      <c r="J1287" s="24" t="s">
        <v>3048</v>
      </c>
      <c r="K1287" s="26">
        <v>45912</v>
      </c>
      <c r="L1287" s="26">
        <v>45118</v>
      </c>
      <c r="M1287" s="26">
        <v>45916</v>
      </c>
      <c r="N1287" s="24"/>
      <c r="O1287" s="26">
        <v>45916</v>
      </c>
      <c r="P1287" s="24" t="s">
        <v>3173</v>
      </c>
      <c r="Q1287" s="24" t="s">
        <v>3174</v>
      </c>
      <c r="R1287" s="24" t="s">
        <v>988</v>
      </c>
    </row>
    <row r="1288" spans="1:18" ht="27">
      <c r="A1288" s="24">
        <v>1287</v>
      </c>
      <c r="B1288" s="24" t="s">
        <v>6914</v>
      </c>
      <c r="C1288" s="29">
        <v>202544088688</v>
      </c>
      <c r="D1288" s="24" t="s">
        <v>39</v>
      </c>
      <c r="E1288" s="24" t="s">
        <v>6915</v>
      </c>
      <c r="F1288" s="24" t="s">
        <v>3165</v>
      </c>
      <c r="G1288" s="24" t="s">
        <v>3166</v>
      </c>
      <c r="H1288" s="25" t="s">
        <v>6916</v>
      </c>
      <c r="I1288" s="24"/>
      <c r="J1288" s="24" t="s">
        <v>3048</v>
      </c>
      <c r="K1288" s="26">
        <v>45905</v>
      </c>
      <c r="L1288" s="26">
        <v>45553</v>
      </c>
      <c r="M1288" s="26">
        <v>45917</v>
      </c>
      <c r="N1288" s="24"/>
      <c r="O1288" s="26">
        <v>45917</v>
      </c>
      <c r="P1288" s="24" t="s">
        <v>3103</v>
      </c>
      <c r="Q1288" s="24" t="s">
        <v>3104</v>
      </c>
      <c r="R1288" s="24" t="s">
        <v>988</v>
      </c>
    </row>
    <row r="1289" spans="1:18" ht="27">
      <c r="A1289" s="24">
        <v>1288</v>
      </c>
      <c r="B1289" s="24" t="s">
        <v>6917</v>
      </c>
      <c r="C1289" s="29">
        <v>202547088599</v>
      </c>
      <c r="D1289" s="24" t="s">
        <v>105</v>
      </c>
      <c r="E1289" s="24" t="s">
        <v>6918</v>
      </c>
      <c r="F1289" s="24" t="s">
        <v>3045</v>
      </c>
      <c r="G1289" s="24" t="s">
        <v>3046</v>
      </c>
      <c r="H1289" s="25" t="s">
        <v>6919</v>
      </c>
      <c r="I1289" s="24"/>
      <c r="J1289" s="24" t="s">
        <v>3048</v>
      </c>
      <c r="K1289" s="26">
        <v>45775</v>
      </c>
      <c r="L1289" s="26">
        <v>45917</v>
      </c>
      <c r="M1289" s="26">
        <v>45917</v>
      </c>
      <c r="N1289" s="24"/>
      <c r="O1289" s="26">
        <v>45917</v>
      </c>
      <c r="P1289" s="24" t="s">
        <v>3388</v>
      </c>
      <c r="Q1289" s="24" t="s">
        <v>3389</v>
      </c>
      <c r="R1289" s="24" t="s">
        <v>988</v>
      </c>
    </row>
    <row r="1290" spans="1:18" ht="93">
      <c r="A1290" s="24">
        <v>1289</v>
      </c>
      <c r="B1290" s="24" t="s">
        <v>6920</v>
      </c>
      <c r="C1290" s="29">
        <v>202547088510</v>
      </c>
      <c r="D1290" s="24" t="s">
        <v>576</v>
      </c>
      <c r="E1290" s="24" t="s">
        <v>6921</v>
      </c>
      <c r="F1290" s="24" t="s">
        <v>3117</v>
      </c>
      <c r="G1290" s="24" t="s">
        <v>6922</v>
      </c>
      <c r="H1290" s="25" t="s">
        <v>6923</v>
      </c>
      <c r="I1290" s="24"/>
      <c r="J1290" s="24" t="s">
        <v>3048</v>
      </c>
      <c r="K1290" s="26">
        <v>45904</v>
      </c>
      <c r="L1290" s="26">
        <v>44998</v>
      </c>
      <c r="M1290" s="26">
        <v>45917</v>
      </c>
      <c r="N1290" s="24"/>
      <c r="O1290" s="26">
        <v>45917</v>
      </c>
      <c r="P1290" s="24" t="s">
        <v>3404</v>
      </c>
      <c r="Q1290" s="24" t="s">
        <v>3405</v>
      </c>
      <c r="R1290" s="24" t="s">
        <v>988</v>
      </c>
    </row>
    <row r="1291" spans="1:18" ht="40.200000000000003">
      <c r="A1291" s="24">
        <v>1290</v>
      </c>
      <c r="B1291" s="24" t="s">
        <v>1299</v>
      </c>
      <c r="C1291" s="29">
        <v>202541088358</v>
      </c>
      <c r="D1291" s="24" t="s">
        <v>37</v>
      </c>
      <c r="E1291" s="24" t="s">
        <v>1300</v>
      </c>
      <c r="F1291" s="24" t="s">
        <v>3059</v>
      </c>
      <c r="G1291" s="24" t="s">
        <v>3330</v>
      </c>
      <c r="H1291" s="25" t="s">
        <v>6924</v>
      </c>
      <c r="I1291" s="24" t="s">
        <v>23</v>
      </c>
      <c r="J1291" s="24" t="s">
        <v>3048</v>
      </c>
      <c r="K1291" s="26">
        <v>45832</v>
      </c>
      <c r="L1291" s="26">
        <v>45917</v>
      </c>
      <c r="M1291" s="26">
        <v>45917</v>
      </c>
      <c r="N1291" s="26">
        <v>46860</v>
      </c>
      <c r="O1291" s="24"/>
      <c r="P1291" s="24" t="s">
        <v>3364</v>
      </c>
      <c r="Q1291" s="24" t="s">
        <v>3255</v>
      </c>
      <c r="R1291" s="24" t="s">
        <v>974</v>
      </c>
    </row>
    <row r="1292" spans="1:18" ht="40.200000000000003">
      <c r="A1292" s="24">
        <v>1291</v>
      </c>
      <c r="B1292" s="24" t="s">
        <v>6925</v>
      </c>
      <c r="C1292" s="29">
        <v>202547088433</v>
      </c>
      <c r="D1292" s="24" t="s">
        <v>83</v>
      </c>
      <c r="E1292" s="24" t="s">
        <v>6926</v>
      </c>
      <c r="F1292" s="24" t="s">
        <v>3091</v>
      </c>
      <c r="G1292" s="24" t="s">
        <v>3171</v>
      </c>
      <c r="H1292" s="25" t="s">
        <v>6927</v>
      </c>
      <c r="I1292" s="24"/>
      <c r="J1292" s="24" t="s">
        <v>3048</v>
      </c>
      <c r="K1292" s="26">
        <v>45902</v>
      </c>
      <c r="L1292" s="26">
        <v>45917</v>
      </c>
      <c r="M1292" s="26">
        <v>45917</v>
      </c>
      <c r="N1292" s="24"/>
      <c r="O1292" s="26">
        <v>45917</v>
      </c>
      <c r="P1292" s="24" t="s">
        <v>3103</v>
      </c>
      <c r="Q1292" s="24" t="s">
        <v>3104</v>
      </c>
      <c r="R1292" s="24" t="s">
        <v>988</v>
      </c>
    </row>
    <row r="1293" spans="1:18" ht="66.599999999999994">
      <c r="A1293" s="24">
        <v>1292</v>
      </c>
      <c r="B1293" s="24" t="s">
        <v>6928</v>
      </c>
      <c r="C1293" s="29">
        <v>202517088515</v>
      </c>
      <c r="D1293" s="24" t="s">
        <v>110</v>
      </c>
      <c r="E1293" s="24" t="s">
        <v>6929</v>
      </c>
      <c r="F1293" s="24" t="s">
        <v>3066</v>
      </c>
      <c r="G1293" s="24" t="s">
        <v>3319</v>
      </c>
      <c r="H1293" s="25" t="s">
        <v>6930</v>
      </c>
      <c r="I1293" s="24"/>
      <c r="J1293" s="24" t="s">
        <v>3048</v>
      </c>
      <c r="K1293" s="26">
        <v>45877</v>
      </c>
      <c r="L1293" s="26">
        <v>45058</v>
      </c>
      <c r="M1293" s="26">
        <v>45917</v>
      </c>
      <c r="N1293" s="24"/>
      <c r="O1293" s="26">
        <v>45957</v>
      </c>
      <c r="P1293" s="24" t="s">
        <v>3289</v>
      </c>
      <c r="Q1293" s="24" t="s">
        <v>3290</v>
      </c>
      <c r="R1293" s="24" t="s">
        <v>988</v>
      </c>
    </row>
    <row r="1294" spans="1:18" ht="53.4">
      <c r="A1294" s="24">
        <v>1293</v>
      </c>
      <c r="B1294" s="24" t="s">
        <v>6931</v>
      </c>
      <c r="C1294" s="29">
        <v>202517088392</v>
      </c>
      <c r="D1294" s="24" t="s">
        <v>301</v>
      </c>
      <c r="E1294" s="24" t="s">
        <v>6932</v>
      </c>
      <c r="F1294" s="24" t="s">
        <v>3091</v>
      </c>
      <c r="G1294" s="24" t="s">
        <v>3559</v>
      </c>
      <c r="H1294" s="25" t="s">
        <v>6933</v>
      </c>
      <c r="I1294" s="24"/>
      <c r="J1294" s="24" t="s">
        <v>3048</v>
      </c>
      <c r="K1294" s="26">
        <v>45904</v>
      </c>
      <c r="L1294" s="26">
        <v>45096</v>
      </c>
      <c r="M1294" s="26">
        <v>45917</v>
      </c>
      <c r="N1294" s="24"/>
      <c r="O1294" s="26">
        <v>45917</v>
      </c>
      <c r="P1294" s="24" t="s">
        <v>3079</v>
      </c>
      <c r="Q1294" s="24" t="s">
        <v>3080</v>
      </c>
      <c r="R1294" s="24" t="s">
        <v>988</v>
      </c>
    </row>
    <row r="1295" spans="1:18" ht="53.4">
      <c r="A1295" s="24">
        <v>1294</v>
      </c>
      <c r="B1295" s="24" t="s">
        <v>6934</v>
      </c>
      <c r="C1295" s="29">
        <v>202541088562</v>
      </c>
      <c r="D1295" s="24" t="s">
        <v>44</v>
      </c>
      <c r="E1295" s="24" t="s">
        <v>6935</v>
      </c>
      <c r="F1295" s="24" t="s">
        <v>3052</v>
      </c>
      <c r="G1295" s="24" t="s">
        <v>3408</v>
      </c>
      <c r="H1295" s="25" t="s">
        <v>6936</v>
      </c>
      <c r="I1295" s="24" t="s">
        <v>23</v>
      </c>
      <c r="J1295" s="24" t="s">
        <v>3334</v>
      </c>
      <c r="K1295" s="26">
        <v>45834</v>
      </c>
      <c r="L1295" s="26">
        <v>45917</v>
      </c>
      <c r="M1295" s="26">
        <v>45917</v>
      </c>
      <c r="N1295" s="24"/>
      <c r="O1295" s="26">
        <v>45918</v>
      </c>
      <c r="P1295" s="24" t="s">
        <v>3109</v>
      </c>
      <c r="Q1295" s="24" t="s">
        <v>3110</v>
      </c>
      <c r="R1295" s="24" t="s">
        <v>3027</v>
      </c>
    </row>
    <row r="1296" spans="1:18" ht="53.4">
      <c r="A1296" s="24">
        <v>1295</v>
      </c>
      <c r="B1296" s="24" t="s">
        <v>1297</v>
      </c>
      <c r="C1296" s="29">
        <v>202541088399</v>
      </c>
      <c r="D1296" s="24" t="s">
        <v>56</v>
      </c>
      <c r="E1296" s="24" t="s">
        <v>1298</v>
      </c>
      <c r="F1296" s="24" t="s">
        <v>3091</v>
      </c>
      <c r="G1296" s="24" t="s">
        <v>4358</v>
      </c>
      <c r="H1296" s="25" t="s">
        <v>6937</v>
      </c>
      <c r="I1296" s="24" t="s">
        <v>3152</v>
      </c>
      <c r="J1296" s="24" t="s">
        <v>3048</v>
      </c>
      <c r="K1296" s="26">
        <v>45917</v>
      </c>
      <c r="L1296" s="26">
        <v>45917</v>
      </c>
      <c r="M1296" s="26">
        <v>45917</v>
      </c>
      <c r="N1296" s="26">
        <v>46860</v>
      </c>
      <c r="O1296" s="24"/>
      <c r="P1296" s="24" t="s">
        <v>3049</v>
      </c>
      <c r="Q1296" s="24" t="s">
        <v>3050</v>
      </c>
      <c r="R1296" s="24" t="s">
        <v>647</v>
      </c>
    </row>
    <row r="1297" spans="1:18" ht="40.200000000000003">
      <c r="A1297" s="24">
        <v>1296</v>
      </c>
      <c r="B1297" s="24" t="s">
        <v>6938</v>
      </c>
      <c r="C1297" s="29">
        <v>202517088538</v>
      </c>
      <c r="D1297" s="24" t="s">
        <v>134</v>
      </c>
      <c r="E1297" s="24" t="s">
        <v>6939</v>
      </c>
      <c r="F1297" s="24" t="s">
        <v>3117</v>
      </c>
      <c r="G1297" s="24" t="s">
        <v>3392</v>
      </c>
      <c r="H1297" s="25" t="s">
        <v>6940</v>
      </c>
      <c r="I1297" s="24"/>
      <c r="J1297" s="24" t="s">
        <v>3048</v>
      </c>
      <c r="K1297" s="26">
        <v>45911</v>
      </c>
      <c r="L1297" s="26">
        <v>44974</v>
      </c>
      <c r="M1297" s="26">
        <v>45917</v>
      </c>
      <c r="N1297" s="24"/>
      <c r="O1297" s="26">
        <v>45917</v>
      </c>
      <c r="P1297" s="24" t="s">
        <v>3364</v>
      </c>
      <c r="Q1297" s="24" t="s">
        <v>3255</v>
      </c>
      <c r="R1297" s="24" t="s">
        <v>988</v>
      </c>
    </row>
    <row r="1298" spans="1:18" ht="27">
      <c r="A1298" s="24">
        <v>1297</v>
      </c>
      <c r="B1298" s="24" t="s">
        <v>6941</v>
      </c>
      <c r="C1298" s="29">
        <v>202514088480</v>
      </c>
      <c r="D1298" s="24" t="s">
        <v>52</v>
      </c>
      <c r="E1298" s="24" t="s">
        <v>6942</v>
      </c>
      <c r="F1298" s="24" t="s">
        <v>3045</v>
      </c>
      <c r="G1298" s="24" t="s">
        <v>4870</v>
      </c>
      <c r="H1298" s="25" t="s">
        <v>6943</v>
      </c>
      <c r="I1298" s="24"/>
      <c r="J1298" s="24" t="s">
        <v>3048</v>
      </c>
      <c r="K1298" s="26">
        <v>45902</v>
      </c>
      <c r="L1298" s="26">
        <v>45583</v>
      </c>
      <c r="M1298" s="26">
        <v>45917</v>
      </c>
      <c r="N1298" s="24"/>
      <c r="O1298" s="26">
        <v>45917</v>
      </c>
      <c r="P1298" s="24" t="s">
        <v>3284</v>
      </c>
      <c r="Q1298" s="24" t="s">
        <v>3285</v>
      </c>
      <c r="R1298" s="24" t="s">
        <v>988</v>
      </c>
    </row>
    <row r="1299" spans="1:18" ht="53.4">
      <c r="A1299" s="24">
        <v>1298</v>
      </c>
      <c r="B1299" s="24" t="s">
        <v>6944</v>
      </c>
      <c r="C1299" s="29">
        <v>202547088434</v>
      </c>
      <c r="D1299" s="24" t="s">
        <v>36</v>
      </c>
      <c r="E1299" s="24" t="s">
        <v>6945</v>
      </c>
      <c r="F1299" s="24" t="s">
        <v>3091</v>
      </c>
      <c r="G1299" s="24" t="s">
        <v>3139</v>
      </c>
      <c r="H1299" s="25" t="s">
        <v>6946</v>
      </c>
      <c r="I1299" s="24"/>
      <c r="J1299" s="24" t="s">
        <v>3048</v>
      </c>
      <c r="K1299" s="26">
        <v>45905</v>
      </c>
      <c r="L1299" s="26">
        <v>45082</v>
      </c>
      <c r="M1299" s="26">
        <v>45917</v>
      </c>
      <c r="N1299" s="24"/>
      <c r="O1299" s="26">
        <v>45917</v>
      </c>
      <c r="P1299" s="24" t="s">
        <v>3321</v>
      </c>
      <c r="Q1299" s="24" t="s">
        <v>3322</v>
      </c>
      <c r="R1299" s="24" t="s">
        <v>988</v>
      </c>
    </row>
    <row r="1300" spans="1:18" ht="27">
      <c r="A1300" s="24">
        <v>1299</v>
      </c>
      <c r="B1300" s="24" t="s">
        <v>6947</v>
      </c>
      <c r="C1300" s="29">
        <v>202517088316</v>
      </c>
      <c r="D1300" s="24" t="s">
        <v>32</v>
      </c>
      <c r="E1300" s="24" t="s">
        <v>6948</v>
      </c>
      <c r="F1300" s="24" t="s">
        <v>3066</v>
      </c>
      <c r="G1300" s="24" t="s">
        <v>3067</v>
      </c>
      <c r="H1300" s="25" t="s">
        <v>6949</v>
      </c>
      <c r="I1300" s="24"/>
      <c r="J1300" s="24" t="s">
        <v>3048</v>
      </c>
      <c r="K1300" s="26">
        <v>45908</v>
      </c>
      <c r="L1300" s="26">
        <v>45238</v>
      </c>
      <c r="M1300" s="26">
        <v>45917</v>
      </c>
      <c r="N1300" s="24"/>
      <c r="O1300" s="26">
        <v>45917</v>
      </c>
      <c r="P1300" s="24" t="s">
        <v>3239</v>
      </c>
      <c r="Q1300" s="24" t="s">
        <v>3240</v>
      </c>
      <c r="R1300" s="24" t="s">
        <v>988</v>
      </c>
    </row>
    <row r="1301" spans="1:18" ht="40.200000000000003">
      <c r="A1301" s="24">
        <v>1300</v>
      </c>
      <c r="B1301" s="24" t="s">
        <v>6950</v>
      </c>
      <c r="C1301" s="29">
        <v>202517088516</v>
      </c>
      <c r="D1301" s="24" t="s">
        <v>32</v>
      </c>
      <c r="E1301" s="24" t="s">
        <v>6951</v>
      </c>
      <c r="F1301" s="24" t="s">
        <v>3066</v>
      </c>
      <c r="G1301" s="24" t="s">
        <v>3067</v>
      </c>
      <c r="H1301" s="25" t="s">
        <v>6952</v>
      </c>
      <c r="I1301" s="24"/>
      <c r="J1301" s="24" t="s">
        <v>3048</v>
      </c>
      <c r="K1301" s="26">
        <v>45898</v>
      </c>
      <c r="L1301" s="26">
        <v>45131</v>
      </c>
      <c r="M1301" s="26">
        <v>45917</v>
      </c>
      <c r="N1301" s="24"/>
      <c r="O1301" s="26">
        <v>45917</v>
      </c>
      <c r="P1301" s="24" t="s">
        <v>3204</v>
      </c>
      <c r="Q1301" s="24" t="s">
        <v>3205</v>
      </c>
      <c r="R1301" s="24" t="s">
        <v>988</v>
      </c>
    </row>
    <row r="1302" spans="1:18" ht="40.200000000000003">
      <c r="A1302" s="24">
        <v>1301</v>
      </c>
      <c r="B1302" s="24" t="s">
        <v>6953</v>
      </c>
      <c r="C1302" s="29">
        <v>202517088560</v>
      </c>
      <c r="D1302" s="24" t="s">
        <v>32</v>
      </c>
      <c r="E1302" s="24" t="s">
        <v>6954</v>
      </c>
      <c r="F1302" s="24" t="s">
        <v>3066</v>
      </c>
      <c r="G1302" s="24" t="s">
        <v>3067</v>
      </c>
      <c r="H1302" s="25" t="s">
        <v>6955</v>
      </c>
      <c r="I1302" s="24"/>
      <c r="J1302" s="24" t="s">
        <v>3048</v>
      </c>
      <c r="K1302" s="26">
        <v>45915</v>
      </c>
      <c r="L1302" s="26">
        <v>45231</v>
      </c>
      <c r="M1302" s="26">
        <v>45917</v>
      </c>
      <c r="N1302" s="24"/>
      <c r="O1302" s="26">
        <v>45917</v>
      </c>
      <c r="P1302" s="24" t="s">
        <v>3239</v>
      </c>
      <c r="Q1302" s="24" t="s">
        <v>3240</v>
      </c>
      <c r="R1302" s="24" t="s">
        <v>988</v>
      </c>
    </row>
    <row r="1303" spans="1:18" ht="27">
      <c r="A1303" s="24">
        <v>1302</v>
      </c>
      <c r="B1303" s="24" t="s">
        <v>6956</v>
      </c>
      <c r="C1303" s="29">
        <v>202517088504</v>
      </c>
      <c r="D1303" s="24" t="s">
        <v>108</v>
      </c>
      <c r="E1303" s="24" t="s">
        <v>6957</v>
      </c>
      <c r="F1303" s="24" t="s">
        <v>3312</v>
      </c>
      <c r="G1303" s="24" t="s">
        <v>6958</v>
      </c>
      <c r="H1303" s="25" t="s">
        <v>6959</v>
      </c>
      <c r="I1303" s="24"/>
      <c r="J1303" s="24" t="s">
        <v>3048</v>
      </c>
      <c r="K1303" s="26">
        <v>45876</v>
      </c>
      <c r="L1303" s="26">
        <v>44991</v>
      </c>
      <c r="M1303" s="26">
        <v>45917</v>
      </c>
      <c r="N1303" s="24"/>
      <c r="O1303" s="26">
        <v>45917</v>
      </c>
      <c r="P1303" s="24" t="s">
        <v>3315</v>
      </c>
      <c r="Q1303" s="24" t="s">
        <v>3316</v>
      </c>
      <c r="R1303" s="24" t="s">
        <v>988</v>
      </c>
    </row>
    <row r="1304" spans="1:18" ht="40.200000000000003">
      <c r="A1304" s="24">
        <v>1303</v>
      </c>
      <c r="B1304" s="24" t="s">
        <v>6960</v>
      </c>
      <c r="C1304" s="29">
        <v>202517088553</v>
      </c>
      <c r="D1304" s="24" t="s">
        <v>173</v>
      </c>
      <c r="E1304" s="24" t="s">
        <v>6961</v>
      </c>
      <c r="F1304" s="24" t="s">
        <v>3059</v>
      </c>
      <c r="G1304" s="24" t="s">
        <v>6962</v>
      </c>
      <c r="H1304" s="25" t="s">
        <v>6963</v>
      </c>
      <c r="I1304" s="24"/>
      <c r="J1304" s="24" t="s">
        <v>3048</v>
      </c>
      <c r="K1304" s="26">
        <v>45889</v>
      </c>
      <c r="L1304" s="26">
        <v>45047</v>
      </c>
      <c r="M1304" s="26">
        <v>45917</v>
      </c>
      <c r="N1304" s="24"/>
      <c r="O1304" s="26">
        <v>45917</v>
      </c>
      <c r="P1304" s="24" t="s">
        <v>3069</v>
      </c>
      <c r="Q1304" s="24" t="s">
        <v>3070</v>
      </c>
      <c r="R1304" s="24" t="s">
        <v>988</v>
      </c>
    </row>
    <row r="1305" spans="1:18" ht="53.4">
      <c r="A1305" s="24">
        <v>1304</v>
      </c>
      <c r="B1305" s="24" t="s">
        <v>6964</v>
      </c>
      <c r="C1305" s="29">
        <v>202517088413</v>
      </c>
      <c r="D1305" s="24" t="s">
        <v>93</v>
      </c>
      <c r="E1305" s="24" t="s">
        <v>6965</v>
      </c>
      <c r="F1305" s="24" t="s">
        <v>3091</v>
      </c>
      <c r="G1305" s="24" t="s">
        <v>6966</v>
      </c>
      <c r="H1305" s="25" t="s">
        <v>6967</v>
      </c>
      <c r="I1305" s="24"/>
      <c r="J1305" s="24" t="s">
        <v>3048</v>
      </c>
      <c r="K1305" s="26">
        <v>45897</v>
      </c>
      <c r="L1305" s="26">
        <v>45002</v>
      </c>
      <c r="M1305" s="26">
        <v>45917</v>
      </c>
      <c r="N1305" s="24"/>
      <c r="O1305" s="26">
        <v>45917</v>
      </c>
      <c r="P1305" s="24" t="s">
        <v>3055</v>
      </c>
      <c r="Q1305" s="24" t="s">
        <v>3056</v>
      </c>
      <c r="R1305" s="24" t="s">
        <v>988</v>
      </c>
    </row>
    <row r="1306" spans="1:18" ht="40.200000000000003">
      <c r="A1306" s="24">
        <v>1305</v>
      </c>
      <c r="B1306" s="24" t="s">
        <v>6968</v>
      </c>
      <c r="C1306" s="29">
        <v>202511088770</v>
      </c>
      <c r="D1306" s="24" t="s">
        <v>33</v>
      </c>
      <c r="E1306" s="24" t="s">
        <v>6969</v>
      </c>
      <c r="F1306" s="24" t="s">
        <v>3052</v>
      </c>
      <c r="G1306" s="24" t="s">
        <v>3319</v>
      </c>
      <c r="H1306" s="25" t="s">
        <v>6970</v>
      </c>
      <c r="I1306" s="24" t="s">
        <v>23</v>
      </c>
      <c r="J1306" s="24" t="s">
        <v>3048</v>
      </c>
      <c r="K1306" s="26">
        <v>45842</v>
      </c>
      <c r="L1306" s="26">
        <v>45918</v>
      </c>
      <c r="M1306" s="26">
        <v>45918</v>
      </c>
      <c r="N1306" s="24"/>
      <c r="O1306" s="26">
        <v>45918</v>
      </c>
      <c r="P1306" s="24" t="s">
        <v>3289</v>
      </c>
      <c r="Q1306" s="24" t="s">
        <v>3290</v>
      </c>
      <c r="R1306" s="24" t="s">
        <v>988</v>
      </c>
    </row>
    <row r="1307" spans="1:18" ht="40.200000000000003">
      <c r="A1307" s="24">
        <v>1306</v>
      </c>
      <c r="B1307" s="24" t="s">
        <v>6971</v>
      </c>
      <c r="C1307" s="29">
        <v>202548089269</v>
      </c>
      <c r="D1307" s="24" t="s">
        <v>446</v>
      </c>
      <c r="E1307" s="24" t="s">
        <v>6972</v>
      </c>
      <c r="F1307" s="24" t="s">
        <v>3091</v>
      </c>
      <c r="G1307" s="24" t="s">
        <v>6973</v>
      </c>
      <c r="H1307" s="25" t="s">
        <v>6974</v>
      </c>
      <c r="I1307" s="24"/>
      <c r="J1307" s="24" t="s">
        <v>3162</v>
      </c>
      <c r="K1307" s="26">
        <v>45910</v>
      </c>
      <c r="L1307" s="26">
        <v>45918</v>
      </c>
      <c r="M1307" s="26">
        <v>45918</v>
      </c>
      <c r="N1307" s="24"/>
      <c r="O1307" s="26">
        <v>45918</v>
      </c>
      <c r="P1307" s="24" t="s">
        <v>3130</v>
      </c>
      <c r="Q1307" s="24" t="s">
        <v>3131</v>
      </c>
      <c r="R1307" s="24" t="s">
        <v>988</v>
      </c>
    </row>
    <row r="1308" spans="1:18" ht="40.200000000000003">
      <c r="A1308" s="24">
        <v>1307</v>
      </c>
      <c r="B1308" s="24" t="s">
        <v>6975</v>
      </c>
      <c r="C1308" s="29">
        <v>202547089012</v>
      </c>
      <c r="D1308" s="24" t="s">
        <v>106</v>
      </c>
      <c r="E1308" s="24" t="s">
        <v>6976</v>
      </c>
      <c r="F1308" s="24" t="s">
        <v>3059</v>
      </c>
      <c r="G1308" s="24" t="s">
        <v>106</v>
      </c>
      <c r="H1308" s="25" t="s">
        <v>6977</v>
      </c>
      <c r="I1308" s="24"/>
      <c r="J1308" s="24" t="s">
        <v>3048</v>
      </c>
      <c r="K1308" s="26">
        <v>45912</v>
      </c>
      <c r="L1308" s="26">
        <v>45015</v>
      </c>
      <c r="M1308" s="26">
        <v>45918</v>
      </c>
      <c r="N1308" s="24"/>
      <c r="O1308" s="26">
        <v>45918</v>
      </c>
      <c r="P1308" s="24" t="s">
        <v>3404</v>
      </c>
      <c r="Q1308" s="24" t="s">
        <v>3405</v>
      </c>
      <c r="R1308" s="24" t="s">
        <v>988</v>
      </c>
    </row>
    <row r="1309" spans="1:18" ht="53.4">
      <c r="A1309" s="24">
        <v>1308</v>
      </c>
      <c r="B1309" s="24" t="s">
        <v>6978</v>
      </c>
      <c r="C1309" s="29">
        <v>202514088885</v>
      </c>
      <c r="D1309" s="24" t="s">
        <v>39</v>
      </c>
      <c r="E1309" s="24" t="s">
        <v>6979</v>
      </c>
      <c r="F1309" s="24" t="s">
        <v>3165</v>
      </c>
      <c r="G1309" s="24" t="s">
        <v>3166</v>
      </c>
      <c r="H1309" s="25" t="s">
        <v>6980</v>
      </c>
      <c r="I1309" s="24"/>
      <c r="J1309" s="24" t="s">
        <v>3048</v>
      </c>
      <c r="K1309" s="26">
        <v>45859</v>
      </c>
      <c r="L1309" s="26">
        <v>45588</v>
      </c>
      <c r="M1309" s="26">
        <v>45918</v>
      </c>
      <c r="N1309" s="24"/>
      <c r="O1309" s="26">
        <v>45918</v>
      </c>
      <c r="P1309" s="24" t="s">
        <v>3079</v>
      </c>
      <c r="Q1309" s="24" t="s">
        <v>3080</v>
      </c>
      <c r="R1309" s="24" t="s">
        <v>988</v>
      </c>
    </row>
    <row r="1310" spans="1:18" ht="27">
      <c r="A1310" s="24">
        <v>1309</v>
      </c>
      <c r="B1310" s="24" t="s">
        <v>6981</v>
      </c>
      <c r="C1310" s="29">
        <v>202517089184</v>
      </c>
      <c r="D1310" s="24" t="s">
        <v>68</v>
      </c>
      <c r="E1310" s="24" t="s">
        <v>6982</v>
      </c>
      <c r="F1310" s="24" t="s">
        <v>3091</v>
      </c>
      <c r="G1310" s="24" t="s">
        <v>3559</v>
      </c>
      <c r="H1310" s="25" t="s">
        <v>6983</v>
      </c>
      <c r="I1310" s="24"/>
      <c r="J1310" s="24" t="s">
        <v>3048</v>
      </c>
      <c r="K1310" s="26">
        <v>45821</v>
      </c>
      <c r="L1310" s="26">
        <v>45051</v>
      </c>
      <c r="M1310" s="26">
        <v>45918</v>
      </c>
      <c r="N1310" s="24"/>
      <c r="O1310" s="26">
        <v>45918</v>
      </c>
      <c r="P1310" s="24" t="s">
        <v>3079</v>
      </c>
      <c r="Q1310" s="24" t="s">
        <v>3080</v>
      </c>
      <c r="R1310" s="24" t="s">
        <v>988</v>
      </c>
    </row>
    <row r="1311" spans="1:18" ht="53.4">
      <c r="A1311" s="24">
        <v>1310</v>
      </c>
      <c r="B1311" s="24" t="s">
        <v>735</v>
      </c>
      <c r="C1311" s="29">
        <v>202514089049</v>
      </c>
      <c r="D1311" s="24" t="s">
        <v>58</v>
      </c>
      <c r="E1311" s="24" t="s">
        <v>736</v>
      </c>
      <c r="F1311" s="24" t="s">
        <v>3312</v>
      </c>
      <c r="G1311" s="24" t="s">
        <v>6984</v>
      </c>
      <c r="H1311" s="25" t="s">
        <v>6985</v>
      </c>
      <c r="I1311" s="24"/>
      <c r="J1311" s="24" t="s">
        <v>3048</v>
      </c>
      <c r="K1311" s="26">
        <v>45912</v>
      </c>
      <c r="L1311" s="26">
        <v>45558</v>
      </c>
      <c r="M1311" s="26">
        <v>45918</v>
      </c>
      <c r="N1311" s="26">
        <v>46500</v>
      </c>
      <c r="O1311" s="24"/>
      <c r="P1311" s="24" t="s">
        <v>3084</v>
      </c>
      <c r="Q1311" s="24" t="s">
        <v>3085</v>
      </c>
      <c r="R1311" s="24" t="s">
        <v>650</v>
      </c>
    </row>
    <row r="1312" spans="1:18" ht="40.200000000000003">
      <c r="A1312" s="24">
        <v>1311</v>
      </c>
      <c r="B1312" s="24" t="s">
        <v>6986</v>
      </c>
      <c r="C1312" s="29">
        <v>202517088991</v>
      </c>
      <c r="D1312" s="24" t="s">
        <v>53</v>
      </c>
      <c r="E1312" s="24" t="s">
        <v>6987</v>
      </c>
      <c r="F1312" s="24" t="s">
        <v>3066</v>
      </c>
      <c r="G1312" s="24" t="s">
        <v>3067</v>
      </c>
      <c r="H1312" s="25" t="s">
        <v>6988</v>
      </c>
      <c r="I1312" s="24"/>
      <c r="J1312" s="24" t="s">
        <v>3048</v>
      </c>
      <c r="K1312" s="26">
        <v>45915</v>
      </c>
      <c r="L1312" s="26">
        <v>45099</v>
      </c>
      <c r="M1312" s="26">
        <v>45918</v>
      </c>
      <c r="N1312" s="24"/>
      <c r="O1312" s="26">
        <v>45918</v>
      </c>
      <c r="P1312" s="24" t="s">
        <v>3233</v>
      </c>
      <c r="Q1312" s="24" t="s">
        <v>3234</v>
      </c>
      <c r="R1312" s="24" t="s">
        <v>988</v>
      </c>
    </row>
    <row r="1313" spans="1:18" ht="40.200000000000003">
      <c r="A1313" s="24">
        <v>1312</v>
      </c>
      <c r="B1313" s="24" t="s">
        <v>6989</v>
      </c>
      <c r="C1313" s="29">
        <v>202547089135</v>
      </c>
      <c r="D1313" s="24" t="s">
        <v>31</v>
      </c>
      <c r="E1313" s="24" t="s">
        <v>6990</v>
      </c>
      <c r="F1313" s="24" t="s">
        <v>3091</v>
      </c>
      <c r="G1313" s="24" t="s">
        <v>31</v>
      </c>
      <c r="H1313" s="25" t="s">
        <v>6991</v>
      </c>
      <c r="I1313" s="24"/>
      <c r="J1313" s="24" t="s">
        <v>3048</v>
      </c>
      <c r="K1313" s="26">
        <v>45912</v>
      </c>
      <c r="L1313" s="26">
        <v>45062</v>
      </c>
      <c r="M1313" s="26">
        <v>45918</v>
      </c>
      <c r="N1313" s="24"/>
      <c r="O1313" s="26">
        <v>45918</v>
      </c>
      <c r="P1313" s="24" t="s">
        <v>3272</v>
      </c>
      <c r="Q1313" s="24" t="s">
        <v>3273</v>
      </c>
      <c r="R1313" s="24" t="s">
        <v>3022</v>
      </c>
    </row>
    <row r="1314" spans="1:18" ht="40.200000000000003">
      <c r="A1314" s="24">
        <v>1313</v>
      </c>
      <c r="B1314" s="24" t="s">
        <v>6992</v>
      </c>
      <c r="C1314" s="29">
        <v>202517089076</v>
      </c>
      <c r="D1314" s="24" t="s">
        <v>31</v>
      </c>
      <c r="E1314" s="24" t="s">
        <v>6993</v>
      </c>
      <c r="F1314" s="24" t="s">
        <v>3091</v>
      </c>
      <c r="G1314" s="24" t="s">
        <v>31</v>
      </c>
      <c r="H1314" s="25" t="s">
        <v>6994</v>
      </c>
      <c r="I1314" s="24"/>
      <c r="J1314" s="24" t="s">
        <v>3048</v>
      </c>
      <c r="K1314" s="26">
        <v>45912</v>
      </c>
      <c r="L1314" s="26">
        <v>45054</v>
      </c>
      <c r="M1314" s="26">
        <v>45918</v>
      </c>
      <c r="N1314" s="24"/>
      <c r="O1314" s="26">
        <v>45918</v>
      </c>
      <c r="P1314" s="24" t="s">
        <v>3364</v>
      </c>
      <c r="Q1314" s="24" t="s">
        <v>3255</v>
      </c>
      <c r="R1314" s="24" t="s">
        <v>988</v>
      </c>
    </row>
    <row r="1315" spans="1:18" ht="27">
      <c r="A1315" s="24">
        <v>1314</v>
      </c>
      <c r="B1315" s="24" t="s">
        <v>6995</v>
      </c>
      <c r="C1315" s="29">
        <v>202517088883</v>
      </c>
      <c r="D1315" s="24" t="s">
        <v>129</v>
      </c>
      <c r="E1315" s="24" t="s">
        <v>6996</v>
      </c>
      <c r="F1315" s="24" t="s">
        <v>3312</v>
      </c>
      <c r="G1315" s="24" t="s">
        <v>129</v>
      </c>
      <c r="H1315" s="25" t="s">
        <v>6997</v>
      </c>
      <c r="I1315" s="24"/>
      <c r="J1315" s="24" t="s">
        <v>3048</v>
      </c>
      <c r="K1315" s="26">
        <v>45859</v>
      </c>
      <c r="L1315" s="26">
        <v>44977</v>
      </c>
      <c r="M1315" s="26">
        <v>45918</v>
      </c>
      <c r="N1315" s="24"/>
      <c r="O1315" s="26">
        <v>45918</v>
      </c>
      <c r="P1315" s="24" t="s">
        <v>3075</v>
      </c>
      <c r="Q1315" s="24" t="s">
        <v>3076</v>
      </c>
      <c r="R1315" s="24" t="s">
        <v>988</v>
      </c>
    </row>
    <row r="1316" spans="1:18" ht="40.200000000000003">
      <c r="A1316" s="24">
        <v>1315</v>
      </c>
      <c r="B1316" s="24" t="s">
        <v>6998</v>
      </c>
      <c r="C1316" s="29">
        <v>202517089201</v>
      </c>
      <c r="D1316" s="24" t="s">
        <v>84</v>
      </c>
      <c r="E1316" s="24" t="s">
        <v>6999</v>
      </c>
      <c r="F1316" s="24" t="s">
        <v>3091</v>
      </c>
      <c r="G1316" s="24" t="s">
        <v>84</v>
      </c>
      <c r="H1316" s="25" t="s">
        <v>7000</v>
      </c>
      <c r="I1316" s="24"/>
      <c r="J1316" s="24" t="s">
        <v>3048</v>
      </c>
      <c r="K1316" s="26">
        <v>45912</v>
      </c>
      <c r="L1316" s="26">
        <v>45030</v>
      </c>
      <c r="M1316" s="26">
        <v>45918</v>
      </c>
      <c r="N1316" s="24"/>
      <c r="O1316" s="26">
        <v>45918</v>
      </c>
      <c r="P1316" s="24" t="s">
        <v>3397</v>
      </c>
      <c r="Q1316" s="24" t="s">
        <v>3398</v>
      </c>
      <c r="R1316" s="24" t="s">
        <v>988</v>
      </c>
    </row>
    <row r="1317" spans="1:18" ht="40.200000000000003">
      <c r="A1317" s="24">
        <v>1316</v>
      </c>
      <c r="B1317" s="24" t="s">
        <v>7001</v>
      </c>
      <c r="C1317" s="29">
        <v>202517088895</v>
      </c>
      <c r="D1317" s="24" t="s">
        <v>84</v>
      </c>
      <c r="E1317" s="24" t="s">
        <v>7002</v>
      </c>
      <c r="F1317" s="24" t="s">
        <v>3091</v>
      </c>
      <c r="G1317" s="24" t="s">
        <v>84</v>
      </c>
      <c r="H1317" s="25" t="s">
        <v>7003</v>
      </c>
      <c r="I1317" s="24"/>
      <c r="J1317" s="24" t="s">
        <v>3048</v>
      </c>
      <c r="K1317" s="26">
        <v>45912</v>
      </c>
      <c r="L1317" s="26">
        <v>45030</v>
      </c>
      <c r="M1317" s="26">
        <v>45918</v>
      </c>
      <c r="N1317" s="24"/>
      <c r="O1317" s="26">
        <v>45918</v>
      </c>
      <c r="P1317" s="24" t="s">
        <v>4491</v>
      </c>
      <c r="Q1317" s="24" t="s">
        <v>3279</v>
      </c>
      <c r="R1317" s="24" t="s">
        <v>988</v>
      </c>
    </row>
    <row r="1318" spans="1:18" ht="40.200000000000003">
      <c r="A1318" s="24">
        <v>1317</v>
      </c>
      <c r="B1318" s="24" t="s">
        <v>7004</v>
      </c>
      <c r="C1318" s="29">
        <v>202541089176</v>
      </c>
      <c r="D1318" s="24" t="s">
        <v>69</v>
      </c>
      <c r="E1318" s="24" t="s">
        <v>649</v>
      </c>
      <c r="F1318" s="24" t="s">
        <v>3052</v>
      </c>
      <c r="G1318" s="24" t="s">
        <v>69</v>
      </c>
      <c r="H1318" s="25" t="s">
        <v>7005</v>
      </c>
      <c r="I1318" s="24" t="s">
        <v>23</v>
      </c>
      <c r="J1318" s="24" t="s">
        <v>3048</v>
      </c>
      <c r="K1318" s="26">
        <v>45481</v>
      </c>
      <c r="L1318" s="26">
        <v>45918</v>
      </c>
      <c r="M1318" s="26">
        <v>45918</v>
      </c>
      <c r="N1318" s="24"/>
      <c r="O1318" s="26">
        <v>45918</v>
      </c>
      <c r="P1318" s="24" t="s">
        <v>3388</v>
      </c>
      <c r="Q1318" s="24" t="s">
        <v>3389</v>
      </c>
      <c r="R1318" s="24" t="s">
        <v>988</v>
      </c>
    </row>
    <row r="1319" spans="1:18" ht="53.4">
      <c r="A1319" s="24">
        <v>1318</v>
      </c>
      <c r="B1319" s="24" t="s">
        <v>7006</v>
      </c>
      <c r="C1319" s="29">
        <v>202543089183</v>
      </c>
      <c r="D1319" s="24" t="s">
        <v>44</v>
      </c>
      <c r="E1319" s="24" t="s">
        <v>7007</v>
      </c>
      <c r="F1319" s="24" t="s">
        <v>3052</v>
      </c>
      <c r="G1319" s="24" t="s">
        <v>3408</v>
      </c>
      <c r="H1319" s="25" t="s">
        <v>7008</v>
      </c>
      <c r="I1319" s="24"/>
      <c r="J1319" s="24" t="s">
        <v>3334</v>
      </c>
      <c r="K1319" s="26">
        <v>45894</v>
      </c>
      <c r="L1319" s="26">
        <v>45918</v>
      </c>
      <c r="M1319" s="26">
        <v>45918</v>
      </c>
      <c r="N1319" s="24"/>
      <c r="O1319" s="26">
        <v>45918</v>
      </c>
      <c r="P1319" s="24" t="s">
        <v>3141</v>
      </c>
      <c r="Q1319" s="24" t="s">
        <v>3142</v>
      </c>
      <c r="R1319" s="24" t="s">
        <v>3022</v>
      </c>
    </row>
    <row r="1320" spans="1:18" ht="53.4">
      <c r="A1320" s="24">
        <v>1319</v>
      </c>
      <c r="B1320" s="24" t="s">
        <v>1303</v>
      </c>
      <c r="C1320" s="29">
        <v>202541088995</v>
      </c>
      <c r="D1320" s="24" t="s">
        <v>44</v>
      </c>
      <c r="E1320" s="24" t="s">
        <v>1304</v>
      </c>
      <c r="F1320" s="24" t="s">
        <v>3052</v>
      </c>
      <c r="G1320" s="24" t="s">
        <v>3408</v>
      </c>
      <c r="H1320" s="25" t="s">
        <v>7009</v>
      </c>
      <c r="I1320" s="24" t="s">
        <v>3152</v>
      </c>
      <c r="J1320" s="24" t="s">
        <v>3334</v>
      </c>
      <c r="K1320" s="26">
        <v>45901</v>
      </c>
      <c r="L1320" s="26">
        <v>45918</v>
      </c>
      <c r="M1320" s="26">
        <v>45918</v>
      </c>
      <c r="N1320" s="26">
        <v>46861</v>
      </c>
      <c r="O1320" s="24"/>
      <c r="P1320" s="24" t="s">
        <v>3215</v>
      </c>
      <c r="Q1320" s="24" t="s">
        <v>3216</v>
      </c>
      <c r="R1320" s="24" t="s">
        <v>968</v>
      </c>
    </row>
    <row r="1321" spans="1:18" ht="53.4">
      <c r="A1321" s="24">
        <v>1320</v>
      </c>
      <c r="B1321" s="24" t="s">
        <v>1301</v>
      </c>
      <c r="C1321" s="29">
        <v>202541089023</v>
      </c>
      <c r="D1321" s="24" t="s">
        <v>56</v>
      </c>
      <c r="E1321" s="24" t="s">
        <v>1302</v>
      </c>
      <c r="F1321" s="24" t="s">
        <v>3091</v>
      </c>
      <c r="G1321" s="24" t="s">
        <v>4358</v>
      </c>
      <c r="H1321" s="25" t="s">
        <v>7010</v>
      </c>
      <c r="I1321" s="24" t="s">
        <v>3152</v>
      </c>
      <c r="J1321" s="24" t="s">
        <v>3048</v>
      </c>
      <c r="K1321" s="26">
        <v>45918</v>
      </c>
      <c r="L1321" s="26">
        <v>45918</v>
      </c>
      <c r="M1321" s="26">
        <v>45918</v>
      </c>
      <c r="N1321" s="26">
        <v>46861</v>
      </c>
      <c r="O1321" s="24"/>
      <c r="P1321" s="24" t="s">
        <v>3049</v>
      </c>
      <c r="Q1321" s="24" t="s">
        <v>3050</v>
      </c>
      <c r="R1321" s="24" t="s">
        <v>647</v>
      </c>
    </row>
    <row r="1322" spans="1:18" ht="40.200000000000003">
      <c r="A1322" s="24">
        <v>1321</v>
      </c>
      <c r="B1322" s="24" t="s">
        <v>7011</v>
      </c>
      <c r="C1322" s="29">
        <v>202517089002</v>
      </c>
      <c r="D1322" s="24" t="s">
        <v>32</v>
      </c>
      <c r="E1322" s="24" t="s">
        <v>7012</v>
      </c>
      <c r="F1322" s="24" t="s">
        <v>3066</v>
      </c>
      <c r="G1322" s="24" t="s">
        <v>3067</v>
      </c>
      <c r="H1322" s="25" t="s">
        <v>7013</v>
      </c>
      <c r="I1322" s="24"/>
      <c r="J1322" s="24" t="s">
        <v>3048</v>
      </c>
      <c r="K1322" s="26">
        <v>45894</v>
      </c>
      <c r="L1322" s="26">
        <v>45205</v>
      </c>
      <c r="M1322" s="26">
        <v>45918</v>
      </c>
      <c r="N1322" s="24"/>
      <c r="O1322" s="26">
        <v>45918</v>
      </c>
      <c r="P1322" s="24" t="s">
        <v>3272</v>
      </c>
      <c r="Q1322" s="24" t="s">
        <v>3273</v>
      </c>
      <c r="R1322" s="24" t="s">
        <v>988</v>
      </c>
    </row>
    <row r="1323" spans="1:18" ht="40.200000000000003">
      <c r="A1323" s="24">
        <v>1322</v>
      </c>
      <c r="B1323" s="24" t="s">
        <v>7014</v>
      </c>
      <c r="C1323" s="29">
        <v>202547088848</v>
      </c>
      <c r="D1323" s="24" t="s">
        <v>32</v>
      </c>
      <c r="E1323" s="24" t="s">
        <v>7015</v>
      </c>
      <c r="F1323" s="24" t="s">
        <v>3066</v>
      </c>
      <c r="G1323" s="24" t="s">
        <v>3067</v>
      </c>
      <c r="H1323" s="25" t="s">
        <v>7016</v>
      </c>
      <c r="I1323" s="24"/>
      <c r="J1323" s="24" t="s">
        <v>3048</v>
      </c>
      <c r="K1323" s="26">
        <v>45912</v>
      </c>
      <c r="L1323" s="26">
        <v>45133</v>
      </c>
      <c r="M1323" s="26">
        <v>45918</v>
      </c>
      <c r="N1323" s="24"/>
      <c r="O1323" s="26">
        <v>45918</v>
      </c>
      <c r="P1323" s="24" t="s">
        <v>3254</v>
      </c>
      <c r="Q1323" s="24" t="s">
        <v>3255</v>
      </c>
      <c r="R1323" s="24" t="s">
        <v>988</v>
      </c>
    </row>
    <row r="1324" spans="1:18" ht="53.4">
      <c r="A1324" s="24">
        <v>1323</v>
      </c>
      <c r="B1324" s="24" t="s">
        <v>7017</v>
      </c>
      <c r="C1324" s="29">
        <v>202517089074</v>
      </c>
      <c r="D1324" s="24" t="s">
        <v>32</v>
      </c>
      <c r="E1324" s="24" t="s">
        <v>7018</v>
      </c>
      <c r="F1324" s="24" t="s">
        <v>3066</v>
      </c>
      <c r="G1324" s="24" t="s">
        <v>3067</v>
      </c>
      <c r="H1324" s="25" t="s">
        <v>7019</v>
      </c>
      <c r="I1324" s="24"/>
      <c r="J1324" s="24" t="s">
        <v>3048</v>
      </c>
      <c r="K1324" s="26">
        <v>45891</v>
      </c>
      <c r="L1324" s="26">
        <v>45128</v>
      </c>
      <c r="M1324" s="26">
        <v>45918</v>
      </c>
      <c r="N1324" s="24"/>
      <c r="O1324" s="26">
        <v>45918</v>
      </c>
      <c r="P1324" s="24" t="s">
        <v>3109</v>
      </c>
      <c r="Q1324" s="24" t="s">
        <v>3110</v>
      </c>
      <c r="R1324" s="24" t="s">
        <v>988</v>
      </c>
    </row>
    <row r="1325" spans="1:18" ht="27">
      <c r="A1325" s="24">
        <v>1324</v>
      </c>
      <c r="B1325" s="24" t="s">
        <v>7020</v>
      </c>
      <c r="C1325" s="29">
        <v>202517089266</v>
      </c>
      <c r="D1325" s="24" t="s">
        <v>36</v>
      </c>
      <c r="E1325" s="24" t="s">
        <v>7021</v>
      </c>
      <c r="F1325" s="24" t="s">
        <v>3091</v>
      </c>
      <c r="G1325" s="24" t="s">
        <v>3139</v>
      </c>
      <c r="H1325" s="25" t="s">
        <v>7022</v>
      </c>
      <c r="I1325" s="24"/>
      <c r="J1325" s="24" t="s">
        <v>3048</v>
      </c>
      <c r="K1325" s="26">
        <v>45895</v>
      </c>
      <c r="L1325" s="26">
        <v>45086</v>
      </c>
      <c r="M1325" s="26">
        <v>45918</v>
      </c>
      <c r="N1325" s="24"/>
      <c r="O1325" s="26">
        <v>45918</v>
      </c>
      <c r="P1325" s="24" t="s">
        <v>3069</v>
      </c>
      <c r="Q1325" s="24" t="s">
        <v>3070</v>
      </c>
      <c r="R1325" s="24" t="s">
        <v>988</v>
      </c>
    </row>
    <row r="1326" spans="1:18" ht="40.200000000000003">
      <c r="A1326" s="24">
        <v>1325</v>
      </c>
      <c r="B1326" s="24" t="s">
        <v>7023</v>
      </c>
      <c r="C1326" s="29">
        <v>202517088808</v>
      </c>
      <c r="D1326" s="24" t="s">
        <v>36</v>
      </c>
      <c r="E1326" s="24" t="s">
        <v>7024</v>
      </c>
      <c r="F1326" s="24" t="s">
        <v>3091</v>
      </c>
      <c r="G1326" s="24" t="s">
        <v>3139</v>
      </c>
      <c r="H1326" s="25" t="s">
        <v>7025</v>
      </c>
      <c r="I1326" s="24"/>
      <c r="J1326" s="24" t="s">
        <v>3048</v>
      </c>
      <c r="K1326" s="26">
        <v>45894</v>
      </c>
      <c r="L1326" s="26">
        <v>45078</v>
      </c>
      <c r="M1326" s="26">
        <v>45918</v>
      </c>
      <c r="N1326" s="24"/>
      <c r="O1326" s="26">
        <v>45918</v>
      </c>
      <c r="P1326" s="24" t="s">
        <v>3364</v>
      </c>
      <c r="Q1326" s="24" t="s">
        <v>3255</v>
      </c>
      <c r="R1326" s="24" t="s">
        <v>988</v>
      </c>
    </row>
    <row r="1327" spans="1:18" ht="40.200000000000003">
      <c r="A1327" s="24">
        <v>1326</v>
      </c>
      <c r="B1327" s="24" t="s">
        <v>7026</v>
      </c>
      <c r="C1327" s="29">
        <v>202517089180</v>
      </c>
      <c r="D1327" s="24" t="s">
        <v>77</v>
      </c>
      <c r="E1327" s="24" t="s">
        <v>7027</v>
      </c>
      <c r="F1327" s="24" t="s">
        <v>3045</v>
      </c>
      <c r="G1327" s="24" t="s">
        <v>77</v>
      </c>
      <c r="H1327" s="25" t="s">
        <v>7028</v>
      </c>
      <c r="I1327" s="24"/>
      <c r="J1327" s="24" t="s">
        <v>3048</v>
      </c>
      <c r="K1327" s="26">
        <v>45817</v>
      </c>
      <c r="L1327" s="26">
        <v>45005</v>
      </c>
      <c r="M1327" s="26">
        <v>45918</v>
      </c>
      <c r="N1327" s="24"/>
      <c r="O1327" s="26">
        <v>45918</v>
      </c>
      <c r="P1327" s="24" t="s">
        <v>3284</v>
      </c>
      <c r="Q1327" s="24" t="s">
        <v>3285</v>
      </c>
      <c r="R1327" s="24" t="s">
        <v>988</v>
      </c>
    </row>
    <row r="1328" spans="1:18" ht="40.200000000000003">
      <c r="A1328" s="24">
        <v>1327</v>
      </c>
      <c r="B1328" s="24" t="s">
        <v>7029</v>
      </c>
      <c r="C1328" s="29">
        <v>202517089126</v>
      </c>
      <c r="D1328" s="24" t="s">
        <v>77</v>
      </c>
      <c r="E1328" s="24" t="s">
        <v>7030</v>
      </c>
      <c r="F1328" s="24" t="s">
        <v>3045</v>
      </c>
      <c r="G1328" s="24" t="s">
        <v>77</v>
      </c>
      <c r="H1328" s="25" t="s">
        <v>7031</v>
      </c>
      <c r="I1328" s="24"/>
      <c r="J1328" s="24" t="s">
        <v>3048</v>
      </c>
      <c r="K1328" s="26">
        <v>45817</v>
      </c>
      <c r="L1328" s="26">
        <v>45005</v>
      </c>
      <c r="M1328" s="26">
        <v>45918</v>
      </c>
      <c r="N1328" s="24"/>
      <c r="O1328" s="26">
        <v>45918</v>
      </c>
      <c r="P1328" s="24" t="s">
        <v>3284</v>
      </c>
      <c r="Q1328" s="24" t="s">
        <v>3285</v>
      </c>
      <c r="R1328" s="24" t="s">
        <v>988</v>
      </c>
    </row>
    <row r="1329" spans="1:18" ht="27">
      <c r="A1329" s="24">
        <v>1328</v>
      </c>
      <c r="B1329" s="24" t="s">
        <v>7032</v>
      </c>
      <c r="C1329" s="29">
        <v>202517089009</v>
      </c>
      <c r="D1329" s="24" t="s">
        <v>34</v>
      </c>
      <c r="E1329" s="24" t="s">
        <v>7033</v>
      </c>
      <c r="F1329" s="24" t="s">
        <v>3066</v>
      </c>
      <c r="G1329" s="24" t="s">
        <v>3067</v>
      </c>
      <c r="H1329" s="25" t="s">
        <v>7034</v>
      </c>
      <c r="I1329" s="24"/>
      <c r="J1329" s="24" t="s">
        <v>3048</v>
      </c>
      <c r="K1329" s="26">
        <v>45902</v>
      </c>
      <c r="L1329" s="26">
        <v>45030</v>
      </c>
      <c r="M1329" s="26">
        <v>45918</v>
      </c>
      <c r="N1329" s="24"/>
      <c r="O1329" s="26">
        <v>45918</v>
      </c>
      <c r="P1329" s="24" t="s">
        <v>3239</v>
      </c>
      <c r="Q1329" s="24" t="s">
        <v>3240</v>
      </c>
      <c r="R1329" s="24" t="s">
        <v>988</v>
      </c>
    </row>
    <row r="1330" spans="1:18" ht="40.200000000000003">
      <c r="A1330" s="24">
        <v>1329</v>
      </c>
      <c r="B1330" s="24" t="s">
        <v>7035</v>
      </c>
      <c r="C1330" s="29">
        <v>202517088845</v>
      </c>
      <c r="D1330" s="24" t="s">
        <v>31</v>
      </c>
      <c r="E1330" s="24" t="s">
        <v>7036</v>
      </c>
      <c r="F1330" s="24" t="s">
        <v>3091</v>
      </c>
      <c r="G1330" s="24" t="s">
        <v>31</v>
      </c>
      <c r="H1330" s="25" t="s">
        <v>7037</v>
      </c>
      <c r="I1330" s="24"/>
      <c r="J1330" s="24" t="s">
        <v>3048</v>
      </c>
      <c r="K1330" s="26">
        <v>45917</v>
      </c>
      <c r="L1330" s="26">
        <v>45069</v>
      </c>
      <c r="M1330" s="26">
        <v>45918</v>
      </c>
      <c r="N1330" s="24"/>
      <c r="O1330" s="26">
        <v>45918</v>
      </c>
      <c r="P1330" s="24" t="s">
        <v>3114</v>
      </c>
      <c r="Q1330" s="24" t="s">
        <v>3094</v>
      </c>
      <c r="R1330" s="24" t="s">
        <v>988</v>
      </c>
    </row>
    <row r="1331" spans="1:18" ht="27">
      <c r="A1331" s="24">
        <v>1330</v>
      </c>
      <c r="B1331" s="24" t="s">
        <v>7038</v>
      </c>
      <c r="C1331" s="29">
        <v>202517088823</v>
      </c>
      <c r="D1331" s="24" t="s">
        <v>31</v>
      </c>
      <c r="E1331" s="24" t="s">
        <v>7039</v>
      </c>
      <c r="F1331" s="24" t="s">
        <v>3091</v>
      </c>
      <c r="G1331" s="24" t="s">
        <v>31</v>
      </c>
      <c r="H1331" s="25" t="s">
        <v>7040</v>
      </c>
      <c r="I1331" s="24"/>
      <c r="J1331" s="24" t="s">
        <v>3048</v>
      </c>
      <c r="K1331" s="26">
        <v>45917</v>
      </c>
      <c r="L1331" s="26">
        <v>45070</v>
      </c>
      <c r="M1331" s="26">
        <v>45918</v>
      </c>
      <c r="N1331" s="24"/>
      <c r="O1331" s="26">
        <v>45918</v>
      </c>
      <c r="P1331" s="24" t="s">
        <v>3114</v>
      </c>
      <c r="Q1331" s="24" t="s">
        <v>3094</v>
      </c>
      <c r="R1331" s="24" t="s">
        <v>988</v>
      </c>
    </row>
    <row r="1332" spans="1:18" ht="66.599999999999994">
      <c r="A1332" s="24">
        <v>1331</v>
      </c>
      <c r="B1332" s="24" t="s">
        <v>7041</v>
      </c>
      <c r="C1332" s="29">
        <v>202517088819</v>
      </c>
      <c r="D1332" s="24" t="s">
        <v>31</v>
      </c>
      <c r="E1332" s="24" t="s">
        <v>7042</v>
      </c>
      <c r="F1332" s="24" t="s">
        <v>3091</v>
      </c>
      <c r="G1332" s="24" t="s">
        <v>31</v>
      </c>
      <c r="H1332" s="25" t="s">
        <v>7043</v>
      </c>
      <c r="I1332" s="24"/>
      <c r="J1332" s="24" t="s">
        <v>3048</v>
      </c>
      <c r="K1332" s="26">
        <v>45917</v>
      </c>
      <c r="L1332" s="26">
        <v>45086</v>
      </c>
      <c r="M1332" s="26">
        <v>45918</v>
      </c>
      <c r="N1332" s="24"/>
      <c r="O1332" s="26">
        <v>45918</v>
      </c>
      <c r="P1332" s="24" t="s">
        <v>3114</v>
      </c>
      <c r="Q1332" s="24" t="s">
        <v>3094</v>
      </c>
      <c r="R1332" s="24" t="s">
        <v>988</v>
      </c>
    </row>
    <row r="1333" spans="1:18" ht="27">
      <c r="A1333" s="24">
        <v>1332</v>
      </c>
      <c r="B1333" s="24" t="s">
        <v>7044</v>
      </c>
      <c r="C1333" s="29">
        <v>202514089500</v>
      </c>
      <c r="D1333" s="24" t="s">
        <v>450</v>
      </c>
      <c r="E1333" s="24" t="s">
        <v>7045</v>
      </c>
      <c r="F1333" s="24" t="s">
        <v>3045</v>
      </c>
      <c r="G1333" s="24" t="s">
        <v>7046</v>
      </c>
      <c r="H1333" s="25" t="s">
        <v>7047</v>
      </c>
      <c r="I1333" s="24"/>
      <c r="J1333" s="24" t="s">
        <v>3048</v>
      </c>
      <c r="K1333" s="26">
        <v>45820</v>
      </c>
      <c r="L1333" s="26">
        <v>45572</v>
      </c>
      <c r="M1333" s="26">
        <v>45919</v>
      </c>
      <c r="N1333" s="24"/>
      <c r="O1333" s="26">
        <v>45919</v>
      </c>
      <c r="P1333" s="24" t="s">
        <v>3135</v>
      </c>
      <c r="Q1333" s="24" t="s">
        <v>3136</v>
      </c>
      <c r="R1333" s="24" t="s">
        <v>988</v>
      </c>
    </row>
    <row r="1334" spans="1:18" ht="40.200000000000003">
      <c r="A1334" s="24">
        <v>1333</v>
      </c>
      <c r="B1334" s="24" t="s">
        <v>1315</v>
      </c>
      <c r="C1334" s="29">
        <v>202531089538</v>
      </c>
      <c r="D1334" s="24" t="s">
        <v>292</v>
      </c>
      <c r="E1334" s="24" t="s">
        <v>649</v>
      </c>
      <c r="F1334" s="24" t="s">
        <v>3052</v>
      </c>
      <c r="G1334" s="24" t="s">
        <v>292</v>
      </c>
      <c r="H1334" s="25" t="s">
        <v>7048</v>
      </c>
      <c r="I1334" s="24" t="s">
        <v>3152</v>
      </c>
      <c r="J1334" s="24" t="s">
        <v>3048</v>
      </c>
      <c r="K1334" s="26">
        <v>45891</v>
      </c>
      <c r="L1334" s="26">
        <v>45919</v>
      </c>
      <c r="M1334" s="26">
        <v>45919</v>
      </c>
      <c r="N1334" s="26">
        <v>46862</v>
      </c>
      <c r="O1334" s="24"/>
      <c r="P1334" s="24" t="s">
        <v>3228</v>
      </c>
      <c r="Q1334" s="24" t="s">
        <v>3229</v>
      </c>
      <c r="R1334" s="24" t="s">
        <v>968</v>
      </c>
    </row>
    <row r="1335" spans="1:18" ht="53.4">
      <c r="A1335" s="24">
        <v>1334</v>
      </c>
      <c r="B1335" s="24" t="s">
        <v>7049</v>
      </c>
      <c r="C1335" s="29">
        <v>202547089671</v>
      </c>
      <c r="D1335" s="24" t="s">
        <v>31</v>
      </c>
      <c r="E1335" s="24" t="s">
        <v>7050</v>
      </c>
      <c r="F1335" s="24" t="s">
        <v>3091</v>
      </c>
      <c r="G1335" s="24" t="s">
        <v>31</v>
      </c>
      <c r="H1335" s="25" t="s">
        <v>7051</v>
      </c>
      <c r="I1335" s="24"/>
      <c r="J1335" s="24" t="s">
        <v>3048</v>
      </c>
      <c r="K1335" s="26">
        <v>45912</v>
      </c>
      <c r="L1335" s="26">
        <v>45058</v>
      </c>
      <c r="M1335" s="26">
        <v>45919</v>
      </c>
      <c r="N1335" s="24"/>
      <c r="O1335" s="26">
        <v>45919</v>
      </c>
      <c r="P1335" s="24" t="s">
        <v>3103</v>
      </c>
      <c r="Q1335" s="24" t="s">
        <v>3104</v>
      </c>
      <c r="R1335" s="24" t="s">
        <v>988</v>
      </c>
    </row>
    <row r="1336" spans="1:18" ht="40.200000000000003">
      <c r="A1336" s="24">
        <v>1335</v>
      </c>
      <c r="B1336" s="24" t="s">
        <v>7052</v>
      </c>
      <c r="C1336" s="29">
        <v>202547089433</v>
      </c>
      <c r="D1336" s="24" t="s">
        <v>31</v>
      </c>
      <c r="E1336" s="24" t="s">
        <v>7053</v>
      </c>
      <c r="F1336" s="24" t="s">
        <v>3091</v>
      </c>
      <c r="G1336" s="24" t="s">
        <v>31</v>
      </c>
      <c r="H1336" s="25" t="s">
        <v>7054</v>
      </c>
      <c r="I1336" s="24"/>
      <c r="J1336" s="24" t="s">
        <v>3048</v>
      </c>
      <c r="K1336" s="26">
        <v>45912</v>
      </c>
      <c r="L1336" s="26">
        <v>45061</v>
      </c>
      <c r="M1336" s="26">
        <v>45919</v>
      </c>
      <c r="N1336" s="24"/>
      <c r="O1336" s="26">
        <v>45919</v>
      </c>
      <c r="P1336" s="24" t="s">
        <v>3215</v>
      </c>
      <c r="Q1336" s="24" t="s">
        <v>3216</v>
      </c>
      <c r="R1336" s="24" t="s">
        <v>988</v>
      </c>
    </row>
    <row r="1337" spans="1:18" ht="40.200000000000003">
      <c r="A1337" s="24">
        <v>1336</v>
      </c>
      <c r="B1337" s="24" t="s">
        <v>7055</v>
      </c>
      <c r="C1337" s="29">
        <v>202547089689</v>
      </c>
      <c r="D1337" s="24" t="s">
        <v>31</v>
      </c>
      <c r="E1337" s="24" t="s">
        <v>7056</v>
      </c>
      <c r="F1337" s="24" t="s">
        <v>3091</v>
      </c>
      <c r="G1337" s="24" t="s">
        <v>31</v>
      </c>
      <c r="H1337" s="25" t="s">
        <v>7057</v>
      </c>
      <c r="I1337" s="24"/>
      <c r="J1337" s="24" t="s">
        <v>3048</v>
      </c>
      <c r="K1337" s="26">
        <v>45912</v>
      </c>
      <c r="L1337" s="26">
        <v>45061</v>
      </c>
      <c r="M1337" s="26">
        <v>45919</v>
      </c>
      <c r="N1337" s="24"/>
      <c r="O1337" s="26">
        <v>45919</v>
      </c>
      <c r="P1337" s="24" t="s">
        <v>3069</v>
      </c>
      <c r="Q1337" s="24" t="s">
        <v>3070</v>
      </c>
      <c r="R1337" s="24" t="s">
        <v>988</v>
      </c>
    </row>
    <row r="1338" spans="1:18" ht="40.200000000000003">
      <c r="A1338" s="24">
        <v>1337</v>
      </c>
      <c r="B1338" s="24" t="s">
        <v>7058</v>
      </c>
      <c r="C1338" s="29">
        <v>202517089335</v>
      </c>
      <c r="D1338" s="24" t="s">
        <v>58</v>
      </c>
      <c r="E1338" s="24" t="s">
        <v>7059</v>
      </c>
      <c r="F1338" s="24" t="s">
        <v>3312</v>
      </c>
      <c r="G1338" s="24" t="s">
        <v>6984</v>
      </c>
      <c r="H1338" s="25" t="s">
        <v>7060</v>
      </c>
      <c r="I1338" s="24"/>
      <c r="J1338" s="24" t="s">
        <v>3048</v>
      </c>
      <c r="K1338" s="26">
        <v>45912</v>
      </c>
      <c r="L1338" s="26">
        <v>45021</v>
      </c>
      <c r="M1338" s="26">
        <v>45919</v>
      </c>
      <c r="N1338" s="24"/>
      <c r="O1338" s="26">
        <v>45919</v>
      </c>
      <c r="P1338" s="24" t="s">
        <v>3084</v>
      </c>
      <c r="Q1338" s="24" t="s">
        <v>3085</v>
      </c>
      <c r="R1338" s="24" t="s">
        <v>988</v>
      </c>
    </row>
    <row r="1339" spans="1:18" ht="40.200000000000003">
      <c r="A1339" s="24">
        <v>1338</v>
      </c>
      <c r="B1339" s="24" t="s">
        <v>1313</v>
      </c>
      <c r="C1339" s="29">
        <v>202541089708</v>
      </c>
      <c r="D1339" s="24" t="s">
        <v>99</v>
      </c>
      <c r="E1339" s="24" t="s">
        <v>1314</v>
      </c>
      <c r="F1339" s="24" t="s">
        <v>3052</v>
      </c>
      <c r="G1339" s="24" t="s">
        <v>99</v>
      </c>
      <c r="H1339" s="25" t="s">
        <v>7061</v>
      </c>
      <c r="I1339" s="24" t="s">
        <v>3152</v>
      </c>
      <c r="J1339" s="24" t="s">
        <v>3048</v>
      </c>
      <c r="K1339" s="26">
        <v>45894</v>
      </c>
      <c r="L1339" s="26">
        <v>45919</v>
      </c>
      <c r="M1339" s="26">
        <v>45919</v>
      </c>
      <c r="N1339" s="26">
        <v>46862</v>
      </c>
      <c r="O1339" s="24"/>
      <c r="P1339" s="24" t="s">
        <v>3326</v>
      </c>
      <c r="Q1339" s="24" t="s">
        <v>3174</v>
      </c>
      <c r="R1339" s="24" t="s">
        <v>968</v>
      </c>
    </row>
    <row r="1340" spans="1:18" ht="53.4">
      <c r="A1340" s="24">
        <v>1339</v>
      </c>
      <c r="B1340" s="24" t="s">
        <v>1311</v>
      </c>
      <c r="C1340" s="29">
        <v>202541089513</v>
      </c>
      <c r="D1340" s="24" t="s">
        <v>56</v>
      </c>
      <c r="E1340" s="24" t="s">
        <v>1312</v>
      </c>
      <c r="F1340" s="24" t="s">
        <v>3091</v>
      </c>
      <c r="G1340" s="24" t="s">
        <v>4358</v>
      </c>
      <c r="H1340" s="25" t="s">
        <v>7062</v>
      </c>
      <c r="I1340" s="24" t="s">
        <v>3152</v>
      </c>
      <c r="J1340" s="24" t="s">
        <v>3048</v>
      </c>
      <c r="K1340" s="26">
        <v>45919</v>
      </c>
      <c r="L1340" s="26">
        <v>45919</v>
      </c>
      <c r="M1340" s="26">
        <v>45919</v>
      </c>
      <c r="N1340" s="26">
        <v>46862</v>
      </c>
      <c r="O1340" s="24"/>
      <c r="P1340" s="24" t="s">
        <v>3168</v>
      </c>
      <c r="Q1340" s="24" t="s">
        <v>3050</v>
      </c>
      <c r="R1340" s="24" t="s">
        <v>647</v>
      </c>
    </row>
    <row r="1341" spans="1:18" ht="27">
      <c r="A1341" s="24">
        <v>1340</v>
      </c>
      <c r="B1341" s="24" t="s">
        <v>7063</v>
      </c>
      <c r="C1341" s="29">
        <v>202547089611</v>
      </c>
      <c r="D1341" s="24" t="s">
        <v>142</v>
      </c>
      <c r="E1341" s="24" t="s">
        <v>7064</v>
      </c>
      <c r="F1341" s="24" t="s">
        <v>3091</v>
      </c>
      <c r="G1341" s="24" t="s">
        <v>3468</v>
      </c>
      <c r="H1341" s="25" t="s">
        <v>7065</v>
      </c>
      <c r="I1341" s="24"/>
      <c r="J1341" s="24" t="s">
        <v>3470</v>
      </c>
      <c r="K1341" s="26">
        <v>45846</v>
      </c>
      <c r="L1341" s="26">
        <v>45005</v>
      </c>
      <c r="M1341" s="26">
        <v>45919</v>
      </c>
      <c r="N1341" s="24"/>
      <c r="O1341" s="26">
        <v>45919</v>
      </c>
      <c r="P1341" s="24" t="s">
        <v>3364</v>
      </c>
      <c r="Q1341" s="24" t="s">
        <v>3255</v>
      </c>
      <c r="R1341" s="24" t="s">
        <v>988</v>
      </c>
    </row>
    <row r="1342" spans="1:18" ht="53.4">
      <c r="A1342" s="24">
        <v>1341</v>
      </c>
      <c r="B1342" s="24" t="s">
        <v>7066</v>
      </c>
      <c r="C1342" s="29">
        <v>202517089488</v>
      </c>
      <c r="D1342" s="24" t="s">
        <v>79</v>
      </c>
      <c r="E1342" s="24" t="s">
        <v>7067</v>
      </c>
      <c r="F1342" s="24" t="s">
        <v>3432</v>
      </c>
      <c r="G1342" s="24" t="s">
        <v>3433</v>
      </c>
      <c r="H1342" s="25" t="s">
        <v>7068</v>
      </c>
      <c r="I1342" s="24"/>
      <c r="J1342" s="24" t="s">
        <v>3048</v>
      </c>
      <c r="K1342" s="26">
        <v>45876</v>
      </c>
      <c r="L1342" s="26">
        <v>44981</v>
      </c>
      <c r="M1342" s="26">
        <v>45919</v>
      </c>
      <c r="N1342" s="24"/>
      <c r="O1342" s="26">
        <v>45919</v>
      </c>
      <c r="P1342" s="24" t="s">
        <v>3294</v>
      </c>
      <c r="Q1342" s="24" t="s">
        <v>3295</v>
      </c>
      <c r="R1342" s="24" t="s">
        <v>988</v>
      </c>
    </row>
    <row r="1343" spans="1:18" ht="40.200000000000003">
      <c r="A1343" s="24">
        <v>1342</v>
      </c>
      <c r="B1343" s="24" t="s">
        <v>1309</v>
      </c>
      <c r="C1343" s="29">
        <v>202511089546</v>
      </c>
      <c r="D1343" s="24" t="s">
        <v>35</v>
      </c>
      <c r="E1343" s="24" t="s">
        <v>1310</v>
      </c>
      <c r="F1343" s="24" t="s">
        <v>3091</v>
      </c>
      <c r="G1343" s="24" t="s">
        <v>3213</v>
      </c>
      <c r="H1343" s="25" t="s">
        <v>7069</v>
      </c>
      <c r="I1343" s="24" t="s">
        <v>3152</v>
      </c>
      <c r="J1343" s="24" t="s">
        <v>3048</v>
      </c>
      <c r="K1343" s="26">
        <v>45919</v>
      </c>
      <c r="L1343" s="26">
        <v>45919</v>
      </c>
      <c r="M1343" s="26">
        <v>45919</v>
      </c>
      <c r="N1343" s="26">
        <v>46862</v>
      </c>
      <c r="O1343" s="24"/>
      <c r="P1343" s="24" t="s">
        <v>3173</v>
      </c>
      <c r="Q1343" s="24" t="s">
        <v>3174</v>
      </c>
      <c r="R1343" s="24" t="s">
        <v>968</v>
      </c>
    </row>
    <row r="1344" spans="1:18" ht="53.4">
      <c r="A1344" s="24">
        <v>1343</v>
      </c>
      <c r="B1344" s="24" t="s">
        <v>1307</v>
      </c>
      <c r="C1344" s="29">
        <v>202541089356</v>
      </c>
      <c r="D1344" s="24" t="s">
        <v>35</v>
      </c>
      <c r="E1344" s="24" t="s">
        <v>1308</v>
      </c>
      <c r="F1344" s="24" t="s">
        <v>3091</v>
      </c>
      <c r="G1344" s="24" t="s">
        <v>3213</v>
      </c>
      <c r="H1344" s="25" t="s">
        <v>7070</v>
      </c>
      <c r="I1344" s="24" t="s">
        <v>3152</v>
      </c>
      <c r="J1344" s="24" t="s">
        <v>3048</v>
      </c>
      <c r="K1344" s="26">
        <v>45916</v>
      </c>
      <c r="L1344" s="26">
        <v>45919</v>
      </c>
      <c r="M1344" s="26">
        <v>45919</v>
      </c>
      <c r="N1344" s="26">
        <v>46862</v>
      </c>
      <c r="O1344" s="24"/>
      <c r="P1344" s="24" t="s">
        <v>3098</v>
      </c>
      <c r="Q1344" s="24" t="s">
        <v>3099</v>
      </c>
      <c r="R1344" s="24" t="s">
        <v>968</v>
      </c>
    </row>
    <row r="1345" spans="1:18" ht="40.200000000000003">
      <c r="A1345" s="24">
        <v>1344</v>
      </c>
      <c r="B1345" s="24" t="s">
        <v>1305</v>
      </c>
      <c r="C1345" s="29">
        <v>202541089514</v>
      </c>
      <c r="D1345" s="24" t="s">
        <v>35</v>
      </c>
      <c r="E1345" s="24" t="s">
        <v>1306</v>
      </c>
      <c r="F1345" s="24" t="s">
        <v>3091</v>
      </c>
      <c r="G1345" s="24" t="s">
        <v>3213</v>
      </c>
      <c r="H1345" s="25" t="s">
        <v>7071</v>
      </c>
      <c r="I1345" s="24" t="s">
        <v>3152</v>
      </c>
      <c r="J1345" s="24" t="s">
        <v>3048</v>
      </c>
      <c r="K1345" s="26">
        <v>45917</v>
      </c>
      <c r="L1345" s="26">
        <v>45919</v>
      </c>
      <c r="M1345" s="26">
        <v>45919</v>
      </c>
      <c r="N1345" s="26">
        <v>46862</v>
      </c>
      <c r="O1345" s="24"/>
      <c r="P1345" s="24" t="s">
        <v>3321</v>
      </c>
      <c r="Q1345" s="24" t="s">
        <v>3322</v>
      </c>
      <c r="R1345" s="24" t="s">
        <v>968</v>
      </c>
    </row>
    <row r="1346" spans="1:18" ht="40.200000000000003">
      <c r="A1346" s="24">
        <v>1345</v>
      </c>
      <c r="B1346" s="24" t="s">
        <v>7072</v>
      </c>
      <c r="C1346" s="29">
        <v>202517089528</v>
      </c>
      <c r="D1346" s="24" t="s">
        <v>36</v>
      </c>
      <c r="E1346" s="24" t="s">
        <v>7073</v>
      </c>
      <c r="F1346" s="24" t="s">
        <v>3091</v>
      </c>
      <c r="G1346" s="24" t="s">
        <v>3139</v>
      </c>
      <c r="H1346" s="25" t="s">
        <v>7074</v>
      </c>
      <c r="I1346" s="24"/>
      <c r="J1346" s="24" t="s">
        <v>3048</v>
      </c>
      <c r="K1346" s="26">
        <v>45895</v>
      </c>
      <c r="L1346" s="26">
        <v>45084</v>
      </c>
      <c r="M1346" s="26">
        <v>45919</v>
      </c>
      <c r="N1346" s="24"/>
      <c r="O1346" s="26">
        <v>45919</v>
      </c>
      <c r="P1346" s="24" t="s">
        <v>3364</v>
      </c>
      <c r="Q1346" s="24" t="s">
        <v>3255</v>
      </c>
      <c r="R1346" s="24" t="s">
        <v>988</v>
      </c>
    </row>
    <row r="1347" spans="1:18" ht="66.599999999999994">
      <c r="A1347" s="24">
        <v>1346</v>
      </c>
      <c r="B1347" s="24" t="s">
        <v>1316</v>
      </c>
      <c r="C1347" s="29">
        <v>202531089526</v>
      </c>
      <c r="D1347" s="24" t="s">
        <v>432</v>
      </c>
      <c r="E1347" s="24" t="s">
        <v>649</v>
      </c>
      <c r="F1347" s="24" t="s">
        <v>3052</v>
      </c>
      <c r="G1347" s="24" t="s">
        <v>432</v>
      </c>
      <c r="H1347" s="25" t="s">
        <v>7075</v>
      </c>
      <c r="I1347" s="24" t="s">
        <v>3152</v>
      </c>
      <c r="J1347" s="24" t="s">
        <v>3048</v>
      </c>
      <c r="K1347" s="26">
        <v>45856</v>
      </c>
      <c r="L1347" s="26">
        <v>45919</v>
      </c>
      <c r="M1347" s="26">
        <v>45919</v>
      </c>
      <c r="N1347" s="26">
        <v>46862</v>
      </c>
      <c r="O1347" s="24"/>
      <c r="P1347" s="24" t="s">
        <v>3583</v>
      </c>
      <c r="Q1347" s="24" t="s">
        <v>3584</v>
      </c>
      <c r="R1347" s="24" t="s">
        <v>968</v>
      </c>
    </row>
    <row r="1348" spans="1:18" ht="40.200000000000003">
      <c r="A1348" s="24">
        <v>1347</v>
      </c>
      <c r="B1348" s="24" t="s">
        <v>7076</v>
      </c>
      <c r="C1348" s="29">
        <v>202517089551</v>
      </c>
      <c r="D1348" s="24" t="s">
        <v>31</v>
      </c>
      <c r="E1348" s="24" t="s">
        <v>7077</v>
      </c>
      <c r="F1348" s="24" t="s">
        <v>3091</v>
      </c>
      <c r="G1348" s="24" t="s">
        <v>31</v>
      </c>
      <c r="H1348" s="25" t="s">
        <v>7078</v>
      </c>
      <c r="I1348" s="24"/>
      <c r="J1348" s="24" t="s">
        <v>3048</v>
      </c>
      <c r="K1348" s="26">
        <v>45918</v>
      </c>
      <c r="L1348" s="26">
        <v>45919</v>
      </c>
      <c r="M1348" s="26">
        <v>45919</v>
      </c>
      <c r="N1348" s="24"/>
      <c r="O1348" s="26">
        <v>45919</v>
      </c>
      <c r="P1348" s="24" t="s">
        <v>3114</v>
      </c>
      <c r="Q1348" s="24" t="s">
        <v>3094</v>
      </c>
      <c r="R1348" s="24" t="s">
        <v>988</v>
      </c>
    </row>
    <row r="1349" spans="1:18" ht="53.4">
      <c r="A1349" s="24">
        <v>1348</v>
      </c>
      <c r="B1349" s="24" t="s">
        <v>7079</v>
      </c>
      <c r="C1349" s="29">
        <v>202528089685</v>
      </c>
      <c r="D1349" s="24" t="s">
        <v>31</v>
      </c>
      <c r="E1349" s="24" t="s">
        <v>7080</v>
      </c>
      <c r="F1349" s="24" t="s">
        <v>3091</v>
      </c>
      <c r="G1349" s="24" t="s">
        <v>31</v>
      </c>
      <c r="H1349" s="25" t="s">
        <v>7081</v>
      </c>
      <c r="I1349" s="24"/>
      <c r="J1349" s="24" t="s">
        <v>3048</v>
      </c>
      <c r="K1349" s="26">
        <v>45917</v>
      </c>
      <c r="L1349" s="26">
        <v>45919</v>
      </c>
      <c r="M1349" s="26">
        <v>45919</v>
      </c>
      <c r="N1349" s="24"/>
      <c r="O1349" s="26">
        <v>45919</v>
      </c>
      <c r="P1349" s="24" t="s">
        <v>4192</v>
      </c>
      <c r="Q1349" s="24" t="s">
        <v>3070</v>
      </c>
      <c r="R1349" s="24" t="s">
        <v>988</v>
      </c>
    </row>
    <row r="1350" spans="1:18" ht="40.200000000000003">
      <c r="A1350" s="24">
        <v>1349</v>
      </c>
      <c r="B1350" s="24" t="s">
        <v>7082</v>
      </c>
      <c r="C1350" s="29">
        <v>202547089901</v>
      </c>
      <c r="D1350" s="24" t="s">
        <v>35</v>
      </c>
      <c r="E1350" s="24" t="s">
        <v>7083</v>
      </c>
      <c r="F1350" s="24" t="s">
        <v>3091</v>
      </c>
      <c r="G1350" s="24" t="s">
        <v>3213</v>
      </c>
      <c r="H1350" s="25" t="s">
        <v>7084</v>
      </c>
      <c r="I1350" s="24"/>
      <c r="J1350" s="24" t="s">
        <v>3048</v>
      </c>
      <c r="K1350" s="26">
        <v>45920</v>
      </c>
      <c r="L1350" s="26">
        <v>44978</v>
      </c>
      <c r="M1350" s="26">
        <v>45920</v>
      </c>
      <c r="N1350" s="24"/>
      <c r="O1350" s="26">
        <v>45920</v>
      </c>
      <c r="P1350" s="24" t="s">
        <v>3272</v>
      </c>
      <c r="Q1350" s="24" t="s">
        <v>3273</v>
      </c>
      <c r="R1350" s="24" t="s">
        <v>988</v>
      </c>
    </row>
    <row r="1351" spans="1:18" ht="27">
      <c r="A1351" s="24">
        <v>1350</v>
      </c>
      <c r="B1351" s="24" t="s">
        <v>7085</v>
      </c>
      <c r="C1351" s="29">
        <v>202514090475</v>
      </c>
      <c r="D1351" s="24" t="s">
        <v>197</v>
      </c>
      <c r="E1351" s="24" t="s">
        <v>7086</v>
      </c>
      <c r="F1351" s="24" t="s">
        <v>3177</v>
      </c>
      <c r="G1351" s="24" t="s">
        <v>197</v>
      </c>
      <c r="H1351" s="25" t="s">
        <v>7087</v>
      </c>
      <c r="I1351" s="24"/>
      <c r="J1351" s="24" t="s">
        <v>3048</v>
      </c>
      <c r="K1351" s="26">
        <v>45905</v>
      </c>
      <c r="L1351" s="26">
        <v>45558</v>
      </c>
      <c r="M1351" s="26">
        <v>45922</v>
      </c>
      <c r="N1351" s="24"/>
      <c r="O1351" s="26">
        <v>45922</v>
      </c>
      <c r="P1351" s="24" t="s">
        <v>3109</v>
      </c>
      <c r="Q1351" s="24" t="s">
        <v>3110</v>
      </c>
      <c r="R1351" s="24" t="s">
        <v>988</v>
      </c>
    </row>
    <row r="1352" spans="1:18" ht="40.200000000000003">
      <c r="A1352" s="24">
        <v>1351</v>
      </c>
      <c r="B1352" s="24" t="s">
        <v>1317</v>
      </c>
      <c r="C1352" s="29">
        <v>202541090228</v>
      </c>
      <c r="D1352" s="24" t="s">
        <v>37</v>
      </c>
      <c r="E1352" s="24" t="s">
        <v>1318</v>
      </c>
      <c r="F1352" s="24" t="s">
        <v>3059</v>
      </c>
      <c r="G1352" s="24" t="s">
        <v>3330</v>
      </c>
      <c r="H1352" s="25" t="s">
        <v>7088</v>
      </c>
      <c r="I1352" s="24" t="s">
        <v>23</v>
      </c>
      <c r="J1352" s="24" t="s">
        <v>3048</v>
      </c>
      <c r="K1352" s="26">
        <v>45814</v>
      </c>
      <c r="L1352" s="26">
        <v>45922</v>
      </c>
      <c r="M1352" s="26">
        <v>45922</v>
      </c>
      <c r="N1352" s="26">
        <v>46865</v>
      </c>
      <c r="O1352" s="24"/>
      <c r="P1352" s="24" t="s">
        <v>3364</v>
      </c>
      <c r="Q1352" s="24" t="s">
        <v>3255</v>
      </c>
      <c r="R1352" s="24" t="s">
        <v>974</v>
      </c>
    </row>
    <row r="1353" spans="1:18" ht="53.4">
      <c r="A1353" s="24">
        <v>1352</v>
      </c>
      <c r="B1353" s="24" t="s">
        <v>7089</v>
      </c>
      <c r="C1353" s="29">
        <v>202517090384</v>
      </c>
      <c r="D1353" s="24" t="s">
        <v>124</v>
      </c>
      <c r="E1353" s="24" t="s">
        <v>7090</v>
      </c>
      <c r="F1353" s="24" t="s">
        <v>3066</v>
      </c>
      <c r="G1353" s="24" t="s">
        <v>3067</v>
      </c>
      <c r="H1353" s="25" t="s">
        <v>7091</v>
      </c>
      <c r="I1353" s="24"/>
      <c r="J1353" s="24" t="s">
        <v>3048</v>
      </c>
      <c r="K1353" s="26">
        <v>45896</v>
      </c>
      <c r="L1353" s="26">
        <v>45019</v>
      </c>
      <c r="M1353" s="26">
        <v>45922</v>
      </c>
      <c r="N1353" s="24"/>
      <c r="O1353" s="26">
        <v>45922</v>
      </c>
      <c r="P1353" s="24" t="s">
        <v>3135</v>
      </c>
      <c r="Q1353" s="24" t="s">
        <v>3136</v>
      </c>
      <c r="R1353" s="24" t="s">
        <v>988</v>
      </c>
    </row>
    <row r="1354" spans="1:18" ht="53.4">
      <c r="A1354" s="24">
        <v>1353</v>
      </c>
      <c r="B1354" s="24" t="s">
        <v>1320</v>
      </c>
      <c r="C1354" s="29">
        <v>202541090364</v>
      </c>
      <c r="D1354" s="24" t="s">
        <v>99</v>
      </c>
      <c r="E1354" s="24" t="s">
        <v>1321</v>
      </c>
      <c r="F1354" s="24" t="s">
        <v>3052</v>
      </c>
      <c r="G1354" s="24" t="s">
        <v>99</v>
      </c>
      <c r="H1354" s="25" t="s">
        <v>7092</v>
      </c>
      <c r="I1354" s="24" t="s">
        <v>3152</v>
      </c>
      <c r="J1354" s="24" t="s">
        <v>3048</v>
      </c>
      <c r="K1354" s="26">
        <v>45863</v>
      </c>
      <c r="L1354" s="26">
        <v>45922</v>
      </c>
      <c r="M1354" s="26">
        <v>45922</v>
      </c>
      <c r="N1354" s="26">
        <v>46865</v>
      </c>
      <c r="O1354" s="24"/>
      <c r="P1354" s="24" t="s">
        <v>3093</v>
      </c>
      <c r="Q1354" s="24" t="s">
        <v>3094</v>
      </c>
      <c r="R1354" s="24" t="s">
        <v>968</v>
      </c>
    </row>
    <row r="1355" spans="1:18" ht="40.200000000000003">
      <c r="A1355" s="24">
        <v>1354</v>
      </c>
      <c r="B1355" s="24" t="s">
        <v>7093</v>
      </c>
      <c r="C1355" s="29">
        <v>202517090342</v>
      </c>
      <c r="D1355" s="24" t="s">
        <v>47</v>
      </c>
      <c r="E1355" s="24" t="s">
        <v>7094</v>
      </c>
      <c r="F1355" s="24" t="s">
        <v>3091</v>
      </c>
      <c r="G1355" s="24" t="s">
        <v>47</v>
      </c>
      <c r="H1355" s="25" t="s">
        <v>7095</v>
      </c>
      <c r="I1355" s="24"/>
      <c r="J1355" s="24" t="s">
        <v>3048</v>
      </c>
      <c r="K1355" s="26">
        <v>45869</v>
      </c>
      <c r="L1355" s="26">
        <v>44979</v>
      </c>
      <c r="M1355" s="26">
        <v>45922</v>
      </c>
      <c r="N1355" s="24"/>
      <c r="O1355" s="26">
        <v>45922</v>
      </c>
      <c r="P1355" s="24" t="s">
        <v>3228</v>
      </c>
      <c r="Q1355" s="24" t="s">
        <v>3229</v>
      </c>
      <c r="R1355" s="24" t="s">
        <v>988</v>
      </c>
    </row>
    <row r="1356" spans="1:18" ht="53.4">
      <c r="A1356" s="24">
        <v>1355</v>
      </c>
      <c r="B1356" s="24" t="s">
        <v>7096</v>
      </c>
      <c r="C1356" s="29">
        <v>202547090506</v>
      </c>
      <c r="D1356" s="24" t="s">
        <v>102</v>
      </c>
      <c r="E1356" s="24" t="s">
        <v>7097</v>
      </c>
      <c r="F1356" s="24" t="s">
        <v>3312</v>
      </c>
      <c r="G1356" s="24" t="s">
        <v>7098</v>
      </c>
      <c r="H1356" s="25" t="s">
        <v>7099</v>
      </c>
      <c r="I1356" s="24"/>
      <c r="J1356" s="24" t="s">
        <v>3048</v>
      </c>
      <c r="K1356" s="26">
        <v>45817</v>
      </c>
      <c r="L1356" s="26">
        <v>45012</v>
      </c>
      <c r="M1356" s="26">
        <v>45922</v>
      </c>
      <c r="N1356" s="24"/>
      <c r="O1356" s="26">
        <v>45922</v>
      </c>
      <c r="P1356" s="24" t="s">
        <v>3414</v>
      </c>
      <c r="Q1356" s="24" t="s">
        <v>3415</v>
      </c>
      <c r="R1356" s="24" t="s">
        <v>988</v>
      </c>
    </row>
    <row r="1357" spans="1:18" ht="27">
      <c r="A1357" s="24">
        <v>1356</v>
      </c>
      <c r="B1357" s="24" t="s">
        <v>1319</v>
      </c>
      <c r="C1357" s="29">
        <v>202541090428</v>
      </c>
      <c r="D1357" s="24" t="s">
        <v>69</v>
      </c>
      <c r="E1357" s="24" t="s">
        <v>649</v>
      </c>
      <c r="F1357" s="24" t="s">
        <v>3052</v>
      </c>
      <c r="G1357" s="24" t="s">
        <v>69</v>
      </c>
      <c r="H1357" s="25" t="s">
        <v>7100</v>
      </c>
      <c r="I1357" s="24" t="s">
        <v>3152</v>
      </c>
      <c r="J1357" s="24" t="s">
        <v>3048</v>
      </c>
      <c r="K1357" s="26">
        <v>45908</v>
      </c>
      <c r="L1357" s="26">
        <v>45922</v>
      </c>
      <c r="M1357" s="26">
        <v>45922</v>
      </c>
      <c r="N1357" s="26">
        <v>46865</v>
      </c>
      <c r="O1357" s="24"/>
      <c r="P1357" s="24" t="s">
        <v>7101</v>
      </c>
      <c r="Q1357" s="24" t="s">
        <v>3225</v>
      </c>
      <c r="R1357" s="24" t="s">
        <v>968</v>
      </c>
    </row>
    <row r="1358" spans="1:18" ht="40.200000000000003">
      <c r="A1358" s="24">
        <v>1357</v>
      </c>
      <c r="B1358" s="24" t="s">
        <v>7102</v>
      </c>
      <c r="C1358" s="29">
        <v>202517090268</v>
      </c>
      <c r="D1358" s="24" t="s">
        <v>84</v>
      </c>
      <c r="E1358" s="24" t="s">
        <v>7103</v>
      </c>
      <c r="F1358" s="24" t="s">
        <v>3091</v>
      </c>
      <c r="G1358" s="24" t="s">
        <v>84</v>
      </c>
      <c r="H1358" s="25" t="s">
        <v>7104</v>
      </c>
      <c r="I1358" s="24"/>
      <c r="J1358" s="24" t="s">
        <v>3048</v>
      </c>
      <c r="K1358" s="26">
        <v>45912</v>
      </c>
      <c r="L1358" s="26">
        <v>45044</v>
      </c>
      <c r="M1358" s="26">
        <v>45922</v>
      </c>
      <c r="N1358" s="24"/>
      <c r="O1358" s="26">
        <v>45922</v>
      </c>
      <c r="P1358" s="24" t="s">
        <v>3220</v>
      </c>
      <c r="Q1358" s="24" t="s">
        <v>3221</v>
      </c>
      <c r="R1358" s="24" t="s">
        <v>988</v>
      </c>
    </row>
    <row r="1359" spans="1:18" ht="79.8">
      <c r="A1359" s="24">
        <v>1358</v>
      </c>
      <c r="B1359" s="24" t="s">
        <v>7105</v>
      </c>
      <c r="C1359" s="29">
        <v>202517090457</v>
      </c>
      <c r="D1359" s="24" t="s">
        <v>123</v>
      </c>
      <c r="E1359" s="24" t="s">
        <v>7106</v>
      </c>
      <c r="F1359" s="24" t="s">
        <v>3045</v>
      </c>
      <c r="G1359" s="24" t="s">
        <v>4679</v>
      </c>
      <c r="H1359" s="25" t="s">
        <v>7107</v>
      </c>
      <c r="I1359" s="24"/>
      <c r="J1359" s="24" t="s">
        <v>3048</v>
      </c>
      <c r="K1359" s="26">
        <v>45918</v>
      </c>
      <c r="L1359" s="26">
        <v>45188</v>
      </c>
      <c r="M1359" s="26">
        <v>45922</v>
      </c>
      <c r="N1359" s="24"/>
      <c r="O1359" s="26">
        <v>45922</v>
      </c>
      <c r="P1359" s="24" t="s">
        <v>3435</v>
      </c>
      <c r="Q1359" s="24" t="s">
        <v>3159</v>
      </c>
      <c r="R1359" s="24" t="s">
        <v>988</v>
      </c>
    </row>
    <row r="1360" spans="1:18" ht="66.599999999999994">
      <c r="A1360" s="24">
        <v>1359</v>
      </c>
      <c r="B1360" s="24" t="s">
        <v>7108</v>
      </c>
      <c r="C1360" s="29">
        <v>202517090275</v>
      </c>
      <c r="D1360" s="24" t="s">
        <v>123</v>
      </c>
      <c r="E1360" s="24" t="s">
        <v>7109</v>
      </c>
      <c r="F1360" s="24" t="s">
        <v>3045</v>
      </c>
      <c r="G1360" s="24" t="s">
        <v>4679</v>
      </c>
      <c r="H1360" s="25" t="s">
        <v>7110</v>
      </c>
      <c r="I1360" s="24"/>
      <c r="J1360" s="24" t="s">
        <v>3048</v>
      </c>
      <c r="K1360" s="26">
        <v>45869</v>
      </c>
      <c r="L1360" s="26">
        <v>45013</v>
      </c>
      <c r="M1360" s="26">
        <v>45922</v>
      </c>
      <c r="N1360" s="24"/>
      <c r="O1360" s="26">
        <v>45923</v>
      </c>
      <c r="P1360" s="24" t="s">
        <v>4491</v>
      </c>
      <c r="Q1360" s="24" t="s">
        <v>3279</v>
      </c>
      <c r="R1360" s="24" t="s">
        <v>988</v>
      </c>
    </row>
    <row r="1361" spans="1:18" ht="40.200000000000003">
      <c r="A1361" s="24">
        <v>1360</v>
      </c>
      <c r="B1361" s="24" t="s">
        <v>7111</v>
      </c>
      <c r="C1361" s="29">
        <v>202517090254</v>
      </c>
      <c r="D1361" s="24" t="s">
        <v>32</v>
      </c>
      <c r="E1361" s="24" t="s">
        <v>7112</v>
      </c>
      <c r="F1361" s="24" t="s">
        <v>3066</v>
      </c>
      <c r="G1361" s="24" t="s">
        <v>3067</v>
      </c>
      <c r="H1361" s="25" t="s">
        <v>7113</v>
      </c>
      <c r="I1361" s="24"/>
      <c r="J1361" s="24" t="s">
        <v>3048</v>
      </c>
      <c r="K1361" s="26">
        <v>45908</v>
      </c>
      <c r="L1361" s="26">
        <v>45176</v>
      </c>
      <c r="M1361" s="26">
        <v>45922</v>
      </c>
      <c r="N1361" s="24"/>
      <c r="O1361" s="26">
        <v>45922</v>
      </c>
      <c r="P1361" s="24" t="s">
        <v>3204</v>
      </c>
      <c r="Q1361" s="24" t="s">
        <v>3205</v>
      </c>
      <c r="R1361" s="24" t="s">
        <v>988</v>
      </c>
    </row>
    <row r="1362" spans="1:18" ht="40.200000000000003">
      <c r="A1362" s="24">
        <v>1361</v>
      </c>
      <c r="B1362" s="24" t="s">
        <v>7114</v>
      </c>
      <c r="C1362" s="29">
        <v>202517090253</v>
      </c>
      <c r="D1362" s="24" t="s">
        <v>32</v>
      </c>
      <c r="E1362" s="24" t="s">
        <v>7115</v>
      </c>
      <c r="F1362" s="24" t="s">
        <v>3066</v>
      </c>
      <c r="G1362" s="24" t="s">
        <v>3067</v>
      </c>
      <c r="H1362" s="25" t="s">
        <v>7116</v>
      </c>
      <c r="I1362" s="24"/>
      <c r="J1362" s="24" t="s">
        <v>3048</v>
      </c>
      <c r="K1362" s="26">
        <v>45902</v>
      </c>
      <c r="L1362" s="26">
        <v>45134</v>
      </c>
      <c r="M1362" s="26">
        <v>45922</v>
      </c>
      <c r="N1362" s="24"/>
      <c r="O1362" s="26">
        <v>45922</v>
      </c>
      <c r="P1362" s="24" t="s">
        <v>3204</v>
      </c>
      <c r="Q1362" s="24" t="s">
        <v>3205</v>
      </c>
      <c r="R1362" s="24" t="s">
        <v>988</v>
      </c>
    </row>
    <row r="1363" spans="1:18" ht="53.4">
      <c r="A1363" s="24">
        <v>1362</v>
      </c>
      <c r="B1363" s="24" t="s">
        <v>7117</v>
      </c>
      <c r="C1363" s="29">
        <v>202517090256</v>
      </c>
      <c r="D1363" s="24" t="s">
        <v>32</v>
      </c>
      <c r="E1363" s="24" t="s">
        <v>7118</v>
      </c>
      <c r="F1363" s="24" t="s">
        <v>3066</v>
      </c>
      <c r="G1363" s="24" t="s">
        <v>3067</v>
      </c>
      <c r="H1363" s="25" t="s">
        <v>7119</v>
      </c>
      <c r="I1363" s="24"/>
      <c r="J1363" s="24" t="s">
        <v>3048</v>
      </c>
      <c r="K1363" s="26">
        <v>45915</v>
      </c>
      <c r="L1363" s="26">
        <v>45135</v>
      </c>
      <c r="M1363" s="26">
        <v>45922</v>
      </c>
      <c r="N1363" s="24"/>
      <c r="O1363" s="26">
        <v>45922</v>
      </c>
      <c r="P1363" s="24" t="s">
        <v>3204</v>
      </c>
      <c r="Q1363" s="24" t="s">
        <v>3205</v>
      </c>
      <c r="R1363" s="24" t="s">
        <v>988</v>
      </c>
    </row>
    <row r="1364" spans="1:18" ht="53.4">
      <c r="A1364" s="24">
        <v>1363</v>
      </c>
      <c r="B1364" s="24" t="s">
        <v>7120</v>
      </c>
      <c r="C1364" s="29">
        <v>202547090258</v>
      </c>
      <c r="D1364" s="24" t="s">
        <v>32</v>
      </c>
      <c r="E1364" s="24" t="s">
        <v>7121</v>
      </c>
      <c r="F1364" s="24" t="s">
        <v>3066</v>
      </c>
      <c r="G1364" s="24" t="s">
        <v>3067</v>
      </c>
      <c r="H1364" s="25" t="s">
        <v>7122</v>
      </c>
      <c r="I1364" s="24"/>
      <c r="J1364" s="24" t="s">
        <v>3048</v>
      </c>
      <c r="K1364" s="26">
        <v>45917</v>
      </c>
      <c r="L1364" s="26">
        <v>45196</v>
      </c>
      <c r="M1364" s="26">
        <v>45922</v>
      </c>
      <c r="N1364" s="24"/>
      <c r="O1364" s="26">
        <v>45922</v>
      </c>
      <c r="P1364" s="24" t="s">
        <v>3254</v>
      </c>
      <c r="Q1364" s="24" t="s">
        <v>3255</v>
      </c>
      <c r="R1364" s="24" t="s">
        <v>988</v>
      </c>
    </row>
    <row r="1365" spans="1:18" ht="53.4">
      <c r="A1365" s="24">
        <v>1364</v>
      </c>
      <c r="B1365" s="24" t="s">
        <v>7123</v>
      </c>
      <c r="C1365" s="29">
        <v>202547090413</v>
      </c>
      <c r="D1365" s="24" t="s">
        <v>108</v>
      </c>
      <c r="E1365" s="24" t="s">
        <v>7124</v>
      </c>
      <c r="F1365" s="24" t="s">
        <v>3312</v>
      </c>
      <c r="G1365" s="24" t="s">
        <v>6627</v>
      </c>
      <c r="H1365" s="25" t="s">
        <v>7125</v>
      </c>
      <c r="I1365" s="24"/>
      <c r="J1365" s="24" t="s">
        <v>3048</v>
      </c>
      <c r="K1365" s="26">
        <v>45863</v>
      </c>
      <c r="L1365" s="26">
        <v>44980</v>
      </c>
      <c r="M1365" s="26">
        <v>45922</v>
      </c>
      <c r="N1365" s="24"/>
      <c r="O1365" s="26">
        <v>45922</v>
      </c>
      <c r="P1365" s="24" t="s">
        <v>3120</v>
      </c>
      <c r="Q1365" s="24" t="s">
        <v>3121</v>
      </c>
      <c r="R1365" s="24" t="s">
        <v>988</v>
      </c>
    </row>
    <row r="1366" spans="1:18" ht="53.4">
      <c r="A1366" s="24">
        <v>1365</v>
      </c>
      <c r="B1366" s="24" t="s">
        <v>7126</v>
      </c>
      <c r="C1366" s="29">
        <v>202547090385</v>
      </c>
      <c r="D1366" s="24" t="s">
        <v>31</v>
      </c>
      <c r="E1366" s="24" t="s">
        <v>7127</v>
      </c>
      <c r="F1366" s="24" t="s">
        <v>3091</v>
      </c>
      <c r="G1366" s="24" t="s">
        <v>31</v>
      </c>
      <c r="H1366" s="25" t="s">
        <v>7128</v>
      </c>
      <c r="I1366" s="24"/>
      <c r="J1366" s="24" t="s">
        <v>3048</v>
      </c>
      <c r="K1366" s="26">
        <v>45917</v>
      </c>
      <c r="L1366" s="26">
        <v>45071</v>
      </c>
      <c r="M1366" s="26">
        <v>45922</v>
      </c>
      <c r="N1366" s="24"/>
      <c r="O1366" s="26">
        <v>45922</v>
      </c>
      <c r="P1366" s="24" t="s">
        <v>3215</v>
      </c>
      <c r="Q1366" s="24" t="s">
        <v>3216</v>
      </c>
      <c r="R1366" s="24" t="s">
        <v>988</v>
      </c>
    </row>
    <row r="1367" spans="1:18" ht="27">
      <c r="A1367" s="24">
        <v>1366</v>
      </c>
      <c r="B1367" s="24" t="s">
        <v>7129</v>
      </c>
      <c r="C1367" s="29">
        <v>202517090311</v>
      </c>
      <c r="D1367" s="24" t="s">
        <v>34</v>
      </c>
      <c r="E1367" s="24" t="s">
        <v>7130</v>
      </c>
      <c r="F1367" s="24" t="s">
        <v>3066</v>
      </c>
      <c r="G1367" s="24" t="s">
        <v>3067</v>
      </c>
      <c r="H1367" s="25" t="s">
        <v>7131</v>
      </c>
      <c r="I1367" s="24"/>
      <c r="J1367" s="24" t="s">
        <v>3048</v>
      </c>
      <c r="K1367" s="26">
        <v>45912</v>
      </c>
      <c r="L1367" s="26">
        <v>45138</v>
      </c>
      <c r="M1367" s="26">
        <v>45922</v>
      </c>
      <c r="N1367" s="24"/>
      <c r="O1367" s="26">
        <v>45922</v>
      </c>
      <c r="P1367" s="24" t="s">
        <v>3204</v>
      </c>
      <c r="Q1367" s="24" t="s">
        <v>3205</v>
      </c>
      <c r="R1367" s="24" t="s">
        <v>988</v>
      </c>
    </row>
    <row r="1368" spans="1:18" ht="40.200000000000003">
      <c r="A1368" s="24">
        <v>1367</v>
      </c>
      <c r="B1368" s="24" t="s">
        <v>7132</v>
      </c>
      <c r="C1368" s="29">
        <v>202517090388</v>
      </c>
      <c r="D1368" s="24" t="s">
        <v>34</v>
      </c>
      <c r="E1368" s="24" t="s">
        <v>7133</v>
      </c>
      <c r="F1368" s="24" t="s">
        <v>3066</v>
      </c>
      <c r="G1368" s="24" t="s">
        <v>3319</v>
      </c>
      <c r="H1368" s="25" t="s">
        <v>7134</v>
      </c>
      <c r="I1368" s="24"/>
      <c r="J1368" s="24" t="s">
        <v>3048</v>
      </c>
      <c r="K1368" s="26">
        <v>45904</v>
      </c>
      <c r="L1368" s="26">
        <v>45055</v>
      </c>
      <c r="M1368" s="26">
        <v>45922</v>
      </c>
      <c r="N1368" s="24"/>
      <c r="O1368" s="26">
        <v>45922</v>
      </c>
      <c r="P1368" s="24" t="s">
        <v>3284</v>
      </c>
      <c r="Q1368" s="24" t="s">
        <v>3285</v>
      </c>
      <c r="R1368" s="24" t="s">
        <v>988</v>
      </c>
    </row>
    <row r="1369" spans="1:18" ht="66.599999999999994">
      <c r="A1369" s="24">
        <v>1368</v>
      </c>
      <c r="B1369" s="24" t="s">
        <v>7135</v>
      </c>
      <c r="C1369" s="29">
        <v>202517091094</v>
      </c>
      <c r="D1369" s="24" t="s">
        <v>143</v>
      </c>
      <c r="E1369" s="24" t="s">
        <v>7136</v>
      </c>
      <c r="F1369" s="24" t="s">
        <v>3066</v>
      </c>
      <c r="G1369" s="24" t="s">
        <v>3067</v>
      </c>
      <c r="H1369" s="25" t="s">
        <v>7137</v>
      </c>
      <c r="I1369" s="24"/>
      <c r="J1369" s="24" t="s">
        <v>3048</v>
      </c>
      <c r="K1369" s="26">
        <v>45831</v>
      </c>
      <c r="L1369" s="26">
        <v>45351</v>
      </c>
      <c r="M1369" s="26">
        <v>45923</v>
      </c>
      <c r="N1369" s="24"/>
      <c r="O1369" s="26">
        <v>45923</v>
      </c>
      <c r="P1369" s="24" t="s">
        <v>3075</v>
      </c>
      <c r="Q1369" s="24" t="s">
        <v>3076</v>
      </c>
      <c r="R1369" s="24" t="s">
        <v>988</v>
      </c>
    </row>
    <row r="1370" spans="1:18" ht="40.200000000000003">
      <c r="A1370" s="24">
        <v>1369</v>
      </c>
      <c r="B1370" s="24" t="s">
        <v>7138</v>
      </c>
      <c r="C1370" s="29">
        <v>202544090929</v>
      </c>
      <c r="D1370" s="24" t="s">
        <v>39</v>
      </c>
      <c r="E1370" s="24" t="s">
        <v>7139</v>
      </c>
      <c r="F1370" s="24" t="s">
        <v>3165</v>
      </c>
      <c r="G1370" s="24" t="s">
        <v>3166</v>
      </c>
      <c r="H1370" s="25" t="s">
        <v>7140</v>
      </c>
      <c r="I1370" s="24"/>
      <c r="J1370" s="24" t="s">
        <v>3048</v>
      </c>
      <c r="K1370" s="26">
        <v>45887</v>
      </c>
      <c r="L1370" s="26">
        <v>45558</v>
      </c>
      <c r="M1370" s="26">
        <v>45923</v>
      </c>
      <c r="N1370" s="24"/>
      <c r="O1370" s="26">
        <v>45923</v>
      </c>
      <c r="P1370" s="24" t="s">
        <v>3893</v>
      </c>
      <c r="Q1370" s="24" t="s">
        <v>3894</v>
      </c>
      <c r="R1370" s="24" t="s">
        <v>988</v>
      </c>
    </row>
    <row r="1371" spans="1:18" ht="40.200000000000003">
      <c r="A1371" s="24">
        <v>1370</v>
      </c>
      <c r="B1371" s="24" t="s">
        <v>1328</v>
      </c>
      <c r="C1371" s="29">
        <v>202541090819</v>
      </c>
      <c r="D1371" s="24" t="s">
        <v>623</v>
      </c>
      <c r="E1371" s="24" t="s">
        <v>649</v>
      </c>
      <c r="F1371" s="24" t="s">
        <v>3052</v>
      </c>
      <c r="G1371" s="24" t="s">
        <v>623</v>
      </c>
      <c r="H1371" s="25" t="s">
        <v>7141</v>
      </c>
      <c r="I1371" s="24" t="s">
        <v>3152</v>
      </c>
      <c r="J1371" s="24" t="s">
        <v>3334</v>
      </c>
      <c r="K1371" s="26">
        <v>45469</v>
      </c>
      <c r="L1371" s="26">
        <v>45923</v>
      </c>
      <c r="M1371" s="26">
        <v>45923</v>
      </c>
      <c r="N1371" s="26">
        <v>46866</v>
      </c>
      <c r="O1371" s="24"/>
      <c r="P1371" s="24" t="s">
        <v>3192</v>
      </c>
      <c r="Q1371" s="24" t="s">
        <v>3193</v>
      </c>
      <c r="R1371" s="24" t="s">
        <v>968</v>
      </c>
    </row>
    <row r="1372" spans="1:18" ht="53.4">
      <c r="A1372" s="24">
        <v>1371</v>
      </c>
      <c r="B1372" s="24" t="s">
        <v>1322</v>
      </c>
      <c r="C1372" s="29">
        <v>202541090921</v>
      </c>
      <c r="D1372" s="24" t="s">
        <v>33</v>
      </c>
      <c r="E1372" s="24" t="s">
        <v>1323</v>
      </c>
      <c r="F1372" s="24" t="s">
        <v>3052</v>
      </c>
      <c r="G1372" s="24" t="s">
        <v>3319</v>
      </c>
      <c r="H1372" s="25" t="s">
        <v>7142</v>
      </c>
      <c r="I1372" s="24" t="s">
        <v>3152</v>
      </c>
      <c r="J1372" s="24" t="s">
        <v>3048</v>
      </c>
      <c r="K1372" s="26">
        <v>45880</v>
      </c>
      <c r="L1372" s="26">
        <v>45923</v>
      </c>
      <c r="M1372" s="26">
        <v>45923</v>
      </c>
      <c r="N1372" s="26">
        <v>46866</v>
      </c>
      <c r="O1372" s="24"/>
      <c r="P1372" s="24" t="s">
        <v>3321</v>
      </c>
      <c r="Q1372" s="24" t="s">
        <v>3322</v>
      </c>
      <c r="R1372" s="24" t="s">
        <v>968</v>
      </c>
    </row>
    <row r="1373" spans="1:18" ht="27">
      <c r="A1373" s="24">
        <v>1372</v>
      </c>
      <c r="B1373" s="24" t="s">
        <v>7143</v>
      </c>
      <c r="C1373" s="29">
        <v>202517091156</v>
      </c>
      <c r="D1373" s="24" t="s">
        <v>103</v>
      </c>
      <c r="E1373" s="24" t="s">
        <v>7144</v>
      </c>
      <c r="F1373" s="24" t="s">
        <v>3117</v>
      </c>
      <c r="G1373" s="24" t="s">
        <v>7145</v>
      </c>
      <c r="H1373" s="25" t="s">
        <v>7146</v>
      </c>
      <c r="I1373" s="24"/>
      <c r="J1373" s="24" t="s">
        <v>3048</v>
      </c>
      <c r="K1373" s="26">
        <v>45901</v>
      </c>
      <c r="L1373" s="26">
        <v>44981</v>
      </c>
      <c r="M1373" s="26">
        <v>45923</v>
      </c>
      <c r="N1373" s="24"/>
      <c r="O1373" s="26">
        <v>45923</v>
      </c>
      <c r="P1373" s="24" t="s">
        <v>3130</v>
      </c>
      <c r="Q1373" s="24" t="s">
        <v>3131</v>
      </c>
      <c r="R1373" s="24" t="s">
        <v>988</v>
      </c>
    </row>
    <row r="1374" spans="1:18" ht="27">
      <c r="A1374" s="24">
        <v>1373</v>
      </c>
      <c r="B1374" s="24" t="s">
        <v>7147</v>
      </c>
      <c r="C1374" s="29">
        <v>202517090855</v>
      </c>
      <c r="D1374" s="24" t="s">
        <v>48</v>
      </c>
      <c r="E1374" s="24" t="s">
        <v>7148</v>
      </c>
      <c r="F1374" s="24" t="s">
        <v>3066</v>
      </c>
      <c r="G1374" s="24" t="s">
        <v>3077</v>
      </c>
      <c r="H1374" s="25" t="s">
        <v>7149</v>
      </c>
      <c r="I1374" s="24"/>
      <c r="J1374" s="24" t="s">
        <v>3048</v>
      </c>
      <c r="K1374" s="26">
        <v>45854</v>
      </c>
      <c r="L1374" s="26">
        <v>45009</v>
      </c>
      <c r="M1374" s="26">
        <v>45923</v>
      </c>
      <c r="N1374" s="24"/>
      <c r="O1374" s="26">
        <v>45923</v>
      </c>
      <c r="P1374" s="24" t="s">
        <v>3289</v>
      </c>
      <c r="Q1374" s="24" t="s">
        <v>3290</v>
      </c>
      <c r="R1374" s="24" t="s">
        <v>988</v>
      </c>
    </row>
    <row r="1375" spans="1:18" ht="27">
      <c r="A1375" s="24">
        <v>1374</v>
      </c>
      <c r="B1375" s="24" t="s">
        <v>7150</v>
      </c>
      <c r="C1375" s="29">
        <v>202517090800</v>
      </c>
      <c r="D1375" s="24" t="s">
        <v>48</v>
      </c>
      <c r="E1375" s="24" t="s">
        <v>7151</v>
      </c>
      <c r="F1375" s="24" t="s">
        <v>3066</v>
      </c>
      <c r="G1375" s="24" t="s">
        <v>3077</v>
      </c>
      <c r="H1375" s="25" t="s">
        <v>7152</v>
      </c>
      <c r="I1375" s="24"/>
      <c r="J1375" s="24" t="s">
        <v>3048</v>
      </c>
      <c r="K1375" s="26">
        <v>45861</v>
      </c>
      <c r="L1375" s="26">
        <v>45008</v>
      </c>
      <c r="M1375" s="26">
        <v>45923</v>
      </c>
      <c r="N1375" s="24"/>
      <c r="O1375" s="26">
        <v>45923</v>
      </c>
      <c r="P1375" s="24" t="s">
        <v>3079</v>
      </c>
      <c r="Q1375" s="24" t="s">
        <v>3080</v>
      </c>
      <c r="R1375" s="24" t="s">
        <v>988</v>
      </c>
    </row>
    <row r="1376" spans="1:18" ht="27">
      <c r="A1376" s="24">
        <v>1375</v>
      </c>
      <c r="B1376" s="24" t="s">
        <v>7153</v>
      </c>
      <c r="C1376" s="29">
        <v>202511091009</v>
      </c>
      <c r="D1376" s="24" t="s">
        <v>63</v>
      </c>
      <c r="E1376" s="24" t="s">
        <v>7154</v>
      </c>
      <c r="F1376" s="24" t="s">
        <v>3052</v>
      </c>
      <c r="G1376" s="24" t="s">
        <v>4014</v>
      </c>
      <c r="H1376" s="25" t="s">
        <v>7155</v>
      </c>
      <c r="I1376" s="24" t="s">
        <v>23</v>
      </c>
      <c r="J1376" s="24" t="s">
        <v>3048</v>
      </c>
      <c r="K1376" s="26">
        <v>45799</v>
      </c>
      <c r="L1376" s="26">
        <v>45923</v>
      </c>
      <c r="M1376" s="26">
        <v>45923</v>
      </c>
      <c r="N1376" s="24"/>
      <c r="O1376" s="26">
        <v>45923</v>
      </c>
      <c r="P1376" s="24" t="s">
        <v>4491</v>
      </c>
      <c r="Q1376" s="24" t="s">
        <v>3279</v>
      </c>
      <c r="R1376" s="24" t="s">
        <v>988</v>
      </c>
    </row>
    <row r="1377" spans="1:18" ht="40.200000000000003">
      <c r="A1377" s="24">
        <v>1376</v>
      </c>
      <c r="B1377" s="24" t="s">
        <v>1324</v>
      </c>
      <c r="C1377" s="29">
        <v>202541090719</v>
      </c>
      <c r="D1377" s="24" t="s">
        <v>56</v>
      </c>
      <c r="E1377" s="24" t="s">
        <v>1325</v>
      </c>
      <c r="F1377" s="24" t="s">
        <v>3091</v>
      </c>
      <c r="G1377" s="24" t="s">
        <v>4358</v>
      </c>
      <c r="H1377" s="25" t="s">
        <v>7156</v>
      </c>
      <c r="I1377" s="24" t="s">
        <v>3152</v>
      </c>
      <c r="J1377" s="24" t="s">
        <v>3048</v>
      </c>
      <c r="K1377" s="26">
        <v>45917</v>
      </c>
      <c r="L1377" s="26">
        <v>45923</v>
      </c>
      <c r="M1377" s="26">
        <v>45923</v>
      </c>
      <c r="N1377" s="26">
        <v>46866</v>
      </c>
      <c r="O1377" s="24"/>
      <c r="P1377" s="24" t="s">
        <v>3049</v>
      </c>
      <c r="Q1377" s="24" t="s">
        <v>3050</v>
      </c>
      <c r="R1377" s="24" t="s">
        <v>647</v>
      </c>
    </row>
    <row r="1378" spans="1:18" ht="40.200000000000003">
      <c r="A1378" s="24">
        <v>1377</v>
      </c>
      <c r="B1378" s="24" t="s">
        <v>1329</v>
      </c>
      <c r="C1378" s="29">
        <v>202511091003</v>
      </c>
      <c r="D1378" s="24" t="s">
        <v>56</v>
      </c>
      <c r="E1378" s="24" t="s">
        <v>1330</v>
      </c>
      <c r="F1378" s="24" t="s">
        <v>3091</v>
      </c>
      <c r="G1378" s="24" t="s">
        <v>6462</v>
      </c>
      <c r="H1378" s="25" t="s">
        <v>7157</v>
      </c>
      <c r="I1378" s="24" t="s">
        <v>3152</v>
      </c>
      <c r="J1378" s="24" t="s">
        <v>3048</v>
      </c>
      <c r="K1378" s="26">
        <v>45919</v>
      </c>
      <c r="L1378" s="26">
        <v>45923</v>
      </c>
      <c r="M1378" s="26">
        <v>45923</v>
      </c>
      <c r="N1378" s="26">
        <v>46866</v>
      </c>
      <c r="O1378" s="24"/>
      <c r="P1378" s="24" t="s">
        <v>3321</v>
      </c>
      <c r="Q1378" s="24" t="s">
        <v>3322</v>
      </c>
      <c r="R1378" s="24" t="s">
        <v>647</v>
      </c>
    </row>
    <row r="1379" spans="1:18" ht="40.200000000000003">
      <c r="A1379" s="24">
        <v>1378</v>
      </c>
      <c r="B1379" s="24" t="s">
        <v>7158</v>
      </c>
      <c r="C1379" s="29">
        <v>202517090657</v>
      </c>
      <c r="D1379" s="24" t="s">
        <v>185</v>
      </c>
      <c r="E1379" s="24" t="s">
        <v>7159</v>
      </c>
      <c r="F1379" s="24" t="s">
        <v>3059</v>
      </c>
      <c r="G1379" s="24" t="s">
        <v>3741</v>
      </c>
      <c r="H1379" s="25" t="s">
        <v>7160</v>
      </c>
      <c r="I1379" s="24"/>
      <c r="J1379" s="24" t="s">
        <v>3048</v>
      </c>
      <c r="K1379" s="26">
        <v>45839</v>
      </c>
      <c r="L1379" s="26">
        <v>45013</v>
      </c>
      <c r="M1379" s="26">
        <v>45923</v>
      </c>
      <c r="N1379" s="24"/>
      <c r="O1379" s="26">
        <v>45923</v>
      </c>
      <c r="P1379" s="24" t="s">
        <v>3204</v>
      </c>
      <c r="Q1379" s="24" t="s">
        <v>3205</v>
      </c>
      <c r="R1379" s="24" t="s">
        <v>988</v>
      </c>
    </row>
    <row r="1380" spans="1:18" ht="53.4">
      <c r="A1380" s="24">
        <v>1379</v>
      </c>
      <c r="B1380" s="24" t="s">
        <v>1326</v>
      </c>
      <c r="C1380" s="29">
        <v>202511090999</v>
      </c>
      <c r="D1380" s="24" t="s">
        <v>35</v>
      </c>
      <c r="E1380" s="24" t="s">
        <v>1327</v>
      </c>
      <c r="F1380" s="24" t="s">
        <v>3091</v>
      </c>
      <c r="G1380" s="24" t="s">
        <v>3213</v>
      </c>
      <c r="H1380" s="25" t="s">
        <v>7161</v>
      </c>
      <c r="I1380" s="24" t="s">
        <v>3152</v>
      </c>
      <c r="J1380" s="24" t="s">
        <v>3048</v>
      </c>
      <c r="K1380" s="26">
        <v>45919</v>
      </c>
      <c r="L1380" s="26">
        <v>45923</v>
      </c>
      <c r="M1380" s="26">
        <v>45923</v>
      </c>
      <c r="N1380" s="26">
        <v>46866</v>
      </c>
      <c r="O1380" s="24"/>
      <c r="P1380" s="24" t="s">
        <v>3173</v>
      </c>
      <c r="Q1380" s="24" t="s">
        <v>3174</v>
      </c>
      <c r="R1380" s="24" t="s">
        <v>968</v>
      </c>
    </row>
    <row r="1381" spans="1:18" ht="53.4">
      <c r="A1381" s="24">
        <v>1380</v>
      </c>
      <c r="B1381" s="24" t="s">
        <v>7162</v>
      </c>
      <c r="C1381" s="29">
        <v>202517090834</v>
      </c>
      <c r="D1381" s="24" t="s">
        <v>538</v>
      </c>
      <c r="E1381" s="24" t="s">
        <v>7163</v>
      </c>
      <c r="F1381" s="24" t="s">
        <v>3091</v>
      </c>
      <c r="G1381" s="24" t="s">
        <v>7164</v>
      </c>
      <c r="H1381" s="25" t="s">
        <v>7165</v>
      </c>
      <c r="I1381" s="24"/>
      <c r="J1381" s="24" t="s">
        <v>3048</v>
      </c>
      <c r="K1381" s="26">
        <v>45889</v>
      </c>
      <c r="L1381" s="26">
        <v>44991</v>
      </c>
      <c r="M1381" s="26">
        <v>45923</v>
      </c>
      <c r="N1381" s="24"/>
      <c r="O1381" s="26">
        <v>45923</v>
      </c>
      <c r="P1381" s="24" t="s">
        <v>3130</v>
      </c>
      <c r="Q1381" s="24" t="s">
        <v>3131</v>
      </c>
      <c r="R1381" s="24" t="s">
        <v>988</v>
      </c>
    </row>
    <row r="1382" spans="1:18" ht="79.8">
      <c r="A1382" s="24">
        <v>1381</v>
      </c>
      <c r="B1382" s="24" t="s">
        <v>7166</v>
      </c>
      <c r="C1382" s="29">
        <v>202517090656</v>
      </c>
      <c r="D1382" s="24" t="s">
        <v>32</v>
      </c>
      <c r="E1382" s="24" t="s">
        <v>7167</v>
      </c>
      <c r="F1382" s="24" t="s">
        <v>3066</v>
      </c>
      <c r="G1382" s="24" t="s">
        <v>3067</v>
      </c>
      <c r="H1382" s="25" t="s">
        <v>7168</v>
      </c>
      <c r="I1382" s="24"/>
      <c r="J1382" s="24" t="s">
        <v>3048</v>
      </c>
      <c r="K1382" s="26">
        <v>45922</v>
      </c>
      <c r="L1382" s="26">
        <v>44981</v>
      </c>
      <c r="M1382" s="26">
        <v>45923</v>
      </c>
      <c r="N1382" s="24"/>
      <c r="O1382" s="26">
        <v>45923</v>
      </c>
      <c r="P1382" s="24" t="s">
        <v>3233</v>
      </c>
      <c r="Q1382" s="24" t="s">
        <v>3234</v>
      </c>
      <c r="R1382" s="24" t="s">
        <v>988</v>
      </c>
    </row>
    <row r="1383" spans="1:18" ht="53.4">
      <c r="A1383" s="24">
        <v>1382</v>
      </c>
      <c r="B1383" s="24" t="s">
        <v>7169</v>
      </c>
      <c r="C1383" s="29">
        <v>202518090737</v>
      </c>
      <c r="D1383" s="24" t="s">
        <v>32</v>
      </c>
      <c r="E1383" s="24" t="s">
        <v>7170</v>
      </c>
      <c r="F1383" s="24" t="s">
        <v>3066</v>
      </c>
      <c r="G1383" s="24" t="s">
        <v>3067</v>
      </c>
      <c r="H1383" s="25" t="s">
        <v>7171</v>
      </c>
      <c r="I1383" s="24"/>
      <c r="J1383" s="24" t="s">
        <v>3048</v>
      </c>
      <c r="K1383" s="26">
        <v>45916</v>
      </c>
      <c r="L1383" s="26">
        <v>45923</v>
      </c>
      <c r="M1383" s="26">
        <v>45923</v>
      </c>
      <c r="N1383" s="24"/>
      <c r="O1383" s="26">
        <v>46093</v>
      </c>
      <c r="P1383" s="24" t="s">
        <v>3239</v>
      </c>
      <c r="Q1383" s="24" t="s">
        <v>3240</v>
      </c>
      <c r="R1383" s="24" t="s">
        <v>988</v>
      </c>
    </row>
    <row r="1384" spans="1:18" ht="40.200000000000003">
      <c r="A1384" s="24">
        <v>1383</v>
      </c>
      <c r="B1384" s="24" t="s">
        <v>7172</v>
      </c>
      <c r="C1384" s="29">
        <v>202518091131</v>
      </c>
      <c r="D1384" s="24" t="s">
        <v>32</v>
      </c>
      <c r="E1384" s="24" t="s">
        <v>7173</v>
      </c>
      <c r="F1384" s="24" t="s">
        <v>3066</v>
      </c>
      <c r="G1384" s="24" t="s">
        <v>3067</v>
      </c>
      <c r="H1384" s="25" t="s">
        <v>7174</v>
      </c>
      <c r="I1384" s="24"/>
      <c r="J1384" s="24" t="s">
        <v>3048</v>
      </c>
      <c r="K1384" s="26">
        <v>45915</v>
      </c>
      <c r="L1384" s="26">
        <v>45923</v>
      </c>
      <c r="M1384" s="26">
        <v>45923</v>
      </c>
      <c r="N1384" s="24"/>
      <c r="O1384" s="26">
        <v>46093</v>
      </c>
      <c r="P1384" s="24" t="s">
        <v>3135</v>
      </c>
      <c r="Q1384" s="24" t="s">
        <v>3136</v>
      </c>
      <c r="R1384" s="24" t="s">
        <v>988</v>
      </c>
    </row>
    <row r="1385" spans="1:18" ht="40.200000000000003">
      <c r="A1385" s="24">
        <v>1384</v>
      </c>
      <c r="B1385" s="24" t="s">
        <v>7175</v>
      </c>
      <c r="C1385" s="29">
        <v>202518091144</v>
      </c>
      <c r="D1385" s="24" t="s">
        <v>32</v>
      </c>
      <c r="E1385" s="24" t="s">
        <v>7176</v>
      </c>
      <c r="F1385" s="24" t="s">
        <v>3066</v>
      </c>
      <c r="G1385" s="24" t="s">
        <v>3067</v>
      </c>
      <c r="H1385" s="25" t="s">
        <v>7177</v>
      </c>
      <c r="I1385" s="24"/>
      <c r="J1385" s="24" t="s">
        <v>3048</v>
      </c>
      <c r="K1385" s="26">
        <v>45915</v>
      </c>
      <c r="L1385" s="26">
        <v>45923</v>
      </c>
      <c r="M1385" s="26">
        <v>45923</v>
      </c>
      <c r="N1385" s="24"/>
      <c r="O1385" s="26">
        <v>46104</v>
      </c>
      <c r="P1385" s="24" t="s">
        <v>3135</v>
      </c>
      <c r="Q1385" s="24" t="s">
        <v>3136</v>
      </c>
      <c r="R1385" s="24" t="s">
        <v>988</v>
      </c>
    </row>
    <row r="1386" spans="1:18" ht="27">
      <c r="A1386" s="24">
        <v>1385</v>
      </c>
      <c r="B1386" s="24" t="s">
        <v>7178</v>
      </c>
      <c r="C1386" s="29">
        <v>202517090813</v>
      </c>
      <c r="D1386" s="24" t="s">
        <v>133</v>
      </c>
      <c r="E1386" s="24" t="s">
        <v>7179</v>
      </c>
      <c r="F1386" s="24" t="s">
        <v>3394</v>
      </c>
      <c r="G1386" s="24" t="s">
        <v>3441</v>
      </c>
      <c r="H1386" s="25" t="s">
        <v>7180</v>
      </c>
      <c r="I1386" s="24"/>
      <c r="J1386" s="24" t="s">
        <v>3048</v>
      </c>
      <c r="K1386" s="26">
        <v>45877</v>
      </c>
      <c r="L1386" s="26">
        <v>45021</v>
      </c>
      <c r="M1386" s="26">
        <v>45923</v>
      </c>
      <c r="N1386" s="24"/>
      <c r="O1386" s="26">
        <v>45923</v>
      </c>
      <c r="P1386" s="24" t="s">
        <v>3305</v>
      </c>
      <c r="Q1386" s="24" t="s">
        <v>3306</v>
      </c>
      <c r="R1386" s="24" t="s">
        <v>988</v>
      </c>
    </row>
    <row r="1387" spans="1:18" ht="53.4">
      <c r="A1387" s="24">
        <v>1386</v>
      </c>
      <c r="B1387" s="24" t="s">
        <v>7181</v>
      </c>
      <c r="C1387" s="29">
        <v>202517090806</v>
      </c>
      <c r="D1387" s="24" t="s">
        <v>597</v>
      </c>
      <c r="E1387" s="24" t="s">
        <v>7182</v>
      </c>
      <c r="F1387" s="24" t="s">
        <v>3394</v>
      </c>
      <c r="G1387" s="24" t="s">
        <v>7183</v>
      </c>
      <c r="H1387" s="25" t="s">
        <v>7184</v>
      </c>
      <c r="I1387" s="24"/>
      <c r="J1387" s="24" t="s">
        <v>3048</v>
      </c>
      <c r="K1387" s="26">
        <v>45742</v>
      </c>
      <c r="L1387" s="26">
        <v>45923</v>
      </c>
      <c r="M1387" s="26">
        <v>45923</v>
      </c>
      <c r="N1387" s="24"/>
      <c r="O1387" s="26">
        <v>45940</v>
      </c>
      <c r="P1387" s="24" t="s">
        <v>3062</v>
      </c>
      <c r="Q1387" s="24" t="s">
        <v>3063</v>
      </c>
      <c r="R1387" s="24" t="s">
        <v>647</v>
      </c>
    </row>
    <row r="1388" spans="1:18" ht="79.8">
      <c r="A1388" s="24">
        <v>1387</v>
      </c>
      <c r="B1388" s="24" t="s">
        <v>7185</v>
      </c>
      <c r="C1388" s="29">
        <v>202547090913</v>
      </c>
      <c r="D1388" s="24" t="s">
        <v>31</v>
      </c>
      <c r="E1388" s="24" t="s">
        <v>7186</v>
      </c>
      <c r="F1388" s="24" t="s">
        <v>3091</v>
      </c>
      <c r="G1388" s="24" t="s">
        <v>31</v>
      </c>
      <c r="H1388" s="25" t="s">
        <v>7187</v>
      </c>
      <c r="I1388" s="24"/>
      <c r="J1388" s="24" t="s">
        <v>3048</v>
      </c>
      <c r="K1388" s="26">
        <v>45917</v>
      </c>
      <c r="L1388" s="26">
        <v>45072</v>
      </c>
      <c r="M1388" s="26">
        <v>45923</v>
      </c>
      <c r="N1388" s="24"/>
      <c r="O1388" s="26">
        <v>45923</v>
      </c>
      <c r="P1388" s="24" t="s">
        <v>3352</v>
      </c>
      <c r="Q1388" s="24" t="s">
        <v>3216</v>
      </c>
      <c r="R1388" s="24" t="s">
        <v>988</v>
      </c>
    </row>
    <row r="1389" spans="1:18" ht="53.4">
      <c r="A1389" s="24">
        <v>1388</v>
      </c>
      <c r="B1389" s="24" t="s">
        <v>7188</v>
      </c>
      <c r="C1389" s="29">
        <v>202517091153</v>
      </c>
      <c r="D1389" s="24" t="s">
        <v>31</v>
      </c>
      <c r="E1389" s="24" t="s">
        <v>7189</v>
      </c>
      <c r="F1389" s="24" t="s">
        <v>3091</v>
      </c>
      <c r="G1389" s="24" t="s">
        <v>31</v>
      </c>
      <c r="H1389" s="25" t="s">
        <v>7190</v>
      </c>
      <c r="I1389" s="24"/>
      <c r="J1389" s="24" t="s">
        <v>3048</v>
      </c>
      <c r="K1389" s="26">
        <v>45917</v>
      </c>
      <c r="L1389" s="26">
        <v>45084</v>
      </c>
      <c r="M1389" s="26">
        <v>45923</v>
      </c>
      <c r="N1389" s="24"/>
      <c r="O1389" s="26">
        <v>45923</v>
      </c>
      <c r="P1389" s="24" t="s">
        <v>3069</v>
      </c>
      <c r="Q1389" s="24" t="s">
        <v>3070</v>
      </c>
      <c r="R1389" s="24" t="s">
        <v>988</v>
      </c>
    </row>
    <row r="1390" spans="1:18" ht="40.200000000000003">
      <c r="A1390" s="24">
        <v>1389</v>
      </c>
      <c r="B1390" s="24" t="s">
        <v>7191</v>
      </c>
      <c r="C1390" s="29">
        <v>202547090910</v>
      </c>
      <c r="D1390" s="24" t="s">
        <v>31</v>
      </c>
      <c r="E1390" s="24" t="s">
        <v>7192</v>
      </c>
      <c r="F1390" s="24" t="s">
        <v>3091</v>
      </c>
      <c r="G1390" s="24" t="s">
        <v>31</v>
      </c>
      <c r="H1390" s="25" t="s">
        <v>7193</v>
      </c>
      <c r="I1390" s="24"/>
      <c r="J1390" s="24" t="s">
        <v>3048</v>
      </c>
      <c r="K1390" s="26">
        <v>45917</v>
      </c>
      <c r="L1390" s="26">
        <v>45085</v>
      </c>
      <c r="M1390" s="26">
        <v>45923</v>
      </c>
      <c r="N1390" s="24"/>
      <c r="O1390" s="26">
        <v>45923</v>
      </c>
      <c r="P1390" s="24" t="s">
        <v>3192</v>
      </c>
      <c r="Q1390" s="24" t="s">
        <v>3193</v>
      </c>
      <c r="R1390" s="24" t="s">
        <v>988</v>
      </c>
    </row>
    <row r="1391" spans="1:18" ht="40.200000000000003">
      <c r="A1391" s="24">
        <v>1390</v>
      </c>
      <c r="B1391" s="24" t="s">
        <v>7194</v>
      </c>
      <c r="C1391" s="29">
        <v>202547091035</v>
      </c>
      <c r="D1391" s="24" t="s">
        <v>31</v>
      </c>
      <c r="E1391" s="24" t="s">
        <v>7195</v>
      </c>
      <c r="F1391" s="24" t="s">
        <v>3091</v>
      </c>
      <c r="G1391" s="24" t="s">
        <v>31</v>
      </c>
      <c r="H1391" s="25" t="s">
        <v>7196</v>
      </c>
      <c r="I1391" s="24"/>
      <c r="J1391" s="24" t="s">
        <v>3048</v>
      </c>
      <c r="K1391" s="26">
        <v>45917</v>
      </c>
      <c r="L1391" s="26">
        <v>45085</v>
      </c>
      <c r="M1391" s="26">
        <v>45923</v>
      </c>
      <c r="N1391" s="24"/>
      <c r="O1391" s="26">
        <v>45923</v>
      </c>
      <c r="P1391" s="24" t="s">
        <v>3192</v>
      </c>
      <c r="Q1391" s="24" t="s">
        <v>3193</v>
      </c>
      <c r="R1391" s="24" t="s">
        <v>988</v>
      </c>
    </row>
    <row r="1392" spans="1:18" ht="27">
      <c r="A1392" s="24">
        <v>1391</v>
      </c>
      <c r="B1392" s="24" t="s">
        <v>7197</v>
      </c>
      <c r="C1392" s="29">
        <v>202547091020</v>
      </c>
      <c r="D1392" s="24" t="s">
        <v>31</v>
      </c>
      <c r="E1392" s="24" t="s">
        <v>7198</v>
      </c>
      <c r="F1392" s="24" t="s">
        <v>3091</v>
      </c>
      <c r="G1392" s="24" t="s">
        <v>31</v>
      </c>
      <c r="H1392" s="25" t="s">
        <v>7199</v>
      </c>
      <c r="I1392" s="24"/>
      <c r="J1392" s="24" t="s">
        <v>3048</v>
      </c>
      <c r="K1392" s="26">
        <v>45917</v>
      </c>
      <c r="L1392" s="26">
        <v>45070</v>
      </c>
      <c r="M1392" s="26">
        <v>45923</v>
      </c>
      <c r="N1392" s="24"/>
      <c r="O1392" s="26">
        <v>45923</v>
      </c>
      <c r="P1392" s="24" t="s">
        <v>3093</v>
      </c>
      <c r="Q1392" s="24" t="s">
        <v>3094</v>
      </c>
      <c r="R1392" s="24" t="s">
        <v>988</v>
      </c>
    </row>
    <row r="1393" spans="1:18" ht="53.4">
      <c r="A1393" s="24">
        <v>1392</v>
      </c>
      <c r="B1393" s="24" t="s">
        <v>7200</v>
      </c>
      <c r="C1393" s="29">
        <v>202547090907</v>
      </c>
      <c r="D1393" s="24" t="s">
        <v>31</v>
      </c>
      <c r="E1393" s="24" t="s">
        <v>7201</v>
      </c>
      <c r="F1393" s="24" t="s">
        <v>3091</v>
      </c>
      <c r="G1393" s="24" t="s">
        <v>31</v>
      </c>
      <c r="H1393" s="25" t="s">
        <v>7202</v>
      </c>
      <c r="I1393" s="24"/>
      <c r="J1393" s="24" t="s">
        <v>3048</v>
      </c>
      <c r="K1393" s="26">
        <v>45917</v>
      </c>
      <c r="L1393" s="26">
        <v>45071</v>
      </c>
      <c r="M1393" s="26">
        <v>45923</v>
      </c>
      <c r="N1393" s="24"/>
      <c r="O1393" s="26">
        <v>45923</v>
      </c>
      <c r="P1393" s="24" t="s">
        <v>3272</v>
      </c>
      <c r="Q1393" s="24" t="s">
        <v>3273</v>
      </c>
      <c r="R1393" s="24" t="s">
        <v>988</v>
      </c>
    </row>
    <row r="1394" spans="1:18" ht="66.599999999999994">
      <c r="A1394" s="24">
        <v>1393</v>
      </c>
      <c r="B1394" s="24" t="s">
        <v>7203</v>
      </c>
      <c r="C1394" s="29">
        <v>202547090712</v>
      </c>
      <c r="D1394" s="24" t="s">
        <v>31</v>
      </c>
      <c r="E1394" s="24" t="s">
        <v>7204</v>
      </c>
      <c r="F1394" s="24" t="s">
        <v>3091</v>
      </c>
      <c r="G1394" s="24" t="s">
        <v>31</v>
      </c>
      <c r="H1394" s="25" t="s">
        <v>7205</v>
      </c>
      <c r="I1394" s="24"/>
      <c r="J1394" s="24" t="s">
        <v>3048</v>
      </c>
      <c r="K1394" s="26">
        <v>45917</v>
      </c>
      <c r="L1394" s="26">
        <v>45062</v>
      </c>
      <c r="M1394" s="26">
        <v>45923</v>
      </c>
      <c r="N1394" s="24"/>
      <c r="O1394" s="26">
        <v>45923</v>
      </c>
      <c r="P1394" s="24" t="s">
        <v>3098</v>
      </c>
      <c r="Q1394" s="24" t="s">
        <v>3099</v>
      </c>
      <c r="R1394" s="24" t="s">
        <v>988</v>
      </c>
    </row>
    <row r="1395" spans="1:18" ht="40.200000000000003">
      <c r="A1395" s="24">
        <v>1394</v>
      </c>
      <c r="B1395" s="24" t="s">
        <v>7206</v>
      </c>
      <c r="C1395" s="29">
        <v>202547091011</v>
      </c>
      <c r="D1395" s="24" t="s">
        <v>31</v>
      </c>
      <c r="E1395" s="24" t="s">
        <v>7207</v>
      </c>
      <c r="F1395" s="24" t="s">
        <v>3091</v>
      </c>
      <c r="G1395" s="24" t="s">
        <v>31</v>
      </c>
      <c r="H1395" s="25" t="s">
        <v>7208</v>
      </c>
      <c r="I1395" s="24"/>
      <c r="J1395" s="24" t="s">
        <v>3048</v>
      </c>
      <c r="K1395" s="26">
        <v>45917</v>
      </c>
      <c r="L1395" s="26">
        <v>45064</v>
      </c>
      <c r="M1395" s="26">
        <v>45923</v>
      </c>
      <c r="N1395" s="24"/>
      <c r="O1395" s="26">
        <v>45923</v>
      </c>
      <c r="P1395" s="24" t="s">
        <v>3098</v>
      </c>
      <c r="Q1395" s="24" t="s">
        <v>3099</v>
      </c>
      <c r="R1395" s="24" t="s">
        <v>988</v>
      </c>
    </row>
    <row r="1396" spans="1:18" ht="40.200000000000003">
      <c r="A1396" s="24">
        <v>1395</v>
      </c>
      <c r="B1396" s="24" t="s">
        <v>7209</v>
      </c>
      <c r="C1396" s="29">
        <v>202547090864</v>
      </c>
      <c r="D1396" s="24" t="s">
        <v>31</v>
      </c>
      <c r="E1396" s="24" t="s">
        <v>7210</v>
      </c>
      <c r="F1396" s="24" t="s">
        <v>3091</v>
      </c>
      <c r="G1396" s="24" t="s">
        <v>31</v>
      </c>
      <c r="H1396" s="25" t="s">
        <v>7211</v>
      </c>
      <c r="I1396" s="24"/>
      <c r="J1396" s="24" t="s">
        <v>3048</v>
      </c>
      <c r="K1396" s="26">
        <v>45917</v>
      </c>
      <c r="L1396" s="26">
        <v>45065</v>
      </c>
      <c r="M1396" s="26">
        <v>45923</v>
      </c>
      <c r="N1396" s="24"/>
      <c r="O1396" s="26">
        <v>45923</v>
      </c>
      <c r="P1396" s="24" t="s">
        <v>3098</v>
      </c>
      <c r="Q1396" s="24" t="s">
        <v>3099</v>
      </c>
      <c r="R1396" s="24" t="s">
        <v>988</v>
      </c>
    </row>
    <row r="1397" spans="1:18" ht="53.4">
      <c r="A1397" s="24">
        <v>1396</v>
      </c>
      <c r="B1397" s="24" t="s">
        <v>7212</v>
      </c>
      <c r="C1397" s="29">
        <v>202547091073</v>
      </c>
      <c r="D1397" s="24" t="s">
        <v>31</v>
      </c>
      <c r="E1397" s="24" t="s">
        <v>7213</v>
      </c>
      <c r="F1397" s="24" t="s">
        <v>3091</v>
      </c>
      <c r="G1397" s="24" t="s">
        <v>31</v>
      </c>
      <c r="H1397" s="25" t="s">
        <v>7214</v>
      </c>
      <c r="I1397" s="24"/>
      <c r="J1397" s="24" t="s">
        <v>3048</v>
      </c>
      <c r="K1397" s="26">
        <v>45917</v>
      </c>
      <c r="L1397" s="26">
        <v>45068</v>
      </c>
      <c r="M1397" s="26">
        <v>45923</v>
      </c>
      <c r="N1397" s="24"/>
      <c r="O1397" s="26">
        <v>45923</v>
      </c>
      <c r="P1397" s="24" t="s">
        <v>3103</v>
      </c>
      <c r="Q1397" s="24" t="s">
        <v>3104</v>
      </c>
      <c r="R1397" s="24" t="s">
        <v>988</v>
      </c>
    </row>
    <row r="1398" spans="1:18" ht="40.200000000000003">
      <c r="A1398" s="24">
        <v>1397</v>
      </c>
      <c r="B1398" s="24" t="s">
        <v>7215</v>
      </c>
      <c r="C1398" s="29">
        <v>202547090891</v>
      </c>
      <c r="D1398" s="24" t="s">
        <v>31</v>
      </c>
      <c r="E1398" s="24" t="s">
        <v>7216</v>
      </c>
      <c r="F1398" s="24" t="s">
        <v>3091</v>
      </c>
      <c r="G1398" s="24" t="s">
        <v>31</v>
      </c>
      <c r="H1398" s="25" t="s">
        <v>7217</v>
      </c>
      <c r="I1398" s="24"/>
      <c r="J1398" s="24" t="s">
        <v>3048</v>
      </c>
      <c r="K1398" s="26">
        <v>45918</v>
      </c>
      <c r="L1398" s="26">
        <v>45923</v>
      </c>
      <c r="M1398" s="26">
        <v>45923</v>
      </c>
      <c r="N1398" s="24"/>
      <c r="O1398" s="26">
        <v>45923</v>
      </c>
      <c r="P1398" s="24" t="s">
        <v>3098</v>
      </c>
      <c r="Q1398" s="24" t="s">
        <v>3099</v>
      </c>
      <c r="R1398" s="24" t="s">
        <v>988</v>
      </c>
    </row>
    <row r="1399" spans="1:18" ht="93">
      <c r="A1399" s="24">
        <v>1398</v>
      </c>
      <c r="B1399" s="24" t="s">
        <v>7218</v>
      </c>
      <c r="C1399" s="29">
        <v>202547091038</v>
      </c>
      <c r="D1399" s="24" t="s">
        <v>31</v>
      </c>
      <c r="E1399" s="24" t="s">
        <v>7219</v>
      </c>
      <c r="F1399" s="24" t="s">
        <v>3091</v>
      </c>
      <c r="G1399" s="24" t="s">
        <v>31</v>
      </c>
      <c r="H1399" s="25" t="s">
        <v>7220</v>
      </c>
      <c r="I1399" s="24"/>
      <c r="J1399" s="24" t="s">
        <v>3048</v>
      </c>
      <c r="K1399" s="26">
        <v>45918</v>
      </c>
      <c r="L1399" s="26">
        <v>45068</v>
      </c>
      <c r="M1399" s="26">
        <v>45923</v>
      </c>
      <c r="N1399" s="24"/>
      <c r="O1399" s="26">
        <v>45923</v>
      </c>
      <c r="P1399" s="24" t="s">
        <v>3098</v>
      </c>
      <c r="Q1399" s="24" t="s">
        <v>3099</v>
      </c>
      <c r="R1399" s="24" t="s">
        <v>988</v>
      </c>
    </row>
    <row r="1400" spans="1:18" ht="40.200000000000003">
      <c r="A1400" s="24">
        <v>1399</v>
      </c>
      <c r="B1400" s="24" t="s">
        <v>7221</v>
      </c>
      <c r="C1400" s="29">
        <v>202517090831</v>
      </c>
      <c r="D1400" s="24" t="s">
        <v>31</v>
      </c>
      <c r="E1400" s="24" t="s">
        <v>7222</v>
      </c>
      <c r="F1400" s="24" t="s">
        <v>3091</v>
      </c>
      <c r="G1400" s="24" t="s">
        <v>31</v>
      </c>
      <c r="H1400" s="25" t="s">
        <v>7223</v>
      </c>
      <c r="I1400" s="24"/>
      <c r="J1400" s="24" t="s">
        <v>3048</v>
      </c>
      <c r="K1400" s="26">
        <v>45917</v>
      </c>
      <c r="L1400" s="26">
        <v>45078</v>
      </c>
      <c r="M1400" s="26">
        <v>45923</v>
      </c>
      <c r="N1400" s="24"/>
      <c r="O1400" s="26">
        <v>45923</v>
      </c>
      <c r="P1400" s="24" t="s">
        <v>3069</v>
      </c>
      <c r="Q1400" s="24" t="s">
        <v>3070</v>
      </c>
      <c r="R1400" s="24" t="s">
        <v>988</v>
      </c>
    </row>
    <row r="1401" spans="1:18" ht="40.200000000000003">
      <c r="A1401" s="24">
        <v>1400</v>
      </c>
      <c r="B1401" s="24" t="s">
        <v>7224</v>
      </c>
      <c r="C1401" s="29">
        <v>202547090816</v>
      </c>
      <c r="D1401" s="24" t="s">
        <v>31</v>
      </c>
      <c r="E1401" s="24" t="s">
        <v>7225</v>
      </c>
      <c r="F1401" s="24" t="s">
        <v>3091</v>
      </c>
      <c r="G1401" s="24" t="s">
        <v>31</v>
      </c>
      <c r="H1401" s="25" t="s">
        <v>7226</v>
      </c>
      <c r="I1401" s="24"/>
      <c r="J1401" s="24" t="s">
        <v>3048</v>
      </c>
      <c r="K1401" s="26">
        <v>45918</v>
      </c>
      <c r="L1401" s="26">
        <v>45072</v>
      </c>
      <c r="M1401" s="26">
        <v>45923</v>
      </c>
      <c r="N1401" s="24"/>
      <c r="O1401" s="26">
        <v>45923</v>
      </c>
      <c r="P1401" s="24" t="s">
        <v>3192</v>
      </c>
      <c r="Q1401" s="24" t="s">
        <v>3193</v>
      </c>
      <c r="R1401" s="24" t="s">
        <v>988</v>
      </c>
    </row>
    <row r="1402" spans="1:18" ht="53.4">
      <c r="A1402" s="24">
        <v>1401</v>
      </c>
      <c r="B1402" s="24" t="s">
        <v>7227</v>
      </c>
      <c r="C1402" s="29">
        <v>202511091238</v>
      </c>
      <c r="D1402" s="24" t="s">
        <v>33</v>
      </c>
      <c r="E1402" s="24" t="s">
        <v>7228</v>
      </c>
      <c r="F1402" s="24" t="s">
        <v>3052</v>
      </c>
      <c r="G1402" s="24" t="s">
        <v>3319</v>
      </c>
      <c r="H1402" s="25" t="s">
        <v>7229</v>
      </c>
      <c r="I1402" s="24" t="s">
        <v>23</v>
      </c>
      <c r="J1402" s="24" t="s">
        <v>3048</v>
      </c>
      <c r="K1402" s="26">
        <v>45860</v>
      </c>
      <c r="L1402" s="26">
        <v>45924</v>
      </c>
      <c r="M1402" s="26">
        <v>45924</v>
      </c>
      <c r="N1402" s="24"/>
      <c r="O1402" s="26">
        <v>45924</v>
      </c>
      <c r="P1402" s="24" t="s">
        <v>3049</v>
      </c>
      <c r="Q1402" s="24" t="s">
        <v>3050</v>
      </c>
      <c r="R1402" s="24" t="s">
        <v>988</v>
      </c>
    </row>
    <row r="1403" spans="1:18" ht="53.4">
      <c r="A1403" s="24">
        <v>1402</v>
      </c>
      <c r="B1403" s="24" t="s">
        <v>7230</v>
      </c>
      <c r="C1403" s="29">
        <v>202547091504</v>
      </c>
      <c r="D1403" s="24" t="s">
        <v>83</v>
      </c>
      <c r="E1403" s="24" t="s">
        <v>7231</v>
      </c>
      <c r="F1403" s="24" t="s">
        <v>3091</v>
      </c>
      <c r="G1403" s="24" t="s">
        <v>3171</v>
      </c>
      <c r="H1403" s="25" t="s">
        <v>7232</v>
      </c>
      <c r="I1403" s="24"/>
      <c r="J1403" s="24" t="s">
        <v>3048</v>
      </c>
      <c r="K1403" s="26">
        <v>45875</v>
      </c>
      <c r="L1403" s="26">
        <v>44986</v>
      </c>
      <c r="M1403" s="26">
        <v>45924</v>
      </c>
      <c r="N1403" s="24"/>
      <c r="O1403" s="26">
        <v>45929</v>
      </c>
      <c r="P1403" s="24" t="s">
        <v>3272</v>
      </c>
      <c r="Q1403" s="24" t="s">
        <v>3273</v>
      </c>
      <c r="R1403" s="24" t="s">
        <v>988</v>
      </c>
    </row>
    <row r="1404" spans="1:18" ht="53.4">
      <c r="A1404" s="24">
        <v>1403</v>
      </c>
      <c r="B1404" s="24" t="s">
        <v>1331</v>
      </c>
      <c r="C1404" s="29">
        <v>202541091416</v>
      </c>
      <c r="D1404" s="24" t="s">
        <v>37</v>
      </c>
      <c r="E1404" s="24" t="s">
        <v>1332</v>
      </c>
      <c r="F1404" s="24" t="s">
        <v>3059</v>
      </c>
      <c r="G1404" s="24" t="s">
        <v>3330</v>
      </c>
      <c r="H1404" s="25" t="s">
        <v>7233</v>
      </c>
      <c r="I1404" s="24" t="s">
        <v>23</v>
      </c>
      <c r="J1404" s="24" t="s">
        <v>3048</v>
      </c>
      <c r="K1404" s="26">
        <v>45888</v>
      </c>
      <c r="L1404" s="26">
        <v>45924</v>
      </c>
      <c r="M1404" s="26">
        <v>45924</v>
      </c>
      <c r="N1404" s="26">
        <v>46867</v>
      </c>
      <c r="O1404" s="24"/>
      <c r="P1404" s="24" t="s">
        <v>3141</v>
      </c>
      <c r="Q1404" s="24" t="s">
        <v>3142</v>
      </c>
      <c r="R1404" s="24" t="s">
        <v>974</v>
      </c>
    </row>
    <row r="1405" spans="1:18" ht="53.4">
      <c r="A1405" s="24">
        <v>1404</v>
      </c>
      <c r="B1405" s="24" t="s">
        <v>1333</v>
      </c>
      <c r="C1405" s="29">
        <v>202541091685</v>
      </c>
      <c r="D1405" s="24" t="s">
        <v>152</v>
      </c>
      <c r="E1405" s="24" t="s">
        <v>1334</v>
      </c>
      <c r="F1405" s="24" t="s">
        <v>3052</v>
      </c>
      <c r="G1405" s="24" t="s">
        <v>3662</v>
      </c>
      <c r="H1405" s="25" t="s">
        <v>7234</v>
      </c>
      <c r="I1405" s="24" t="s">
        <v>3152</v>
      </c>
      <c r="J1405" s="24" t="s">
        <v>3334</v>
      </c>
      <c r="K1405" s="26">
        <v>45894</v>
      </c>
      <c r="L1405" s="26">
        <v>45924</v>
      </c>
      <c r="M1405" s="26">
        <v>45924</v>
      </c>
      <c r="N1405" s="26">
        <v>46867</v>
      </c>
      <c r="O1405" s="24"/>
      <c r="P1405" s="24" t="s">
        <v>3335</v>
      </c>
      <c r="Q1405" s="24" t="s">
        <v>3336</v>
      </c>
      <c r="R1405" s="24" t="s">
        <v>968</v>
      </c>
    </row>
    <row r="1406" spans="1:18" ht="40.200000000000003">
      <c r="A1406" s="24">
        <v>1405</v>
      </c>
      <c r="B1406" s="24" t="s">
        <v>1335</v>
      </c>
      <c r="C1406" s="29">
        <v>202541091521</v>
      </c>
      <c r="D1406" s="24" t="s">
        <v>152</v>
      </c>
      <c r="E1406" s="24" t="s">
        <v>1336</v>
      </c>
      <c r="F1406" s="24" t="s">
        <v>3052</v>
      </c>
      <c r="G1406" s="24" t="s">
        <v>3662</v>
      </c>
      <c r="H1406" s="25" t="s">
        <v>7235</v>
      </c>
      <c r="I1406" s="24" t="s">
        <v>3152</v>
      </c>
      <c r="J1406" s="24" t="s">
        <v>3334</v>
      </c>
      <c r="K1406" s="26">
        <v>45919</v>
      </c>
      <c r="L1406" s="26">
        <v>45924</v>
      </c>
      <c r="M1406" s="26">
        <v>45924</v>
      </c>
      <c r="N1406" s="26">
        <v>46867</v>
      </c>
      <c r="O1406" s="24"/>
      <c r="P1406" s="24" t="s">
        <v>3335</v>
      </c>
      <c r="Q1406" s="24" t="s">
        <v>3336</v>
      </c>
      <c r="R1406" s="24" t="s">
        <v>968</v>
      </c>
    </row>
    <row r="1407" spans="1:18" ht="40.200000000000003">
      <c r="A1407" s="24">
        <v>1406</v>
      </c>
      <c r="B1407" s="24" t="s">
        <v>7236</v>
      </c>
      <c r="C1407" s="29">
        <v>202517091276</v>
      </c>
      <c r="D1407" s="24" t="s">
        <v>143</v>
      </c>
      <c r="E1407" s="24" t="s">
        <v>7237</v>
      </c>
      <c r="F1407" s="24" t="s">
        <v>3066</v>
      </c>
      <c r="G1407" s="24" t="s">
        <v>3067</v>
      </c>
      <c r="H1407" s="25" t="s">
        <v>7238</v>
      </c>
      <c r="I1407" s="24"/>
      <c r="J1407" s="24" t="s">
        <v>3048</v>
      </c>
      <c r="K1407" s="26">
        <v>45826</v>
      </c>
      <c r="L1407" s="26">
        <v>45351</v>
      </c>
      <c r="M1407" s="26">
        <v>45924</v>
      </c>
      <c r="N1407" s="24"/>
      <c r="O1407" s="26">
        <v>45924</v>
      </c>
      <c r="P1407" s="24" t="s">
        <v>3294</v>
      </c>
      <c r="Q1407" s="24" t="s">
        <v>3295</v>
      </c>
      <c r="R1407" s="24" t="s">
        <v>988</v>
      </c>
    </row>
    <row r="1408" spans="1:18" ht="40.200000000000003">
      <c r="A1408" s="24">
        <v>1407</v>
      </c>
      <c r="B1408" s="24" t="s">
        <v>1337</v>
      </c>
      <c r="C1408" s="29">
        <v>202541091385</v>
      </c>
      <c r="D1408" s="24" t="s">
        <v>109</v>
      </c>
      <c r="E1408" s="24" t="s">
        <v>1338</v>
      </c>
      <c r="F1408" s="24" t="s">
        <v>3091</v>
      </c>
      <c r="G1408" s="24" t="s">
        <v>5368</v>
      </c>
      <c r="H1408" s="25" t="s">
        <v>7239</v>
      </c>
      <c r="I1408" s="24" t="s">
        <v>3152</v>
      </c>
      <c r="J1408" s="24" t="s">
        <v>3048</v>
      </c>
      <c r="K1408" s="26">
        <v>45923</v>
      </c>
      <c r="L1408" s="26">
        <v>45924</v>
      </c>
      <c r="M1408" s="26">
        <v>45924</v>
      </c>
      <c r="N1408" s="26">
        <v>46867</v>
      </c>
      <c r="O1408" s="24"/>
      <c r="P1408" s="24" t="s">
        <v>3254</v>
      </c>
      <c r="Q1408" s="24" t="s">
        <v>3255</v>
      </c>
      <c r="R1408" s="24" t="s">
        <v>968</v>
      </c>
    </row>
    <row r="1409" spans="1:18" ht="40.200000000000003">
      <c r="A1409" s="24">
        <v>1408</v>
      </c>
      <c r="B1409" s="24" t="s">
        <v>7240</v>
      </c>
      <c r="C1409" s="29">
        <v>202547091666</v>
      </c>
      <c r="D1409" s="24" t="s">
        <v>136</v>
      </c>
      <c r="E1409" s="24" t="s">
        <v>7241</v>
      </c>
      <c r="F1409" s="24" t="s">
        <v>3045</v>
      </c>
      <c r="G1409" s="24" t="s">
        <v>4679</v>
      </c>
      <c r="H1409" s="25" t="s">
        <v>7242</v>
      </c>
      <c r="I1409" s="24"/>
      <c r="J1409" s="24" t="s">
        <v>3048</v>
      </c>
      <c r="K1409" s="26">
        <v>45910</v>
      </c>
      <c r="L1409" s="26">
        <v>45014</v>
      </c>
      <c r="M1409" s="26">
        <v>45924</v>
      </c>
      <c r="N1409" s="24"/>
      <c r="O1409" s="26">
        <v>45924</v>
      </c>
      <c r="P1409" s="24" t="s">
        <v>3224</v>
      </c>
      <c r="Q1409" s="24" t="s">
        <v>3225</v>
      </c>
      <c r="R1409" s="24" t="s">
        <v>988</v>
      </c>
    </row>
    <row r="1410" spans="1:18" ht="40.200000000000003">
      <c r="A1410" s="24">
        <v>1409</v>
      </c>
      <c r="B1410" s="24" t="s">
        <v>1339</v>
      </c>
      <c r="C1410" s="29">
        <v>202541091656</v>
      </c>
      <c r="D1410" s="24" t="s">
        <v>56</v>
      </c>
      <c r="E1410" s="24" t="s">
        <v>1340</v>
      </c>
      <c r="F1410" s="24" t="s">
        <v>3091</v>
      </c>
      <c r="G1410" s="24" t="s">
        <v>4358</v>
      </c>
      <c r="H1410" s="25" t="s">
        <v>7243</v>
      </c>
      <c r="I1410" s="24" t="s">
        <v>3152</v>
      </c>
      <c r="J1410" s="24" t="s">
        <v>3048</v>
      </c>
      <c r="K1410" s="26">
        <v>45923</v>
      </c>
      <c r="L1410" s="26">
        <v>45924</v>
      </c>
      <c r="M1410" s="26">
        <v>45924</v>
      </c>
      <c r="N1410" s="26">
        <v>46867</v>
      </c>
      <c r="O1410" s="24"/>
      <c r="P1410" s="24" t="s">
        <v>5146</v>
      </c>
      <c r="Q1410" s="24" t="s">
        <v>5147</v>
      </c>
      <c r="R1410" s="24" t="s">
        <v>647</v>
      </c>
    </row>
    <row r="1411" spans="1:18" ht="40.200000000000003">
      <c r="A1411" s="24">
        <v>1410</v>
      </c>
      <c r="B1411" s="24" t="s">
        <v>7244</v>
      </c>
      <c r="C1411" s="29">
        <v>202517091458</v>
      </c>
      <c r="D1411" s="24" t="s">
        <v>216</v>
      </c>
      <c r="E1411" s="24" t="s">
        <v>7245</v>
      </c>
      <c r="F1411" s="24" t="s">
        <v>4318</v>
      </c>
      <c r="G1411" s="24" t="s">
        <v>7246</v>
      </c>
      <c r="H1411" s="25" t="s">
        <v>7247</v>
      </c>
      <c r="I1411" s="24"/>
      <c r="J1411" s="24" t="s">
        <v>3048</v>
      </c>
      <c r="K1411" s="26">
        <v>45870</v>
      </c>
      <c r="L1411" s="26">
        <v>44985</v>
      </c>
      <c r="M1411" s="26">
        <v>45924</v>
      </c>
      <c r="N1411" s="24"/>
      <c r="O1411" s="26">
        <v>45924</v>
      </c>
      <c r="P1411" s="24" t="s">
        <v>5213</v>
      </c>
      <c r="Q1411" s="24" t="s">
        <v>3316</v>
      </c>
      <c r="R1411" s="24" t="s">
        <v>988</v>
      </c>
    </row>
    <row r="1412" spans="1:18" ht="53.4">
      <c r="A1412" s="24">
        <v>1411</v>
      </c>
      <c r="B1412" s="24" t="s">
        <v>1341</v>
      </c>
      <c r="C1412" s="29">
        <v>202541091438</v>
      </c>
      <c r="D1412" s="24" t="s">
        <v>69</v>
      </c>
      <c r="E1412" s="24" t="s">
        <v>649</v>
      </c>
      <c r="F1412" s="24" t="s">
        <v>3052</v>
      </c>
      <c r="G1412" s="24" t="s">
        <v>69</v>
      </c>
      <c r="H1412" s="25" t="s">
        <v>7248</v>
      </c>
      <c r="I1412" s="24" t="s">
        <v>3152</v>
      </c>
      <c r="J1412" s="24" t="s">
        <v>3048</v>
      </c>
      <c r="K1412" s="26">
        <v>45910</v>
      </c>
      <c r="L1412" s="26">
        <v>45924</v>
      </c>
      <c r="M1412" s="26">
        <v>45924</v>
      </c>
      <c r="N1412" s="26">
        <v>46867</v>
      </c>
      <c r="O1412" s="24"/>
      <c r="P1412" s="24" t="s">
        <v>3422</v>
      </c>
      <c r="Q1412" s="24" t="s">
        <v>3423</v>
      </c>
      <c r="R1412" s="24" t="s">
        <v>968</v>
      </c>
    </row>
    <row r="1413" spans="1:18" ht="40.200000000000003">
      <c r="A1413" s="24">
        <v>1412</v>
      </c>
      <c r="B1413" s="24" t="s">
        <v>753</v>
      </c>
      <c r="C1413" s="29">
        <v>202514091428</v>
      </c>
      <c r="D1413" s="24" t="s">
        <v>55</v>
      </c>
      <c r="E1413" s="24" t="s">
        <v>754</v>
      </c>
      <c r="F1413" s="24" t="s">
        <v>3091</v>
      </c>
      <c r="G1413" s="24" t="s">
        <v>4429</v>
      </c>
      <c r="H1413" s="25" t="s">
        <v>7249</v>
      </c>
      <c r="I1413" s="24"/>
      <c r="J1413" s="24" t="s">
        <v>3048</v>
      </c>
      <c r="K1413" s="26">
        <v>45917</v>
      </c>
      <c r="L1413" s="26">
        <v>45566</v>
      </c>
      <c r="M1413" s="26">
        <v>45924</v>
      </c>
      <c r="N1413" s="26">
        <v>46508</v>
      </c>
      <c r="O1413" s="24"/>
      <c r="P1413" s="24" t="s">
        <v>3141</v>
      </c>
      <c r="Q1413" s="24" t="s">
        <v>3142</v>
      </c>
      <c r="R1413" s="24" t="s">
        <v>650</v>
      </c>
    </row>
    <row r="1414" spans="1:18" ht="53.4">
      <c r="A1414" s="24">
        <v>1413</v>
      </c>
      <c r="B1414" s="24" t="s">
        <v>7250</v>
      </c>
      <c r="C1414" s="29">
        <v>202518091347</v>
      </c>
      <c r="D1414" s="24" t="s">
        <v>32</v>
      </c>
      <c r="E1414" s="24" t="s">
        <v>7251</v>
      </c>
      <c r="F1414" s="24" t="s">
        <v>3066</v>
      </c>
      <c r="G1414" s="24" t="s">
        <v>3067</v>
      </c>
      <c r="H1414" s="25" t="s">
        <v>7252</v>
      </c>
      <c r="I1414" s="24"/>
      <c r="J1414" s="24" t="s">
        <v>3048</v>
      </c>
      <c r="K1414" s="26">
        <v>45915</v>
      </c>
      <c r="L1414" s="26">
        <v>45924</v>
      </c>
      <c r="M1414" s="26">
        <v>45924</v>
      </c>
      <c r="N1414" s="24"/>
      <c r="O1414" s="26">
        <v>46099</v>
      </c>
      <c r="P1414" s="24" t="s">
        <v>3135</v>
      </c>
      <c r="Q1414" s="24" t="s">
        <v>3136</v>
      </c>
      <c r="R1414" s="24" t="s">
        <v>988</v>
      </c>
    </row>
    <row r="1415" spans="1:18" ht="53.4">
      <c r="A1415" s="24">
        <v>1414</v>
      </c>
      <c r="B1415" s="24" t="s">
        <v>7253</v>
      </c>
      <c r="C1415" s="29">
        <v>202518091627</v>
      </c>
      <c r="D1415" s="24" t="s">
        <v>32</v>
      </c>
      <c r="E1415" s="24" t="s">
        <v>7254</v>
      </c>
      <c r="F1415" s="24" t="s">
        <v>3066</v>
      </c>
      <c r="G1415" s="24" t="s">
        <v>3067</v>
      </c>
      <c r="H1415" s="25" t="s">
        <v>7255</v>
      </c>
      <c r="I1415" s="24"/>
      <c r="J1415" s="24" t="s">
        <v>3048</v>
      </c>
      <c r="K1415" s="26">
        <v>45916</v>
      </c>
      <c r="L1415" s="26">
        <v>45924</v>
      </c>
      <c r="M1415" s="26">
        <v>45924</v>
      </c>
      <c r="N1415" s="24"/>
      <c r="O1415" s="26">
        <v>46099</v>
      </c>
      <c r="P1415" s="24" t="s">
        <v>3135</v>
      </c>
      <c r="Q1415" s="24" t="s">
        <v>3136</v>
      </c>
      <c r="R1415" s="24" t="s">
        <v>988</v>
      </c>
    </row>
    <row r="1416" spans="1:18" ht="27">
      <c r="A1416" s="24">
        <v>1415</v>
      </c>
      <c r="B1416" s="24" t="s">
        <v>7256</v>
      </c>
      <c r="C1416" s="29">
        <v>202511091711</v>
      </c>
      <c r="D1416" s="24" t="s">
        <v>62</v>
      </c>
      <c r="E1416" s="24" t="s">
        <v>7257</v>
      </c>
      <c r="F1416" s="24" t="s">
        <v>3052</v>
      </c>
      <c r="G1416" s="24" t="s">
        <v>5354</v>
      </c>
      <c r="H1416" s="25" t="s">
        <v>7258</v>
      </c>
      <c r="I1416" s="24" t="s">
        <v>23</v>
      </c>
      <c r="J1416" s="24" t="s">
        <v>3048</v>
      </c>
      <c r="K1416" s="26">
        <v>45874</v>
      </c>
      <c r="L1416" s="26">
        <v>45924</v>
      </c>
      <c r="M1416" s="26">
        <v>45924</v>
      </c>
      <c r="N1416" s="24"/>
      <c r="O1416" s="26">
        <v>45924</v>
      </c>
      <c r="P1416" s="24" t="s">
        <v>3305</v>
      </c>
      <c r="Q1416" s="24" t="s">
        <v>3306</v>
      </c>
      <c r="R1416" s="24" t="s">
        <v>988</v>
      </c>
    </row>
    <row r="1417" spans="1:18" ht="40.200000000000003">
      <c r="A1417" s="24">
        <v>1416</v>
      </c>
      <c r="B1417" s="24" t="s">
        <v>7259</v>
      </c>
      <c r="C1417" s="29">
        <v>202521091697</v>
      </c>
      <c r="D1417" s="24" t="s">
        <v>41</v>
      </c>
      <c r="E1417" s="24" t="s">
        <v>7260</v>
      </c>
      <c r="F1417" s="24" t="s">
        <v>3052</v>
      </c>
      <c r="G1417" s="24" t="s">
        <v>41</v>
      </c>
      <c r="H1417" s="25" t="s">
        <v>7261</v>
      </c>
      <c r="I1417" s="24" t="s">
        <v>23</v>
      </c>
      <c r="J1417" s="24" t="s">
        <v>3048</v>
      </c>
      <c r="K1417" s="26">
        <v>45889</v>
      </c>
      <c r="L1417" s="26">
        <v>45924</v>
      </c>
      <c r="M1417" s="26">
        <v>45924</v>
      </c>
      <c r="N1417" s="24"/>
      <c r="O1417" s="26">
        <v>45924</v>
      </c>
      <c r="P1417" s="24" t="s">
        <v>3278</v>
      </c>
      <c r="Q1417" s="24" t="s">
        <v>3279</v>
      </c>
      <c r="R1417" s="24" t="s">
        <v>988</v>
      </c>
    </row>
    <row r="1418" spans="1:18" ht="40.200000000000003">
      <c r="A1418" s="24">
        <v>1417</v>
      </c>
      <c r="B1418" s="24" t="s">
        <v>7262</v>
      </c>
      <c r="C1418" s="29">
        <v>202547091490</v>
      </c>
      <c r="D1418" s="24" t="s">
        <v>31</v>
      </c>
      <c r="E1418" s="24" t="s">
        <v>7263</v>
      </c>
      <c r="F1418" s="24" t="s">
        <v>3091</v>
      </c>
      <c r="G1418" s="24" t="s">
        <v>31</v>
      </c>
      <c r="H1418" s="25" t="s">
        <v>7264</v>
      </c>
      <c r="I1418" s="24"/>
      <c r="J1418" s="24" t="s">
        <v>3048</v>
      </c>
      <c r="K1418" s="26">
        <v>45918</v>
      </c>
      <c r="L1418" s="26">
        <v>45924</v>
      </c>
      <c r="M1418" s="26">
        <v>45924</v>
      </c>
      <c r="N1418" s="24"/>
      <c r="O1418" s="26">
        <v>45924</v>
      </c>
      <c r="P1418" s="24" t="s">
        <v>3103</v>
      </c>
      <c r="Q1418" s="24" t="s">
        <v>3104</v>
      </c>
      <c r="R1418" s="24" t="s">
        <v>988</v>
      </c>
    </row>
    <row r="1419" spans="1:18" ht="40.200000000000003">
      <c r="A1419" s="24">
        <v>1418</v>
      </c>
      <c r="B1419" s="24" t="s">
        <v>7265</v>
      </c>
      <c r="C1419" s="29">
        <v>202547091720</v>
      </c>
      <c r="D1419" s="24" t="s">
        <v>31</v>
      </c>
      <c r="E1419" s="24" t="s">
        <v>7266</v>
      </c>
      <c r="F1419" s="24" t="s">
        <v>3091</v>
      </c>
      <c r="G1419" s="24" t="s">
        <v>31</v>
      </c>
      <c r="H1419" s="25" t="s">
        <v>7267</v>
      </c>
      <c r="I1419" s="24"/>
      <c r="J1419" s="24" t="s">
        <v>3048</v>
      </c>
      <c r="K1419" s="26">
        <v>45918</v>
      </c>
      <c r="L1419" s="26">
        <v>45058</v>
      </c>
      <c r="M1419" s="26">
        <v>45924</v>
      </c>
      <c r="N1419" s="24"/>
      <c r="O1419" s="26">
        <v>45924</v>
      </c>
      <c r="P1419" s="24" t="s">
        <v>3359</v>
      </c>
      <c r="Q1419" s="24" t="s">
        <v>3360</v>
      </c>
      <c r="R1419" s="24" t="s">
        <v>988</v>
      </c>
    </row>
    <row r="1420" spans="1:18" ht="66.599999999999994">
      <c r="A1420" s="24">
        <v>1419</v>
      </c>
      <c r="B1420" s="24" t="s">
        <v>7268</v>
      </c>
      <c r="C1420" s="29">
        <v>202547091330</v>
      </c>
      <c r="D1420" s="24" t="s">
        <v>31</v>
      </c>
      <c r="E1420" s="24" t="s">
        <v>7269</v>
      </c>
      <c r="F1420" s="24" t="s">
        <v>3091</v>
      </c>
      <c r="G1420" s="24" t="s">
        <v>31</v>
      </c>
      <c r="H1420" s="25" t="s">
        <v>7270</v>
      </c>
      <c r="I1420" s="24"/>
      <c r="J1420" s="24" t="s">
        <v>3048</v>
      </c>
      <c r="K1420" s="26">
        <v>45917</v>
      </c>
      <c r="L1420" s="26">
        <v>45068</v>
      </c>
      <c r="M1420" s="26">
        <v>45924</v>
      </c>
      <c r="N1420" s="24"/>
      <c r="O1420" s="26">
        <v>45924</v>
      </c>
      <c r="P1420" s="24" t="s">
        <v>3103</v>
      </c>
      <c r="Q1420" s="24" t="s">
        <v>3104</v>
      </c>
      <c r="R1420" s="24" t="s">
        <v>988</v>
      </c>
    </row>
    <row r="1421" spans="1:18" ht="40.200000000000003">
      <c r="A1421" s="24">
        <v>1420</v>
      </c>
      <c r="B1421" s="24" t="s">
        <v>7271</v>
      </c>
      <c r="C1421" s="29">
        <v>202547091710</v>
      </c>
      <c r="D1421" s="24" t="s">
        <v>31</v>
      </c>
      <c r="E1421" s="24" t="s">
        <v>7272</v>
      </c>
      <c r="F1421" s="24" t="s">
        <v>3091</v>
      </c>
      <c r="G1421" s="24" t="s">
        <v>31</v>
      </c>
      <c r="H1421" s="25" t="s">
        <v>7273</v>
      </c>
      <c r="I1421" s="24"/>
      <c r="J1421" s="24" t="s">
        <v>3048</v>
      </c>
      <c r="K1421" s="26">
        <v>45917</v>
      </c>
      <c r="L1421" s="26">
        <v>45077</v>
      </c>
      <c r="M1421" s="26">
        <v>45924</v>
      </c>
      <c r="N1421" s="24"/>
      <c r="O1421" s="26">
        <v>45924</v>
      </c>
      <c r="P1421" s="24" t="s">
        <v>3364</v>
      </c>
      <c r="Q1421" s="24" t="s">
        <v>3255</v>
      </c>
      <c r="R1421" s="24" t="s">
        <v>988</v>
      </c>
    </row>
    <row r="1422" spans="1:18" ht="40.200000000000003">
      <c r="A1422" s="24">
        <v>1421</v>
      </c>
      <c r="B1422" s="24" t="s">
        <v>7274</v>
      </c>
      <c r="C1422" s="29">
        <v>202547091712</v>
      </c>
      <c r="D1422" s="24" t="s">
        <v>31</v>
      </c>
      <c r="E1422" s="24" t="s">
        <v>7275</v>
      </c>
      <c r="F1422" s="24" t="s">
        <v>3091</v>
      </c>
      <c r="G1422" s="24" t="s">
        <v>31</v>
      </c>
      <c r="H1422" s="25" t="s">
        <v>7276</v>
      </c>
      <c r="I1422" s="24"/>
      <c r="J1422" s="24" t="s">
        <v>3048</v>
      </c>
      <c r="K1422" s="26">
        <v>45917</v>
      </c>
      <c r="L1422" s="26">
        <v>45077</v>
      </c>
      <c r="M1422" s="26">
        <v>45924</v>
      </c>
      <c r="N1422" s="24"/>
      <c r="O1422" s="26">
        <v>45924</v>
      </c>
      <c r="P1422" s="24" t="s">
        <v>3272</v>
      </c>
      <c r="Q1422" s="24" t="s">
        <v>3273</v>
      </c>
      <c r="R1422" s="24" t="s">
        <v>988</v>
      </c>
    </row>
    <row r="1423" spans="1:18" ht="40.200000000000003">
      <c r="A1423" s="24">
        <v>1422</v>
      </c>
      <c r="B1423" s="24" t="s">
        <v>7277</v>
      </c>
      <c r="C1423" s="29">
        <v>202547091317</v>
      </c>
      <c r="D1423" s="24" t="s">
        <v>31</v>
      </c>
      <c r="E1423" s="24" t="s">
        <v>7278</v>
      </c>
      <c r="F1423" s="24" t="s">
        <v>3091</v>
      </c>
      <c r="G1423" s="24" t="s">
        <v>31</v>
      </c>
      <c r="H1423" s="25" t="s">
        <v>7279</v>
      </c>
      <c r="I1423" s="24"/>
      <c r="J1423" s="24" t="s">
        <v>3048</v>
      </c>
      <c r="K1423" s="26">
        <v>45917</v>
      </c>
      <c r="L1423" s="26">
        <v>45071</v>
      </c>
      <c r="M1423" s="26">
        <v>45924</v>
      </c>
      <c r="N1423" s="24"/>
      <c r="O1423" s="26">
        <v>45924</v>
      </c>
      <c r="P1423" s="24" t="s">
        <v>3215</v>
      </c>
      <c r="Q1423" s="24" t="s">
        <v>3216</v>
      </c>
      <c r="R1423" s="24" t="s">
        <v>988</v>
      </c>
    </row>
    <row r="1424" spans="1:18" ht="40.200000000000003">
      <c r="A1424" s="24">
        <v>1423</v>
      </c>
      <c r="B1424" s="24" t="s">
        <v>7280</v>
      </c>
      <c r="C1424" s="29">
        <v>202547091476</v>
      </c>
      <c r="D1424" s="24" t="s">
        <v>231</v>
      </c>
      <c r="E1424" s="24" t="s">
        <v>7281</v>
      </c>
      <c r="F1424" s="24" t="s">
        <v>3117</v>
      </c>
      <c r="G1424" s="24" t="s">
        <v>7282</v>
      </c>
      <c r="H1424" s="25" t="s">
        <v>7283</v>
      </c>
      <c r="I1424" s="24"/>
      <c r="J1424" s="24" t="s">
        <v>3048</v>
      </c>
      <c r="K1424" s="26">
        <v>45847</v>
      </c>
      <c r="L1424" s="26">
        <v>45007</v>
      </c>
      <c r="M1424" s="26">
        <v>45924</v>
      </c>
      <c r="N1424" s="24"/>
      <c r="O1424" s="26">
        <v>45924</v>
      </c>
      <c r="P1424" s="24" t="s">
        <v>3388</v>
      </c>
      <c r="Q1424" s="24" t="s">
        <v>3389</v>
      </c>
      <c r="R1424" s="24" t="s">
        <v>988</v>
      </c>
    </row>
    <row r="1425" spans="1:18" ht="53.4">
      <c r="A1425" s="24">
        <v>1424</v>
      </c>
      <c r="B1425" s="24" t="s">
        <v>7284</v>
      </c>
      <c r="C1425" s="29">
        <v>202517091391</v>
      </c>
      <c r="D1425" s="24" t="s">
        <v>107</v>
      </c>
      <c r="E1425" s="24" t="s">
        <v>7285</v>
      </c>
      <c r="F1425" s="24" t="s">
        <v>3091</v>
      </c>
      <c r="G1425" s="24" t="s">
        <v>5203</v>
      </c>
      <c r="H1425" s="25" t="s">
        <v>7286</v>
      </c>
      <c r="I1425" s="24"/>
      <c r="J1425" s="24" t="s">
        <v>3048</v>
      </c>
      <c r="K1425" s="26">
        <v>45890</v>
      </c>
      <c r="L1425" s="26">
        <v>44994</v>
      </c>
      <c r="M1425" s="26">
        <v>45924</v>
      </c>
      <c r="N1425" s="24"/>
      <c r="O1425" s="26">
        <v>45924</v>
      </c>
      <c r="P1425" s="24" t="s">
        <v>3120</v>
      </c>
      <c r="Q1425" s="24" t="s">
        <v>3121</v>
      </c>
      <c r="R1425" s="24" t="s">
        <v>988</v>
      </c>
    </row>
    <row r="1426" spans="1:18" ht="40.200000000000003">
      <c r="A1426" s="24">
        <v>1425</v>
      </c>
      <c r="B1426" s="24" t="s">
        <v>7287</v>
      </c>
      <c r="C1426" s="29">
        <v>202547091916</v>
      </c>
      <c r="D1426" s="24" t="s">
        <v>208</v>
      </c>
      <c r="E1426" s="24" t="s">
        <v>7288</v>
      </c>
      <c r="F1426" s="24" t="s">
        <v>3059</v>
      </c>
      <c r="G1426" s="24" t="s">
        <v>3455</v>
      </c>
      <c r="H1426" s="25" t="s">
        <v>7289</v>
      </c>
      <c r="I1426" s="24"/>
      <c r="J1426" s="24" t="s">
        <v>3048</v>
      </c>
      <c r="K1426" s="26">
        <v>45902</v>
      </c>
      <c r="L1426" s="26">
        <v>45058</v>
      </c>
      <c r="M1426" s="26">
        <v>45925</v>
      </c>
      <c r="N1426" s="24"/>
      <c r="O1426" s="26">
        <v>45925</v>
      </c>
      <c r="P1426" s="24" t="s">
        <v>3388</v>
      </c>
      <c r="Q1426" s="24" t="s">
        <v>3389</v>
      </c>
      <c r="R1426" s="24" t="s">
        <v>988</v>
      </c>
    </row>
    <row r="1427" spans="1:18" ht="53.4">
      <c r="A1427" s="24">
        <v>1426</v>
      </c>
      <c r="B1427" s="24" t="s">
        <v>1349</v>
      </c>
      <c r="C1427" s="29">
        <v>202541091747</v>
      </c>
      <c r="D1427" s="24" t="s">
        <v>37</v>
      </c>
      <c r="E1427" s="24" t="s">
        <v>1350</v>
      </c>
      <c r="F1427" s="24" t="s">
        <v>3059</v>
      </c>
      <c r="G1427" s="24" t="s">
        <v>3330</v>
      </c>
      <c r="H1427" s="25" t="s">
        <v>7290</v>
      </c>
      <c r="I1427" s="24" t="s">
        <v>23</v>
      </c>
      <c r="J1427" s="24" t="s">
        <v>3048</v>
      </c>
      <c r="K1427" s="26">
        <v>45723</v>
      </c>
      <c r="L1427" s="26">
        <v>45925</v>
      </c>
      <c r="M1427" s="26">
        <v>45925</v>
      </c>
      <c r="N1427" s="26">
        <v>46868</v>
      </c>
      <c r="O1427" s="24"/>
      <c r="P1427" s="24" t="s">
        <v>3069</v>
      </c>
      <c r="Q1427" s="24" t="s">
        <v>3070</v>
      </c>
      <c r="R1427" s="24" t="s">
        <v>974</v>
      </c>
    </row>
    <row r="1428" spans="1:18" ht="40.200000000000003">
      <c r="A1428" s="24">
        <v>1427</v>
      </c>
      <c r="B1428" s="24" t="s">
        <v>7291</v>
      </c>
      <c r="C1428" s="29">
        <v>202517092310</v>
      </c>
      <c r="D1428" s="24" t="s">
        <v>83</v>
      </c>
      <c r="E1428" s="24" t="s">
        <v>7292</v>
      </c>
      <c r="F1428" s="24" t="s">
        <v>3091</v>
      </c>
      <c r="G1428" s="24" t="s">
        <v>3171</v>
      </c>
      <c r="H1428" s="25" t="s">
        <v>7293</v>
      </c>
      <c r="I1428" s="24"/>
      <c r="J1428" s="24" t="s">
        <v>3048</v>
      </c>
      <c r="K1428" s="26">
        <v>45875</v>
      </c>
      <c r="L1428" s="26">
        <v>44986</v>
      </c>
      <c r="M1428" s="26">
        <v>45925</v>
      </c>
      <c r="N1428" s="24"/>
      <c r="O1428" s="26">
        <v>45925</v>
      </c>
      <c r="P1428" s="24" t="s">
        <v>3289</v>
      </c>
      <c r="Q1428" s="24" t="s">
        <v>3290</v>
      </c>
      <c r="R1428" s="24" t="s">
        <v>988</v>
      </c>
    </row>
    <row r="1429" spans="1:18" ht="40.200000000000003">
      <c r="A1429" s="24">
        <v>1428</v>
      </c>
      <c r="B1429" s="24" t="s">
        <v>7294</v>
      </c>
      <c r="C1429" s="29">
        <v>202517091912</v>
      </c>
      <c r="D1429" s="24" t="s">
        <v>83</v>
      </c>
      <c r="E1429" s="24" t="s">
        <v>7295</v>
      </c>
      <c r="F1429" s="24" t="s">
        <v>3091</v>
      </c>
      <c r="G1429" s="24" t="s">
        <v>3171</v>
      </c>
      <c r="H1429" s="25" t="s">
        <v>7296</v>
      </c>
      <c r="I1429" s="24"/>
      <c r="J1429" s="24" t="s">
        <v>3048</v>
      </c>
      <c r="K1429" s="26">
        <v>45903</v>
      </c>
      <c r="L1429" s="26">
        <v>44986</v>
      </c>
      <c r="M1429" s="26">
        <v>45925</v>
      </c>
      <c r="N1429" s="24"/>
      <c r="O1429" s="26">
        <v>45930</v>
      </c>
      <c r="P1429" s="24" t="s">
        <v>3364</v>
      </c>
      <c r="Q1429" s="24" t="s">
        <v>3255</v>
      </c>
      <c r="R1429" s="24" t="s">
        <v>988</v>
      </c>
    </row>
    <row r="1430" spans="1:18" ht="53.4">
      <c r="A1430" s="24">
        <v>1429</v>
      </c>
      <c r="B1430" s="24" t="s">
        <v>7297</v>
      </c>
      <c r="C1430" s="29">
        <v>202517091771</v>
      </c>
      <c r="D1430" s="24" t="s">
        <v>61</v>
      </c>
      <c r="E1430" s="24" t="s">
        <v>7298</v>
      </c>
      <c r="F1430" s="24" t="s">
        <v>3066</v>
      </c>
      <c r="G1430" s="24" t="s">
        <v>3067</v>
      </c>
      <c r="H1430" s="25" t="s">
        <v>7299</v>
      </c>
      <c r="I1430" s="24"/>
      <c r="J1430" s="24" t="s">
        <v>3048</v>
      </c>
      <c r="K1430" s="26">
        <v>45919</v>
      </c>
      <c r="L1430" s="26">
        <v>45274</v>
      </c>
      <c r="M1430" s="26">
        <v>45925</v>
      </c>
      <c r="N1430" s="24"/>
      <c r="O1430" s="26">
        <v>45925</v>
      </c>
      <c r="P1430" s="24" t="s">
        <v>3204</v>
      </c>
      <c r="Q1430" s="24" t="s">
        <v>3205</v>
      </c>
      <c r="R1430" s="24" t="s">
        <v>988</v>
      </c>
    </row>
    <row r="1431" spans="1:18" ht="27">
      <c r="A1431" s="24">
        <v>1430</v>
      </c>
      <c r="B1431" s="24" t="s">
        <v>1352</v>
      </c>
      <c r="C1431" s="29">
        <v>202541092260</v>
      </c>
      <c r="D1431" s="24" t="s">
        <v>33</v>
      </c>
      <c r="E1431" s="24" t="s">
        <v>1353</v>
      </c>
      <c r="F1431" s="24" t="s">
        <v>3052</v>
      </c>
      <c r="G1431" s="24" t="s">
        <v>3319</v>
      </c>
      <c r="H1431" s="25" t="s">
        <v>7300</v>
      </c>
      <c r="I1431" s="24" t="s">
        <v>3152</v>
      </c>
      <c r="J1431" s="24" t="s">
        <v>3048</v>
      </c>
      <c r="K1431" s="26">
        <v>45922</v>
      </c>
      <c r="L1431" s="26">
        <v>45925</v>
      </c>
      <c r="M1431" s="26">
        <v>45925</v>
      </c>
      <c r="N1431" s="26">
        <v>46868</v>
      </c>
      <c r="O1431" s="24"/>
      <c r="P1431" s="24" t="s">
        <v>3173</v>
      </c>
      <c r="Q1431" s="24" t="s">
        <v>3174</v>
      </c>
      <c r="R1431" s="24" t="s">
        <v>968</v>
      </c>
    </row>
    <row r="1432" spans="1:18" ht="40.200000000000003">
      <c r="A1432" s="24">
        <v>1431</v>
      </c>
      <c r="B1432" s="24" t="s">
        <v>1354</v>
      </c>
      <c r="C1432" s="29">
        <v>202541092298</v>
      </c>
      <c r="D1432" s="24" t="s">
        <v>33</v>
      </c>
      <c r="E1432" s="24" t="s">
        <v>1355</v>
      </c>
      <c r="F1432" s="24" t="s">
        <v>3052</v>
      </c>
      <c r="G1432" s="24" t="s">
        <v>3319</v>
      </c>
      <c r="H1432" s="25" t="s">
        <v>7301</v>
      </c>
      <c r="I1432" s="24" t="s">
        <v>3152</v>
      </c>
      <c r="J1432" s="24" t="s">
        <v>3048</v>
      </c>
      <c r="K1432" s="26">
        <v>45922</v>
      </c>
      <c r="L1432" s="26">
        <v>45925</v>
      </c>
      <c r="M1432" s="26">
        <v>45925</v>
      </c>
      <c r="N1432" s="26">
        <v>46868</v>
      </c>
      <c r="O1432" s="24"/>
      <c r="P1432" s="24" t="s">
        <v>7302</v>
      </c>
      <c r="Q1432" s="24" t="s">
        <v>3705</v>
      </c>
      <c r="R1432" s="24" t="s">
        <v>968</v>
      </c>
    </row>
    <row r="1433" spans="1:18" ht="53.4">
      <c r="A1433" s="24">
        <v>1432</v>
      </c>
      <c r="B1433" s="24" t="s">
        <v>7303</v>
      </c>
      <c r="C1433" s="29">
        <v>202541091951</v>
      </c>
      <c r="D1433" s="24" t="s">
        <v>33</v>
      </c>
      <c r="E1433" s="24" t="s">
        <v>7304</v>
      </c>
      <c r="F1433" s="24" t="s">
        <v>3052</v>
      </c>
      <c r="G1433" s="24" t="s">
        <v>3319</v>
      </c>
      <c r="H1433" s="25" t="s">
        <v>7305</v>
      </c>
      <c r="I1433" s="24" t="s">
        <v>23</v>
      </c>
      <c r="J1433" s="24" t="s">
        <v>3048</v>
      </c>
      <c r="K1433" s="26">
        <v>45911</v>
      </c>
      <c r="L1433" s="26">
        <v>45925</v>
      </c>
      <c r="M1433" s="26">
        <v>45925</v>
      </c>
      <c r="N1433" s="24"/>
      <c r="O1433" s="26">
        <v>46122</v>
      </c>
      <c r="P1433" s="24" t="s">
        <v>3968</v>
      </c>
      <c r="Q1433" s="24" t="s">
        <v>3969</v>
      </c>
      <c r="R1433" s="24" t="s">
        <v>988</v>
      </c>
    </row>
    <row r="1434" spans="1:18" ht="40.200000000000003">
      <c r="A1434" s="24">
        <v>1433</v>
      </c>
      <c r="B1434" s="24" t="s">
        <v>7306</v>
      </c>
      <c r="C1434" s="29">
        <v>202517091945</v>
      </c>
      <c r="D1434" s="24" t="s">
        <v>190</v>
      </c>
      <c r="E1434" s="24" t="s">
        <v>7307</v>
      </c>
      <c r="F1434" s="24" t="s">
        <v>3302</v>
      </c>
      <c r="G1434" s="24" t="s">
        <v>7308</v>
      </c>
      <c r="H1434" s="25" t="s">
        <v>7309</v>
      </c>
      <c r="I1434" s="24"/>
      <c r="J1434" s="24" t="s">
        <v>3048</v>
      </c>
      <c r="K1434" s="26">
        <v>45896</v>
      </c>
      <c r="L1434" s="26">
        <v>45016</v>
      </c>
      <c r="M1434" s="26">
        <v>45925</v>
      </c>
      <c r="N1434" s="24"/>
      <c r="O1434" s="26">
        <v>45925</v>
      </c>
      <c r="P1434" s="24" t="s">
        <v>3239</v>
      </c>
      <c r="Q1434" s="24" t="s">
        <v>3240</v>
      </c>
      <c r="R1434" s="24" t="s">
        <v>988</v>
      </c>
    </row>
    <row r="1435" spans="1:18" ht="40.200000000000003">
      <c r="A1435" s="24">
        <v>1434</v>
      </c>
      <c r="B1435" s="24" t="s">
        <v>7310</v>
      </c>
      <c r="C1435" s="29">
        <v>202517091985</v>
      </c>
      <c r="D1435" s="24" t="s">
        <v>190</v>
      </c>
      <c r="E1435" s="24" t="s">
        <v>7311</v>
      </c>
      <c r="F1435" s="24" t="s">
        <v>3302</v>
      </c>
      <c r="G1435" s="24" t="s">
        <v>7308</v>
      </c>
      <c r="H1435" s="25" t="s">
        <v>7312</v>
      </c>
      <c r="I1435" s="24"/>
      <c r="J1435" s="24" t="s">
        <v>3048</v>
      </c>
      <c r="K1435" s="26">
        <v>45901</v>
      </c>
      <c r="L1435" s="26">
        <v>45016</v>
      </c>
      <c r="M1435" s="26">
        <v>45925</v>
      </c>
      <c r="N1435" s="24"/>
      <c r="O1435" s="26">
        <v>45925</v>
      </c>
      <c r="P1435" s="24" t="s">
        <v>3239</v>
      </c>
      <c r="Q1435" s="24" t="s">
        <v>3240</v>
      </c>
      <c r="R1435" s="24" t="s">
        <v>988</v>
      </c>
    </row>
    <row r="1436" spans="1:18" ht="27">
      <c r="A1436" s="24">
        <v>1435</v>
      </c>
      <c r="B1436" s="24" t="s">
        <v>7313</v>
      </c>
      <c r="C1436" s="29">
        <v>202517091842</v>
      </c>
      <c r="D1436" s="24" t="s">
        <v>40</v>
      </c>
      <c r="E1436" s="24" t="s">
        <v>7314</v>
      </c>
      <c r="F1436" s="24" t="s">
        <v>3091</v>
      </c>
      <c r="G1436" s="24" t="s">
        <v>5712</v>
      </c>
      <c r="H1436" s="25" t="s">
        <v>7315</v>
      </c>
      <c r="I1436" s="24"/>
      <c r="J1436" s="24" t="s">
        <v>3048</v>
      </c>
      <c r="K1436" s="26">
        <v>45905</v>
      </c>
      <c r="L1436" s="26">
        <v>44991</v>
      </c>
      <c r="M1436" s="26">
        <v>45925</v>
      </c>
      <c r="N1436" s="24"/>
      <c r="O1436" s="26">
        <v>45925</v>
      </c>
      <c r="P1436" s="24" t="s">
        <v>3435</v>
      </c>
      <c r="Q1436" s="24" t="s">
        <v>3159</v>
      </c>
      <c r="R1436" s="24" t="s">
        <v>988</v>
      </c>
    </row>
    <row r="1437" spans="1:18" ht="27">
      <c r="A1437" s="24">
        <v>1436</v>
      </c>
      <c r="B1437" s="24" t="s">
        <v>1344</v>
      </c>
      <c r="C1437" s="29">
        <v>202541091806</v>
      </c>
      <c r="D1437" s="24" t="s">
        <v>40</v>
      </c>
      <c r="E1437" s="24" t="s">
        <v>1345</v>
      </c>
      <c r="F1437" s="24" t="s">
        <v>3091</v>
      </c>
      <c r="G1437" s="24" t="s">
        <v>4104</v>
      </c>
      <c r="H1437" s="25" t="s">
        <v>7316</v>
      </c>
      <c r="I1437" s="24" t="s">
        <v>3152</v>
      </c>
      <c r="J1437" s="24" t="s">
        <v>3048</v>
      </c>
      <c r="K1437" s="26">
        <v>45923</v>
      </c>
      <c r="L1437" s="26">
        <v>45925</v>
      </c>
      <c r="M1437" s="26">
        <v>45925</v>
      </c>
      <c r="N1437" s="26">
        <v>46868</v>
      </c>
      <c r="O1437" s="24"/>
      <c r="P1437" s="24" t="s">
        <v>3893</v>
      </c>
      <c r="Q1437" s="24" t="s">
        <v>3894</v>
      </c>
      <c r="R1437" s="24" t="s">
        <v>968</v>
      </c>
    </row>
    <row r="1438" spans="1:18" ht="53.4">
      <c r="A1438" s="24">
        <v>1437</v>
      </c>
      <c r="B1438" s="24" t="s">
        <v>1342</v>
      </c>
      <c r="C1438" s="29">
        <v>202541092263</v>
      </c>
      <c r="D1438" s="24" t="s">
        <v>180</v>
      </c>
      <c r="E1438" s="24" t="s">
        <v>1343</v>
      </c>
      <c r="F1438" s="24" t="s">
        <v>3091</v>
      </c>
      <c r="G1438" s="24" t="s">
        <v>4790</v>
      </c>
      <c r="H1438" s="25" t="s">
        <v>7317</v>
      </c>
      <c r="I1438" s="24" t="s">
        <v>3152</v>
      </c>
      <c r="J1438" s="24" t="s">
        <v>3334</v>
      </c>
      <c r="K1438" s="26">
        <v>45924</v>
      </c>
      <c r="L1438" s="26">
        <v>45925</v>
      </c>
      <c r="M1438" s="26">
        <v>45925</v>
      </c>
      <c r="N1438" s="26">
        <v>46868</v>
      </c>
      <c r="O1438" s="24"/>
      <c r="P1438" s="24" t="s">
        <v>3321</v>
      </c>
      <c r="Q1438" s="24" t="s">
        <v>3322</v>
      </c>
      <c r="R1438" s="24" t="s">
        <v>647</v>
      </c>
    </row>
    <row r="1439" spans="1:18" ht="40.200000000000003">
      <c r="A1439" s="24">
        <v>1438</v>
      </c>
      <c r="B1439" s="24" t="s">
        <v>7318</v>
      </c>
      <c r="C1439" s="29">
        <v>202517092056</v>
      </c>
      <c r="D1439" s="24" t="s">
        <v>417</v>
      </c>
      <c r="E1439" s="24" t="s">
        <v>7319</v>
      </c>
      <c r="F1439" s="24" t="s">
        <v>3045</v>
      </c>
      <c r="G1439" s="24" t="s">
        <v>7320</v>
      </c>
      <c r="H1439" s="25" t="s">
        <v>7321</v>
      </c>
      <c r="I1439" s="24"/>
      <c r="J1439" s="24" t="s">
        <v>3048</v>
      </c>
      <c r="K1439" s="26">
        <v>45842</v>
      </c>
      <c r="L1439" s="26">
        <v>45008</v>
      </c>
      <c r="M1439" s="26">
        <v>45925</v>
      </c>
      <c r="N1439" s="24"/>
      <c r="O1439" s="26">
        <v>45925</v>
      </c>
      <c r="P1439" s="24" t="s">
        <v>3535</v>
      </c>
      <c r="Q1439" s="24" t="s">
        <v>3536</v>
      </c>
      <c r="R1439" s="24" t="s">
        <v>988</v>
      </c>
    </row>
    <row r="1440" spans="1:18" ht="53.4">
      <c r="A1440" s="24">
        <v>1439</v>
      </c>
      <c r="B1440" s="24" t="s">
        <v>1347</v>
      </c>
      <c r="C1440" s="29">
        <v>202511091902</v>
      </c>
      <c r="D1440" s="24" t="s">
        <v>35</v>
      </c>
      <c r="E1440" s="24" t="s">
        <v>1348</v>
      </c>
      <c r="F1440" s="24" t="s">
        <v>3091</v>
      </c>
      <c r="G1440" s="24" t="s">
        <v>3213</v>
      </c>
      <c r="H1440" s="25" t="s">
        <v>7322</v>
      </c>
      <c r="I1440" s="24" t="s">
        <v>3152</v>
      </c>
      <c r="J1440" s="24" t="s">
        <v>3048</v>
      </c>
      <c r="K1440" s="26">
        <v>45919</v>
      </c>
      <c r="L1440" s="26">
        <v>45925</v>
      </c>
      <c r="M1440" s="26">
        <v>45925</v>
      </c>
      <c r="N1440" s="26">
        <v>46868</v>
      </c>
      <c r="O1440" s="24"/>
      <c r="P1440" s="24" t="s">
        <v>3049</v>
      </c>
      <c r="Q1440" s="24" t="s">
        <v>3050</v>
      </c>
      <c r="R1440" s="24" t="s">
        <v>968</v>
      </c>
    </row>
    <row r="1441" spans="1:18" ht="66.599999999999994">
      <c r="A1441" s="24">
        <v>1440</v>
      </c>
      <c r="B1441" s="24" t="s">
        <v>1346</v>
      </c>
      <c r="C1441" s="29">
        <v>202541092293</v>
      </c>
      <c r="D1441" s="24" t="s">
        <v>587</v>
      </c>
      <c r="E1441" s="24" t="s">
        <v>649</v>
      </c>
      <c r="F1441" s="24" t="s">
        <v>3052</v>
      </c>
      <c r="G1441" s="24" t="s">
        <v>587</v>
      </c>
      <c r="H1441" s="25" t="s">
        <v>7323</v>
      </c>
      <c r="I1441" s="24" t="s">
        <v>3152</v>
      </c>
      <c r="J1441" s="24" t="s">
        <v>3048</v>
      </c>
      <c r="K1441" s="26">
        <v>45912</v>
      </c>
      <c r="L1441" s="26">
        <v>45925</v>
      </c>
      <c r="M1441" s="26">
        <v>45925</v>
      </c>
      <c r="N1441" s="26">
        <v>46868</v>
      </c>
      <c r="O1441" s="24"/>
      <c r="P1441" s="24" t="s">
        <v>4530</v>
      </c>
      <c r="Q1441" s="24" t="s">
        <v>4531</v>
      </c>
      <c r="R1441" s="24" t="s">
        <v>968</v>
      </c>
    </row>
    <row r="1442" spans="1:18" ht="40.200000000000003">
      <c r="A1442" s="24">
        <v>1441</v>
      </c>
      <c r="B1442" s="24" t="s">
        <v>739</v>
      </c>
      <c r="C1442" s="29">
        <v>202514091853</v>
      </c>
      <c r="D1442" s="24" t="s">
        <v>86</v>
      </c>
      <c r="E1442" s="24" t="s">
        <v>740</v>
      </c>
      <c r="F1442" s="24" t="s">
        <v>3052</v>
      </c>
      <c r="G1442" s="24" t="s">
        <v>5499</v>
      </c>
      <c r="H1442" s="25" t="s">
        <v>7324</v>
      </c>
      <c r="I1442" s="24"/>
      <c r="J1442" s="24" t="s">
        <v>3048</v>
      </c>
      <c r="K1442" s="26">
        <v>45922</v>
      </c>
      <c r="L1442" s="26">
        <v>45560</v>
      </c>
      <c r="M1442" s="26">
        <v>45925</v>
      </c>
      <c r="N1442" s="26">
        <v>46502</v>
      </c>
      <c r="O1442" s="24"/>
      <c r="P1442" s="24" t="s">
        <v>3239</v>
      </c>
      <c r="Q1442" s="24" t="s">
        <v>3240</v>
      </c>
      <c r="R1442" s="24" t="s">
        <v>650</v>
      </c>
    </row>
    <row r="1443" spans="1:18" ht="40.200000000000003">
      <c r="A1443" s="24">
        <v>1442</v>
      </c>
      <c r="B1443" s="24" t="s">
        <v>7325</v>
      </c>
      <c r="C1443" s="29">
        <v>202517091955</v>
      </c>
      <c r="D1443" s="24" t="s">
        <v>32</v>
      </c>
      <c r="E1443" s="24" t="s">
        <v>7326</v>
      </c>
      <c r="F1443" s="24" t="s">
        <v>3066</v>
      </c>
      <c r="G1443" s="24" t="s">
        <v>3067</v>
      </c>
      <c r="H1443" s="25" t="s">
        <v>7327</v>
      </c>
      <c r="I1443" s="24"/>
      <c r="J1443" s="24" t="s">
        <v>3048</v>
      </c>
      <c r="K1443" s="26">
        <v>45918</v>
      </c>
      <c r="L1443" s="26">
        <v>45211</v>
      </c>
      <c r="M1443" s="26">
        <v>45925</v>
      </c>
      <c r="N1443" s="24"/>
      <c r="O1443" s="26">
        <v>45925</v>
      </c>
      <c r="P1443" s="24" t="s">
        <v>3204</v>
      </c>
      <c r="Q1443" s="24" t="s">
        <v>3205</v>
      </c>
      <c r="R1443" s="24" t="s">
        <v>988</v>
      </c>
    </row>
    <row r="1444" spans="1:18" ht="40.200000000000003">
      <c r="A1444" s="24">
        <v>1443</v>
      </c>
      <c r="B1444" s="24" t="s">
        <v>7328</v>
      </c>
      <c r="C1444" s="29">
        <v>202517091900</v>
      </c>
      <c r="D1444" s="24" t="s">
        <v>32</v>
      </c>
      <c r="E1444" s="24" t="s">
        <v>7329</v>
      </c>
      <c r="F1444" s="24" t="s">
        <v>3066</v>
      </c>
      <c r="G1444" s="24" t="s">
        <v>3067</v>
      </c>
      <c r="H1444" s="25" t="s">
        <v>7330</v>
      </c>
      <c r="I1444" s="24"/>
      <c r="J1444" s="24" t="s">
        <v>3048</v>
      </c>
      <c r="K1444" s="26">
        <v>45919</v>
      </c>
      <c r="L1444" s="26">
        <v>45274</v>
      </c>
      <c r="M1444" s="26">
        <v>45925</v>
      </c>
      <c r="N1444" s="24"/>
      <c r="O1444" s="26">
        <v>45925</v>
      </c>
      <c r="P1444" s="24" t="s">
        <v>3204</v>
      </c>
      <c r="Q1444" s="24" t="s">
        <v>3205</v>
      </c>
      <c r="R1444" s="24" t="s">
        <v>988</v>
      </c>
    </row>
    <row r="1445" spans="1:18" ht="40.200000000000003">
      <c r="A1445" s="24">
        <v>1444</v>
      </c>
      <c r="B1445" s="24" t="s">
        <v>7331</v>
      </c>
      <c r="C1445" s="29">
        <v>202517091873</v>
      </c>
      <c r="D1445" s="24" t="s">
        <v>32</v>
      </c>
      <c r="E1445" s="24" t="s">
        <v>7332</v>
      </c>
      <c r="F1445" s="24" t="s">
        <v>3066</v>
      </c>
      <c r="G1445" s="24" t="s">
        <v>3067</v>
      </c>
      <c r="H1445" s="25" t="s">
        <v>7333</v>
      </c>
      <c r="I1445" s="24"/>
      <c r="J1445" s="24" t="s">
        <v>3048</v>
      </c>
      <c r="K1445" s="26">
        <v>45919</v>
      </c>
      <c r="L1445" s="26">
        <v>45274</v>
      </c>
      <c r="M1445" s="26">
        <v>45925</v>
      </c>
      <c r="N1445" s="24"/>
      <c r="O1445" s="26">
        <v>45925</v>
      </c>
      <c r="P1445" s="24" t="s">
        <v>3239</v>
      </c>
      <c r="Q1445" s="24" t="s">
        <v>3240</v>
      </c>
      <c r="R1445" s="24" t="s">
        <v>988</v>
      </c>
    </row>
    <row r="1446" spans="1:18" ht="40.200000000000003">
      <c r="A1446" s="24">
        <v>1445</v>
      </c>
      <c r="B1446" s="24" t="s">
        <v>7334</v>
      </c>
      <c r="C1446" s="29">
        <v>202517092270</v>
      </c>
      <c r="D1446" s="24" t="s">
        <v>32</v>
      </c>
      <c r="E1446" s="24" t="s">
        <v>7335</v>
      </c>
      <c r="F1446" s="24" t="s">
        <v>3066</v>
      </c>
      <c r="G1446" s="24" t="s">
        <v>3067</v>
      </c>
      <c r="H1446" s="25" t="s">
        <v>7336</v>
      </c>
      <c r="I1446" s="24"/>
      <c r="J1446" s="24" t="s">
        <v>3048</v>
      </c>
      <c r="K1446" s="26">
        <v>45917</v>
      </c>
      <c r="L1446" s="26">
        <v>45254</v>
      </c>
      <c r="M1446" s="26">
        <v>45925</v>
      </c>
      <c r="N1446" s="24"/>
      <c r="O1446" s="26">
        <v>45925</v>
      </c>
      <c r="P1446" s="24" t="s">
        <v>3173</v>
      </c>
      <c r="Q1446" s="24" t="s">
        <v>3174</v>
      </c>
      <c r="R1446" s="24" t="s">
        <v>988</v>
      </c>
    </row>
    <row r="1447" spans="1:18" ht="53.4">
      <c r="A1447" s="24">
        <v>1446</v>
      </c>
      <c r="B1447" s="24" t="s">
        <v>7337</v>
      </c>
      <c r="C1447" s="29">
        <v>202518091890</v>
      </c>
      <c r="D1447" s="24" t="s">
        <v>32</v>
      </c>
      <c r="E1447" s="24" t="s">
        <v>7338</v>
      </c>
      <c r="F1447" s="24" t="s">
        <v>3066</v>
      </c>
      <c r="G1447" s="24" t="s">
        <v>3067</v>
      </c>
      <c r="H1447" s="25" t="s">
        <v>7339</v>
      </c>
      <c r="I1447" s="24"/>
      <c r="J1447" s="24" t="s">
        <v>3048</v>
      </c>
      <c r="K1447" s="26">
        <v>45910</v>
      </c>
      <c r="L1447" s="26">
        <v>45925</v>
      </c>
      <c r="M1447" s="26">
        <v>45925</v>
      </c>
      <c r="N1447" s="24"/>
      <c r="O1447" s="26">
        <v>46099</v>
      </c>
      <c r="P1447" s="24" t="s">
        <v>3204</v>
      </c>
      <c r="Q1447" s="24" t="s">
        <v>3205</v>
      </c>
      <c r="R1447" s="24" t="s">
        <v>988</v>
      </c>
    </row>
    <row r="1448" spans="1:18" ht="27">
      <c r="A1448" s="24">
        <v>1447</v>
      </c>
      <c r="B1448" s="24" t="s">
        <v>7340</v>
      </c>
      <c r="C1448" s="29">
        <v>202514091939</v>
      </c>
      <c r="D1448" s="24" t="s">
        <v>77</v>
      </c>
      <c r="E1448" s="24" t="s">
        <v>7341</v>
      </c>
      <c r="F1448" s="24" t="s">
        <v>3045</v>
      </c>
      <c r="G1448" s="24" t="s">
        <v>77</v>
      </c>
      <c r="H1448" s="25" t="s">
        <v>7342</v>
      </c>
      <c r="I1448" s="24"/>
      <c r="J1448" s="24" t="s">
        <v>3048</v>
      </c>
      <c r="K1448" s="26">
        <v>45908</v>
      </c>
      <c r="L1448" s="26">
        <v>45583</v>
      </c>
      <c r="M1448" s="26">
        <v>45925</v>
      </c>
      <c r="N1448" s="24"/>
      <c r="O1448" s="26">
        <v>45925</v>
      </c>
      <c r="P1448" s="24" t="s">
        <v>3284</v>
      </c>
      <c r="Q1448" s="24" t="s">
        <v>3285</v>
      </c>
      <c r="R1448" s="24" t="s">
        <v>988</v>
      </c>
    </row>
    <row r="1449" spans="1:18" ht="27">
      <c r="A1449" s="24">
        <v>1448</v>
      </c>
      <c r="B1449" s="24" t="s">
        <v>7343</v>
      </c>
      <c r="C1449" s="29">
        <v>202547092111</v>
      </c>
      <c r="D1449" s="24" t="s">
        <v>81</v>
      </c>
      <c r="E1449" s="24" t="s">
        <v>7344</v>
      </c>
      <c r="F1449" s="24" t="s">
        <v>3066</v>
      </c>
      <c r="G1449" s="24" t="s">
        <v>3319</v>
      </c>
      <c r="H1449" s="25" t="s">
        <v>7345</v>
      </c>
      <c r="I1449" s="24"/>
      <c r="J1449" s="24" t="s">
        <v>3048</v>
      </c>
      <c r="K1449" s="26">
        <v>45838</v>
      </c>
      <c r="L1449" s="26">
        <v>45023</v>
      </c>
      <c r="M1449" s="26">
        <v>45925</v>
      </c>
      <c r="N1449" s="24"/>
      <c r="O1449" s="26">
        <v>45925</v>
      </c>
      <c r="P1449" s="24" t="s">
        <v>3168</v>
      </c>
      <c r="Q1449" s="24" t="s">
        <v>3050</v>
      </c>
      <c r="R1449" s="24" t="s">
        <v>988</v>
      </c>
    </row>
    <row r="1450" spans="1:18" ht="53.4">
      <c r="A1450" s="24">
        <v>1449</v>
      </c>
      <c r="B1450" s="24" t="s">
        <v>7346</v>
      </c>
      <c r="C1450" s="29">
        <v>202541092171</v>
      </c>
      <c r="D1450" s="24" t="s">
        <v>60</v>
      </c>
      <c r="E1450" s="24" t="s">
        <v>7347</v>
      </c>
      <c r="F1450" s="24" t="s">
        <v>3059</v>
      </c>
      <c r="G1450" s="24" t="s">
        <v>6199</v>
      </c>
      <c r="H1450" s="25" t="s">
        <v>7348</v>
      </c>
      <c r="I1450" s="24" t="s">
        <v>23</v>
      </c>
      <c r="J1450" s="24" t="s">
        <v>3048</v>
      </c>
      <c r="K1450" s="26">
        <v>45856</v>
      </c>
      <c r="L1450" s="26">
        <v>45925</v>
      </c>
      <c r="M1450" s="26">
        <v>45925</v>
      </c>
      <c r="N1450" s="24"/>
      <c r="O1450" s="26">
        <v>45925</v>
      </c>
      <c r="P1450" s="24" t="s">
        <v>3893</v>
      </c>
      <c r="Q1450" s="24" t="s">
        <v>3894</v>
      </c>
      <c r="R1450" s="24" t="s">
        <v>988</v>
      </c>
    </row>
    <row r="1451" spans="1:18" ht="66.599999999999994">
      <c r="A1451" s="24">
        <v>1450</v>
      </c>
      <c r="B1451" s="24" t="s">
        <v>1351</v>
      </c>
      <c r="C1451" s="29">
        <v>202511092054</v>
      </c>
      <c r="D1451" s="24" t="s">
        <v>405</v>
      </c>
      <c r="E1451" s="24" t="s">
        <v>649</v>
      </c>
      <c r="F1451" s="24" t="s">
        <v>3059</v>
      </c>
      <c r="G1451" s="24" t="s">
        <v>3962</v>
      </c>
      <c r="H1451" s="25" t="s">
        <v>7349</v>
      </c>
      <c r="I1451" s="24" t="s">
        <v>3152</v>
      </c>
      <c r="J1451" s="24" t="s">
        <v>3048</v>
      </c>
      <c r="K1451" s="26">
        <v>45915</v>
      </c>
      <c r="L1451" s="26">
        <v>45925</v>
      </c>
      <c r="M1451" s="26">
        <v>45925</v>
      </c>
      <c r="N1451" s="26">
        <v>46868</v>
      </c>
      <c r="O1451" s="24"/>
      <c r="P1451" s="24" t="s">
        <v>3049</v>
      </c>
      <c r="Q1451" s="24" t="s">
        <v>3050</v>
      </c>
      <c r="R1451" s="24" t="s">
        <v>968</v>
      </c>
    </row>
    <row r="1452" spans="1:18" ht="40.200000000000003">
      <c r="A1452" s="24">
        <v>1451</v>
      </c>
      <c r="B1452" s="24" t="s">
        <v>7350</v>
      </c>
      <c r="C1452" s="29">
        <v>202517091961</v>
      </c>
      <c r="D1452" s="24" t="s">
        <v>31</v>
      </c>
      <c r="E1452" s="24" t="s">
        <v>7351</v>
      </c>
      <c r="F1452" s="24" t="s">
        <v>3091</v>
      </c>
      <c r="G1452" s="24" t="s">
        <v>31</v>
      </c>
      <c r="H1452" s="25" t="s">
        <v>7352</v>
      </c>
      <c r="I1452" s="24"/>
      <c r="J1452" s="24" t="s">
        <v>3048</v>
      </c>
      <c r="K1452" s="26">
        <v>45917</v>
      </c>
      <c r="L1452" s="26">
        <v>45058</v>
      </c>
      <c r="M1452" s="26">
        <v>45925</v>
      </c>
      <c r="N1452" s="24"/>
      <c r="O1452" s="26">
        <v>45925</v>
      </c>
      <c r="P1452" s="24" t="s">
        <v>3364</v>
      </c>
      <c r="Q1452" s="24" t="s">
        <v>3255</v>
      </c>
      <c r="R1452" s="24" t="s">
        <v>988</v>
      </c>
    </row>
    <row r="1453" spans="1:18" ht="53.4">
      <c r="A1453" s="24">
        <v>1452</v>
      </c>
      <c r="B1453" s="24" t="s">
        <v>7353</v>
      </c>
      <c r="C1453" s="29">
        <v>202517092251</v>
      </c>
      <c r="D1453" s="24" t="s">
        <v>31</v>
      </c>
      <c r="E1453" s="24" t="s">
        <v>7354</v>
      </c>
      <c r="F1453" s="24" t="s">
        <v>3091</v>
      </c>
      <c r="G1453" s="24" t="s">
        <v>31</v>
      </c>
      <c r="H1453" s="25" t="s">
        <v>7355</v>
      </c>
      <c r="I1453" s="24"/>
      <c r="J1453" s="24" t="s">
        <v>3048</v>
      </c>
      <c r="K1453" s="26">
        <v>45918</v>
      </c>
      <c r="L1453" s="26">
        <v>45077</v>
      </c>
      <c r="M1453" s="26">
        <v>45925</v>
      </c>
      <c r="N1453" s="24"/>
      <c r="O1453" s="26">
        <v>45925</v>
      </c>
      <c r="P1453" s="24" t="s">
        <v>3364</v>
      </c>
      <c r="Q1453" s="24" t="s">
        <v>3255</v>
      </c>
      <c r="R1453" s="24" t="s">
        <v>988</v>
      </c>
    </row>
    <row r="1454" spans="1:18" ht="40.200000000000003">
      <c r="A1454" s="24">
        <v>1453</v>
      </c>
      <c r="B1454" s="24" t="s">
        <v>1356</v>
      </c>
      <c r="C1454" s="29">
        <v>202541092281</v>
      </c>
      <c r="D1454" s="24" t="s">
        <v>31</v>
      </c>
      <c r="E1454" s="24" t="s">
        <v>1357</v>
      </c>
      <c r="F1454" s="24" t="s">
        <v>3091</v>
      </c>
      <c r="G1454" s="24" t="s">
        <v>31</v>
      </c>
      <c r="H1454" s="25" t="s">
        <v>7356</v>
      </c>
      <c r="I1454" s="24" t="s">
        <v>3152</v>
      </c>
      <c r="J1454" s="24" t="s">
        <v>3048</v>
      </c>
      <c r="K1454" s="26">
        <v>45925</v>
      </c>
      <c r="L1454" s="26">
        <v>45925</v>
      </c>
      <c r="M1454" s="26">
        <v>45925</v>
      </c>
      <c r="N1454" s="26">
        <v>46868</v>
      </c>
      <c r="O1454" s="24"/>
      <c r="P1454" s="24" t="s">
        <v>3103</v>
      </c>
      <c r="Q1454" s="24" t="s">
        <v>3104</v>
      </c>
      <c r="R1454" s="24" t="s">
        <v>968</v>
      </c>
    </row>
    <row r="1455" spans="1:18" ht="40.200000000000003">
      <c r="A1455" s="24">
        <v>1454</v>
      </c>
      <c r="B1455" s="24" t="s">
        <v>7357</v>
      </c>
      <c r="C1455" s="29">
        <v>202517092379</v>
      </c>
      <c r="D1455" s="24" t="s">
        <v>61</v>
      </c>
      <c r="E1455" s="24" t="s">
        <v>7358</v>
      </c>
      <c r="F1455" s="24" t="s">
        <v>3066</v>
      </c>
      <c r="G1455" s="24" t="s">
        <v>3067</v>
      </c>
      <c r="H1455" s="25" t="s">
        <v>7359</v>
      </c>
      <c r="I1455" s="24"/>
      <c r="J1455" s="24" t="s">
        <v>3048</v>
      </c>
      <c r="K1455" s="26">
        <v>45918</v>
      </c>
      <c r="L1455" s="26">
        <v>45273</v>
      </c>
      <c r="M1455" s="26">
        <v>45926</v>
      </c>
      <c r="N1455" s="24"/>
      <c r="O1455" s="26">
        <v>45926</v>
      </c>
      <c r="P1455" s="24" t="s">
        <v>3239</v>
      </c>
      <c r="Q1455" s="24" t="s">
        <v>3240</v>
      </c>
      <c r="R1455" s="24" t="s">
        <v>988</v>
      </c>
    </row>
    <row r="1456" spans="1:18" ht="40.200000000000003">
      <c r="A1456" s="24">
        <v>1455</v>
      </c>
      <c r="B1456" s="24" t="s">
        <v>7360</v>
      </c>
      <c r="C1456" s="29">
        <v>202517092415</v>
      </c>
      <c r="D1456" s="24" t="s">
        <v>171</v>
      </c>
      <c r="E1456" s="24" t="s">
        <v>7361</v>
      </c>
      <c r="F1456" s="24" t="s">
        <v>3312</v>
      </c>
      <c r="G1456" s="24" t="s">
        <v>6499</v>
      </c>
      <c r="H1456" s="25" t="s">
        <v>7362</v>
      </c>
      <c r="I1456" s="24"/>
      <c r="J1456" s="24" t="s">
        <v>3048</v>
      </c>
      <c r="K1456" s="26">
        <v>45882</v>
      </c>
      <c r="L1456" s="26">
        <v>45020</v>
      </c>
      <c r="M1456" s="26">
        <v>45926</v>
      </c>
      <c r="N1456" s="24"/>
      <c r="O1456" s="26">
        <v>45926</v>
      </c>
      <c r="P1456" s="24" t="s">
        <v>3075</v>
      </c>
      <c r="Q1456" s="24" t="s">
        <v>3076</v>
      </c>
      <c r="R1456" s="24" t="s">
        <v>988</v>
      </c>
    </row>
    <row r="1457" spans="1:18" ht="40.200000000000003">
      <c r="A1457" s="24">
        <v>1456</v>
      </c>
      <c r="B1457" s="24" t="s">
        <v>903</v>
      </c>
      <c r="C1457" s="29">
        <v>202514092784</v>
      </c>
      <c r="D1457" s="24" t="s">
        <v>64</v>
      </c>
      <c r="E1457" s="24" t="s">
        <v>904</v>
      </c>
      <c r="F1457" s="24" t="s">
        <v>3066</v>
      </c>
      <c r="G1457" s="24" t="s">
        <v>3319</v>
      </c>
      <c r="H1457" s="25" t="s">
        <v>7363</v>
      </c>
      <c r="I1457" s="24"/>
      <c r="J1457" s="24" t="s">
        <v>3048</v>
      </c>
      <c r="K1457" s="26">
        <v>45887</v>
      </c>
      <c r="L1457" s="26">
        <v>45748</v>
      </c>
      <c r="M1457" s="26">
        <v>45926</v>
      </c>
      <c r="N1457" s="26">
        <v>46692</v>
      </c>
      <c r="O1457" s="24"/>
      <c r="P1457" s="24" t="s">
        <v>3173</v>
      </c>
      <c r="Q1457" s="24" t="s">
        <v>3174</v>
      </c>
      <c r="R1457" s="24" t="s">
        <v>650</v>
      </c>
    </row>
    <row r="1458" spans="1:18" ht="53.4">
      <c r="A1458" s="24">
        <v>1457</v>
      </c>
      <c r="B1458" s="24" t="s">
        <v>1364</v>
      </c>
      <c r="C1458" s="29">
        <v>202521092774</v>
      </c>
      <c r="D1458" s="24" t="s">
        <v>492</v>
      </c>
      <c r="E1458" s="24" t="s">
        <v>649</v>
      </c>
      <c r="F1458" s="24" t="s">
        <v>3091</v>
      </c>
      <c r="G1458" s="24" t="s">
        <v>492</v>
      </c>
      <c r="H1458" s="25" t="s">
        <v>7364</v>
      </c>
      <c r="I1458" s="24" t="s">
        <v>3152</v>
      </c>
      <c r="J1458" s="24" t="s">
        <v>7365</v>
      </c>
      <c r="K1458" s="26">
        <v>45925</v>
      </c>
      <c r="L1458" s="26">
        <v>45926</v>
      </c>
      <c r="M1458" s="26">
        <v>45926</v>
      </c>
      <c r="N1458" s="26">
        <v>46869</v>
      </c>
      <c r="O1458" s="24"/>
      <c r="P1458" s="24" t="s">
        <v>5213</v>
      </c>
      <c r="Q1458" s="24" t="s">
        <v>3316</v>
      </c>
      <c r="R1458" s="24" t="s">
        <v>968</v>
      </c>
    </row>
    <row r="1459" spans="1:18" ht="27">
      <c r="A1459" s="24">
        <v>1458</v>
      </c>
      <c r="B1459" s="24" t="s">
        <v>7366</v>
      </c>
      <c r="C1459" s="29">
        <v>202517092466</v>
      </c>
      <c r="D1459" s="24" t="s">
        <v>145</v>
      </c>
      <c r="E1459" s="24" t="s">
        <v>7367</v>
      </c>
      <c r="F1459" s="24" t="s">
        <v>3091</v>
      </c>
      <c r="G1459" s="24" t="s">
        <v>7368</v>
      </c>
      <c r="H1459" s="25" t="s">
        <v>7369</v>
      </c>
      <c r="I1459" s="24"/>
      <c r="J1459" s="24" t="s">
        <v>3048</v>
      </c>
      <c r="K1459" s="26">
        <v>45912</v>
      </c>
      <c r="L1459" s="26">
        <v>45021</v>
      </c>
      <c r="M1459" s="26">
        <v>45926</v>
      </c>
      <c r="N1459" s="24"/>
      <c r="O1459" s="26">
        <v>45926</v>
      </c>
      <c r="P1459" s="24" t="s">
        <v>3158</v>
      </c>
      <c r="Q1459" s="24" t="s">
        <v>3159</v>
      </c>
      <c r="R1459" s="24" t="s">
        <v>988</v>
      </c>
    </row>
    <row r="1460" spans="1:18" ht="40.200000000000003">
      <c r="A1460" s="24">
        <v>1459</v>
      </c>
      <c r="B1460" s="24" t="s">
        <v>7370</v>
      </c>
      <c r="C1460" s="29">
        <v>202517092537</v>
      </c>
      <c r="D1460" s="24" t="s">
        <v>116</v>
      </c>
      <c r="E1460" s="24" t="s">
        <v>7371</v>
      </c>
      <c r="F1460" s="24" t="s">
        <v>3302</v>
      </c>
      <c r="G1460" s="24" t="s">
        <v>6386</v>
      </c>
      <c r="H1460" s="25" t="s">
        <v>7372</v>
      </c>
      <c r="I1460" s="24"/>
      <c r="J1460" s="24" t="s">
        <v>3048</v>
      </c>
      <c r="K1460" s="26">
        <v>45903</v>
      </c>
      <c r="L1460" s="26">
        <v>45006</v>
      </c>
      <c r="M1460" s="26">
        <v>45926</v>
      </c>
      <c r="N1460" s="24"/>
      <c r="O1460" s="26">
        <v>45926</v>
      </c>
      <c r="P1460" s="24" t="s">
        <v>5213</v>
      </c>
      <c r="Q1460" s="24" t="s">
        <v>3316</v>
      </c>
      <c r="R1460" s="24" t="s">
        <v>988</v>
      </c>
    </row>
    <row r="1461" spans="1:18" ht="27">
      <c r="A1461" s="24">
        <v>1460</v>
      </c>
      <c r="B1461" s="24" t="s">
        <v>7373</v>
      </c>
      <c r="C1461" s="29">
        <v>202517092362</v>
      </c>
      <c r="D1461" s="24" t="s">
        <v>116</v>
      </c>
      <c r="E1461" s="24" t="s">
        <v>7374</v>
      </c>
      <c r="F1461" s="24" t="s">
        <v>3302</v>
      </c>
      <c r="G1461" s="24" t="s">
        <v>6386</v>
      </c>
      <c r="H1461" s="25" t="s">
        <v>7375</v>
      </c>
      <c r="I1461" s="24"/>
      <c r="J1461" s="24" t="s">
        <v>3048</v>
      </c>
      <c r="K1461" s="26">
        <v>45903</v>
      </c>
      <c r="L1461" s="26">
        <v>45006</v>
      </c>
      <c r="M1461" s="26">
        <v>45926</v>
      </c>
      <c r="N1461" s="24"/>
      <c r="O1461" s="26">
        <v>45926</v>
      </c>
      <c r="P1461" s="24" t="s">
        <v>5213</v>
      </c>
      <c r="Q1461" s="24" t="s">
        <v>3316</v>
      </c>
      <c r="R1461" s="24" t="s">
        <v>988</v>
      </c>
    </row>
    <row r="1462" spans="1:18" ht="53.4">
      <c r="A1462" s="24">
        <v>1461</v>
      </c>
      <c r="B1462" s="24" t="s">
        <v>7376</v>
      </c>
      <c r="C1462" s="29">
        <v>202544092421</v>
      </c>
      <c r="D1462" s="24" t="s">
        <v>40</v>
      </c>
      <c r="E1462" s="24" t="s">
        <v>7377</v>
      </c>
      <c r="F1462" s="24" t="s">
        <v>3091</v>
      </c>
      <c r="G1462" s="24" t="s">
        <v>4104</v>
      </c>
      <c r="H1462" s="25" t="s">
        <v>7378</v>
      </c>
      <c r="I1462" s="24"/>
      <c r="J1462" s="24" t="s">
        <v>3048</v>
      </c>
      <c r="K1462" s="26">
        <v>45919</v>
      </c>
      <c r="L1462" s="26">
        <v>45561</v>
      </c>
      <c r="M1462" s="26">
        <v>45926</v>
      </c>
      <c r="N1462" s="24"/>
      <c r="O1462" s="26">
        <v>45926</v>
      </c>
      <c r="P1462" s="24" t="s">
        <v>3149</v>
      </c>
      <c r="Q1462" s="24" t="s">
        <v>3150</v>
      </c>
      <c r="R1462" s="24" t="s">
        <v>988</v>
      </c>
    </row>
    <row r="1463" spans="1:18" ht="40.200000000000003">
      <c r="A1463" s="24">
        <v>1462</v>
      </c>
      <c r="B1463" s="24" t="s">
        <v>7379</v>
      </c>
      <c r="C1463" s="29">
        <v>202517092549</v>
      </c>
      <c r="D1463" s="24" t="s">
        <v>47</v>
      </c>
      <c r="E1463" s="24" t="s">
        <v>7380</v>
      </c>
      <c r="F1463" s="24" t="s">
        <v>3091</v>
      </c>
      <c r="G1463" s="24" t="s">
        <v>47</v>
      </c>
      <c r="H1463" s="25" t="s">
        <v>7381</v>
      </c>
      <c r="I1463" s="24"/>
      <c r="J1463" s="24" t="s">
        <v>3048</v>
      </c>
      <c r="K1463" s="26">
        <v>45883</v>
      </c>
      <c r="L1463" s="26">
        <v>45008</v>
      </c>
      <c r="M1463" s="26">
        <v>45926</v>
      </c>
      <c r="N1463" s="24"/>
      <c r="O1463" s="26">
        <v>45926</v>
      </c>
      <c r="P1463" s="24" t="s">
        <v>3228</v>
      </c>
      <c r="Q1463" s="24" t="s">
        <v>3229</v>
      </c>
      <c r="R1463" s="24" t="s">
        <v>988</v>
      </c>
    </row>
    <row r="1464" spans="1:18" ht="53.4">
      <c r="A1464" s="24">
        <v>1463</v>
      </c>
      <c r="B1464" s="24" t="s">
        <v>7382</v>
      </c>
      <c r="C1464" s="29">
        <v>202517092548</v>
      </c>
      <c r="D1464" s="24" t="s">
        <v>103</v>
      </c>
      <c r="E1464" s="24" t="s">
        <v>7383</v>
      </c>
      <c r="F1464" s="24" t="s">
        <v>3117</v>
      </c>
      <c r="G1464" s="24" t="s">
        <v>4053</v>
      </c>
      <c r="H1464" s="25" t="s">
        <v>7384</v>
      </c>
      <c r="I1464" s="24"/>
      <c r="J1464" s="24" t="s">
        <v>3048</v>
      </c>
      <c r="K1464" s="26">
        <v>45902</v>
      </c>
      <c r="L1464" s="26">
        <v>45012</v>
      </c>
      <c r="M1464" s="26">
        <v>45926</v>
      </c>
      <c r="N1464" s="24"/>
      <c r="O1464" s="26">
        <v>45926</v>
      </c>
      <c r="P1464" s="24" t="s">
        <v>3397</v>
      </c>
      <c r="Q1464" s="24" t="s">
        <v>3398</v>
      </c>
      <c r="R1464" s="24" t="s">
        <v>988</v>
      </c>
    </row>
    <row r="1465" spans="1:18" ht="27">
      <c r="A1465" s="24">
        <v>1464</v>
      </c>
      <c r="B1465" s="24" t="s">
        <v>7385</v>
      </c>
      <c r="C1465" s="29">
        <v>202547092455</v>
      </c>
      <c r="D1465" s="24" t="s">
        <v>74</v>
      </c>
      <c r="E1465" s="24" t="s">
        <v>7386</v>
      </c>
      <c r="F1465" s="24" t="s">
        <v>3302</v>
      </c>
      <c r="G1465" s="24" t="s">
        <v>5562</v>
      </c>
      <c r="H1465" s="25" t="s">
        <v>7387</v>
      </c>
      <c r="I1465" s="24"/>
      <c r="J1465" s="24" t="s">
        <v>3048</v>
      </c>
      <c r="K1465" s="26">
        <v>45905</v>
      </c>
      <c r="L1465" s="26">
        <v>45014</v>
      </c>
      <c r="M1465" s="26">
        <v>45926</v>
      </c>
      <c r="N1465" s="24"/>
      <c r="O1465" s="26">
        <v>45926</v>
      </c>
      <c r="P1465" s="24" t="s">
        <v>3062</v>
      </c>
      <c r="Q1465" s="24" t="s">
        <v>3063</v>
      </c>
      <c r="R1465" s="24" t="s">
        <v>988</v>
      </c>
    </row>
    <row r="1466" spans="1:18" ht="40.200000000000003">
      <c r="A1466" s="24">
        <v>1465</v>
      </c>
      <c r="B1466" s="24" t="s">
        <v>7388</v>
      </c>
      <c r="C1466" s="29">
        <v>202547092399</v>
      </c>
      <c r="D1466" s="24" t="s">
        <v>74</v>
      </c>
      <c r="E1466" s="24" t="s">
        <v>7389</v>
      </c>
      <c r="F1466" s="24" t="s">
        <v>3302</v>
      </c>
      <c r="G1466" s="24" t="s">
        <v>5562</v>
      </c>
      <c r="H1466" s="25" t="s">
        <v>7390</v>
      </c>
      <c r="I1466" s="24"/>
      <c r="J1466" s="24" t="s">
        <v>3048</v>
      </c>
      <c r="K1466" s="26">
        <v>45908</v>
      </c>
      <c r="L1466" s="26">
        <v>45014</v>
      </c>
      <c r="M1466" s="26">
        <v>45926</v>
      </c>
      <c r="N1466" s="24"/>
      <c r="O1466" s="26">
        <v>45926</v>
      </c>
      <c r="P1466" s="24" t="s">
        <v>3062</v>
      </c>
      <c r="Q1466" s="24" t="s">
        <v>3063</v>
      </c>
      <c r="R1466" s="24" t="s">
        <v>988</v>
      </c>
    </row>
    <row r="1467" spans="1:18" ht="40.200000000000003">
      <c r="A1467" s="24">
        <v>1466</v>
      </c>
      <c r="B1467" s="24" t="s">
        <v>7391</v>
      </c>
      <c r="C1467" s="29">
        <v>202547092458</v>
      </c>
      <c r="D1467" s="24" t="s">
        <v>35</v>
      </c>
      <c r="E1467" s="24" t="s">
        <v>7392</v>
      </c>
      <c r="F1467" s="24" t="s">
        <v>3091</v>
      </c>
      <c r="G1467" s="24" t="s">
        <v>3213</v>
      </c>
      <c r="H1467" s="25" t="s">
        <v>7393</v>
      </c>
      <c r="I1467" s="24"/>
      <c r="J1467" s="24" t="s">
        <v>3048</v>
      </c>
      <c r="K1467" s="26">
        <v>45919</v>
      </c>
      <c r="L1467" s="26">
        <v>45015</v>
      </c>
      <c r="M1467" s="26">
        <v>45926</v>
      </c>
      <c r="N1467" s="24"/>
      <c r="O1467" s="26">
        <v>45926</v>
      </c>
      <c r="P1467" s="24" t="s">
        <v>3192</v>
      </c>
      <c r="Q1467" s="24" t="s">
        <v>3193</v>
      </c>
      <c r="R1467" s="24" t="s">
        <v>988</v>
      </c>
    </row>
    <row r="1468" spans="1:18" ht="53.4">
      <c r="A1468" s="24">
        <v>1467</v>
      </c>
      <c r="B1468" s="24" t="s">
        <v>7394</v>
      </c>
      <c r="C1468" s="29">
        <v>202547092525</v>
      </c>
      <c r="D1468" s="24" t="s">
        <v>35</v>
      </c>
      <c r="E1468" s="24" t="s">
        <v>7395</v>
      </c>
      <c r="F1468" s="24" t="s">
        <v>3091</v>
      </c>
      <c r="G1468" s="24" t="s">
        <v>3213</v>
      </c>
      <c r="H1468" s="25" t="s">
        <v>7396</v>
      </c>
      <c r="I1468" s="24"/>
      <c r="J1468" s="24" t="s">
        <v>3048</v>
      </c>
      <c r="K1468" s="26">
        <v>45897</v>
      </c>
      <c r="L1468" s="26">
        <v>45002</v>
      </c>
      <c r="M1468" s="26">
        <v>45926</v>
      </c>
      <c r="N1468" s="24"/>
      <c r="O1468" s="26">
        <v>45926</v>
      </c>
      <c r="P1468" s="24" t="s">
        <v>3098</v>
      </c>
      <c r="Q1468" s="24" t="s">
        <v>3099</v>
      </c>
      <c r="R1468" s="24" t="s">
        <v>988</v>
      </c>
    </row>
    <row r="1469" spans="1:18" ht="40.200000000000003">
      <c r="A1469" s="24">
        <v>1468</v>
      </c>
      <c r="B1469" s="24" t="s">
        <v>1362</v>
      </c>
      <c r="C1469" s="29">
        <v>202511092732</v>
      </c>
      <c r="D1469" s="24" t="s">
        <v>35</v>
      </c>
      <c r="E1469" s="24" t="s">
        <v>1363</v>
      </c>
      <c r="F1469" s="24" t="s">
        <v>3091</v>
      </c>
      <c r="G1469" s="24" t="s">
        <v>3213</v>
      </c>
      <c r="H1469" s="25" t="s">
        <v>7397</v>
      </c>
      <c r="I1469" s="24" t="s">
        <v>3152</v>
      </c>
      <c r="J1469" s="24" t="s">
        <v>3048</v>
      </c>
      <c r="K1469" s="26">
        <v>45923</v>
      </c>
      <c r="L1469" s="26">
        <v>45926</v>
      </c>
      <c r="M1469" s="26">
        <v>45926</v>
      </c>
      <c r="N1469" s="26">
        <v>46869</v>
      </c>
      <c r="O1469" s="24"/>
      <c r="P1469" s="24" t="s">
        <v>3173</v>
      </c>
      <c r="Q1469" s="24" t="s">
        <v>3174</v>
      </c>
      <c r="R1469" s="24" t="s">
        <v>968</v>
      </c>
    </row>
    <row r="1470" spans="1:18" ht="40.200000000000003">
      <c r="A1470" s="24">
        <v>1469</v>
      </c>
      <c r="B1470" s="24" t="s">
        <v>7398</v>
      </c>
      <c r="C1470" s="29">
        <v>202517092327</v>
      </c>
      <c r="D1470" s="24" t="s">
        <v>382</v>
      </c>
      <c r="E1470" s="24" t="s">
        <v>7399</v>
      </c>
      <c r="F1470" s="24" t="s">
        <v>3066</v>
      </c>
      <c r="G1470" s="24" t="s">
        <v>3077</v>
      </c>
      <c r="H1470" s="25" t="s">
        <v>7400</v>
      </c>
      <c r="I1470" s="24"/>
      <c r="J1470" s="24" t="s">
        <v>3048</v>
      </c>
      <c r="K1470" s="26">
        <v>45734</v>
      </c>
      <c r="L1470" s="26">
        <v>45030</v>
      </c>
      <c r="M1470" s="26">
        <v>45926</v>
      </c>
      <c r="N1470" s="24"/>
      <c r="O1470" s="26">
        <v>45926</v>
      </c>
      <c r="P1470" s="24" t="s">
        <v>3079</v>
      </c>
      <c r="Q1470" s="24" t="s">
        <v>3080</v>
      </c>
      <c r="R1470" s="24" t="s">
        <v>988</v>
      </c>
    </row>
    <row r="1471" spans="1:18" ht="40.200000000000003">
      <c r="A1471" s="24">
        <v>1470</v>
      </c>
      <c r="B1471" s="24" t="s">
        <v>7401</v>
      </c>
      <c r="C1471" s="29">
        <v>202517092588</v>
      </c>
      <c r="D1471" s="24" t="s">
        <v>51</v>
      </c>
      <c r="E1471" s="24" t="s">
        <v>7402</v>
      </c>
      <c r="F1471" s="24" t="s">
        <v>3091</v>
      </c>
      <c r="G1471" s="24" t="s">
        <v>51</v>
      </c>
      <c r="H1471" s="25" t="s">
        <v>7403</v>
      </c>
      <c r="I1471" s="24"/>
      <c r="J1471" s="24" t="s">
        <v>3048</v>
      </c>
      <c r="K1471" s="26">
        <v>45888</v>
      </c>
      <c r="L1471" s="26">
        <v>45008</v>
      </c>
      <c r="M1471" s="26">
        <v>45926</v>
      </c>
      <c r="N1471" s="24"/>
      <c r="O1471" s="26">
        <v>45926</v>
      </c>
      <c r="P1471" s="24" t="s">
        <v>3335</v>
      </c>
      <c r="Q1471" s="24" t="s">
        <v>3336</v>
      </c>
      <c r="R1471" s="24" t="s">
        <v>988</v>
      </c>
    </row>
    <row r="1472" spans="1:18" ht="40.200000000000003">
      <c r="A1472" s="24">
        <v>1471</v>
      </c>
      <c r="B1472" s="24" t="s">
        <v>7404</v>
      </c>
      <c r="C1472" s="29">
        <v>202547092614</v>
      </c>
      <c r="D1472" s="24" t="s">
        <v>79</v>
      </c>
      <c r="E1472" s="24" t="s">
        <v>7405</v>
      </c>
      <c r="F1472" s="24" t="s">
        <v>3432</v>
      </c>
      <c r="G1472" s="24" t="s">
        <v>7406</v>
      </c>
      <c r="H1472" s="25" t="s">
        <v>7407</v>
      </c>
      <c r="I1472" s="24"/>
      <c r="J1472" s="24" t="s">
        <v>3048</v>
      </c>
      <c r="K1472" s="26">
        <v>45887</v>
      </c>
      <c r="L1472" s="26">
        <v>44999</v>
      </c>
      <c r="M1472" s="26">
        <v>45926</v>
      </c>
      <c r="N1472" s="24"/>
      <c r="O1472" s="26">
        <v>45926</v>
      </c>
      <c r="P1472" s="24" t="s">
        <v>3388</v>
      </c>
      <c r="Q1472" s="24" t="s">
        <v>3389</v>
      </c>
      <c r="R1472" s="24" t="s">
        <v>988</v>
      </c>
    </row>
    <row r="1473" spans="1:18" ht="53.4">
      <c r="A1473" s="24">
        <v>1472</v>
      </c>
      <c r="B1473" s="24" t="s">
        <v>7408</v>
      </c>
      <c r="C1473" s="29">
        <v>202517092336</v>
      </c>
      <c r="D1473" s="24" t="s">
        <v>49</v>
      </c>
      <c r="E1473" s="24" t="s">
        <v>7409</v>
      </c>
      <c r="F1473" s="24" t="s">
        <v>3066</v>
      </c>
      <c r="G1473" s="24" t="s">
        <v>3067</v>
      </c>
      <c r="H1473" s="25" t="s">
        <v>7410</v>
      </c>
      <c r="I1473" s="24"/>
      <c r="J1473" s="24" t="s">
        <v>3048</v>
      </c>
      <c r="K1473" s="26">
        <v>45769</v>
      </c>
      <c r="L1473" s="26">
        <v>45177</v>
      </c>
      <c r="M1473" s="26">
        <v>45926</v>
      </c>
      <c r="N1473" s="24"/>
      <c r="O1473" s="26">
        <v>45926</v>
      </c>
      <c r="P1473" s="24" t="s">
        <v>3239</v>
      </c>
      <c r="Q1473" s="24" t="s">
        <v>3240</v>
      </c>
      <c r="R1473" s="24" t="s">
        <v>988</v>
      </c>
    </row>
    <row r="1474" spans="1:18" ht="40.200000000000003">
      <c r="A1474" s="24">
        <v>1473</v>
      </c>
      <c r="B1474" s="24" t="s">
        <v>7411</v>
      </c>
      <c r="C1474" s="29">
        <v>202517092581</v>
      </c>
      <c r="D1474" s="24" t="s">
        <v>32</v>
      </c>
      <c r="E1474" s="24" t="s">
        <v>7412</v>
      </c>
      <c r="F1474" s="24" t="s">
        <v>3066</v>
      </c>
      <c r="G1474" s="24" t="s">
        <v>3067</v>
      </c>
      <c r="H1474" s="25" t="s">
        <v>7413</v>
      </c>
      <c r="I1474" s="24"/>
      <c r="J1474" s="24" t="s">
        <v>3048</v>
      </c>
      <c r="K1474" s="26">
        <v>45917</v>
      </c>
      <c r="L1474" s="26">
        <v>45287</v>
      </c>
      <c r="M1474" s="26">
        <v>45926</v>
      </c>
      <c r="N1474" s="24"/>
      <c r="O1474" s="26">
        <v>45926</v>
      </c>
      <c r="P1474" s="24" t="s">
        <v>3239</v>
      </c>
      <c r="Q1474" s="24" t="s">
        <v>3240</v>
      </c>
      <c r="R1474" s="24" t="s">
        <v>988</v>
      </c>
    </row>
    <row r="1475" spans="1:18" ht="79.8">
      <c r="A1475" s="24">
        <v>1474</v>
      </c>
      <c r="B1475" s="24" t="s">
        <v>7414</v>
      </c>
      <c r="C1475" s="29">
        <v>202517092404</v>
      </c>
      <c r="D1475" s="24" t="s">
        <v>32</v>
      </c>
      <c r="E1475" s="24" t="s">
        <v>7415</v>
      </c>
      <c r="F1475" s="24" t="s">
        <v>3066</v>
      </c>
      <c r="G1475" s="24" t="s">
        <v>3067</v>
      </c>
      <c r="H1475" s="25" t="s">
        <v>7416</v>
      </c>
      <c r="I1475" s="24"/>
      <c r="J1475" s="24" t="s">
        <v>3048</v>
      </c>
      <c r="K1475" s="26">
        <v>45924</v>
      </c>
      <c r="L1475" s="26">
        <v>45287</v>
      </c>
      <c r="M1475" s="26">
        <v>45926</v>
      </c>
      <c r="N1475" s="24"/>
      <c r="O1475" s="26">
        <v>45926</v>
      </c>
      <c r="P1475" s="24" t="s">
        <v>3204</v>
      </c>
      <c r="Q1475" s="24" t="s">
        <v>3205</v>
      </c>
      <c r="R1475" s="24" t="s">
        <v>988</v>
      </c>
    </row>
    <row r="1476" spans="1:18" ht="40.200000000000003">
      <c r="A1476" s="24">
        <v>1475</v>
      </c>
      <c r="B1476" s="24" t="s">
        <v>7417</v>
      </c>
      <c r="C1476" s="29">
        <v>202547092603</v>
      </c>
      <c r="D1476" s="24" t="s">
        <v>32</v>
      </c>
      <c r="E1476" s="24" t="s">
        <v>7418</v>
      </c>
      <c r="F1476" s="24" t="s">
        <v>3066</v>
      </c>
      <c r="G1476" s="24" t="s">
        <v>3067</v>
      </c>
      <c r="H1476" s="25" t="s">
        <v>7419</v>
      </c>
      <c r="I1476" s="24"/>
      <c r="J1476" s="24" t="s">
        <v>3048</v>
      </c>
      <c r="K1476" s="26">
        <v>45915</v>
      </c>
      <c r="L1476" s="26">
        <v>45254</v>
      </c>
      <c r="M1476" s="26">
        <v>45926</v>
      </c>
      <c r="N1476" s="24"/>
      <c r="O1476" s="26">
        <v>45926</v>
      </c>
      <c r="P1476" s="24" t="s">
        <v>3098</v>
      </c>
      <c r="Q1476" s="24" t="s">
        <v>3099</v>
      </c>
      <c r="R1476" s="24" t="s">
        <v>988</v>
      </c>
    </row>
    <row r="1477" spans="1:18" ht="40.200000000000003">
      <c r="A1477" s="24">
        <v>1476</v>
      </c>
      <c r="B1477" s="24" t="s">
        <v>7420</v>
      </c>
      <c r="C1477" s="29">
        <v>202547092557</v>
      </c>
      <c r="D1477" s="24" t="s">
        <v>158</v>
      </c>
      <c r="E1477" s="24" t="s">
        <v>7421</v>
      </c>
      <c r="F1477" s="24" t="s">
        <v>3091</v>
      </c>
      <c r="G1477" s="24" t="s">
        <v>7422</v>
      </c>
      <c r="H1477" s="25" t="s">
        <v>7423</v>
      </c>
      <c r="I1477" s="24"/>
      <c r="J1477" s="24" t="s">
        <v>3048</v>
      </c>
      <c r="K1477" s="26">
        <v>45891</v>
      </c>
      <c r="L1477" s="26">
        <v>44995</v>
      </c>
      <c r="M1477" s="26">
        <v>45926</v>
      </c>
      <c r="N1477" s="24"/>
      <c r="O1477" s="26">
        <v>45926</v>
      </c>
      <c r="P1477" s="24" t="s">
        <v>3228</v>
      </c>
      <c r="Q1477" s="24" t="s">
        <v>3229</v>
      </c>
      <c r="R1477" s="24" t="s">
        <v>988</v>
      </c>
    </row>
    <row r="1478" spans="1:18" ht="40.200000000000003">
      <c r="A1478" s="24">
        <v>1477</v>
      </c>
      <c r="B1478" s="24" t="s">
        <v>7424</v>
      </c>
      <c r="C1478" s="29">
        <v>202511092626</v>
      </c>
      <c r="D1478" s="24" t="s">
        <v>62</v>
      </c>
      <c r="E1478" s="24" t="s">
        <v>7425</v>
      </c>
      <c r="F1478" s="24" t="s">
        <v>3052</v>
      </c>
      <c r="G1478" s="24" t="s">
        <v>5354</v>
      </c>
      <c r="H1478" s="25" t="s">
        <v>7426</v>
      </c>
      <c r="I1478" s="24" t="s">
        <v>23</v>
      </c>
      <c r="J1478" s="24" t="s">
        <v>3048</v>
      </c>
      <c r="K1478" s="26">
        <v>45888</v>
      </c>
      <c r="L1478" s="26">
        <v>45926</v>
      </c>
      <c r="M1478" s="26">
        <v>45926</v>
      </c>
      <c r="N1478" s="24"/>
      <c r="O1478" s="26">
        <v>45926</v>
      </c>
      <c r="P1478" s="24" t="s">
        <v>3284</v>
      </c>
      <c r="Q1478" s="24" t="s">
        <v>3285</v>
      </c>
      <c r="R1478" s="24" t="s">
        <v>988</v>
      </c>
    </row>
    <row r="1479" spans="1:18" ht="53.4">
      <c r="A1479" s="24">
        <v>1478</v>
      </c>
      <c r="B1479" s="24" t="s">
        <v>1358</v>
      </c>
      <c r="C1479" s="29">
        <v>202511092647</v>
      </c>
      <c r="D1479" s="24" t="s">
        <v>148</v>
      </c>
      <c r="E1479" s="24" t="s">
        <v>1359</v>
      </c>
      <c r="F1479" s="24" t="s">
        <v>3052</v>
      </c>
      <c r="G1479" s="24" t="s">
        <v>3817</v>
      </c>
      <c r="H1479" s="25" t="s">
        <v>7427</v>
      </c>
      <c r="I1479" s="24" t="s">
        <v>3152</v>
      </c>
      <c r="J1479" s="24" t="s">
        <v>3048</v>
      </c>
      <c r="K1479" s="26">
        <v>45887</v>
      </c>
      <c r="L1479" s="26">
        <v>45926</v>
      </c>
      <c r="M1479" s="26">
        <v>45926</v>
      </c>
      <c r="N1479" s="26">
        <v>46869</v>
      </c>
      <c r="O1479" s="24"/>
      <c r="P1479" s="24" t="s">
        <v>3272</v>
      </c>
      <c r="Q1479" s="24" t="s">
        <v>3273</v>
      </c>
      <c r="R1479" s="24" t="s">
        <v>968</v>
      </c>
    </row>
    <row r="1480" spans="1:18" ht="40.200000000000003">
      <c r="A1480" s="24">
        <v>1479</v>
      </c>
      <c r="B1480" s="24" t="s">
        <v>7428</v>
      </c>
      <c r="C1480" s="29">
        <v>202517092502</v>
      </c>
      <c r="D1480" s="24" t="s">
        <v>73</v>
      </c>
      <c r="E1480" s="24" t="s">
        <v>7429</v>
      </c>
      <c r="F1480" s="24" t="s">
        <v>3059</v>
      </c>
      <c r="G1480" s="24" t="s">
        <v>3124</v>
      </c>
      <c r="H1480" s="25" t="s">
        <v>7430</v>
      </c>
      <c r="I1480" s="24"/>
      <c r="J1480" s="24" t="s">
        <v>3048</v>
      </c>
      <c r="K1480" s="26">
        <v>45813</v>
      </c>
      <c r="L1480" s="26">
        <v>44985</v>
      </c>
      <c r="M1480" s="26">
        <v>45926</v>
      </c>
      <c r="N1480" s="24"/>
      <c r="O1480" s="26">
        <v>45926</v>
      </c>
      <c r="P1480" s="24" t="s">
        <v>3135</v>
      </c>
      <c r="Q1480" s="24" t="s">
        <v>3136</v>
      </c>
      <c r="R1480" s="24" t="s">
        <v>988</v>
      </c>
    </row>
    <row r="1481" spans="1:18" ht="40.200000000000003">
      <c r="A1481" s="24">
        <v>1480</v>
      </c>
      <c r="B1481" s="24" t="s">
        <v>7431</v>
      </c>
      <c r="C1481" s="29">
        <v>202517092391</v>
      </c>
      <c r="D1481" s="24" t="s">
        <v>73</v>
      </c>
      <c r="E1481" s="24" t="s">
        <v>7432</v>
      </c>
      <c r="F1481" s="24" t="s">
        <v>3059</v>
      </c>
      <c r="G1481" s="24" t="s">
        <v>3950</v>
      </c>
      <c r="H1481" s="25" t="s">
        <v>7433</v>
      </c>
      <c r="I1481" s="24"/>
      <c r="J1481" s="24" t="s">
        <v>3048</v>
      </c>
      <c r="K1481" s="26">
        <v>45866</v>
      </c>
      <c r="L1481" s="26">
        <v>44993</v>
      </c>
      <c r="M1481" s="26">
        <v>45926</v>
      </c>
      <c r="N1481" s="24"/>
      <c r="O1481" s="26">
        <v>45926</v>
      </c>
      <c r="P1481" s="24" t="s">
        <v>3233</v>
      </c>
      <c r="Q1481" s="24" t="s">
        <v>3234</v>
      </c>
      <c r="R1481" s="24" t="s">
        <v>988</v>
      </c>
    </row>
    <row r="1482" spans="1:18" ht="53.4">
      <c r="A1482" s="24">
        <v>1481</v>
      </c>
      <c r="B1482" s="24" t="s">
        <v>763</v>
      </c>
      <c r="C1482" s="29">
        <v>202514092791</v>
      </c>
      <c r="D1482" s="24" t="s">
        <v>55</v>
      </c>
      <c r="E1482" s="24" t="s">
        <v>764</v>
      </c>
      <c r="F1482" s="24" t="s">
        <v>3091</v>
      </c>
      <c r="G1482" s="24" t="s">
        <v>4429</v>
      </c>
      <c r="H1482" s="25" t="s">
        <v>7434</v>
      </c>
      <c r="I1482" s="24"/>
      <c r="J1482" s="24" t="s">
        <v>3048</v>
      </c>
      <c r="K1482" s="26">
        <v>45922</v>
      </c>
      <c r="L1482" s="26">
        <v>45569</v>
      </c>
      <c r="M1482" s="26">
        <v>45926</v>
      </c>
      <c r="N1482" s="26">
        <v>46511</v>
      </c>
      <c r="O1482" s="24"/>
      <c r="P1482" s="24" t="s">
        <v>3141</v>
      </c>
      <c r="Q1482" s="24" t="s">
        <v>3142</v>
      </c>
      <c r="R1482" s="24" t="s">
        <v>650</v>
      </c>
    </row>
    <row r="1483" spans="1:18" ht="40.200000000000003">
      <c r="A1483" s="24">
        <v>1482</v>
      </c>
      <c r="B1483" s="24" t="s">
        <v>7435</v>
      </c>
      <c r="C1483" s="29">
        <v>202517092576</v>
      </c>
      <c r="D1483" s="24" t="s">
        <v>204</v>
      </c>
      <c r="E1483" s="24" t="s">
        <v>7436</v>
      </c>
      <c r="F1483" s="24" t="s">
        <v>3066</v>
      </c>
      <c r="G1483" s="24" t="s">
        <v>3319</v>
      </c>
      <c r="H1483" s="25" t="s">
        <v>7437</v>
      </c>
      <c r="I1483" s="24"/>
      <c r="J1483" s="24" t="s">
        <v>3048</v>
      </c>
      <c r="K1483" s="26">
        <v>45881</v>
      </c>
      <c r="L1483" s="26">
        <v>45105</v>
      </c>
      <c r="M1483" s="26">
        <v>45926</v>
      </c>
      <c r="N1483" s="24"/>
      <c r="O1483" s="26">
        <v>45926</v>
      </c>
      <c r="P1483" s="24" t="s">
        <v>3321</v>
      </c>
      <c r="Q1483" s="24" t="s">
        <v>3322</v>
      </c>
      <c r="R1483" s="24" t="s">
        <v>988</v>
      </c>
    </row>
    <row r="1484" spans="1:18" ht="27">
      <c r="A1484" s="24">
        <v>1483</v>
      </c>
      <c r="B1484" s="24" t="s">
        <v>7438</v>
      </c>
      <c r="C1484" s="29">
        <v>202547092642</v>
      </c>
      <c r="D1484" s="24" t="s">
        <v>36</v>
      </c>
      <c r="E1484" s="24" t="s">
        <v>7439</v>
      </c>
      <c r="F1484" s="24" t="s">
        <v>3091</v>
      </c>
      <c r="G1484" s="24" t="s">
        <v>3139</v>
      </c>
      <c r="H1484" s="25" t="s">
        <v>7440</v>
      </c>
      <c r="I1484" s="24"/>
      <c r="J1484" s="24" t="s">
        <v>3048</v>
      </c>
      <c r="K1484" s="26">
        <v>45905</v>
      </c>
      <c r="L1484" s="26">
        <v>45086</v>
      </c>
      <c r="M1484" s="26">
        <v>45926</v>
      </c>
      <c r="N1484" s="24"/>
      <c r="O1484" s="26">
        <v>45926</v>
      </c>
      <c r="P1484" s="24" t="s">
        <v>3168</v>
      </c>
      <c r="Q1484" s="24" t="s">
        <v>3050</v>
      </c>
      <c r="R1484" s="24" t="s">
        <v>988</v>
      </c>
    </row>
    <row r="1485" spans="1:18" ht="53.4">
      <c r="A1485" s="24">
        <v>1484</v>
      </c>
      <c r="B1485" s="24" t="s">
        <v>7441</v>
      </c>
      <c r="C1485" s="29">
        <v>202517092559</v>
      </c>
      <c r="D1485" s="24" t="s">
        <v>36</v>
      </c>
      <c r="E1485" s="24" t="s">
        <v>7442</v>
      </c>
      <c r="F1485" s="24" t="s">
        <v>3091</v>
      </c>
      <c r="G1485" s="24" t="s">
        <v>3139</v>
      </c>
      <c r="H1485" s="25" t="s">
        <v>7443</v>
      </c>
      <c r="I1485" s="24"/>
      <c r="J1485" s="24" t="s">
        <v>3048</v>
      </c>
      <c r="K1485" s="26">
        <v>45888</v>
      </c>
      <c r="L1485" s="26">
        <v>45058</v>
      </c>
      <c r="M1485" s="26">
        <v>45926</v>
      </c>
      <c r="N1485" s="24"/>
      <c r="O1485" s="26">
        <v>45926</v>
      </c>
      <c r="P1485" s="24" t="s">
        <v>3079</v>
      </c>
      <c r="Q1485" s="24" t="s">
        <v>3080</v>
      </c>
      <c r="R1485" s="24" t="s">
        <v>988</v>
      </c>
    </row>
    <row r="1486" spans="1:18" ht="40.200000000000003">
      <c r="A1486" s="24">
        <v>1485</v>
      </c>
      <c r="B1486" s="24" t="s">
        <v>7444</v>
      </c>
      <c r="C1486" s="29">
        <v>202547092613</v>
      </c>
      <c r="D1486" s="24" t="s">
        <v>36</v>
      </c>
      <c r="E1486" s="24" t="s">
        <v>7445</v>
      </c>
      <c r="F1486" s="24" t="s">
        <v>3091</v>
      </c>
      <c r="G1486" s="24" t="s">
        <v>3139</v>
      </c>
      <c r="H1486" s="25" t="s">
        <v>7446</v>
      </c>
      <c r="I1486" s="24"/>
      <c r="J1486" s="24" t="s">
        <v>3048</v>
      </c>
      <c r="K1486" s="26">
        <v>45883</v>
      </c>
      <c r="L1486" s="26">
        <v>45034</v>
      </c>
      <c r="M1486" s="26">
        <v>45926</v>
      </c>
      <c r="N1486" s="24"/>
      <c r="O1486" s="26">
        <v>45926</v>
      </c>
      <c r="P1486" s="24" t="s">
        <v>3093</v>
      </c>
      <c r="Q1486" s="24" t="s">
        <v>3094</v>
      </c>
      <c r="R1486" s="24" t="s">
        <v>988</v>
      </c>
    </row>
    <row r="1487" spans="1:18" ht="53.4">
      <c r="A1487" s="24">
        <v>1486</v>
      </c>
      <c r="B1487" s="24" t="s">
        <v>7447</v>
      </c>
      <c r="C1487" s="29">
        <v>202547092744</v>
      </c>
      <c r="D1487" s="24" t="s">
        <v>67</v>
      </c>
      <c r="E1487" s="24" t="s">
        <v>7448</v>
      </c>
      <c r="F1487" s="24" t="s">
        <v>3091</v>
      </c>
      <c r="G1487" s="24" t="s">
        <v>5359</v>
      </c>
      <c r="H1487" s="25" t="s">
        <v>7449</v>
      </c>
      <c r="I1487" s="24"/>
      <c r="J1487" s="24" t="s">
        <v>3048</v>
      </c>
      <c r="K1487" s="26">
        <v>45896</v>
      </c>
      <c r="L1487" s="26">
        <v>45016</v>
      </c>
      <c r="M1487" s="26">
        <v>45926</v>
      </c>
      <c r="N1487" s="24"/>
      <c r="O1487" s="26">
        <v>45926</v>
      </c>
      <c r="P1487" s="24" t="s">
        <v>3149</v>
      </c>
      <c r="Q1487" s="24" t="s">
        <v>3150</v>
      </c>
      <c r="R1487" s="24" t="s">
        <v>988</v>
      </c>
    </row>
    <row r="1488" spans="1:18" ht="53.4">
      <c r="A1488" s="24">
        <v>1487</v>
      </c>
      <c r="B1488" s="24" t="s">
        <v>7450</v>
      </c>
      <c r="C1488" s="29">
        <v>202517092799</v>
      </c>
      <c r="D1488" s="24" t="s">
        <v>130</v>
      </c>
      <c r="E1488" s="24" t="s">
        <v>7451</v>
      </c>
      <c r="F1488" s="24" t="s">
        <v>3091</v>
      </c>
      <c r="G1488" s="24" t="s">
        <v>6302</v>
      </c>
      <c r="H1488" s="25" t="s">
        <v>7452</v>
      </c>
      <c r="I1488" s="24"/>
      <c r="J1488" s="24" t="s">
        <v>3048</v>
      </c>
      <c r="K1488" s="26">
        <v>45937</v>
      </c>
      <c r="L1488" s="26">
        <v>45022</v>
      </c>
      <c r="M1488" s="26">
        <v>45926</v>
      </c>
      <c r="N1488" s="24"/>
      <c r="O1488" s="26">
        <v>45926</v>
      </c>
      <c r="P1488" s="24" t="s">
        <v>3075</v>
      </c>
      <c r="Q1488" s="24" t="s">
        <v>3076</v>
      </c>
      <c r="R1488" s="24" t="s">
        <v>988</v>
      </c>
    </row>
    <row r="1489" spans="1:18" ht="27">
      <c r="A1489" s="24">
        <v>1488</v>
      </c>
      <c r="B1489" s="24" t="s">
        <v>7453</v>
      </c>
      <c r="C1489" s="29">
        <v>202547092529</v>
      </c>
      <c r="D1489" s="24" t="s">
        <v>81</v>
      </c>
      <c r="E1489" s="24" t="s">
        <v>7454</v>
      </c>
      <c r="F1489" s="24" t="s">
        <v>3066</v>
      </c>
      <c r="G1489" s="24" t="s">
        <v>3319</v>
      </c>
      <c r="H1489" s="25" t="s">
        <v>7455</v>
      </c>
      <c r="I1489" s="24"/>
      <c r="J1489" s="24" t="s">
        <v>3048</v>
      </c>
      <c r="K1489" s="26">
        <v>45840</v>
      </c>
      <c r="L1489" s="26">
        <v>45023</v>
      </c>
      <c r="M1489" s="26">
        <v>45926</v>
      </c>
      <c r="N1489" s="24"/>
      <c r="O1489" s="26">
        <v>45926</v>
      </c>
      <c r="P1489" s="24" t="s">
        <v>3168</v>
      </c>
      <c r="Q1489" s="24" t="s">
        <v>3050</v>
      </c>
      <c r="R1489" s="24" t="s">
        <v>988</v>
      </c>
    </row>
    <row r="1490" spans="1:18" ht="53.4">
      <c r="A1490" s="24">
        <v>1489</v>
      </c>
      <c r="B1490" s="24" t="s">
        <v>7456</v>
      </c>
      <c r="C1490" s="29">
        <v>202541092590</v>
      </c>
      <c r="D1490" s="24" t="s">
        <v>60</v>
      </c>
      <c r="E1490" s="24" t="s">
        <v>7457</v>
      </c>
      <c r="F1490" s="24" t="s">
        <v>3059</v>
      </c>
      <c r="G1490" s="24" t="s">
        <v>4375</v>
      </c>
      <c r="H1490" s="25" t="s">
        <v>7458</v>
      </c>
      <c r="I1490" s="24" t="s">
        <v>23</v>
      </c>
      <c r="J1490" s="24" t="s">
        <v>3048</v>
      </c>
      <c r="K1490" s="26">
        <v>45926</v>
      </c>
      <c r="L1490" s="26">
        <v>45926</v>
      </c>
      <c r="M1490" s="26">
        <v>45926</v>
      </c>
      <c r="N1490" s="24"/>
      <c r="O1490" s="26">
        <v>45926</v>
      </c>
      <c r="P1490" s="24" t="s">
        <v>3893</v>
      </c>
      <c r="Q1490" s="24" t="s">
        <v>3894</v>
      </c>
      <c r="R1490" s="24" t="s">
        <v>988</v>
      </c>
    </row>
    <row r="1491" spans="1:18" ht="40.200000000000003">
      <c r="A1491" s="24">
        <v>1490</v>
      </c>
      <c r="B1491" s="24" t="s">
        <v>7459</v>
      </c>
      <c r="C1491" s="29">
        <v>202517092528</v>
      </c>
      <c r="D1491" s="24" t="s">
        <v>31</v>
      </c>
      <c r="E1491" s="24" t="s">
        <v>7460</v>
      </c>
      <c r="F1491" s="24" t="s">
        <v>3091</v>
      </c>
      <c r="G1491" s="24" t="s">
        <v>31</v>
      </c>
      <c r="H1491" s="25" t="s">
        <v>7461</v>
      </c>
      <c r="I1491" s="24"/>
      <c r="J1491" s="24" t="s">
        <v>3048</v>
      </c>
      <c r="K1491" s="26">
        <v>45925</v>
      </c>
      <c r="L1491" s="26">
        <v>45056</v>
      </c>
      <c r="M1491" s="26">
        <v>45926</v>
      </c>
      <c r="N1491" s="24"/>
      <c r="O1491" s="26">
        <v>45926</v>
      </c>
      <c r="P1491" s="24" t="s">
        <v>3114</v>
      </c>
      <c r="Q1491" s="24" t="s">
        <v>3094</v>
      </c>
      <c r="R1491" s="24" t="s">
        <v>988</v>
      </c>
    </row>
    <row r="1492" spans="1:18" ht="66.599999999999994">
      <c r="A1492" s="24">
        <v>1491</v>
      </c>
      <c r="B1492" s="24" t="s">
        <v>7462</v>
      </c>
      <c r="C1492" s="29">
        <v>202528092703</v>
      </c>
      <c r="D1492" s="24" t="s">
        <v>31</v>
      </c>
      <c r="E1492" s="24" t="s">
        <v>7463</v>
      </c>
      <c r="F1492" s="24" t="s">
        <v>3091</v>
      </c>
      <c r="G1492" s="24" t="s">
        <v>31</v>
      </c>
      <c r="H1492" s="25" t="s">
        <v>7464</v>
      </c>
      <c r="I1492" s="24"/>
      <c r="J1492" s="24" t="s">
        <v>3048</v>
      </c>
      <c r="K1492" s="26">
        <v>45925</v>
      </c>
      <c r="L1492" s="26">
        <v>45926</v>
      </c>
      <c r="M1492" s="26">
        <v>45926</v>
      </c>
      <c r="N1492" s="24"/>
      <c r="O1492" s="26">
        <v>45926</v>
      </c>
      <c r="P1492" s="24" t="s">
        <v>3103</v>
      </c>
      <c r="Q1492" s="24" t="s">
        <v>3104</v>
      </c>
      <c r="R1492" s="24" t="s">
        <v>988</v>
      </c>
    </row>
    <row r="1493" spans="1:18" ht="53.4">
      <c r="A1493" s="24">
        <v>1492</v>
      </c>
      <c r="B1493" s="24" t="s">
        <v>7465</v>
      </c>
      <c r="C1493" s="29">
        <v>202547092448</v>
      </c>
      <c r="D1493" s="24" t="s">
        <v>31</v>
      </c>
      <c r="E1493" s="24" t="s">
        <v>7466</v>
      </c>
      <c r="F1493" s="24" t="s">
        <v>3091</v>
      </c>
      <c r="G1493" s="24" t="s">
        <v>31</v>
      </c>
      <c r="H1493" s="25" t="s">
        <v>7467</v>
      </c>
      <c r="I1493" s="24"/>
      <c r="J1493" s="24" t="s">
        <v>3048</v>
      </c>
      <c r="K1493" s="26">
        <v>45924</v>
      </c>
      <c r="L1493" s="26">
        <v>45061</v>
      </c>
      <c r="M1493" s="26">
        <v>45926</v>
      </c>
      <c r="N1493" s="24"/>
      <c r="O1493" s="26">
        <v>45926</v>
      </c>
      <c r="P1493" s="24" t="s">
        <v>3352</v>
      </c>
      <c r="Q1493" s="24" t="s">
        <v>3216</v>
      </c>
      <c r="R1493" s="24" t="s">
        <v>988</v>
      </c>
    </row>
    <row r="1494" spans="1:18" ht="53.4">
      <c r="A1494" s="24">
        <v>1493</v>
      </c>
      <c r="B1494" s="24" t="s">
        <v>1365</v>
      </c>
      <c r="C1494" s="29">
        <v>202541092578</v>
      </c>
      <c r="D1494" s="24" t="s">
        <v>31</v>
      </c>
      <c r="E1494" s="24" t="s">
        <v>1366</v>
      </c>
      <c r="F1494" s="24" t="s">
        <v>3091</v>
      </c>
      <c r="G1494" s="24" t="s">
        <v>31</v>
      </c>
      <c r="H1494" s="25" t="s">
        <v>7468</v>
      </c>
      <c r="I1494" s="24" t="s">
        <v>3152</v>
      </c>
      <c r="J1494" s="24" t="s">
        <v>3048</v>
      </c>
      <c r="K1494" s="26">
        <v>45926</v>
      </c>
      <c r="L1494" s="26">
        <v>45926</v>
      </c>
      <c r="M1494" s="26">
        <v>45926</v>
      </c>
      <c r="N1494" s="26">
        <v>46869</v>
      </c>
      <c r="O1494" s="24"/>
      <c r="P1494" s="24" t="s">
        <v>3114</v>
      </c>
      <c r="Q1494" s="24" t="s">
        <v>3094</v>
      </c>
      <c r="R1494" s="24" t="s">
        <v>968</v>
      </c>
    </row>
    <row r="1495" spans="1:18" ht="53.4">
      <c r="A1495" s="24">
        <v>1494</v>
      </c>
      <c r="B1495" s="24" t="s">
        <v>1360</v>
      </c>
      <c r="C1495" s="29">
        <v>202541092670</v>
      </c>
      <c r="D1495" s="24" t="s">
        <v>31</v>
      </c>
      <c r="E1495" s="24" t="s">
        <v>1361</v>
      </c>
      <c r="F1495" s="24" t="s">
        <v>3091</v>
      </c>
      <c r="G1495" s="24" t="s">
        <v>31</v>
      </c>
      <c r="H1495" s="25" t="s">
        <v>7469</v>
      </c>
      <c r="I1495" s="24" t="s">
        <v>3152</v>
      </c>
      <c r="J1495" s="24" t="s">
        <v>3048</v>
      </c>
      <c r="K1495" s="26">
        <v>45926</v>
      </c>
      <c r="L1495" s="26">
        <v>45926</v>
      </c>
      <c r="M1495" s="26">
        <v>45926</v>
      </c>
      <c r="N1495" s="26">
        <v>46869</v>
      </c>
      <c r="O1495" s="24"/>
      <c r="P1495" s="24" t="s">
        <v>3192</v>
      </c>
      <c r="Q1495" s="24" t="s">
        <v>3193</v>
      </c>
      <c r="R1495" s="24" t="s">
        <v>968</v>
      </c>
    </row>
    <row r="1496" spans="1:18" ht="53.4">
      <c r="A1496" s="24">
        <v>1495</v>
      </c>
      <c r="B1496" s="24" t="s">
        <v>7470</v>
      </c>
      <c r="C1496" s="29">
        <v>202528092796</v>
      </c>
      <c r="D1496" s="24" t="s">
        <v>31</v>
      </c>
      <c r="E1496" s="24" t="s">
        <v>7471</v>
      </c>
      <c r="F1496" s="24" t="s">
        <v>3091</v>
      </c>
      <c r="G1496" s="24" t="s">
        <v>31</v>
      </c>
      <c r="H1496" s="25" t="s">
        <v>7472</v>
      </c>
      <c r="I1496" s="24"/>
      <c r="J1496" s="24" t="s">
        <v>3048</v>
      </c>
      <c r="K1496" s="26">
        <v>45923</v>
      </c>
      <c r="L1496" s="26">
        <v>45926</v>
      </c>
      <c r="M1496" s="26">
        <v>45926</v>
      </c>
      <c r="N1496" s="24"/>
      <c r="O1496" s="26">
        <v>45926</v>
      </c>
      <c r="P1496" s="24" t="s">
        <v>3908</v>
      </c>
      <c r="Q1496" s="24" t="s">
        <v>3193</v>
      </c>
      <c r="R1496" s="24" t="s">
        <v>988</v>
      </c>
    </row>
    <row r="1497" spans="1:18" ht="53.4">
      <c r="A1497" s="24">
        <v>1496</v>
      </c>
      <c r="B1497" s="24" t="s">
        <v>7473</v>
      </c>
      <c r="C1497" s="29">
        <v>202517092587</v>
      </c>
      <c r="D1497" s="24" t="s">
        <v>31</v>
      </c>
      <c r="E1497" s="24" t="s">
        <v>7474</v>
      </c>
      <c r="F1497" s="24" t="s">
        <v>3091</v>
      </c>
      <c r="G1497" s="24" t="s">
        <v>31</v>
      </c>
      <c r="H1497" s="25" t="s">
        <v>7475</v>
      </c>
      <c r="I1497" s="24"/>
      <c r="J1497" s="24" t="s">
        <v>3048</v>
      </c>
      <c r="K1497" s="26">
        <v>45924</v>
      </c>
      <c r="L1497" s="26">
        <v>45061</v>
      </c>
      <c r="M1497" s="26">
        <v>45926</v>
      </c>
      <c r="N1497" s="24"/>
      <c r="O1497" s="26">
        <v>45926</v>
      </c>
      <c r="P1497" s="24" t="s">
        <v>3069</v>
      </c>
      <c r="Q1497" s="24" t="s">
        <v>3070</v>
      </c>
      <c r="R1497" s="24" t="s">
        <v>988</v>
      </c>
    </row>
    <row r="1498" spans="1:18" ht="53.4">
      <c r="A1498" s="24">
        <v>1497</v>
      </c>
      <c r="B1498" s="24" t="s">
        <v>7476</v>
      </c>
      <c r="C1498" s="29">
        <v>202517092326</v>
      </c>
      <c r="D1498" s="24" t="s">
        <v>31</v>
      </c>
      <c r="E1498" s="24" t="s">
        <v>7477</v>
      </c>
      <c r="F1498" s="24" t="s">
        <v>3091</v>
      </c>
      <c r="G1498" s="24" t="s">
        <v>31</v>
      </c>
      <c r="H1498" s="25" t="s">
        <v>7478</v>
      </c>
      <c r="I1498" s="24"/>
      <c r="J1498" s="24" t="s">
        <v>3048</v>
      </c>
      <c r="K1498" s="26">
        <v>45917</v>
      </c>
      <c r="L1498" s="26">
        <v>45057</v>
      </c>
      <c r="M1498" s="26">
        <v>45926</v>
      </c>
      <c r="N1498" s="24"/>
      <c r="O1498" s="26">
        <v>45926</v>
      </c>
      <c r="P1498" s="24" t="s">
        <v>3364</v>
      </c>
      <c r="Q1498" s="24" t="s">
        <v>3255</v>
      </c>
      <c r="R1498" s="24" t="s">
        <v>988</v>
      </c>
    </row>
    <row r="1499" spans="1:18" ht="27">
      <c r="A1499" s="24">
        <v>1498</v>
      </c>
      <c r="B1499" s="24" t="s">
        <v>7479</v>
      </c>
      <c r="C1499" s="29">
        <v>202517092773</v>
      </c>
      <c r="D1499" s="24" t="s">
        <v>75</v>
      </c>
      <c r="E1499" s="24" t="s">
        <v>7480</v>
      </c>
      <c r="F1499" s="24" t="s">
        <v>3066</v>
      </c>
      <c r="G1499" s="24" t="s">
        <v>3319</v>
      </c>
      <c r="H1499" s="25" t="s">
        <v>7481</v>
      </c>
      <c r="I1499" s="24"/>
      <c r="J1499" s="24" t="s">
        <v>3048</v>
      </c>
      <c r="K1499" s="26">
        <v>45915</v>
      </c>
      <c r="L1499" s="26">
        <v>45110</v>
      </c>
      <c r="M1499" s="26">
        <v>45926</v>
      </c>
      <c r="N1499" s="24"/>
      <c r="O1499" s="26">
        <v>45926</v>
      </c>
      <c r="P1499" s="24" t="s">
        <v>3173</v>
      </c>
      <c r="Q1499" s="24" t="s">
        <v>3174</v>
      </c>
      <c r="R1499" s="24" t="s">
        <v>988</v>
      </c>
    </row>
    <row r="1500" spans="1:18" ht="40.200000000000003">
      <c r="A1500" s="24">
        <v>1499</v>
      </c>
      <c r="B1500" s="24" t="s">
        <v>7482</v>
      </c>
      <c r="C1500" s="29">
        <v>202517092334</v>
      </c>
      <c r="D1500" s="24" t="s">
        <v>93</v>
      </c>
      <c r="E1500" s="24" t="s">
        <v>7483</v>
      </c>
      <c r="F1500" s="24" t="s">
        <v>3091</v>
      </c>
      <c r="G1500" s="24" t="s">
        <v>3555</v>
      </c>
      <c r="H1500" s="25" t="s">
        <v>7484</v>
      </c>
      <c r="I1500" s="24"/>
      <c r="J1500" s="24" t="s">
        <v>3048</v>
      </c>
      <c r="K1500" s="26">
        <v>45861</v>
      </c>
      <c r="L1500" s="26">
        <v>44987</v>
      </c>
      <c r="M1500" s="26">
        <v>45926</v>
      </c>
      <c r="N1500" s="24"/>
      <c r="O1500" s="26">
        <v>45926</v>
      </c>
      <c r="P1500" s="24" t="s">
        <v>3289</v>
      </c>
      <c r="Q1500" s="24" t="s">
        <v>3290</v>
      </c>
      <c r="R1500" s="24" t="s">
        <v>988</v>
      </c>
    </row>
    <row r="1501" spans="1:18" ht="53.4">
      <c r="A1501" s="24">
        <v>1500</v>
      </c>
      <c r="B1501" s="24" t="s">
        <v>7485</v>
      </c>
      <c r="C1501" s="29">
        <v>202521092820</v>
      </c>
      <c r="D1501" s="24" t="s">
        <v>412</v>
      </c>
      <c r="E1501" s="24" t="s">
        <v>649</v>
      </c>
      <c r="F1501" s="24" t="s">
        <v>3052</v>
      </c>
      <c r="G1501" s="24" t="s">
        <v>7486</v>
      </c>
      <c r="H1501" s="25" t="s">
        <v>7487</v>
      </c>
      <c r="I1501" s="24" t="s">
        <v>23</v>
      </c>
      <c r="J1501" s="24" t="s">
        <v>3334</v>
      </c>
      <c r="K1501" s="26">
        <v>45814</v>
      </c>
      <c r="L1501" s="26">
        <v>45927</v>
      </c>
      <c r="M1501" s="26">
        <v>45927</v>
      </c>
      <c r="N1501" s="24"/>
      <c r="O1501" s="26">
        <v>45927</v>
      </c>
      <c r="P1501" s="24" t="s">
        <v>3114</v>
      </c>
      <c r="Q1501" s="24" t="s">
        <v>3094</v>
      </c>
      <c r="R1501" s="24" t="s">
        <v>988</v>
      </c>
    </row>
    <row r="1502" spans="1:18" ht="40.200000000000003">
      <c r="A1502" s="24">
        <v>1501</v>
      </c>
      <c r="B1502" s="24" t="s">
        <v>7488</v>
      </c>
      <c r="C1502" s="29">
        <v>202547092855</v>
      </c>
      <c r="D1502" s="24" t="s">
        <v>142</v>
      </c>
      <c r="E1502" s="24" t="s">
        <v>7489</v>
      </c>
      <c r="F1502" s="24" t="s">
        <v>3091</v>
      </c>
      <c r="G1502" s="24" t="s">
        <v>3468</v>
      </c>
      <c r="H1502" s="25" t="s">
        <v>7490</v>
      </c>
      <c r="I1502" s="24"/>
      <c r="J1502" s="24" t="s">
        <v>3470</v>
      </c>
      <c r="K1502" s="26">
        <v>45853</v>
      </c>
      <c r="L1502" s="26">
        <v>45012</v>
      </c>
      <c r="M1502" s="26">
        <v>45927</v>
      </c>
      <c r="N1502" s="24"/>
      <c r="O1502" s="26">
        <v>45927</v>
      </c>
      <c r="P1502" s="24" t="s">
        <v>3364</v>
      </c>
      <c r="Q1502" s="24" t="s">
        <v>3255</v>
      </c>
      <c r="R1502" s="24" t="s">
        <v>988</v>
      </c>
    </row>
    <row r="1503" spans="1:18" ht="53.4">
      <c r="A1503" s="24">
        <v>1502</v>
      </c>
      <c r="B1503" s="24" t="s">
        <v>7491</v>
      </c>
      <c r="C1503" s="29">
        <v>202547092842</v>
      </c>
      <c r="D1503" s="24" t="s">
        <v>90</v>
      </c>
      <c r="E1503" s="24" t="s">
        <v>7492</v>
      </c>
      <c r="F1503" s="24" t="s">
        <v>3045</v>
      </c>
      <c r="G1503" s="24" t="s">
        <v>3046</v>
      </c>
      <c r="H1503" s="25" t="s">
        <v>7493</v>
      </c>
      <c r="I1503" s="24"/>
      <c r="J1503" s="24" t="s">
        <v>3048</v>
      </c>
      <c r="K1503" s="26">
        <v>45894</v>
      </c>
      <c r="L1503" s="26">
        <v>45927</v>
      </c>
      <c r="M1503" s="26">
        <v>45927</v>
      </c>
      <c r="N1503" s="24"/>
      <c r="O1503" s="26">
        <v>45927</v>
      </c>
      <c r="P1503" s="24" t="s">
        <v>3272</v>
      </c>
      <c r="Q1503" s="24" t="s">
        <v>3273</v>
      </c>
      <c r="R1503" s="24" t="s">
        <v>988</v>
      </c>
    </row>
    <row r="1504" spans="1:18" ht="40.200000000000003">
      <c r="A1504" s="24">
        <v>1503</v>
      </c>
      <c r="B1504" s="24" t="s">
        <v>7494</v>
      </c>
      <c r="C1504" s="29">
        <v>202521092921</v>
      </c>
      <c r="D1504" s="24" t="s">
        <v>38</v>
      </c>
      <c r="E1504" s="24" t="s">
        <v>7495</v>
      </c>
      <c r="F1504" s="24" t="s">
        <v>3052</v>
      </c>
      <c r="G1504" s="24" t="s">
        <v>3053</v>
      </c>
      <c r="H1504" s="25" t="s">
        <v>7496</v>
      </c>
      <c r="I1504" s="24" t="s">
        <v>23</v>
      </c>
      <c r="J1504" s="24" t="s">
        <v>3048</v>
      </c>
      <c r="K1504" s="26">
        <v>45635</v>
      </c>
      <c r="L1504" s="26">
        <v>45927</v>
      </c>
      <c r="M1504" s="26">
        <v>45927</v>
      </c>
      <c r="N1504" s="24"/>
      <c r="O1504" s="26">
        <v>45927</v>
      </c>
      <c r="P1504" s="24" t="s">
        <v>3404</v>
      </c>
      <c r="Q1504" s="24" t="s">
        <v>3405</v>
      </c>
      <c r="R1504" s="24" t="s">
        <v>988</v>
      </c>
    </row>
    <row r="1505" spans="1:18" ht="40.200000000000003">
      <c r="A1505" s="24">
        <v>1504</v>
      </c>
      <c r="B1505" s="24" t="s">
        <v>7497</v>
      </c>
      <c r="C1505" s="29">
        <v>202517093325</v>
      </c>
      <c r="D1505" s="24" t="s">
        <v>96</v>
      </c>
      <c r="E1505" s="24" t="s">
        <v>7498</v>
      </c>
      <c r="F1505" s="24" t="s">
        <v>3177</v>
      </c>
      <c r="G1505" s="24" t="s">
        <v>6582</v>
      </c>
      <c r="H1505" s="25" t="s">
        <v>7499</v>
      </c>
      <c r="I1505" s="24"/>
      <c r="J1505" s="24" t="s">
        <v>3048</v>
      </c>
      <c r="K1505" s="26">
        <v>45905</v>
      </c>
      <c r="L1505" s="26">
        <v>44995</v>
      </c>
      <c r="M1505" s="26">
        <v>45929</v>
      </c>
      <c r="N1505" s="24"/>
      <c r="O1505" s="26">
        <v>45929</v>
      </c>
      <c r="P1505" s="24" t="s">
        <v>3315</v>
      </c>
      <c r="Q1505" s="24" t="s">
        <v>3316</v>
      </c>
      <c r="R1505" s="24" t="s">
        <v>988</v>
      </c>
    </row>
    <row r="1506" spans="1:18" ht="53.4">
      <c r="A1506" s="24">
        <v>1505</v>
      </c>
      <c r="B1506" s="24" t="s">
        <v>1373</v>
      </c>
      <c r="C1506" s="29">
        <v>202541093657</v>
      </c>
      <c r="D1506" s="24" t="s">
        <v>99</v>
      </c>
      <c r="E1506" s="24" t="s">
        <v>1374</v>
      </c>
      <c r="F1506" s="24" t="s">
        <v>3052</v>
      </c>
      <c r="G1506" s="24" t="s">
        <v>99</v>
      </c>
      <c r="H1506" s="25" t="s">
        <v>7500</v>
      </c>
      <c r="I1506" s="24" t="s">
        <v>3152</v>
      </c>
      <c r="J1506" s="24" t="s">
        <v>3048</v>
      </c>
      <c r="K1506" s="26">
        <v>45917</v>
      </c>
      <c r="L1506" s="26">
        <v>45929</v>
      </c>
      <c r="M1506" s="26">
        <v>45929</v>
      </c>
      <c r="N1506" s="26">
        <v>46872</v>
      </c>
      <c r="O1506" s="24"/>
      <c r="P1506" s="24" t="s">
        <v>3659</v>
      </c>
      <c r="Q1506" s="24" t="s">
        <v>3142</v>
      </c>
      <c r="R1506" s="24" t="s">
        <v>968</v>
      </c>
    </row>
    <row r="1507" spans="1:18" ht="53.4">
      <c r="A1507" s="24">
        <v>1506</v>
      </c>
      <c r="B1507" s="24" t="s">
        <v>7501</v>
      </c>
      <c r="C1507" s="29">
        <v>202517093658</v>
      </c>
      <c r="D1507" s="24" t="s">
        <v>48</v>
      </c>
      <c r="E1507" s="24" t="s">
        <v>7502</v>
      </c>
      <c r="F1507" s="24" t="s">
        <v>3066</v>
      </c>
      <c r="G1507" s="24" t="s">
        <v>3319</v>
      </c>
      <c r="H1507" s="25" t="s">
        <v>7503</v>
      </c>
      <c r="I1507" s="24"/>
      <c r="J1507" s="24" t="s">
        <v>3048</v>
      </c>
      <c r="K1507" s="26">
        <v>45910</v>
      </c>
      <c r="L1507" s="26">
        <v>45119</v>
      </c>
      <c r="M1507" s="26">
        <v>45929</v>
      </c>
      <c r="N1507" s="24"/>
      <c r="O1507" s="26">
        <v>45929</v>
      </c>
      <c r="P1507" s="24" t="s">
        <v>3254</v>
      </c>
      <c r="Q1507" s="24" t="s">
        <v>3255</v>
      </c>
      <c r="R1507" s="24" t="s">
        <v>988</v>
      </c>
    </row>
    <row r="1508" spans="1:18" ht="40.200000000000003">
      <c r="A1508" s="24">
        <v>1507</v>
      </c>
      <c r="B1508" s="24" t="s">
        <v>7504</v>
      </c>
      <c r="C1508" s="29">
        <v>202517093482</v>
      </c>
      <c r="D1508" s="24" t="s">
        <v>47</v>
      </c>
      <c r="E1508" s="24" t="s">
        <v>7505</v>
      </c>
      <c r="F1508" s="24" t="s">
        <v>3091</v>
      </c>
      <c r="G1508" s="24" t="s">
        <v>47</v>
      </c>
      <c r="H1508" s="25" t="s">
        <v>7506</v>
      </c>
      <c r="I1508" s="24"/>
      <c r="J1508" s="24" t="s">
        <v>3048</v>
      </c>
      <c r="K1508" s="26">
        <v>45918</v>
      </c>
      <c r="L1508" s="26">
        <v>45042</v>
      </c>
      <c r="M1508" s="26">
        <v>45929</v>
      </c>
      <c r="N1508" s="24"/>
      <c r="O1508" s="26">
        <v>45929</v>
      </c>
      <c r="P1508" s="24" t="s">
        <v>3228</v>
      </c>
      <c r="Q1508" s="24" t="s">
        <v>3229</v>
      </c>
      <c r="R1508" s="24" t="s">
        <v>988</v>
      </c>
    </row>
    <row r="1509" spans="1:18" ht="40.200000000000003">
      <c r="A1509" s="24">
        <v>1508</v>
      </c>
      <c r="B1509" s="24" t="s">
        <v>7507</v>
      </c>
      <c r="C1509" s="29">
        <v>202517093332</v>
      </c>
      <c r="D1509" s="24" t="s">
        <v>115</v>
      </c>
      <c r="E1509" s="24" t="s">
        <v>7508</v>
      </c>
      <c r="F1509" s="24" t="s">
        <v>3091</v>
      </c>
      <c r="G1509" s="24" t="s">
        <v>7509</v>
      </c>
      <c r="H1509" s="25" t="s">
        <v>7510</v>
      </c>
      <c r="I1509" s="24"/>
      <c r="J1509" s="24" t="s">
        <v>3048</v>
      </c>
      <c r="K1509" s="26">
        <v>45884</v>
      </c>
      <c r="L1509" s="26">
        <v>44993</v>
      </c>
      <c r="M1509" s="26">
        <v>45929</v>
      </c>
      <c r="N1509" s="24"/>
      <c r="O1509" s="26">
        <v>45929</v>
      </c>
      <c r="P1509" s="24" t="s">
        <v>3158</v>
      </c>
      <c r="Q1509" s="24" t="s">
        <v>3159</v>
      </c>
      <c r="R1509" s="24" t="s">
        <v>988</v>
      </c>
    </row>
    <row r="1510" spans="1:18" ht="53.4">
      <c r="A1510" s="24">
        <v>1509</v>
      </c>
      <c r="B1510" s="24" t="s">
        <v>7511</v>
      </c>
      <c r="C1510" s="29">
        <v>202541093579</v>
      </c>
      <c r="D1510" s="24" t="s">
        <v>40</v>
      </c>
      <c r="E1510" s="24" t="s">
        <v>7512</v>
      </c>
      <c r="F1510" s="24" t="s">
        <v>3091</v>
      </c>
      <c r="G1510" s="24" t="s">
        <v>4104</v>
      </c>
      <c r="H1510" s="25" t="s">
        <v>7513</v>
      </c>
      <c r="I1510" s="24" t="s">
        <v>23</v>
      </c>
      <c r="J1510" s="24" t="s">
        <v>3048</v>
      </c>
      <c r="K1510" s="26">
        <v>45926</v>
      </c>
      <c r="L1510" s="26">
        <v>45929</v>
      </c>
      <c r="M1510" s="26">
        <v>45929</v>
      </c>
      <c r="N1510" s="24"/>
      <c r="O1510" s="26">
        <v>45929</v>
      </c>
      <c r="P1510" s="24" t="s">
        <v>3192</v>
      </c>
      <c r="Q1510" s="24" t="s">
        <v>3193</v>
      </c>
      <c r="R1510" s="24" t="s">
        <v>988</v>
      </c>
    </row>
    <row r="1511" spans="1:18" ht="40.200000000000003">
      <c r="A1511" s="24">
        <v>1510</v>
      </c>
      <c r="B1511" s="24" t="s">
        <v>1375</v>
      </c>
      <c r="C1511" s="29">
        <v>202541093587</v>
      </c>
      <c r="D1511" s="24" t="s">
        <v>40</v>
      </c>
      <c r="E1511" s="24" t="s">
        <v>1376</v>
      </c>
      <c r="F1511" s="24" t="s">
        <v>3091</v>
      </c>
      <c r="G1511" s="24" t="s">
        <v>7514</v>
      </c>
      <c r="H1511" s="25" t="s">
        <v>7515</v>
      </c>
      <c r="I1511" s="24" t="s">
        <v>3152</v>
      </c>
      <c r="J1511" s="24" t="s">
        <v>3048</v>
      </c>
      <c r="K1511" s="26">
        <v>45927</v>
      </c>
      <c r="L1511" s="26">
        <v>45929</v>
      </c>
      <c r="M1511" s="26">
        <v>45929</v>
      </c>
      <c r="N1511" s="26">
        <v>46872</v>
      </c>
      <c r="O1511" s="24"/>
      <c r="P1511" s="24" t="s">
        <v>3093</v>
      </c>
      <c r="Q1511" s="24" t="s">
        <v>3094</v>
      </c>
      <c r="R1511" s="24" t="s">
        <v>647</v>
      </c>
    </row>
    <row r="1512" spans="1:18" ht="40.200000000000003">
      <c r="A1512" s="24">
        <v>1511</v>
      </c>
      <c r="B1512" s="24" t="s">
        <v>749</v>
      </c>
      <c r="C1512" s="29">
        <v>202544093427</v>
      </c>
      <c r="D1512" s="24" t="s">
        <v>95</v>
      </c>
      <c r="E1512" s="24" t="s">
        <v>750</v>
      </c>
      <c r="F1512" s="24" t="s">
        <v>3059</v>
      </c>
      <c r="G1512" s="24" t="s">
        <v>7516</v>
      </c>
      <c r="H1512" s="25" t="s">
        <v>7517</v>
      </c>
      <c r="I1512" s="24"/>
      <c r="J1512" s="24" t="s">
        <v>3048</v>
      </c>
      <c r="K1512" s="26">
        <v>45919</v>
      </c>
      <c r="L1512" s="26">
        <v>45565</v>
      </c>
      <c r="M1512" s="26">
        <v>45929</v>
      </c>
      <c r="N1512" s="26">
        <v>46507</v>
      </c>
      <c r="O1512" s="24"/>
      <c r="P1512" s="24" t="s">
        <v>3149</v>
      </c>
      <c r="Q1512" s="24" t="s">
        <v>3150</v>
      </c>
      <c r="R1512" s="24" t="s">
        <v>650</v>
      </c>
    </row>
    <row r="1513" spans="1:18" ht="40.200000000000003">
      <c r="A1513" s="24">
        <v>1512</v>
      </c>
      <c r="B1513" s="24" t="s">
        <v>7518</v>
      </c>
      <c r="C1513" s="29">
        <v>202541093678</v>
      </c>
      <c r="D1513" s="24" t="s">
        <v>46</v>
      </c>
      <c r="E1513" s="24" t="s">
        <v>7519</v>
      </c>
      <c r="F1513" s="24" t="s">
        <v>3052</v>
      </c>
      <c r="G1513" s="24" t="s">
        <v>46</v>
      </c>
      <c r="H1513" s="25" t="s">
        <v>7520</v>
      </c>
      <c r="I1513" s="24" t="s">
        <v>23</v>
      </c>
      <c r="J1513" s="24" t="s">
        <v>3048</v>
      </c>
      <c r="K1513" s="26">
        <v>45825</v>
      </c>
      <c r="L1513" s="26">
        <v>45929</v>
      </c>
      <c r="M1513" s="26">
        <v>45929</v>
      </c>
      <c r="N1513" s="24"/>
      <c r="O1513" s="26">
        <v>45936</v>
      </c>
      <c r="P1513" s="24" t="s">
        <v>4022</v>
      </c>
      <c r="Q1513" s="24" t="s">
        <v>3104</v>
      </c>
      <c r="R1513" s="24" t="s">
        <v>3023</v>
      </c>
    </row>
    <row r="1514" spans="1:18" ht="40.200000000000003">
      <c r="A1514" s="24">
        <v>1513</v>
      </c>
      <c r="B1514" s="24" t="s">
        <v>7521</v>
      </c>
      <c r="C1514" s="29">
        <v>202547093512</v>
      </c>
      <c r="D1514" s="24" t="s">
        <v>168</v>
      </c>
      <c r="E1514" s="24" t="s">
        <v>7522</v>
      </c>
      <c r="F1514" s="24" t="s">
        <v>3045</v>
      </c>
      <c r="G1514" s="24" t="s">
        <v>3046</v>
      </c>
      <c r="H1514" s="25" t="s">
        <v>7523</v>
      </c>
      <c r="I1514" s="24"/>
      <c r="J1514" s="24" t="s">
        <v>3048</v>
      </c>
      <c r="K1514" s="26">
        <v>45925</v>
      </c>
      <c r="L1514" s="26">
        <v>45020</v>
      </c>
      <c r="M1514" s="26">
        <v>45929</v>
      </c>
      <c r="N1514" s="24"/>
      <c r="O1514" s="26">
        <v>45929</v>
      </c>
      <c r="P1514" s="24" t="s">
        <v>3168</v>
      </c>
      <c r="Q1514" s="24" t="s">
        <v>3050</v>
      </c>
      <c r="R1514" s="24" t="s">
        <v>988</v>
      </c>
    </row>
    <row r="1515" spans="1:18" ht="40.200000000000003">
      <c r="A1515" s="24">
        <v>1514</v>
      </c>
      <c r="B1515" s="24" t="s">
        <v>1367</v>
      </c>
      <c r="C1515" s="29">
        <v>202541093543</v>
      </c>
      <c r="D1515" s="24" t="s">
        <v>35</v>
      </c>
      <c r="E1515" s="24" t="s">
        <v>1368</v>
      </c>
      <c r="F1515" s="24" t="s">
        <v>3091</v>
      </c>
      <c r="G1515" s="24" t="s">
        <v>3213</v>
      </c>
      <c r="H1515" s="25" t="s">
        <v>7524</v>
      </c>
      <c r="I1515" s="24" t="s">
        <v>3152</v>
      </c>
      <c r="J1515" s="24" t="s">
        <v>3048</v>
      </c>
      <c r="K1515" s="26">
        <v>45926</v>
      </c>
      <c r="L1515" s="26">
        <v>45929</v>
      </c>
      <c r="M1515" s="26">
        <v>45929</v>
      </c>
      <c r="N1515" s="26">
        <v>46872</v>
      </c>
      <c r="O1515" s="24"/>
      <c r="P1515" s="24" t="s">
        <v>3321</v>
      </c>
      <c r="Q1515" s="24" t="s">
        <v>3322</v>
      </c>
      <c r="R1515" s="24" t="s">
        <v>968</v>
      </c>
    </row>
    <row r="1516" spans="1:18" ht="53.4">
      <c r="A1516" s="24">
        <v>1515</v>
      </c>
      <c r="B1516" s="24" t="s">
        <v>1369</v>
      </c>
      <c r="C1516" s="29">
        <v>202511093348</v>
      </c>
      <c r="D1516" s="24" t="s">
        <v>35</v>
      </c>
      <c r="E1516" s="24" t="s">
        <v>1370</v>
      </c>
      <c r="F1516" s="24" t="s">
        <v>3091</v>
      </c>
      <c r="G1516" s="24" t="s">
        <v>3213</v>
      </c>
      <c r="H1516" s="25" t="s">
        <v>7525</v>
      </c>
      <c r="I1516" s="24" t="s">
        <v>3152</v>
      </c>
      <c r="J1516" s="24" t="s">
        <v>3048</v>
      </c>
      <c r="K1516" s="26">
        <v>45926</v>
      </c>
      <c r="L1516" s="26">
        <v>45929</v>
      </c>
      <c r="M1516" s="26">
        <v>45929</v>
      </c>
      <c r="N1516" s="26">
        <v>46872</v>
      </c>
      <c r="O1516" s="24"/>
      <c r="P1516" s="24" t="s">
        <v>3049</v>
      </c>
      <c r="Q1516" s="24" t="s">
        <v>3050</v>
      </c>
      <c r="R1516" s="24" t="s">
        <v>968</v>
      </c>
    </row>
    <row r="1517" spans="1:18" ht="53.4">
      <c r="A1517" s="24">
        <v>1516</v>
      </c>
      <c r="B1517" s="24" t="s">
        <v>7526</v>
      </c>
      <c r="C1517" s="29">
        <v>202517093247</v>
      </c>
      <c r="D1517" s="24" t="s">
        <v>79</v>
      </c>
      <c r="E1517" s="24" t="s">
        <v>7527</v>
      </c>
      <c r="F1517" s="24" t="s">
        <v>3432</v>
      </c>
      <c r="G1517" s="24" t="s">
        <v>7528</v>
      </c>
      <c r="H1517" s="25" t="s">
        <v>7529</v>
      </c>
      <c r="I1517" s="24"/>
      <c r="J1517" s="24" t="s">
        <v>3048</v>
      </c>
      <c r="K1517" s="26">
        <v>45909</v>
      </c>
      <c r="L1517" s="26">
        <v>44991</v>
      </c>
      <c r="M1517" s="26">
        <v>45929</v>
      </c>
      <c r="N1517" s="24"/>
      <c r="O1517" s="26">
        <v>45929</v>
      </c>
      <c r="P1517" s="24" t="s">
        <v>3305</v>
      </c>
      <c r="Q1517" s="24" t="s">
        <v>3306</v>
      </c>
      <c r="R1517" s="24" t="s">
        <v>988</v>
      </c>
    </row>
    <row r="1518" spans="1:18" ht="40.200000000000003">
      <c r="A1518" s="24">
        <v>1517</v>
      </c>
      <c r="B1518" s="24" t="s">
        <v>7530</v>
      </c>
      <c r="C1518" s="29">
        <v>202517093327</v>
      </c>
      <c r="D1518" s="24" t="s">
        <v>260</v>
      </c>
      <c r="E1518" s="24" t="s">
        <v>7531</v>
      </c>
      <c r="F1518" s="24" t="s">
        <v>3059</v>
      </c>
      <c r="G1518" s="24" t="s">
        <v>7532</v>
      </c>
      <c r="H1518" s="25" t="s">
        <v>7533</v>
      </c>
      <c r="I1518" s="24"/>
      <c r="J1518" s="24" t="s">
        <v>3048</v>
      </c>
      <c r="K1518" s="26">
        <v>45902</v>
      </c>
      <c r="L1518" s="26">
        <v>45009</v>
      </c>
      <c r="M1518" s="26">
        <v>45929</v>
      </c>
      <c r="N1518" s="24"/>
      <c r="O1518" s="26">
        <v>45929</v>
      </c>
      <c r="P1518" s="24" t="s">
        <v>3109</v>
      </c>
      <c r="Q1518" s="24" t="s">
        <v>3110</v>
      </c>
      <c r="R1518" s="24" t="s">
        <v>988</v>
      </c>
    </row>
    <row r="1519" spans="1:18" ht="27">
      <c r="A1519" s="24">
        <v>1518</v>
      </c>
      <c r="B1519" s="24" t="s">
        <v>7534</v>
      </c>
      <c r="C1519" s="29">
        <v>202517093629</v>
      </c>
      <c r="D1519" s="24" t="s">
        <v>216</v>
      </c>
      <c r="E1519" s="24" t="s">
        <v>7535</v>
      </c>
      <c r="F1519" s="24" t="s">
        <v>4318</v>
      </c>
      <c r="G1519" s="24" t="s">
        <v>7536</v>
      </c>
      <c r="H1519" s="25" t="s">
        <v>7537</v>
      </c>
      <c r="I1519" s="24"/>
      <c r="J1519" s="24" t="s">
        <v>3048</v>
      </c>
      <c r="K1519" s="26">
        <v>45896</v>
      </c>
      <c r="L1519" s="26">
        <v>45015</v>
      </c>
      <c r="M1519" s="26">
        <v>45929</v>
      </c>
      <c r="N1519" s="24"/>
      <c r="O1519" s="26">
        <v>45929</v>
      </c>
      <c r="P1519" s="24" t="s">
        <v>3305</v>
      </c>
      <c r="Q1519" s="24" t="s">
        <v>3306</v>
      </c>
      <c r="R1519" s="24" t="s">
        <v>988</v>
      </c>
    </row>
    <row r="1520" spans="1:18" ht="40.200000000000003">
      <c r="A1520" s="24">
        <v>1519</v>
      </c>
      <c r="B1520" s="24" t="s">
        <v>7538</v>
      </c>
      <c r="C1520" s="29">
        <v>202517093653</v>
      </c>
      <c r="D1520" s="24" t="s">
        <v>613</v>
      </c>
      <c r="E1520" s="24" t="s">
        <v>7539</v>
      </c>
      <c r="F1520" s="24" t="s">
        <v>3312</v>
      </c>
      <c r="G1520" s="24" t="s">
        <v>7540</v>
      </c>
      <c r="H1520" s="25" t="s">
        <v>7541</v>
      </c>
      <c r="I1520" s="24"/>
      <c r="J1520" s="24" t="s">
        <v>3048</v>
      </c>
      <c r="K1520" s="26">
        <v>45902</v>
      </c>
      <c r="L1520" s="26">
        <v>45014</v>
      </c>
      <c r="M1520" s="26">
        <v>45929</v>
      </c>
      <c r="N1520" s="24"/>
      <c r="O1520" s="26">
        <v>45929</v>
      </c>
      <c r="P1520" s="24" t="s">
        <v>3695</v>
      </c>
      <c r="Q1520" s="24" t="s">
        <v>3085</v>
      </c>
      <c r="R1520" s="24" t="s">
        <v>988</v>
      </c>
    </row>
    <row r="1521" spans="1:18" ht="40.200000000000003">
      <c r="A1521" s="24">
        <v>1520</v>
      </c>
      <c r="B1521" s="24" t="s">
        <v>7542</v>
      </c>
      <c r="C1521" s="29">
        <v>202517093692</v>
      </c>
      <c r="D1521" s="24" t="s">
        <v>36</v>
      </c>
      <c r="E1521" s="24" t="s">
        <v>7543</v>
      </c>
      <c r="F1521" s="24" t="s">
        <v>3091</v>
      </c>
      <c r="G1521" s="24" t="s">
        <v>3139</v>
      </c>
      <c r="H1521" s="25" t="s">
        <v>7544</v>
      </c>
      <c r="I1521" s="24"/>
      <c r="J1521" s="24" t="s">
        <v>3048</v>
      </c>
      <c r="K1521" s="26">
        <v>45890</v>
      </c>
      <c r="L1521" s="26">
        <v>45077</v>
      </c>
      <c r="M1521" s="26">
        <v>45929</v>
      </c>
      <c r="N1521" s="24"/>
      <c r="O1521" s="26">
        <v>45929</v>
      </c>
      <c r="P1521" s="24" t="s">
        <v>3079</v>
      </c>
      <c r="Q1521" s="24" t="s">
        <v>3080</v>
      </c>
      <c r="R1521" s="24" t="s">
        <v>988</v>
      </c>
    </row>
    <row r="1522" spans="1:18" ht="40.200000000000003">
      <c r="A1522" s="24">
        <v>1521</v>
      </c>
      <c r="B1522" s="24" t="s">
        <v>759</v>
      </c>
      <c r="C1522" s="29">
        <v>202544093373</v>
      </c>
      <c r="D1522" s="24" t="s">
        <v>82</v>
      </c>
      <c r="E1522" s="24" t="s">
        <v>760</v>
      </c>
      <c r="F1522" s="24" t="s">
        <v>3045</v>
      </c>
      <c r="G1522" s="24" t="s">
        <v>7545</v>
      </c>
      <c r="H1522" s="25" t="s">
        <v>7546</v>
      </c>
      <c r="I1522" s="24"/>
      <c r="J1522" s="24" t="s">
        <v>3048</v>
      </c>
      <c r="K1522" s="26">
        <v>45926</v>
      </c>
      <c r="L1522" s="26">
        <v>45567</v>
      </c>
      <c r="M1522" s="26">
        <v>45929</v>
      </c>
      <c r="N1522" s="26">
        <v>46509</v>
      </c>
      <c r="O1522" s="24"/>
      <c r="P1522" s="24" t="s">
        <v>3168</v>
      </c>
      <c r="Q1522" s="24" t="s">
        <v>3050</v>
      </c>
      <c r="R1522" s="24" t="s">
        <v>650</v>
      </c>
    </row>
    <row r="1523" spans="1:18" ht="40.200000000000003">
      <c r="A1523" s="24">
        <v>1522</v>
      </c>
      <c r="B1523" s="24" t="s">
        <v>7547</v>
      </c>
      <c r="C1523" s="29">
        <v>202517093355</v>
      </c>
      <c r="D1523" s="24" t="s">
        <v>73</v>
      </c>
      <c r="E1523" s="24" t="s">
        <v>7548</v>
      </c>
      <c r="F1523" s="24" t="s">
        <v>3059</v>
      </c>
      <c r="G1523" s="24" t="s">
        <v>3950</v>
      </c>
      <c r="H1523" s="25" t="s">
        <v>7549</v>
      </c>
      <c r="I1523" s="24"/>
      <c r="J1523" s="24" t="s">
        <v>3048</v>
      </c>
      <c r="K1523" s="26">
        <v>45861</v>
      </c>
      <c r="L1523" s="26">
        <v>44993</v>
      </c>
      <c r="M1523" s="26">
        <v>45929</v>
      </c>
      <c r="N1523" s="24"/>
      <c r="O1523" s="26">
        <v>45929</v>
      </c>
      <c r="P1523" s="24" t="s">
        <v>3695</v>
      </c>
      <c r="Q1523" s="24" t="s">
        <v>3085</v>
      </c>
      <c r="R1523" s="24" t="s">
        <v>988</v>
      </c>
    </row>
    <row r="1524" spans="1:18" ht="53.4">
      <c r="A1524" s="24">
        <v>1523</v>
      </c>
      <c r="B1524" s="24" t="s">
        <v>7550</v>
      </c>
      <c r="C1524" s="29">
        <v>202517093362</v>
      </c>
      <c r="D1524" s="24" t="s">
        <v>108</v>
      </c>
      <c r="E1524" s="24" t="s">
        <v>7551</v>
      </c>
      <c r="F1524" s="24" t="s">
        <v>3312</v>
      </c>
      <c r="G1524" s="24" t="s">
        <v>7552</v>
      </c>
      <c r="H1524" s="25" t="s">
        <v>7553</v>
      </c>
      <c r="I1524" s="24"/>
      <c r="J1524" s="24" t="s">
        <v>3048</v>
      </c>
      <c r="K1524" s="26">
        <v>45867</v>
      </c>
      <c r="L1524" s="26">
        <v>45034</v>
      </c>
      <c r="M1524" s="26">
        <v>45929</v>
      </c>
      <c r="N1524" s="24"/>
      <c r="O1524" s="26">
        <v>45929</v>
      </c>
      <c r="P1524" s="24" t="s">
        <v>3109</v>
      </c>
      <c r="Q1524" s="24" t="s">
        <v>3110</v>
      </c>
      <c r="R1524" s="24" t="s">
        <v>988</v>
      </c>
    </row>
    <row r="1525" spans="1:18" ht="27">
      <c r="A1525" s="24">
        <v>1524</v>
      </c>
      <c r="B1525" s="24" t="s">
        <v>7554</v>
      </c>
      <c r="C1525" s="29">
        <v>202541093347</v>
      </c>
      <c r="D1525" s="24" t="s">
        <v>60</v>
      </c>
      <c r="E1525" s="24" t="s">
        <v>7555</v>
      </c>
      <c r="F1525" s="24" t="s">
        <v>3059</v>
      </c>
      <c r="G1525" s="24" t="s">
        <v>4375</v>
      </c>
      <c r="H1525" s="25" t="s">
        <v>7556</v>
      </c>
      <c r="I1525" s="24" t="s">
        <v>23</v>
      </c>
      <c r="J1525" s="24" t="s">
        <v>3048</v>
      </c>
      <c r="K1525" s="26">
        <v>45926</v>
      </c>
      <c r="L1525" s="26">
        <v>45929</v>
      </c>
      <c r="M1525" s="26">
        <v>45929</v>
      </c>
      <c r="N1525" s="24"/>
      <c r="O1525" s="26">
        <v>45929</v>
      </c>
      <c r="P1525" s="24" t="s">
        <v>3062</v>
      </c>
      <c r="Q1525" s="24" t="s">
        <v>3063</v>
      </c>
      <c r="R1525" s="24" t="s">
        <v>988</v>
      </c>
    </row>
    <row r="1526" spans="1:18" ht="40.200000000000003">
      <c r="A1526" s="24">
        <v>1525</v>
      </c>
      <c r="B1526" s="24" t="s">
        <v>7557</v>
      </c>
      <c r="C1526" s="29">
        <v>202521093604</v>
      </c>
      <c r="D1526" s="24" t="s">
        <v>41</v>
      </c>
      <c r="E1526" s="24" t="s">
        <v>7558</v>
      </c>
      <c r="F1526" s="24" t="s">
        <v>3052</v>
      </c>
      <c r="G1526" s="24" t="s">
        <v>41</v>
      </c>
      <c r="H1526" s="25" t="s">
        <v>7559</v>
      </c>
      <c r="I1526" s="24" t="s">
        <v>23</v>
      </c>
      <c r="J1526" s="24" t="s">
        <v>3048</v>
      </c>
      <c r="K1526" s="26">
        <v>45889</v>
      </c>
      <c r="L1526" s="26">
        <v>45929</v>
      </c>
      <c r="M1526" s="26">
        <v>45929</v>
      </c>
      <c r="N1526" s="24"/>
      <c r="O1526" s="26">
        <v>45929</v>
      </c>
      <c r="P1526" s="24" t="s">
        <v>3224</v>
      </c>
      <c r="Q1526" s="24" t="s">
        <v>3225</v>
      </c>
      <c r="R1526" s="24" t="s">
        <v>988</v>
      </c>
    </row>
    <row r="1527" spans="1:18" ht="40.200000000000003">
      <c r="A1527" s="24">
        <v>1526</v>
      </c>
      <c r="B1527" s="24" t="s">
        <v>7560</v>
      </c>
      <c r="C1527" s="29">
        <v>202517093329</v>
      </c>
      <c r="D1527" s="24" t="s">
        <v>467</v>
      </c>
      <c r="E1527" s="24" t="s">
        <v>7561</v>
      </c>
      <c r="F1527" s="24" t="s">
        <v>4630</v>
      </c>
      <c r="G1527" s="24" t="s">
        <v>7562</v>
      </c>
      <c r="H1527" s="25" t="s">
        <v>7563</v>
      </c>
      <c r="I1527" s="24"/>
      <c r="J1527" s="24" t="s">
        <v>3048</v>
      </c>
      <c r="K1527" s="26">
        <v>45918</v>
      </c>
      <c r="L1527" s="26">
        <v>45036</v>
      </c>
      <c r="M1527" s="26">
        <v>45929</v>
      </c>
      <c r="N1527" s="24"/>
      <c r="O1527" s="26">
        <v>45929</v>
      </c>
      <c r="P1527" s="24" t="s">
        <v>3305</v>
      </c>
      <c r="Q1527" s="24" t="s">
        <v>3306</v>
      </c>
      <c r="R1527" s="24" t="s">
        <v>988</v>
      </c>
    </row>
    <row r="1528" spans="1:18" ht="27">
      <c r="A1528" s="24">
        <v>1527</v>
      </c>
      <c r="B1528" s="24" t="s">
        <v>7564</v>
      </c>
      <c r="C1528" s="29">
        <v>202517093497</v>
      </c>
      <c r="D1528" s="24" t="s">
        <v>34</v>
      </c>
      <c r="E1528" s="24" t="s">
        <v>7565</v>
      </c>
      <c r="F1528" s="24" t="s">
        <v>3066</v>
      </c>
      <c r="G1528" s="24" t="s">
        <v>3067</v>
      </c>
      <c r="H1528" s="25" t="s">
        <v>7566</v>
      </c>
      <c r="I1528" s="24"/>
      <c r="J1528" s="24" t="s">
        <v>3048</v>
      </c>
      <c r="K1528" s="26">
        <v>45902</v>
      </c>
      <c r="L1528" s="26">
        <v>45030</v>
      </c>
      <c r="M1528" s="26">
        <v>45929</v>
      </c>
      <c r="N1528" s="24"/>
      <c r="O1528" s="26">
        <v>45929</v>
      </c>
      <c r="P1528" s="24" t="s">
        <v>3135</v>
      </c>
      <c r="Q1528" s="24" t="s">
        <v>3136</v>
      </c>
      <c r="R1528" s="24" t="s">
        <v>988</v>
      </c>
    </row>
    <row r="1529" spans="1:18" ht="40.200000000000003">
      <c r="A1529" s="24">
        <v>1528</v>
      </c>
      <c r="B1529" s="24" t="s">
        <v>7567</v>
      </c>
      <c r="C1529" s="29">
        <v>202547093664</v>
      </c>
      <c r="D1529" s="24" t="s">
        <v>107</v>
      </c>
      <c r="E1529" s="24" t="s">
        <v>7568</v>
      </c>
      <c r="F1529" s="24" t="s">
        <v>3091</v>
      </c>
      <c r="G1529" s="24" t="s">
        <v>7569</v>
      </c>
      <c r="H1529" s="25" t="s">
        <v>7570</v>
      </c>
      <c r="I1529" s="24"/>
      <c r="J1529" s="24" t="s">
        <v>3048</v>
      </c>
      <c r="K1529" s="26">
        <v>45889</v>
      </c>
      <c r="L1529" s="26">
        <v>44987</v>
      </c>
      <c r="M1529" s="26">
        <v>45929</v>
      </c>
      <c r="N1529" s="24"/>
      <c r="O1529" s="26">
        <v>45929</v>
      </c>
      <c r="P1529" s="24" t="s">
        <v>3853</v>
      </c>
      <c r="Q1529" s="24" t="s">
        <v>3056</v>
      </c>
      <c r="R1529" s="24" t="s">
        <v>988</v>
      </c>
    </row>
    <row r="1530" spans="1:18" ht="53.4">
      <c r="A1530" s="24">
        <v>1529</v>
      </c>
      <c r="B1530" s="24" t="s">
        <v>7571</v>
      </c>
      <c r="C1530" s="29">
        <v>202547093324</v>
      </c>
      <c r="D1530" s="24" t="s">
        <v>31</v>
      </c>
      <c r="E1530" s="24" t="s">
        <v>7572</v>
      </c>
      <c r="F1530" s="24" t="s">
        <v>3091</v>
      </c>
      <c r="G1530" s="24" t="s">
        <v>31</v>
      </c>
      <c r="H1530" s="25" t="s">
        <v>7573</v>
      </c>
      <c r="I1530" s="24"/>
      <c r="J1530" s="24" t="s">
        <v>3048</v>
      </c>
      <c r="K1530" s="26">
        <v>45924</v>
      </c>
      <c r="L1530" s="26">
        <v>45057</v>
      </c>
      <c r="M1530" s="26">
        <v>45929</v>
      </c>
      <c r="N1530" s="24"/>
      <c r="O1530" s="26">
        <v>45929</v>
      </c>
      <c r="P1530" s="24" t="s">
        <v>3215</v>
      </c>
      <c r="Q1530" s="24" t="s">
        <v>3216</v>
      </c>
      <c r="R1530" s="24" t="s">
        <v>988</v>
      </c>
    </row>
    <row r="1531" spans="1:18" ht="40.200000000000003">
      <c r="A1531" s="24">
        <v>1530</v>
      </c>
      <c r="B1531" s="24" t="s">
        <v>1371</v>
      </c>
      <c r="C1531" s="29">
        <v>202541093340</v>
      </c>
      <c r="D1531" s="24" t="s">
        <v>31</v>
      </c>
      <c r="E1531" s="24" t="s">
        <v>1372</v>
      </c>
      <c r="F1531" s="24" t="s">
        <v>3091</v>
      </c>
      <c r="G1531" s="24" t="s">
        <v>31</v>
      </c>
      <c r="H1531" s="25" t="s">
        <v>7574</v>
      </c>
      <c r="I1531" s="24" t="s">
        <v>3152</v>
      </c>
      <c r="J1531" s="24" t="s">
        <v>3048</v>
      </c>
      <c r="K1531" s="26">
        <v>45927</v>
      </c>
      <c r="L1531" s="26">
        <v>45929</v>
      </c>
      <c r="M1531" s="26">
        <v>45929</v>
      </c>
      <c r="N1531" s="26">
        <v>46872</v>
      </c>
      <c r="O1531" s="24"/>
      <c r="P1531" s="24" t="s">
        <v>3114</v>
      </c>
      <c r="Q1531" s="24" t="s">
        <v>3094</v>
      </c>
      <c r="R1531" s="24" t="s">
        <v>968</v>
      </c>
    </row>
    <row r="1532" spans="1:18" ht="40.200000000000003">
      <c r="A1532" s="24">
        <v>1531</v>
      </c>
      <c r="B1532" s="24" t="s">
        <v>7575</v>
      </c>
      <c r="C1532" s="29">
        <v>202517093617</v>
      </c>
      <c r="D1532" s="24" t="s">
        <v>31</v>
      </c>
      <c r="E1532" s="24" t="s">
        <v>7576</v>
      </c>
      <c r="F1532" s="24" t="s">
        <v>3091</v>
      </c>
      <c r="G1532" s="24" t="s">
        <v>31</v>
      </c>
      <c r="H1532" s="25" t="s">
        <v>7577</v>
      </c>
      <c r="I1532" s="24"/>
      <c r="J1532" s="24" t="s">
        <v>3048</v>
      </c>
      <c r="K1532" s="26">
        <v>45925</v>
      </c>
      <c r="L1532" s="26">
        <v>45077</v>
      </c>
      <c r="M1532" s="26">
        <v>45929</v>
      </c>
      <c r="N1532" s="24"/>
      <c r="O1532" s="26">
        <v>45929</v>
      </c>
      <c r="P1532" s="24" t="s">
        <v>3069</v>
      </c>
      <c r="Q1532" s="24" t="s">
        <v>3070</v>
      </c>
      <c r="R1532" s="24" t="s">
        <v>988</v>
      </c>
    </row>
    <row r="1533" spans="1:18" ht="40.200000000000003">
      <c r="A1533" s="24">
        <v>1532</v>
      </c>
      <c r="B1533" s="24" t="s">
        <v>7578</v>
      </c>
      <c r="C1533" s="29">
        <v>202547093322</v>
      </c>
      <c r="D1533" s="24" t="s">
        <v>31</v>
      </c>
      <c r="E1533" s="24" t="s">
        <v>7579</v>
      </c>
      <c r="F1533" s="24" t="s">
        <v>3091</v>
      </c>
      <c r="G1533" s="24" t="s">
        <v>31</v>
      </c>
      <c r="H1533" s="25" t="s">
        <v>7580</v>
      </c>
      <c r="I1533" s="24"/>
      <c r="J1533" s="24" t="s">
        <v>3048</v>
      </c>
      <c r="K1533" s="26">
        <v>45925</v>
      </c>
      <c r="L1533" s="26">
        <v>45929</v>
      </c>
      <c r="M1533" s="26">
        <v>45929</v>
      </c>
      <c r="N1533" s="24"/>
      <c r="O1533" s="26">
        <v>45929</v>
      </c>
      <c r="P1533" s="24" t="s">
        <v>3192</v>
      </c>
      <c r="Q1533" s="24" t="s">
        <v>3193</v>
      </c>
      <c r="R1533" s="24" t="s">
        <v>988</v>
      </c>
    </row>
    <row r="1534" spans="1:18" ht="66.599999999999994">
      <c r="A1534" s="24">
        <v>1533</v>
      </c>
      <c r="B1534" s="24" t="s">
        <v>1403</v>
      </c>
      <c r="C1534" s="29">
        <v>202541094286</v>
      </c>
      <c r="D1534" s="24" t="s">
        <v>33</v>
      </c>
      <c r="E1534" s="24" t="s">
        <v>1404</v>
      </c>
      <c r="F1534" s="24" t="s">
        <v>3052</v>
      </c>
      <c r="G1534" s="24" t="s">
        <v>3319</v>
      </c>
      <c r="H1534" s="25" t="s">
        <v>7581</v>
      </c>
      <c r="I1534" s="24" t="s">
        <v>3152</v>
      </c>
      <c r="J1534" s="24" t="s">
        <v>3048</v>
      </c>
      <c r="K1534" s="26">
        <v>45929</v>
      </c>
      <c r="L1534" s="26">
        <v>45930</v>
      </c>
      <c r="M1534" s="26">
        <v>45930</v>
      </c>
      <c r="N1534" s="26">
        <v>46873</v>
      </c>
      <c r="O1534" s="24"/>
      <c r="P1534" s="24" t="s">
        <v>3079</v>
      </c>
      <c r="Q1534" s="24" t="s">
        <v>3080</v>
      </c>
      <c r="R1534" s="24" t="s">
        <v>968</v>
      </c>
    </row>
    <row r="1535" spans="1:18" ht="40.200000000000003">
      <c r="A1535" s="24">
        <v>1534</v>
      </c>
      <c r="B1535" s="24" t="s">
        <v>7582</v>
      </c>
      <c r="C1535" s="29">
        <v>202517094164</v>
      </c>
      <c r="D1535" s="24" t="s">
        <v>61</v>
      </c>
      <c r="E1535" s="24" t="s">
        <v>7583</v>
      </c>
      <c r="F1535" s="24" t="s">
        <v>3066</v>
      </c>
      <c r="G1535" s="24" t="s">
        <v>3067</v>
      </c>
      <c r="H1535" s="25" t="s">
        <v>7584</v>
      </c>
      <c r="I1535" s="24"/>
      <c r="J1535" s="24" t="s">
        <v>3048</v>
      </c>
      <c r="K1535" s="26">
        <v>45929</v>
      </c>
      <c r="L1535" s="26">
        <v>45232</v>
      </c>
      <c r="M1535" s="26">
        <v>45930</v>
      </c>
      <c r="N1535" s="24"/>
      <c r="O1535" s="26">
        <v>45930</v>
      </c>
      <c r="P1535" s="24" t="s">
        <v>3204</v>
      </c>
      <c r="Q1535" s="24" t="s">
        <v>3205</v>
      </c>
      <c r="R1535" s="24" t="s">
        <v>988</v>
      </c>
    </row>
    <row r="1536" spans="1:18" ht="53.4">
      <c r="A1536" s="24">
        <v>1535</v>
      </c>
      <c r="B1536" s="24" t="s">
        <v>7585</v>
      </c>
      <c r="C1536" s="29">
        <v>202541094312</v>
      </c>
      <c r="D1536" s="24" t="s">
        <v>33</v>
      </c>
      <c r="E1536" s="24" t="s">
        <v>7586</v>
      </c>
      <c r="F1536" s="24" t="s">
        <v>3052</v>
      </c>
      <c r="G1536" s="24" t="s">
        <v>3319</v>
      </c>
      <c r="H1536" s="25" t="s">
        <v>7587</v>
      </c>
      <c r="I1536" s="24" t="s">
        <v>23</v>
      </c>
      <c r="J1536" s="24" t="s">
        <v>3048</v>
      </c>
      <c r="K1536" s="26">
        <v>45919</v>
      </c>
      <c r="L1536" s="26">
        <v>45930</v>
      </c>
      <c r="M1536" s="26">
        <v>45930</v>
      </c>
      <c r="N1536" s="24"/>
      <c r="O1536" s="26">
        <v>46162</v>
      </c>
      <c r="P1536" s="24" t="s">
        <v>3168</v>
      </c>
      <c r="Q1536" s="24" t="s">
        <v>3050</v>
      </c>
      <c r="R1536" s="24" t="s">
        <v>988</v>
      </c>
    </row>
    <row r="1537" spans="1:18" ht="40.200000000000003">
      <c r="A1537" s="24">
        <v>1536</v>
      </c>
      <c r="B1537" s="24" t="s">
        <v>7588</v>
      </c>
      <c r="C1537" s="29">
        <v>202517094274</v>
      </c>
      <c r="D1537" s="24" t="s">
        <v>226</v>
      </c>
      <c r="E1537" s="24" t="s">
        <v>7589</v>
      </c>
      <c r="F1537" s="24" t="s">
        <v>3165</v>
      </c>
      <c r="G1537" s="24" t="s">
        <v>7590</v>
      </c>
      <c r="H1537" s="25" t="s">
        <v>7591</v>
      </c>
      <c r="I1537" s="24"/>
      <c r="J1537" s="24" t="s">
        <v>3048</v>
      </c>
      <c r="K1537" s="26">
        <v>45902</v>
      </c>
      <c r="L1537" s="26">
        <v>45044</v>
      </c>
      <c r="M1537" s="26">
        <v>45930</v>
      </c>
      <c r="N1537" s="24"/>
      <c r="O1537" s="26">
        <v>45930</v>
      </c>
      <c r="P1537" s="24" t="s">
        <v>3289</v>
      </c>
      <c r="Q1537" s="24" t="s">
        <v>3290</v>
      </c>
      <c r="R1537" s="24" t="s">
        <v>988</v>
      </c>
    </row>
    <row r="1538" spans="1:18" ht="53.4">
      <c r="A1538" s="24">
        <v>1537</v>
      </c>
      <c r="B1538" s="24" t="s">
        <v>7592</v>
      </c>
      <c r="C1538" s="29">
        <v>202517094165</v>
      </c>
      <c r="D1538" s="24" t="s">
        <v>180</v>
      </c>
      <c r="E1538" s="24" t="s">
        <v>7593</v>
      </c>
      <c r="F1538" s="24" t="s">
        <v>3091</v>
      </c>
      <c r="G1538" s="24" t="s">
        <v>7594</v>
      </c>
      <c r="H1538" s="25" t="s">
        <v>7595</v>
      </c>
      <c r="I1538" s="24"/>
      <c r="J1538" s="24" t="s">
        <v>3048</v>
      </c>
      <c r="K1538" s="26">
        <v>45882</v>
      </c>
      <c r="L1538" s="26">
        <v>44987</v>
      </c>
      <c r="M1538" s="26">
        <v>45930</v>
      </c>
      <c r="N1538" s="24"/>
      <c r="O1538" s="26">
        <v>45930</v>
      </c>
      <c r="P1538" s="24" t="s">
        <v>3120</v>
      </c>
      <c r="Q1538" s="24" t="s">
        <v>3121</v>
      </c>
      <c r="R1538" s="24" t="s">
        <v>988</v>
      </c>
    </row>
    <row r="1539" spans="1:18" ht="40.200000000000003">
      <c r="A1539" s="24">
        <v>1538</v>
      </c>
      <c r="B1539" s="24" t="s">
        <v>768</v>
      </c>
      <c r="C1539" s="29">
        <v>202544094257</v>
      </c>
      <c r="D1539" s="24" t="s">
        <v>110</v>
      </c>
      <c r="E1539" s="24" t="s">
        <v>769</v>
      </c>
      <c r="F1539" s="24" t="s">
        <v>3066</v>
      </c>
      <c r="G1539" s="24" t="s">
        <v>3077</v>
      </c>
      <c r="H1539" s="25" t="s">
        <v>7596</v>
      </c>
      <c r="I1539" s="24"/>
      <c r="J1539" s="24" t="s">
        <v>3048</v>
      </c>
      <c r="K1539" s="26">
        <v>45825</v>
      </c>
      <c r="L1539" s="26">
        <v>45582</v>
      </c>
      <c r="M1539" s="26">
        <v>45930</v>
      </c>
      <c r="N1539" s="26">
        <v>46524</v>
      </c>
      <c r="O1539" s="24"/>
      <c r="P1539" s="24" t="s">
        <v>3321</v>
      </c>
      <c r="Q1539" s="24" t="s">
        <v>3322</v>
      </c>
      <c r="R1539" s="24" t="s">
        <v>650</v>
      </c>
    </row>
    <row r="1540" spans="1:18" ht="53.4">
      <c r="A1540" s="24">
        <v>1539</v>
      </c>
      <c r="B1540" s="24" t="s">
        <v>1383</v>
      </c>
      <c r="C1540" s="29">
        <v>202541093986</v>
      </c>
      <c r="D1540" s="24" t="s">
        <v>119</v>
      </c>
      <c r="E1540" s="24" t="s">
        <v>1384</v>
      </c>
      <c r="F1540" s="24" t="s">
        <v>3091</v>
      </c>
      <c r="G1540" s="24" t="s">
        <v>4790</v>
      </c>
      <c r="H1540" s="25" t="s">
        <v>7597</v>
      </c>
      <c r="I1540" s="24" t="s">
        <v>3152</v>
      </c>
      <c r="J1540" s="24" t="s">
        <v>3048</v>
      </c>
      <c r="K1540" s="26">
        <v>45916</v>
      </c>
      <c r="L1540" s="26">
        <v>45930</v>
      </c>
      <c r="M1540" s="26">
        <v>45930</v>
      </c>
      <c r="N1540" s="26">
        <v>46873</v>
      </c>
      <c r="O1540" s="24"/>
      <c r="P1540" s="24" t="s">
        <v>3168</v>
      </c>
      <c r="Q1540" s="24" t="s">
        <v>3050</v>
      </c>
      <c r="R1540" s="24" t="s">
        <v>647</v>
      </c>
    </row>
    <row r="1541" spans="1:18" ht="53.4">
      <c r="A1541" s="24">
        <v>1540</v>
      </c>
      <c r="B1541" s="24" t="s">
        <v>1381</v>
      </c>
      <c r="C1541" s="29">
        <v>202511093922</v>
      </c>
      <c r="D1541" s="24" t="s">
        <v>40</v>
      </c>
      <c r="E1541" s="24" t="s">
        <v>1382</v>
      </c>
      <c r="F1541" s="24" t="s">
        <v>3091</v>
      </c>
      <c r="G1541" s="24" t="s">
        <v>7514</v>
      </c>
      <c r="H1541" s="25" t="s">
        <v>7598</v>
      </c>
      <c r="I1541" s="24" t="s">
        <v>3152</v>
      </c>
      <c r="J1541" s="24" t="s">
        <v>3048</v>
      </c>
      <c r="K1541" s="26">
        <v>45930</v>
      </c>
      <c r="L1541" s="26">
        <v>45930</v>
      </c>
      <c r="M1541" s="26">
        <v>45930</v>
      </c>
      <c r="N1541" s="26">
        <v>46873</v>
      </c>
      <c r="O1541" s="24"/>
      <c r="P1541" s="24" t="s">
        <v>3141</v>
      </c>
      <c r="Q1541" s="24" t="s">
        <v>3142</v>
      </c>
      <c r="R1541" s="24" t="s">
        <v>647</v>
      </c>
    </row>
    <row r="1542" spans="1:18" ht="40.200000000000003">
      <c r="A1542" s="24">
        <v>1541</v>
      </c>
      <c r="B1542" s="24" t="s">
        <v>1377</v>
      </c>
      <c r="C1542" s="29">
        <v>202541094168</v>
      </c>
      <c r="D1542" s="24" t="s">
        <v>40</v>
      </c>
      <c r="E1542" s="24" t="s">
        <v>1378</v>
      </c>
      <c r="F1542" s="24" t="s">
        <v>3091</v>
      </c>
      <c r="G1542" s="24" t="s">
        <v>7514</v>
      </c>
      <c r="H1542" s="25" t="s">
        <v>7599</v>
      </c>
      <c r="I1542" s="24" t="s">
        <v>3152</v>
      </c>
      <c r="J1542" s="24" t="s">
        <v>3048</v>
      </c>
      <c r="K1542" s="26">
        <v>45927</v>
      </c>
      <c r="L1542" s="26">
        <v>45930</v>
      </c>
      <c r="M1542" s="26">
        <v>45930</v>
      </c>
      <c r="N1542" s="26">
        <v>46873</v>
      </c>
      <c r="O1542" s="24"/>
      <c r="P1542" s="24" t="s">
        <v>3098</v>
      </c>
      <c r="Q1542" s="24" t="s">
        <v>3099</v>
      </c>
      <c r="R1542" s="24" t="s">
        <v>647</v>
      </c>
    </row>
    <row r="1543" spans="1:18" ht="40.200000000000003">
      <c r="A1543" s="24">
        <v>1542</v>
      </c>
      <c r="B1543" s="24" t="s">
        <v>7600</v>
      </c>
      <c r="C1543" s="29">
        <v>202517094131</v>
      </c>
      <c r="D1543" s="24" t="s">
        <v>47</v>
      </c>
      <c r="E1543" s="24" t="s">
        <v>7601</v>
      </c>
      <c r="F1543" s="24" t="s">
        <v>3091</v>
      </c>
      <c r="G1543" s="24" t="s">
        <v>47</v>
      </c>
      <c r="H1543" s="25" t="s">
        <v>7602</v>
      </c>
      <c r="I1543" s="24"/>
      <c r="J1543" s="24" t="s">
        <v>3048</v>
      </c>
      <c r="K1543" s="26">
        <v>45889</v>
      </c>
      <c r="L1543" s="26">
        <v>44995</v>
      </c>
      <c r="M1543" s="26">
        <v>45930</v>
      </c>
      <c r="N1543" s="24"/>
      <c r="O1543" s="26">
        <v>45930</v>
      </c>
      <c r="P1543" s="24" t="s">
        <v>3109</v>
      </c>
      <c r="Q1543" s="24" t="s">
        <v>3110</v>
      </c>
      <c r="R1543" s="24" t="s">
        <v>988</v>
      </c>
    </row>
    <row r="1544" spans="1:18" ht="27">
      <c r="A1544" s="24">
        <v>1543</v>
      </c>
      <c r="B1544" s="24" t="s">
        <v>7603</v>
      </c>
      <c r="C1544" s="29">
        <v>202517094266</v>
      </c>
      <c r="D1544" s="24" t="s">
        <v>47</v>
      </c>
      <c r="E1544" s="24" t="s">
        <v>7604</v>
      </c>
      <c r="F1544" s="24" t="s">
        <v>3091</v>
      </c>
      <c r="G1544" s="24" t="s">
        <v>47</v>
      </c>
      <c r="H1544" s="25" t="s">
        <v>7605</v>
      </c>
      <c r="I1544" s="24"/>
      <c r="J1544" s="24" t="s">
        <v>3048</v>
      </c>
      <c r="K1544" s="26">
        <v>45866</v>
      </c>
      <c r="L1544" s="26">
        <v>45016</v>
      </c>
      <c r="M1544" s="26">
        <v>45930</v>
      </c>
      <c r="N1544" s="24"/>
      <c r="O1544" s="26">
        <v>45930</v>
      </c>
      <c r="P1544" s="24" t="s">
        <v>3109</v>
      </c>
      <c r="Q1544" s="24" t="s">
        <v>3110</v>
      </c>
      <c r="R1544" s="24" t="s">
        <v>988</v>
      </c>
    </row>
    <row r="1545" spans="1:18" ht="66.599999999999994">
      <c r="A1545" s="24">
        <v>1544</v>
      </c>
      <c r="B1545" s="24" t="s">
        <v>1387</v>
      </c>
      <c r="C1545" s="29">
        <v>202541093939</v>
      </c>
      <c r="D1545" s="24" t="s">
        <v>99</v>
      </c>
      <c r="E1545" s="24" t="s">
        <v>1388</v>
      </c>
      <c r="F1545" s="24" t="s">
        <v>3052</v>
      </c>
      <c r="G1545" s="24" t="s">
        <v>99</v>
      </c>
      <c r="H1545" s="25" t="s">
        <v>7606</v>
      </c>
      <c r="I1545" s="24" t="s">
        <v>3152</v>
      </c>
      <c r="J1545" s="24" t="s">
        <v>3048</v>
      </c>
      <c r="K1545" s="26">
        <v>45917</v>
      </c>
      <c r="L1545" s="26">
        <v>45930</v>
      </c>
      <c r="M1545" s="26">
        <v>45930</v>
      </c>
      <c r="N1545" s="26">
        <v>46873</v>
      </c>
      <c r="O1545" s="24"/>
      <c r="P1545" s="24" t="s">
        <v>3093</v>
      </c>
      <c r="Q1545" s="24" t="s">
        <v>3094</v>
      </c>
      <c r="R1545" s="24" t="s">
        <v>968</v>
      </c>
    </row>
    <row r="1546" spans="1:18" ht="40.200000000000003">
      <c r="A1546" s="24">
        <v>1545</v>
      </c>
      <c r="B1546" s="24" t="s">
        <v>1399</v>
      </c>
      <c r="C1546" s="29">
        <v>202541094268</v>
      </c>
      <c r="D1546" s="24" t="s">
        <v>99</v>
      </c>
      <c r="E1546" s="24" t="s">
        <v>1400</v>
      </c>
      <c r="F1546" s="24" t="s">
        <v>3052</v>
      </c>
      <c r="G1546" s="24" t="s">
        <v>99</v>
      </c>
      <c r="H1546" s="25" t="s">
        <v>7607</v>
      </c>
      <c r="I1546" s="24" t="s">
        <v>3152</v>
      </c>
      <c r="J1546" s="24" t="s">
        <v>3048</v>
      </c>
      <c r="K1546" s="26">
        <v>45922</v>
      </c>
      <c r="L1546" s="26">
        <v>45930</v>
      </c>
      <c r="M1546" s="26">
        <v>45930</v>
      </c>
      <c r="N1546" s="26">
        <v>46873</v>
      </c>
      <c r="O1546" s="24"/>
      <c r="P1546" s="24" t="s">
        <v>3069</v>
      </c>
      <c r="Q1546" s="24" t="s">
        <v>3070</v>
      </c>
      <c r="R1546" s="24" t="s">
        <v>968</v>
      </c>
    </row>
    <row r="1547" spans="1:18" ht="53.4">
      <c r="A1547" s="24">
        <v>1546</v>
      </c>
      <c r="B1547" s="24" t="s">
        <v>7608</v>
      </c>
      <c r="C1547" s="29">
        <v>202517093867</v>
      </c>
      <c r="D1547" s="24" t="s">
        <v>122</v>
      </c>
      <c r="E1547" s="24" t="s">
        <v>7609</v>
      </c>
      <c r="F1547" s="24" t="s">
        <v>3302</v>
      </c>
      <c r="G1547" s="24" t="s">
        <v>7610</v>
      </c>
      <c r="H1547" s="25" t="s">
        <v>7611</v>
      </c>
      <c r="I1547" s="24"/>
      <c r="J1547" s="24" t="s">
        <v>3048</v>
      </c>
      <c r="K1547" s="26">
        <v>45882</v>
      </c>
      <c r="L1547" s="26">
        <v>44994</v>
      </c>
      <c r="M1547" s="26">
        <v>45930</v>
      </c>
      <c r="N1547" s="24"/>
      <c r="O1547" s="26">
        <v>45930</v>
      </c>
      <c r="P1547" s="24" t="s">
        <v>3315</v>
      </c>
      <c r="Q1547" s="24" t="s">
        <v>3316</v>
      </c>
      <c r="R1547" s="24" t="s">
        <v>988</v>
      </c>
    </row>
    <row r="1548" spans="1:18" ht="40.200000000000003">
      <c r="A1548" s="24">
        <v>1547</v>
      </c>
      <c r="B1548" s="24" t="s">
        <v>1385</v>
      </c>
      <c r="C1548" s="29">
        <v>202511094284</v>
      </c>
      <c r="D1548" s="24" t="s">
        <v>56</v>
      </c>
      <c r="E1548" s="24" t="s">
        <v>1386</v>
      </c>
      <c r="F1548" s="24" t="s">
        <v>3091</v>
      </c>
      <c r="G1548" s="24" t="s">
        <v>6462</v>
      </c>
      <c r="H1548" s="25" t="s">
        <v>7612</v>
      </c>
      <c r="I1548" s="24" t="s">
        <v>3152</v>
      </c>
      <c r="J1548" s="24" t="s">
        <v>3048</v>
      </c>
      <c r="K1548" s="26">
        <v>45929</v>
      </c>
      <c r="L1548" s="26">
        <v>45930</v>
      </c>
      <c r="M1548" s="26">
        <v>45930</v>
      </c>
      <c r="N1548" s="26">
        <v>46873</v>
      </c>
      <c r="O1548" s="24"/>
      <c r="P1548" s="24" t="s">
        <v>3173</v>
      </c>
      <c r="Q1548" s="24" t="s">
        <v>3174</v>
      </c>
      <c r="R1548" s="24" t="s">
        <v>647</v>
      </c>
    </row>
    <row r="1549" spans="1:18" ht="40.200000000000003">
      <c r="A1549" s="24">
        <v>1548</v>
      </c>
      <c r="B1549" s="24" t="s">
        <v>7613</v>
      </c>
      <c r="C1549" s="29">
        <v>202541094305</v>
      </c>
      <c r="D1549" s="24" t="s">
        <v>44</v>
      </c>
      <c r="E1549" s="24" t="s">
        <v>7614</v>
      </c>
      <c r="F1549" s="24" t="s">
        <v>3052</v>
      </c>
      <c r="G1549" s="24" t="s">
        <v>3408</v>
      </c>
      <c r="H1549" s="25" t="s">
        <v>7615</v>
      </c>
      <c r="I1549" s="24" t="s">
        <v>23</v>
      </c>
      <c r="J1549" s="24" t="s">
        <v>3334</v>
      </c>
      <c r="K1549" s="26">
        <v>45874</v>
      </c>
      <c r="L1549" s="26">
        <v>45930</v>
      </c>
      <c r="M1549" s="26">
        <v>45930</v>
      </c>
      <c r="N1549" s="24"/>
      <c r="O1549" s="26">
        <v>45931</v>
      </c>
      <c r="P1549" s="24" t="s">
        <v>3422</v>
      </c>
      <c r="Q1549" s="24" t="s">
        <v>3423</v>
      </c>
      <c r="R1549" s="24" t="s">
        <v>3022</v>
      </c>
    </row>
    <row r="1550" spans="1:18" ht="40.200000000000003">
      <c r="A1550" s="24">
        <v>1549</v>
      </c>
      <c r="B1550" s="24" t="s">
        <v>7616</v>
      </c>
      <c r="C1550" s="29">
        <v>202517094291</v>
      </c>
      <c r="D1550" s="24" t="s">
        <v>76</v>
      </c>
      <c r="E1550" s="24" t="s">
        <v>7617</v>
      </c>
      <c r="F1550" s="24" t="s">
        <v>3066</v>
      </c>
      <c r="G1550" s="24" t="s">
        <v>3319</v>
      </c>
      <c r="H1550" s="25" t="s">
        <v>7618</v>
      </c>
      <c r="I1550" s="24"/>
      <c r="J1550" s="24" t="s">
        <v>3048</v>
      </c>
      <c r="K1550" s="26">
        <v>45813</v>
      </c>
      <c r="L1550" s="26">
        <v>45026</v>
      </c>
      <c r="M1550" s="26">
        <v>45930</v>
      </c>
      <c r="N1550" s="24"/>
      <c r="O1550" s="26">
        <v>45930</v>
      </c>
      <c r="P1550" s="24" t="s">
        <v>3254</v>
      </c>
      <c r="Q1550" s="24" t="s">
        <v>3255</v>
      </c>
      <c r="R1550" s="24" t="s">
        <v>988</v>
      </c>
    </row>
    <row r="1551" spans="1:18" ht="53.4">
      <c r="A1551" s="24">
        <v>1550</v>
      </c>
      <c r="B1551" s="24" t="s">
        <v>7619</v>
      </c>
      <c r="C1551" s="29">
        <v>202511094264</v>
      </c>
      <c r="D1551" s="24" t="s">
        <v>57</v>
      </c>
      <c r="E1551" s="24" t="s">
        <v>7620</v>
      </c>
      <c r="F1551" s="24" t="s">
        <v>3052</v>
      </c>
      <c r="G1551" s="24" t="s">
        <v>6805</v>
      </c>
      <c r="H1551" s="25" t="s">
        <v>7621</v>
      </c>
      <c r="I1551" s="24" t="s">
        <v>23</v>
      </c>
      <c r="J1551" s="24" t="s">
        <v>3048</v>
      </c>
      <c r="K1551" s="26">
        <v>45898</v>
      </c>
      <c r="L1551" s="26">
        <v>45930</v>
      </c>
      <c r="M1551" s="26">
        <v>45930</v>
      </c>
      <c r="N1551" s="24"/>
      <c r="O1551" s="26">
        <v>45930</v>
      </c>
      <c r="P1551" s="24" t="s">
        <v>3173</v>
      </c>
      <c r="Q1551" s="24" t="s">
        <v>3174</v>
      </c>
      <c r="R1551" s="24" t="s">
        <v>988</v>
      </c>
    </row>
    <row r="1552" spans="1:18" ht="40.200000000000003">
      <c r="A1552" s="24">
        <v>1551</v>
      </c>
      <c r="B1552" s="24" t="s">
        <v>7622</v>
      </c>
      <c r="C1552" s="29">
        <v>202517093975</v>
      </c>
      <c r="D1552" s="24" t="s">
        <v>73</v>
      </c>
      <c r="E1552" s="24" t="s">
        <v>7623</v>
      </c>
      <c r="F1552" s="24" t="s">
        <v>3059</v>
      </c>
      <c r="G1552" s="24" t="s">
        <v>3950</v>
      </c>
      <c r="H1552" s="25" t="s">
        <v>7624</v>
      </c>
      <c r="I1552" s="24"/>
      <c r="J1552" s="24" t="s">
        <v>3048</v>
      </c>
      <c r="K1552" s="26">
        <v>45854</v>
      </c>
      <c r="L1552" s="26">
        <v>44993</v>
      </c>
      <c r="M1552" s="26">
        <v>45930</v>
      </c>
      <c r="N1552" s="24"/>
      <c r="O1552" s="26">
        <v>45930</v>
      </c>
      <c r="P1552" s="24" t="s">
        <v>3695</v>
      </c>
      <c r="Q1552" s="24" t="s">
        <v>3085</v>
      </c>
      <c r="R1552" s="24" t="s">
        <v>988</v>
      </c>
    </row>
    <row r="1553" spans="1:18" ht="53.4">
      <c r="A1553" s="24">
        <v>1552</v>
      </c>
      <c r="B1553" s="24" t="s">
        <v>7625</v>
      </c>
      <c r="C1553" s="29">
        <v>202547093774</v>
      </c>
      <c r="D1553" s="24" t="s">
        <v>137</v>
      </c>
      <c r="E1553" s="24" t="s">
        <v>7626</v>
      </c>
      <c r="F1553" s="24" t="s">
        <v>3312</v>
      </c>
      <c r="G1553" s="24" t="s">
        <v>4140</v>
      </c>
      <c r="H1553" s="25" t="s">
        <v>7627</v>
      </c>
      <c r="I1553" s="24"/>
      <c r="J1553" s="24" t="s">
        <v>3048</v>
      </c>
      <c r="K1553" s="26">
        <v>45916</v>
      </c>
      <c r="L1553" s="26">
        <v>45013</v>
      </c>
      <c r="M1553" s="26">
        <v>45930</v>
      </c>
      <c r="N1553" s="24"/>
      <c r="O1553" s="26">
        <v>45930</v>
      </c>
      <c r="P1553" s="24" t="s">
        <v>3228</v>
      </c>
      <c r="Q1553" s="24" t="s">
        <v>3229</v>
      </c>
      <c r="R1553" s="24" t="s">
        <v>988</v>
      </c>
    </row>
    <row r="1554" spans="1:18" ht="27">
      <c r="A1554" s="24">
        <v>1553</v>
      </c>
      <c r="B1554" s="24" t="s">
        <v>751</v>
      </c>
      <c r="C1554" s="29">
        <v>202514093978</v>
      </c>
      <c r="D1554" s="24" t="s">
        <v>86</v>
      </c>
      <c r="E1554" s="24" t="s">
        <v>752</v>
      </c>
      <c r="F1554" s="24" t="s">
        <v>3052</v>
      </c>
      <c r="G1554" s="24" t="s">
        <v>5499</v>
      </c>
      <c r="H1554" s="25" t="s">
        <v>7628</v>
      </c>
      <c r="I1554" s="24"/>
      <c r="J1554" s="24" t="s">
        <v>3048</v>
      </c>
      <c r="K1554" s="26">
        <v>45922</v>
      </c>
      <c r="L1554" s="26">
        <v>45565</v>
      </c>
      <c r="M1554" s="26">
        <v>45930</v>
      </c>
      <c r="N1554" s="26">
        <v>46507</v>
      </c>
      <c r="O1554" s="24"/>
      <c r="P1554" s="24" t="s">
        <v>3239</v>
      </c>
      <c r="Q1554" s="24" t="s">
        <v>3240</v>
      </c>
      <c r="R1554" s="24" t="s">
        <v>650</v>
      </c>
    </row>
    <row r="1555" spans="1:18" ht="40.200000000000003">
      <c r="A1555" s="24">
        <v>1554</v>
      </c>
      <c r="B1555" s="24" t="s">
        <v>7629</v>
      </c>
      <c r="C1555" s="29">
        <v>202517094303</v>
      </c>
      <c r="D1555" s="24" t="s">
        <v>32</v>
      </c>
      <c r="E1555" s="24" t="s">
        <v>7630</v>
      </c>
      <c r="F1555" s="24" t="s">
        <v>3066</v>
      </c>
      <c r="G1555" s="24" t="s">
        <v>3067</v>
      </c>
      <c r="H1555" s="25" t="s">
        <v>7631</v>
      </c>
      <c r="I1555" s="24"/>
      <c r="J1555" s="24" t="s">
        <v>3048</v>
      </c>
      <c r="K1555" s="26">
        <v>45923</v>
      </c>
      <c r="L1555" s="26">
        <v>45141</v>
      </c>
      <c r="M1555" s="26">
        <v>45930</v>
      </c>
      <c r="N1555" s="24"/>
      <c r="O1555" s="26">
        <v>45930</v>
      </c>
      <c r="P1555" s="24" t="s">
        <v>3239</v>
      </c>
      <c r="Q1555" s="24" t="s">
        <v>3240</v>
      </c>
      <c r="R1555" s="24" t="s">
        <v>988</v>
      </c>
    </row>
    <row r="1556" spans="1:18" ht="40.200000000000003">
      <c r="A1556" s="24">
        <v>1555</v>
      </c>
      <c r="B1556" s="24" t="s">
        <v>7632</v>
      </c>
      <c r="C1556" s="29">
        <v>202517094234</v>
      </c>
      <c r="D1556" s="24" t="s">
        <v>32</v>
      </c>
      <c r="E1556" s="24" t="s">
        <v>7633</v>
      </c>
      <c r="F1556" s="24" t="s">
        <v>3066</v>
      </c>
      <c r="G1556" s="24" t="s">
        <v>3067</v>
      </c>
      <c r="H1556" s="25" t="s">
        <v>7634</v>
      </c>
      <c r="I1556" s="24"/>
      <c r="J1556" s="24" t="s">
        <v>3048</v>
      </c>
      <c r="K1556" s="26">
        <v>45926</v>
      </c>
      <c r="L1556" s="26">
        <v>45131</v>
      </c>
      <c r="M1556" s="26">
        <v>45930</v>
      </c>
      <c r="N1556" s="24"/>
      <c r="O1556" s="26">
        <v>45930</v>
      </c>
      <c r="P1556" s="24" t="s">
        <v>3173</v>
      </c>
      <c r="Q1556" s="24" t="s">
        <v>3174</v>
      </c>
      <c r="R1556" s="24" t="s">
        <v>988</v>
      </c>
    </row>
    <row r="1557" spans="1:18" ht="40.200000000000003">
      <c r="A1557" s="24">
        <v>1556</v>
      </c>
      <c r="B1557" s="24" t="s">
        <v>7635</v>
      </c>
      <c r="C1557" s="29">
        <v>202517093790</v>
      </c>
      <c r="D1557" s="24" t="s">
        <v>32</v>
      </c>
      <c r="E1557" s="24" t="s">
        <v>7636</v>
      </c>
      <c r="F1557" s="24" t="s">
        <v>3066</v>
      </c>
      <c r="G1557" s="24" t="s">
        <v>3067</v>
      </c>
      <c r="H1557" s="25" t="s">
        <v>7637</v>
      </c>
      <c r="I1557" s="24"/>
      <c r="J1557" s="24" t="s">
        <v>3048</v>
      </c>
      <c r="K1557" s="26">
        <v>45915</v>
      </c>
      <c r="L1557" s="26">
        <v>45274</v>
      </c>
      <c r="M1557" s="26">
        <v>45930</v>
      </c>
      <c r="N1557" s="24"/>
      <c r="O1557" s="26">
        <v>45930</v>
      </c>
      <c r="P1557" s="24" t="s">
        <v>3141</v>
      </c>
      <c r="Q1557" s="24" t="s">
        <v>3142</v>
      </c>
      <c r="R1557" s="24" t="s">
        <v>988</v>
      </c>
    </row>
    <row r="1558" spans="1:18" ht="40.200000000000003">
      <c r="A1558" s="24">
        <v>1557</v>
      </c>
      <c r="B1558" s="24" t="s">
        <v>7638</v>
      </c>
      <c r="C1558" s="29">
        <v>202517094048</v>
      </c>
      <c r="D1558" s="24" t="s">
        <v>32</v>
      </c>
      <c r="E1558" s="24" t="s">
        <v>7639</v>
      </c>
      <c r="F1558" s="24" t="s">
        <v>3066</v>
      </c>
      <c r="G1558" s="24" t="s">
        <v>3067</v>
      </c>
      <c r="H1558" s="25" t="s">
        <v>7640</v>
      </c>
      <c r="I1558" s="24"/>
      <c r="J1558" s="24" t="s">
        <v>3048</v>
      </c>
      <c r="K1558" s="26">
        <v>45905</v>
      </c>
      <c r="L1558" s="26">
        <v>45195</v>
      </c>
      <c r="M1558" s="26">
        <v>45930</v>
      </c>
      <c r="N1558" s="24"/>
      <c r="O1558" s="26">
        <v>45930</v>
      </c>
      <c r="P1558" s="24" t="s">
        <v>3135</v>
      </c>
      <c r="Q1558" s="24" t="s">
        <v>3136</v>
      </c>
      <c r="R1558" s="24" t="s">
        <v>988</v>
      </c>
    </row>
    <row r="1559" spans="1:18" ht="40.200000000000003">
      <c r="A1559" s="24">
        <v>1558</v>
      </c>
      <c r="B1559" s="24" t="s">
        <v>1379</v>
      </c>
      <c r="C1559" s="29">
        <v>202521093800</v>
      </c>
      <c r="D1559" s="24" t="s">
        <v>160</v>
      </c>
      <c r="E1559" s="24" t="s">
        <v>1380</v>
      </c>
      <c r="F1559" s="24" t="s">
        <v>3052</v>
      </c>
      <c r="G1559" s="24" t="s">
        <v>6060</v>
      </c>
      <c r="H1559" s="25" t="s">
        <v>7641</v>
      </c>
      <c r="I1559" s="24" t="s">
        <v>3152</v>
      </c>
      <c r="J1559" s="24" t="s">
        <v>3162</v>
      </c>
      <c r="K1559" s="26">
        <v>45929</v>
      </c>
      <c r="L1559" s="26">
        <v>45930</v>
      </c>
      <c r="M1559" s="26">
        <v>45930</v>
      </c>
      <c r="N1559" s="26">
        <v>46873</v>
      </c>
      <c r="O1559" s="24"/>
      <c r="P1559" s="24" t="s">
        <v>3933</v>
      </c>
      <c r="Q1559" s="24" t="s">
        <v>3934</v>
      </c>
      <c r="R1559" s="24" t="s">
        <v>968</v>
      </c>
    </row>
    <row r="1560" spans="1:18" ht="40.200000000000003">
      <c r="A1560" s="24">
        <v>1559</v>
      </c>
      <c r="B1560" s="24" t="s">
        <v>1390</v>
      </c>
      <c r="C1560" s="29">
        <v>202521093805</v>
      </c>
      <c r="D1560" s="24" t="s">
        <v>160</v>
      </c>
      <c r="E1560" s="24" t="s">
        <v>1391</v>
      </c>
      <c r="F1560" s="24" t="s">
        <v>3052</v>
      </c>
      <c r="G1560" s="24" t="s">
        <v>6060</v>
      </c>
      <c r="H1560" s="25" t="s">
        <v>7642</v>
      </c>
      <c r="I1560" s="24" t="s">
        <v>3152</v>
      </c>
      <c r="J1560" s="24" t="s">
        <v>3162</v>
      </c>
      <c r="K1560" s="26">
        <v>45929</v>
      </c>
      <c r="L1560" s="26">
        <v>45930</v>
      </c>
      <c r="M1560" s="26">
        <v>45930</v>
      </c>
      <c r="N1560" s="26">
        <v>46873</v>
      </c>
      <c r="O1560" s="24"/>
      <c r="P1560" s="24" t="s">
        <v>3933</v>
      </c>
      <c r="Q1560" s="24" t="s">
        <v>3934</v>
      </c>
      <c r="R1560" s="24" t="s">
        <v>968</v>
      </c>
    </row>
    <row r="1561" spans="1:18" ht="40.200000000000003">
      <c r="A1561" s="24">
        <v>1560</v>
      </c>
      <c r="B1561" s="24" t="s">
        <v>7643</v>
      </c>
      <c r="C1561" s="29">
        <v>202521094275</v>
      </c>
      <c r="D1561" s="24" t="s">
        <v>41</v>
      </c>
      <c r="E1561" s="24" t="s">
        <v>7644</v>
      </c>
      <c r="F1561" s="24" t="s">
        <v>3052</v>
      </c>
      <c r="G1561" s="24" t="s">
        <v>41</v>
      </c>
      <c r="H1561" s="25" t="s">
        <v>7645</v>
      </c>
      <c r="I1561" s="24" t="s">
        <v>23</v>
      </c>
      <c r="J1561" s="24" t="s">
        <v>3048</v>
      </c>
      <c r="K1561" s="26">
        <v>45889</v>
      </c>
      <c r="L1561" s="26">
        <v>45930</v>
      </c>
      <c r="M1561" s="26">
        <v>45930</v>
      </c>
      <c r="N1561" s="24"/>
      <c r="O1561" s="26">
        <v>45930</v>
      </c>
      <c r="P1561" s="24" t="s">
        <v>3410</v>
      </c>
      <c r="Q1561" s="24" t="s">
        <v>3150</v>
      </c>
      <c r="R1561" s="24" t="s">
        <v>988</v>
      </c>
    </row>
    <row r="1562" spans="1:18" ht="53.4">
      <c r="A1562" s="24">
        <v>1561</v>
      </c>
      <c r="B1562" s="24" t="s">
        <v>7646</v>
      </c>
      <c r="C1562" s="29">
        <v>202521094098</v>
      </c>
      <c r="D1562" s="24" t="s">
        <v>41</v>
      </c>
      <c r="E1562" s="24" t="s">
        <v>7647</v>
      </c>
      <c r="F1562" s="24" t="s">
        <v>3052</v>
      </c>
      <c r="G1562" s="24" t="s">
        <v>41</v>
      </c>
      <c r="H1562" s="25" t="s">
        <v>7648</v>
      </c>
      <c r="I1562" s="24" t="s">
        <v>23</v>
      </c>
      <c r="J1562" s="24" t="s">
        <v>3048</v>
      </c>
      <c r="K1562" s="26">
        <v>45889</v>
      </c>
      <c r="L1562" s="26">
        <v>45930</v>
      </c>
      <c r="M1562" s="26">
        <v>45930</v>
      </c>
      <c r="N1562" s="24"/>
      <c r="O1562" s="26">
        <v>45930</v>
      </c>
      <c r="P1562" s="24" t="s">
        <v>3049</v>
      </c>
      <c r="Q1562" s="24" t="s">
        <v>3050</v>
      </c>
      <c r="R1562" s="24" t="s">
        <v>988</v>
      </c>
    </row>
    <row r="1563" spans="1:18" ht="40.200000000000003">
      <c r="A1563" s="24">
        <v>1562</v>
      </c>
      <c r="B1563" s="24" t="s">
        <v>7649</v>
      </c>
      <c r="C1563" s="29">
        <v>202514094208</v>
      </c>
      <c r="D1563" s="24" t="s">
        <v>440</v>
      </c>
      <c r="E1563" s="24" t="s">
        <v>7650</v>
      </c>
      <c r="F1563" s="24" t="s">
        <v>3066</v>
      </c>
      <c r="G1563" s="24" t="s">
        <v>7651</v>
      </c>
      <c r="H1563" s="25" t="s">
        <v>7652</v>
      </c>
      <c r="I1563" s="24"/>
      <c r="J1563" s="24" t="s">
        <v>3048</v>
      </c>
      <c r="K1563" s="26">
        <v>45881</v>
      </c>
      <c r="L1563" s="26">
        <v>45866</v>
      </c>
      <c r="M1563" s="26">
        <v>45930</v>
      </c>
      <c r="N1563" s="24"/>
      <c r="O1563" s="26">
        <v>45930</v>
      </c>
      <c r="P1563" s="24" t="s">
        <v>3435</v>
      </c>
      <c r="Q1563" s="24" t="s">
        <v>3159</v>
      </c>
      <c r="R1563" s="24" t="s">
        <v>988</v>
      </c>
    </row>
    <row r="1564" spans="1:18" ht="40.200000000000003">
      <c r="A1564" s="24">
        <v>1563</v>
      </c>
      <c r="B1564" s="24" t="s">
        <v>1401</v>
      </c>
      <c r="C1564" s="29">
        <v>202541094108</v>
      </c>
      <c r="D1564" s="24" t="s">
        <v>42</v>
      </c>
      <c r="E1564" s="24" t="s">
        <v>1402</v>
      </c>
      <c r="F1564" s="24" t="s">
        <v>3045</v>
      </c>
      <c r="G1564" s="24" t="s">
        <v>3559</v>
      </c>
      <c r="H1564" s="25" t="s">
        <v>7653</v>
      </c>
      <c r="I1564" s="24" t="s">
        <v>23</v>
      </c>
      <c r="J1564" s="24" t="s">
        <v>3048</v>
      </c>
      <c r="K1564" s="26">
        <v>45887</v>
      </c>
      <c r="L1564" s="26">
        <v>45930</v>
      </c>
      <c r="M1564" s="26">
        <v>45930</v>
      </c>
      <c r="N1564" s="26">
        <v>46873</v>
      </c>
      <c r="O1564" s="24"/>
      <c r="P1564" s="24" t="s">
        <v>3289</v>
      </c>
      <c r="Q1564" s="24" t="s">
        <v>3290</v>
      </c>
      <c r="R1564" s="24" t="s">
        <v>974</v>
      </c>
    </row>
    <row r="1565" spans="1:18" ht="40.200000000000003">
      <c r="A1565" s="24">
        <v>1564</v>
      </c>
      <c r="B1565" s="24" t="s">
        <v>1397</v>
      </c>
      <c r="C1565" s="29">
        <v>202541094174</v>
      </c>
      <c r="D1565" s="24" t="s">
        <v>42</v>
      </c>
      <c r="E1565" s="24" t="s">
        <v>1398</v>
      </c>
      <c r="F1565" s="24" t="s">
        <v>3045</v>
      </c>
      <c r="G1565" s="24" t="s">
        <v>3559</v>
      </c>
      <c r="H1565" s="25" t="s">
        <v>7654</v>
      </c>
      <c r="I1565" s="24" t="s">
        <v>23</v>
      </c>
      <c r="J1565" s="24" t="s">
        <v>3048</v>
      </c>
      <c r="K1565" s="26">
        <v>45889</v>
      </c>
      <c r="L1565" s="26">
        <v>45930</v>
      </c>
      <c r="M1565" s="26">
        <v>45930</v>
      </c>
      <c r="N1565" s="26">
        <v>46873</v>
      </c>
      <c r="O1565" s="24"/>
      <c r="P1565" s="24" t="s">
        <v>3272</v>
      </c>
      <c r="Q1565" s="24" t="s">
        <v>3273</v>
      </c>
      <c r="R1565" s="24" t="s">
        <v>974</v>
      </c>
    </row>
    <row r="1566" spans="1:18" ht="40.200000000000003">
      <c r="A1566" s="24">
        <v>1565</v>
      </c>
      <c r="B1566" s="24" t="s">
        <v>1394</v>
      </c>
      <c r="C1566" s="29">
        <v>202541094296</v>
      </c>
      <c r="D1566" s="24" t="s">
        <v>42</v>
      </c>
      <c r="E1566" s="24" t="s">
        <v>1395</v>
      </c>
      <c r="F1566" s="24" t="s">
        <v>3045</v>
      </c>
      <c r="G1566" s="24" t="s">
        <v>3559</v>
      </c>
      <c r="H1566" s="25" t="s">
        <v>7655</v>
      </c>
      <c r="I1566" s="24" t="s">
        <v>23</v>
      </c>
      <c r="J1566" s="24" t="s">
        <v>3048</v>
      </c>
      <c r="K1566" s="26">
        <v>45889</v>
      </c>
      <c r="L1566" s="26">
        <v>45930</v>
      </c>
      <c r="M1566" s="26">
        <v>45930</v>
      </c>
      <c r="N1566" s="26">
        <v>46873</v>
      </c>
      <c r="O1566" s="24"/>
      <c r="P1566" s="24" t="s">
        <v>3168</v>
      </c>
      <c r="Q1566" s="24" t="s">
        <v>3050</v>
      </c>
      <c r="R1566" s="24" t="s">
        <v>974</v>
      </c>
    </row>
    <row r="1567" spans="1:18" ht="40.200000000000003">
      <c r="A1567" s="24">
        <v>1566</v>
      </c>
      <c r="B1567" s="24" t="s">
        <v>7656</v>
      </c>
      <c r="C1567" s="29">
        <v>202547094310</v>
      </c>
      <c r="D1567" s="24" t="s">
        <v>328</v>
      </c>
      <c r="E1567" s="24" t="s">
        <v>7657</v>
      </c>
      <c r="F1567" s="24" t="s">
        <v>3059</v>
      </c>
      <c r="G1567" s="24" t="s">
        <v>7532</v>
      </c>
      <c r="H1567" s="25" t="s">
        <v>7658</v>
      </c>
      <c r="I1567" s="24"/>
      <c r="J1567" s="24" t="s">
        <v>3048</v>
      </c>
      <c r="K1567" s="26">
        <v>45898</v>
      </c>
      <c r="L1567" s="26">
        <v>45009</v>
      </c>
      <c r="M1567" s="26">
        <v>45930</v>
      </c>
      <c r="N1567" s="24"/>
      <c r="O1567" s="26">
        <v>45930</v>
      </c>
      <c r="P1567" s="24" t="s">
        <v>3120</v>
      </c>
      <c r="Q1567" s="24" t="s">
        <v>3121</v>
      </c>
      <c r="R1567" s="24" t="s">
        <v>988</v>
      </c>
    </row>
    <row r="1568" spans="1:18" ht="40.200000000000003">
      <c r="A1568" s="24">
        <v>1567</v>
      </c>
      <c r="B1568" s="24" t="s">
        <v>1389</v>
      </c>
      <c r="C1568" s="29">
        <v>202541094317</v>
      </c>
      <c r="D1568" s="24" t="s">
        <v>250</v>
      </c>
      <c r="E1568" s="24" t="s">
        <v>649</v>
      </c>
      <c r="F1568" s="24" t="s">
        <v>3052</v>
      </c>
      <c r="G1568" s="24" t="s">
        <v>250</v>
      </c>
      <c r="H1568" s="25" t="s">
        <v>7659</v>
      </c>
      <c r="I1568" s="24" t="s">
        <v>3152</v>
      </c>
      <c r="J1568" s="24" t="s">
        <v>3048</v>
      </c>
      <c r="K1568" s="26">
        <v>45916</v>
      </c>
      <c r="L1568" s="26">
        <v>45930</v>
      </c>
      <c r="M1568" s="26">
        <v>45930</v>
      </c>
      <c r="N1568" s="26">
        <v>46873</v>
      </c>
      <c r="O1568" s="24"/>
      <c r="P1568" s="24" t="s">
        <v>3114</v>
      </c>
      <c r="Q1568" s="24" t="s">
        <v>3094</v>
      </c>
      <c r="R1568" s="24" t="s">
        <v>968</v>
      </c>
    </row>
    <row r="1569" spans="1:18" ht="40.200000000000003">
      <c r="A1569" s="24">
        <v>1568</v>
      </c>
      <c r="B1569" s="24" t="s">
        <v>1396</v>
      </c>
      <c r="C1569" s="29">
        <v>202541094153</v>
      </c>
      <c r="D1569" s="24" t="s">
        <v>626</v>
      </c>
      <c r="E1569" s="24" t="s">
        <v>649</v>
      </c>
      <c r="F1569" s="24" t="s">
        <v>3052</v>
      </c>
      <c r="G1569" s="24" t="s">
        <v>7660</v>
      </c>
      <c r="H1569" s="25" t="s">
        <v>7661</v>
      </c>
      <c r="I1569" s="24" t="s">
        <v>3152</v>
      </c>
      <c r="J1569" s="24" t="s">
        <v>3048</v>
      </c>
      <c r="K1569" s="26">
        <v>45911</v>
      </c>
      <c r="L1569" s="26">
        <v>45930</v>
      </c>
      <c r="M1569" s="26">
        <v>45930</v>
      </c>
      <c r="N1569" s="26">
        <v>46873</v>
      </c>
      <c r="O1569" s="24"/>
      <c r="P1569" s="24" t="s">
        <v>3404</v>
      </c>
      <c r="Q1569" s="24" t="s">
        <v>3405</v>
      </c>
      <c r="R1569" s="24" t="s">
        <v>968</v>
      </c>
    </row>
    <row r="1570" spans="1:18" ht="40.200000000000003">
      <c r="A1570" s="24">
        <v>1569</v>
      </c>
      <c r="B1570" s="24" t="s">
        <v>7662</v>
      </c>
      <c r="C1570" s="29">
        <v>202547094290</v>
      </c>
      <c r="D1570" s="24" t="s">
        <v>31</v>
      </c>
      <c r="E1570" s="24" t="s">
        <v>7663</v>
      </c>
      <c r="F1570" s="24" t="s">
        <v>3091</v>
      </c>
      <c r="G1570" s="24" t="s">
        <v>31</v>
      </c>
      <c r="H1570" s="25" t="s">
        <v>7664</v>
      </c>
      <c r="I1570" s="24"/>
      <c r="J1570" s="24" t="s">
        <v>3048</v>
      </c>
      <c r="K1570" s="26">
        <v>45924</v>
      </c>
      <c r="L1570" s="26">
        <v>45075</v>
      </c>
      <c r="M1570" s="26">
        <v>45930</v>
      </c>
      <c r="N1570" s="24"/>
      <c r="O1570" s="26">
        <v>45930</v>
      </c>
      <c r="P1570" s="24" t="s">
        <v>3352</v>
      </c>
      <c r="Q1570" s="24" t="s">
        <v>3216</v>
      </c>
      <c r="R1570" s="24" t="s">
        <v>988</v>
      </c>
    </row>
    <row r="1571" spans="1:18" ht="40.200000000000003">
      <c r="A1571" s="24">
        <v>1570</v>
      </c>
      <c r="B1571" s="24" t="s">
        <v>7665</v>
      </c>
      <c r="C1571" s="29">
        <v>202547094313</v>
      </c>
      <c r="D1571" s="24" t="s">
        <v>31</v>
      </c>
      <c r="E1571" s="24" t="s">
        <v>7666</v>
      </c>
      <c r="F1571" s="24" t="s">
        <v>3091</v>
      </c>
      <c r="G1571" s="24" t="s">
        <v>31</v>
      </c>
      <c r="H1571" s="25" t="s">
        <v>7667</v>
      </c>
      <c r="I1571" s="24"/>
      <c r="J1571" s="24" t="s">
        <v>3048</v>
      </c>
      <c r="K1571" s="26">
        <v>45926</v>
      </c>
      <c r="L1571" s="26">
        <v>45057</v>
      </c>
      <c r="M1571" s="26">
        <v>45930</v>
      </c>
      <c r="N1571" s="24"/>
      <c r="O1571" s="26">
        <v>45930</v>
      </c>
      <c r="P1571" s="24" t="s">
        <v>3098</v>
      </c>
      <c r="Q1571" s="24" t="s">
        <v>3099</v>
      </c>
      <c r="R1571" s="24" t="s">
        <v>988</v>
      </c>
    </row>
    <row r="1572" spans="1:18" ht="27">
      <c r="A1572" s="24">
        <v>1571</v>
      </c>
      <c r="B1572" s="24" t="s">
        <v>7668</v>
      </c>
      <c r="C1572" s="29">
        <v>202517093980</v>
      </c>
      <c r="D1572" s="24" t="s">
        <v>31</v>
      </c>
      <c r="E1572" s="24" t="s">
        <v>7669</v>
      </c>
      <c r="F1572" s="24" t="s">
        <v>3091</v>
      </c>
      <c r="G1572" s="24" t="s">
        <v>31</v>
      </c>
      <c r="H1572" s="25" t="s">
        <v>7670</v>
      </c>
      <c r="I1572" s="24"/>
      <c r="J1572" s="24" t="s">
        <v>3048</v>
      </c>
      <c r="K1572" s="26">
        <v>45926</v>
      </c>
      <c r="L1572" s="26">
        <v>45057</v>
      </c>
      <c r="M1572" s="26">
        <v>45930</v>
      </c>
      <c r="N1572" s="24"/>
      <c r="O1572" s="26">
        <v>45930</v>
      </c>
      <c r="P1572" s="24" t="s">
        <v>3069</v>
      </c>
      <c r="Q1572" s="24" t="s">
        <v>3070</v>
      </c>
      <c r="R1572" s="24" t="s">
        <v>988</v>
      </c>
    </row>
    <row r="1573" spans="1:18" ht="40.200000000000003">
      <c r="A1573" s="24">
        <v>1572</v>
      </c>
      <c r="B1573" s="24" t="s">
        <v>7671</v>
      </c>
      <c r="C1573" s="29">
        <v>202547094295</v>
      </c>
      <c r="D1573" s="24" t="s">
        <v>31</v>
      </c>
      <c r="E1573" s="24" t="s">
        <v>7672</v>
      </c>
      <c r="F1573" s="24" t="s">
        <v>3091</v>
      </c>
      <c r="G1573" s="24" t="s">
        <v>31</v>
      </c>
      <c r="H1573" s="25" t="s">
        <v>7673</v>
      </c>
      <c r="I1573" s="24"/>
      <c r="J1573" s="24" t="s">
        <v>3048</v>
      </c>
      <c r="K1573" s="26">
        <v>45925</v>
      </c>
      <c r="L1573" s="26">
        <v>45055</v>
      </c>
      <c r="M1573" s="26">
        <v>45930</v>
      </c>
      <c r="N1573" s="24"/>
      <c r="O1573" s="26">
        <v>45930</v>
      </c>
      <c r="P1573" s="24" t="s">
        <v>3098</v>
      </c>
      <c r="Q1573" s="24" t="s">
        <v>3099</v>
      </c>
      <c r="R1573" s="24" t="s">
        <v>988</v>
      </c>
    </row>
    <row r="1574" spans="1:18" ht="40.200000000000003">
      <c r="A1574" s="24">
        <v>1573</v>
      </c>
      <c r="B1574" s="24" t="s">
        <v>7674</v>
      </c>
      <c r="C1574" s="29">
        <v>202547094205</v>
      </c>
      <c r="D1574" s="24" t="s">
        <v>31</v>
      </c>
      <c r="E1574" s="24" t="s">
        <v>7675</v>
      </c>
      <c r="F1574" s="24" t="s">
        <v>3091</v>
      </c>
      <c r="G1574" s="24" t="s">
        <v>31</v>
      </c>
      <c r="H1574" s="25" t="s">
        <v>7676</v>
      </c>
      <c r="I1574" s="24"/>
      <c r="J1574" s="24" t="s">
        <v>3048</v>
      </c>
      <c r="K1574" s="26">
        <v>45925</v>
      </c>
      <c r="L1574" s="26">
        <v>45056</v>
      </c>
      <c r="M1574" s="26">
        <v>45930</v>
      </c>
      <c r="N1574" s="24"/>
      <c r="O1574" s="26">
        <v>45930</v>
      </c>
      <c r="P1574" s="24" t="s">
        <v>3103</v>
      </c>
      <c r="Q1574" s="24" t="s">
        <v>3104</v>
      </c>
      <c r="R1574" s="24" t="s">
        <v>988</v>
      </c>
    </row>
    <row r="1575" spans="1:18" ht="53.4">
      <c r="A1575" s="24">
        <v>1574</v>
      </c>
      <c r="B1575" s="24" t="s">
        <v>7677</v>
      </c>
      <c r="C1575" s="29">
        <v>202547094269</v>
      </c>
      <c r="D1575" s="24" t="s">
        <v>31</v>
      </c>
      <c r="E1575" s="24" t="s">
        <v>7678</v>
      </c>
      <c r="F1575" s="24" t="s">
        <v>3091</v>
      </c>
      <c r="G1575" s="24" t="s">
        <v>31</v>
      </c>
      <c r="H1575" s="25" t="s">
        <v>7679</v>
      </c>
      <c r="I1575" s="24"/>
      <c r="J1575" s="24" t="s">
        <v>3048</v>
      </c>
      <c r="K1575" s="26">
        <v>45926</v>
      </c>
      <c r="L1575" s="26">
        <v>45057</v>
      </c>
      <c r="M1575" s="26">
        <v>45930</v>
      </c>
      <c r="N1575" s="24"/>
      <c r="O1575" s="26">
        <v>45930</v>
      </c>
      <c r="P1575" s="24" t="s">
        <v>3103</v>
      </c>
      <c r="Q1575" s="24" t="s">
        <v>3104</v>
      </c>
      <c r="R1575" s="24" t="s">
        <v>988</v>
      </c>
    </row>
    <row r="1576" spans="1:18" ht="53.4">
      <c r="A1576" s="24">
        <v>1575</v>
      </c>
      <c r="B1576" s="24" t="s">
        <v>7680</v>
      </c>
      <c r="C1576" s="29">
        <v>202517094231</v>
      </c>
      <c r="D1576" s="24" t="s">
        <v>31</v>
      </c>
      <c r="E1576" s="24" t="s">
        <v>7681</v>
      </c>
      <c r="F1576" s="24" t="s">
        <v>3091</v>
      </c>
      <c r="G1576" s="24" t="s">
        <v>31</v>
      </c>
      <c r="H1576" s="25" t="s">
        <v>7682</v>
      </c>
      <c r="I1576" s="24"/>
      <c r="J1576" s="24" t="s">
        <v>3048</v>
      </c>
      <c r="K1576" s="26">
        <v>45929</v>
      </c>
      <c r="L1576" s="26">
        <v>45061</v>
      </c>
      <c r="M1576" s="26">
        <v>45930</v>
      </c>
      <c r="N1576" s="24"/>
      <c r="O1576" s="26">
        <v>45930</v>
      </c>
      <c r="P1576" s="24" t="s">
        <v>3114</v>
      </c>
      <c r="Q1576" s="24" t="s">
        <v>3094</v>
      </c>
      <c r="R1576" s="24" t="s">
        <v>988</v>
      </c>
    </row>
    <row r="1577" spans="1:18" ht="40.200000000000003">
      <c r="A1577" s="24">
        <v>1576</v>
      </c>
      <c r="B1577" s="24" t="s">
        <v>7683</v>
      </c>
      <c r="C1577" s="29">
        <v>202547093787</v>
      </c>
      <c r="D1577" s="24" t="s">
        <v>31</v>
      </c>
      <c r="E1577" s="24" t="s">
        <v>7684</v>
      </c>
      <c r="F1577" s="24" t="s">
        <v>3091</v>
      </c>
      <c r="G1577" s="24" t="s">
        <v>31</v>
      </c>
      <c r="H1577" s="25" t="s">
        <v>7685</v>
      </c>
      <c r="I1577" s="24"/>
      <c r="J1577" s="24" t="s">
        <v>3048</v>
      </c>
      <c r="K1577" s="26">
        <v>45924</v>
      </c>
      <c r="L1577" s="26">
        <v>45930</v>
      </c>
      <c r="M1577" s="26">
        <v>45930</v>
      </c>
      <c r="N1577" s="24"/>
      <c r="O1577" s="26">
        <v>45930</v>
      </c>
      <c r="P1577" s="24" t="s">
        <v>3093</v>
      </c>
      <c r="Q1577" s="24" t="s">
        <v>3094</v>
      </c>
      <c r="R1577" s="24" t="s">
        <v>988</v>
      </c>
    </row>
    <row r="1578" spans="1:18" ht="93">
      <c r="A1578" s="24">
        <v>1577</v>
      </c>
      <c r="B1578" s="24" t="s">
        <v>7686</v>
      </c>
      <c r="C1578" s="29">
        <v>202547094166</v>
      </c>
      <c r="D1578" s="24" t="s">
        <v>31</v>
      </c>
      <c r="E1578" s="24" t="s">
        <v>7687</v>
      </c>
      <c r="F1578" s="24" t="s">
        <v>3091</v>
      </c>
      <c r="G1578" s="24" t="s">
        <v>31</v>
      </c>
      <c r="H1578" s="25" t="s">
        <v>7688</v>
      </c>
      <c r="I1578" s="24"/>
      <c r="J1578" s="24" t="s">
        <v>3048</v>
      </c>
      <c r="K1578" s="26">
        <v>45924</v>
      </c>
      <c r="L1578" s="26">
        <v>45056</v>
      </c>
      <c r="M1578" s="26">
        <v>45930</v>
      </c>
      <c r="N1578" s="24"/>
      <c r="O1578" s="26">
        <v>45930</v>
      </c>
      <c r="P1578" s="24" t="s">
        <v>3098</v>
      </c>
      <c r="Q1578" s="24" t="s">
        <v>3099</v>
      </c>
      <c r="R1578" s="24" t="s">
        <v>988</v>
      </c>
    </row>
    <row r="1579" spans="1:18" ht="40.200000000000003">
      <c r="A1579" s="24">
        <v>1578</v>
      </c>
      <c r="B1579" s="24" t="s">
        <v>1392</v>
      </c>
      <c r="C1579" s="29">
        <v>202541094281</v>
      </c>
      <c r="D1579" s="24" t="s">
        <v>31</v>
      </c>
      <c r="E1579" s="24" t="s">
        <v>1393</v>
      </c>
      <c r="F1579" s="24" t="s">
        <v>3091</v>
      </c>
      <c r="G1579" s="24" t="s">
        <v>31</v>
      </c>
      <c r="H1579" s="25" t="s">
        <v>7689</v>
      </c>
      <c r="I1579" s="24" t="s">
        <v>3152</v>
      </c>
      <c r="J1579" s="24" t="s">
        <v>3048</v>
      </c>
      <c r="K1579" s="26">
        <v>45930</v>
      </c>
      <c r="L1579" s="26">
        <v>45930</v>
      </c>
      <c r="M1579" s="26">
        <v>45930</v>
      </c>
      <c r="N1579" s="26">
        <v>46873</v>
      </c>
      <c r="O1579" s="24"/>
      <c r="P1579" s="24" t="s">
        <v>3364</v>
      </c>
      <c r="Q1579" s="24" t="s">
        <v>3255</v>
      </c>
      <c r="R1579" s="24" t="s">
        <v>968</v>
      </c>
    </row>
    <row r="1580" spans="1:18" ht="53.4">
      <c r="A1580" s="24">
        <v>1579</v>
      </c>
      <c r="B1580" s="24" t="s">
        <v>1405</v>
      </c>
      <c r="C1580" s="29">
        <v>202541094743</v>
      </c>
      <c r="D1580" s="24" t="s">
        <v>99</v>
      </c>
      <c r="E1580" s="24" t="s">
        <v>1406</v>
      </c>
      <c r="F1580" s="24" t="s">
        <v>3052</v>
      </c>
      <c r="G1580" s="24" t="s">
        <v>99</v>
      </c>
      <c r="H1580" s="25" t="s">
        <v>7690</v>
      </c>
      <c r="I1580" s="24" t="s">
        <v>3152</v>
      </c>
      <c r="J1580" s="24" t="s">
        <v>3048</v>
      </c>
      <c r="K1580" s="26">
        <v>45920</v>
      </c>
      <c r="L1580" s="26">
        <v>45931</v>
      </c>
      <c r="M1580" s="26">
        <v>45931</v>
      </c>
      <c r="N1580" s="26">
        <v>46874</v>
      </c>
      <c r="O1580" s="24"/>
      <c r="P1580" s="24" t="s">
        <v>3098</v>
      </c>
      <c r="Q1580" s="24" t="s">
        <v>3099</v>
      </c>
      <c r="R1580" s="24" t="s">
        <v>968</v>
      </c>
    </row>
    <row r="1581" spans="1:18" ht="40.200000000000003">
      <c r="A1581" s="24">
        <v>1580</v>
      </c>
      <c r="B1581" s="24" t="s">
        <v>1407</v>
      </c>
      <c r="C1581" s="29">
        <v>202541094522</v>
      </c>
      <c r="D1581" s="24" t="s">
        <v>99</v>
      </c>
      <c r="E1581" s="24" t="s">
        <v>1408</v>
      </c>
      <c r="F1581" s="24" t="s">
        <v>3052</v>
      </c>
      <c r="G1581" s="24" t="s">
        <v>99</v>
      </c>
      <c r="H1581" s="25" t="s">
        <v>7691</v>
      </c>
      <c r="I1581" s="24" t="s">
        <v>3152</v>
      </c>
      <c r="J1581" s="24" t="s">
        <v>3048</v>
      </c>
      <c r="K1581" s="26">
        <v>45920</v>
      </c>
      <c r="L1581" s="26">
        <v>45931</v>
      </c>
      <c r="M1581" s="26">
        <v>45931</v>
      </c>
      <c r="N1581" s="26">
        <v>46874</v>
      </c>
      <c r="O1581" s="24"/>
      <c r="P1581" s="24" t="s">
        <v>3093</v>
      </c>
      <c r="Q1581" s="24" t="s">
        <v>3094</v>
      </c>
      <c r="R1581" s="24" t="s">
        <v>968</v>
      </c>
    </row>
    <row r="1582" spans="1:18" ht="66.599999999999994">
      <c r="A1582" s="24">
        <v>1581</v>
      </c>
      <c r="B1582" s="24" t="s">
        <v>1418</v>
      </c>
      <c r="C1582" s="29">
        <v>202541094556</v>
      </c>
      <c r="D1582" s="24" t="s">
        <v>183</v>
      </c>
      <c r="E1582" s="24" t="s">
        <v>1419</v>
      </c>
      <c r="F1582" s="24" t="s">
        <v>3091</v>
      </c>
      <c r="G1582" s="24" t="s">
        <v>5527</v>
      </c>
      <c r="H1582" s="25" t="s">
        <v>7692</v>
      </c>
      <c r="I1582" s="24" t="s">
        <v>3152</v>
      </c>
      <c r="J1582" s="24" t="s">
        <v>3048</v>
      </c>
      <c r="K1582" s="26">
        <v>45921</v>
      </c>
      <c r="L1582" s="26">
        <v>45931</v>
      </c>
      <c r="M1582" s="26">
        <v>45931</v>
      </c>
      <c r="N1582" s="26">
        <v>46874</v>
      </c>
      <c r="O1582" s="24"/>
      <c r="P1582" s="24" t="s">
        <v>3114</v>
      </c>
      <c r="Q1582" s="24" t="s">
        <v>3094</v>
      </c>
      <c r="R1582" s="24" t="s">
        <v>968</v>
      </c>
    </row>
    <row r="1583" spans="1:18" ht="40.200000000000003">
      <c r="A1583" s="24">
        <v>1582</v>
      </c>
      <c r="B1583" s="24" t="s">
        <v>1409</v>
      </c>
      <c r="C1583" s="29">
        <v>202541094374</v>
      </c>
      <c r="D1583" s="24" t="s">
        <v>166</v>
      </c>
      <c r="E1583" s="24" t="s">
        <v>1410</v>
      </c>
      <c r="F1583" s="24" t="s">
        <v>3091</v>
      </c>
      <c r="G1583" s="24" t="s">
        <v>6510</v>
      </c>
      <c r="H1583" s="25" t="s">
        <v>7693</v>
      </c>
      <c r="I1583" s="24" t="s">
        <v>3152</v>
      </c>
      <c r="J1583" s="24" t="s">
        <v>3048</v>
      </c>
      <c r="K1583" s="26">
        <v>45929</v>
      </c>
      <c r="L1583" s="26">
        <v>45931</v>
      </c>
      <c r="M1583" s="26">
        <v>45931</v>
      </c>
      <c r="N1583" s="26">
        <v>46874</v>
      </c>
      <c r="O1583" s="24"/>
      <c r="P1583" s="24" t="s">
        <v>3103</v>
      </c>
      <c r="Q1583" s="24" t="s">
        <v>3104</v>
      </c>
      <c r="R1583" s="24" t="s">
        <v>647</v>
      </c>
    </row>
    <row r="1584" spans="1:18" ht="40.200000000000003">
      <c r="A1584" s="24">
        <v>1583</v>
      </c>
      <c r="B1584" s="24" t="s">
        <v>7694</v>
      </c>
      <c r="C1584" s="29">
        <v>202541094369</v>
      </c>
      <c r="D1584" s="24" t="s">
        <v>44</v>
      </c>
      <c r="E1584" s="24" t="s">
        <v>7695</v>
      </c>
      <c r="F1584" s="24" t="s">
        <v>3052</v>
      </c>
      <c r="G1584" s="24" t="s">
        <v>3408</v>
      </c>
      <c r="H1584" s="25" t="s">
        <v>7696</v>
      </c>
      <c r="I1584" s="24" t="s">
        <v>23</v>
      </c>
      <c r="J1584" s="24" t="s">
        <v>3334</v>
      </c>
      <c r="K1584" s="26">
        <v>45853</v>
      </c>
      <c r="L1584" s="26">
        <v>45931</v>
      </c>
      <c r="M1584" s="26">
        <v>45931</v>
      </c>
      <c r="N1584" s="24"/>
      <c r="O1584" s="26">
        <v>46154</v>
      </c>
      <c r="P1584" s="24" t="s">
        <v>3084</v>
      </c>
      <c r="Q1584" s="24" t="s">
        <v>3085</v>
      </c>
      <c r="R1584" s="24" t="s">
        <v>988</v>
      </c>
    </row>
    <row r="1585" spans="1:18" ht="40.200000000000003">
      <c r="A1585" s="24">
        <v>1584</v>
      </c>
      <c r="B1585" s="24" t="s">
        <v>757</v>
      </c>
      <c r="C1585" s="29">
        <v>202544094372</v>
      </c>
      <c r="D1585" s="24" t="s">
        <v>443</v>
      </c>
      <c r="E1585" s="24" t="s">
        <v>758</v>
      </c>
      <c r="F1585" s="24" t="s">
        <v>3302</v>
      </c>
      <c r="G1585" s="24" t="s">
        <v>7697</v>
      </c>
      <c r="H1585" s="25" t="s">
        <v>7698</v>
      </c>
      <c r="I1585" s="24"/>
      <c r="J1585" s="24" t="s">
        <v>3048</v>
      </c>
      <c r="K1585" s="26">
        <v>45917</v>
      </c>
      <c r="L1585" s="26">
        <v>45567</v>
      </c>
      <c r="M1585" s="26">
        <v>45931</v>
      </c>
      <c r="N1585" s="26">
        <v>46509</v>
      </c>
      <c r="O1585" s="24"/>
      <c r="P1585" s="24" t="s">
        <v>3404</v>
      </c>
      <c r="Q1585" s="24" t="s">
        <v>3405</v>
      </c>
      <c r="R1585" s="24" t="s">
        <v>650</v>
      </c>
    </row>
    <row r="1586" spans="1:18" ht="40.200000000000003">
      <c r="A1586" s="24">
        <v>1585</v>
      </c>
      <c r="B1586" s="24" t="s">
        <v>7699</v>
      </c>
      <c r="C1586" s="29">
        <v>202517094460</v>
      </c>
      <c r="D1586" s="24" t="s">
        <v>261</v>
      </c>
      <c r="E1586" s="24" t="s">
        <v>7700</v>
      </c>
      <c r="F1586" s="24" t="s">
        <v>3600</v>
      </c>
      <c r="G1586" s="24" t="s">
        <v>7701</v>
      </c>
      <c r="H1586" s="25" t="s">
        <v>7702</v>
      </c>
      <c r="I1586" s="24"/>
      <c r="J1586" s="24" t="s">
        <v>3048</v>
      </c>
      <c r="K1586" s="26">
        <v>45930</v>
      </c>
      <c r="L1586" s="26">
        <v>44987</v>
      </c>
      <c r="M1586" s="26">
        <v>45931</v>
      </c>
      <c r="N1586" s="24"/>
      <c r="O1586" s="26">
        <v>45931</v>
      </c>
      <c r="P1586" s="24" t="s">
        <v>3435</v>
      </c>
      <c r="Q1586" s="24" t="s">
        <v>3159</v>
      </c>
      <c r="R1586" s="24" t="s">
        <v>988</v>
      </c>
    </row>
    <row r="1587" spans="1:18" ht="79.8">
      <c r="A1587" s="24">
        <v>1586</v>
      </c>
      <c r="B1587" s="24" t="s">
        <v>7703</v>
      </c>
      <c r="C1587" s="29">
        <v>202517094463</v>
      </c>
      <c r="D1587" s="24" t="s">
        <v>261</v>
      </c>
      <c r="E1587" s="24" t="s">
        <v>7704</v>
      </c>
      <c r="F1587" s="24" t="s">
        <v>3600</v>
      </c>
      <c r="G1587" s="24" t="s">
        <v>7701</v>
      </c>
      <c r="H1587" s="25" t="s">
        <v>7705</v>
      </c>
      <c r="I1587" s="24"/>
      <c r="J1587" s="24" t="s">
        <v>3048</v>
      </c>
      <c r="K1587" s="26">
        <v>45930</v>
      </c>
      <c r="L1587" s="26">
        <v>44987</v>
      </c>
      <c r="M1587" s="26">
        <v>45931</v>
      </c>
      <c r="N1587" s="24"/>
      <c r="O1587" s="26">
        <v>45931</v>
      </c>
      <c r="P1587" s="24" t="s">
        <v>3435</v>
      </c>
      <c r="Q1587" s="24" t="s">
        <v>3159</v>
      </c>
      <c r="R1587" s="24" t="s">
        <v>988</v>
      </c>
    </row>
    <row r="1588" spans="1:18" ht="40.200000000000003">
      <c r="A1588" s="24">
        <v>1587</v>
      </c>
      <c r="B1588" s="24" t="s">
        <v>7706</v>
      </c>
      <c r="C1588" s="29">
        <v>202517094411</v>
      </c>
      <c r="D1588" s="24" t="s">
        <v>36</v>
      </c>
      <c r="E1588" s="24" t="s">
        <v>7707</v>
      </c>
      <c r="F1588" s="24" t="s">
        <v>3091</v>
      </c>
      <c r="G1588" s="24" t="s">
        <v>3139</v>
      </c>
      <c r="H1588" s="25" t="s">
        <v>7708</v>
      </c>
      <c r="I1588" s="24"/>
      <c r="J1588" s="24" t="s">
        <v>3048</v>
      </c>
      <c r="K1588" s="26">
        <v>45895</v>
      </c>
      <c r="L1588" s="26">
        <v>45083</v>
      </c>
      <c r="M1588" s="26">
        <v>45931</v>
      </c>
      <c r="N1588" s="24"/>
      <c r="O1588" s="26">
        <v>45931</v>
      </c>
      <c r="P1588" s="24" t="s">
        <v>3726</v>
      </c>
      <c r="Q1588" s="24" t="s">
        <v>3727</v>
      </c>
      <c r="R1588" s="24" t="s">
        <v>988</v>
      </c>
    </row>
    <row r="1589" spans="1:18" ht="53.4">
      <c r="A1589" s="24">
        <v>1588</v>
      </c>
      <c r="B1589" s="24" t="s">
        <v>1417</v>
      </c>
      <c r="C1589" s="29">
        <v>202511094473</v>
      </c>
      <c r="D1589" s="24" t="s">
        <v>434</v>
      </c>
      <c r="E1589" s="24" t="s">
        <v>649</v>
      </c>
      <c r="F1589" s="24" t="s">
        <v>3052</v>
      </c>
      <c r="G1589" s="24" t="s">
        <v>7709</v>
      </c>
      <c r="H1589" s="25" t="s">
        <v>7710</v>
      </c>
      <c r="I1589" s="24" t="s">
        <v>3152</v>
      </c>
      <c r="J1589" s="24" t="s">
        <v>3048</v>
      </c>
      <c r="K1589" s="26">
        <v>45869</v>
      </c>
      <c r="L1589" s="26">
        <v>45931</v>
      </c>
      <c r="M1589" s="26">
        <v>45931</v>
      </c>
      <c r="N1589" s="26">
        <v>46874</v>
      </c>
      <c r="O1589" s="24"/>
      <c r="P1589" s="24" t="s">
        <v>3695</v>
      </c>
      <c r="Q1589" s="24" t="s">
        <v>3085</v>
      </c>
      <c r="R1589" s="24" t="s">
        <v>968</v>
      </c>
    </row>
    <row r="1590" spans="1:18" ht="53.4">
      <c r="A1590" s="24">
        <v>1589</v>
      </c>
      <c r="B1590" s="24" t="s">
        <v>1415</v>
      </c>
      <c r="C1590" s="29">
        <v>202541094541</v>
      </c>
      <c r="D1590" s="24" t="s">
        <v>42</v>
      </c>
      <c r="E1590" s="24" t="s">
        <v>1416</v>
      </c>
      <c r="F1590" s="24" t="s">
        <v>3045</v>
      </c>
      <c r="G1590" s="24" t="s">
        <v>3252</v>
      </c>
      <c r="H1590" s="25" t="s">
        <v>7711</v>
      </c>
      <c r="I1590" s="24" t="s">
        <v>3152</v>
      </c>
      <c r="J1590" s="24" t="s">
        <v>3048</v>
      </c>
      <c r="K1590" s="26">
        <v>45929</v>
      </c>
      <c r="L1590" s="26">
        <v>45931</v>
      </c>
      <c r="M1590" s="26">
        <v>45931</v>
      </c>
      <c r="N1590" s="26">
        <v>46874</v>
      </c>
      <c r="O1590" s="24"/>
      <c r="P1590" s="24" t="s">
        <v>3079</v>
      </c>
      <c r="Q1590" s="24" t="s">
        <v>3080</v>
      </c>
      <c r="R1590" s="24" t="s">
        <v>968</v>
      </c>
    </row>
    <row r="1591" spans="1:18" ht="40.200000000000003">
      <c r="A1591" s="24">
        <v>1590</v>
      </c>
      <c r="B1591" s="24" t="s">
        <v>7712</v>
      </c>
      <c r="C1591" s="29">
        <v>202521094380</v>
      </c>
      <c r="D1591" s="24" t="s">
        <v>41</v>
      </c>
      <c r="E1591" s="24" t="s">
        <v>7713</v>
      </c>
      <c r="F1591" s="24" t="s">
        <v>3052</v>
      </c>
      <c r="G1591" s="24" t="s">
        <v>41</v>
      </c>
      <c r="H1591" s="25" t="s">
        <v>7714</v>
      </c>
      <c r="I1591" s="24" t="s">
        <v>23</v>
      </c>
      <c r="J1591" s="24" t="s">
        <v>3048</v>
      </c>
      <c r="K1591" s="26">
        <v>45889</v>
      </c>
      <c r="L1591" s="26">
        <v>45931</v>
      </c>
      <c r="M1591" s="26">
        <v>45931</v>
      </c>
      <c r="N1591" s="24"/>
      <c r="O1591" s="26">
        <v>45931</v>
      </c>
      <c r="P1591" s="24" t="s">
        <v>3149</v>
      </c>
      <c r="Q1591" s="24" t="s">
        <v>3150</v>
      </c>
      <c r="R1591" s="24" t="s">
        <v>988</v>
      </c>
    </row>
    <row r="1592" spans="1:18" ht="53.4">
      <c r="A1592" s="24">
        <v>1591</v>
      </c>
      <c r="B1592" s="24" t="s">
        <v>1413</v>
      </c>
      <c r="C1592" s="29">
        <v>202541094488</v>
      </c>
      <c r="D1592" s="24" t="s">
        <v>31</v>
      </c>
      <c r="E1592" s="24" t="s">
        <v>1414</v>
      </c>
      <c r="F1592" s="24" t="s">
        <v>3091</v>
      </c>
      <c r="G1592" s="24" t="s">
        <v>31</v>
      </c>
      <c r="H1592" s="25" t="s">
        <v>7715</v>
      </c>
      <c r="I1592" s="24" t="s">
        <v>3152</v>
      </c>
      <c r="J1592" s="24" t="s">
        <v>3048</v>
      </c>
      <c r="K1592" s="26">
        <v>45931</v>
      </c>
      <c r="L1592" s="26">
        <v>45931</v>
      </c>
      <c r="M1592" s="26">
        <v>45931</v>
      </c>
      <c r="N1592" s="26">
        <v>46874</v>
      </c>
      <c r="O1592" s="24"/>
      <c r="P1592" s="24" t="s">
        <v>3364</v>
      </c>
      <c r="Q1592" s="24" t="s">
        <v>3255</v>
      </c>
      <c r="R1592" s="24" t="s">
        <v>968</v>
      </c>
    </row>
    <row r="1593" spans="1:18" ht="66.599999999999994">
      <c r="A1593" s="24">
        <v>1592</v>
      </c>
      <c r="B1593" s="24" t="s">
        <v>7716</v>
      </c>
      <c r="C1593" s="29">
        <v>202517094726</v>
      </c>
      <c r="D1593" s="24" t="s">
        <v>31</v>
      </c>
      <c r="E1593" s="24" t="s">
        <v>7717</v>
      </c>
      <c r="F1593" s="24" t="s">
        <v>3091</v>
      </c>
      <c r="G1593" s="24" t="s">
        <v>31</v>
      </c>
      <c r="H1593" s="25" t="s">
        <v>7718</v>
      </c>
      <c r="I1593" s="24"/>
      <c r="J1593" s="24" t="s">
        <v>3048</v>
      </c>
      <c r="K1593" s="26">
        <v>45924</v>
      </c>
      <c r="L1593" s="26">
        <v>45071</v>
      </c>
      <c r="M1593" s="26">
        <v>45931</v>
      </c>
      <c r="N1593" s="24"/>
      <c r="O1593" s="26">
        <v>45931</v>
      </c>
      <c r="P1593" s="24" t="s">
        <v>3364</v>
      </c>
      <c r="Q1593" s="24" t="s">
        <v>3255</v>
      </c>
      <c r="R1593" s="24" t="s">
        <v>988</v>
      </c>
    </row>
    <row r="1594" spans="1:18" ht="53.4">
      <c r="A1594" s="24">
        <v>1593</v>
      </c>
      <c r="B1594" s="24" t="s">
        <v>1411</v>
      </c>
      <c r="C1594" s="29">
        <v>202541094708</v>
      </c>
      <c r="D1594" s="24" t="s">
        <v>31</v>
      </c>
      <c r="E1594" s="24" t="s">
        <v>1412</v>
      </c>
      <c r="F1594" s="24" t="s">
        <v>3091</v>
      </c>
      <c r="G1594" s="24" t="s">
        <v>31</v>
      </c>
      <c r="H1594" s="25" t="s">
        <v>7719</v>
      </c>
      <c r="I1594" s="24" t="s">
        <v>3152</v>
      </c>
      <c r="J1594" s="24" t="s">
        <v>3048</v>
      </c>
      <c r="K1594" s="26">
        <v>45930</v>
      </c>
      <c r="L1594" s="26">
        <v>45931</v>
      </c>
      <c r="M1594" s="26">
        <v>45931</v>
      </c>
      <c r="N1594" s="26">
        <v>46874</v>
      </c>
      <c r="O1594" s="24"/>
      <c r="P1594" s="24" t="s">
        <v>3192</v>
      </c>
      <c r="Q1594" s="24" t="s">
        <v>3193</v>
      </c>
      <c r="R1594" s="24" t="s">
        <v>968</v>
      </c>
    </row>
    <row r="1595" spans="1:18" ht="40.200000000000003">
      <c r="A1595" s="24">
        <v>1594</v>
      </c>
      <c r="B1595" s="24" t="s">
        <v>7720</v>
      </c>
      <c r="C1595" s="29">
        <v>202517094433</v>
      </c>
      <c r="D1595" s="24" t="s">
        <v>31</v>
      </c>
      <c r="E1595" s="24" t="s">
        <v>7721</v>
      </c>
      <c r="F1595" s="24" t="s">
        <v>3091</v>
      </c>
      <c r="G1595" s="24" t="s">
        <v>31</v>
      </c>
      <c r="H1595" s="25" t="s">
        <v>7722</v>
      </c>
      <c r="I1595" s="24"/>
      <c r="J1595" s="24" t="s">
        <v>3048</v>
      </c>
      <c r="K1595" s="26">
        <v>45930</v>
      </c>
      <c r="L1595" s="26">
        <v>45070</v>
      </c>
      <c r="M1595" s="26">
        <v>45931</v>
      </c>
      <c r="N1595" s="24"/>
      <c r="O1595" s="26">
        <v>45931</v>
      </c>
      <c r="P1595" s="24" t="s">
        <v>3114</v>
      </c>
      <c r="Q1595" s="24" t="s">
        <v>3094</v>
      </c>
      <c r="R1595" s="24" t="s">
        <v>988</v>
      </c>
    </row>
    <row r="1596" spans="1:18" ht="40.200000000000003">
      <c r="A1596" s="24">
        <v>1595</v>
      </c>
      <c r="B1596" s="24" t="s">
        <v>7723</v>
      </c>
      <c r="C1596" s="29">
        <v>202517094457</v>
      </c>
      <c r="D1596" s="24" t="s">
        <v>31</v>
      </c>
      <c r="E1596" s="24" t="s">
        <v>7724</v>
      </c>
      <c r="F1596" s="24" t="s">
        <v>3091</v>
      </c>
      <c r="G1596" s="24" t="s">
        <v>31</v>
      </c>
      <c r="H1596" s="25" t="s">
        <v>7725</v>
      </c>
      <c r="I1596" s="24"/>
      <c r="J1596" s="24" t="s">
        <v>3048</v>
      </c>
      <c r="K1596" s="26">
        <v>45930</v>
      </c>
      <c r="L1596" s="26">
        <v>45076</v>
      </c>
      <c r="M1596" s="26">
        <v>45931</v>
      </c>
      <c r="N1596" s="24"/>
      <c r="O1596" s="26">
        <v>45931</v>
      </c>
      <c r="P1596" s="24" t="s">
        <v>3114</v>
      </c>
      <c r="Q1596" s="24" t="s">
        <v>3094</v>
      </c>
      <c r="R1596" s="24" t="s">
        <v>988</v>
      </c>
    </row>
    <row r="1597" spans="1:18" ht="66.599999999999994">
      <c r="A1597" s="24">
        <v>1596</v>
      </c>
      <c r="B1597" s="24" t="s">
        <v>7726</v>
      </c>
      <c r="C1597" s="29">
        <v>202547094679</v>
      </c>
      <c r="D1597" s="24" t="s">
        <v>31</v>
      </c>
      <c r="E1597" s="24" t="s">
        <v>7727</v>
      </c>
      <c r="F1597" s="24" t="s">
        <v>3091</v>
      </c>
      <c r="G1597" s="24" t="s">
        <v>31</v>
      </c>
      <c r="H1597" s="25" t="s">
        <v>7728</v>
      </c>
      <c r="I1597" s="24"/>
      <c r="J1597" s="24" t="s">
        <v>3048</v>
      </c>
      <c r="K1597" s="26">
        <v>45925</v>
      </c>
      <c r="L1597" s="26">
        <v>45056</v>
      </c>
      <c r="M1597" s="26">
        <v>45931</v>
      </c>
      <c r="N1597" s="24"/>
      <c r="O1597" s="26">
        <v>45931</v>
      </c>
      <c r="P1597" s="24" t="s">
        <v>3093</v>
      </c>
      <c r="Q1597" s="24" t="s">
        <v>3094</v>
      </c>
      <c r="R1597" s="24" t="s">
        <v>988</v>
      </c>
    </row>
    <row r="1598" spans="1:18" ht="53.4">
      <c r="A1598" s="24">
        <v>1597</v>
      </c>
      <c r="B1598" s="24" t="s">
        <v>7729</v>
      </c>
      <c r="C1598" s="29">
        <v>202547094358</v>
      </c>
      <c r="D1598" s="24" t="s">
        <v>31</v>
      </c>
      <c r="E1598" s="24" t="s">
        <v>7730</v>
      </c>
      <c r="F1598" s="24" t="s">
        <v>3091</v>
      </c>
      <c r="G1598" s="24" t="s">
        <v>31</v>
      </c>
      <c r="H1598" s="25" t="s">
        <v>7731</v>
      </c>
      <c r="I1598" s="24"/>
      <c r="J1598" s="24" t="s">
        <v>3048</v>
      </c>
      <c r="K1598" s="26">
        <v>45924</v>
      </c>
      <c r="L1598" s="26">
        <v>45931</v>
      </c>
      <c r="M1598" s="26">
        <v>45931</v>
      </c>
      <c r="N1598" s="24"/>
      <c r="O1598" s="26">
        <v>45931</v>
      </c>
      <c r="P1598" s="24" t="s">
        <v>3272</v>
      </c>
      <c r="Q1598" s="24" t="s">
        <v>3273</v>
      </c>
      <c r="R1598" s="24" t="s">
        <v>988</v>
      </c>
    </row>
    <row r="1599" spans="1:18" ht="40.200000000000003">
      <c r="A1599" s="24">
        <v>1598</v>
      </c>
      <c r="B1599" s="24" t="s">
        <v>7732</v>
      </c>
      <c r="C1599" s="29">
        <v>202547094500</v>
      </c>
      <c r="D1599" s="24" t="s">
        <v>31</v>
      </c>
      <c r="E1599" s="24" t="s">
        <v>7733</v>
      </c>
      <c r="F1599" s="24" t="s">
        <v>3091</v>
      </c>
      <c r="G1599" s="24" t="s">
        <v>31</v>
      </c>
      <c r="H1599" s="25" t="s">
        <v>7734</v>
      </c>
      <c r="I1599" s="24"/>
      <c r="J1599" s="24" t="s">
        <v>3048</v>
      </c>
      <c r="K1599" s="26">
        <v>45925</v>
      </c>
      <c r="L1599" s="26">
        <v>45931</v>
      </c>
      <c r="M1599" s="26">
        <v>45931</v>
      </c>
      <c r="N1599" s="24"/>
      <c r="O1599" s="26">
        <v>45931</v>
      </c>
      <c r="P1599" s="24" t="s">
        <v>3215</v>
      </c>
      <c r="Q1599" s="24" t="s">
        <v>3216</v>
      </c>
      <c r="R1599" s="24" t="s">
        <v>988</v>
      </c>
    </row>
    <row r="1600" spans="1:18" ht="40.200000000000003">
      <c r="A1600" s="24">
        <v>1599</v>
      </c>
      <c r="B1600" s="24" t="s">
        <v>7735</v>
      </c>
      <c r="C1600" s="29">
        <v>202547094419</v>
      </c>
      <c r="D1600" s="24" t="s">
        <v>31</v>
      </c>
      <c r="E1600" s="24" t="s">
        <v>7736</v>
      </c>
      <c r="F1600" s="24" t="s">
        <v>3091</v>
      </c>
      <c r="G1600" s="24" t="s">
        <v>31</v>
      </c>
      <c r="H1600" s="25" t="s">
        <v>7737</v>
      </c>
      <c r="I1600" s="24"/>
      <c r="J1600" s="24" t="s">
        <v>3048</v>
      </c>
      <c r="K1600" s="26">
        <v>45925</v>
      </c>
      <c r="L1600" s="26">
        <v>45077</v>
      </c>
      <c r="M1600" s="26">
        <v>45931</v>
      </c>
      <c r="N1600" s="24"/>
      <c r="O1600" s="26">
        <v>45931</v>
      </c>
      <c r="P1600" s="24" t="s">
        <v>3352</v>
      </c>
      <c r="Q1600" s="24" t="s">
        <v>3216</v>
      </c>
      <c r="R1600" s="24" t="s">
        <v>988</v>
      </c>
    </row>
    <row r="1601" spans="1:18" ht="40.200000000000003">
      <c r="A1601" s="24">
        <v>1600</v>
      </c>
      <c r="B1601" s="24" t="s">
        <v>7738</v>
      </c>
      <c r="C1601" s="29">
        <v>202547094567</v>
      </c>
      <c r="D1601" s="24" t="s">
        <v>31</v>
      </c>
      <c r="E1601" s="24" t="s">
        <v>7739</v>
      </c>
      <c r="F1601" s="24" t="s">
        <v>3091</v>
      </c>
      <c r="G1601" s="24" t="s">
        <v>31</v>
      </c>
      <c r="H1601" s="25" t="s">
        <v>7740</v>
      </c>
      <c r="I1601" s="24"/>
      <c r="J1601" s="24" t="s">
        <v>3048</v>
      </c>
      <c r="K1601" s="26">
        <v>45925</v>
      </c>
      <c r="L1601" s="26">
        <v>45086</v>
      </c>
      <c r="M1601" s="26">
        <v>45931</v>
      </c>
      <c r="N1601" s="24"/>
      <c r="O1601" s="26">
        <v>45931</v>
      </c>
      <c r="P1601" s="24" t="s">
        <v>3093</v>
      </c>
      <c r="Q1601" s="24" t="s">
        <v>3094</v>
      </c>
      <c r="R1601" s="24" t="s">
        <v>988</v>
      </c>
    </row>
    <row r="1602" spans="1:18" ht="53.4">
      <c r="A1602" s="24">
        <v>1601</v>
      </c>
      <c r="B1602" s="24" t="s">
        <v>7741</v>
      </c>
      <c r="C1602" s="29">
        <v>202517094861</v>
      </c>
      <c r="D1602" s="24" t="s">
        <v>31</v>
      </c>
      <c r="E1602" s="24" t="s">
        <v>7742</v>
      </c>
      <c r="F1602" s="24" t="s">
        <v>3091</v>
      </c>
      <c r="G1602" s="24" t="s">
        <v>31</v>
      </c>
      <c r="H1602" s="25" t="s">
        <v>7743</v>
      </c>
      <c r="I1602" s="24"/>
      <c r="J1602" s="24" t="s">
        <v>3048</v>
      </c>
      <c r="K1602" s="26">
        <v>45925</v>
      </c>
      <c r="L1602" s="26">
        <v>45055</v>
      </c>
      <c r="M1602" s="26">
        <v>45932</v>
      </c>
      <c r="N1602" s="24"/>
      <c r="O1602" s="26">
        <v>45932</v>
      </c>
      <c r="P1602" s="24" t="s">
        <v>3364</v>
      </c>
      <c r="Q1602" s="24" t="s">
        <v>3255</v>
      </c>
      <c r="R1602" s="24" t="s">
        <v>988</v>
      </c>
    </row>
    <row r="1603" spans="1:18" ht="40.200000000000003">
      <c r="A1603" s="24">
        <v>1602</v>
      </c>
      <c r="B1603" s="24" t="s">
        <v>7744</v>
      </c>
      <c r="C1603" s="29">
        <v>202517094866</v>
      </c>
      <c r="D1603" s="24" t="s">
        <v>31</v>
      </c>
      <c r="E1603" s="24" t="s">
        <v>7745</v>
      </c>
      <c r="F1603" s="24" t="s">
        <v>3091</v>
      </c>
      <c r="G1603" s="24" t="s">
        <v>31</v>
      </c>
      <c r="H1603" s="25" t="s">
        <v>7746</v>
      </c>
      <c r="I1603" s="24"/>
      <c r="J1603" s="24" t="s">
        <v>3048</v>
      </c>
      <c r="K1603" s="26">
        <v>45925</v>
      </c>
      <c r="L1603" s="26">
        <v>45055</v>
      </c>
      <c r="M1603" s="26">
        <v>45932</v>
      </c>
      <c r="N1603" s="24"/>
      <c r="O1603" s="26">
        <v>45932</v>
      </c>
      <c r="P1603" s="24" t="s">
        <v>3364</v>
      </c>
      <c r="Q1603" s="24" t="s">
        <v>3255</v>
      </c>
      <c r="R1603" s="24" t="s">
        <v>988</v>
      </c>
    </row>
    <row r="1604" spans="1:18" ht="53.4">
      <c r="A1604" s="24">
        <v>1603</v>
      </c>
      <c r="B1604" s="24" t="s">
        <v>1420</v>
      </c>
      <c r="C1604" s="29">
        <v>202541095285</v>
      </c>
      <c r="D1604" s="24" t="s">
        <v>33</v>
      </c>
      <c r="E1604" s="24" t="s">
        <v>1421</v>
      </c>
      <c r="F1604" s="24" t="s">
        <v>3052</v>
      </c>
      <c r="G1604" s="24" t="s">
        <v>3319</v>
      </c>
      <c r="H1604" s="25" t="s">
        <v>7747</v>
      </c>
      <c r="I1604" s="24" t="s">
        <v>3152</v>
      </c>
      <c r="J1604" s="24" t="s">
        <v>3048</v>
      </c>
      <c r="K1604" s="26">
        <v>45926</v>
      </c>
      <c r="L1604" s="26">
        <v>45933</v>
      </c>
      <c r="M1604" s="26">
        <v>45933</v>
      </c>
      <c r="N1604" s="26">
        <v>46876</v>
      </c>
      <c r="O1604" s="24"/>
      <c r="P1604" s="24" t="s">
        <v>3079</v>
      </c>
      <c r="Q1604" s="24" t="s">
        <v>3080</v>
      </c>
      <c r="R1604" s="24" t="s">
        <v>968</v>
      </c>
    </row>
    <row r="1605" spans="1:18" ht="40.200000000000003">
      <c r="A1605" s="24">
        <v>1604</v>
      </c>
      <c r="B1605" s="24" t="s">
        <v>7748</v>
      </c>
      <c r="C1605" s="29">
        <v>202511095307</v>
      </c>
      <c r="D1605" s="24" t="s">
        <v>33</v>
      </c>
      <c r="E1605" s="24" t="s">
        <v>7749</v>
      </c>
      <c r="F1605" s="24" t="s">
        <v>3052</v>
      </c>
      <c r="G1605" s="24" t="s">
        <v>3319</v>
      </c>
      <c r="H1605" s="25" t="s">
        <v>7750</v>
      </c>
      <c r="I1605" s="24" t="s">
        <v>23</v>
      </c>
      <c r="J1605" s="24" t="s">
        <v>3048</v>
      </c>
      <c r="K1605" s="26">
        <v>45930</v>
      </c>
      <c r="L1605" s="26">
        <v>45933</v>
      </c>
      <c r="M1605" s="26">
        <v>45933</v>
      </c>
      <c r="N1605" s="24"/>
      <c r="O1605" s="26">
        <v>46086</v>
      </c>
      <c r="P1605" s="24" t="s">
        <v>3049</v>
      </c>
      <c r="Q1605" s="24" t="s">
        <v>3050</v>
      </c>
      <c r="R1605" s="24" t="s">
        <v>988</v>
      </c>
    </row>
    <row r="1606" spans="1:18" ht="53.4">
      <c r="A1606" s="24">
        <v>1605</v>
      </c>
      <c r="B1606" s="24" t="s">
        <v>7751</v>
      </c>
      <c r="C1606" s="29">
        <v>202517095177</v>
      </c>
      <c r="D1606" s="24" t="s">
        <v>145</v>
      </c>
      <c r="E1606" s="24" t="s">
        <v>7752</v>
      </c>
      <c r="F1606" s="24" t="s">
        <v>3091</v>
      </c>
      <c r="G1606" s="24" t="s">
        <v>7368</v>
      </c>
      <c r="H1606" s="25" t="s">
        <v>7753</v>
      </c>
      <c r="I1606" s="24"/>
      <c r="J1606" s="24" t="s">
        <v>3048</v>
      </c>
      <c r="K1606" s="26">
        <v>45918</v>
      </c>
      <c r="L1606" s="26">
        <v>45022</v>
      </c>
      <c r="M1606" s="26">
        <v>45933</v>
      </c>
      <c r="N1606" s="24"/>
      <c r="O1606" s="26">
        <v>45933</v>
      </c>
      <c r="P1606" s="24" t="s">
        <v>3158</v>
      </c>
      <c r="Q1606" s="24" t="s">
        <v>3159</v>
      </c>
      <c r="R1606" s="24" t="s">
        <v>988</v>
      </c>
    </row>
    <row r="1607" spans="1:18" ht="27">
      <c r="A1607" s="24">
        <v>1606</v>
      </c>
      <c r="B1607" s="24" t="s">
        <v>7754</v>
      </c>
      <c r="C1607" s="29">
        <v>202517095016</v>
      </c>
      <c r="D1607" s="24" t="s">
        <v>40</v>
      </c>
      <c r="E1607" s="24" t="s">
        <v>7755</v>
      </c>
      <c r="F1607" s="24" t="s">
        <v>3091</v>
      </c>
      <c r="G1607" s="24" t="s">
        <v>7756</v>
      </c>
      <c r="H1607" s="25" t="s">
        <v>7757</v>
      </c>
      <c r="I1607" s="24"/>
      <c r="J1607" s="24" t="s">
        <v>3048</v>
      </c>
      <c r="K1607" s="26">
        <v>45884</v>
      </c>
      <c r="L1607" s="26">
        <v>44988</v>
      </c>
      <c r="M1607" s="26">
        <v>45933</v>
      </c>
      <c r="N1607" s="24"/>
      <c r="O1607" s="26">
        <v>45933</v>
      </c>
      <c r="P1607" s="24" t="s">
        <v>3352</v>
      </c>
      <c r="Q1607" s="24" t="s">
        <v>3216</v>
      </c>
      <c r="R1607" s="24" t="s">
        <v>988</v>
      </c>
    </row>
    <row r="1608" spans="1:18" ht="40.200000000000003">
      <c r="A1608" s="24">
        <v>1607</v>
      </c>
      <c r="B1608" s="24" t="s">
        <v>7758</v>
      </c>
      <c r="C1608" s="29">
        <v>202517094923</v>
      </c>
      <c r="D1608" s="24" t="s">
        <v>185</v>
      </c>
      <c r="E1608" s="24" t="s">
        <v>7759</v>
      </c>
      <c r="F1608" s="24" t="s">
        <v>3059</v>
      </c>
      <c r="G1608" s="24" t="s">
        <v>3741</v>
      </c>
      <c r="H1608" s="25" t="s">
        <v>7760</v>
      </c>
      <c r="I1608" s="24"/>
      <c r="J1608" s="24" t="s">
        <v>3048</v>
      </c>
      <c r="K1608" s="26">
        <v>45909</v>
      </c>
      <c r="L1608" s="26">
        <v>45016</v>
      </c>
      <c r="M1608" s="26">
        <v>45933</v>
      </c>
      <c r="N1608" s="24"/>
      <c r="O1608" s="26">
        <v>45933</v>
      </c>
      <c r="P1608" s="24" t="s">
        <v>3204</v>
      </c>
      <c r="Q1608" s="24" t="s">
        <v>3205</v>
      </c>
      <c r="R1608" s="24" t="s">
        <v>988</v>
      </c>
    </row>
    <row r="1609" spans="1:18" ht="27">
      <c r="A1609" s="24">
        <v>1608</v>
      </c>
      <c r="B1609" s="24" t="s">
        <v>7761</v>
      </c>
      <c r="C1609" s="29">
        <v>202547095083</v>
      </c>
      <c r="D1609" s="24" t="s">
        <v>230</v>
      </c>
      <c r="E1609" s="24" t="s">
        <v>7762</v>
      </c>
      <c r="F1609" s="24" t="s">
        <v>3059</v>
      </c>
      <c r="G1609" s="24" t="s">
        <v>7763</v>
      </c>
      <c r="H1609" s="25" t="s">
        <v>7764</v>
      </c>
      <c r="I1609" s="24"/>
      <c r="J1609" s="24" t="s">
        <v>3048</v>
      </c>
      <c r="K1609" s="26">
        <v>45896</v>
      </c>
      <c r="L1609" s="26">
        <v>45029</v>
      </c>
      <c r="M1609" s="26">
        <v>45933</v>
      </c>
      <c r="N1609" s="24"/>
      <c r="O1609" s="26">
        <v>45933</v>
      </c>
      <c r="P1609" s="24" t="s">
        <v>3062</v>
      </c>
      <c r="Q1609" s="24" t="s">
        <v>3063</v>
      </c>
      <c r="R1609" s="24" t="s">
        <v>988</v>
      </c>
    </row>
    <row r="1610" spans="1:18" ht="27">
      <c r="A1610" s="24">
        <v>1609</v>
      </c>
      <c r="B1610" s="24" t="s">
        <v>761</v>
      </c>
      <c r="C1610" s="29">
        <v>202544095233</v>
      </c>
      <c r="D1610" s="24" t="s">
        <v>618</v>
      </c>
      <c r="E1610" s="24" t="s">
        <v>762</v>
      </c>
      <c r="F1610" s="24" t="s">
        <v>3091</v>
      </c>
      <c r="G1610" s="24" t="s">
        <v>7765</v>
      </c>
      <c r="H1610" s="25" t="s">
        <v>7766</v>
      </c>
      <c r="I1610" s="24"/>
      <c r="J1610" s="24" t="s">
        <v>3048</v>
      </c>
      <c r="K1610" s="26">
        <v>45933</v>
      </c>
      <c r="L1610" s="26">
        <v>45569</v>
      </c>
      <c r="M1610" s="26">
        <v>45933</v>
      </c>
      <c r="N1610" s="26">
        <v>46511</v>
      </c>
      <c r="O1610" s="24"/>
      <c r="P1610" s="24" t="s">
        <v>3321</v>
      </c>
      <c r="Q1610" s="24" t="s">
        <v>3322</v>
      </c>
      <c r="R1610" s="24" t="s">
        <v>650</v>
      </c>
    </row>
    <row r="1611" spans="1:18" ht="53.4">
      <c r="A1611" s="24">
        <v>1610</v>
      </c>
      <c r="B1611" s="24" t="s">
        <v>7767</v>
      </c>
      <c r="C1611" s="29">
        <v>202517094994</v>
      </c>
      <c r="D1611" s="24" t="s">
        <v>258</v>
      </c>
      <c r="E1611" s="24" t="s">
        <v>7768</v>
      </c>
      <c r="F1611" s="24" t="s">
        <v>3600</v>
      </c>
      <c r="G1611" s="24" t="s">
        <v>3601</v>
      </c>
      <c r="H1611" s="25" t="s">
        <v>7769</v>
      </c>
      <c r="I1611" s="24"/>
      <c r="J1611" s="24" t="s">
        <v>3048</v>
      </c>
      <c r="K1611" s="26">
        <v>45870</v>
      </c>
      <c r="L1611" s="26">
        <v>44992</v>
      </c>
      <c r="M1611" s="26">
        <v>45933</v>
      </c>
      <c r="N1611" s="24"/>
      <c r="O1611" s="26">
        <v>45933</v>
      </c>
      <c r="P1611" s="24" t="s">
        <v>3294</v>
      </c>
      <c r="Q1611" s="24" t="s">
        <v>3295</v>
      </c>
      <c r="R1611" s="24" t="s">
        <v>988</v>
      </c>
    </row>
    <row r="1612" spans="1:18" ht="53.4">
      <c r="A1612" s="24">
        <v>1611</v>
      </c>
      <c r="B1612" s="24" t="s">
        <v>7770</v>
      </c>
      <c r="C1612" s="29">
        <v>202517094992</v>
      </c>
      <c r="D1612" s="24" t="s">
        <v>258</v>
      </c>
      <c r="E1612" s="24" t="s">
        <v>7771</v>
      </c>
      <c r="F1612" s="24" t="s">
        <v>3600</v>
      </c>
      <c r="G1612" s="24" t="s">
        <v>3601</v>
      </c>
      <c r="H1612" s="25" t="s">
        <v>7772</v>
      </c>
      <c r="I1612" s="24"/>
      <c r="J1612" s="24" t="s">
        <v>3048</v>
      </c>
      <c r="K1612" s="26">
        <v>45870</v>
      </c>
      <c r="L1612" s="26">
        <v>44992</v>
      </c>
      <c r="M1612" s="26">
        <v>45933</v>
      </c>
      <c r="N1612" s="24"/>
      <c r="O1612" s="26">
        <v>45933</v>
      </c>
      <c r="P1612" s="24" t="s">
        <v>3294</v>
      </c>
      <c r="Q1612" s="24" t="s">
        <v>3295</v>
      </c>
      <c r="R1612" s="24" t="s">
        <v>988</v>
      </c>
    </row>
    <row r="1613" spans="1:18" ht="40.200000000000003">
      <c r="A1613" s="24">
        <v>1612</v>
      </c>
      <c r="B1613" s="24" t="s">
        <v>7773</v>
      </c>
      <c r="C1613" s="29">
        <v>202517094944</v>
      </c>
      <c r="D1613" s="24" t="s">
        <v>73</v>
      </c>
      <c r="E1613" s="24" t="s">
        <v>7774</v>
      </c>
      <c r="F1613" s="24" t="s">
        <v>3059</v>
      </c>
      <c r="G1613" s="24" t="s">
        <v>3124</v>
      </c>
      <c r="H1613" s="25" t="s">
        <v>7775</v>
      </c>
      <c r="I1613" s="24"/>
      <c r="J1613" s="24" t="s">
        <v>3048</v>
      </c>
      <c r="K1613" s="26">
        <v>45833</v>
      </c>
      <c r="L1613" s="26">
        <v>44998</v>
      </c>
      <c r="M1613" s="26">
        <v>45933</v>
      </c>
      <c r="N1613" s="24"/>
      <c r="O1613" s="26">
        <v>45933</v>
      </c>
      <c r="P1613" s="24" t="s">
        <v>3233</v>
      </c>
      <c r="Q1613" s="24" t="s">
        <v>3234</v>
      </c>
      <c r="R1613" s="24" t="s">
        <v>988</v>
      </c>
    </row>
    <row r="1614" spans="1:18" ht="53.4">
      <c r="A1614" s="24">
        <v>1613</v>
      </c>
      <c r="B1614" s="24" t="s">
        <v>7776</v>
      </c>
      <c r="C1614" s="29">
        <v>202518095092</v>
      </c>
      <c r="D1614" s="24" t="s">
        <v>32</v>
      </c>
      <c r="E1614" s="24" t="s">
        <v>7777</v>
      </c>
      <c r="F1614" s="24" t="s">
        <v>3066</v>
      </c>
      <c r="G1614" s="24" t="s">
        <v>3067</v>
      </c>
      <c r="H1614" s="25" t="s">
        <v>7778</v>
      </c>
      <c r="I1614" s="24"/>
      <c r="J1614" s="24" t="s">
        <v>3048</v>
      </c>
      <c r="K1614" s="26">
        <v>45909</v>
      </c>
      <c r="L1614" s="26">
        <v>45933</v>
      </c>
      <c r="M1614" s="26">
        <v>45933</v>
      </c>
      <c r="N1614" s="24"/>
      <c r="O1614" s="26">
        <v>46108</v>
      </c>
      <c r="P1614" s="24" t="s">
        <v>3204</v>
      </c>
      <c r="Q1614" s="24" t="s">
        <v>3205</v>
      </c>
      <c r="R1614" s="24" t="s">
        <v>988</v>
      </c>
    </row>
    <row r="1615" spans="1:18" ht="53.4">
      <c r="A1615" s="24">
        <v>1614</v>
      </c>
      <c r="B1615" s="24" t="s">
        <v>1422</v>
      </c>
      <c r="C1615" s="29">
        <v>202541095030</v>
      </c>
      <c r="D1615" s="24" t="s">
        <v>42</v>
      </c>
      <c r="E1615" s="24" t="s">
        <v>1423</v>
      </c>
      <c r="F1615" s="24" t="s">
        <v>3045</v>
      </c>
      <c r="G1615" s="24" t="s">
        <v>3559</v>
      </c>
      <c r="H1615" s="25" t="s">
        <v>7779</v>
      </c>
      <c r="I1615" s="24" t="s">
        <v>3152</v>
      </c>
      <c r="J1615" s="24" t="s">
        <v>3048</v>
      </c>
      <c r="K1615" s="26">
        <v>45926</v>
      </c>
      <c r="L1615" s="26">
        <v>45933</v>
      </c>
      <c r="M1615" s="26">
        <v>45933</v>
      </c>
      <c r="N1615" s="26">
        <v>46876</v>
      </c>
      <c r="O1615" s="24"/>
      <c r="P1615" s="24" t="s">
        <v>3254</v>
      </c>
      <c r="Q1615" s="24" t="s">
        <v>3255</v>
      </c>
      <c r="R1615" s="24" t="s">
        <v>968</v>
      </c>
    </row>
    <row r="1616" spans="1:18" ht="40.200000000000003">
      <c r="A1616" s="24">
        <v>1615</v>
      </c>
      <c r="B1616" s="24" t="s">
        <v>7780</v>
      </c>
      <c r="C1616" s="29">
        <v>202547095167</v>
      </c>
      <c r="D1616" s="24" t="s">
        <v>31</v>
      </c>
      <c r="E1616" s="24" t="s">
        <v>7781</v>
      </c>
      <c r="F1616" s="24" t="s">
        <v>3091</v>
      </c>
      <c r="G1616" s="24" t="s">
        <v>31</v>
      </c>
      <c r="H1616" s="25" t="s">
        <v>7782</v>
      </c>
      <c r="I1616" s="24"/>
      <c r="J1616" s="24" t="s">
        <v>3048</v>
      </c>
      <c r="K1616" s="26">
        <v>45930</v>
      </c>
      <c r="L1616" s="26">
        <v>45077</v>
      </c>
      <c r="M1616" s="26">
        <v>45933</v>
      </c>
      <c r="N1616" s="24"/>
      <c r="O1616" s="26">
        <v>45933</v>
      </c>
      <c r="P1616" s="24" t="s">
        <v>3272</v>
      </c>
      <c r="Q1616" s="24" t="s">
        <v>3273</v>
      </c>
      <c r="R1616" s="24" t="s">
        <v>988</v>
      </c>
    </row>
    <row r="1617" spans="1:18" ht="40.200000000000003">
      <c r="A1617" s="24">
        <v>1616</v>
      </c>
      <c r="B1617" s="24" t="s">
        <v>7783</v>
      </c>
      <c r="C1617" s="29">
        <v>202547095140</v>
      </c>
      <c r="D1617" s="24" t="s">
        <v>31</v>
      </c>
      <c r="E1617" s="24" t="s">
        <v>7784</v>
      </c>
      <c r="F1617" s="24" t="s">
        <v>3091</v>
      </c>
      <c r="G1617" s="24" t="s">
        <v>31</v>
      </c>
      <c r="H1617" s="25" t="s">
        <v>7785</v>
      </c>
      <c r="I1617" s="24"/>
      <c r="J1617" s="24" t="s">
        <v>3048</v>
      </c>
      <c r="K1617" s="26">
        <v>45930</v>
      </c>
      <c r="L1617" s="26">
        <v>45078</v>
      </c>
      <c r="M1617" s="26">
        <v>45933</v>
      </c>
      <c r="N1617" s="24"/>
      <c r="O1617" s="26">
        <v>45933</v>
      </c>
      <c r="P1617" s="24" t="s">
        <v>3272</v>
      </c>
      <c r="Q1617" s="24" t="s">
        <v>3273</v>
      </c>
      <c r="R1617" s="24" t="s">
        <v>988</v>
      </c>
    </row>
    <row r="1618" spans="1:18" ht="53.4">
      <c r="A1618" s="24">
        <v>1617</v>
      </c>
      <c r="B1618" s="24" t="s">
        <v>7786</v>
      </c>
      <c r="C1618" s="29">
        <v>202547095154</v>
      </c>
      <c r="D1618" s="24" t="s">
        <v>31</v>
      </c>
      <c r="E1618" s="24" t="s">
        <v>7787</v>
      </c>
      <c r="F1618" s="24" t="s">
        <v>3091</v>
      </c>
      <c r="G1618" s="24" t="s">
        <v>31</v>
      </c>
      <c r="H1618" s="25" t="s">
        <v>7788</v>
      </c>
      <c r="I1618" s="24"/>
      <c r="J1618" s="24" t="s">
        <v>3048</v>
      </c>
      <c r="K1618" s="26">
        <v>45929</v>
      </c>
      <c r="L1618" s="26">
        <v>45071</v>
      </c>
      <c r="M1618" s="26">
        <v>45933</v>
      </c>
      <c r="N1618" s="24"/>
      <c r="O1618" s="26">
        <v>45933</v>
      </c>
      <c r="P1618" s="24" t="s">
        <v>3098</v>
      </c>
      <c r="Q1618" s="24" t="s">
        <v>3099</v>
      </c>
      <c r="R1618" s="24" t="s">
        <v>988</v>
      </c>
    </row>
    <row r="1619" spans="1:18" ht="40.200000000000003">
      <c r="A1619" s="24">
        <v>1618</v>
      </c>
      <c r="B1619" s="24" t="s">
        <v>7789</v>
      </c>
      <c r="C1619" s="29">
        <v>202547094942</v>
      </c>
      <c r="D1619" s="24" t="s">
        <v>31</v>
      </c>
      <c r="E1619" s="24" t="s">
        <v>7790</v>
      </c>
      <c r="F1619" s="24" t="s">
        <v>3091</v>
      </c>
      <c r="G1619" s="24" t="s">
        <v>31</v>
      </c>
      <c r="H1619" s="25" t="s">
        <v>7791</v>
      </c>
      <c r="I1619" s="24"/>
      <c r="J1619" s="24" t="s">
        <v>3048</v>
      </c>
      <c r="K1619" s="26">
        <v>45929</v>
      </c>
      <c r="L1619" s="26">
        <v>45076</v>
      </c>
      <c r="M1619" s="26">
        <v>45933</v>
      </c>
      <c r="N1619" s="24"/>
      <c r="O1619" s="26">
        <v>45933</v>
      </c>
      <c r="P1619" s="24" t="s">
        <v>3272</v>
      </c>
      <c r="Q1619" s="24" t="s">
        <v>3273</v>
      </c>
      <c r="R1619" s="24" t="s">
        <v>988</v>
      </c>
    </row>
    <row r="1620" spans="1:18" ht="40.200000000000003">
      <c r="A1620" s="24">
        <v>1619</v>
      </c>
      <c r="B1620" s="24" t="s">
        <v>7792</v>
      </c>
      <c r="C1620" s="29">
        <v>202547094999</v>
      </c>
      <c r="D1620" s="24" t="s">
        <v>31</v>
      </c>
      <c r="E1620" s="24" t="s">
        <v>7793</v>
      </c>
      <c r="F1620" s="24" t="s">
        <v>3091</v>
      </c>
      <c r="G1620" s="24" t="s">
        <v>31</v>
      </c>
      <c r="H1620" s="25" t="s">
        <v>7794</v>
      </c>
      <c r="I1620" s="24"/>
      <c r="J1620" s="24" t="s">
        <v>3048</v>
      </c>
      <c r="K1620" s="26">
        <v>45929</v>
      </c>
      <c r="L1620" s="26">
        <v>45933</v>
      </c>
      <c r="M1620" s="26">
        <v>45933</v>
      </c>
      <c r="N1620" s="24"/>
      <c r="O1620" s="26">
        <v>45933</v>
      </c>
      <c r="P1620" s="24" t="s">
        <v>3215</v>
      </c>
      <c r="Q1620" s="24" t="s">
        <v>3216</v>
      </c>
      <c r="R1620" s="24" t="s">
        <v>988</v>
      </c>
    </row>
    <row r="1621" spans="1:18" ht="53.4">
      <c r="A1621" s="24">
        <v>1620</v>
      </c>
      <c r="B1621" s="24" t="s">
        <v>7795</v>
      </c>
      <c r="C1621" s="29">
        <v>202547095319</v>
      </c>
      <c r="D1621" s="24" t="s">
        <v>31</v>
      </c>
      <c r="E1621" s="24" t="s">
        <v>7796</v>
      </c>
      <c r="F1621" s="24" t="s">
        <v>3091</v>
      </c>
      <c r="G1621" s="24" t="s">
        <v>31</v>
      </c>
      <c r="H1621" s="25" t="s">
        <v>7797</v>
      </c>
      <c r="I1621" s="24"/>
      <c r="J1621" s="24" t="s">
        <v>3048</v>
      </c>
      <c r="K1621" s="26">
        <v>45926</v>
      </c>
      <c r="L1621" s="26">
        <v>45058</v>
      </c>
      <c r="M1621" s="26">
        <v>45933</v>
      </c>
      <c r="N1621" s="24"/>
      <c r="O1621" s="26">
        <v>45933</v>
      </c>
      <c r="P1621" s="24" t="s">
        <v>3093</v>
      </c>
      <c r="Q1621" s="24" t="s">
        <v>3094</v>
      </c>
      <c r="R1621" s="24" t="s">
        <v>988</v>
      </c>
    </row>
    <row r="1622" spans="1:18" ht="79.8">
      <c r="A1622" s="24">
        <v>1621</v>
      </c>
      <c r="B1622" s="24" t="s">
        <v>7798</v>
      </c>
      <c r="C1622" s="29">
        <v>202547095049</v>
      </c>
      <c r="D1622" s="24" t="s">
        <v>31</v>
      </c>
      <c r="E1622" s="24" t="s">
        <v>7799</v>
      </c>
      <c r="F1622" s="24" t="s">
        <v>3091</v>
      </c>
      <c r="G1622" s="24" t="s">
        <v>31</v>
      </c>
      <c r="H1622" s="25" t="s">
        <v>7800</v>
      </c>
      <c r="I1622" s="24"/>
      <c r="J1622" s="24" t="s">
        <v>3048</v>
      </c>
      <c r="K1622" s="26">
        <v>45930</v>
      </c>
      <c r="L1622" s="26">
        <v>45064</v>
      </c>
      <c r="M1622" s="26">
        <v>45933</v>
      </c>
      <c r="N1622" s="24"/>
      <c r="O1622" s="26">
        <v>45933</v>
      </c>
      <c r="P1622" s="24" t="s">
        <v>3192</v>
      </c>
      <c r="Q1622" s="24" t="s">
        <v>3193</v>
      </c>
      <c r="R1622" s="24" t="s">
        <v>988</v>
      </c>
    </row>
    <row r="1623" spans="1:18" ht="53.4">
      <c r="A1623" s="24">
        <v>1622</v>
      </c>
      <c r="B1623" s="24" t="s">
        <v>1424</v>
      </c>
      <c r="C1623" s="29">
        <v>202541095142</v>
      </c>
      <c r="D1623" s="24" t="s">
        <v>31</v>
      </c>
      <c r="E1623" s="24" t="s">
        <v>1425</v>
      </c>
      <c r="F1623" s="24" t="s">
        <v>3091</v>
      </c>
      <c r="G1623" s="24" t="s">
        <v>31</v>
      </c>
      <c r="H1623" s="25" t="s">
        <v>7801</v>
      </c>
      <c r="I1623" s="24" t="s">
        <v>3152</v>
      </c>
      <c r="J1623" s="24" t="s">
        <v>3048</v>
      </c>
      <c r="K1623" s="26">
        <v>45933</v>
      </c>
      <c r="L1623" s="26">
        <v>45933</v>
      </c>
      <c r="M1623" s="26">
        <v>45933</v>
      </c>
      <c r="N1623" s="26">
        <v>46876</v>
      </c>
      <c r="O1623" s="24"/>
      <c r="P1623" s="24" t="s">
        <v>3192</v>
      </c>
      <c r="Q1623" s="24" t="s">
        <v>3193</v>
      </c>
      <c r="R1623" s="24" t="s">
        <v>968</v>
      </c>
    </row>
    <row r="1624" spans="1:18" ht="40.200000000000003">
      <c r="A1624" s="24">
        <v>1623</v>
      </c>
      <c r="B1624" s="24" t="s">
        <v>7802</v>
      </c>
      <c r="C1624" s="29">
        <v>202541095084</v>
      </c>
      <c r="D1624" s="24" t="s">
        <v>43</v>
      </c>
      <c r="E1624" s="24" t="s">
        <v>7803</v>
      </c>
      <c r="F1624" s="24" t="s">
        <v>3052</v>
      </c>
      <c r="G1624" s="24" t="s">
        <v>43</v>
      </c>
      <c r="H1624" s="25" t="s">
        <v>7804</v>
      </c>
      <c r="I1624" s="24" t="s">
        <v>23</v>
      </c>
      <c r="J1624" s="24" t="s">
        <v>3048</v>
      </c>
      <c r="K1624" s="26">
        <v>45931</v>
      </c>
      <c r="L1624" s="26">
        <v>45933</v>
      </c>
      <c r="M1624" s="26">
        <v>45933</v>
      </c>
      <c r="N1624" s="24"/>
      <c r="O1624" s="26">
        <v>45933</v>
      </c>
      <c r="P1624" s="24" t="s">
        <v>3069</v>
      </c>
      <c r="Q1624" s="24" t="s">
        <v>3070</v>
      </c>
      <c r="R1624" s="24" t="s">
        <v>988</v>
      </c>
    </row>
    <row r="1625" spans="1:18" ht="27">
      <c r="A1625" s="24">
        <v>1624</v>
      </c>
      <c r="B1625" s="24" t="s">
        <v>7805</v>
      </c>
      <c r="C1625" s="29">
        <v>202547095500</v>
      </c>
      <c r="D1625" s="24" t="s">
        <v>31</v>
      </c>
      <c r="E1625" s="24" t="s">
        <v>7806</v>
      </c>
      <c r="F1625" s="24" t="s">
        <v>3091</v>
      </c>
      <c r="G1625" s="24" t="s">
        <v>31</v>
      </c>
      <c r="H1625" s="25" t="s">
        <v>7807</v>
      </c>
      <c r="I1625" s="24"/>
      <c r="J1625" s="24" t="s">
        <v>3048</v>
      </c>
      <c r="K1625" s="26">
        <v>45929</v>
      </c>
      <c r="L1625" s="26">
        <v>45062</v>
      </c>
      <c r="M1625" s="26">
        <v>45934</v>
      </c>
      <c r="N1625" s="24"/>
      <c r="O1625" s="26">
        <v>45934</v>
      </c>
      <c r="P1625" s="24" t="s">
        <v>3114</v>
      </c>
      <c r="Q1625" s="24" t="s">
        <v>3094</v>
      </c>
      <c r="R1625" s="24" t="s">
        <v>988</v>
      </c>
    </row>
    <row r="1626" spans="1:18" ht="40.200000000000003">
      <c r="A1626" s="24">
        <v>1625</v>
      </c>
      <c r="B1626" s="24" t="s">
        <v>7808</v>
      </c>
      <c r="C1626" s="29">
        <v>202517095501</v>
      </c>
      <c r="D1626" s="24" t="s">
        <v>31</v>
      </c>
      <c r="E1626" s="24" t="s">
        <v>7809</v>
      </c>
      <c r="F1626" s="24" t="s">
        <v>3091</v>
      </c>
      <c r="G1626" s="24" t="s">
        <v>31</v>
      </c>
      <c r="H1626" s="25" t="s">
        <v>7810</v>
      </c>
      <c r="I1626" s="24"/>
      <c r="J1626" s="24" t="s">
        <v>3048</v>
      </c>
      <c r="K1626" s="26">
        <v>45929</v>
      </c>
      <c r="L1626" s="26">
        <v>45061</v>
      </c>
      <c r="M1626" s="26">
        <v>45934</v>
      </c>
      <c r="N1626" s="24"/>
      <c r="O1626" s="26">
        <v>45934</v>
      </c>
      <c r="P1626" s="24" t="s">
        <v>3069</v>
      </c>
      <c r="Q1626" s="24" t="s">
        <v>3070</v>
      </c>
      <c r="R1626" s="24" t="s">
        <v>988</v>
      </c>
    </row>
    <row r="1627" spans="1:18" ht="53.4">
      <c r="A1627" s="24">
        <v>1626</v>
      </c>
      <c r="B1627" s="24" t="s">
        <v>7811</v>
      </c>
      <c r="C1627" s="29">
        <v>202541096162</v>
      </c>
      <c r="D1627" s="24" t="s">
        <v>33</v>
      </c>
      <c r="E1627" s="24" t="s">
        <v>7812</v>
      </c>
      <c r="F1627" s="24" t="s">
        <v>3052</v>
      </c>
      <c r="G1627" s="24" t="s">
        <v>3319</v>
      </c>
      <c r="H1627" s="25" t="s">
        <v>7813</v>
      </c>
      <c r="I1627" s="24" t="s">
        <v>23</v>
      </c>
      <c r="J1627" s="24" t="s">
        <v>3048</v>
      </c>
      <c r="K1627" s="26">
        <v>45825</v>
      </c>
      <c r="L1627" s="26">
        <v>45936</v>
      </c>
      <c r="M1627" s="26">
        <v>45936</v>
      </c>
      <c r="N1627" s="24"/>
      <c r="O1627" s="26">
        <v>45936</v>
      </c>
      <c r="P1627" s="24" t="s">
        <v>3289</v>
      </c>
      <c r="Q1627" s="24" t="s">
        <v>3290</v>
      </c>
      <c r="R1627" s="24" t="s">
        <v>988</v>
      </c>
    </row>
    <row r="1628" spans="1:18" ht="40.200000000000003">
      <c r="A1628" s="24">
        <v>1627</v>
      </c>
      <c r="B1628" s="24" t="s">
        <v>1428</v>
      </c>
      <c r="C1628" s="29">
        <v>202541096030</v>
      </c>
      <c r="D1628" s="24" t="s">
        <v>406</v>
      </c>
      <c r="E1628" s="24" t="s">
        <v>1429</v>
      </c>
      <c r="F1628" s="24" t="s">
        <v>3091</v>
      </c>
      <c r="G1628" s="24" t="s">
        <v>7814</v>
      </c>
      <c r="H1628" s="25" t="s">
        <v>7815</v>
      </c>
      <c r="I1628" s="24" t="s">
        <v>3152</v>
      </c>
      <c r="J1628" s="24" t="s">
        <v>3048</v>
      </c>
      <c r="K1628" s="26">
        <v>45933</v>
      </c>
      <c r="L1628" s="26">
        <v>45936</v>
      </c>
      <c r="M1628" s="26">
        <v>45936</v>
      </c>
      <c r="N1628" s="26">
        <v>46879</v>
      </c>
      <c r="O1628" s="24"/>
      <c r="P1628" s="24" t="s">
        <v>3093</v>
      </c>
      <c r="Q1628" s="24" t="s">
        <v>3094</v>
      </c>
      <c r="R1628" s="24" t="s">
        <v>968</v>
      </c>
    </row>
    <row r="1629" spans="1:18" ht="53.4">
      <c r="A1629" s="24">
        <v>1628</v>
      </c>
      <c r="B1629" s="24" t="s">
        <v>1430</v>
      </c>
      <c r="C1629" s="29">
        <v>202541096194</v>
      </c>
      <c r="D1629" s="24" t="s">
        <v>406</v>
      </c>
      <c r="E1629" s="24" t="s">
        <v>1431</v>
      </c>
      <c r="F1629" s="24" t="s">
        <v>3091</v>
      </c>
      <c r="G1629" s="24" t="s">
        <v>7816</v>
      </c>
      <c r="H1629" s="25" t="s">
        <v>7817</v>
      </c>
      <c r="I1629" s="24" t="s">
        <v>3152</v>
      </c>
      <c r="J1629" s="24" t="s">
        <v>3048</v>
      </c>
      <c r="K1629" s="26">
        <v>45934</v>
      </c>
      <c r="L1629" s="26">
        <v>45936</v>
      </c>
      <c r="M1629" s="26">
        <v>45936</v>
      </c>
      <c r="N1629" s="26">
        <v>46879</v>
      </c>
      <c r="O1629" s="24"/>
      <c r="P1629" s="24" t="s">
        <v>3192</v>
      </c>
      <c r="Q1629" s="24" t="s">
        <v>3193</v>
      </c>
      <c r="R1629" s="24" t="s">
        <v>647</v>
      </c>
    </row>
    <row r="1630" spans="1:18" ht="40.200000000000003">
      <c r="A1630" s="24">
        <v>1629</v>
      </c>
      <c r="B1630" s="24" t="s">
        <v>7818</v>
      </c>
      <c r="C1630" s="29">
        <v>202517095794</v>
      </c>
      <c r="D1630" s="24" t="s">
        <v>59</v>
      </c>
      <c r="E1630" s="24" t="s">
        <v>7819</v>
      </c>
      <c r="F1630" s="24" t="s">
        <v>3066</v>
      </c>
      <c r="G1630" s="24" t="s">
        <v>3319</v>
      </c>
      <c r="H1630" s="25" t="s">
        <v>7820</v>
      </c>
      <c r="I1630" s="24"/>
      <c r="J1630" s="24" t="s">
        <v>3048</v>
      </c>
      <c r="K1630" s="26">
        <v>45903</v>
      </c>
      <c r="L1630" s="26">
        <v>45034</v>
      </c>
      <c r="M1630" s="26">
        <v>45936</v>
      </c>
      <c r="N1630" s="24"/>
      <c r="O1630" s="26">
        <v>45936</v>
      </c>
      <c r="P1630" s="24" t="s">
        <v>3284</v>
      </c>
      <c r="Q1630" s="24" t="s">
        <v>3285</v>
      </c>
      <c r="R1630" s="24" t="s">
        <v>988</v>
      </c>
    </row>
    <row r="1631" spans="1:18" ht="27">
      <c r="A1631" s="24">
        <v>1630</v>
      </c>
      <c r="B1631" s="24" t="s">
        <v>7821</v>
      </c>
      <c r="C1631" s="29">
        <v>202517096130</v>
      </c>
      <c r="D1631" s="24" t="s">
        <v>115</v>
      </c>
      <c r="E1631" s="24" t="s">
        <v>7822</v>
      </c>
      <c r="F1631" s="24" t="s">
        <v>3091</v>
      </c>
      <c r="G1631" s="24" t="s">
        <v>7823</v>
      </c>
      <c r="H1631" s="25" t="s">
        <v>7824</v>
      </c>
      <c r="I1631" s="24"/>
      <c r="J1631" s="24" t="s">
        <v>3048</v>
      </c>
      <c r="K1631" s="26">
        <v>45905</v>
      </c>
      <c r="L1631" s="26">
        <v>44998</v>
      </c>
      <c r="M1631" s="26">
        <v>45936</v>
      </c>
      <c r="N1631" s="24"/>
      <c r="O1631" s="26">
        <v>45936</v>
      </c>
      <c r="P1631" s="24" t="s">
        <v>3158</v>
      </c>
      <c r="Q1631" s="24" t="s">
        <v>3159</v>
      </c>
      <c r="R1631" s="24" t="s">
        <v>988</v>
      </c>
    </row>
    <row r="1632" spans="1:18" ht="27">
      <c r="A1632" s="24">
        <v>1631</v>
      </c>
      <c r="B1632" s="24" t="s">
        <v>7825</v>
      </c>
      <c r="C1632" s="29">
        <v>202547096149</v>
      </c>
      <c r="D1632" s="24" t="s">
        <v>40</v>
      </c>
      <c r="E1632" s="24" t="s">
        <v>7826</v>
      </c>
      <c r="F1632" s="24" t="s">
        <v>3091</v>
      </c>
      <c r="G1632" s="24" t="s">
        <v>4853</v>
      </c>
      <c r="H1632" s="25" t="s">
        <v>7827</v>
      </c>
      <c r="I1632" s="24"/>
      <c r="J1632" s="24" t="s">
        <v>3048</v>
      </c>
      <c r="K1632" s="26">
        <v>45919</v>
      </c>
      <c r="L1632" s="26">
        <v>45007</v>
      </c>
      <c r="M1632" s="26">
        <v>45936</v>
      </c>
      <c r="N1632" s="24"/>
      <c r="O1632" s="26">
        <v>45936</v>
      </c>
      <c r="P1632" s="24" t="s">
        <v>3062</v>
      </c>
      <c r="Q1632" s="24" t="s">
        <v>3063</v>
      </c>
      <c r="R1632" s="24" t="s">
        <v>3026</v>
      </c>
    </row>
    <row r="1633" spans="1:18" ht="53.4">
      <c r="A1633" s="24">
        <v>1632</v>
      </c>
      <c r="B1633" s="24" t="s">
        <v>765</v>
      </c>
      <c r="C1633" s="29">
        <v>202514095795</v>
      </c>
      <c r="D1633" s="24" t="s">
        <v>304</v>
      </c>
      <c r="E1633" s="24" t="s">
        <v>649</v>
      </c>
      <c r="F1633" s="24" t="s">
        <v>3117</v>
      </c>
      <c r="G1633" s="24" t="s">
        <v>518</v>
      </c>
      <c r="H1633" s="25" t="s">
        <v>7828</v>
      </c>
      <c r="I1633" s="24"/>
      <c r="J1633" s="24" t="s">
        <v>3048</v>
      </c>
      <c r="K1633" s="26">
        <v>45918</v>
      </c>
      <c r="L1633" s="26">
        <v>45573</v>
      </c>
      <c r="M1633" s="26">
        <v>45936</v>
      </c>
      <c r="N1633" s="26">
        <v>46515</v>
      </c>
      <c r="O1633" s="24"/>
      <c r="P1633" s="24" t="s">
        <v>3233</v>
      </c>
      <c r="Q1633" s="24" t="s">
        <v>3234</v>
      </c>
      <c r="R1633" s="24" t="s">
        <v>650</v>
      </c>
    </row>
    <row r="1634" spans="1:18" ht="27">
      <c r="A1634" s="24">
        <v>1633</v>
      </c>
      <c r="B1634" s="24" t="s">
        <v>1432</v>
      </c>
      <c r="C1634" s="29">
        <v>202541096097</v>
      </c>
      <c r="D1634" s="24" t="s">
        <v>56</v>
      </c>
      <c r="E1634" s="24" t="s">
        <v>1433</v>
      </c>
      <c r="F1634" s="24" t="s">
        <v>3091</v>
      </c>
      <c r="G1634" s="24" t="s">
        <v>4358</v>
      </c>
      <c r="H1634" s="25" t="s">
        <v>7829</v>
      </c>
      <c r="I1634" s="24" t="s">
        <v>3152</v>
      </c>
      <c r="J1634" s="24" t="s">
        <v>3048</v>
      </c>
      <c r="K1634" s="26">
        <v>45936</v>
      </c>
      <c r="L1634" s="26">
        <v>45936</v>
      </c>
      <c r="M1634" s="26">
        <v>45936</v>
      </c>
      <c r="N1634" s="26">
        <v>46879</v>
      </c>
      <c r="O1634" s="24"/>
      <c r="P1634" s="24" t="s">
        <v>3168</v>
      </c>
      <c r="Q1634" s="24" t="s">
        <v>3050</v>
      </c>
      <c r="R1634" s="24" t="s">
        <v>647</v>
      </c>
    </row>
    <row r="1635" spans="1:18" ht="27">
      <c r="A1635" s="24">
        <v>1634</v>
      </c>
      <c r="B1635" s="24" t="s">
        <v>1434</v>
      </c>
      <c r="C1635" s="29">
        <v>202541096127</v>
      </c>
      <c r="D1635" s="24" t="s">
        <v>56</v>
      </c>
      <c r="E1635" s="24" t="s">
        <v>1435</v>
      </c>
      <c r="F1635" s="24" t="s">
        <v>3091</v>
      </c>
      <c r="G1635" s="24" t="s">
        <v>4358</v>
      </c>
      <c r="H1635" s="25" t="s">
        <v>7830</v>
      </c>
      <c r="I1635" s="24" t="s">
        <v>3152</v>
      </c>
      <c r="J1635" s="24" t="s">
        <v>3048</v>
      </c>
      <c r="K1635" s="26">
        <v>45936</v>
      </c>
      <c r="L1635" s="26">
        <v>45936</v>
      </c>
      <c r="M1635" s="26">
        <v>45936</v>
      </c>
      <c r="N1635" s="26">
        <v>46879</v>
      </c>
      <c r="O1635" s="24"/>
      <c r="P1635" s="24" t="s">
        <v>3321</v>
      </c>
      <c r="Q1635" s="24" t="s">
        <v>3322</v>
      </c>
      <c r="R1635" s="24" t="s">
        <v>647</v>
      </c>
    </row>
    <row r="1636" spans="1:18" ht="27">
      <c r="A1636" s="24">
        <v>1635</v>
      </c>
      <c r="B1636" s="24" t="s">
        <v>1436</v>
      </c>
      <c r="C1636" s="29">
        <v>202541096132</v>
      </c>
      <c r="D1636" s="24" t="s">
        <v>56</v>
      </c>
      <c r="E1636" s="24" t="s">
        <v>1437</v>
      </c>
      <c r="F1636" s="24" t="s">
        <v>3091</v>
      </c>
      <c r="G1636" s="24" t="s">
        <v>4358</v>
      </c>
      <c r="H1636" s="25" t="s">
        <v>7831</v>
      </c>
      <c r="I1636" s="24" t="s">
        <v>3152</v>
      </c>
      <c r="J1636" s="24" t="s">
        <v>3048</v>
      </c>
      <c r="K1636" s="26">
        <v>45936</v>
      </c>
      <c r="L1636" s="26">
        <v>45936</v>
      </c>
      <c r="M1636" s="26">
        <v>45936</v>
      </c>
      <c r="N1636" s="26">
        <v>46879</v>
      </c>
      <c r="O1636" s="24"/>
      <c r="P1636" s="24" t="s">
        <v>3049</v>
      </c>
      <c r="Q1636" s="24" t="s">
        <v>3050</v>
      </c>
      <c r="R1636" s="24" t="s">
        <v>647</v>
      </c>
    </row>
    <row r="1637" spans="1:18" ht="40.200000000000003">
      <c r="A1637" s="24">
        <v>1636</v>
      </c>
      <c r="B1637" s="24" t="s">
        <v>7832</v>
      </c>
      <c r="C1637" s="29">
        <v>202517095719</v>
      </c>
      <c r="D1637" s="24" t="s">
        <v>32</v>
      </c>
      <c r="E1637" s="24" t="s">
        <v>7833</v>
      </c>
      <c r="F1637" s="24" t="s">
        <v>3066</v>
      </c>
      <c r="G1637" s="24" t="s">
        <v>3067</v>
      </c>
      <c r="H1637" s="25" t="s">
        <v>7834</v>
      </c>
      <c r="I1637" s="24"/>
      <c r="J1637" s="24" t="s">
        <v>3048</v>
      </c>
      <c r="K1637" s="26">
        <v>45909</v>
      </c>
      <c r="L1637" s="26">
        <v>45287</v>
      </c>
      <c r="M1637" s="26">
        <v>45936</v>
      </c>
      <c r="N1637" s="24"/>
      <c r="O1637" s="26">
        <v>45936</v>
      </c>
      <c r="P1637" s="24" t="s">
        <v>3135</v>
      </c>
      <c r="Q1637" s="24" t="s">
        <v>3136</v>
      </c>
      <c r="R1637" s="24" t="s">
        <v>988</v>
      </c>
    </row>
    <row r="1638" spans="1:18" ht="40.200000000000003">
      <c r="A1638" s="24">
        <v>1637</v>
      </c>
      <c r="B1638" s="24" t="s">
        <v>7835</v>
      </c>
      <c r="C1638" s="29">
        <v>202511096182</v>
      </c>
      <c r="D1638" s="24" t="s">
        <v>62</v>
      </c>
      <c r="E1638" s="24" t="s">
        <v>7836</v>
      </c>
      <c r="F1638" s="24" t="s">
        <v>3052</v>
      </c>
      <c r="G1638" s="24" t="s">
        <v>5354</v>
      </c>
      <c r="H1638" s="25" t="s">
        <v>7837</v>
      </c>
      <c r="I1638" s="24" t="s">
        <v>23</v>
      </c>
      <c r="J1638" s="24" t="s">
        <v>3048</v>
      </c>
      <c r="K1638" s="26">
        <v>45861</v>
      </c>
      <c r="L1638" s="26">
        <v>45936</v>
      </c>
      <c r="M1638" s="26">
        <v>45936</v>
      </c>
      <c r="N1638" s="24"/>
      <c r="O1638" s="26">
        <v>45936</v>
      </c>
      <c r="P1638" s="24" t="s">
        <v>3305</v>
      </c>
      <c r="Q1638" s="24" t="s">
        <v>3306</v>
      </c>
      <c r="R1638" s="24" t="s">
        <v>988</v>
      </c>
    </row>
    <row r="1639" spans="1:18" ht="53.4">
      <c r="A1639" s="24">
        <v>1638</v>
      </c>
      <c r="B1639" s="24" t="s">
        <v>7838</v>
      </c>
      <c r="C1639" s="29">
        <v>202527096028</v>
      </c>
      <c r="D1639" s="24" t="s">
        <v>150</v>
      </c>
      <c r="E1639" s="24" t="s">
        <v>7839</v>
      </c>
      <c r="F1639" s="24" t="s">
        <v>3045</v>
      </c>
      <c r="G1639" s="24" t="s">
        <v>150</v>
      </c>
      <c r="H1639" s="25" t="s">
        <v>7840</v>
      </c>
      <c r="I1639" s="24"/>
      <c r="J1639" s="24" t="s">
        <v>3048</v>
      </c>
      <c r="K1639" s="26">
        <v>45846</v>
      </c>
      <c r="L1639" s="26">
        <v>45016</v>
      </c>
      <c r="M1639" s="26">
        <v>45936</v>
      </c>
      <c r="N1639" s="24"/>
      <c r="O1639" s="26">
        <v>45936</v>
      </c>
      <c r="P1639" s="24" t="s">
        <v>3098</v>
      </c>
      <c r="Q1639" s="24" t="s">
        <v>3099</v>
      </c>
      <c r="R1639" s="24" t="s">
        <v>988</v>
      </c>
    </row>
    <row r="1640" spans="1:18" ht="53.4">
      <c r="A1640" s="24">
        <v>1639</v>
      </c>
      <c r="B1640" s="24" t="s">
        <v>7841</v>
      </c>
      <c r="C1640" s="29">
        <v>202511096198</v>
      </c>
      <c r="D1640" s="24" t="s">
        <v>72</v>
      </c>
      <c r="E1640" s="24" t="s">
        <v>7842</v>
      </c>
      <c r="F1640" s="24" t="s">
        <v>3052</v>
      </c>
      <c r="G1640" s="24" t="s">
        <v>3319</v>
      </c>
      <c r="H1640" s="25" t="s">
        <v>7843</v>
      </c>
      <c r="I1640" s="24" t="s">
        <v>23</v>
      </c>
      <c r="J1640" s="24" t="s">
        <v>3048</v>
      </c>
      <c r="K1640" s="26">
        <v>45849</v>
      </c>
      <c r="L1640" s="26">
        <v>45936</v>
      </c>
      <c r="M1640" s="26">
        <v>45936</v>
      </c>
      <c r="N1640" s="24"/>
      <c r="O1640" s="26">
        <v>45936</v>
      </c>
      <c r="P1640" s="24" t="s">
        <v>3289</v>
      </c>
      <c r="Q1640" s="24" t="s">
        <v>3290</v>
      </c>
      <c r="R1640" s="24" t="s">
        <v>988</v>
      </c>
    </row>
    <row r="1641" spans="1:18" ht="40.200000000000003">
      <c r="A1641" s="24">
        <v>1640</v>
      </c>
      <c r="B1641" s="24" t="s">
        <v>7844</v>
      </c>
      <c r="C1641" s="29">
        <v>202547096005</v>
      </c>
      <c r="D1641" s="24" t="s">
        <v>31</v>
      </c>
      <c r="E1641" s="24" t="s">
        <v>7845</v>
      </c>
      <c r="F1641" s="24" t="s">
        <v>3091</v>
      </c>
      <c r="G1641" s="24" t="s">
        <v>31</v>
      </c>
      <c r="H1641" s="25" t="s">
        <v>7846</v>
      </c>
      <c r="I1641" s="24"/>
      <c r="J1641" s="24" t="s">
        <v>3048</v>
      </c>
      <c r="K1641" s="26">
        <v>45930</v>
      </c>
      <c r="L1641" s="26">
        <v>45078</v>
      </c>
      <c r="M1641" s="26">
        <v>45936</v>
      </c>
      <c r="N1641" s="24"/>
      <c r="O1641" s="26">
        <v>45936</v>
      </c>
      <c r="P1641" s="24" t="s">
        <v>3352</v>
      </c>
      <c r="Q1641" s="24" t="s">
        <v>3216</v>
      </c>
      <c r="R1641" s="24" t="s">
        <v>988</v>
      </c>
    </row>
    <row r="1642" spans="1:18" ht="40.200000000000003">
      <c r="A1642" s="24">
        <v>1641</v>
      </c>
      <c r="B1642" s="24" t="s">
        <v>7847</v>
      </c>
      <c r="C1642" s="29">
        <v>202547096197</v>
      </c>
      <c r="D1642" s="24" t="s">
        <v>31</v>
      </c>
      <c r="E1642" s="24" t="s">
        <v>7848</v>
      </c>
      <c r="F1642" s="24" t="s">
        <v>3091</v>
      </c>
      <c r="G1642" s="24" t="s">
        <v>31</v>
      </c>
      <c r="H1642" s="25" t="s">
        <v>7849</v>
      </c>
      <c r="I1642" s="24"/>
      <c r="J1642" s="24" t="s">
        <v>3048</v>
      </c>
      <c r="K1642" s="26">
        <v>45930</v>
      </c>
      <c r="L1642" s="26">
        <v>45936</v>
      </c>
      <c r="M1642" s="26">
        <v>45936</v>
      </c>
      <c r="N1642" s="24"/>
      <c r="O1642" s="26">
        <v>45936</v>
      </c>
      <c r="P1642" s="24" t="s">
        <v>3352</v>
      </c>
      <c r="Q1642" s="24" t="s">
        <v>3216</v>
      </c>
      <c r="R1642" s="24" t="s">
        <v>988</v>
      </c>
    </row>
    <row r="1643" spans="1:18" ht="40.200000000000003">
      <c r="A1643" s="24">
        <v>1642</v>
      </c>
      <c r="B1643" s="24" t="s">
        <v>7850</v>
      </c>
      <c r="C1643" s="29">
        <v>202517096148</v>
      </c>
      <c r="D1643" s="24" t="s">
        <v>31</v>
      </c>
      <c r="E1643" s="24" t="s">
        <v>7851</v>
      </c>
      <c r="F1643" s="24" t="s">
        <v>3091</v>
      </c>
      <c r="G1643" s="24" t="s">
        <v>31</v>
      </c>
      <c r="H1643" s="25" t="s">
        <v>7852</v>
      </c>
      <c r="I1643" s="24"/>
      <c r="J1643" s="24" t="s">
        <v>3048</v>
      </c>
      <c r="K1643" s="26">
        <v>45930</v>
      </c>
      <c r="L1643" s="26">
        <v>45079</v>
      </c>
      <c r="M1643" s="26">
        <v>45936</v>
      </c>
      <c r="N1643" s="24"/>
      <c r="O1643" s="26">
        <v>45936</v>
      </c>
      <c r="P1643" s="24" t="s">
        <v>3069</v>
      </c>
      <c r="Q1643" s="24" t="s">
        <v>3070</v>
      </c>
      <c r="R1643" s="24" t="s">
        <v>988</v>
      </c>
    </row>
    <row r="1644" spans="1:18" ht="40.200000000000003">
      <c r="A1644" s="24">
        <v>1643</v>
      </c>
      <c r="B1644" s="24" t="s">
        <v>7853</v>
      </c>
      <c r="C1644" s="29">
        <v>202547096032</v>
      </c>
      <c r="D1644" s="24" t="s">
        <v>31</v>
      </c>
      <c r="E1644" s="24" t="s">
        <v>7854</v>
      </c>
      <c r="F1644" s="24" t="s">
        <v>3091</v>
      </c>
      <c r="G1644" s="24" t="s">
        <v>31</v>
      </c>
      <c r="H1644" s="25" t="s">
        <v>7855</v>
      </c>
      <c r="I1644" s="24"/>
      <c r="J1644" s="24" t="s">
        <v>3048</v>
      </c>
      <c r="K1644" s="26">
        <v>45930</v>
      </c>
      <c r="L1644" s="26">
        <v>45069</v>
      </c>
      <c r="M1644" s="26">
        <v>45936</v>
      </c>
      <c r="N1644" s="24"/>
      <c r="O1644" s="26">
        <v>45936</v>
      </c>
      <c r="P1644" s="24" t="s">
        <v>3098</v>
      </c>
      <c r="Q1644" s="24" t="s">
        <v>3099</v>
      </c>
      <c r="R1644" s="24" t="s">
        <v>988</v>
      </c>
    </row>
    <row r="1645" spans="1:18" ht="40.200000000000003">
      <c r="A1645" s="24">
        <v>1644</v>
      </c>
      <c r="B1645" s="24" t="s">
        <v>7856</v>
      </c>
      <c r="C1645" s="29">
        <v>202547096020</v>
      </c>
      <c r="D1645" s="24" t="s">
        <v>31</v>
      </c>
      <c r="E1645" s="24" t="s">
        <v>7857</v>
      </c>
      <c r="F1645" s="24" t="s">
        <v>3091</v>
      </c>
      <c r="G1645" s="24" t="s">
        <v>31</v>
      </c>
      <c r="H1645" s="25" t="s">
        <v>7858</v>
      </c>
      <c r="I1645" s="24"/>
      <c r="J1645" s="24" t="s">
        <v>3048</v>
      </c>
      <c r="K1645" s="26">
        <v>45930</v>
      </c>
      <c r="L1645" s="26">
        <v>45070</v>
      </c>
      <c r="M1645" s="26">
        <v>45936</v>
      </c>
      <c r="N1645" s="24"/>
      <c r="O1645" s="26">
        <v>45936</v>
      </c>
      <c r="P1645" s="24" t="s">
        <v>3215</v>
      </c>
      <c r="Q1645" s="24" t="s">
        <v>3216</v>
      </c>
      <c r="R1645" s="24" t="s">
        <v>3022</v>
      </c>
    </row>
    <row r="1646" spans="1:18" ht="53.4">
      <c r="A1646" s="24">
        <v>1645</v>
      </c>
      <c r="B1646" s="24" t="s">
        <v>1426</v>
      </c>
      <c r="C1646" s="29">
        <v>202541095848</v>
      </c>
      <c r="D1646" s="24" t="s">
        <v>31</v>
      </c>
      <c r="E1646" s="24" t="s">
        <v>1427</v>
      </c>
      <c r="F1646" s="24" t="s">
        <v>3091</v>
      </c>
      <c r="G1646" s="24" t="s">
        <v>31</v>
      </c>
      <c r="H1646" s="25" t="s">
        <v>7859</v>
      </c>
      <c r="I1646" s="24" t="s">
        <v>3152</v>
      </c>
      <c r="J1646" s="24" t="s">
        <v>3048</v>
      </c>
      <c r="K1646" s="26">
        <v>45934</v>
      </c>
      <c r="L1646" s="26">
        <v>45936</v>
      </c>
      <c r="M1646" s="26">
        <v>45936</v>
      </c>
      <c r="N1646" s="26">
        <v>46879</v>
      </c>
      <c r="O1646" s="24"/>
      <c r="P1646" s="24" t="s">
        <v>3352</v>
      </c>
      <c r="Q1646" s="24" t="s">
        <v>3216</v>
      </c>
      <c r="R1646" s="24" t="s">
        <v>968</v>
      </c>
    </row>
    <row r="1647" spans="1:18" ht="53.4">
      <c r="A1647" s="24">
        <v>1646</v>
      </c>
      <c r="B1647" s="24" t="s">
        <v>7860</v>
      </c>
      <c r="C1647" s="29">
        <v>202547096033</v>
      </c>
      <c r="D1647" s="24" t="s">
        <v>31</v>
      </c>
      <c r="E1647" s="24" t="s">
        <v>7861</v>
      </c>
      <c r="F1647" s="24" t="s">
        <v>3091</v>
      </c>
      <c r="G1647" s="24" t="s">
        <v>31</v>
      </c>
      <c r="H1647" s="25" t="s">
        <v>7862</v>
      </c>
      <c r="I1647" s="24"/>
      <c r="J1647" s="24" t="s">
        <v>3048</v>
      </c>
      <c r="K1647" s="26">
        <v>45931</v>
      </c>
      <c r="L1647" s="26">
        <v>45936</v>
      </c>
      <c r="M1647" s="26">
        <v>45936</v>
      </c>
      <c r="N1647" s="24"/>
      <c r="O1647" s="26">
        <v>45936</v>
      </c>
      <c r="P1647" s="24" t="s">
        <v>3272</v>
      </c>
      <c r="Q1647" s="24" t="s">
        <v>3273</v>
      </c>
      <c r="R1647" s="24" t="s">
        <v>988</v>
      </c>
    </row>
    <row r="1648" spans="1:18" ht="66.599999999999994">
      <c r="A1648" s="24">
        <v>1647</v>
      </c>
      <c r="B1648" s="24" t="s">
        <v>7863</v>
      </c>
      <c r="C1648" s="29">
        <v>202517096090</v>
      </c>
      <c r="D1648" s="24" t="s">
        <v>75</v>
      </c>
      <c r="E1648" s="24" t="s">
        <v>7864</v>
      </c>
      <c r="F1648" s="24" t="s">
        <v>3066</v>
      </c>
      <c r="G1648" s="24" t="s">
        <v>3319</v>
      </c>
      <c r="H1648" s="25" t="s">
        <v>7865</v>
      </c>
      <c r="I1648" s="24"/>
      <c r="J1648" s="24" t="s">
        <v>3048</v>
      </c>
      <c r="K1648" s="26">
        <v>45923</v>
      </c>
      <c r="L1648" s="26">
        <v>45103</v>
      </c>
      <c r="M1648" s="26">
        <v>45936</v>
      </c>
      <c r="N1648" s="24"/>
      <c r="O1648" s="26">
        <v>45936</v>
      </c>
      <c r="P1648" s="24" t="s">
        <v>3284</v>
      </c>
      <c r="Q1648" s="24" t="s">
        <v>3285</v>
      </c>
      <c r="R1648" s="24" t="s">
        <v>988</v>
      </c>
    </row>
    <row r="1649" spans="1:18" ht="53.4">
      <c r="A1649" s="24">
        <v>1648</v>
      </c>
      <c r="B1649" s="24" t="s">
        <v>7866</v>
      </c>
      <c r="C1649" s="29">
        <v>202511096745</v>
      </c>
      <c r="D1649" s="24" t="s">
        <v>152</v>
      </c>
      <c r="E1649" s="24" t="s">
        <v>7867</v>
      </c>
      <c r="F1649" s="24" t="s">
        <v>3052</v>
      </c>
      <c r="G1649" s="24" t="s">
        <v>3662</v>
      </c>
      <c r="H1649" s="25" t="s">
        <v>7868</v>
      </c>
      <c r="I1649" s="24" t="s">
        <v>23</v>
      </c>
      <c r="J1649" s="24" t="s">
        <v>3334</v>
      </c>
      <c r="K1649" s="26">
        <v>45748</v>
      </c>
      <c r="L1649" s="26">
        <v>45937</v>
      </c>
      <c r="M1649" s="26">
        <v>45937</v>
      </c>
      <c r="N1649" s="24"/>
      <c r="O1649" s="26">
        <v>45967</v>
      </c>
      <c r="P1649" s="24" t="s">
        <v>3103</v>
      </c>
      <c r="Q1649" s="24" t="s">
        <v>3104</v>
      </c>
      <c r="R1649" s="24" t="s">
        <v>988</v>
      </c>
    </row>
    <row r="1650" spans="1:18" ht="53.4">
      <c r="A1650" s="24">
        <v>1649</v>
      </c>
      <c r="B1650" s="24" t="s">
        <v>1438</v>
      </c>
      <c r="C1650" s="29">
        <v>202541096254</v>
      </c>
      <c r="D1650" s="24" t="s">
        <v>184</v>
      </c>
      <c r="E1650" s="24" t="s">
        <v>649</v>
      </c>
      <c r="F1650" s="24" t="s">
        <v>3052</v>
      </c>
      <c r="G1650" s="24" t="s">
        <v>7869</v>
      </c>
      <c r="H1650" s="25" t="s">
        <v>7870</v>
      </c>
      <c r="I1650" s="24" t="s">
        <v>3152</v>
      </c>
      <c r="J1650" s="24" t="s">
        <v>3048</v>
      </c>
      <c r="K1650" s="26">
        <v>45848</v>
      </c>
      <c r="L1650" s="26">
        <v>45937</v>
      </c>
      <c r="M1650" s="26">
        <v>45937</v>
      </c>
      <c r="N1650" s="26">
        <v>46880</v>
      </c>
      <c r="O1650" s="24"/>
      <c r="P1650" s="24" t="s">
        <v>3130</v>
      </c>
      <c r="Q1650" s="24" t="s">
        <v>3131</v>
      </c>
      <c r="R1650" s="24" t="s">
        <v>968</v>
      </c>
    </row>
    <row r="1651" spans="1:18" ht="40.200000000000003">
      <c r="A1651" s="24">
        <v>1650</v>
      </c>
      <c r="B1651" s="24" t="s">
        <v>7871</v>
      </c>
      <c r="C1651" s="29">
        <v>202547096413</v>
      </c>
      <c r="D1651" s="24" t="s">
        <v>98</v>
      </c>
      <c r="E1651" s="24" t="s">
        <v>7872</v>
      </c>
      <c r="F1651" s="24" t="s">
        <v>3302</v>
      </c>
      <c r="G1651" s="24" t="s">
        <v>3486</v>
      </c>
      <c r="H1651" s="25" t="s">
        <v>7873</v>
      </c>
      <c r="I1651" s="24"/>
      <c r="J1651" s="24" t="s">
        <v>3048</v>
      </c>
      <c r="K1651" s="26">
        <v>45926</v>
      </c>
      <c r="L1651" s="26">
        <v>44993</v>
      </c>
      <c r="M1651" s="26">
        <v>45937</v>
      </c>
      <c r="N1651" s="24"/>
      <c r="O1651" s="26">
        <v>45937</v>
      </c>
      <c r="P1651" s="24" t="s">
        <v>3062</v>
      </c>
      <c r="Q1651" s="24" t="s">
        <v>3063</v>
      </c>
      <c r="R1651" s="24" t="s">
        <v>988</v>
      </c>
    </row>
    <row r="1652" spans="1:18" ht="27">
      <c r="A1652" s="24">
        <v>1651</v>
      </c>
      <c r="B1652" s="24" t="s">
        <v>7874</v>
      </c>
      <c r="C1652" s="29">
        <v>202547096537</v>
      </c>
      <c r="D1652" s="24" t="s">
        <v>230</v>
      </c>
      <c r="E1652" s="24" t="s">
        <v>7875</v>
      </c>
      <c r="F1652" s="24" t="s">
        <v>3059</v>
      </c>
      <c r="G1652" s="24" t="s">
        <v>7763</v>
      </c>
      <c r="H1652" s="25" t="s">
        <v>7876</v>
      </c>
      <c r="I1652" s="24"/>
      <c r="J1652" s="24" t="s">
        <v>3048</v>
      </c>
      <c r="K1652" s="26">
        <v>45896</v>
      </c>
      <c r="L1652" s="26">
        <v>45029</v>
      </c>
      <c r="M1652" s="26">
        <v>45937</v>
      </c>
      <c r="N1652" s="24"/>
      <c r="O1652" s="26">
        <v>45937</v>
      </c>
      <c r="P1652" s="24" t="s">
        <v>3062</v>
      </c>
      <c r="Q1652" s="24" t="s">
        <v>3063</v>
      </c>
      <c r="R1652" s="24" t="s">
        <v>988</v>
      </c>
    </row>
    <row r="1653" spans="1:18" ht="53.4">
      <c r="A1653" s="24">
        <v>1652</v>
      </c>
      <c r="B1653" s="24" t="s">
        <v>7877</v>
      </c>
      <c r="C1653" s="29">
        <v>202517096609</v>
      </c>
      <c r="D1653" s="24" t="s">
        <v>67</v>
      </c>
      <c r="E1653" s="24" t="s">
        <v>7878</v>
      </c>
      <c r="F1653" s="24" t="s">
        <v>3091</v>
      </c>
      <c r="G1653" s="24" t="s">
        <v>5359</v>
      </c>
      <c r="H1653" s="25" t="s">
        <v>7879</v>
      </c>
      <c r="I1653" s="24"/>
      <c r="J1653" s="24" t="s">
        <v>3048</v>
      </c>
      <c r="K1653" s="26">
        <v>45919</v>
      </c>
      <c r="L1653" s="26">
        <v>45055</v>
      </c>
      <c r="M1653" s="26">
        <v>45937</v>
      </c>
      <c r="N1653" s="24"/>
      <c r="O1653" s="26">
        <v>45937</v>
      </c>
      <c r="P1653" s="24" t="s">
        <v>4491</v>
      </c>
      <c r="Q1653" s="24" t="s">
        <v>3279</v>
      </c>
      <c r="R1653" s="24" t="s">
        <v>988</v>
      </c>
    </row>
    <row r="1654" spans="1:18" ht="40.200000000000003">
      <c r="A1654" s="24">
        <v>1653</v>
      </c>
      <c r="B1654" s="24" t="s">
        <v>7880</v>
      </c>
      <c r="C1654" s="29">
        <v>202517096715</v>
      </c>
      <c r="D1654" s="24" t="s">
        <v>32</v>
      </c>
      <c r="E1654" s="24" t="s">
        <v>7881</v>
      </c>
      <c r="F1654" s="24" t="s">
        <v>3066</v>
      </c>
      <c r="G1654" s="24" t="s">
        <v>3067</v>
      </c>
      <c r="H1654" s="25" t="s">
        <v>7882</v>
      </c>
      <c r="I1654" s="24"/>
      <c r="J1654" s="24" t="s">
        <v>3048</v>
      </c>
      <c r="K1654" s="26">
        <v>45925</v>
      </c>
      <c r="L1654" s="26">
        <v>45274</v>
      </c>
      <c r="M1654" s="26">
        <v>45937</v>
      </c>
      <c r="N1654" s="24"/>
      <c r="O1654" s="26">
        <v>45937</v>
      </c>
      <c r="P1654" s="24" t="s">
        <v>3254</v>
      </c>
      <c r="Q1654" s="24" t="s">
        <v>3255</v>
      </c>
      <c r="R1654" s="24" t="s">
        <v>988</v>
      </c>
    </row>
    <row r="1655" spans="1:18" ht="27">
      <c r="A1655" s="24">
        <v>1654</v>
      </c>
      <c r="B1655" s="24" t="s">
        <v>7883</v>
      </c>
      <c r="C1655" s="29">
        <v>202517096598</v>
      </c>
      <c r="D1655" s="24" t="s">
        <v>32</v>
      </c>
      <c r="E1655" s="24" t="s">
        <v>7884</v>
      </c>
      <c r="F1655" s="24" t="s">
        <v>3066</v>
      </c>
      <c r="G1655" s="24" t="s">
        <v>3067</v>
      </c>
      <c r="H1655" s="25" t="s">
        <v>7885</v>
      </c>
      <c r="I1655" s="24"/>
      <c r="J1655" s="24" t="s">
        <v>3048</v>
      </c>
      <c r="K1655" s="26">
        <v>45917</v>
      </c>
      <c r="L1655" s="26">
        <v>45330</v>
      </c>
      <c r="M1655" s="26">
        <v>45937</v>
      </c>
      <c r="N1655" s="24"/>
      <c r="O1655" s="26">
        <v>45937</v>
      </c>
      <c r="P1655" s="24" t="s">
        <v>3141</v>
      </c>
      <c r="Q1655" s="24" t="s">
        <v>3142</v>
      </c>
      <c r="R1655" s="24" t="s">
        <v>988</v>
      </c>
    </row>
    <row r="1656" spans="1:18" ht="40.200000000000003">
      <c r="A1656" s="24">
        <v>1655</v>
      </c>
      <c r="B1656" s="24" t="s">
        <v>7886</v>
      </c>
      <c r="C1656" s="29">
        <v>202521096524</v>
      </c>
      <c r="D1656" s="24" t="s">
        <v>45</v>
      </c>
      <c r="E1656" s="24" t="s">
        <v>7887</v>
      </c>
      <c r="F1656" s="24" t="s">
        <v>3052</v>
      </c>
      <c r="G1656" s="24" t="s">
        <v>45</v>
      </c>
      <c r="H1656" s="25" t="s">
        <v>7888</v>
      </c>
      <c r="I1656" s="24" t="s">
        <v>23</v>
      </c>
      <c r="J1656" s="24" t="s">
        <v>3048</v>
      </c>
      <c r="K1656" s="26">
        <v>45902</v>
      </c>
      <c r="L1656" s="26">
        <v>45937</v>
      </c>
      <c r="M1656" s="26">
        <v>45937</v>
      </c>
      <c r="N1656" s="24"/>
      <c r="O1656" s="26">
        <v>45937</v>
      </c>
      <c r="P1656" s="24" t="s">
        <v>3414</v>
      </c>
      <c r="Q1656" s="24" t="s">
        <v>3415</v>
      </c>
      <c r="R1656" s="24" t="s">
        <v>988</v>
      </c>
    </row>
    <row r="1657" spans="1:18" ht="27">
      <c r="A1657" s="24">
        <v>1656</v>
      </c>
      <c r="B1657" s="24" t="s">
        <v>7889</v>
      </c>
      <c r="C1657" s="29">
        <v>202541096525</v>
      </c>
      <c r="D1657" s="24" t="s">
        <v>267</v>
      </c>
      <c r="E1657" s="24" t="s">
        <v>649</v>
      </c>
      <c r="F1657" s="24" t="s">
        <v>3052</v>
      </c>
      <c r="G1657" s="24" t="s">
        <v>7890</v>
      </c>
      <c r="H1657" s="25" t="s">
        <v>7891</v>
      </c>
      <c r="I1657" s="24" t="s">
        <v>23</v>
      </c>
      <c r="J1657" s="24" t="s">
        <v>3162</v>
      </c>
      <c r="K1657" s="26">
        <v>45887</v>
      </c>
      <c r="L1657" s="26">
        <v>45937</v>
      </c>
      <c r="M1657" s="26">
        <v>45937</v>
      </c>
      <c r="N1657" s="24"/>
      <c r="O1657" s="26">
        <v>45945</v>
      </c>
      <c r="P1657" s="24" t="s">
        <v>3305</v>
      </c>
      <c r="Q1657" s="24" t="s">
        <v>3306</v>
      </c>
      <c r="R1657" s="24" t="s">
        <v>3023</v>
      </c>
    </row>
    <row r="1658" spans="1:18" ht="40.200000000000003">
      <c r="A1658" s="24">
        <v>1657</v>
      </c>
      <c r="B1658" s="24" t="s">
        <v>1439</v>
      </c>
      <c r="C1658" s="29">
        <v>202521096649</v>
      </c>
      <c r="D1658" s="24" t="s">
        <v>41</v>
      </c>
      <c r="E1658" s="24" t="s">
        <v>1440</v>
      </c>
      <c r="F1658" s="24" t="s">
        <v>3052</v>
      </c>
      <c r="G1658" s="24" t="s">
        <v>41</v>
      </c>
      <c r="H1658" s="25" t="s">
        <v>7892</v>
      </c>
      <c r="I1658" s="24" t="s">
        <v>3152</v>
      </c>
      <c r="J1658" s="24" t="s">
        <v>3048</v>
      </c>
      <c r="K1658" s="26">
        <v>45931</v>
      </c>
      <c r="L1658" s="26">
        <v>45937</v>
      </c>
      <c r="M1658" s="26">
        <v>45937</v>
      </c>
      <c r="N1658" s="26">
        <v>46880</v>
      </c>
      <c r="O1658" s="24"/>
      <c r="P1658" s="24" t="s">
        <v>4735</v>
      </c>
      <c r="Q1658" s="24" t="s">
        <v>4736</v>
      </c>
      <c r="R1658" s="24" t="s">
        <v>968</v>
      </c>
    </row>
    <row r="1659" spans="1:18" ht="40.200000000000003">
      <c r="A1659" s="24">
        <v>1658</v>
      </c>
      <c r="B1659" s="24" t="s">
        <v>7893</v>
      </c>
      <c r="C1659" s="29">
        <v>202517096710</v>
      </c>
      <c r="D1659" s="24" t="s">
        <v>34</v>
      </c>
      <c r="E1659" s="24" t="s">
        <v>7894</v>
      </c>
      <c r="F1659" s="24" t="s">
        <v>3066</v>
      </c>
      <c r="G1659" s="24" t="s">
        <v>3067</v>
      </c>
      <c r="H1659" s="25" t="s">
        <v>7895</v>
      </c>
      <c r="I1659" s="24"/>
      <c r="J1659" s="24" t="s">
        <v>3048</v>
      </c>
      <c r="K1659" s="26">
        <v>45912</v>
      </c>
      <c r="L1659" s="26">
        <v>45063</v>
      </c>
      <c r="M1659" s="26">
        <v>45937</v>
      </c>
      <c r="N1659" s="24"/>
      <c r="O1659" s="26">
        <v>45937</v>
      </c>
      <c r="P1659" s="24" t="s">
        <v>3141</v>
      </c>
      <c r="Q1659" s="24" t="s">
        <v>3142</v>
      </c>
      <c r="R1659" s="24" t="s">
        <v>988</v>
      </c>
    </row>
    <row r="1660" spans="1:18" ht="40.200000000000003">
      <c r="A1660" s="24">
        <v>1659</v>
      </c>
      <c r="B1660" s="24" t="s">
        <v>7896</v>
      </c>
      <c r="C1660" s="29">
        <v>202517096749</v>
      </c>
      <c r="D1660" s="24" t="s">
        <v>34</v>
      </c>
      <c r="E1660" s="24" t="s">
        <v>7897</v>
      </c>
      <c r="F1660" s="24" t="s">
        <v>3066</v>
      </c>
      <c r="G1660" s="24" t="s">
        <v>3067</v>
      </c>
      <c r="H1660" s="25" t="s">
        <v>7898</v>
      </c>
      <c r="I1660" s="24"/>
      <c r="J1660" s="24" t="s">
        <v>3048</v>
      </c>
      <c r="K1660" s="26">
        <v>45933</v>
      </c>
      <c r="L1660" s="26">
        <v>45181</v>
      </c>
      <c r="M1660" s="26">
        <v>45937</v>
      </c>
      <c r="N1660" s="24"/>
      <c r="O1660" s="26">
        <v>45937</v>
      </c>
      <c r="P1660" s="24" t="s">
        <v>3173</v>
      </c>
      <c r="Q1660" s="24" t="s">
        <v>3174</v>
      </c>
      <c r="R1660" s="24" t="s">
        <v>988</v>
      </c>
    </row>
    <row r="1661" spans="1:18" ht="40.200000000000003">
      <c r="A1661" s="24">
        <v>1660</v>
      </c>
      <c r="B1661" s="24" t="s">
        <v>7899</v>
      </c>
      <c r="C1661" s="29">
        <v>202547096546</v>
      </c>
      <c r="D1661" s="24" t="s">
        <v>31</v>
      </c>
      <c r="E1661" s="24" t="s">
        <v>7900</v>
      </c>
      <c r="F1661" s="24" t="s">
        <v>3091</v>
      </c>
      <c r="G1661" s="24" t="s">
        <v>31</v>
      </c>
      <c r="H1661" s="25" t="s">
        <v>7901</v>
      </c>
      <c r="I1661" s="24"/>
      <c r="J1661" s="24" t="s">
        <v>3048</v>
      </c>
      <c r="K1661" s="26">
        <v>45931</v>
      </c>
      <c r="L1661" s="26">
        <v>45937</v>
      </c>
      <c r="M1661" s="26">
        <v>45937</v>
      </c>
      <c r="N1661" s="24"/>
      <c r="O1661" s="26">
        <v>45937</v>
      </c>
      <c r="P1661" s="24" t="s">
        <v>3069</v>
      </c>
      <c r="Q1661" s="24" t="s">
        <v>3070</v>
      </c>
      <c r="R1661" s="24" t="s">
        <v>988</v>
      </c>
    </row>
    <row r="1662" spans="1:18" ht="53.4">
      <c r="A1662" s="24">
        <v>1661</v>
      </c>
      <c r="B1662" s="24" t="s">
        <v>7902</v>
      </c>
      <c r="C1662" s="29">
        <v>202517096728</v>
      </c>
      <c r="D1662" s="24" t="s">
        <v>31</v>
      </c>
      <c r="E1662" s="24" t="s">
        <v>7903</v>
      </c>
      <c r="F1662" s="24" t="s">
        <v>3091</v>
      </c>
      <c r="G1662" s="24" t="s">
        <v>31</v>
      </c>
      <c r="H1662" s="25" t="s">
        <v>7904</v>
      </c>
      <c r="I1662" s="24"/>
      <c r="J1662" s="24" t="s">
        <v>3048</v>
      </c>
      <c r="K1662" s="26">
        <v>45930</v>
      </c>
      <c r="L1662" s="26">
        <v>45065</v>
      </c>
      <c r="M1662" s="26">
        <v>45937</v>
      </c>
      <c r="N1662" s="24"/>
      <c r="O1662" s="26">
        <v>45937</v>
      </c>
      <c r="P1662" s="24" t="s">
        <v>3364</v>
      </c>
      <c r="Q1662" s="24" t="s">
        <v>3255</v>
      </c>
      <c r="R1662" s="24" t="s">
        <v>988</v>
      </c>
    </row>
    <row r="1663" spans="1:18" ht="40.200000000000003">
      <c r="A1663" s="24">
        <v>1662</v>
      </c>
      <c r="B1663" s="24" t="s">
        <v>7905</v>
      </c>
      <c r="C1663" s="29">
        <v>202528096475</v>
      </c>
      <c r="D1663" s="24" t="s">
        <v>31</v>
      </c>
      <c r="E1663" s="24" t="s">
        <v>7906</v>
      </c>
      <c r="F1663" s="24" t="s">
        <v>3091</v>
      </c>
      <c r="G1663" s="24" t="s">
        <v>31</v>
      </c>
      <c r="H1663" s="25" t="s">
        <v>7907</v>
      </c>
      <c r="I1663" s="24"/>
      <c r="J1663" s="24" t="s">
        <v>3048</v>
      </c>
      <c r="K1663" s="26">
        <v>45936</v>
      </c>
      <c r="L1663" s="26">
        <v>45937</v>
      </c>
      <c r="M1663" s="26">
        <v>45937</v>
      </c>
      <c r="N1663" s="24"/>
      <c r="O1663" s="26">
        <v>45937</v>
      </c>
      <c r="P1663" s="24" t="s">
        <v>3098</v>
      </c>
      <c r="Q1663" s="24" t="s">
        <v>3099</v>
      </c>
      <c r="R1663" s="24" t="s">
        <v>3023</v>
      </c>
    </row>
    <row r="1664" spans="1:18" ht="40.200000000000003">
      <c r="A1664" s="24">
        <v>1663</v>
      </c>
      <c r="B1664" s="24" t="s">
        <v>7908</v>
      </c>
      <c r="C1664" s="29">
        <v>202541097026</v>
      </c>
      <c r="D1664" s="24" t="s">
        <v>33</v>
      </c>
      <c r="E1664" s="24" t="s">
        <v>7909</v>
      </c>
      <c r="F1664" s="24" t="s">
        <v>3052</v>
      </c>
      <c r="G1664" s="24" t="s">
        <v>3319</v>
      </c>
      <c r="H1664" s="25" t="s">
        <v>7910</v>
      </c>
      <c r="I1664" s="24" t="s">
        <v>23</v>
      </c>
      <c r="J1664" s="24" t="s">
        <v>3048</v>
      </c>
      <c r="K1664" s="26">
        <v>45825</v>
      </c>
      <c r="L1664" s="26">
        <v>45938</v>
      </c>
      <c r="M1664" s="26">
        <v>45938</v>
      </c>
      <c r="N1664" s="24"/>
      <c r="O1664" s="26">
        <v>45938</v>
      </c>
      <c r="P1664" s="24" t="s">
        <v>3168</v>
      </c>
      <c r="Q1664" s="24" t="s">
        <v>3050</v>
      </c>
      <c r="R1664" s="24" t="s">
        <v>988</v>
      </c>
    </row>
    <row r="1665" spans="1:18" ht="40.200000000000003">
      <c r="A1665" s="24">
        <v>1664</v>
      </c>
      <c r="B1665" s="24" t="s">
        <v>7911</v>
      </c>
      <c r="C1665" s="29">
        <v>202517096866</v>
      </c>
      <c r="D1665" s="24" t="s">
        <v>40</v>
      </c>
      <c r="E1665" s="24" t="s">
        <v>7912</v>
      </c>
      <c r="F1665" s="24" t="s">
        <v>3091</v>
      </c>
      <c r="G1665" s="24" t="s">
        <v>7913</v>
      </c>
      <c r="H1665" s="25" t="s">
        <v>7914</v>
      </c>
      <c r="I1665" s="24"/>
      <c r="J1665" s="24" t="s">
        <v>3048</v>
      </c>
      <c r="K1665" s="26">
        <v>45912</v>
      </c>
      <c r="L1665" s="26">
        <v>45006</v>
      </c>
      <c r="M1665" s="26">
        <v>45938</v>
      </c>
      <c r="N1665" s="24"/>
      <c r="O1665" s="26">
        <v>45938</v>
      </c>
      <c r="P1665" s="24" t="s">
        <v>3583</v>
      </c>
      <c r="Q1665" s="24" t="s">
        <v>3584</v>
      </c>
      <c r="R1665" s="24" t="s">
        <v>988</v>
      </c>
    </row>
    <row r="1666" spans="1:18" ht="53.4">
      <c r="A1666" s="24">
        <v>1665</v>
      </c>
      <c r="B1666" s="24" t="s">
        <v>7915</v>
      </c>
      <c r="C1666" s="29">
        <v>202547096953</v>
      </c>
      <c r="D1666" s="24" t="s">
        <v>180</v>
      </c>
      <c r="E1666" s="24" t="s">
        <v>7916</v>
      </c>
      <c r="F1666" s="24" t="s">
        <v>3091</v>
      </c>
      <c r="G1666" s="24" t="s">
        <v>7917</v>
      </c>
      <c r="H1666" s="25" t="s">
        <v>7918</v>
      </c>
      <c r="I1666" s="24"/>
      <c r="J1666" s="24" t="s">
        <v>3048</v>
      </c>
      <c r="K1666" s="26">
        <v>45883</v>
      </c>
      <c r="L1666" s="26">
        <v>44994</v>
      </c>
      <c r="M1666" s="26">
        <v>45938</v>
      </c>
      <c r="N1666" s="24"/>
      <c r="O1666" s="26">
        <v>45938</v>
      </c>
      <c r="P1666" s="24" t="s">
        <v>3335</v>
      </c>
      <c r="Q1666" s="24" t="s">
        <v>3336</v>
      </c>
      <c r="R1666" s="24" t="s">
        <v>988</v>
      </c>
    </row>
    <row r="1667" spans="1:18" ht="53.4">
      <c r="A1667" s="24">
        <v>1666</v>
      </c>
      <c r="B1667" s="24" t="s">
        <v>1441</v>
      </c>
      <c r="C1667" s="29">
        <v>202541097016</v>
      </c>
      <c r="D1667" s="24" t="s">
        <v>46</v>
      </c>
      <c r="E1667" s="24" t="s">
        <v>1442</v>
      </c>
      <c r="F1667" s="24" t="s">
        <v>3052</v>
      </c>
      <c r="G1667" s="24" t="s">
        <v>46</v>
      </c>
      <c r="H1667" s="25" t="s">
        <v>7919</v>
      </c>
      <c r="I1667" s="24" t="s">
        <v>3152</v>
      </c>
      <c r="J1667" s="24" t="s">
        <v>3048</v>
      </c>
      <c r="K1667" s="26">
        <v>45937</v>
      </c>
      <c r="L1667" s="26">
        <v>45938</v>
      </c>
      <c r="M1667" s="26">
        <v>45938</v>
      </c>
      <c r="N1667" s="26">
        <v>46881</v>
      </c>
      <c r="O1667" s="24"/>
      <c r="P1667" s="24" t="s">
        <v>3141</v>
      </c>
      <c r="Q1667" s="24" t="s">
        <v>3142</v>
      </c>
      <c r="R1667" s="24" t="s">
        <v>968</v>
      </c>
    </row>
    <row r="1668" spans="1:18" ht="53.4">
      <c r="A1668" s="24">
        <v>1667</v>
      </c>
      <c r="B1668" s="24" t="s">
        <v>652</v>
      </c>
      <c r="C1668" s="29">
        <v>202517096982</v>
      </c>
      <c r="D1668" s="24" t="s">
        <v>116</v>
      </c>
      <c r="E1668" s="24" t="s">
        <v>653</v>
      </c>
      <c r="F1668" s="24" t="s">
        <v>3302</v>
      </c>
      <c r="G1668" s="24" t="s">
        <v>7920</v>
      </c>
      <c r="H1668" s="25" t="s">
        <v>7921</v>
      </c>
      <c r="I1668" s="24"/>
      <c r="J1668" s="24" t="s">
        <v>3048</v>
      </c>
      <c r="K1668" s="26">
        <v>45896</v>
      </c>
      <c r="L1668" s="26">
        <v>45330</v>
      </c>
      <c r="M1668" s="26">
        <v>45938</v>
      </c>
      <c r="N1668" s="26">
        <v>46273</v>
      </c>
      <c r="O1668" s="24"/>
      <c r="P1668" s="24" t="s">
        <v>3364</v>
      </c>
      <c r="Q1668" s="24" t="s">
        <v>3255</v>
      </c>
      <c r="R1668" s="24" t="s">
        <v>650</v>
      </c>
    </row>
    <row r="1669" spans="1:18" ht="53.4">
      <c r="A1669" s="24">
        <v>1668</v>
      </c>
      <c r="B1669" s="24" t="s">
        <v>7922</v>
      </c>
      <c r="C1669" s="29">
        <v>202517096927</v>
      </c>
      <c r="D1669" s="24" t="s">
        <v>35</v>
      </c>
      <c r="E1669" s="24" t="s">
        <v>7923</v>
      </c>
      <c r="F1669" s="24" t="s">
        <v>3091</v>
      </c>
      <c r="G1669" s="24" t="s">
        <v>3213</v>
      </c>
      <c r="H1669" s="25" t="s">
        <v>7924</v>
      </c>
      <c r="I1669" s="24"/>
      <c r="J1669" s="24" t="s">
        <v>3048</v>
      </c>
      <c r="K1669" s="26">
        <v>45938</v>
      </c>
      <c r="L1669" s="26">
        <v>44994</v>
      </c>
      <c r="M1669" s="26">
        <v>45938</v>
      </c>
      <c r="N1669" s="24"/>
      <c r="O1669" s="26">
        <v>45938</v>
      </c>
      <c r="P1669" s="24" t="s">
        <v>3114</v>
      </c>
      <c r="Q1669" s="24" t="s">
        <v>3094</v>
      </c>
      <c r="R1669" s="24" t="s">
        <v>988</v>
      </c>
    </row>
    <row r="1670" spans="1:18" ht="53.4">
      <c r="A1670" s="24">
        <v>1669</v>
      </c>
      <c r="B1670" s="24" t="s">
        <v>7925</v>
      </c>
      <c r="C1670" s="29">
        <v>202511097211</v>
      </c>
      <c r="D1670" s="24" t="s">
        <v>148</v>
      </c>
      <c r="E1670" s="24" t="s">
        <v>7926</v>
      </c>
      <c r="F1670" s="24" t="s">
        <v>3052</v>
      </c>
      <c r="G1670" s="24" t="s">
        <v>3817</v>
      </c>
      <c r="H1670" s="25" t="s">
        <v>7927</v>
      </c>
      <c r="I1670" s="24" t="s">
        <v>23</v>
      </c>
      <c r="J1670" s="24" t="s">
        <v>3048</v>
      </c>
      <c r="K1670" s="26">
        <v>45744</v>
      </c>
      <c r="L1670" s="26">
        <v>45938</v>
      </c>
      <c r="M1670" s="26">
        <v>45938</v>
      </c>
      <c r="N1670" s="24"/>
      <c r="O1670" s="26">
        <v>45938</v>
      </c>
      <c r="P1670" s="24" t="s">
        <v>3289</v>
      </c>
      <c r="Q1670" s="24" t="s">
        <v>3290</v>
      </c>
      <c r="R1670" s="24" t="s">
        <v>3022</v>
      </c>
    </row>
    <row r="1671" spans="1:18" ht="40.200000000000003">
      <c r="A1671" s="24">
        <v>1670</v>
      </c>
      <c r="B1671" s="24" t="s">
        <v>7928</v>
      </c>
      <c r="C1671" s="29">
        <v>202517097253</v>
      </c>
      <c r="D1671" s="24" t="s">
        <v>94</v>
      </c>
      <c r="E1671" s="24" t="s">
        <v>7929</v>
      </c>
      <c r="F1671" s="24" t="s">
        <v>3473</v>
      </c>
      <c r="G1671" s="24" t="s">
        <v>94</v>
      </c>
      <c r="H1671" s="25" t="s">
        <v>7930</v>
      </c>
      <c r="I1671" s="24"/>
      <c r="J1671" s="24" t="s">
        <v>3048</v>
      </c>
      <c r="K1671" s="26">
        <v>45964</v>
      </c>
      <c r="L1671" s="26">
        <v>44995</v>
      </c>
      <c r="M1671" s="26">
        <v>45938</v>
      </c>
      <c r="N1671" s="24"/>
      <c r="O1671" s="26">
        <v>45938</v>
      </c>
      <c r="P1671" s="24" t="s">
        <v>3248</v>
      </c>
      <c r="Q1671" s="24" t="s">
        <v>3249</v>
      </c>
      <c r="R1671" s="24" t="s">
        <v>988</v>
      </c>
    </row>
    <row r="1672" spans="1:18" ht="27">
      <c r="A1672" s="24">
        <v>1671</v>
      </c>
      <c r="B1672" s="24" t="s">
        <v>7931</v>
      </c>
      <c r="C1672" s="29">
        <v>202517096886</v>
      </c>
      <c r="D1672" s="24" t="s">
        <v>513</v>
      </c>
      <c r="E1672" s="24" t="s">
        <v>7932</v>
      </c>
      <c r="F1672" s="24" t="s">
        <v>3045</v>
      </c>
      <c r="G1672" s="24" t="s">
        <v>7933</v>
      </c>
      <c r="H1672" s="25" t="s">
        <v>7934</v>
      </c>
      <c r="I1672" s="24"/>
      <c r="J1672" s="24" t="s">
        <v>3048</v>
      </c>
      <c r="K1672" s="26">
        <v>45883</v>
      </c>
      <c r="L1672" s="26">
        <v>45005</v>
      </c>
      <c r="M1672" s="26">
        <v>45938</v>
      </c>
      <c r="N1672" s="24"/>
      <c r="O1672" s="26">
        <v>45938</v>
      </c>
      <c r="P1672" s="24" t="s">
        <v>3695</v>
      </c>
      <c r="Q1672" s="24" t="s">
        <v>3085</v>
      </c>
      <c r="R1672" s="24" t="s">
        <v>988</v>
      </c>
    </row>
    <row r="1673" spans="1:18" ht="53.4">
      <c r="A1673" s="24">
        <v>1672</v>
      </c>
      <c r="B1673" s="24" t="s">
        <v>1443</v>
      </c>
      <c r="C1673" s="29">
        <v>202511096919</v>
      </c>
      <c r="D1673" s="24" t="s">
        <v>483</v>
      </c>
      <c r="E1673" s="24" t="s">
        <v>649</v>
      </c>
      <c r="F1673" s="24" t="s">
        <v>3052</v>
      </c>
      <c r="G1673" s="24" t="s">
        <v>7935</v>
      </c>
      <c r="H1673" s="25" t="s">
        <v>7936</v>
      </c>
      <c r="I1673" s="24" t="s">
        <v>3152</v>
      </c>
      <c r="J1673" s="24" t="s">
        <v>3162</v>
      </c>
      <c r="K1673" s="26">
        <v>45813</v>
      </c>
      <c r="L1673" s="26">
        <v>45938</v>
      </c>
      <c r="M1673" s="26">
        <v>45938</v>
      </c>
      <c r="N1673" s="26">
        <v>46881</v>
      </c>
      <c r="O1673" s="24"/>
      <c r="P1673" s="24" t="s">
        <v>4109</v>
      </c>
      <c r="Q1673" s="24" t="s">
        <v>3683</v>
      </c>
      <c r="R1673" s="24" t="s">
        <v>968</v>
      </c>
    </row>
    <row r="1674" spans="1:18" ht="53.4">
      <c r="A1674" s="24">
        <v>1673</v>
      </c>
      <c r="B1674" s="24" t="s">
        <v>1444</v>
      </c>
      <c r="C1674" s="29">
        <v>202541097195</v>
      </c>
      <c r="D1674" s="24" t="s">
        <v>31</v>
      </c>
      <c r="E1674" s="24" t="s">
        <v>1445</v>
      </c>
      <c r="F1674" s="24" t="s">
        <v>3091</v>
      </c>
      <c r="G1674" s="24" t="s">
        <v>31</v>
      </c>
      <c r="H1674" s="25" t="s">
        <v>7937</v>
      </c>
      <c r="I1674" s="24" t="s">
        <v>3152</v>
      </c>
      <c r="J1674" s="24" t="s">
        <v>3048</v>
      </c>
      <c r="K1674" s="26">
        <v>45938</v>
      </c>
      <c r="L1674" s="26">
        <v>45938</v>
      </c>
      <c r="M1674" s="26">
        <v>45938</v>
      </c>
      <c r="N1674" s="26">
        <v>46881</v>
      </c>
      <c r="O1674" s="24"/>
      <c r="P1674" s="24" t="s">
        <v>3103</v>
      </c>
      <c r="Q1674" s="24" t="s">
        <v>3104</v>
      </c>
      <c r="R1674" s="24" t="s">
        <v>968</v>
      </c>
    </row>
    <row r="1675" spans="1:18" ht="40.200000000000003">
      <c r="A1675" s="24">
        <v>1674</v>
      </c>
      <c r="B1675" s="24" t="s">
        <v>7938</v>
      </c>
      <c r="C1675" s="29">
        <v>202547096910</v>
      </c>
      <c r="D1675" s="24" t="s">
        <v>31</v>
      </c>
      <c r="E1675" s="24" t="s">
        <v>7939</v>
      </c>
      <c r="F1675" s="24" t="s">
        <v>3091</v>
      </c>
      <c r="G1675" s="24" t="s">
        <v>31</v>
      </c>
      <c r="H1675" s="25" t="s">
        <v>7940</v>
      </c>
      <c r="I1675" s="24"/>
      <c r="J1675" s="24" t="s">
        <v>3048</v>
      </c>
      <c r="K1675" s="26">
        <v>45931</v>
      </c>
      <c r="L1675" s="26">
        <v>45938</v>
      </c>
      <c r="M1675" s="26">
        <v>45938</v>
      </c>
      <c r="N1675" s="24"/>
      <c r="O1675" s="26">
        <v>45938</v>
      </c>
      <c r="P1675" s="24" t="s">
        <v>3215</v>
      </c>
      <c r="Q1675" s="24" t="s">
        <v>3216</v>
      </c>
      <c r="R1675" s="24" t="s">
        <v>988</v>
      </c>
    </row>
    <row r="1676" spans="1:18" ht="53.4">
      <c r="A1676" s="24">
        <v>1675</v>
      </c>
      <c r="B1676" s="24" t="s">
        <v>7941</v>
      </c>
      <c r="C1676" s="29">
        <v>202517096883</v>
      </c>
      <c r="D1676" s="24" t="s">
        <v>34</v>
      </c>
      <c r="E1676" s="24" t="s">
        <v>7942</v>
      </c>
      <c r="F1676" s="24" t="s">
        <v>3066</v>
      </c>
      <c r="G1676" s="24" t="s">
        <v>3067</v>
      </c>
      <c r="H1676" s="25" t="s">
        <v>7943</v>
      </c>
      <c r="I1676" s="24"/>
      <c r="J1676" s="24" t="s">
        <v>3048</v>
      </c>
      <c r="K1676" s="26">
        <v>45933</v>
      </c>
      <c r="L1676" s="26">
        <v>45149</v>
      </c>
      <c r="M1676" s="26">
        <v>45938</v>
      </c>
      <c r="N1676" s="24"/>
      <c r="O1676" s="26">
        <v>45939</v>
      </c>
      <c r="P1676" s="24" t="s">
        <v>3233</v>
      </c>
      <c r="Q1676" s="24" t="s">
        <v>3234</v>
      </c>
      <c r="R1676" s="24" t="s">
        <v>988</v>
      </c>
    </row>
    <row r="1677" spans="1:18" ht="40.200000000000003">
      <c r="A1677" s="24">
        <v>1676</v>
      </c>
      <c r="B1677" s="24" t="s">
        <v>7944</v>
      </c>
      <c r="C1677" s="29">
        <v>202547097577</v>
      </c>
      <c r="D1677" s="24" t="s">
        <v>96</v>
      </c>
      <c r="E1677" s="24" t="s">
        <v>7945</v>
      </c>
      <c r="F1677" s="24" t="s">
        <v>3177</v>
      </c>
      <c r="G1677" s="24" t="s">
        <v>3178</v>
      </c>
      <c r="H1677" s="25" t="s">
        <v>7946</v>
      </c>
      <c r="I1677" s="24"/>
      <c r="J1677" s="24" t="s">
        <v>3048</v>
      </c>
      <c r="K1677" s="26">
        <v>45903</v>
      </c>
      <c r="L1677" s="26">
        <v>45015</v>
      </c>
      <c r="M1677" s="26">
        <v>45939</v>
      </c>
      <c r="N1677" s="24"/>
      <c r="O1677" s="26">
        <v>45939</v>
      </c>
      <c r="P1677" s="24" t="s">
        <v>3120</v>
      </c>
      <c r="Q1677" s="24" t="s">
        <v>3121</v>
      </c>
      <c r="R1677" s="24" t="s">
        <v>988</v>
      </c>
    </row>
    <row r="1678" spans="1:18" ht="53.4">
      <c r="A1678" s="24">
        <v>1677</v>
      </c>
      <c r="B1678" s="24" t="s">
        <v>7947</v>
      </c>
      <c r="C1678" s="29">
        <v>202517097599</v>
      </c>
      <c r="D1678" s="24" t="s">
        <v>104</v>
      </c>
      <c r="E1678" s="24" t="s">
        <v>7948</v>
      </c>
      <c r="F1678" s="24" t="s">
        <v>3066</v>
      </c>
      <c r="G1678" s="24" t="s">
        <v>3067</v>
      </c>
      <c r="H1678" s="25" t="s">
        <v>7949</v>
      </c>
      <c r="I1678" s="24"/>
      <c r="J1678" s="24" t="s">
        <v>3048</v>
      </c>
      <c r="K1678" s="26">
        <v>45849</v>
      </c>
      <c r="L1678" s="26">
        <v>45272</v>
      </c>
      <c r="M1678" s="26">
        <v>45939</v>
      </c>
      <c r="N1678" s="24"/>
      <c r="O1678" s="26">
        <v>45939</v>
      </c>
      <c r="P1678" s="24" t="s">
        <v>3135</v>
      </c>
      <c r="Q1678" s="24" t="s">
        <v>3136</v>
      </c>
      <c r="R1678" s="24" t="s">
        <v>988</v>
      </c>
    </row>
    <row r="1679" spans="1:18" ht="53.4">
      <c r="A1679" s="24">
        <v>1678</v>
      </c>
      <c r="B1679" s="24" t="s">
        <v>7950</v>
      </c>
      <c r="C1679" s="29">
        <v>202541097364</v>
      </c>
      <c r="D1679" s="24" t="s">
        <v>39</v>
      </c>
      <c r="E1679" s="24" t="s">
        <v>7951</v>
      </c>
      <c r="F1679" s="24" t="s">
        <v>3165</v>
      </c>
      <c r="G1679" s="24" t="s">
        <v>3166</v>
      </c>
      <c r="H1679" s="25" t="s">
        <v>7952</v>
      </c>
      <c r="I1679" s="24" t="s">
        <v>23</v>
      </c>
      <c r="J1679" s="24" t="s">
        <v>3048</v>
      </c>
      <c r="K1679" s="26">
        <v>45860</v>
      </c>
      <c r="L1679" s="26">
        <v>45939</v>
      </c>
      <c r="M1679" s="26">
        <v>45939</v>
      </c>
      <c r="N1679" s="24"/>
      <c r="O1679" s="26">
        <v>45939</v>
      </c>
      <c r="P1679" s="24" t="s">
        <v>3079</v>
      </c>
      <c r="Q1679" s="24" t="s">
        <v>3080</v>
      </c>
      <c r="R1679" s="24" t="s">
        <v>988</v>
      </c>
    </row>
    <row r="1680" spans="1:18" ht="27">
      <c r="A1680" s="24">
        <v>1679</v>
      </c>
      <c r="B1680" s="24" t="s">
        <v>7953</v>
      </c>
      <c r="C1680" s="29">
        <v>202544097604</v>
      </c>
      <c r="D1680" s="24" t="s">
        <v>39</v>
      </c>
      <c r="E1680" s="24" t="s">
        <v>7954</v>
      </c>
      <c r="F1680" s="24" t="s">
        <v>3165</v>
      </c>
      <c r="G1680" s="24" t="s">
        <v>3166</v>
      </c>
      <c r="H1680" s="25" t="s">
        <v>7955</v>
      </c>
      <c r="I1680" s="24"/>
      <c r="J1680" s="24" t="s">
        <v>3048</v>
      </c>
      <c r="K1680" s="26">
        <v>45937</v>
      </c>
      <c r="L1680" s="26">
        <v>45576</v>
      </c>
      <c r="M1680" s="26">
        <v>45939</v>
      </c>
      <c r="N1680" s="24"/>
      <c r="O1680" s="26">
        <v>45939</v>
      </c>
      <c r="P1680" s="24" t="s">
        <v>3893</v>
      </c>
      <c r="Q1680" s="24" t="s">
        <v>3894</v>
      </c>
      <c r="R1680" s="24" t="s">
        <v>988</v>
      </c>
    </row>
    <row r="1681" spans="1:18" ht="53.4">
      <c r="A1681" s="24">
        <v>1680</v>
      </c>
      <c r="B1681" s="24" t="s">
        <v>7956</v>
      </c>
      <c r="C1681" s="29">
        <v>202517097594</v>
      </c>
      <c r="D1681" s="24" t="s">
        <v>206</v>
      </c>
      <c r="E1681" s="24" t="s">
        <v>7957</v>
      </c>
      <c r="F1681" s="24" t="s">
        <v>3091</v>
      </c>
      <c r="G1681" s="24" t="s">
        <v>4926</v>
      </c>
      <c r="H1681" s="25" t="s">
        <v>7958</v>
      </c>
      <c r="I1681" s="24"/>
      <c r="J1681" s="24" t="s">
        <v>3048</v>
      </c>
      <c r="K1681" s="26">
        <v>45887</v>
      </c>
      <c r="L1681" s="26">
        <v>44995</v>
      </c>
      <c r="M1681" s="26">
        <v>45939</v>
      </c>
      <c r="N1681" s="24"/>
      <c r="O1681" s="26">
        <v>45939</v>
      </c>
      <c r="P1681" s="24" t="s">
        <v>3535</v>
      </c>
      <c r="Q1681" s="24" t="s">
        <v>3536</v>
      </c>
      <c r="R1681" s="24" t="s">
        <v>988</v>
      </c>
    </row>
    <row r="1682" spans="1:18" ht="66.599999999999994">
      <c r="A1682" s="24">
        <v>1681</v>
      </c>
      <c r="B1682" s="24" t="s">
        <v>7959</v>
      </c>
      <c r="C1682" s="29">
        <v>202517097344</v>
      </c>
      <c r="D1682" s="24" t="s">
        <v>206</v>
      </c>
      <c r="E1682" s="24" t="s">
        <v>7960</v>
      </c>
      <c r="F1682" s="24" t="s">
        <v>3091</v>
      </c>
      <c r="G1682" s="24" t="s">
        <v>4926</v>
      </c>
      <c r="H1682" s="25" t="s">
        <v>7961</v>
      </c>
      <c r="I1682" s="24"/>
      <c r="J1682" s="24" t="s">
        <v>3048</v>
      </c>
      <c r="K1682" s="26">
        <v>45887</v>
      </c>
      <c r="L1682" s="26">
        <v>44995</v>
      </c>
      <c r="M1682" s="26">
        <v>45939</v>
      </c>
      <c r="N1682" s="24"/>
      <c r="O1682" s="26">
        <v>45939</v>
      </c>
      <c r="P1682" s="24" t="s">
        <v>3535</v>
      </c>
      <c r="Q1682" s="24" t="s">
        <v>3536</v>
      </c>
      <c r="R1682" s="24" t="s">
        <v>988</v>
      </c>
    </row>
    <row r="1683" spans="1:18" ht="53.4">
      <c r="A1683" s="24">
        <v>1682</v>
      </c>
      <c r="B1683" s="24" t="s">
        <v>1446</v>
      </c>
      <c r="C1683" s="29">
        <v>202521097614</v>
      </c>
      <c r="D1683" s="24" t="s">
        <v>535</v>
      </c>
      <c r="E1683" s="24" t="s">
        <v>1447</v>
      </c>
      <c r="F1683" s="24" t="s">
        <v>3052</v>
      </c>
      <c r="G1683" s="24" t="s">
        <v>535</v>
      </c>
      <c r="H1683" s="25" t="s">
        <v>7962</v>
      </c>
      <c r="I1683" s="24" t="s">
        <v>3152</v>
      </c>
      <c r="J1683" s="24" t="s">
        <v>3048</v>
      </c>
      <c r="K1683" s="26">
        <v>45931</v>
      </c>
      <c r="L1683" s="26">
        <v>45939</v>
      </c>
      <c r="M1683" s="26">
        <v>45939</v>
      </c>
      <c r="N1683" s="26">
        <v>46882</v>
      </c>
      <c r="O1683" s="24"/>
      <c r="P1683" s="24" t="s">
        <v>3130</v>
      </c>
      <c r="Q1683" s="24" t="s">
        <v>3131</v>
      </c>
      <c r="R1683" s="24" t="s">
        <v>968</v>
      </c>
    </row>
    <row r="1684" spans="1:18" ht="40.200000000000003">
      <c r="A1684" s="24">
        <v>1683</v>
      </c>
      <c r="B1684" s="24" t="s">
        <v>7963</v>
      </c>
      <c r="C1684" s="29">
        <v>202517097348</v>
      </c>
      <c r="D1684" s="24" t="s">
        <v>47</v>
      </c>
      <c r="E1684" s="24" t="s">
        <v>7964</v>
      </c>
      <c r="F1684" s="24" t="s">
        <v>3091</v>
      </c>
      <c r="G1684" s="24" t="s">
        <v>5953</v>
      </c>
      <c r="H1684" s="25" t="s">
        <v>7965</v>
      </c>
      <c r="I1684" s="24"/>
      <c r="J1684" s="24" t="s">
        <v>3048</v>
      </c>
      <c r="K1684" s="26">
        <v>45929</v>
      </c>
      <c r="L1684" s="26">
        <v>45027</v>
      </c>
      <c r="M1684" s="26">
        <v>45939</v>
      </c>
      <c r="N1684" s="24"/>
      <c r="O1684" s="26">
        <v>45939</v>
      </c>
      <c r="P1684" s="24" t="s">
        <v>3248</v>
      </c>
      <c r="Q1684" s="24" t="s">
        <v>3249</v>
      </c>
      <c r="R1684" s="24" t="s">
        <v>647</v>
      </c>
    </row>
    <row r="1685" spans="1:18" ht="27">
      <c r="A1685" s="24">
        <v>1684</v>
      </c>
      <c r="B1685" s="24" t="s">
        <v>7966</v>
      </c>
      <c r="C1685" s="29">
        <v>202514097342</v>
      </c>
      <c r="D1685" s="24" t="s">
        <v>52</v>
      </c>
      <c r="E1685" s="24" t="s">
        <v>7967</v>
      </c>
      <c r="F1685" s="24" t="s">
        <v>3045</v>
      </c>
      <c r="G1685" s="24" t="s">
        <v>4870</v>
      </c>
      <c r="H1685" s="25" t="s">
        <v>7968</v>
      </c>
      <c r="I1685" s="24"/>
      <c r="J1685" s="24" t="s">
        <v>3048</v>
      </c>
      <c r="K1685" s="26">
        <v>45930</v>
      </c>
      <c r="L1685" s="26">
        <v>45604</v>
      </c>
      <c r="M1685" s="26">
        <v>45939</v>
      </c>
      <c r="N1685" s="24"/>
      <c r="O1685" s="26">
        <v>45939</v>
      </c>
      <c r="P1685" s="24" t="s">
        <v>3284</v>
      </c>
      <c r="Q1685" s="24" t="s">
        <v>3285</v>
      </c>
      <c r="R1685" s="24" t="s">
        <v>988</v>
      </c>
    </row>
    <row r="1686" spans="1:18" ht="27">
      <c r="A1686" s="24">
        <v>1685</v>
      </c>
      <c r="B1686" s="24" t="s">
        <v>7969</v>
      </c>
      <c r="C1686" s="29">
        <v>202517097280</v>
      </c>
      <c r="D1686" s="24" t="s">
        <v>185</v>
      </c>
      <c r="E1686" s="24" t="s">
        <v>7970</v>
      </c>
      <c r="F1686" s="24" t="s">
        <v>3059</v>
      </c>
      <c r="G1686" s="24" t="s">
        <v>235</v>
      </c>
      <c r="H1686" s="25" t="s">
        <v>7971</v>
      </c>
      <c r="I1686" s="24"/>
      <c r="J1686" s="24" t="s">
        <v>3048</v>
      </c>
      <c r="K1686" s="26">
        <v>45882</v>
      </c>
      <c r="L1686" s="26">
        <v>44994</v>
      </c>
      <c r="M1686" s="26">
        <v>45939</v>
      </c>
      <c r="N1686" s="24"/>
      <c r="O1686" s="26">
        <v>45939</v>
      </c>
      <c r="P1686" s="24" t="s">
        <v>3204</v>
      </c>
      <c r="Q1686" s="24" t="s">
        <v>3205</v>
      </c>
      <c r="R1686" s="24" t="s">
        <v>988</v>
      </c>
    </row>
    <row r="1687" spans="1:18" ht="53.4">
      <c r="A1687" s="24">
        <v>1686</v>
      </c>
      <c r="B1687" s="24" t="s">
        <v>766</v>
      </c>
      <c r="C1687" s="29">
        <v>202544097398</v>
      </c>
      <c r="D1687" s="24" t="s">
        <v>82</v>
      </c>
      <c r="E1687" s="24" t="s">
        <v>767</v>
      </c>
      <c r="F1687" s="24" t="s">
        <v>3045</v>
      </c>
      <c r="G1687" s="24" t="s">
        <v>7545</v>
      </c>
      <c r="H1687" s="25" t="s">
        <v>7972</v>
      </c>
      <c r="I1687" s="24"/>
      <c r="J1687" s="24" t="s">
        <v>3048</v>
      </c>
      <c r="K1687" s="26">
        <v>45936</v>
      </c>
      <c r="L1687" s="26">
        <v>45575</v>
      </c>
      <c r="M1687" s="26">
        <v>45939</v>
      </c>
      <c r="N1687" s="26">
        <v>46517</v>
      </c>
      <c r="O1687" s="24"/>
      <c r="P1687" s="24" t="s">
        <v>4128</v>
      </c>
      <c r="Q1687" s="24" t="s">
        <v>3360</v>
      </c>
      <c r="R1687" s="24" t="s">
        <v>650</v>
      </c>
    </row>
    <row r="1688" spans="1:18" ht="66.599999999999994">
      <c r="A1688" s="24">
        <v>1687</v>
      </c>
      <c r="B1688" s="24" t="s">
        <v>7973</v>
      </c>
      <c r="C1688" s="29">
        <v>202517097337</v>
      </c>
      <c r="D1688" s="24" t="s">
        <v>108</v>
      </c>
      <c r="E1688" s="24" t="s">
        <v>7974</v>
      </c>
      <c r="F1688" s="24" t="s">
        <v>3312</v>
      </c>
      <c r="G1688" s="24" t="s">
        <v>7975</v>
      </c>
      <c r="H1688" s="25" t="s">
        <v>7976</v>
      </c>
      <c r="I1688" s="24"/>
      <c r="J1688" s="24" t="s">
        <v>3048</v>
      </c>
      <c r="K1688" s="26">
        <v>45925</v>
      </c>
      <c r="L1688" s="26">
        <v>45016</v>
      </c>
      <c r="M1688" s="26">
        <v>45939</v>
      </c>
      <c r="N1688" s="24"/>
      <c r="O1688" s="26">
        <v>45939</v>
      </c>
      <c r="P1688" s="24" t="s">
        <v>3055</v>
      </c>
      <c r="Q1688" s="24" t="s">
        <v>3056</v>
      </c>
      <c r="R1688" s="24" t="s">
        <v>988</v>
      </c>
    </row>
    <row r="1689" spans="1:18" ht="53.4">
      <c r="A1689" s="24">
        <v>1688</v>
      </c>
      <c r="B1689" s="24" t="s">
        <v>7977</v>
      </c>
      <c r="C1689" s="29">
        <v>202517097339</v>
      </c>
      <c r="D1689" s="24" t="s">
        <v>108</v>
      </c>
      <c r="E1689" s="24" t="s">
        <v>7978</v>
      </c>
      <c r="F1689" s="24" t="s">
        <v>3312</v>
      </c>
      <c r="G1689" s="24" t="s">
        <v>7975</v>
      </c>
      <c r="H1689" s="25" t="s">
        <v>7979</v>
      </c>
      <c r="I1689" s="24"/>
      <c r="J1689" s="24" t="s">
        <v>3048</v>
      </c>
      <c r="K1689" s="26">
        <v>45925</v>
      </c>
      <c r="L1689" s="26">
        <v>45016</v>
      </c>
      <c r="M1689" s="26">
        <v>45939</v>
      </c>
      <c r="N1689" s="24"/>
      <c r="O1689" s="26">
        <v>45939</v>
      </c>
      <c r="P1689" s="24" t="s">
        <v>3055</v>
      </c>
      <c r="Q1689" s="24" t="s">
        <v>3056</v>
      </c>
      <c r="R1689" s="24" t="s">
        <v>988</v>
      </c>
    </row>
    <row r="1690" spans="1:18" ht="40.200000000000003">
      <c r="A1690" s="24">
        <v>1689</v>
      </c>
      <c r="B1690" s="24" t="s">
        <v>7980</v>
      </c>
      <c r="C1690" s="29">
        <v>202514097302</v>
      </c>
      <c r="D1690" s="24" t="s">
        <v>313</v>
      </c>
      <c r="E1690" s="24" t="s">
        <v>7981</v>
      </c>
      <c r="F1690" s="24" t="s">
        <v>3045</v>
      </c>
      <c r="G1690" s="24" t="s">
        <v>4870</v>
      </c>
      <c r="H1690" s="25" t="s">
        <v>7982</v>
      </c>
      <c r="I1690" s="24"/>
      <c r="J1690" s="24" t="s">
        <v>3048</v>
      </c>
      <c r="K1690" s="26">
        <v>45901</v>
      </c>
      <c r="L1690" s="26">
        <v>45727</v>
      </c>
      <c r="M1690" s="26">
        <v>45939</v>
      </c>
      <c r="N1690" s="24"/>
      <c r="O1690" s="26">
        <v>45939</v>
      </c>
      <c r="P1690" s="24" t="s">
        <v>3284</v>
      </c>
      <c r="Q1690" s="24" t="s">
        <v>3285</v>
      </c>
      <c r="R1690" s="24" t="s">
        <v>988</v>
      </c>
    </row>
    <row r="1691" spans="1:18" ht="40.200000000000003">
      <c r="A1691" s="24">
        <v>1690</v>
      </c>
      <c r="B1691" s="24" t="s">
        <v>7983</v>
      </c>
      <c r="C1691" s="29">
        <v>202517097606</v>
      </c>
      <c r="D1691" s="24" t="s">
        <v>32</v>
      </c>
      <c r="E1691" s="24" t="s">
        <v>7984</v>
      </c>
      <c r="F1691" s="24" t="s">
        <v>3066</v>
      </c>
      <c r="G1691" s="24" t="s">
        <v>3067</v>
      </c>
      <c r="H1691" s="25" t="s">
        <v>7985</v>
      </c>
      <c r="I1691" s="24"/>
      <c r="J1691" s="24" t="s">
        <v>3048</v>
      </c>
      <c r="K1691" s="26">
        <v>45933</v>
      </c>
      <c r="L1691" s="26">
        <v>45261</v>
      </c>
      <c r="M1691" s="26">
        <v>45939</v>
      </c>
      <c r="N1691" s="24"/>
      <c r="O1691" s="26">
        <v>45939</v>
      </c>
      <c r="P1691" s="24" t="s">
        <v>3254</v>
      </c>
      <c r="Q1691" s="24" t="s">
        <v>3255</v>
      </c>
      <c r="R1691" s="24" t="s">
        <v>988</v>
      </c>
    </row>
    <row r="1692" spans="1:18" ht="53.4">
      <c r="A1692" s="24">
        <v>1691</v>
      </c>
      <c r="B1692" s="24" t="s">
        <v>7986</v>
      </c>
      <c r="C1692" s="29">
        <v>202511097403</v>
      </c>
      <c r="D1692" s="24" t="s">
        <v>332</v>
      </c>
      <c r="E1692" s="24" t="s">
        <v>649</v>
      </c>
      <c r="F1692" s="24" t="s">
        <v>3052</v>
      </c>
      <c r="G1692" s="24" t="s">
        <v>7987</v>
      </c>
      <c r="H1692" s="25" t="s">
        <v>7988</v>
      </c>
      <c r="I1692" s="24" t="s">
        <v>23</v>
      </c>
      <c r="J1692" s="24" t="s">
        <v>3048</v>
      </c>
      <c r="K1692" s="26">
        <v>45875</v>
      </c>
      <c r="L1692" s="26">
        <v>45939</v>
      </c>
      <c r="M1692" s="26">
        <v>45939</v>
      </c>
      <c r="N1692" s="24"/>
      <c r="O1692" s="26">
        <v>45947</v>
      </c>
      <c r="P1692" s="24" t="s">
        <v>3695</v>
      </c>
      <c r="Q1692" s="24" t="s">
        <v>3085</v>
      </c>
      <c r="R1692" s="24" t="s">
        <v>3023</v>
      </c>
    </row>
    <row r="1693" spans="1:18" ht="53.4">
      <c r="A1693" s="24">
        <v>1692</v>
      </c>
      <c r="B1693" s="24" t="s">
        <v>1448</v>
      </c>
      <c r="C1693" s="29">
        <v>202521097480</v>
      </c>
      <c r="D1693" s="24" t="s">
        <v>246</v>
      </c>
      <c r="E1693" s="24" t="s">
        <v>649</v>
      </c>
      <c r="F1693" s="24" t="s">
        <v>3052</v>
      </c>
      <c r="G1693" s="24" t="s">
        <v>246</v>
      </c>
      <c r="H1693" s="25" t="s">
        <v>7989</v>
      </c>
      <c r="I1693" s="24" t="s">
        <v>3152</v>
      </c>
      <c r="J1693" s="24" t="s">
        <v>3048</v>
      </c>
      <c r="K1693" s="26">
        <v>45741</v>
      </c>
      <c r="L1693" s="26">
        <v>45939</v>
      </c>
      <c r="M1693" s="26">
        <v>45939</v>
      </c>
      <c r="N1693" s="26">
        <v>46882</v>
      </c>
      <c r="O1693" s="24"/>
      <c r="P1693" s="24" t="s">
        <v>3278</v>
      </c>
      <c r="Q1693" s="24" t="s">
        <v>3279</v>
      </c>
      <c r="R1693" s="24" t="s">
        <v>968</v>
      </c>
    </row>
    <row r="1694" spans="1:18" ht="40.200000000000003">
      <c r="A1694" s="24">
        <v>1693</v>
      </c>
      <c r="B1694" s="24" t="s">
        <v>7990</v>
      </c>
      <c r="C1694" s="29">
        <v>202517097553</v>
      </c>
      <c r="D1694" s="24" t="s">
        <v>31</v>
      </c>
      <c r="E1694" s="24" t="s">
        <v>7991</v>
      </c>
      <c r="F1694" s="24" t="s">
        <v>3091</v>
      </c>
      <c r="G1694" s="24" t="s">
        <v>31</v>
      </c>
      <c r="H1694" s="25" t="s">
        <v>7992</v>
      </c>
      <c r="I1694" s="24"/>
      <c r="J1694" s="24" t="s">
        <v>3048</v>
      </c>
      <c r="K1694" s="26">
        <v>45939</v>
      </c>
      <c r="L1694" s="26">
        <v>45090</v>
      </c>
      <c r="M1694" s="26">
        <v>45939</v>
      </c>
      <c r="N1694" s="24"/>
      <c r="O1694" s="26">
        <v>45939</v>
      </c>
      <c r="P1694" s="24" t="s">
        <v>3114</v>
      </c>
      <c r="Q1694" s="24" t="s">
        <v>3094</v>
      </c>
      <c r="R1694" s="24" t="s">
        <v>988</v>
      </c>
    </row>
    <row r="1695" spans="1:18" ht="27">
      <c r="A1695" s="24">
        <v>1694</v>
      </c>
      <c r="B1695" s="24" t="s">
        <v>7993</v>
      </c>
      <c r="C1695" s="29">
        <v>202547097835</v>
      </c>
      <c r="D1695" s="24" t="s">
        <v>263</v>
      </c>
      <c r="E1695" s="24" t="s">
        <v>7994</v>
      </c>
      <c r="F1695" s="24" t="s">
        <v>3059</v>
      </c>
      <c r="G1695" s="24" t="s">
        <v>7995</v>
      </c>
      <c r="H1695" s="25" t="s">
        <v>7996</v>
      </c>
      <c r="I1695" s="24"/>
      <c r="J1695" s="24" t="s">
        <v>3048</v>
      </c>
      <c r="K1695" s="26">
        <v>45910</v>
      </c>
      <c r="L1695" s="26">
        <v>45002</v>
      </c>
      <c r="M1695" s="26">
        <v>45940</v>
      </c>
      <c r="N1695" s="24"/>
      <c r="O1695" s="26">
        <v>45940</v>
      </c>
      <c r="P1695" s="24" t="s">
        <v>3410</v>
      </c>
      <c r="Q1695" s="24" t="s">
        <v>3150</v>
      </c>
      <c r="R1695" s="24" t="s">
        <v>988</v>
      </c>
    </row>
    <row r="1696" spans="1:18" ht="40.200000000000003">
      <c r="A1696" s="24">
        <v>1695</v>
      </c>
      <c r="B1696" s="24" t="s">
        <v>1457</v>
      </c>
      <c r="C1696" s="29">
        <v>202531097856</v>
      </c>
      <c r="D1696" s="24" t="s">
        <v>292</v>
      </c>
      <c r="E1696" s="24" t="s">
        <v>649</v>
      </c>
      <c r="F1696" s="24" t="s">
        <v>3052</v>
      </c>
      <c r="G1696" s="24" t="s">
        <v>292</v>
      </c>
      <c r="H1696" s="25" t="s">
        <v>7997</v>
      </c>
      <c r="I1696" s="24" t="s">
        <v>3152</v>
      </c>
      <c r="J1696" s="24" t="s">
        <v>3048</v>
      </c>
      <c r="K1696" s="26">
        <v>45895</v>
      </c>
      <c r="L1696" s="26">
        <v>45940</v>
      </c>
      <c r="M1696" s="26">
        <v>45940</v>
      </c>
      <c r="N1696" s="26">
        <v>46883</v>
      </c>
      <c r="O1696" s="24"/>
      <c r="P1696" s="24" t="s">
        <v>3062</v>
      </c>
      <c r="Q1696" s="24" t="s">
        <v>3063</v>
      </c>
      <c r="R1696" s="24" t="s">
        <v>968</v>
      </c>
    </row>
    <row r="1697" spans="1:18" ht="53.4">
      <c r="A1697" s="24">
        <v>1696</v>
      </c>
      <c r="B1697" s="24" t="s">
        <v>7998</v>
      </c>
      <c r="C1697" s="29">
        <v>202547097907</v>
      </c>
      <c r="D1697" s="24" t="s">
        <v>39</v>
      </c>
      <c r="E1697" s="24" t="s">
        <v>7999</v>
      </c>
      <c r="F1697" s="24" t="s">
        <v>3165</v>
      </c>
      <c r="G1697" s="24" t="s">
        <v>3166</v>
      </c>
      <c r="H1697" s="25" t="s">
        <v>8000</v>
      </c>
      <c r="I1697" s="24"/>
      <c r="J1697" s="24" t="s">
        <v>3048</v>
      </c>
      <c r="K1697" s="26">
        <v>45826</v>
      </c>
      <c r="L1697" s="26">
        <v>44998</v>
      </c>
      <c r="M1697" s="26">
        <v>45940</v>
      </c>
      <c r="N1697" s="24"/>
      <c r="O1697" s="26">
        <v>45940</v>
      </c>
      <c r="P1697" s="24" t="s">
        <v>3168</v>
      </c>
      <c r="Q1697" s="24" t="s">
        <v>3050</v>
      </c>
      <c r="R1697" s="24" t="s">
        <v>988</v>
      </c>
    </row>
    <row r="1698" spans="1:18" ht="40.200000000000003">
      <c r="A1698" s="24">
        <v>1697</v>
      </c>
      <c r="B1698" s="24" t="s">
        <v>8001</v>
      </c>
      <c r="C1698" s="29">
        <v>202517097700</v>
      </c>
      <c r="D1698" s="24" t="s">
        <v>58</v>
      </c>
      <c r="E1698" s="24" t="s">
        <v>8002</v>
      </c>
      <c r="F1698" s="24" t="s">
        <v>3312</v>
      </c>
      <c r="G1698" s="24" t="s">
        <v>6499</v>
      </c>
      <c r="H1698" s="25" t="s">
        <v>8003</v>
      </c>
      <c r="I1698" s="24"/>
      <c r="J1698" s="24" t="s">
        <v>3048</v>
      </c>
      <c r="K1698" s="26">
        <v>45926</v>
      </c>
      <c r="L1698" s="26">
        <v>45044</v>
      </c>
      <c r="M1698" s="26">
        <v>45940</v>
      </c>
      <c r="N1698" s="24"/>
      <c r="O1698" s="26">
        <v>45940</v>
      </c>
      <c r="P1698" s="24" t="s">
        <v>3726</v>
      </c>
      <c r="Q1698" s="24" t="s">
        <v>3727</v>
      </c>
      <c r="R1698" s="24" t="s">
        <v>988</v>
      </c>
    </row>
    <row r="1699" spans="1:18" ht="53.4">
      <c r="A1699" s="24">
        <v>1698</v>
      </c>
      <c r="B1699" s="24" t="s">
        <v>8004</v>
      </c>
      <c r="C1699" s="29">
        <v>202517097662</v>
      </c>
      <c r="D1699" s="24" t="s">
        <v>76</v>
      </c>
      <c r="E1699" s="24" t="s">
        <v>8005</v>
      </c>
      <c r="F1699" s="24" t="s">
        <v>3066</v>
      </c>
      <c r="G1699" s="24" t="s">
        <v>3319</v>
      </c>
      <c r="H1699" s="25" t="s">
        <v>8006</v>
      </c>
      <c r="I1699" s="24"/>
      <c r="J1699" s="24" t="s">
        <v>3048</v>
      </c>
      <c r="K1699" s="26">
        <v>45877</v>
      </c>
      <c r="L1699" s="26">
        <v>45028</v>
      </c>
      <c r="M1699" s="26">
        <v>45940</v>
      </c>
      <c r="N1699" s="24"/>
      <c r="O1699" s="26">
        <v>45940</v>
      </c>
      <c r="P1699" s="24" t="s">
        <v>3141</v>
      </c>
      <c r="Q1699" s="24" t="s">
        <v>3142</v>
      </c>
      <c r="R1699" s="24" t="s">
        <v>988</v>
      </c>
    </row>
    <row r="1700" spans="1:18" ht="40.200000000000003">
      <c r="A1700" s="24">
        <v>1699</v>
      </c>
      <c r="B1700" s="24" t="s">
        <v>8007</v>
      </c>
      <c r="C1700" s="29">
        <v>202547098004</v>
      </c>
      <c r="D1700" s="24" t="s">
        <v>510</v>
      </c>
      <c r="E1700" s="24" t="s">
        <v>8008</v>
      </c>
      <c r="F1700" s="24" t="s">
        <v>3091</v>
      </c>
      <c r="G1700" s="24" t="s">
        <v>510</v>
      </c>
      <c r="H1700" s="25" t="s">
        <v>8009</v>
      </c>
      <c r="I1700" s="24"/>
      <c r="J1700" s="24" t="s">
        <v>3048</v>
      </c>
      <c r="K1700" s="26">
        <v>45891</v>
      </c>
      <c r="L1700" s="26">
        <v>45000</v>
      </c>
      <c r="M1700" s="26">
        <v>45940</v>
      </c>
      <c r="N1700" s="24"/>
      <c r="O1700" s="26">
        <v>45940</v>
      </c>
      <c r="P1700" s="24" t="s">
        <v>3120</v>
      </c>
      <c r="Q1700" s="24" t="s">
        <v>3121</v>
      </c>
      <c r="R1700" s="24" t="s">
        <v>988</v>
      </c>
    </row>
    <row r="1701" spans="1:18" ht="53.4">
      <c r="A1701" s="24">
        <v>1700</v>
      </c>
      <c r="B1701" s="24" t="s">
        <v>1453</v>
      </c>
      <c r="C1701" s="29">
        <v>202541098020</v>
      </c>
      <c r="D1701" s="24" t="s">
        <v>56</v>
      </c>
      <c r="E1701" s="24" t="s">
        <v>1454</v>
      </c>
      <c r="F1701" s="24" t="s">
        <v>3091</v>
      </c>
      <c r="G1701" s="24" t="s">
        <v>4358</v>
      </c>
      <c r="H1701" s="25" t="s">
        <v>8010</v>
      </c>
      <c r="I1701" s="24" t="s">
        <v>3152</v>
      </c>
      <c r="J1701" s="24" t="s">
        <v>3048</v>
      </c>
      <c r="K1701" s="26">
        <v>45940</v>
      </c>
      <c r="L1701" s="26">
        <v>45940</v>
      </c>
      <c r="M1701" s="26">
        <v>45940</v>
      </c>
      <c r="N1701" s="26">
        <v>46883</v>
      </c>
      <c r="O1701" s="24"/>
      <c r="P1701" s="24" t="s">
        <v>4128</v>
      </c>
      <c r="Q1701" s="24" t="s">
        <v>3360</v>
      </c>
      <c r="R1701" s="24" t="s">
        <v>968</v>
      </c>
    </row>
    <row r="1702" spans="1:18" ht="40.200000000000003">
      <c r="A1702" s="24">
        <v>1701</v>
      </c>
      <c r="B1702" s="24" t="s">
        <v>1455</v>
      </c>
      <c r="C1702" s="29">
        <v>202541097898</v>
      </c>
      <c r="D1702" s="24" t="s">
        <v>56</v>
      </c>
      <c r="E1702" s="24" t="s">
        <v>1456</v>
      </c>
      <c r="F1702" s="24" t="s">
        <v>3091</v>
      </c>
      <c r="G1702" s="24" t="s">
        <v>4358</v>
      </c>
      <c r="H1702" s="25" t="s">
        <v>8011</v>
      </c>
      <c r="I1702" s="24" t="s">
        <v>3152</v>
      </c>
      <c r="J1702" s="24" t="s">
        <v>3048</v>
      </c>
      <c r="K1702" s="26">
        <v>45940</v>
      </c>
      <c r="L1702" s="26">
        <v>45940</v>
      </c>
      <c r="M1702" s="26">
        <v>45940</v>
      </c>
      <c r="N1702" s="26">
        <v>46883</v>
      </c>
      <c r="O1702" s="24"/>
      <c r="P1702" s="24" t="s">
        <v>3049</v>
      </c>
      <c r="Q1702" s="24" t="s">
        <v>3050</v>
      </c>
      <c r="R1702" s="24" t="s">
        <v>647</v>
      </c>
    </row>
    <row r="1703" spans="1:18" ht="53.4">
      <c r="A1703" s="24">
        <v>1702</v>
      </c>
      <c r="B1703" s="24" t="s">
        <v>1449</v>
      </c>
      <c r="C1703" s="29">
        <v>202541097850</v>
      </c>
      <c r="D1703" s="24" t="s">
        <v>56</v>
      </c>
      <c r="E1703" s="24" t="s">
        <v>1450</v>
      </c>
      <c r="F1703" s="24" t="s">
        <v>3091</v>
      </c>
      <c r="G1703" s="24" t="s">
        <v>4358</v>
      </c>
      <c r="H1703" s="25" t="s">
        <v>8012</v>
      </c>
      <c r="I1703" s="24" t="s">
        <v>3152</v>
      </c>
      <c r="J1703" s="24" t="s">
        <v>3048</v>
      </c>
      <c r="K1703" s="26">
        <v>45940</v>
      </c>
      <c r="L1703" s="26">
        <v>45940</v>
      </c>
      <c r="M1703" s="26">
        <v>45940</v>
      </c>
      <c r="N1703" s="26">
        <v>46883</v>
      </c>
      <c r="O1703" s="24"/>
      <c r="P1703" s="24" t="s">
        <v>3168</v>
      </c>
      <c r="Q1703" s="24" t="s">
        <v>3050</v>
      </c>
      <c r="R1703" s="24" t="s">
        <v>647</v>
      </c>
    </row>
    <row r="1704" spans="1:18" ht="53.4">
      <c r="A1704" s="24">
        <v>1703</v>
      </c>
      <c r="B1704" s="24" t="s">
        <v>1451</v>
      </c>
      <c r="C1704" s="29">
        <v>202541097808</v>
      </c>
      <c r="D1704" s="24" t="s">
        <v>56</v>
      </c>
      <c r="E1704" s="24" t="s">
        <v>1452</v>
      </c>
      <c r="F1704" s="24" t="s">
        <v>3091</v>
      </c>
      <c r="G1704" s="24" t="s">
        <v>4358</v>
      </c>
      <c r="H1704" s="25" t="s">
        <v>8013</v>
      </c>
      <c r="I1704" s="24" t="s">
        <v>3152</v>
      </c>
      <c r="J1704" s="24" t="s">
        <v>3048</v>
      </c>
      <c r="K1704" s="26">
        <v>45940</v>
      </c>
      <c r="L1704" s="26">
        <v>45940</v>
      </c>
      <c r="M1704" s="26">
        <v>45940</v>
      </c>
      <c r="N1704" s="26">
        <v>46883</v>
      </c>
      <c r="O1704" s="24"/>
      <c r="P1704" s="24" t="s">
        <v>3173</v>
      </c>
      <c r="Q1704" s="24" t="s">
        <v>3174</v>
      </c>
      <c r="R1704" s="24" t="s">
        <v>647</v>
      </c>
    </row>
    <row r="1705" spans="1:18" ht="53.4">
      <c r="A1705" s="24">
        <v>1704</v>
      </c>
      <c r="B1705" s="24" t="s">
        <v>8014</v>
      </c>
      <c r="C1705" s="29">
        <v>202517097824</v>
      </c>
      <c r="D1705" s="24" t="s">
        <v>71</v>
      </c>
      <c r="E1705" s="24" t="s">
        <v>8015</v>
      </c>
      <c r="F1705" s="24" t="s">
        <v>3312</v>
      </c>
      <c r="G1705" s="24" t="s">
        <v>3741</v>
      </c>
      <c r="H1705" s="25" t="s">
        <v>8016</v>
      </c>
      <c r="I1705" s="24"/>
      <c r="J1705" s="24" t="s">
        <v>3048</v>
      </c>
      <c r="K1705" s="26">
        <v>45889</v>
      </c>
      <c r="L1705" s="26">
        <v>45005</v>
      </c>
      <c r="M1705" s="26">
        <v>45940</v>
      </c>
      <c r="N1705" s="24"/>
      <c r="O1705" s="26">
        <v>45940</v>
      </c>
      <c r="P1705" s="24" t="s">
        <v>3294</v>
      </c>
      <c r="Q1705" s="24" t="s">
        <v>3295</v>
      </c>
      <c r="R1705" s="24" t="s">
        <v>988</v>
      </c>
    </row>
    <row r="1706" spans="1:18" ht="40.200000000000003">
      <c r="A1706" s="24">
        <v>1705</v>
      </c>
      <c r="B1706" s="24" t="s">
        <v>8017</v>
      </c>
      <c r="C1706" s="29">
        <v>202547097703</v>
      </c>
      <c r="D1706" s="24" t="s">
        <v>35</v>
      </c>
      <c r="E1706" s="24" t="s">
        <v>8018</v>
      </c>
      <c r="F1706" s="24" t="s">
        <v>3091</v>
      </c>
      <c r="G1706" s="24" t="s">
        <v>3213</v>
      </c>
      <c r="H1706" s="25" t="s">
        <v>8019</v>
      </c>
      <c r="I1706" s="24"/>
      <c r="J1706" s="24" t="s">
        <v>3048</v>
      </c>
      <c r="K1706" s="26">
        <v>45937</v>
      </c>
      <c r="L1706" s="26">
        <v>44998</v>
      </c>
      <c r="M1706" s="26">
        <v>45940</v>
      </c>
      <c r="N1706" s="24"/>
      <c r="O1706" s="26">
        <v>45940</v>
      </c>
      <c r="P1706" s="24" t="s">
        <v>3098</v>
      </c>
      <c r="Q1706" s="24" t="s">
        <v>3099</v>
      </c>
      <c r="R1706" s="24" t="s">
        <v>988</v>
      </c>
    </row>
    <row r="1707" spans="1:18" ht="40.200000000000003">
      <c r="A1707" s="24">
        <v>1706</v>
      </c>
      <c r="B1707" s="24" t="s">
        <v>8020</v>
      </c>
      <c r="C1707" s="29">
        <v>202517097813</v>
      </c>
      <c r="D1707" s="24" t="s">
        <v>35</v>
      </c>
      <c r="E1707" s="24" t="s">
        <v>649</v>
      </c>
      <c r="F1707" s="24" t="s">
        <v>3091</v>
      </c>
      <c r="G1707" s="24" t="s">
        <v>3213</v>
      </c>
      <c r="H1707" s="25" t="s">
        <v>8021</v>
      </c>
      <c r="I1707" s="24"/>
      <c r="J1707" s="24" t="s">
        <v>3048</v>
      </c>
      <c r="K1707" s="26">
        <v>45937</v>
      </c>
      <c r="L1707" s="26">
        <v>44995</v>
      </c>
      <c r="M1707" s="26">
        <v>45940</v>
      </c>
      <c r="N1707" s="24"/>
      <c r="O1707" s="26">
        <v>45940</v>
      </c>
      <c r="P1707" s="24" t="s">
        <v>3069</v>
      </c>
      <c r="Q1707" s="24" t="s">
        <v>3070</v>
      </c>
      <c r="R1707" s="24" t="s">
        <v>988</v>
      </c>
    </row>
    <row r="1708" spans="1:18" ht="53.4">
      <c r="A1708" s="24">
        <v>1707</v>
      </c>
      <c r="B1708" s="24" t="s">
        <v>8022</v>
      </c>
      <c r="C1708" s="29">
        <v>202517098036</v>
      </c>
      <c r="D1708" s="24" t="s">
        <v>330</v>
      </c>
      <c r="E1708" s="24" t="s">
        <v>8023</v>
      </c>
      <c r="F1708" s="24" t="s">
        <v>3302</v>
      </c>
      <c r="G1708" s="24" t="s">
        <v>6962</v>
      </c>
      <c r="H1708" s="25" t="s">
        <v>8024</v>
      </c>
      <c r="I1708" s="24"/>
      <c r="J1708" s="24" t="s">
        <v>3048</v>
      </c>
      <c r="K1708" s="26">
        <v>45915</v>
      </c>
      <c r="L1708" s="26">
        <v>45007</v>
      </c>
      <c r="M1708" s="26">
        <v>45940</v>
      </c>
      <c r="N1708" s="24"/>
      <c r="O1708" s="26">
        <v>45940</v>
      </c>
      <c r="P1708" s="24" t="s">
        <v>3069</v>
      </c>
      <c r="Q1708" s="24" t="s">
        <v>3070</v>
      </c>
      <c r="R1708" s="24" t="s">
        <v>988</v>
      </c>
    </row>
    <row r="1709" spans="1:18" ht="27">
      <c r="A1709" s="24">
        <v>1708</v>
      </c>
      <c r="B1709" s="24" t="s">
        <v>8025</v>
      </c>
      <c r="C1709" s="29">
        <v>202547097804</v>
      </c>
      <c r="D1709" s="24" t="s">
        <v>31</v>
      </c>
      <c r="E1709" s="24" t="s">
        <v>8026</v>
      </c>
      <c r="F1709" s="24" t="s">
        <v>3091</v>
      </c>
      <c r="G1709" s="24" t="s">
        <v>31</v>
      </c>
      <c r="H1709" s="25" t="s">
        <v>8027</v>
      </c>
      <c r="I1709" s="24"/>
      <c r="J1709" s="24" t="s">
        <v>3048</v>
      </c>
      <c r="K1709" s="26">
        <v>45936</v>
      </c>
      <c r="L1709" s="26">
        <v>45069</v>
      </c>
      <c r="M1709" s="26">
        <v>45940</v>
      </c>
      <c r="N1709" s="24"/>
      <c r="O1709" s="26">
        <v>45940</v>
      </c>
      <c r="P1709" s="24" t="s">
        <v>3103</v>
      </c>
      <c r="Q1709" s="24" t="s">
        <v>3104</v>
      </c>
      <c r="R1709" s="24" t="s">
        <v>988</v>
      </c>
    </row>
    <row r="1710" spans="1:18" ht="27">
      <c r="A1710" s="24">
        <v>1709</v>
      </c>
      <c r="B1710" s="24" t="s">
        <v>1458</v>
      </c>
      <c r="C1710" s="29">
        <v>202541097849</v>
      </c>
      <c r="D1710" s="24" t="s">
        <v>31</v>
      </c>
      <c r="E1710" s="24" t="s">
        <v>1459</v>
      </c>
      <c r="F1710" s="24" t="s">
        <v>3091</v>
      </c>
      <c r="G1710" s="24" t="s">
        <v>31</v>
      </c>
      <c r="H1710" s="25" t="s">
        <v>8028</v>
      </c>
      <c r="I1710" s="24" t="s">
        <v>3152</v>
      </c>
      <c r="J1710" s="24" t="s">
        <v>3048</v>
      </c>
      <c r="K1710" s="26">
        <v>45940</v>
      </c>
      <c r="L1710" s="26">
        <v>45940</v>
      </c>
      <c r="M1710" s="26">
        <v>45940</v>
      </c>
      <c r="N1710" s="26">
        <v>46883</v>
      </c>
      <c r="O1710" s="24"/>
      <c r="P1710" s="24" t="s">
        <v>3215</v>
      </c>
      <c r="Q1710" s="24" t="s">
        <v>3216</v>
      </c>
      <c r="R1710" s="24" t="s">
        <v>968</v>
      </c>
    </row>
    <row r="1711" spans="1:18" ht="53.4">
      <c r="A1711" s="24">
        <v>1710</v>
      </c>
      <c r="B1711" s="24" t="s">
        <v>1460</v>
      </c>
      <c r="C1711" s="29">
        <v>202541097752</v>
      </c>
      <c r="D1711" s="24" t="s">
        <v>31</v>
      </c>
      <c r="E1711" s="24" t="s">
        <v>1461</v>
      </c>
      <c r="F1711" s="24" t="s">
        <v>3091</v>
      </c>
      <c r="G1711" s="24" t="s">
        <v>31</v>
      </c>
      <c r="H1711" s="25" t="s">
        <v>8029</v>
      </c>
      <c r="I1711" s="24" t="s">
        <v>3152</v>
      </c>
      <c r="J1711" s="24" t="s">
        <v>3048</v>
      </c>
      <c r="K1711" s="26">
        <v>45940</v>
      </c>
      <c r="L1711" s="26">
        <v>45940</v>
      </c>
      <c r="M1711" s="26">
        <v>45940</v>
      </c>
      <c r="N1711" s="26">
        <v>46883</v>
      </c>
      <c r="O1711" s="24"/>
      <c r="P1711" s="24" t="s">
        <v>3192</v>
      </c>
      <c r="Q1711" s="24" t="s">
        <v>3193</v>
      </c>
      <c r="R1711" s="24" t="s">
        <v>968</v>
      </c>
    </row>
    <row r="1712" spans="1:18" ht="27">
      <c r="A1712" s="24">
        <v>1711</v>
      </c>
      <c r="B1712" s="24" t="s">
        <v>8030</v>
      </c>
      <c r="C1712" s="29">
        <v>202517097884</v>
      </c>
      <c r="D1712" s="24" t="s">
        <v>34</v>
      </c>
      <c r="E1712" s="24" t="s">
        <v>8031</v>
      </c>
      <c r="F1712" s="24" t="s">
        <v>3066</v>
      </c>
      <c r="G1712" s="24" t="s">
        <v>3067</v>
      </c>
      <c r="H1712" s="25" t="s">
        <v>8032</v>
      </c>
      <c r="I1712" s="24"/>
      <c r="J1712" s="24" t="s">
        <v>3048</v>
      </c>
      <c r="K1712" s="26">
        <v>45931</v>
      </c>
      <c r="L1712" s="26">
        <v>45117</v>
      </c>
      <c r="M1712" s="26">
        <v>45940</v>
      </c>
      <c r="N1712" s="24"/>
      <c r="O1712" s="26">
        <v>45940</v>
      </c>
      <c r="P1712" s="24" t="s">
        <v>3239</v>
      </c>
      <c r="Q1712" s="24" t="s">
        <v>3240</v>
      </c>
      <c r="R1712" s="24" t="s">
        <v>988</v>
      </c>
    </row>
    <row r="1713" spans="1:18" ht="27">
      <c r="A1713" s="24">
        <v>1712</v>
      </c>
      <c r="B1713" s="24" t="s">
        <v>8033</v>
      </c>
      <c r="C1713" s="29">
        <v>202517098014</v>
      </c>
      <c r="D1713" s="24" t="s">
        <v>107</v>
      </c>
      <c r="E1713" s="24" t="s">
        <v>8034</v>
      </c>
      <c r="F1713" s="24" t="s">
        <v>3091</v>
      </c>
      <c r="G1713" s="24" t="s">
        <v>8035</v>
      </c>
      <c r="H1713" s="25" t="s">
        <v>8036</v>
      </c>
      <c r="I1713" s="24"/>
      <c r="J1713" s="24" t="s">
        <v>3048</v>
      </c>
      <c r="K1713" s="26">
        <v>45933</v>
      </c>
      <c r="L1713" s="26">
        <v>45027</v>
      </c>
      <c r="M1713" s="26">
        <v>45940</v>
      </c>
      <c r="N1713" s="24"/>
      <c r="O1713" s="26">
        <v>45940</v>
      </c>
      <c r="P1713" s="24" t="s">
        <v>3289</v>
      </c>
      <c r="Q1713" s="24" t="s">
        <v>3290</v>
      </c>
      <c r="R1713" s="24" t="s">
        <v>988</v>
      </c>
    </row>
    <row r="1714" spans="1:18" ht="40.200000000000003">
      <c r="A1714" s="24">
        <v>1713</v>
      </c>
      <c r="B1714" s="24" t="s">
        <v>1489</v>
      </c>
      <c r="C1714" s="29">
        <v>202541098592</v>
      </c>
      <c r="D1714" s="24" t="s">
        <v>37</v>
      </c>
      <c r="E1714" s="24" t="s">
        <v>1490</v>
      </c>
      <c r="F1714" s="24" t="s">
        <v>3059</v>
      </c>
      <c r="G1714" s="24" t="s">
        <v>3330</v>
      </c>
      <c r="H1714" s="25" t="s">
        <v>8037</v>
      </c>
      <c r="I1714" s="24" t="s">
        <v>23</v>
      </c>
      <c r="J1714" s="24" t="s">
        <v>3048</v>
      </c>
      <c r="K1714" s="26">
        <v>45873</v>
      </c>
      <c r="L1714" s="26">
        <v>45943</v>
      </c>
      <c r="M1714" s="26">
        <v>45943</v>
      </c>
      <c r="N1714" s="26">
        <v>46886</v>
      </c>
      <c r="O1714" s="24"/>
      <c r="P1714" s="24" t="s">
        <v>3239</v>
      </c>
      <c r="Q1714" s="24" t="s">
        <v>3240</v>
      </c>
      <c r="R1714" s="24" t="s">
        <v>974</v>
      </c>
    </row>
    <row r="1715" spans="1:18" ht="40.200000000000003">
      <c r="A1715" s="24">
        <v>1714</v>
      </c>
      <c r="B1715" s="24" t="s">
        <v>1487</v>
      </c>
      <c r="C1715" s="29">
        <v>202541098611</v>
      </c>
      <c r="D1715" s="24" t="s">
        <v>37</v>
      </c>
      <c r="E1715" s="24" t="s">
        <v>1488</v>
      </c>
      <c r="F1715" s="24" t="s">
        <v>3059</v>
      </c>
      <c r="G1715" s="24" t="s">
        <v>3330</v>
      </c>
      <c r="H1715" s="25" t="s">
        <v>8038</v>
      </c>
      <c r="I1715" s="24" t="s">
        <v>23</v>
      </c>
      <c r="J1715" s="24" t="s">
        <v>3048</v>
      </c>
      <c r="K1715" s="26">
        <v>45896</v>
      </c>
      <c r="L1715" s="26">
        <v>45943</v>
      </c>
      <c r="M1715" s="26">
        <v>45943</v>
      </c>
      <c r="N1715" s="26">
        <v>46886</v>
      </c>
      <c r="O1715" s="24"/>
      <c r="P1715" s="24" t="s">
        <v>3141</v>
      </c>
      <c r="Q1715" s="24" t="s">
        <v>3142</v>
      </c>
      <c r="R1715" s="24" t="s">
        <v>974</v>
      </c>
    </row>
    <row r="1716" spans="1:18" ht="53.4">
      <c r="A1716" s="24">
        <v>1715</v>
      </c>
      <c r="B1716" s="24" t="s">
        <v>1485</v>
      </c>
      <c r="C1716" s="29">
        <v>202541098736</v>
      </c>
      <c r="D1716" s="24" t="s">
        <v>33</v>
      </c>
      <c r="E1716" s="24" t="s">
        <v>1486</v>
      </c>
      <c r="F1716" s="24" t="s">
        <v>3052</v>
      </c>
      <c r="G1716" s="24" t="s">
        <v>3319</v>
      </c>
      <c r="H1716" s="25" t="s">
        <v>8039</v>
      </c>
      <c r="I1716" s="24" t="s">
        <v>3152</v>
      </c>
      <c r="J1716" s="24" t="s">
        <v>3048</v>
      </c>
      <c r="K1716" s="26">
        <v>45939</v>
      </c>
      <c r="L1716" s="26">
        <v>45943</v>
      </c>
      <c r="M1716" s="26">
        <v>45943</v>
      </c>
      <c r="N1716" s="26">
        <v>46886</v>
      </c>
      <c r="O1716" s="24"/>
      <c r="P1716" s="24" t="s">
        <v>3079</v>
      </c>
      <c r="Q1716" s="24" t="s">
        <v>3080</v>
      </c>
      <c r="R1716" s="24" t="s">
        <v>968</v>
      </c>
    </row>
    <row r="1717" spans="1:18" ht="79.8">
      <c r="A1717" s="24">
        <v>1716</v>
      </c>
      <c r="B1717" s="24" t="s">
        <v>1483</v>
      </c>
      <c r="C1717" s="29">
        <v>202511098800</v>
      </c>
      <c r="D1717" s="24" t="s">
        <v>83</v>
      </c>
      <c r="E1717" s="24" t="s">
        <v>1484</v>
      </c>
      <c r="F1717" s="24" t="s">
        <v>3091</v>
      </c>
      <c r="G1717" s="24" t="s">
        <v>3171</v>
      </c>
      <c r="H1717" s="25" t="s">
        <v>8040</v>
      </c>
      <c r="I1717" s="24" t="s">
        <v>3152</v>
      </c>
      <c r="J1717" s="24" t="s">
        <v>3048</v>
      </c>
      <c r="K1717" s="26">
        <v>45937</v>
      </c>
      <c r="L1717" s="26">
        <v>45943</v>
      </c>
      <c r="M1717" s="26">
        <v>45943</v>
      </c>
      <c r="N1717" s="26">
        <v>46886</v>
      </c>
      <c r="O1717" s="24"/>
      <c r="P1717" s="24" t="s">
        <v>3173</v>
      </c>
      <c r="Q1717" s="24" t="s">
        <v>3174</v>
      </c>
      <c r="R1717" s="24" t="s">
        <v>968</v>
      </c>
    </row>
    <row r="1718" spans="1:18" ht="40.200000000000003">
      <c r="A1718" s="24">
        <v>1717</v>
      </c>
      <c r="B1718" s="24" t="s">
        <v>8041</v>
      </c>
      <c r="C1718" s="29">
        <v>202541098813</v>
      </c>
      <c r="D1718" s="24" t="s">
        <v>39</v>
      </c>
      <c r="E1718" s="24" t="s">
        <v>8042</v>
      </c>
      <c r="F1718" s="24" t="s">
        <v>3165</v>
      </c>
      <c r="G1718" s="24" t="s">
        <v>3166</v>
      </c>
      <c r="H1718" s="25" t="s">
        <v>8043</v>
      </c>
      <c r="I1718" s="24" t="s">
        <v>23</v>
      </c>
      <c r="J1718" s="24" t="s">
        <v>3048</v>
      </c>
      <c r="K1718" s="26">
        <v>45860</v>
      </c>
      <c r="L1718" s="26">
        <v>45943</v>
      </c>
      <c r="M1718" s="26">
        <v>45943</v>
      </c>
      <c r="N1718" s="24"/>
      <c r="O1718" s="26">
        <v>45943</v>
      </c>
      <c r="P1718" s="24" t="s">
        <v>3321</v>
      </c>
      <c r="Q1718" s="24" t="s">
        <v>3322</v>
      </c>
      <c r="R1718" s="24" t="s">
        <v>988</v>
      </c>
    </row>
    <row r="1719" spans="1:18" ht="40.200000000000003">
      <c r="A1719" s="24">
        <v>1718</v>
      </c>
      <c r="B1719" s="24" t="s">
        <v>8044</v>
      </c>
      <c r="C1719" s="29">
        <v>202517098344</v>
      </c>
      <c r="D1719" s="24" t="s">
        <v>400</v>
      </c>
      <c r="E1719" s="24" t="s">
        <v>8045</v>
      </c>
      <c r="F1719" s="24" t="s">
        <v>3059</v>
      </c>
      <c r="G1719" s="24" t="s">
        <v>8046</v>
      </c>
      <c r="H1719" s="25" t="s">
        <v>8047</v>
      </c>
      <c r="I1719" s="24"/>
      <c r="J1719" s="24" t="s">
        <v>3048</v>
      </c>
      <c r="K1719" s="26">
        <v>45916</v>
      </c>
      <c r="L1719" s="26">
        <v>45021</v>
      </c>
      <c r="M1719" s="26">
        <v>45943</v>
      </c>
      <c r="N1719" s="24"/>
      <c r="O1719" s="26">
        <v>45943</v>
      </c>
      <c r="P1719" s="24" t="s">
        <v>3305</v>
      </c>
      <c r="Q1719" s="24" t="s">
        <v>3306</v>
      </c>
      <c r="R1719" s="24" t="s">
        <v>988</v>
      </c>
    </row>
    <row r="1720" spans="1:18" ht="40.200000000000003">
      <c r="A1720" s="24">
        <v>1719</v>
      </c>
      <c r="B1720" s="24" t="s">
        <v>8048</v>
      </c>
      <c r="C1720" s="29">
        <v>202517098639</v>
      </c>
      <c r="D1720" s="24" t="s">
        <v>98</v>
      </c>
      <c r="E1720" s="24" t="s">
        <v>8049</v>
      </c>
      <c r="F1720" s="24" t="s">
        <v>3302</v>
      </c>
      <c r="G1720" s="24" t="s">
        <v>8050</v>
      </c>
      <c r="H1720" s="25" t="s">
        <v>8051</v>
      </c>
      <c r="I1720" s="24"/>
      <c r="J1720" s="24" t="s">
        <v>3048</v>
      </c>
      <c r="K1720" s="26">
        <v>45939</v>
      </c>
      <c r="L1720" s="26">
        <v>44999</v>
      </c>
      <c r="M1720" s="26">
        <v>45943</v>
      </c>
      <c r="N1720" s="24"/>
      <c r="O1720" s="26">
        <v>45943</v>
      </c>
      <c r="P1720" s="24" t="s">
        <v>3583</v>
      </c>
      <c r="Q1720" s="24" t="s">
        <v>3584</v>
      </c>
      <c r="R1720" s="24" t="s">
        <v>988</v>
      </c>
    </row>
    <row r="1721" spans="1:18" ht="53.4">
      <c r="A1721" s="24">
        <v>1720</v>
      </c>
      <c r="B1721" s="24" t="s">
        <v>8052</v>
      </c>
      <c r="C1721" s="29">
        <v>202541098750</v>
      </c>
      <c r="D1721" s="24" t="s">
        <v>128</v>
      </c>
      <c r="E1721" s="24" t="s">
        <v>8053</v>
      </c>
      <c r="F1721" s="24" t="s">
        <v>3052</v>
      </c>
      <c r="G1721" s="24" t="s">
        <v>128</v>
      </c>
      <c r="H1721" s="25" t="s">
        <v>8054</v>
      </c>
      <c r="I1721" s="24" t="s">
        <v>23</v>
      </c>
      <c r="J1721" s="24" t="s">
        <v>3048</v>
      </c>
      <c r="K1721" s="26">
        <v>45943</v>
      </c>
      <c r="L1721" s="26">
        <v>45943</v>
      </c>
      <c r="M1721" s="26">
        <v>45943</v>
      </c>
      <c r="N1721" s="24"/>
      <c r="O1721" s="26">
        <v>45943</v>
      </c>
      <c r="P1721" s="24" t="s">
        <v>3168</v>
      </c>
      <c r="Q1721" s="24" t="s">
        <v>3050</v>
      </c>
      <c r="R1721" s="24" t="s">
        <v>988</v>
      </c>
    </row>
    <row r="1722" spans="1:18" ht="40.200000000000003">
      <c r="A1722" s="24">
        <v>1721</v>
      </c>
      <c r="B1722" s="24" t="s">
        <v>1481</v>
      </c>
      <c r="C1722" s="29">
        <v>202541098479</v>
      </c>
      <c r="D1722" s="24" t="s">
        <v>40</v>
      </c>
      <c r="E1722" s="24" t="s">
        <v>1482</v>
      </c>
      <c r="F1722" s="24" t="s">
        <v>3091</v>
      </c>
      <c r="G1722" s="24" t="s">
        <v>4104</v>
      </c>
      <c r="H1722" s="25" t="s">
        <v>8055</v>
      </c>
      <c r="I1722" s="24" t="s">
        <v>3152</v>
      </c>
      <c r="J1722" s="24" t="s">
        <v>3048</v>
      </c>
      <c r="K1722" s="26">
        <v>45940</v>
      </c>
      <c r="L1722" s="26">
        <v>45943</v>
      </c>
      <c r="M1722" s="26">
        <v>45943</v>
      </c>
      <c r="N1722" s="26">
        <v>46886</v>
      </c>
      <c r="O1722" s="24"/>
      <c r="P1722" s="24" t="s">
        <v>3893</v>
      </c>
      <c r="Q1722" s="24" t="s">
        <v>3894</v>
      </c>
      <c r="R1722" s="24" t="s">
        <v>968</v>
      </c>
    </row>
    <row r="1723" spans="1:18" ht="40.200000000000003">
      <c r="A1723" s="24">
        <v>1722</v>
      </c>
      <c r="B1723" s="24" t="s">
        <v>1479</v>
      </c>
      <c r="C1723" s="29">
        <v>202541098835</v>
      </c>
      <c r="D1723" s="24" t="s">
        <v>219</v>
      </c>
      <c r="E1723" s="24" t="s">
        <v>1480</v>
      </c>
      <c r="F1723" s="24" t="s">
        <v>3091</v>
      </c>
      <c r="G1723" s="24" t="s">
        <v>4790</v>
      </c>
      <c r="H1723" s="25" t="s">
        <v>8056</v>
      </c>
      <c r="I1723" s="24" t="s">
        <v>3152</v>
      </c>
      <c r="J1723" s="24" t="s">
        <v>3048</v>
      </c>
      <c r="K1723" s="26">
        <v>45941</v>
      </c>
      <c r="L1723" s="26">
        <v>45943</v>
      </c>
      <c r="M1723" s="26">
        <v>45943</v>
      </c>
      <c r="N1723" s="26">
        <v>46886</v>
      </c>
      <c r="O1723" s="24"/>
      <c r="P1723" s="24" t="s">
        <v>4128</v>
      </c>
      <c r="Q1723" s="24" t="s">
        <v>3360</v>
      </c>
      <c r="R1723" s="24" t="s">
        <v>968</v>
      </c>
    </row>
    <row r="1724" spans="1:18" ht="66.599999999999994">
      <c r="A1724" s="24">
        <v>1723</v>
      </c>
      <c r="B1724" s="24" t="s">
        <v>1477</v>
      </c>
      <c r="C1724" s="29">
        <v>202511098682</v>
      </c>
      <c r="D1724" s="24" t="s">
        <v>219</v>
      </c>
      <c r="E1724" s="24" t="s">
        <v>1478</v>
      </c>
      <c r="F1724" s="24" t="s">
        <v>3091</v>
      </c>
      <c r="G1724" s="24" t="s">
        <v>4790</v>
      </c>
      <c r="H1724" s="25" t="s">
        <v>8057</v>
      </c>
      <c r="I1724" s="24" t="s">
        <v>3152</v>
      </c>
      <c r="J1724" s="24" t="s">
        <v>3048</v>
      </c>
      <c r="K1724" s="26">
        <v>45942</v>
      </c>
      <c r="L1724" s="26">
        <v>45943</v>
      </c>
      <c r="M1724" s="26">
        <v>45943</v>
      </c>
      <c r="N1724" s="26">
        <v>46886</v>
      </c>
      <c r="O1724" s="24"/>
      <c r="P1724" s="24" t="s">
        <v>3173</v>
      </c>
      <c r="Q1724" s="24" t="s">
        <v>3174</v>
      </c>
      <c r="R1724" s="24" t="s">
        <v>647</v>
      </c>
    </row>
    <row r="1725" spans="1:18" ht="27">
      <c r="A1725" s="24">
        <v>1724</v>
      </c>
      <c r="B1725" s="24" t="s">
        <v>1475</v>
      </c>
      <c r="C1725" s="29">
        <v>202541098743</v>
      </c>
      <c r="D1725" s="24" t="s">
        <v>219</v>
      </c>
      <c r="E1725" s="24" t="s">
        <v>1476</v>
      </c>
      <c r="F1725" s="24" t="s">
        <v>3091</v>
      </c>
      <c r="G1725" s="24" t="s">
        <v>4790</v>
      </c>
      <c r="H1725" s="25" t="s">
        <v>8058</v>
      </c>
      <c r="I1725" s="24" t="s">
        <v>3152</v>
      </c>
      <c r="J1725" s="24" t="s">
        <v>3048</v>
      </c>
      <c r="K1725" s="26">
        <v>45943</v>
      </c>
      <c r="L1725" s="26">
        <v>45943</v>
      </c>
      <c r="M1725" s="26">
        <v>45943</v>
      </c>
      <c r="N1725" s="26">
        <v>46886</v>
      </c>
      <c r="O1725" s="24"/>
      <c r="P1725" s="24" t="s">
        <v>3114</v>
      </c>
      <c r="Q1725" s="24" t="s">
        <v>3094</v>
      </c>
      <c r="R1725" s="24" t="s">
        <v>647</v>
      </c>
    </row>
    <row r="1726" spans="1:18" ht="40.200000000000003">
      <c r="A1726" s="24">
        <v>1725</v>
      </c>
      <c r="B1726" s="24" t="s">
        <v>8059</v>
      </c>
      <c r="C1726" s="29">
        <v>202517098646</v>
      </c>
      <c r="D1726" s="24" t="s">
        <v>116</v>
      </c>
      <c r="E1726" s="24" t="s">
        <v>8060</v>
      </c>
      <c r="F1726" s="24" t="s">
        <v>3302</v>
      </c>
      <c r="G1726" s="24" t="s">
        <v>8061</v>
      </c>
      <c r="H1726" s="25" t="s">
        <v>8062</v>
      </c>
      <c r="I1726" s="24"/>
      <c r="J1726" s="24" t="s">
        <v>3048</v>
      </c>
      <c r="K1726" s="26">
        <v>45919</v>
      </c>
      <c r="L1726" s="26">
        <v>45000</v>
      </c>
      <c r="M1726" s="26">
        <v>45943</v>
      </c>
      <c r="N1726" s="24"/>
      <c r="O1726" s="26">
        <v>45943</v>
      </c>
      <c r="P1726" s="24" t="s">
        <v>3695</v>
      </c>
      <c r="Q1726" s="24" t="s">
        <v>3085</v>
      </c>
      <c r="R1726" s="24" t="s">
        <v>988</v>
      </c>
    </row>
    <row r="1727" spans="1:18" ht="53.4">
      <c r="A1727" s="24">
        <v>1726</v>
      </c>
      <c r="B1727" s="24" t="s">
        <v>8063</v>
      </c>
      <c r="C1727" s="29">
        <v>202517098340</v>
      </c>
      <c r="D1727" s="24" t="s">
        <v>156</v>
      </c>
      <c r="E1727" s="24" t="s">
        <v>8064</v>
      </c>
      <c r="F1727" s="24" t="s">
        <v>3091</v>
      </c>
      <c r="G1727" s="24" t="s">
        <v>8065</v>
      </c>
      <c r="H1727" s="25" t="s">
        <v>8066</v>
      </c>
      <c r="I1727" s="24"/>
      <c r="J1727" s="24" t="s">
        <v>3048</v>
      </c>
      <c r="K1727" s="26">
        <v>45894</v>
      </c>
      <c r="L1727" s="26">
        <v>45000</v>
      </c>
      <c r="M1727" s="26">
        <v>45943</v>
      </c>
      <c r="N1727" s="24"/>
      <c r="O1727" s="26">
        <v>45943</v>
      </c>
      <c r="P1727" s="24" t="s">
        <v>3084</v>
      </c>
      <c r="Q1727" s="24" t="s">
        <v>3085</v>
      </c>
      <c r="R1727" s="24" t="s">
        <v>988</v>
      </c>
    </row>
    <row r="1728" spans="1:18" ht="53.4">
      <c r="A1728" s="24">
        <v>1727</v>
      </c>
      <c r="B1728" s="24" t="s">
        <v>8067</v>
      </c>
      <c r="C1728" s="29">
        <v>202531098584</v>
      </c>
      <c r="D1728" s="24" t="s">
        <v>38</v>
      </c>
      <c r="E1728" s="24" t="s">
        <v>8068</v>
      </c>
      <c r="F1728" s="24" t="s">
        <v>3052</v>
      </c>
      <c r="G1728" s="24" t="s">
        <v>38</v>
      </c>
      <c r="H1728" s="25" t="s">
        <v>8069</v>
      </c>
      <c r="I1728" s="24" t="s">
        <v>23</v>
      </c>
      <c r="J1728" s="24" t="s">
        <v>3048</v>
      </c>
      <c r="K1728" s="26">
        <v>45723</v>
      </c>
      <c r="L1728" s="26">
        <v>45943</v>
      </c>
      <c r="M1728" s="26">
        <v>45943</v>
      </c>
      <c r="N1728" s="24"/>
      <c r="O1728" s="26">
        <v>45943</v>
      </c>
      <c r="P1728" s="24" t="s">
        <v>3084</v>
      </c>
      <c r="Q1728" s="24" t="s">
        <v>3085</v>
      </c>
      <c r="R1728" s="24" t="s">
        <v>988</v>
      </c>
    </row>
    <row r="1729" spans="1:18" ht="40.200000000000003">
      <c r="A1729" s="24">
        <v>1728</v>
      </c>
      <c r="B1729" s="24" t="s">
        <v>8070</v>
      </c>
      <c r="C1729" s="29">
        <v>202547098761</v>
      </c>
      <c r="D1729" s="24" t="s">
        <v>221</v>
      </c>
      <c r="E1729" s="24" t="s">
        <v>8071</v>
      </c>
      <c r="F1729" s="24" t="s">
        <v>4009</v>
      </c>
      <c r="G1729" s="24" t="s">
        <v>8072</v>
      </c>
      <c r="H1729" s="25" t="s">
        <v>8073</v>
      </c>
      <c r="I1729" s="24"/>
      <c r="J1729" s="24" t="s">
        <v>3048</v>
      </c>
      <c r="K1729" s="26">
        <v>45911</v>
      </c>
      <c r="L1729" s="26">
        <v>45000</v>
      </c>
      <c r="M1729" s="26">
        <v>45943</v>
      </c>
      <c r="N1729" s="24"/>
      <c r="O1729" s="26">
        <v>45943</v>
      </c>
      <c r="P1729" s="24" t="s">
        <v>3149</v>
      </c>
      <c r="Q1729" s="24" t="s">
        <v>3150</v>
      </c>
      <c r="R1729" s="24" t="s">
        <v>988</v>
      </c>
    </row>
    <row r="1730" spans="1:18" ht="27">
      <c r="A1730" s="24">
        <v>1729</v>
      </c>
      <c r="B1730" s="24" t="s">
        <v>8074</v>
      </c>
      <c r="C1730" s="29">
        <v>202517098606</v>
      </c>
      <c r="D1730" s="24" t="s">
        <v>84</v>
      </c>
      <c r="E1730" s="24" t="s">
        <v>8075</v>
      </c>
      <c r="F1730" s="24" t="s">
        <v>3091</v>
      </c>
      <c r="G1730" s="24" t="s">
        <v>84</v>
      </c>
      <c r="H1730" s="25" t="s">
        <v>8076</v>
      </c>
      <c r="I1730" s="24"/>
      <c r="J1730" s="24" t="s">
        <v>3048</v>
      </c>
      <c r="K1730" s="26">
        <v>45939</v>
      </c>
      <c r="L1730" s="26">
        <v>45015</v>
      </c>
      <c r="M1730" s="26">
        <v>45943</v>
      </c>
      <c r="N1730" s="24"/>
      <c r="O1730" s="26">
        <v>45943</v>
      </c>
      <c r="P1730" s="24" t="s">
        <v>3315</v>
      </c>
      <c r="Q1730" s="24" t="s">
        <v>3316</v>
      </c>
      <c r="R1730" s="24" t="s">
        <v>988</v>
      </c>
    </row>
    <row r="1731" spans="1:18" ht="40.200000000000003">
      <c r="A1731" s="24">
        <v>1730</v>
      </c>
      <c r="B1731" s="24" t="s">
        <v>1473</v>
      </c>
      <c r="C1731" s="29">
        <v>202511098746</v>
      </c>
      <c r="D1731" s="24" t="s">
        <v>56</v>
      </c>
      <c r="E1731" s="24" t="s">
        <v>1474</v>
      </c>
      <c r="F1731" s="24" t="s">
        <v>3091</v>
      </c>
      <c r="G1731" s="24" t="s">
        <v>6462</v>
      </c>
      <c r="H1731" s="25" t="s">
        <v>8077</v>
      </c>
      <c r="I1731" s="24" t="s">
        <v>3152</v>
      </c>
      <c r="J1731" s="24" t="s">
        <v>3048</v>
      </c>
      <c r="K1731" s="26">
        <v>45941</v>
      </c>
      <c r="L1731" s="26">
        <v>45943</v>
      </c>
      <c r="M1731" s="26">
        <v>45943</v>
      </c>
      <c r="N1731" s="26">
        <v>46886</v>
      </c>
      <c r="O1731" s="24"/>
      <c r="P1731" s="24" t="s">
        <v>3079</v>
      </c>
      <c r="Q1731" s="24" t="s">
        <v>3080</v>
      </c>
      <c r="R1731" s="24" t="s">
        <v>968</v>
      </c>
    </row>
    <row r="1732" spans="1:18" ht="40.200000000000003">
      <c r="A1732" s="24">
        <v>1731</v>
      </c>
      <c r="B1732" s="24" t="s">
        <v>1471</v>
      </c>
      <c r="C1732" s="29">
        <v>202541098605</v>
      </c>
      <c r="D1732" s="24" t="s">
        <v>56</v>
      </c>
      <c r="E1732" s="24" t="s">
        <v>1472</v>
      </c>
      <c r="F1732" s="24" t="s">
        <v>3091</v>
      </c>
      <c r="G1732" s="24" t="s">
        <v>6462</v>
      </c>
      <c r="H1732" s="25" t="s">
        <v>8078</v>
      </c>
      <c r="I1732" s="24" t="s">
        <v>3152</v>
      </c>
      <c r="J1732" s="24" t="s">
        <v>3048</v>
      </c>
      <c r="K1732" s="26">
        <v>45941</v>
      </c>
      <c r="L1732" s="26">
        <v>45943</v>
      </c>
      <c r="M1732" s="26">
        <v>45943</v>
      </c>
      <c r="N1732" s="26">
        <v>46886</v>
      </c>
      <c r="O1732" s="24"/>
      <c r="P1732" s="24" t="s">
        <v>3049</v>
      </c>
      <c r="Q1732" s="24" t="s">
        <v>3050</v>
      </c>
      <c r="R1732" s="24" t="s">
        <v>968</v>
      </c>
    </row>
    <row r="1733" spans="1:18" ht="40.200000000000003">
      <c r="A1733" s="24">
        <v>1732</v>
      </c>
      <c r="B1733" s="24" t="s">
        <v>1469</v>
      </c>
      <c r="C1733" s="29">
        <v>202511098740</v>
      </c>
      <c r="D1733" s="24" t="s">
        <v>56</v>
      </c>
      <c r="E1733" s="24" t="s">
        <v>1470</v>
      </c>
      <c r="F1733" s="24" t="s">
        <v>3091</v>
      </c>
      <c r="G1733" s="24" t="s">
        <v>6462</v>
      </c>
      <c r="H1733" s="25" t="s">
        <v>8079</v>
      </c>
      <c r="I1733" s="24" t="s">
        <v>3152</v>
      </c>
      <c r="J1733" s="24" t="s">
        <v>3048</v>
      </c>
      <c r="K1733" s="26">
        <v>45941</v>
      </c>
      <c r="L1733" s="26">
        <v>45943</v>
      </c>
      <c r="M1733" s="26">
        <v>45943</v>
      </c>
      <c r="N1733" s="26">
        <v>46886</v>
      </c>
      <c r="O1733" s="24"/>
      <c r="P1733" s="24" t="s">
        <v>3321</v>
      </c>
      <c r="Q1733" s="24" t="s">
        <v>3322</v>
      </c>
      <c r="R1733" s="24" t="s">
        <v>968</v>
      </c>
    </row>
    <row r="1734" spans="1:18" ht="40.200000000000003">
      <c r="A1734" s="24">
        <v>1733</v>
      </c>
      <c r="B1734" s="24" t="s">
        <v>1467</v>
      </c>
      <c r="C1734" s="29">
        <v>202511098782</v>
      </c>
      <c r="D1734" s="24" t="s">
        <v>56</v>
      </c>
      <c r="E1734" s="24" t="s">
        <v>1468</v>
      </c>
      <c r="F1734" s="24" t="s">
        <v>3091</v>
      </c>
      <c r="G1734" s="24" t="s">
        <v>6462</v>
      </c>
      <c r="H1734" s="25" t="s">
        <v>8080</v>
      </c>
      <c r="I1734" s="24" t="s">
        <v>3152</v>
      </c>
      <c r="J1734" s="24" t="s">
        <v>3048</v>
      </c>
      <c r="K1734" s="26">
        <v>45941</v>
      </c>
      <c r="L1734" s="26">
        <v>45943</v>
      </c>
      <c r="M1734" s="26">
        <v>45943</v>
      </c>
      <c r="N1734" s="26">
        <v>46886</v>
      </c>
      <c r="O1734" s="24"/>
      <c r="P1734" s="24" t="s">
        <v>3168</v>
      </c>
      <c r="Q1734" s="24" t="s">
        <v>3050</v>
      </c>
      <c r="R1734" s="24" t="s">
        <v>968</v>
      </c>
    </row>
    <row r="1735" spans="1:18" ht="40.200000000000003">
      <c r="A1735" s="24">
        <v>1734</v>
      </c>
      <c r="B1735" s="24" t="s">
        <v>1465</v>
      </c>
      <c r="C1735" s="29">
        <v>202541098802</v>
      </c>
      <c r="D1735" s="24" t="s">
        <v>56</v>
      </c>
      <c r="E1735" s="24" t="s">
        <v>1466</v>
      </c>
      <c r="F1735" s="24" t="s">
        <v>3091</v>
      </c>
      <c r="G1735" s="24" t="s">
        <v>6462</v>
      </c>
      <c r="H1735" s="25" t="s">
        <v>8081</v>
      </c>
      <c r="I1735" s="24" t="s">
        <v>3152</v>
      </c>
      <c r="J1735" s="24" t="s">
        <v>3048</v>
      </c>
      <c r="K1735" s="26">
        <v>45943</v>
      </c>
      <c r="L1735" s="26">
        <v>45943</v>
      </c>
      <c r="M1735" s="26">
        <v>45943</v>
      </c>
      <c r="N1735" s="26">
        <v>46886</v>
      </c>
      <c r="O1735" s="24"/>
      <c r="P1735" s="24" t="s">
        <v>3289</v>
      </c>
      <c r="Q1735" s="24" t="s">
        <v>3290</v>
      </c>
      <c r="R1735" s="24" t="s">
        <v>968</v>
      </c>
    </row>
    <row r="1736" spans="1:18" ht="40.200000000000003">
      <c r="A1736" s="24">
        <v>1735</v>
      </c>
      <c r="B1736" s="24" t="s">
        <v>1463</v>
      </c>
      <c r="C1736" s="29">
        <v>202511098790</v>
      </c>
      <c r="D1736" s="24" t="s">
        <v>56</v>
      </c>
      <c r="E1736" s="24" t="s">
        <v>1464</v>
      </c>
      <c r="F1736" s="24" t="s">
        <v>3091</v>
      </c>
      <c r="G1736" s="24" t="s">
        <v>6462</v>
      </c>
      <c r="H1736" s="25" t="s">
        <v>8082</v>
      </c>
      <c r="I1736" s="24" t="s">
        <v>3152</v>
      </c>
      <c r="J1736" s="24" t="s">
        <v>3048</v>
      </c>
      <c r="K1736" s="26">
        <v>45943</v>
      </c>
      <c r="L1736" s="26">
        <v>45943</v>
      </c>
      <c r="M1736" s="26">
        <v>45943</v>
      </c>
      <c r="N1736" s="26">
        <v>46886</v>
      </c>
      <c r="O1736" s="24"/>
      <c r="P1736" s="24" t="s">
        <v>3364</v>
      </c>
      <c r="Q1736" s="24" t="s">
        <v>3255</v>
      </c>
      <c r="R1736" s="24" t="s">
        <v>968</v>
      </c>
    </row>
    <row r="1737" spans="1:18" ht="53.4">
      <c r="A1737" s="24">
        <v>1736</v>
      </c>
      <c r="B1737" s="24" t="s">
        <v>8083</v>
      </c>
      <c r="C1737" s="29">
        <v>202541098503</v>
      </c>
      <c r="D1737" s="24" t="s">
        <v>44</v>
      </c>
      <c r="E1737" s="24" t="s">
        <v>8084</v>
      </c>
      <c r="F1737" s="24" t="s">
        <v>3052</v>
      </c>
      <c r="G1737" s="24" t="s">
        <v>3408</v>
      </c>
      <c r="H1737" s="25" t="s">
        <v>8085</v>
      </c>
      <c r="I1737" s="24" t="s">
        <v>23</v>
      </c>
      <c r="J1737" s="24" t="s">
        <v>3334</v>
      </c>
      <c r="K1737" s="26">
        <v>45883</v>
      </c>
      <c r="L1737" s="26">
        <v>45943</v>
      </c>
      <c r="M1737" s="26">
        <v>45943</v>
      </c>
      <c r="N1737" s="24"/>
      <c r="O1737" s="26">
        <v>45943</v>
      </c>
      <c r="P1737" s="24" t="s">
        <v>3294</v>
      </c>
      <c r="Q1737" s="24" t="s">
        <v>3295</v>
      </c>
      <c r="R1737" s="24" t="s">
        <v>3027</v>
      </c>
    </row>
    <row r="1738" spans="1:18" ht="40.200000000000003">
      <c r="A1738" s="24">
        <v>1737</v>
      </c>
      <c r="B1738" s="24" t="s">
        <v>8086</v>
      </c>
      <c r="C1738" s="29">
        <v>202517098609</v>
      </c>
      <c r="D1738" s="24" t="s">
        <v>162</v>
      </c>
      <c r="E1738" s="24" t="s">
        <v>8087</v>
      </c>
      <c r="F1738" s="24" t="s">
        <v>4630</v>
      </c>
      <c r="G1738" s="24" t="s">
        <v>8088</v>
      </c>
      <c r="H1738" s="25" t="s">
        <v>8089</v>
      </c>
      <c r="I1738" s="24"/>
      <c r="J1738" s="24" t="s">
        <v>3048</v>
      </c>
      <c r="K1738" s="26">
        <v>45938</v>
      </c>
      <c r="L1738" s="26">
        <v>44999</v>
      </c>
      <c r="M1738" s="26">
        <v>45943</v>
      </c>
      <c r="N1738" s="24"/>
      <c r="O1738" s="26">
        <v>45943</v>
      </c>
      <c r="P1738" s="24" t="s">
        <v>3084</v>
      </c>
      <c r="Q1738" s="24" t="s">
        <v>3085</v>
      </c>
      <c r="R1738" s="24" t="s">
        <v>988</v>
      </c>
    </row>
    <row r="1739" spans="1:18" ht="27">
      <c r="A1739" s="24">
        <v>1738</v>
      </c>
      <c r="B1739" s="24" t="s">
        <v>8090</v>
      </c>
      <c r="C1739" s="29">
        <v>202547098710</v>
      </c>
      <c r="D1739" s="24" t="s">
        <v>162</v>
      </c>
      <c r="E1739" s="24" t="s">
        <v>8091</v>
      </c>
      <c r="F1739" s="24" t="s">
        <v>4630</v>
      </c>
      <c r="G1739" s="24" t="s">
        <v>8092</v>
      </c>
      <c r="H1739" s="25" t="s">
        <v>8093</v>
      </c>
      <c r="I1739" s="24"/>
      <c r="J1739" s="24" t="s">
        <v>3048</v>
      </c>
      <c r="K1739" s="26">
        <v>45905</v>
      </c>
      <c r="L1739" s="26">
        <v>44998</v>
      </c>
      <c r="M1739" s="26">
        <v>45943</v>
      </c>
      <c r="N1739" s="24"/>
      <c r="O1739" s="26">
        <v>45943</v>
      </c>
      <c r="P1739" s="24" t="s">
        <v>3093</v>
      </c>
      <c r="Q1739" s="24" t="s">
        <v>3094</v>
      </c>
      <c r="R1739" s="24" t="s">
        <v>988</v>
      </c>
    </row>
    <row r="1740" spans="1:18" ht="40.200000000000003">
      <c r="A1740" s="24">
        <v>1739</v>
      </c>
      <c r="B1740" s="24" t="s">
        <v>8094</v>
      </c>
      <c r="C1740" s="29">
        <v>202541098473</v>
      </c>
      <c r="D1740" s="24" t="s">
        <v>36</v>
      </c>
      <c r="E1740" s="24" t="s">
        <v>649</v>
      </c>
      <c r="F1740" s="24" t="s">
        <v>3091</v>
      </c>
      <c r="G1740" s="24" t="s">
        <v>8095</v>
      </c>
      <c r="H1740" s="25" t="s">
        <v>8096</v>
      </c>
      <c r="I1740" s="24" t="s">
        <v>23</v>
      </c>
      <c r="J1740" s="24" t="s">
        <v>3048</v>
      </c>
      <c r="K1740" s="26">
        <v>46043</v>
      </c>
      <c r="L1740" s="26">
        <v>45943</v>
      </c>
      <c r="M1740" s="26">
        <v>45943</v>
      </c>
      <c r="N1740" s="24"/>
      <c r="O1740" s="26">
        <v>45944</v>
      </c>
      <c r="P1740" s="24" t="s">
        <v>3168</v>
      </c>
      <c r="Q1740" s="24" t="s">
        <v>3050</v>
      </c>
      <c r="R1740" s="24" t="s">
        <v>3026</v>
      </c>
    </row>
    <row r="1741" spans="1:18" ht="40.200000000000003">
      <c r="A1741" s="24">
        <v>1740</v>
      </c>
      <c r="B1741" s="24" t="s">
        <v>1462</v>
      </c>
      <c r="C1741" s="29">
        <v>202511098621</v>
      </c>
      <c r="D1741" s="24" t="s">
        <v>348</v>
      </c>
      <c r="E1741" s="24" t="s">
        <v>649</v>
      </c>
      <c r="F1741" s="24" t="s">
        <v>3052</v>
      </c>
      <c r="G1741" s="24" t="s">
        <v>8097</v>
      </c>
      <c r="H1741" s="25" t="s">
        <v>8098</v>
      </c>
      <c r="I1741" s="24" t="s">
        <v>3152</v>
      </c>
      <c r="J1741" s="24" t="s">
        <v>3048</v>
      </c>
      <c r="K1741" s="26">
        <v>45897</v>
      </c>
      <c r="L1741" s="26">
        <v>45943</v>
      </c>
      <c r="M1741" s="26">
        <v>45943</v>
      </c>
      <c r="N1741" s="26">
        <v>46886</v>
      </c>
      <c r="O1741" s="24"/>
      <c r="P1741" s="24" t="s">
        <v>3397</v>
      </c>
      <c r="Q1741" s="24" t="s">
        <v>3398</v>
      </c>
      <c r="R1741" s="24" t="s">
        <v>968</v>
      </c>
    </row>
    <row r="1742" spans="1:18" ht="79.8">
      <c r="A1742" s="24">
        <v>1741</v>
      </c>
      <c r="B1742" s="24" t="s">
        <v>8099</v>
      </c>
      <c r="C1742" s="29">
        <v>202517098533</v>
      </c>
      <c r="D1742" s="24" t="s">
        <v>34</v>
      </c>
      <c r="E1742" s="24" t="s">
        <v>8100</v>
      </c>
      <c r="F1742" s="24" t="s">
        <v>3066</v>
      </c>
      <c r="G1742" s="24" t="s">
        <v>3067</v>
      </c>
      <c r="H1742" s="25" t="s">
        <v>8101</v>
      </c>
      <c r="I1742" s="24"/>
      <c r="J1742" s="24" t="s">
        <v>3048</v>
      </c>
      <c r="K1742" s="26">
        <v>45930</v>
      </c>
      <c r="L1742" s="26">
        <v>45149</v>
      </c>
      <c r="M1742" s="26">
        <v>45943</v>
      </c>
      <c r="N1742" s="24"/>
      <c r="O1742" s="26">
        <v>45959</v>
      </c>
      <c r="P1742" s="24" t="s">
        <v>3294</v>
      </c>
      <c r="Q1742" s="24" t="s">
        <v>3295</v>
      </c>
      <c r="R1742" s="24" t="s">
        <v>988</v>
      </c>
    </row>
    <row r="1743" spans="1:18" ht="53.4">
      <c r="A1743" s="24">
        <v>1742</v>
      </c>
      <c r="B1743" s="24" t="s">
        <v>8102</v>
      </c>
      <c r="C1743" s="29">
        <v>202517098434</v>
      </c>
      <c r="D1743" s="24" t="s">
        <v>34</v>
      </c>
      <c r="E1743" s="24" t="s">
        <v>8103</v>
      </c>
      <c r="F1743" s="24" t="s">
        <v>3066</v>
      </c>
      <c r="G1743" s="24" t="s">
        <v>8104</v>
      </c>
      <c r="H1743" s="25" t="s">
        <v>8105</v>
      </c>
      <c r="I1743" s="24"/>
      <c r="J1743" s="24" t="s">
        <v>3048</v>
      </c>
      <c r="K1743" s="26">
        <v>45835</v>
      </c>
      <c r="L1743" s="26">
        <v>45033</v>
      </c>
      <c r="M1743" s="26">
        <v>45943</v>
      </c>
      <c r="N1743" s="24"/>
      <c r="O1743" s="26">
        <v>45943</v>
      </c>
      <c r="P1743" s="24" t="s">
        <v>3583</v>
      </c>
      <c r="Q1743" s="24" t="s">
        <v>3584</v>
      </c>
      <c r="R1743" s="24" t="s">
        <v>988</v>
      </c>
    </row>
    <row r="1744" spans="1:18" ht="40.200000000000003">
      <c r="A1744" s="24">
        <v>1743</v>
      </c>
      <c r="B1744" s="24" t="s">
        <v>1491</v>
      </c>
      <c r="C1744" s="29">
        <v>202541099181</v>
      </c>
      <c r="D1744" s="24" t="s">
        <v>42</v>
      </c>
      <c r="E1744" s="24" t="s">
        <v>1492</v>
      </c>
      <c r="F1744" s="24" t="s">
        <v>3045</v>
      </c>
      <c r="G1744" s="24" t="s">
        <v>3252</v>
      </c>
      <c r="H1744" s="25" t="s">
        <v>8106</v>
      </c>
      <c r="I1744" s="24" t="s">
        <v>23</v>
      </c>
      <c r="J1744" s="24" t="s">
        <v>3048</v>
      </c>
      <c r="K1744" s="26">
        <v>45820</v>
      </c>
      <c r="L1744" s="26">
        <v>45944</v>
      </c>
      <c r="M1744" s="26">
        <v>45944</v>
      </c>
      <c r="N1744" s="26">
        <v>46887</v>
      </c>
      <c r="O1744" s="24"/>
      <c r="P1744" s="24" t="s">
        <v>3093</v>
      </c>
      <c r="Q1744" s="24" t="s">
        <v>3094</v>
      </c>
      <c r="R1744" s="24" t="s">
        <v>974</v>
      </c>
    </row>
    <row r="1745" spans="1:18" ht="66.599999999999994">
      <c r="A1745" s="24">
        <v>1744</v>
      </c>
      <c r="B1745" s="24" t="s">
        <v>8107</v>
      </c>
      <c r="C1745" s="29">
        <v>202541099308</v>
      </c>
      <c r="D1745" s="24" t="s">
        <v>39</v>
      </c>
      <c r="E1745" s="24" t="s">
        <v>8108</v>
      </c>
      <c r="F1745" s="24" t="s">
        <v>3165</v>
      </c>
      <c r="G1745" s="24" t="s">
        <v>3166</v>
      </c>
      <c r="H1745" s="25" t="s">
        <v>8109</v>
      </c>
      <c r="I1745" s="24" t="s">
        <v>23</v>
      </c>
      <c r="J1745" s="24" t="s">
        <v>3048</v>
      </c>
      <c r="K1745" s="26">
        <v>45860</v>
      </c>
      <c r="L1745" s="26">
        <v>45944</v>
      </c>
      <c r="M1745" s="26">
        <v>45944</v>
      </c>
      <c r="N1745" s="24"/>
      <c r="O1745" s="26">
        <v>45944</v>
      </c>
      <c r="P1745" s="24" t="s">
        <v>3141</v>
      </c>
      <c r="Q1745" s="24" t="s">
        <v>3142</v>
      </c>
      <c r="R1745" s="24" t="s">
        <v>988</v>
      </c>
    </row>
    <row r="1746" spans="1:18" ht="27">
      <c r="A1746" s="24">
        <v>1745</v>
      </c>
      <c r="B1746" s="24" t="s">
        <v>1493</v>
      </c>
      <c r="C1746" s="29">
        <v>202541099333</v>
      </c>
      <c r="D1746" s="24" t="s">
        <v>152</v>
      </c>
      <c r="E1746" s="24" t="s">
        <v>1494</v>
      </c>
      <c r="F1746" s="24" t="s">
        <v>3052</v>
      </c>
      <c r="G1746" s="24" t="s">
        <v>3332</v>
      </c>
      <c r="H1746" s="25" t="s">
        <v>8110</v>
      </c>
      <c r="I1746" s="24" t="s">
        <v>3152</v>
      </c>
      <c r="J1746" s="24" t="s">
        <v>3334</v>
      </c>
      <c r="K1746" s="26">
        <v>45414</v>
      </c>
      <c r="L1746" s="26">
        <v>45944</v>
      </c>
      <c r="M1746" s="26">
        <v>45944</v>
      </c>
      <c r="N1746" s="26">
        <v>46887</v>
      </c>
      <c r="O1746" s="24"/>
      <c r="P1746" s="24" t="s">
        <v>3435</v>
      </c>
      <c r="Q1746" s="24" t="s">
        <v>3159</v>
      </c>
      <c r="R1746" s="24" t="s">
        <v>968</v>
      </c>
    </row>
    <row r="1747" spans="1:18" ht="40.200000000000003">
      <c r="A1747" s="24">
        <v>1746</v>
      </c>
      <c r="B1747" s="24" t="s">
        <v>8111</v>
      </c>
      <c r="C1747" s="29">
        <v>202517098960</v>
      </c>
      <c r="D1747" s="24" t="s">
        <v>154</v>
      </c>
      <c r="E1747" s="24" t="s">
        <v>8112</v>
      </c>
      <c r="F1747" s="24" t="s">
        <v>3091</v>
      </c>
      <c r="G1747" s="24" t="s">
        <v>8113</v>
      </c>
      <c r="H1747" s="25" t="s">
        <v>8114</v>
      </c>
      <c r="I1747" s="24"/>
      <c r="J1747" s="24" t="s">
        <v>3048</v>
      </c>
      <c r="K1747" s="26">
        <v>45931</v>
      </c>
      <c r="L1747" s="26">
        <v>45022</v>
      </c>
      <c r="M1747" s="26">
        <v>45944</v>
      </c>
      <c r="N1747" s="24"/>
      <c r="O1747" s="26">
        <v>45944</v>
      </c>
      <c r="P1747" s="24" t="s">
        <v>3294</v>
      </c>
      <c r="Q1747" s="24" t="s">
        <v>3295</v>
      </c>
      <c r="R1747" s="24" t="s">
        <v>988</v>
      </c>
    </row>
    <row r="1748" spans="1:18" ht="53.4">
      <c r="A1748" s="24">
        <v>1747</v>
      </c>
      <c r="B1748" s="24" t="s">
        <v>8115</v>
      </c>
      <c r="C1748" s="29">
        <v>202547099185</v>
      </c>
      <c r="D1748" s="24" t="s">
        <v>106</v>
      </c>
      <c r="E1748" s="24" t="s">
        <v>8116</v>
      </c>
      <c r="F1748" s="24" t="s">
        <v>3059</v>
      </c>
      <c r="G1748" s="24" t="s">
        <v>106</v>
      </c>
      <c r="H1748" s="25" t="s">
        <v>8117</v>
      </c>
      <c r="I1748" s="24"/>
      <c r="J1748" s="24" t="s">
        <v>3048</v>
      </c>
      <c r="K1748" s="26">
        <v>45938</v>
      </c>
      <c r="L1748" s="26">
        <v>45050</v>
      </c>
      <c r="M1748" s="26">
        <v>45944</v>
      </c>
      <c r="N1748" s="24"/>
      <c r="O1748" s="26">
        <v>45944</v>
      </c>
      <c r="P1748" s="24" t="s">
        <v>3404</v>
      </c>
      <c r="Q1748" s="24" t="s">
        <v>3405</v>
      </c>
      <c r="R1748" s="24" t="s">
        <v>988</v>
      </c>
    </row>
    <row r="1749" spans="1:18" ht="40.200000000000003">
      <c r="A1749" s="24">
        <v>1748</v>
      </c>
      <c r="B1749" s="24" t="s">
        <v>8118</v>
      </c>
      <c r="C1749" s="29">
        <v>202517099050</v>
      </c>
      <c r="D1749" s="24" t="s">
        <v>222</v>
      </c>
      <c r="E1749" s="24" t="s">
        <v>8119</v>
      </c>
      <c r="F1749" s="24" t="s">
        <v>3091</v>
      </c>
      <c r="G1749" s="24" t="s">
        <v>8120</v>
      </c>
      <c r="H1749" s="25" t="s">
        <v>8121</v>
      </c>
      <c r="I1749" s="24"/>
      <c r="J1749" s="24" t="s">
        <v>3048</v>
      </c>
      <c r="K1749" s="26">
        <v>45895</v>
      </c>
      <c r="L1749" s="26">
        <v>45021</v>
      </c>
      <c r="M1749" s="26">
        <v>45944</v>
      </c>
      <c r="N1749" s="24"/>
      <c r="O1749" s="26">
        <v>45944</v>
      </c>
      <c r="P1749" s="24" t="s">
        <v>3130</v>
      </c>
      <c r="Q1749" s="24" t="s">
        <v>3131</v>
      </c>
      <c r="R1749" s="24" t="s">
        <v>988</v>
      </c>
    </row>
    <row r="1750" spans="1:18" ht="66.599999999999994">
      <c r="A1750" s="24">
        <v>1749</v>
      </c>
      <c r="B1750" s="24" t="s">
        <v>8122</v>
      </c>
      <c r="C1750" s="29">
        <v>202517099188</v>
      </c>
      <c r="D1750" s="24" t="s">
        <v>172</v>
      </c>
      <c r="E1750" s="24" t="s">
        <v>8123</v>
      </c>
      <c r="F1750" s="24" t="s">
        <v>4318</v>
      </c>
      <c r="G1750" s="24" t="s">
        <v>8124</v>
      </c>
      <c r="H1750" s="25" t="s">
        <v>8125</v>
      </c>
      <c r="I1750" s="24"/>
      <c r="J1750" s="24" t="s">
        <v>3048</v>
      </c>
      <c r="K1750" s="26">
        <v>45889</v>
      </c>
      <c r="L1750" s="26">
        <v>45001</v>
      </c>
      <c r="M1750" s="26">
        <v>45944</v>
      </c>
      <c r="N1750" s="24"/>
      <c r="O1750" s="26">
        <v>45944</v>
      </c>
      <c r="P1750" s="24" t="s">
        <v>3284</v>
      </c>
      <c r="Q1750" s="24" t="s">
        <v>3285</v>
      </c>
      <c r="R1750" s="24" t="s">
        <v>988</v>
      </c>
    </row>
    <row r="1751" spans="1:18" ht="40.200000000000003">
      <c r="A1751" s="24">
        <v>1750</v>
      </c>
      <c r="B1751" s="24" t="s">
        <v>8126</v>
      </c>
      <c r="C1751" s="29">
        <v>202547099095</v>
      </c>
      <c r="D1751" s="24" t="s">
        <v>132</v>
      </c>
      <c r="E1751" s="24" t="s">
        <v>8127</v>
      </c>
      <c r="F1751" s="24" t="s">
        <v>3045</v>
      </c>
      <c r="G1751" s="24" t="s">
        <v>3046</v>
      </c>
      <c r="H1751" s="25" t="s">
        <v>8128</v>
      </c>
      <c r="I1751" s="24"/>
      <c r="J1751" s="24" t="s">
        <v>3048</v>
      </c>
      <c r="K1751" s="26">
        <v>45841</v>
      </c>
      <c r="L1751" s="26">
        <v>45075</v>
      </c>
      <c r="M1751" s="26">
        <v>45944</v>
      </c>
      <c r="N1751" s="24"/>
      <c r="O1751" s="26">
        <v>45944</v>
      </c>
      <c r="P1751" s="24" t="s">
        <v>3098</v>
      </c>
      <c r="Q1751" s="24" t="s">
        <v>3099</v>
      </c>
      <c r="R1751" s="24" t="s">
        <v>988</v>
      </c>
    </row>
    <row r="1752" spans="1:18" ht="27">
      <c r="A1752" s="24">
        <v>1751</v>
      </c>
      <c r="B1752" s="24" t="s">
        <v>8129</v>
      </c>
      <c r="C1752" s="29">
        <v>202544099162</v>
      </c>
      <c r="D1752" s="24" t="s">
        <v>112</v>
      </c>
      <c r="E1752" s="24" t="s">
        <v>8130</v>
      </c>
      <c r="F1752" s="24" t="s">
        <v>3045</v>
      </c>
      <c r="G1752" s="24" t="s">
        <v>5680</v>
      </c>
      <c r="H1752" s="25" t="s">
        <v>8131</v>
      </c>
      <c r="I1752" s="24"/>
      <c r="J1752" s="24" t="s">
        <v>3048</v>
      </c>
      <c r="K1752" s="26">
        <v>45938</v>
      </c>
      <c r="L1752" s="26">
        <v>45595</v>
      </c>
      <c r="M1752" s="26">
        <v>45944</v>
      </c>
      <c r="N1752" s="24"/>
      <c r="O1752" s="26">
        <v>45944</v>
      </c>
      <c r="P1752" s="24" t="s">
        <v>3305</v>
      </c>
      <c r="Q1752" s="24" t="s">
        <v>3306</v>
      </c>
      <c r="R1752" s="24" t="s">
        <v>988</v>
      </c>
    </row>
    <row r="1753" spans="1:18" ht="40.200000000000003">
      <c r="A1753" s="24">
        <v>1752</v>
      </c>
      <c r="B1753" s="24" t="s">
        <v>8132</v>
      </c>
      <c r="C1753" s="29">
        <v>202517098992</v>
      </c>
      <c r="D1753" s="24" t="s">
        <v>139</v>
      </c>
      <c r="E1753" s="24" t="s">
        <v>8133</v>
      </c>
      <c r="F1753" s="24" t="s">
        <v>4009</v>
      </c>
      <c r="G1753" s="24" t="s">
        <v>8134</v>
      </c>
      <c r="H1753" s="25" t="s">
        <v>8135</v>
      </c>
      <c r="I1753" s="24"/>
      <c r="J1753" s="24" t="s">
        <v>3048</v>
      </c>
      <c r="K1753" s="26">
        <v>45936</v>
      </c>
      <c r="L1753" s="26">
        <v>45000</v>
      </c>
      <c r="M1753" s="26">
        <v>45944</v>
      </c>
      <c r="N1753" s="24"/>
      <c r="O1753" s="26">
        <v>45944</v>
      </c>
      <c r="P1753" s="24" t="s">
        <v>3130</v>
      </c>
      <c r="Q1753" s="24" t="s">
        <v>3131</v>
      </c>
      <c r="R1753" s="24" t="s">
        <v>988</v>
      </c>
    </row>
    <row r="1754" spans="1:18" ht="27">
      <c r="A1754" s="24">
        <v>1753</v>
      </c>
      <c r="B1754" s="24" t="s">
        <v>8136</v>
      </c>
      <c r="C1754" s="29">
        <v>202547099048</v>
      </c>
      <c r="D1754" s="24" t="s">
        <v>139</v>
      </c>
      <c r="E1754" s="24" t="s">
        <v>8137</v>
      </c>
      <c r="F1754" s="24" t="s">
        <v>4009</v>
      </c>
      <c r="G1754" s="24" t="s">
        <v>8138</v>
      </c>
      <c r="H1754" s="25" t="s">
        <v>8139</v>
      </c>
      <c r="I1754" s="24"/>
      <c r="J1754" s="24" t="s">
        <v>3048</v>
      </c>
      <c r="K1754" s="26">
        <v>45943</v>
      </c>
      <c r="L1754" s="26">
        <v>45001</v>
      </c>
      <c r="M1754" s="26">
        <v>45944</v>
      </c>
      <c r="N1754" s="24"/>
      <c r="O1754" s="26">
        <v>45944</v>
      </c>
      <c r="P1754" s="24" t="s">
        <v>3414</v>
      </c>
      <c r="Q1754" s="24" t="s">
        <v>3415</v>
      </c>
      <c r="R1754" s="24" t="s">
        <v>988</v>
      </c>
    </row>
    <row r="1755" spans="1:18" ht="53.4">
      <c r="A1755" s="24">
        <v>1754</v>
      </c>
      <c r="B1755" s="24" t="s">
        <v>8140</v>
      </c>
      <c r="C1755" s="29">
        <v>202517098943</v>
      </c>
      <c r="D1755" s="24" t="s">
        <v>113</v>
      </c>
      <c r="E1755" s="24" t="s">
        <v>8141</v>
      </c>
      <c r="F1755" s="24" t="s">
        <v>3091</v>
      </c>
      <c r="G1755" s="24" t="s">
        <v>8142</v>
      </c>
      <c r="H1755" s="25" t="s">
        <v>8143</v>
      </c>
      <c r="I1755" s="24"/>
      <c r="J1755" s="24" t="s">
        <v>3048</v>
      </c>
      <c r="K1755" s="26">
        <v>45910</v>
      </c>
      <c r="L1755" s="26">
        <v>44999</v>
      </c>
      <c r="M1755" s="26">
        <v>45944</v>
      </c>
      <c r="N1755" s="24"/>
      <c r="O1755" s="26">
        <v>45944</v>
      </c>
      <c r="P1755" s="24" t="s">
        <v>3158</v>
      </c>
      <c r="Q1755" s="24" t="s">
        <v>3159</v>
      </c>
      <c r="R1755" s="24" t="s">
        <v>988</v>
      </c>
    </row>
    <row r="1756" spans="1:18" ht="53.4">
      <c r="A1756" s="24">
        <v>1755</v>
      </c>
      <c r="B1756" s="24" t="s">
        <v>8144</v>
      </c>
      <c r="C1756" s="29">
        <v>202517099041</v>
      </c>
      <c r="D1756" s="24" t="s">
        <v>53</v>
      </c>
      <c r="E1756" s="24" t="s">
        <v>8145</v>
      </c>
      <c r="F1756" s="24" t="s">
        <v>3066</v>
      </c>
      <c r="G1756" s="24" t="s">
        <v>3067</v>
      </c>
      <c r="H1756" s="25" t="s">
        <v>8146</v>
      </c>
      <c r="I1756" s="24"/>
      <c r="J1756" s="24" t="s">
        <v>3048</v>
      </c>
      <c r="K1756" s="26">
        <v>45882</v>
      </c>
      <c r="L1756" s="26">
        <v>45378</v>
      </c>
      <c r="M1756" s="26">
        <v>45944</v>
      </c>
      <c r="N1756" s="24"/>
      <c r="O1756" s="26">
        <v>45944</v>
      </c>
      <c r="P1756" s="24" t="s">
        <v>3173</v>
      </c>
      <c r="Q1756" s="24" t="s">
        <v>3174</v>
      </c>
      <c r="R1756" s="24" t="s">
        <v>988</v>
      </c>
    </row>
    <row r="1757" spans="1:18" ht="40.200000000000003">
      <c r="A1757" s="24">
        <v>1756</v>
      </c>
      <c r="B1757" s="24" t="s">
        <v>8147</v>
      </c>
      <c r="C1757" s="29">
        <v>202517098942</v>
      </c>
      <c r="D1757" s="24" t="s">
        <v>71</v>
      </c>
      <c r="E1757" s="24" t="s">
        <v>8148</v>
      </c>
      <c r="F1757" s="24" t="s">
        <v>3312</v>
      </c>
      <c r="G1757" s="24" t="s">
        <v>3741</v>
      </c>
      <c r="H1757" s="25" t="s">
        <v>8149</v>
      </c>
      <c r="I1757" s="24"/>
      <c r="J1757" s="24" t="s">
        <v>3048</v>
      </c>
      <c r="K1757" s="26">
        <v>45904</v>
      </c>
      <c r="L1757" s="26">
        <v>45040</v>
      </c>
      <c r="M1757" s="26">
        <v>45944</v>
      </c>
      <c r="N1757" s="24"/>
      <c r="O1757" s="26">
        <v>45944</v>
      </c>
      <c r="P1757" s="24" t="s">
        <v>3397</v>
      </c>
      <c r="Q1757" s="24" t="s">
        <v>3398</v>
      </c>
      <c r="R1757" s="24" t="s">
        <v>988</v>
      </c>
    </row>
    <row r="1758" spans="1:18" ht="40.200000000000003">
      <c r="A1758" s="24">
        <v>1757</v>
      </c>
      <c r="B1758" s="24" t="s">
        <v>8150</v>
      </c>
      <c r="C1758" s="29">
        <v>202517099047</v>
      </c>
      <c r="D1758" s="24" t="s">
        <v>299</v>
      </c>
      <c r="E1758" s="24" t="s">
        <v>8151</v>
      </c>
      <c r="F1758" s="24" t="s">
        <v>3066</v>
      </c>
      <c r="G1758" s="24" t="s">
        <v>8152</v>
      </c>
      <c r="H1758" s="25" t="s">
        <v>8153</v>
      </c>
      <c r="I1758" s="24"/>
      <c r="J1758" s="24" t="s">
        <v>3048</v>
      </c>
      <c r="K1758" s="26">
        <v>45896</v>
      </c>
      <c r="L1758" s="26">
        <v>45000</v>
      </c>
      <c r="M1758" s="26">
        <v>45944</v>
      </c>
      <c r="N1758" s="24"/>
      <c r="O1758" s="26">
        <v>45944</v>
      </c>
      <c r="P1758" s="24" t="s">
        <v>3084</v>
      </c>
      <c r="Q1758" s="24" t="s">
        <v>3085</v>
      </c>
      <c r="R1758" s="24" t="s">
        <v>988</v>
      </c>
    </row>
    <row r="1759" spans="1:18" ht="40.200000000000003">
      <c r="A1759" s="24">
        <v>1758</v>
      </c>
      <c r="B1759" s="24" t="s">
        <v>8154</v>
      </c>
      <c r="C1759" s="29">
        <v>202517098940</v>
      </c>
      <c r="D1759" s="24" t="s">
        <v>129</v>
      </c>
      <c r="E1759" s="24" t="s">
        <v>8155</v>
      </c>
      <c r="F1759" s="24" t="s">
        <v>3312</v>
      </c>
      <c r="G1759" s="24" t="s">
        <v>129</v>
      </c>
      <c r="H1759" s="25" t="s">
        <v>8156</v>
      </c>
      <c r="I1759" s="24"/>
      <c r="J1759" s="24" t="s">
        <v>3048</v>
      </c>
      <c r="K1759" s="26">
        <v>45877</v>
      </c>
      <c r="L1759" s="26">
        <v>45002</v>
      </c>
      <c r="M1759" s="26">
        <v>45944</v>
      </c>
      <c r="N1759" s="24"/>
      <c r="O1759" s="26">
        <v>45944</v>
      </c>
      <c r="P1759" s="24" t="s">
        <v>3233</v>
      </c>
      <c r="Q1759" s="24" t="s">
        <v>3234</v>
      </c>
      <c r="R1759" s="24" t="s">
        <v>988</v>
      </c>
    </row>
    <row r="1760" spans="1:18" ht="40.200000000000003">
      <c r="A1760" s="24">
        <v>1759</v>
      </c>
      <c r="B1760" s="24" t="s">
        <v>8157</v>
      </c>
      <c r="C1760" s="29">
        <v>202517098876</v>
      </c>
      <c r="D1760" s="24" t="s">
        <v>51</v>
      </c>
      <c r="E1760" s="24" t="s">
        <v>8158</v>
      </c>
      <c r="F1760" s="24" t="s">
        <v>3091</v>
      </c>
      <c r="G1760" s="24" t="s">
        <v>3925</v>
      </c>
      <c r="H1760" s="25" t="s">
        <v>8159</v>
      </c>
      <c r="I1760" s="24"/>
      <c r="J1760" s="24" t="s">
        <v>3048</v>
      </c>
      <c r="K1760" s="26">
        <v>45916</v>
      </c>
      <c r="L1760" s="26">
        <v>45009</v>
      </c>
      <c r="M1760" s="26">
        <v>45944</v>
      </c>
      <c r="N1760" s="24"/>
      <c r="O1760" s="26">
        <v>45944</v>
      </c>
      <c r="P1760" s="24" t="s">
        <v>3158</v>
      </c>
      <c r="Q1760" s="24" t="s">
        <v>3159</v>
      </c>
      <c r="R1760" s="24" t="s">
        <v>988</v>
      </c>
    </row>
    <row r="1761" spans="1:18" ht="27">
      <c r="A1761" s="24">
        <v>1760</v>
      </c>
      <c r="B1761" s="24" t="s">
        <v>8160</v>
      </c>
      <c r="C1761" s="29">
        <v>202517099085</v>
      </c>
      <c r="D1761" s="24" t="s">
        <v>51</v>
      </c>
      <c r="E1761" s="24" t="s">
        <v>8161</v>
      </c>
      <c r="F1761" s="24" t="s">
        <v>3091</v>
      </c>
      <c r="G1761" s="24" t="s">
        <v>51</v>
      </c>
      <c r="H1761" s="25" t="s">
        <v>8162</v>
      </c>
      <c r="I1761" s="24"/>
      <c r="J1761" s="24" t="s">
        <v>3048</v>
      </c>
      <c r="K1761" s="26">
        <v>45925</v>
      </c>
      <c r="L1761" s="26">
        <v>45037</v>
      </c>
      <c r="M1761" s="26">
        <v>45944</v>
      </c>
      <c r="N1761" s="24"/>
      <c r="O1761" s="26">
        <v>45944</v>
      </c>
      <c r="P1761" s="24" t="s">
        <v>3726</v>
      </c>
      <c r="Q1761" s="24" t="s">
        <v>3727</v>
      </c>
      <c r="R1761" s="24" t="s">
        <v>988</v>
      </c>
    </row>
    <row r="1762" spans="1:18" ht="40.200000000000003">
      <c r="A1762" s="24">
        <v>1761</v>
      </c>
      <c r="B1762" s="24" t="s">
        <v>8163</v>
      </c>
      <c r="C1762" s="29">
        <v>202531099214</v>
      </c>
      <c r="D1762" s="24" t="s">
        <v>38</v>
      </c>
      <c r="E1762" s="24" t="s">
        <v>8164</v>
      </c>
      <c r="F1762" s="24" t="s">
        <v>3052</v>
      </c>
      <c r="G1762" s="24" t="s">
        <v>38</v>
      </c>
      <c r="H1762" s="25" t="s">
        <v>8165</v>
      </c>
      <c r="I1762" s="24" t="s">
        <v>23</v>
      </c>
      <c r="J1762" s="24" t="s">
        <v>3048</v>
      </c>
      <c r="K1762" s="26">
        <v>45834</v>
      </c>
      <c r="L1762" s="26">
        <v>45944</v>
      </c>
      <c r="M1762" s="26">
        <v>45944</v>
      </c>
      <c r="N1762" s="24"/>
      <c r="O1762" s="26">
        <v>45972</v>
      </c>
      <c r="P1762" s="24" t="s">
        <v>3359</v>
      </c>
      <c r="Q1762" s="24" t="s">
        <v>3360</v>
      </c>
      <c r="R1762" s="24" t="s">
        <v>988</v>
      </c>
    </row>
    <row r="1763" spans="1:18" ht="53.4">
      <c r="A1763" s="24">
        <v>1762</v>
      </c>
      <c r="B1763" s="24" t="s">
        <v>8166</v>
      </c>
      <c r="C1763" s="29">
        <v>202547099297</v>
      </c>
      <c r="D1763" s="24" t="s">
        <v>150</v>
      </c>
      <c r="E1763" s="24" t="s">
        <v>8167</v>
      </c>
      <c r="F1763" s="24" t="s">
        <v>3045</v>
      </c>
      <c r="G1763" s="24" t="s">
        <v>150</v>
      </c>
      <c r="H1763" s="25" t="s">
        <v>8168</v>
      </c>
      <c r="I1763" s="24"/>
      <c r="J1763" s="24" t="s">
        <v>3048</v>
      </c>
      <c r="K1763" s="26">
        <v>45846</v>
      </c>
      <c r="L1763" s="26">
        <v>45030</v>
      </c>
      <c r="M1763" s="26">
        <v>45944</v>
      </c>
      <c r="N1763" s="24"/>
      <c r="O1763" s="26">
        <v>45944</v>
      </c>
      <c r="P1763" s="24" t="s">
        <v>3192</v>
      </c>
      <c r="Q1763" s="24" t="s">
        <v>3193</v>
      </c>
      <c r="R1763" s="24" t="s">
        <v>988</v>
      </c>
    </row>
    <row r="1764" spans="1:18" ht="27">
      <c r="A1764" s="24">
        <v>1763</v>
      </c>
      <c r="B1764" s="24" t="s">
        <v>8169</v>
      </c>
      <c r="C1764" s="29">
        <v>202517098959</v>
      </c>
      <c r="D1764" s="24" t="s">
        <v>162</v>
      </c>
      <c r="E1764" s="24" t="s">
        <v>8170</v>
      </c>
      <c r="F1764" s="24" t="s">
        <v>4630</v>
      </c>
      <c r="G1764" s="24" t="s">
        <v>5695</v>
      </c>
      <c r="H1764" s="25" t="s">
        <v>8171</v>
      </c>
      <c r="I1764" s="24"/>
      <c r="J1764" s="24" t="s">
        <v>3048</v>
      </c>
      <c r="K1764" s="26">
        <v>45917</v>
      </c>
      <c r="L1764" s="26">
        <v>45047</v>
      </c>
      <c r="M1764" s="26">
        <v>45944</v>
      </c>
      <c r="N1764" s="24"/>
      <c r="O1764" s="26">
        <v>45988</v>
      </c>
      <c r="P1764" s="24" t="s">
        <v>3130</v>
      </c>
      <c r="Q1764" s="24" t="s">
        <v>3131</v>
      </c>
      <c r="R1764" s="24" t="s">
        <v>988</v>
      </c>
    </row>
    <row r="1765" spans="1:18" ht="40.200000000000003">
      <c r="A1765" s="24">
        <v>1764</v>
      </c>
      <c r="B1765" s="24" t="s">
        <v>8172</v>
      </c>
      <c r="C1765" s="29">
        <v>202517098963</v>
      </c>
      <c r="D1765" s="24" t="s">
        <v>32</v>
      </c>
      <c r="E1765" s="24" t="s">
        <v>8173</v>
      </c>
      <c r="F1765" s="24" t="s">
        <v>3066</v>
      </c>
      <c r="G1765" s="24" t="s">
        <v>3067</v>
      </c>
      <c r="H1765" s="25" t="s">
        <v>8174</v>
      </c>
      <c r="I1765" s="24"/>
      <c r="J1765" s="24" t="s">
        <v>3048</v>
      </c>
      <c r="K1765" s="26">
        <v>45926</v>
      </c>
      <c r="L1765" s="26">
        <v>45278</v>
      </c>
      <c r="M1765" s="26">
        <v>45944</v>
      </c>
      <c r="N1765" s="24"/>
      <c r="O1765" s="26">
        <v>45944</v>
      </c>
      <c r="P1765" s="24" t="s">
        <v>3239</v>
      </c>
      <c r="Q1765" s="24" t="s">
        <v>3240</v>
      </c>
      <c r="R1765" s="24" t="s">
        <v>988</v>
      </c>
    </row>
    <row r="1766" spans="1:18" ht="40.200000000000003">
      <c r="A1766" s="24">
        <v>1765</v>
      </c>
      <c r="B1766" s="24" t="s">
        <v>8175</v>
      </c>
      <c r="C1766" s="29">
        <v>202548099075</v>
      </c>
      <c r="D1766" s="24" t="s">
        <v>308</v>
      </c>
      <c r="E1766" s="24" t="s">
        <v>8176</v>
      </c>
      <c r="F1766" s="24" t="s">
        <v>3091</v>
      </c>
      <c r="G1766" s="24" t="s">
        <v>8177</v>
      </c>
      <c r="H1766" s="25" t="s">
        <v>8178</v>
      </c>
      <c r="I1766" s="24"/>
      <c r="J1766" s="24" t="s">
        <v>3048</v>
      </c>
      <c r="K1766" s="26">
        <v>45925</v>
      </c>
      <c r="L1766" s="26">
        <v>45944</v>
      </c>
      <c r="M1766" s="26">
        <v>45944</v>
      </c>
      <c r="N1766" s="24"/>
      <c r="O1766" s="26">
        <v>45944</v>
      </c>
      <c r="P1766" s="24" t="s">
        <v>3248</v>
      </c>
      <c r="Q1766" s="24" t="s">
        <v>3249</v>
      </c>
      <c r="R1766" s="24" t="s">
        <v>988</v>
      </c>
    </row>
    <row r="1767" spans="1:18" ht="40.200000000000003">
      <c r="A1767" s="24">
        <v>1766</v>
      </c>
      <c r="B1767" s="24" t="s">
        <v>8179</v>
      </c>
      <c r="C1767" s="29">
        <v>202548099105</v>
      </c>
      <c r="D1767" s="24" t="s">
        <v>308</v>
      </c>
      <c r="E1767" s="24" t="s">
        <v>8180</v>
      </c>
      <c r="F1767" s="24" t="s">
        <v>3091</v>
      </c>
      <c r="G1767" s="24" t="s">
        <v>8177</v>
      </c>
      <c r="H1767" s="25" t="s">
        <v>8178</v>
      </c>
      <c r="I1767" s="24"/>
      <c r="J1767" s="24" t="s">
        <v>3048</v>
      </c>
      <c r="K1767" s="26">
        <v>45925</v>
      </c>
      <c r="L1767" s="26">
        <v>45944</v>
      </c>
      <c r="M1767" s="26">
        <v>45944</v>
      </c>
      <c r="N1767" s="24"/>
      <c r="O1767" s="26">
        <v>45944</v>
      </c>
      <c r="P1767" s="24" t="s">
        <v>3248</v>
      </c>
      <c r="Q1767" s="24" t="s">
        <v>3249</v>
      </c>
      <c r="R1767" s="24" t="s">
        <v>988</v>
      </c>
    </row>
    <row r="1768" spans="1:18" ht="40.200000000000003">
      <c r="A1768" s="24">
        <v>1767</v>
      </c>
      <c r="B1768" s="24" t="s">
        <v>8181</v>
      </c>
      <c r="C1768" s="29">
        <v>202548099331</v>
      </c>
      <c r="D1768" s="24" t="s">
        <v>31</v>
      </c>
      <c r="E1768" s="24" t="s">
        <v>8182</v>
      </c>
      <c r="F1768" s="24" t="s">
        <v>3091</v>
      </c>
      <c r="G1768" s="24" t="s">
        <v>31</v>
      </c>
      <c r="H1768" s="25" t="s">
        <v>8183</v>
      </c>
      <c r="I1768" s="24"/>
      <c r="J1768" s="24" t="s">
        <v>3048</v>
      </c>
      <c r="K1768" s="26">
        <v>45940</v>
      </c>
      <c r="L1768" s="26">
        <v>45944</v>
      </c>
      <c r="M1768" s="26">
        <v>45944</v>
      </c>
      <c r="N1768" s="24"/>
      <c r="O1768" s="26">
        <v>45946</v>
      </c>
      <c r="P1768" s="24" t="s">
        <v>8184</v>
      </c>
      <c r="Q1768" s="24" t="s">
        <v>5147</v>
      </c>
      <c r="R1768" s="24" t="s">
        <v>988</v>
      </c>
    </row>
    <row r="1769" spans="1:18" ht="53.4">
      <c r="A1769" s="24">
        <v>1768</v>
      </c>
      <c r="B1769" s="24" t="s">
        <v>8185</v>
      </c>
      <c r="C1769" s="29">
        <v>202547099098</v>
      </c>
      <c r="D1769" s="24" t="s">
        <v>31</v>
      </c>
      <c r="E1769" s="24" t="s">
        <v>8186</v>
      </c>
      <c r="F1769" s="24" t="s">
        <v>3091</v>
      </c>
      <c r="G1769" s="24" t="s">
        <v>31</v>
      </c>
      <c r="H1769" s="25" t="s">
        <v>8187</v>
      </c>
      <c r="I1769" s="24"/>
      <c r="J1769" s="24" t="s">
        <v>3048</v>
      </c>
      <c r="K1769" s="26">
        <v>45939</v>
      </c>
      <c r="L1769" s="26">
        <v>45944</v>
      </c>
      <c r="M1769" s="26">
        <v>45944</v>
      </c>
      <c r="N1769" s="24"/>
      <c r="O1769" s="26">
        <v>45944</v>
      </c>
      <c r="P1769" s="24" t="s">
        <v>3192</v>
      </c>
      <c r="Q1769" s="24" t="s">
        <v>3193</v>
      </c>
      <c r="R1769" s="24" t="s">
        <v>988</v>
      </c>
    </row>
    <row r="1770" spans="1:18" ht="53.4">
      <c r="A1770" s="24">
        <v>1769</v>
      </c>
      <c r="B1770" s="24" t="s">
        <v>1497</v>
      </c>
      <c r="C1770" s="29">
        <v>202541099454</v>
      </c>
      <c r="D1770" s="24" t="s">
        <v>37</v>
      </c>
      <c r="E1770" s="24" t="s">
        <v>1498</v>
      </c>
      <c r="F1770" s="24" t="s">
        <v>3059</v>
      </c>
      <c r="G1770" s="24" t="s">
        <v>3330</v>
      </c>
      <c r="H1770" s="25" t="s">
        <v>8188</v>
      </c>
      <c r="I1770" s="24" t="s">
        <v>23</v>
      </c>
      <c r="J1770" s="24" t="s">
        <v>3048</v>
      </c>
      <c r="K1770" s="26">
        <v>45903</v>
      </c>
      <c r="L1770" s="26">
        <v>45945</v>
      </c>
      <c r="M1770" s="26">
        <v>45945</v>
      </c>
      <c r="N1770" s="26">
        <v>46888</v>
      </c>
      <c r="O1770" s="24"/>
      <c r="P1770" s="24" t="s">
        <v>3352</v>
      </c>
      <c r="Q1770" s="24" t="s">
        <v>3216</v>
      </c>
      <c r="R1770" s="24" t="s">
        <v>974</v>
      </c>
    </row>
    <row r="1771" spans="1:18" ht="53.4">
      <c r="A1771" s="24">
        <v>1770</v>
      </c>
      <c r="B1771" s="24" t="s">
        <v>8189</v>
      </c>
      <c r="C1771" s="29">
        <v>202547099453</v>
      </c>
      <c r="D1771" s="24" t="s">
        <v>106</v>
      </c>
      <c r="E1771" s="24" t="s">
        <v>8190</v>
      </c>
      <c r="F1771" s="24" t="s">
        <v>3059</v>
      </c>
      <c r="G1771" s="24" t="s">
        <v>106</v>
      </c>
      <c r="H1771" s="25" t="s">
        <v>8191</v>
      </c>
      <c r="I1771" s="24"/>
      <c r="J1771" s="24" t="s">
        <v>3048</v>
      </c>
      <c r="K1771" s="26">
        <v>45929</v>
      </c>
      <c r="L1771" s="26">
        <v>45037</v>
      </c>
      <c r="M1771" s="26">
        <v>45945</v>
      </c>
      <c r="N1771" s="24"/>
      <c r="O1771" s="26">
        <v>45945</v>
      </c>
      <c r="P1771" s="24" t="s">
        <v>3404</v>
      </c>
      <c r="Q1771" s="24" t="s">
        <v>3405</v>
      </c>
      <c r="R1771" s="24" t="s">
        <v>988</v>
      </c>
    </row>
    <row r="1772" spans="1:18" ht="40.200000000000003">
      <c r="A1772" s="24">
        <v>1771</v>
      </c>
      <c r="B1772" s="24" t="s">
        <v>8192</v>
      </c>
      <c r="C1772" s="29">
        <v>202517099627</v>
      </c>
      <c r="D1772" s="24" t="s">
        <v>154</v>
      </c>
      <c r="E1772" s="24" t="s">
        <v>8193</v>
      </c>
      <c r="F1772" s="24" t="s">
        <v>3091</v>
      </c>
      <c r="G1772" s="24" t="s">
        <v>8113</v>
      </c>
      <c r="H1772" s="25" t="s">
        <v>8194</v>
      </c>
      <c r="I1772" s="24"/>
      <c r="J1772" s="24" t="s">
        <v>3048</v>
      </c>
      <c r="K1772" s="26">
        <v>45919</v>
      </c>
      <c r="L1772" s="26">
        <v>45005</v>
      </c>
      <c r="M1772" s="26">
        <v>45945</v>
      </c>
      <c r="N1772" s="24"/>
      <c r="O1772" s="26">
        <v>45945</v>
      </c>
      <c r="P1772" s="24" t="s">
        <v>3220</v>
      </c>
      <c r="Q1772" s="24" t="s">
        <v>3221</v>
      </c>
      <c r="R1772" s="24" t="s">
        <v>988</v>
      </c>
    </row>
    <row r="1773" spans="1:18" ht="40.200000000000003">
      <c r="A1773" s="24">
        <v>1772</v>
      </c>
      <c r="B1773" s="24" t="s">
        <v>8195</v>
      </c>
      <c r="C1773" s="29">
        <v>202517099734</v>
      </c>
      <c r="D1773" s="24" t="s">
        <v>59</v>
      </c>
      <c r="E1773" s="24" t="s">
        <v>8196</v>
      </c>
      <c r="F1773" s="24" t="s">
        <v>3066</v>
      </c>
      <c r="G1773" s="24" t="s">
        <v>3319</v>
      </c>
      <c r="H1773" s="25" t="s">
        <v>8197</v>
      </c>
      <c r="I1773" s="24"/>
      <c r="J1773" s="24" t="s">
        <v>3048</v>
      </c>
      <c r="K1773" s="26">
        <v>45903</v>
      </c>
      <c r="L1773" s="26">
        <v>45033</v>
      </c>
      <c r="M1773" s="26">
        <v>45945</v>
      </c>
      <c r="N1773" s="24"/>
      <c r="O1773" s="26">
        <v>45945</v>
      </c>
      <c r="P1773" s="24" t="s">
        <v>3284</v>
      </c>
      <c r="Q1773" s="24" t="s">
        <v>3285</v>
      </c>
      <c r="R1773" s="24" t="s">
        <v>988</v>
      </c>
    </row>
    <row r="1774" spans="1:18" ht="27">
      <c r="A1774" s="24">
        <v>1773</v>
      </c>
      <c r="B1774" s="24" t="s">
        <v>798</v>
      </c>
      <c r="C1774" s="29">
        <v>202514099820</v>
      </c>
      <c r="D1774" s="24" t="s">
        <v>48</v>
      </c>
      <c r="E1774" s="24" t="s">
        <v>799</v>
      </c>
      <c r="F1774" s="24" t="s">
        <v>3066</v>
      </c>
      <c r="G1774" s="24" t="s">
        <v>3319</v>
      </c>
      <c r="H1774" s="25" t="s">
        <v>8198</v>
      </c>
      <c r="I1774" s="24"/>
      <c r="J1774" s="24" t="s">
        <v>3048</v>
      </c>
      <c r="K1774" s="26">
        <v>45818</v>
      </c>
      <c r="L1774" s="26">
        <v>45621</v>
      </c>
      <c r="M1774" s="26">
        <v>45945</v>
      </c>
      <c r="N1774" s="26">
        <v>46563</v>
      </c>
      <c r="O1774" s="24"/>
      <c r="P1774" s="24" t="s">
        <v>3173</v>
      </c>
      <c r="Q1774" s="24" t="s">
        <v>3174</v>
      </c>
      <c r="R1774" s="24" t="s">
        <v>650</v>
      </c>
    </row>
    <row r="1775" spans="1:18" ht="40.200000000000003">
      <c r="A1775" s="24">
        <v>1774</v>
      </c>
      <c r="B1775" s="24" t="s">
        <v>666</v>
      </c>
      <c r="C1775" s="29">
        <v>202517099711</v>
      </c>
      <c r="D1775" s="24" t="s">
        <v>119</v>
      </c>
      <c r="E1775" s="24" t="s">
        <v>667</v>
      </c>
      <c r="F1775" s="24" t="s">
        <v>3091</v>
      </c>
      <c r="G1775" s="24" t="s">
        <v>8199</v>
      </c>
      <c r="H1775" s="25" t="s">
        <v>8200</v>
      </c>
      <c r="I1775" s="24"/>
      <c r="J1775" s="24" t="s">
        <v>3048</v>
      </c>
      <c r="K1775" s="26">
        <v>45874</v>
      </c>
      <c r="L1775" s="26">
        <v>45415</v>
      </c>
      <c r="M1775" s="26">
        <v>45945</v>
      </c>
      <c r="N1775" s="26">
        <v>46359</v>
      </c>
      <c r="O1775" s="24"/>
      <c r="P1775" s="24" t="s">
        <v>3079</v>
      </c>
      <c r="Q1775" s="24" t="s">
        <v>3080</v>
      </c>
      <c r="R1775" s="24" t="s">
        <v>650</v>
      </c>
    </row>
    <row r="1776" spans="1:18" ht="40.200000000000003">
      <c r="A1776" s="24">
        <v>1775</v>
      </c>
      <c r="B1776" s="24" t="s">
        <v>8201</v>
      </c>
      <c r="C1776" s="29">
        <v>202518099535</v>
      </c>
      <c r="D1776" s="24" t="s">
        <v>129</v>
      </c>
      <c r="E1776" s="24" t="s">
        <v>649</v>
      </c>
      <c r="F1776" s="24" t="s">
        <v>3312</v>
      </c>
      <c r="G1776" s="24" t="s">
        <v>129</v>
      </c>
      <c r="H1776" s="25" t="s">
        <v>8202</v>
      </c>
      <c r="I1776" s="24"/>
      <c r="J1776" s="24" t="s">
        <v>3048</v>
      </c>
      <c r="K1776" s="26">
        <v>45944</v>
      </c>
      <c r="L1776" s="26">
        <v>45945</v>
      </c>
      <c r="M1776" s="26">
        <v>45945</v>
      </c>
      <c r="N1776" s="24"/>
      <c r="O1776" s="26">
        <v>45945</v>
      </c>
      <c r="P1776" s="24" t="s">
        <v>3233</v>
      </c>
      <c r="Q1776" s="24" t="s">
        <v>3234</v>
      </c>
      <c r="R1776" s="24" t="s">
        <v>988</v>
      </c>
    </row>
    <row r="1777" spans="1:18" ht="27">
      <c r="A1777" s="24">
        <v>1776</v>
      </c>
      <c r="B1777" s="24" t="s">
        <v>8203</v>
      </c>
      <c r="C1777" s="29">
        <v>202517099428</v>
      </c>
      <c r="D1777" s="24" t="s">
        <v>79</v>
      </c>
      <c r="E1777" s="24" t="s">
        <v>8204</v>
      </c>
      <c r="F1777" s="24" t="s">
        <v>3432</v>
      </c>
      <c r="G1777" s="24" t="s">
        <v>8205</v>
      </c>
      <c r="H1777" s="25" t="s">
        <v>8206</v>
      </c>
      <c r="I1777" s="24"/>
      <c r="J1777" s="24" t="s">
        <v>3048</v>
      </c>
      <c r="K1777" s="26">
        <v>45938</v>
      </c>
      <c r="L1777" s="26">
        <v>45015</v>
      </c>
      <c r="M1777" s="26">
        <v>45945</v>
      </c>
      <c r="N1777" s="24"/>
      <c r="O1777" s="26">
        <v>45945</v>
      </c>
      <c r="P1777" s="24" t="s">
        <v>3397</v>
      </c>
      <c r="Q1777" s="24" t="s">
        <v>3398</v>
      </c>
      <c r="R1777" s="24" t="s">
        <v>988</v>
      </c>
    </row>
    <row r="1778" spans="1:18" ht="53.4">
      <c r="A1778" s="24">
        <v>1777</v>
      </c>
      <c r="B1778" s="24" t="s">
        <v>1499</v>
      </c>
      <c r="C1778" s="29">
        <v>202541099817</v>
      </c>
      <c r="D1778" s="24" t="s">
        <v>249</v>
      </c>
      <c r="E1778" s="24" t="s">
        <v>649</v>
      </c>
      <c r="F1778" s="24" t="s">
        <v>3052</v>
      </c>
      <c r="G1778" s="24" t="s">
        <v>249</v>
      </c>
      <c r="H1778" s="25" t="s">
        <v>8207</v>
      </c>
      <c r="I1778" s="24" t="s">
        <v>3152</v>
      </c>
      <c r="J1778" s="24" t="s">
        <v>3470</v>
      </c>
      <c r="K1778" s="26">
        <v>45026</v>
      </c>
      <c r="L1778" s="26">
        <v>45945</v>
      </c>
      <c r="M1778" s="26">
        <v>45945</v>
      </c>
      <c r="N1778" s="26">
        <v>46888</v>
      </c>
      <c r="O1778" s="24"/>
      <c r="P1778" s="24" t="s">
        <v>3120</v>
      </c>
      <c r="Q1778" s="24" t="s">
        <v>3121</v>
      </c>
      <c r="R1778" s="24" t="s">
        <v>968</v>
      </c>
    </row>
    <row r="1779" spans="1:18" ht="40.200000000000003">
      <c r="A1779" s="24">
        <v>1778</v>
      </c>
      <c r="B1779" s="24" t="s">
        <v>8208</v>
      </c>
      <c r="C1779" s="29">
        <v>202517099867</v>
      </c>
      <c r="D1779" s="24" t="s">
        <v>49</v>
      </c>
      <c r="E1779" s="24" t="s">
        <v>8209</v>
      </c>
      <c r="F1779" s="24" t="s">
        <v>3066</v>
      </c>
      <c r="G1779" s="24" t="s">
        <v>3067</v>
      </c>
      <c r="H1779" s="25" t="s">
        <v>8210</v>
      </c>
      <c r="I1779" s="24"/>
      <c r="J1779" s="24" t="s">
        <v>3048</v>
      </c>
      <c r="K1779" s="26">
        <v>45768</v>
      </c>
      <c r="L1779" s="26">
        <v>45125</v>
      </c>
      <c r="M1779" s="26">
        <v>45945</v>
      </c>
      <c r="N1779" s="24"/>
      <c r="O1779" s="26">
        <v>45945</v>
      </c>
      <c r="P1779" s="24" t="s">
        <v>3173</v>
      </c>
      <c r="Q1779" s="24" t="s">
        <v>3174</v>
      </c>
      <c r="R1779" s="24" t="s">
        <v>988</v>
      </c>
    </row>
    <row r="1780" spans="1:18" ht="53.4">
      <c r="A1780" s="24">
        <v>1779</v>
      </c>
      <c r="B1780" s="24" t="s">
        <v>1500</v>
      </c>
      <c r="C1780" s="29">
        <v>202511099633</v>
      </c>
      <c r="D1780" s="24" t="s">
        <v>515</v>
      </c>
      <c r="E1780" s="24" t="s">
        <v>649</v>
      </c>
      <c r="F1780" s="24" t="s">
        <v>3045</v>
      </c>
      <c r="G1780" s="24" t="s">
        <v>8211</v>
      </c>
      <c r="H1780" s="25" t="s">
        <v>8212</v>
      </c>
      <c r="I1780" s="24" t="s">
        <v>23</v>
      </c>
      <c r="J1780" s="24" t="s">
        <v>3048</v>
      </c>
      <c r="K1780" s="26">
        <v>45911</v>
      </c>
      <c r="L1780" s="26">
        <v>45945</v>
      </c>
      <c r="M1780" s="26">
        <v>45945</v>
      </c>
      <c r="N1780" s="26">
        <v>46888</v>
      </c>
      <c r="O1780" s="24"/>
      <c r="P1780" s="24" t="s">
        <v>3141</v>
      </c>
      <c r="Q1780" s="24" t="s">
        <v>3142</v>
      </c>
      <c r="R1780" s="24" t="s">
        <v>974</v>
      </c>
    </row>
    <row r="1781" spans="1:18" ht="40.200000000000003">
      <c r="A1781" s="24">
        <v>1780</v>
      </c>
      <c r="B1781" s="24" t="s">
        <v>8213</v>
      </c>
      <c r="C1781" s="29">
        <v>202517099671</v>
      </c>
      <c r="D1781" s="24" t="s">
        <v>32</v>
      </c>
      <c r="E1781" s="24" t="s">
        <v>8214</v>
      </c>
      <c r="F1781" s="24" t="s">
        <v>3066</v>
      </c>
      <c r="G1781" s="24" t="s">
        <v>3067</v>
      </c>
      <c r="H1781" s="25" t="s">
        <v>8215</v>
      </c>
      <c r="I1781" s="24"/>
      <c r="J1781" s="24" t="s">
        <v>3048</v>
      </c>
      <c r="K1781" s="26">
        <v>45930</v>
      </c>
      <c r="L1781" s="26">
        <v>45287</v>
      </c>
      <c r="M1781" s="26">
        <v>45945</v>
      </c>
      <c r="N1781" s="24"/>
      <c r="O1781" s="26">
        <v>45945</v>
      </c>
      <c r="P1781" s="24" t="s">
        <v>3135</v>
      </c>
      <c r="Q1781" s="24" t="s">
        <v>3136</v>
      </c>
      <c r="R1781" s="24" t="s">
        <v>988</v>
      </c>
    </row>
    <row r="1782" spans="1:18" ht="40.200000000000003">
      <c r="A1782" s="24">
        <v>1781</v>
      </c>
      <c r="B1782" s="24" t="s">
        <v>8216</v>
      </c>
      <c r="C1782" s="29">
        <v>202517099547</v>
      </c>
      <c r="D1782" s="24" t="s">
        <v>32</v>
      </c>
      <c r="E1782" s="24" t="s">
        <v>8217</v>
      </c>
      <c r="F1782" s="24" t="s">
        <v>3066</v>
      </c>
      <c r="G1782" s="24" t="s">
        <v>3067</v>
      </c>
      <c r="H1782" s="25" t="s">
        <v>8218</v>
      </c>
      <c r="I1782" s="24"/>
      <c r="J1782" s="24" t="s">
        <v>3048</v>
      </c>
      <c r="K1782" s="26">
        <v>45925</v>
      </c>
      <c r="L1782" s="26">
        <v>45274</v>
      </c>
      <c r="M1782" s="26">
        <v>45945</v>
      </c>
      <c r="N1782" s="24"/>
      <c r="O1782" s="26">
        <v>45945</v>
      </c>
      <c r="P1782" s="24" t="s">
        <v>3141</v>
      </c>
      <c r="Q1782" s="24" t="s">
        <v>3142</v>
      </c>
      <c r="R1782" s="24" t="s">
        <v>988</v>
      </c>
    </row>
    <row r="1783" spans="1:18" ht="40.200000000000003">
      <c r="A1783" s="24">
        <v>1782</v>
      </c>
      <c r="B1783" s="24" t="s">
        <v>8219</v>
      </c>
      <c r="C1783" s="29">
        <v>202521099814</v>
      </c>
      <c r="D1783" s="24" t="s">
        <v>45</v>
      </c>
      <c r="E1783" s="24" t="s">
        <v>8220</v>
      </c>
      <c r="F1783" s="24" t="s">
        <v>3052</v>
      </c>
      <c r="G1783" s="24" t="s">
        <v>45</v>
      </c>
      <c r="H1783" s="25" t="s">
        <v>8221</v>
      </c>
      <c r="I1783" s="24" t="s">
        <v>23</v>
      </c>
      <c r="J1783" s="24" t="s">
        <v>3048</v>
      </c>
      <c r="K1783" s="26">
        <v>45910</v>
      </c>
      <c r="L1783" s="26">
        <v>45945</v>
      </c>
      <c r="M1783" s="26">
        <v>45945</v>
      </c>
      <c r="N1783" s="24"/>
      <c r="O1783" s="26">
        <v>45945</v>
      </c>
      <c r="P1783" s="24" t="s">
        <v>4491</v>
      </c>
      <c r="Q1783" s="24" t="s">
        <v>3279</v>
      </c>
      <c r="R1783" s="24" t="s">
        <v>988</v>
      </c>
    </row>
    <row r="1784" spans="1:18" ht="40.200000000000003">
      <c r="A1784" s="24">
        <v>1783</v>
      </c>
      <c r="B1784" s="24" t="s">
        <v>8222</v>
      </c>
      <c r="C1784" s="29">
        <v>202521099552</v>
      </c>
      <c r="D1784" s="24" t="s">
        <v>45</v>
      </c>
      <c r="E1784" s="24" t="s">
        <v>8223</v>
      </c>
      <c r="F1784" s="24" t="s">
        <v>3052</v>
      </c>
      <c r="G1784" s="24" t="s">
        <v>45</v>
      </c>
      <c r="H1784" s="25" t="s">
        <v>8224</v>
      </c>
      <c r="I1784" s="24" t="s">
        <v>23</v>
      </c>
      <c r="J1784" s="24" t="s">
        <v>3048</v>
      </c>
      <c r="K1784" s="26">
        <v>45911</v>
      </c>
      <c r="L1784" s="26">
        <v>45945</v>
      </c>
      <c r="M1784" s="26">
        <v>45945</v>
      </c>
      <c r="N1784" s="24"/>
      <c r="O1784" s="26">
        <v>45945</v>
      </c>
      <c r="P1784" s="24" t="s">
        <v>3404</v>
      </c>
      <c r="Q1784" s="24" t="s">
        <v>3405</v>
      </c>
      <c r="R1784" s="24" t="s">
        <v>988</v>
      </c>
    </row>
    <row r="1785" spans="1:18" ht="40.200000000000003">
      <c r="A1785" s="24">
        <v>1784</v>
      </c>
      <c r="B1785" s="24" t="s">
        <v>8225</v>
      </c>
      <c r="C1785" s="29">
        <v>202517099539</v>
      </c>
      <c r="D1785" s="24" t="s">
        <v>205</v>
      </c>
      <c r="E1785" s="24" t="s">
        <v>8226</v>
      </c>
      <c r="F1785" s="24" t="s">
        <v>3342</v>
      </c>
      <c r="G1785" s="24" t="s">
        <v>8227</v>
      </c>
      <c r="H1785" s="25" t="s">
        <v>8228</v>
      </c>
      <c r="I1785" s="24"/>
      <c r="J1785" s="24" t="s">
        <v>3048</v>
      </c>
      <c r="K1785" s="26">
        <v>45862</v>
      </c>
      <c r="L1785" s="26">
        <v>45002</v>
      </c>
      <c r="M1785" s="26">
        <v>45945</v>
      </c>
      <c r="N1785" s="24"/>
      <c r="O1785" s="26">
        <v>45945</v>
      </c>
      <c r="P1785" s="24" t="s">
        <v>3075</v>
      </c>
      <c r="Q1785" s="24" t="s">
        <v>3076</v>
      </c>
      <c r="R1785" s="24" t="s">
        <v>988</v>
      </c>
    </row>
    <row r="1786" spans="1:18" ht="66.599999999999994">
      <c r="A1786" s="24">
        <v>1785</v>
      </c>
      <c r="B1786" s="24" t="s">
        <v>1495</v>
      </c>
      <c r="C1786" s="29">
        <v>202541099527</v>
      </c>
      <c r="D1786" s="24" t="s">
        <v>42</v>
      </c>
      <c r="E1786" s="24" t="s">
        <v>1496</v>
      </c>
      <c r="F1786" s="24" t="s">
        <v>3045</v>
      </c>
      <c r="G1786" s="24" t="s">
        <v>3252</v>
      </c>
      <c r="H1786" s="25" t="s">
        <v>8229</v>
      </c>
      <c r="I1786" s="24" t="s">
        <v>3152</v>
      </c>
      <c r="J1786" s="24" t="s">
        <v>3048</v>
      </c>
      <c r="K1786" s="26">
        <v>45944</v>
      </c>
      <c r="L1786" s="26">
        <v>45945</v>
      </c>
      <c r="M1786" s="26">
        <v>45945</v>
      </c>
      <c r="N1786" s="26">
        <v>46888</v>
      </c>
      <c r="O1786" s="24"/>
      <c r="P1786" s="24" t="s">
        <v>3114</v>
      </c>
      <c r="Q1786" s="24" t="s">
        <v>3094</v>
      </c>
      <c r="R1786" s="24" t="s">
        <v>968</v>
      </c>
    </row>
    <row r="1787" spans="1:18" ht="53.4">
      <c r="A1787" s="24">
        <v>1786</v>
      </c>
      <c r="B1787" s="24" t="s">
        <v>8230</v>
      </c>
      <c r="C1787" s="29">
        <v>202517099822</v>
      </c>
      <c r="D1787" s="24" t="s">
        <v>330</v>
      </c>
      <c r="E1787" s="24" t="s">
        <v>8231</v>
      </c>
      <c r="F1787" s="24" t="s">
        <v>3302</v>
      </c>
      <c r="G1787" s="24" t="s">
        <v>3891</v>
      </c>
      <c r="H1787" s="25" t="s">
        <v>8232</v>
      </c>
      <c r="I1787" s="24"/>
      <c r="J1787" s="24" t="s">
        <v>3048</v>
      </c>
      <c r="K1787" s="26">
        <v>45915</v>
      </c>
      <c r="L1787" s="26">
        <v>45007</v>
      </c>
      <c r="M1787" s="26">
        <v>45945</v>
      </c>
      <c r="N1787" s="24"/>
      <c r="O1787" s="26">
        <v>45945</v>
      </c>
      <c r="P1787" s="24" t="s">
        <v>3141</v>
      </c>
      <c r="Q1787" s="24" t="s">
        <v>3142</v>
      </c>
      <c r="R1787" s="24" t="s">
        <v>988</v>
      </c>
    </row>
    <row r="1788" spans="1:18" ht="27">
      <c r="A1788" s="24">
        <v>1787</v>
      </c>
      <c r="B1788" s="24" t="s">
        <v>770</v>
      </c>
      <c r="C1788" s="29">
        <v>202514099461</v>
      </c>
      <c r="D1788" s="24" t="s">
        <v>194</v>
      </c>
      <c r="E1788" s="24" t="s">
        <v>771</v>
      </c>
      <c r="F1788" s="24" t="s">
        <v>3312</v>
      </c>
      <c r="G1788" s="24" t="s">
        <v>3891</v>
      </c>
      <c r="H1788" s="25" t="s">
        <v>6317</v>
      </c>
      <c r="I1788" s="24"/>
      <c r="J1788" s="24" t="s">
        <v>3048</v>
      </c>
      <c r="K1788" s="26">
        <v>45869</v>
      </c>
      <c r="L1788" s="26">
        <v>45587</v>
      </c>
      <c r="M1788" s="26">
        <v>45945</v>
      </c>
      <c r="N1788" s="26">
        <v>46529</v>
      </c>
      <c r="O1788" s="24"/>
      <c r="P1788" s="24" t="s">
        <v>3305</v>
      </c>
      <c r="Q1788" s="24" t="s">
        <v>3306</v>
      </c>
      <c r="R1788" s="24" t="s">
        <v>650</v>
      </c>
    </row>
    <row r="1789" spans="1:18" ht="40.200000000000003">
      <c r="A1789" s="24">
        <v>1788</v>
      </c>
      <c r="B1789" s="24" t="s">
        <v>8233</v>
      </c>
      <c r="C1789" s="29">
        <v>202517099451</v>
      </c>
      <c r="D1789" s="24" t="s">
        <v>31</v>
      </c>
      <c r="E1789" s="24" t="s">
        <v>8234</v>
      </c>
      <c r="F1789" s="24" t="s">
        <v>3091</v>
      </c>
      <c r="G1789" s="24" t="s">
        <v>31</v>
      </c>
      <c r="H1789" s="25" t="s">
        <v>8235</v>
      </c>
      <c r="I1789" s="24"/>
      <c r="J1789" s="24" t="s">
        <v>3048</v>
      </c>
      <c r="K1789" s="26">
        <v>45939</v>
      </c>
      <c r="L1789" s="26">
        <v>45097</v>
      </c>
      <c r="M1789" s="26">
        <v>45945</v>
      </c>
      <c r="N1789" s="24"/>
      <c r="O1789" s="26">
        <v>45945</v>
      </c>
      <c r="P1789" s="24" t="s">
        <v>3069</v>
      </c>
      <c r="Q1789" s="24" t="s">
        <v>3070</v>
      </c>
      <c r="R1789" s="24" t="s">
        <v>988</v>
      </c>
    </row>
    <row r="1790" spans="1:18" ht="53.4">
      <c r="A1790" s="24">
        <v>1789</v>
      </c>
      <c r="B1790" s="24" t="s">
        <v>8236</v>
      </c>
      <c r="C1790" s="29">
        <v>202517099664</v>
      </c>
      <c r="D1790" s="24" t="s">
        <v>31</v>
      </c>
      <c r="E1790" s="24" t="s">
        <v>8237</v>
      </c>
      <c r="F1790" s="24" t="s">
        <v>3091</v>
      </c>
      <c r="G1790" s="24" t="s">
        <v>31</v>
      </c>
      <c r="H1790" s="25" t="s">
        <v>8238</v>
      </c>
      <c r="I1790" s="24"/>
      <c r="J1790" s="24" t="s">
        <v>3048</v>
      </c>
      <c r="K1790" s="26">
        <v>45939</v>
      </c>
      <c r="L1790" s="26">
        <v>45945</v>
      </c>
      <c r="M1790" s="26">
        <v>45945</v>
      </c>
      <c r="N1790" s="24"/>
      <c r="O1790" s="26">
        <v>45945</v>
      </c>
      <c r="P1790" s="24" t="s">
        <v>3364</v>
      </c>
      <c r="Q1790" s="24" t="s">
        <v>3255</v>
      </c>
      <c r="R1790" s="24" t="s">
        <v>988</v>
      </c>
    </row>
    <row r="1791" spans="1:18" ht="53.4">
      <c r="A1791" s="24">
        <v>1790</v>
      </c>
      <c r="B1791" s="24" t="s">
        <v>8239</v>
      </c>
      <c r="C1791" s="29">
        <v>202547099512</v>
      </c>
      <c r="D1791" s="24" t="s">
        <v>31</v>
      </c>
      <c r="E1791" s="24" t="s">
        <v>8240</v>
      </c>
      <c r="F1791" s="24" t="s">
        <v>3091</v>
      </c>
      <c r="G1791" s="24" t="s">
        <v>31</v>
      </c>
      <c r="H1791" s="25" t="s">
        <v>8241</v>
      </c>
      <c r="I1791" s="24"/>
      <c r="J1791" s="24" t="s">
        <v>3048</v>
      </c>
      <c r="K1791" s="26">
        <v>45939</v>
      </c>
      <c r="L1791" s="26">
        <v>45090</v>
      </c>
      <c r="M1791" s="26">
        <v>45945</v>
      </c>
      <c r="N1791" s="24"/>
      <c r="O1791" s="26">
        <v>45945</v>
      </c>
      <c r="P1791" s="24" t="s">
        <v>3098</v>
      </c>
      <c r="Q1791" s="24" t="s">
        <v>3099</v>
      </c>
      <c r="R1791" s="24" t="s">
        <v>988</v>
      </c>
    </row>
    <row r="1792" spans="1:18" ht="53.4">
      <c r="A1792" s="24">
        <v>1791</v>
      </c>
      <c r="B1792" s="24" t="s">
        <v>8242</v>
      </c>
      <c r="C1792" s="29">
        <v>202517099672</v>
      </c>
      <c r="D1792" s="24" t="s">
        <v>31</v>
      </c>
      <c r="E1792" s="24" t="s">
        <v>8243</v>
      </c>
      <c r="F1792" s="24" t="s">
        <v>3091</v>
      </c>
      <c r="G1792" s="24" t="s">
        <v>31</v>
      </c>
      <c r="H1792" s="25" t="s">
        <v>8244</v>
      </c>
      <c r="I1792" s="24"/>
      <c r="J1792" s="24" t="s">
        <v>3048</v>
      </c>
      <c r="K1792" s="26">
        <v>45943</v>
      </c>
      <c r="L1792" s="26">
        <v>45100</v>
      </c>
      <c r="M1792" s="26">
        <v>45945</v>
      </c>
      <c r="N1792" s="24"/>
      <c r="O1792" s="26">
        <v>45945</v>
      </c>
      <c r="P1792" s="24" t="s">
        <v>3069</v>
      </c>
      <c r="Q1792" s="24" t="s">
        <v>3070</v>
      </c>
      <c r="R1792" s="24" t="s">
        <v>988</v>
      </c>
    </row>
    <row r="1793" spans="1:18" ht="53.4">
      <c r="A1793" s="24">
        <v>1792</v>
      </c>
      <c r="B1793" s="24" t="s">
        <v>8245</v>
      </c>
      <c r="C1793" s="29">
        <v>202544099707</v>
      </c>
      <c r="D1793" s="24" t="s">
        <v>43</v>
      </c>
      <c r="E1793" s="24" t="s">
        <v>8246</v>
      </c>
      <c r="F1793" s="24" t="s">
        <v>3052</v>
      </c>
      <c r="G1793" s="24" t="s">
        <v>43</v>
      </c>
      <c r="H1793" s="25" t="s">
        <v>8247</v>
      </c>
      <c r="I1793" s="24"/>
      <c r="J1793" s="24" t="s">
        <v>3048</v>
      </c>
      <c r="K1793" s="26">
        <v>45939</v>
      </c>
      <c r="L1793" s="26">
        <v>45915</v>
      </c>
      <c r="M1793" s="26">
        <v>45945</v>
      </c>
      <c r="N1793" s="24"/>
      <c r="O1793" s="26">
        <v>45945</v>
      </c>
      <c r="P1793" s="24" t="s">
        <v>3254</v>
      </c>
      <c r="Q1793" s="24" t="s">
        <v>3255</v>
      </c>
      <c r="R1793" s="24" t="s">
        <v>988</v>
      </c>
    </row>
    <row r="1794" spans="1:18" ht="53.4">
      <c r="A1794" s="24">
        <v>1793</v>
      </c>
      <c r="B1794" s="24" t="s">
        <v>1501</v>
      </c>
      <c r="C1794" s="29">
        <v>202541100072</v>
      </c>
      <c r="D1794" s="24" t="s">
        <v>37</v>
      </c>
      <c r="E1794" s="24" t="s">
        <v>1502</v>
      </c>
      <c r="F1794" s="24" t="s">
        <v>3059</v>
      </c>
      <c r="G1794" s="24" t="s">
        <v>3330</v>
      </c>
      <c r="H1794" s="25" t="s">
        <v>8248</v>
      </c>
      <c r="I1794" s="24" t="s">
        <v>23</v>
      </c>
      <c r="J1794" s="24" t="s">
        <v>3048</v>
      </c>
      <c r="K1794" s="26">
        <v>45896</v>
      </c>
      <c r="L1794" s="26">
        <v>45946</v>
      </c>
      <c r="M1794" s="26">
        <v>45946</v>
      </c>
      <c r="N1794" s="26">
        <v>46889</v>
      </c>
      <c r="O1794" s="24"/>
      <c r="P1794" s="24" t="s">
        <v>3098</v>
      </c>
      <c r="Q1794" s="24" t="s">
        <v>3099</v>
      </c>
      <c r="R1794" s="24" t="s">
        <v>974</v>
      </c>
    </row>
    <row r="1795" spans="1:18" ht="53.4">
      <c r="A1795" s="24">
        <v>1794</v>
      </c>
      <c r="B1795" s="24" t="s">
        <v>1509</v>
      </c>
      <c r="C1795" s="29">
        <v>202541100310</v>
      </c>
      <c r="D1795" s="24" t="s">
        <v>37</v>
      </c>
      <c r="E1795" s="24" t="s">
        <v>1510</v>
      </c>
      <c r="F1795" s="24" t="s">
        <v>3059</v>
      </c>
      <c r="G1795" s="24" t="s">
        <v>3330</v>
      </c>
      <c r="H1795" s="25" t="s">
        <v>8249</v>
      </c>
      <c r="I1795" s="24" t="s">
        <v>23</v>
      </c>
      <c r="J1795" s="24" t="s">
        <v>3048</v>
      </c>
      <c r="K1795" s="26">
        <v>45855</v>
      </c>
      <c r="L1795" s="26">
        <v>45946</v>
      </c>
      <c r="M1795" s="26">
        <v>45946</v>
      </c>
      <c r="N1795" s="26">
        <v>46889</v>
      </c>
      <c r="O1795" s="24"/>
      <c r="P1795" s="24" t="s">
        <v>3254</v>
      </c>
      <c r="Q1795" s="24" t="s">
        <v>3255</v>
      </c>
      <c r="R1795" s="24" t="s">
        <v>974</v>
      </c>
    </row>
    <row r="1796" spans="1:18" ht="53.4">
      <c r="A1796" s="24">
        <v>1795</v>
      </c>
      <c r="B1796" s="24" t="s">
        <v>1503</v>
      </c>
      <c r="C1796" s="29">
        <v>202541100321</v>
      </c>
      <c r="D1796" s="24" t="s">
        <v>37</v>
      </c>
      <c r="E1796" s="24" t="s">
        <v>1504</v>
      </c>
      <c r="F1796" s="24" t="s">
        <v>3059</v>
      </c>
      <c r="G1796" s="24" t="s">
        <v>3330</v>
      </c>
      <c r="H1796" s="25" t="s">
        <v>8250</v>
      </c>
      <c r="I1796" s="24" t="s">
        <v>23</v>
      </c>
      <c r="J1796" s="24" t="s">
        <v>3048</v>
      </c>
      <c r="K1796" s="26">
        <v>45846</v>
      </c>
      <c r="L1796" s="26">
        <v>45946</v>
      </c>
      <c r="M1796" s="26">
        <v>45946</v>
      </c>
      <c r="N1796" s="26">
        <v>46889</v>
      </c>
      <c r="O1796" s="24"/>
      <c r="P1796" s="24" t="s">
        <v>3173</v>
      </c>
      <c r="Q1796" s="24" t="s">
        <v>3174</v>
      </c>
      <c r="R1796" s="24" t="s">
        <v>974</v>
      </c>
    </row>
    <row r="1797" spans="1:18" ht="53.4">
      <c r="A1797" s="24">
        <v>1796</v>
      </c>
      <c r="B1797" s="24" t="s">
        <v>8251</v>
      </c>
      <c r="C1797" s="29">
        <v>202511100110</v>
      </c>
      <c r="D1797" s="24" t="s">
        <v>33</v>
      </c>
      <c r="E1797" s="24" t="s">
        <v>8252</v>
      </c>
      <c r="F1797" s="24" t="s">
        <v>3052</v>
      </c>
      <c r="G1797" s="24" t="s">
        <v>3319</v>
      </c>
      <c r="H1797" s="25" t="s">
        <v>8253</v>
      </c>
      <c r="I1797" s="24" t="s">
        <v>23</v>
      </c>
      <c r="J1797" s="24" t="s">
        <v>3048</v>
      </c>
      <c r="K1797" s="26">
        <v>45902</v>
      </c>
      <c r="L1797" s="26">
        <v>45946</v>
      </c>
      <c r="M1797" s="26">
        <v>45946</v>
      </c>
      <c r="N1797" s="24"/>
      <c r="O1797" s="26">
        <v>46141</v>
      </c>
      <c r="P1797" s="24" t="s">
        <v>3141</v>
      </c>
      <c r="Q1797" s="24" t="s">
        <v>3142</v>
      </c>
      <c r="R1797" s="24" t="s">
        <v>988</v>
      </c>
    </row>
    <row r="1798" spans="1:18" ht="53.4">
      <c r="A1798" s="24">
        <v>1797</v>
      </c>
      <c r="B1798" s="24" t="s">
        <v>8254</v>
      </c>
      <c r="C1798" s="29">
        <v>202547100202</v>
      </c>
      <c r="D1798" s="24" t="s">
        <v>271</v>
      </c>
      <c r="E1798" s="24" t="s">
        <v>8255</v>
      </c>
      <c r="F1798" s="24" t="s">
        <v>3091</v>
      </c>
      <c r="G1798" s="24" t="s">
        <v>8256</v>
      </c>
      <c r="H1798" s="25" t="s">
        <v>8257</v>
      </c>
      <c r="I1798" s="24"/>
      <c r="J1798" s="24" t="s">
        <v>3048</v>
      </c>
      <c r="K1798" s="26">
        <v>45800</v>
      </c>
      <c r="L1798" s="26">
        <v>45034</v>
      </c>
      <c r="M1798" s="26">
        <v>45946</v>
      </c>
      <c r="N1798" s="24"/>
      <c r="O1798" s="26">
        <v>45946</v>
      </c>
      <c r="P1798" s="24" t="s">
        <v>3335</v>
      </c>
      <c r="Q1798" s="24" t="s">
        <v>3336</v>
      </c>
      <c r="R1798" s="24" t="s">
        <v>988</v>
      </c>
    </row>
    <row r="1799" spans="1:18" ht="53.4">
      <c r="A1799" s="24">
        <v>1798</v>
      </c>
      <c r="B1799" s="24" t="s">
        <v>8258</v>
      </c>
      <c r="C1799" s="29">
        <v>202517100080</v>
      </c>
      <c r="D1799" s="24" t="s">
        <v>47</v>
      </c>
      <c r="E1799" s="24" t="s">
        <v>8259</v>
      </c>
      <c r="F1799" s="24" t="s">
        <v>3091</v>
      </c>
      <c r="G1799" s="24" t="s">
        <v>8260</v>
      </c>
      <c r="H1799" s="25" t="s">
        <v>8261</v>
      </c>
      <c r="I1799" s="24"/>
      <c r="J1799" s="24" t="s">
        <v>3048</v>
      </c>
      <c r="K1799" s="26">
        <v>45896</v>
      </c>
      <c r="L1799" s="26">
        <v>45027</v>
      </c>
      <c r="M1799" s="26">
        <v>45946</v>
      </c>
      <c r="N1799" s="24"/>
      <c r="O1799" s="26">
        <v>45946</v>
      </c>
      <c r="P1799" s="24" t="s">
        <v>3726</v>
      </c>
      <c r="Q1799" s="24" t="s">
        <v>3727</v>
      </c>
      <c r="R1799" s="24" t="s">
        <v>988</v>
      </c>
    </row>
    <row r="1800" spans="1:18" ht="40.200000000000003">
      <c r="A1800" s="24">
        <v>1799</v>
      </c>
      <c r="B1800" s="24" t="s">
        <v>8262</v>
      </c>
      <c r="C1800" s="29">
        <v>202517100109</v>
      </c>
      <c r="D1800" s="24" t="s">
        <v>201</v>
      </c>
      <c r="E1800" s="24" t="s">
        <v>8263</v>
      </c>
      <c r="F1800" s="24" t="s">
        <v>3091</v>
      </c>
      <c r="G1800" s="24" t="s">
        <v>4266</v>
      </c>
      <c r="H1800" s="25" t="s">
        <v>8264</v>
      </c>
      <c r="I1800" s="24"/>
      <c r="J1800" s="24" t="s">
        <v>3048</v>
      </c>
      <c r="K1800" s="26">
        <v>45905</v>
      </c>
      <c r="L1800" s="26">
        <v>45007</v>
      </c>
      <c r="M1800" s="26">
        <v>45946</v>
      </c>
      <c r="N1800" s="24"/>
      <c r="O1800" s="26">
        <v>45946</v>
      </c>
      <c r="P1800" s="24" t="s">
        <v>3583</v>
      </c>
      <c r="Q1800" s="24" t="s">
        <v>3584</v>
      </c>
      <c r="R1800" s="24" t="s">
        <v>3025</v>
      </c>
    </row>
    <row r="1801" spans="1:18" ht="40.200000000000003">
      <c r="A1801" s="24">
        <v>1800</v>
      </c>
      <c r="B1801" s="24" t="s">
        <v>8265</v>
      </c>
      <c r="C1801" s="29">
        <v>202517100308</v>
      </c>
      <c r="D1801" s="24" t="s">
        <v>91</v>
      </c>
      <c r="E1801" s="24" t="s">
        <v>8266</v>
      </c>
      <c r="F1801" s="24" t="s">
        <v>3117</v>
      </c>
      <c r="G1801" s="24" t="s">
        <v>8267</v>
      </c>
      <c r="H1801" s="25" t="s">
        <v>8268</v>
      </c>
      <c r="I1801" s="24"/>
      <c r="J1801" s="24" t="s">
        <v>3048</v>
      </c>
      <c r="K1801" s="26">
        <v>45882</v>
      </c>
      <c r="L1801" s="26">
        <v>45005</v>
      </c>
      <c r="M1801" s="26">
        <v>45946</v>
      </c>
      <c r="N1801" s="24"/>
      <c r="O1801" s="26">
        <v>45946</v>
      </c>
      <c r="P1801" s="24" t="s">
        <v>3726</v>
      </c>
      <c r="Q1801" s="24" t="s">
        <v>3727</v>
      </c>
      <c r="R1801" s="24" t="s">
        <v>988</v>
      </c>
    </row>
    <row r="1802" spans="1:18" ht="53.4">
      <c r="A1802" s="24">
        <v>1801</v>
      </c>
      <c r="B1802" s="24" t="s">
        <v>8269</v>
      </c>
      <c r="C1802" s="29">
        <v>202511100411</v>
      </c>
      <c r="D1802" s="24" t="s">
        <v>63</v>
      </c>
      <c r="E1802" s="24" t="s">
        <v>8270</v>
      </c>
      <c r="F1802" s="24" t="s">
        <v>3052</v>
      </c>
      <c r="G1802" s="24" t="s">
        <v>4014</v>
      </c>
      <c r="H1802" s="25" t="s">
        <v>8271</v>
      </c>
      <c r="I1802" s="24" t="s">
        <v>23</v>
      </c>
      <c r="J1802" s="24" t="s">
        <v>3048</v>
      </c>
      <c r="K1802" s="26">
        <v>45776</v>
      </c>
      <c r="L1802" s="26">
        <v>45946</v>
      </c>
      <c r="M1802" s="26">
        <v>45946</v>
      </c>
      <c r="N1802" s="24"/>
      <c r="O1802" s="26">
        <v>45946</v>
      </c>
      <c r="P1802" s="24" t="s">
        <v>7302</v>
      </c>
      <c r="Q1802" s="24" t="s">
        <v>3705</v>
      </c>
      <c r="R1802" s="24" t="s">
        <v>988</v>
      </c>
    </row>
    <row r="1803" spans="1:18" ht="40.200000000000003">
      <c r="A1803" s="24">
        <v>1802</v>
      </c>
      <c r="B1803" s="24" t="s">
        <v>8272</v>
      </c>
      <c r="C1803" s="29">
        <v>202517099954</v>
      </c>
      <c r="D1803" s="24" t="s">
        <v>71</v>
      </c>
      <c r="E1803" s="24" t="s">
        <v>8273</v>
      </c>
      <c r="F1803" s="24" t="s">
        <v>3312</v>
      </c>
      <c r="G1803" s="24" t="s">
        <v>3741</v>
      </c>
      <c r="H1803" s="25" t="s">
        <v>8274</v>
      </c>
      <c r="I1803" s="24"/>
      <c r="J1803" s="24" t="s">
        <v>3048</v>
      </c>
      <c r="K1803" s="26">
        <v>45889</v>
      </c>
      <c r="L1803" s="26">
        <v>45002</v>
      </c>
      <c r="M1803" s="26">
        <v>45946</v>
      </c>
      <c r="N1803" s="24"/>
      <c r="O1803" s="26">
        <v>45946</v>
      </c>
      <c r="P1803" s="24" t="s">
        <v>3204</v>
      </c>
      <c r="Q1803" s="24" t="s">
        <v>3205</v>
      </c>
      <c r="R1803" s="24" t="s">
        <v>988</v>
      </c>
    </row>
    <row r="1804" spans="1:18" ht="53.4">
      <c r="A1804" s="24">
        <v>1803</v>
      </c>
      <c r="B1804" s="24" t="s">
        <v>8275</v>
      </c>
      <c r="C1804" s="29">
        <v>202547100085</v>
      </c>
      <c r="D1804" s="24" t="s">
        <v>359</v>
      </c>
      <c r="E1804" s="24" t="s">
        <v>8276</v>
      </c>
      <c r="F1804" s="24" t="s">
        <v>3091</v>
      </c>
      <c r="G1804" s="24" t="s">
        <v>6343</v>
      </c>
      <c r="H1804" s="25" t="s">
        <v>8277</v>
      </c>
      <c r="I1804" s="24"/>
      <c r="J1804" s="24" t="s">
        <v>3048</v>
      </c>
      <c r="K1804" s="26">
        <v>45929</v>
      </c>
      <c r="L1804" s="26">
        <v>45005</v>
      </c>
      <c r="M1804" s="26">
        <v>45946</v>
      </c>
      <c r="N1804" s="24"/>
      <c r="O1804" s="26">
        <v>45946</v>
      </c>
      <c r="P1804" s="24" t="s">
        <v>3228</v>
      </c>
      <c r="Q1804" s="24" t="s">
        <v>3229</v>
      </c>
      <c r="R1804" s="24" t="s">
        <v>988</v>
      </c>
    </row>
    <row r="1805" spans="1:18" ht="27">
      <c r="A1805" s="24">
        <v>1804</v>
      </c>
      <c r="B1805" s="24" t="s">
        <v>8278</v>
      </c>
      <c r="C1805" s="29">
        <v>202547100242</v>
      </c>
      <c r="D1805" s="24" t="s">
        <v>230</v>
      </c>
      <c r="E1805" s="24" t="s">
        <v>8279</v>
      </c>
      <c r="F1805" s="24" t="s">
        <v>3059</v>
      </c>
      <c r="G1805" s="24" t="s">
        <v>7763</v>
      </c>
      <c r="H1805" s="25" t="s">
        <v>8280</v>
      </c>
      <c r="I1805" s="24"/>
      <c r="J1805" s="24" t="s">
        <v>3048</v>
      </c>
      <c r="K1805" s="26">
        <v>45896</v>
      </c>
      <c r="L1805" s="26">
        <v>45054</v>
      </c>
      <c r="M1805" s="26">
        <v>45946</v>
      </c>
      <c r="N1805" s="24"/>
      <c r="O1805" s="26">
        <v>45946</v>
      </c>
      <c r="P1805" s="24" t="s">
        <v>3062</v>
      </c>
      <c r="Q1805" s="24" t="s">
        <v>3063</v>
      </c>
      <c r="R1805" s="24" t="s">
        <v>988</v>
      </c>
    </row>
    <row r="1806" spans="1:18" ht="40.200000000000003">
      <c r="A1806" s="24">
        <v>1805</v>
      </c>
      <c r="B1806" s="24" t="s">
        <v>8281</v>
      </c>
      <c r="C1806" s="29">
        <v>202517100059</v>
      </c>
      <c r="D1806" s="24" t="s">
        <v>55</v>
      </c>
      <c r="E1806" s="24" t="s">
        <v>8282</v>
      </c>
      <c r="F1806" s="24" t="s">
        <v>3091</v>
      </c>
      <c r="G1806" s="24" t="s">
        <v>4429</v>
      </c>
      <c r="H1806" s="25" t="s">
        <v>8283</v>
      </c>
      <c r="I1806" s="24"/>
      <c r="J1806" s="24" t="s">
        <v>3048</v>
      </c>
      <c r="K1806" s="26">
        <v>45937</v>
      </c>
      <c r="L1806" s="26">
        <v>45946</v>
      </c>
      <c r="M1806" s="26">
        <v>45946</v>
      </c>
      <c r="N1806" s="24"/>
      <c r="O1806" s="26">
        <v>45946</v>
      </c>
      <c r="P1806" s="24" t="s">
        <v>3305</v>
      </c>
      <c r="Q1806" s="24" t="s">
        <v>3306</v>
      </c>
      <c r="R1806" s="24" t="s">
        <v>988</v>
      </c>
    </row>
    <row r="1807" spans="1:18" ht="27">
      <c r="A1807" s="24">
        <v>1806</v>
      </c>
      <c r="B1807" s="24" t="s">
        <v>8284</v>
      </c>
      <c r="C1807" s="29">
        <v>202514100151</v>
      </c>
      <c r="D1807" s="24" t="s">
        <v>82</v>
      </c>
      <c r="E1807" s="24" t="s">
        <v>8285</v>
      </c>
      <c r="F1807" s="24" t="s">
        <v>3045</v>
      </c>
      <c r="G1807" s="24" t="s">
        <v>6009</v>
      </c>
      <c r="H1807" s="25" t="s">
        <v>8286</v>
      </c>
      <c r="I1807" s="24"/>
      <c r="J1807" s="24" t="s">
        <v>3048</v>
      </c>
      <c r="K1807" s="26">
        <v>45905</v>
      </c>
      <c r="L1807" s="26">
        <v>45593</v>
      </c>
      <c r="M1807" s="26">
        <v>45946</v>
      </c>
      <c r="N1807" s="24"/>
      <c r="O1807" s="26">
        <v>45946</v>
      </c>
      <c r="P1807" s="24" t="s">
        <v>3233</v>
      </c>
      <c r="Q1807" s="24" t="s">
        <v>3234</v>
      </c>
      <c r="R1807" s="24" t="s">
        <v>988</v>
      </c>
    </row>
    <row r="1808" spans="1:18" ht="40.200000000000003">
      <c r="A1808" s="24">
        <v>1807</v>
      </c>
      <c r="B1808" s="24" t="s">
        <v>8287</v>
      </c>
      <c r="C1808" s="29">
        <v>202517100063</v>
      </c>
      <c r="D1808" s="24" t="s">
        <v>234</v>
      </c>
      <c r="E1808" s="24" t="s">
        <v>8288</v>
      </c>
      <c r="F1808" s="24" t="s">
        <v>3177</v>
      </c>
      <c r="G1808" s="24" t="s">
        <v>8289</v>
      </c>
      <c r="H1808" s="25" t="s">
        <v>8290</v>
      </c>
      <c r="I1808" s="24"/>
      <c r="J1808" s="24" t="s">
        <v>3048</v>
      </c>
      <c r="K1808" s="26">
        <v>45933</v>
      </c>
      <c r="L1808" s="26">
        <v>45047</v>
      </c>
      <c r="M1808" s="26">
        <v>45946</v>
      </c>
      <c r="N1808" s="24"/>
      <c r="O1808" s="26">
        <v>45946</v>
      </c>
      <c r="P1808" s="24" t="s">
        <v>3233</v>
      </c>
      <c r="Q1808" s="24" t="s">
        <v>3234</v>
      </c>
      <c r="R1808" s="24" t="s">
        <v>988</v>
      </c>
    </row>
    <row r="1809" spans="1:18" ht="40.200000000000003">
      <c r="A1809" s="24">
        <v>1808</v>
      </c>
      <c r="B1809" s="24" t="s">
        <v>8291</v>
      </c>
      <c r="C1809" s="29">
        <v>202521100373</v>
      </c>
      <c r="D1809" s="24" t="s">
        <v>45</v>
      </c>
      <c r="E1809" s="24" t="s">
        <v>8292</v>
      </c>
      <c r="F1809" s="24" t="s">
        <v>3052</v>
      </c>
      <c r="G1809" s="24" t="s">
        <v>45</v>
      </c>
      <c r="H1809" s="25" t="s">
        <v>8293</v>
      </c>
      <c r="I1809" s="24" t="s">
        <v>23</v>
      </c>
      <c r="J1809" s="24" t="s">
        <v>3048</v>
      </c>
      <c r="K1809" s="26">
        <v>45911</v>
      </c>
      <c r="L1809" s="26">
        <v>45946</v>
      </c>
      <c r="M1809" s="26">
        <v>45946</v>
      </c>
      <c r="N1809" s="24"/>
      <c r="O1809" s="26">
        <v>45946</v>
      </c>
      <c r="P1809" s="24" t="s">
        <v>3410</v>
      </c>
      <c r="Q1809" s="24" t="s">
        <v>3150</v>
      </c>
      <c r="R1809" s="24" t="s">
        <v>988</v>
      </c>
    </row>
    <row r="1810" spans="1:18" ht="40.200000000000003">
      <c r="A1810" s="24">
        <v>1809</v>
      </c>
      <c r="B1810" s="24" t="s">
        <v>8294</v>
      </c>
      <c r="C1810" s="29">
        <v>202521100311</v>
      </c>
      <c r="D1810" s="24" t="s">
        <v>45</v>
      </c>
      <c r="E1810" s="24" t="s">
        <v>8295</v>
      </c>
      <c r="F1810" s="24" t="s">
        <v>3052</v>
      </c>
      <c r="G1810" s="24" t="s">
        <v>45</v>
      </c>
      <c r="H1810" s="25" t="s">
        <v>8296</v>
      </c>
      <c r="I1810" s="24" t="s">
        <v>23</v>
      </c>
      <c r="J1810" s="24" t="s">
        <v>3048</v>
      </c>
      <c r="K1810" s="26">
        <v>45904</v>
      </c>
      <c r="L1810" s="26">
        <v>45946</v>
      </c>
      <c r="M1810" s="26">
        <v>45946</v>
      </c>
      <c r="N1810" s="24"/>
      <c r="O1810" s="26">
        <v>45946</v>
      </c>
      <c r="P1810" s="24" t="s">
        <v>3404</v>
      </c>
      <c r="Q1810" s="24" t="s">
        <v>3405</v>
      </c>
      <c r="R1810" s="24" t="s">
        <v>988</v>
      </c>
    </row>
    <row r="1811" spans="1:18" ht="53.4">
      <c r="A1811" s="24">
        <v>1810</v>
      </c>
      <c r="B1811" s="24" t="s">
        <v>8297</v>
      </c>
      <c r="C1811" s="29">
        <v>202521100453</v>
      </c>
      <c r="D1811" s="24" t="s">
        <v>45</v>
      </c>
      <c r="E1811" s="24" t="s">
        <v>8298</v>
      </c>
      <c r="F1811" s="24" t="s">
        <v>3052</v>
      </c>
      <c r="G1811" s="24" t="s">
        <v>45</v>
      </c>
      <c r="H1811" s="25" t="s">
        <v>8299</v>
      </c>
      <c r="I1811" s="24" t="s">
        <v>23</v>
      </c>
      <c r="J1811" s="24" t="s">
        <v>3048</v>
      </c>
      <c r="K1811" s="26">
        <v>45910</v>
      </c>
      <c r="L1811" s="26">
        <v>45946</v>
      </c>
      <c r="M1811" s="26">
        <v>45946</v>
      </c>
      <c r="N1811" s="24"/>
      <c r="O1811" s="26">
        <v>45946</v>
      </c>
      <c r="P1811" s="24" t="s">
        <v>3224</v>
      </c>
      <c r="Q1811" s="24" t="s">
        <v>3225</v>
      </c>
      <c r="R1811" s="24" t="s">
        <v>988</v>
      </c>
    </row>
    <row r="1812" spans="1:18" ht="40.200000000000003">
      <c r="A1812" s="24">
        <v>1811</v>
      </c>
      <c r="B1812" s="24" t="s">
        <v>8300</v>
      </c>
      <c r="C1812" s="29">
        <v>202517100257</v>
      </c>
      <c r="D1812" s="24" t="s">
        <v>32</v>
      </c>
      <c r="E1812" s="24" t="s">
        <v>8301</v>
      </c>
      <c r="F1812" s="24" t="s">
        <v>3066</v>
      </c>
      <c r="G1812" s="24" t="s">
        <v>3067</v>
      </c>
      <c r="H1812" s="25" t="s">
        <v>8302</v>
      </c>
      <c r="I1812" s="24"/>
      <c r="J1812" s="24" t="s">
        <v>3048</v>
      </c>
      <c r="K1812" s="26">
        <v>45933</v>
      </c>
      <c r="L1812" s="26">
        <v>45187</v>
      </c>
      <c r="M1812" s="26">
        <v>45946</v>
      </c>
      <c r="N1812" s="24"/>
      <c r="O1812" s="26">
        <v>45946</v>
      </c>
      <c r="P1812" s="24" t="s">
        <v>3135</v>
      </c>
      <c r="Q1812" s="24" t="s">
        <v>3136</v>
      </c>
      <c r="R1812" s="24" t="s">
        <v>988</v>
      </c>
    </row>
    <row r="1813" spans="1:18" ht="27">
      <c r="A1813" s="24">
        <v>1812</v>
      </c>
      <c r="B1813" s="24" t="s">
        <v>8303</v>
      </c>
      <c r="C1813" s="29">
        <v>202541100351</v>
      </c>
      <c r="D1813" s="24" t="s">
        <v>267</v>
      </c>
      <c r="E1813" s="24" t="s">
        <v>649</v>
      </c>
      <c r="F1813" s="24" t="s">
        <v>3052</v>
      </c>
      <c r="G1813" s="24" t="s">
        <v>7890</v>
      </c>
      <c r="H1813" s="25" t="s">
        <v>8304</v>
      </c>
      <c r="I1813" s="24" t="s">
        <v>23</v>
      </c>
      <c r="J1813" s="24" t="s">
        <v>3162</v>
      </c>
      <c r="K1813" s="26">
        <v>45887</v>
      </c>
      <c r="L1813" s="26">
        <v>45946</v>
      </c>
      <c r="M1813" s="26">
        <v>45946</v>
      </c>
      <c r="N1813" s="24"/>
      <c r="O1813" s="26">
        <v>45946</v>
      </c>
      <c r="P1813" s="24" t="s">
        <v>3305</v>
      </c>
      <c r="Q1813" s="24" t="s">
        <v>3306</v>
      </c>
      <c r="R1813" s="24" t="s">
        <v>3022</v>
      </c>
    </row>
    <row r="1814" spans="1:18" ht="53.4">
      <c r="A1814" s="24">
        <v>1813</v>
      </c>
      <c r="B1814" s="24" t="s">
        <v>1505</v>
      </c>
      <c r="C1814" s="29">
        <v>202521037021</v>
      </c>
      <c r="D1814" s="24" t="s">
        <v>402</v>
      </c>
      <c r="E1814" s="24" t="s">
        <v>1506</v>
      </c>
      <c r="F1814" s="24" t="s">
        <v>3052</v>
      </c>
      <c r="G1814" s="24" t="s">
        <v>402</v>
      </c>
      <c r="H1814" s="25" t="s">
        <v>8305</v>
      </c>
      <c r="I1814" s="24" t="s">
        <v>3152</v>
      </c>
      <c r="J1814" s="24" t="s">
        <v>3162</v>
      </c>
      <c r="K1814" s="26">
        <v>45705</v>
      </c>
      <c r="L1814" s="26">
        <v>45946</v>
      </c>
      <c r="M1814" s="26">
        <v>45946</v>
      </c>
      <c r="N1814" s="26">
        <v>46889</v>
      </c>
      <c r="O1814" s="24"/>
      <c r="P1814" s="24" t="s">
        <v>4530</v>
      </c>
      <c r="Q1814" s="24" t="s">
        <v>4531</v>
      </c>
      <c r="R1814" s="24" t="s">
        <v>968</v>
      </c>
    </row>
    <row r="1815" spans="1:18" ht="40.200000000000003">
      <c r="A1815" s="24">
        <v>1814</v>
      </c>
      <c r="B1815" s="24" t="s">
        <v>8306</v>
      </c>
      <c r="C1815" s="29">
        <v>202547100341</v>
      </c>
      <c r="D1815" s="24" t="s">
        <v>31</v>
      </c>
      <c r="E1815" s="24" t="s">
        <v>8307</v>
      </c>
      <c r="F1815" s="24" t="s">
        <v>3091</v>
      </c>
      <c r="G1815" s="24" t="s">
        <v>31</v>
      </c>
      <c r="H1815" s="25" t="s">
        <v>8308</v>
      </c>
      <c r="I1815" s="24"/>
      <c r="J1815" s="24" t="s">
        <v>3048</v>
      </c>
      <c r="K1815" s="26">
        <v>45943</v>
      </c>
      <c r="L1815" s="26">
        <v>45097</v>
      </c>
      <c r="M1815" s="26">
        <v>45946</v>
      </c>
      <c r="N1815" s="24"/>
      <c r="O1815" s="26">
        <v>45946</v>
      </c>
      <c r="P1815" s="24" t="s">
        <v>3093</v>
      </c>
      <c r="Q1815" s="24" t="s">
        <v>3094</v>
      </c>
      <c r="R1815" s="24" t="s">
        <v>988</v>
      </c>
    </row>
    <row r="1816" spans="1:18" ht="40.200000000000003">
      <c r="A1816" s="24">
        <v>1815</v>
      </c>
      <c r="B1816" s="24" t="s">
        <v>8309</v>
      </c>
      <c r="C1816" s="29">
        <v>202547100279</v>
      </c>
      <c r="D1816" s="24" t="s">
        <v>31</v>
      </c>
      <c r="E1816" s="24" t="s">
        <v>8310</v>
      </c>
      <c r="F1816" s="24" t="s">
        <v>3091</v>
      </c>
      <c r="G1816" s="24" t="s">
        <v>31</v>
      </c>
      <c r="H1816" s="25" t="s">
        <v>8311</v>
      </c>
      <c r="I1816" s="24"/>
      <c r="J1816" s="24" t="s">
        <v>3048</v>
      </c>
      <c r="K1816" s="26">
        <v>45943</v>
      </c>
      <c r="L1816" s="26">
        <v>45946</v>
      </c>
      <c r="M1816" s="26">
        <v>45946</v>
      </c>
      <c r="N1816" s="24"/>
      <c r="O1816" s="26">
        <v>45946</v>
      </c>
      <c r="P1816" s="24" t="s">
        <v>3103</v>
      </c>
      <c r="Q1816" s="24" t="s">
        <v>3104</v>
      </c>
      <c r="R1816" s="24" t="s">
        <v>988</v>
      </c>
    </row>
    <row r="1817" spans="1:18" ht="53.4">
      <c r="A1817" s="24">
        <v>1816</v>
      </c>
      <c r="B1817" s="24" t="s">
        <v>8312</v>
      </c>
      <c r="C1817" s="29">
        <v>202517100169</v>
      </c>
      <c r="D1817" s="24" t="s">
        <v>31</v>
      </c>
      <c r="E1817" s="24" t="s">
        <v>8313</v>
      </c>
      <c r="F1817" s="24" t="s">
        <v>3091</v>
      </c>
      <c r="G1817" s="24" t="s">
        <v>31</v>
      </c>
      <c r="H1817" s="25" t="s">
        <v>8314</v>
      </c>
      <c r="I1817" s="24"/>
      <c r="J1817" s="24" t="s">
        <v>3048</v>
      </c>
      <c r="K1817" s="26">
        <v>45945</v>
      </c>
      <c r="L1817" s="26">
        <v>45065</v>
      </c>
      <c r="M1817" s="26">
        <v>45946</v>
      </c>
      <c r="N1817" s="24"/>
      <c r="O1817" s="26">
        <v>45946</v>
      </c>
      <c r="P1817" s="24" t="s">
        <v>3114</v>
      </c>
      <c r="Q1817" s="24" t="s">
        <v>3094</v>
      </c>
      <c r="R1817" s="24" t="s">
        <v>988</v>
      </c>
    </row>
    <row r="1818" spans="1:18" ht="40.200000000000003">
      <c r="A1818" s="24">
        <v>1817</v>
      </c>
      <c r="B1818" s="24" t="s">
        <v>1507</v>
      </c>
      <c r="C1818" s="29">
        <v>202541100376</v>
      </c>
      <c r="D1818" s="24" t="s">
        <v>31</v>
      </c>
      <c r="E1818" s="24" t="s">
        <v>1508</v>
      </c>
      <c r="F1818" s="24" t="s">
        <v>3091</v>
      </c>
      <c r="G1818" s="24" t="s">
        <v>31</v>
      </c>
      <c r="H1818" s="25" t="s">
        <v>8315</v>
      </c>
      <c r="I1818" s="24" t="s">
        <v>3152</v>
      </c>
      <c r="J1818" s="24" t="s">
        <v>3048</v>
      </c>
      <c r="K1818" s="26">
        <v>45946</v>
      </c>
      <c r="L1818" s="26">
        <v>45946</v>
      </c>
      <c r="M1818" s="26">
        <v>45946</v>
      </c>
      <c r="N1818" s="26">
        <v>46889</v>
      </c>
      <c r="O1818" s="24"/>
      <c r="P1818" s="24" t="s">
        <v>3192</v>
      </c>
      <c r="Q1818" s="24" t="s">
        <v>3193</v>
      </c>
      <c r="R1818" s="24" t="s">
        <v>968</v>
      </c>
    </row>
    <row r="1819" spans="1:18" ht="40.200000000000003">
      <c r="A1819" s="24">
        <v>1818</v>
      </c>
      <c r="B1819" s="24" t="s">
        <v>8316</v>
      </c>
      <c r="C1819" s="29">
        <v>202547100425</v>
      </c>
      <c r="D1819" s="24" t="s">
        <v>31</v>
      </c>
      <c r="E1819" s="24" t="s">
        <v>8317</v>
      </c>
      <c r="F1819" s="24" t="s">
        <v>3091</v>
      </c>
      <c r="G1819" s="24" t="s">
        <v>31</v>
      </c>
      <c r="H1819" s="25" t="s">
        <v>8318</v>
      </c>
      <c r="I1819" s="24"/>
      <c r="J1819" s="24" t="s">
        <v>3048</v>
      </c>
      <c r="K1819" s="26">
        <v>45939</v>
      </c>
      <c r="L1819" s="26">
        <v>45092</v>
      </c>
      <c r="M1819" s="26">
        <v>45946</v>
      </c>
      <c r="N1819" s="24"/>
      <c r="O1819" s="26">
        <v>45946</v>
      </c>
      <c r="P1819" s="24" t="s">
        <v>3272</v>
      </c>
      <c r="Q1819" s="24" t="s">
        <v>3273</v>
      </c>
      <c r="R1819" s="24" t="s">
        <v>988</v>
      </c>
    </row>
    <row r="1820" spans="1:18" ht="40.200000000000003">
      <c r="A1820" s="24">
        <v>1819</v>
      </c>
      <c r="B1820" s="24" t="s">
        <v>8319</v>
      </c>
      <c r="C1820" s="29">
        <v>202547100395</v>
      </c>
      <c r="D1820" s="24" t="s">
        <v>31</v>
      </c>
      <c r="E1820" s="24" t="s">
        <v>8320</v>
      </c>
      <c r="F1820" s="24" t="s">
        <v>3091</v>
      </c>
      <c r="G1820" s="24" t="s">
        <v>31</v>
      </c>
      <c r="H1820" s="25" t="s">
        <v>8321</v>
      </c>
      <c r="I1820" s="24"/>
      <c r="J1820" s="24" t="s">
        <v>3048</v>
      </c>
      <c r="K1820" s="26">
        <v>45939</v>
      </c>
      <c r="L1820" s="26">
        <v>45946</v>
      </c>
      <c r="M1820" s="26">
        <v>45946</v>
      </c>
      <c r="N1820" s="24"/>
      <c r="O1820" s="26">
        <v>45946</v>
      </c>
      <c r="P1820" s="24" t="s">
        <v>3272</v>
      </c>
      <c r="Q1820" s="24" t="s">
        <v>3273</v>
      </c>
      <c r="R1820" s="24" t="s">
        <v>988</v>
      </c>
    </row>
    <row r="1821" spans="1:18" ht="27">
      <c r="A1821" s="24">
        <v>1820</v>
      </c>
      <c r="B1821" s="24" t="s">
        <v>1511</v>
      </c>
      <c r="C1821" s="29">
        <v>202541100654</v>
      </c>
      <c r="D1821" s="24" t="s">
        <v>42</v>
      </c>
      <c r="E1821" s="24" t="s">
        <v>1512</v>
      </c>
      <c r="F1821" s="24" t="s">
        <v>3045</v>
      </c>
      <c r="G1821" s="24" t="s">
        <v>3252</v>
      </c>
      <c r="H1821" s="25" t="s">
        <v>8322</v>
      </c>
      <c r="I1821" s="24" t="s">
        <v>23</v>
      </c>
      <c r="J1821" s="24" t="s">
        <v>3048</v>
      </c>
      <c r="K1821" s="26">
        <v>45828</v>
      </c>
      <c r="L1821" s="26">
        <v>45947</v>
      </c>
      <c r="M1821" s="26">
        <v>45947</v>
      </c>
      <c r="N1821" s="26">
        <v>46890</v>
      </c>
      <c r="O1821" s="24"/>
      <c r="P1821" s="24" t="s">
        <v>3254</v>
      </c>
      <c r="Q1821" s="24" t="s">
        <v>3255</v>
      </c>
      <c r="R1821" s="24" t="s">
        <v>974</v>
      </c>
    </row>
    <row r="1822" spans="1:18" ht="40.200000000000003">
      <c r="A1822" s="24">
        <v>1821</v>
      </c>
      <c r="B1822" s="24" t="s">
        <v>1513</v>
      </c>
      <c r="C1822" s="29">
        <v>202541100703</v>
      </c>
      <c r="D1822" s="24" t="s">
        <v>541</v>
      </c>
      <c r="E1822" s="24" t="s">
        <v>649</v>
      </c>
      <c r="F1822" s="24" t="s">
        <v>3052</v>
      </c>
      <c r="G1822" s="24" t="s">
        <v>541</v>
      </c>
      <c r="H1822" s="25" t="s">
        <v>8323</v>
      </c>
      <c r="I1822" s="24" t="s">
        <v>3152</v>
      </c>
      <c r="J1822" s="24" t="s">
        <v>3048</v>
      </c>
      <c r="K1822" s="26">
        <v>45916</v>
      </c>
      <c r="L1822" s="26">
        <v>45947</v>
      </c>
      <c r="M1822" s="26">
        <v>45947</v>
      </c>
      <c r="N1822" s="26">
        <v>46890</v>
      </c>
      <c r="O1822" s="24"/>
      <c r="P1822" s="24" t="s">
        <v>3583</v>
      </c>
      <c r="Q1822" s="24" t="s">
        <v>3584</v>
      </c>
      <c r="R1822" s="24" t="s">
        <v>968</v>
      </c>
    </row>
    <row r="1823" spans="1:18" ht="27">
      <c r="A1823" s="24">
        <v>1822</v>
      </c>
      <c r="B1823" s="24" t="s">
        <v>658</v>
      </c>
      <c r="C1823" s="29">
        <v>202547100848</v>
      </c>
      <c r="D1823" s="24" t="s">
        <v>116</v>
      </c>
      <c r="E1823" s="24" t="s">
        <v>659</v>
      </c>
      <c r="F1823" s="24" t="s">
        <v>3302</v>
      </c>
      <c r="G1823" s="24" t="s">
        <v>7920</v>
      </c>
      <c r="H1823" s="25" t="s">
        <v>8324</v>
      </c>
      <c r="I1823" s="24"/>
      <c r="J1823" s="24" t="s">
        <v>3048</v>
      </c>
      <c r="K1823" s="26">
        <v>45940</v>
      </c>
      <c r="L1823" s="26">
        <v>45377</v>
      </c>
      <c r="M1823" s="26">
        <v>45947</v>
      </c>
      <c r="N1823" s="26">
        <v>46321</v>
      </c>
      <c r="O1823" s="24"/>
      <c r="P1823" s="24" t="s">
        <v>3093</v>
      </c>
      <c r="Q1823" s="24" t="s">
        <v>3094</v>
      </c>
      <c r="R1823" s="24" t="s">
        <v>650</v>
      </c>
    </row>
    <row r="1824" spans="1:18" ht="27">
      <c r="A1824" s="24">
        <v>1823</v>
      </c>
      <c r="B1824" s="24" t="s">
        <v>8325</v>
      </c>
      <c r="C1824" s="29">
        <v>202514100636</v>
      </c>
      <c r="D1824" s="24" t="s">
        <v>112</v>
      </c>
      <c r="E1824" s="24" t="s">
        <v>8326</v>
      </c>
      <c r="F1824" s="24" t="s">
        <v>3045</v>
      </c>
      <c r="G1824" s="24" t="s">
        <v>8327</v>
      </c>
      <c r="H1824" s="25" t="s">
        <v>8328</v>
      </c>
      <c r="I1824" s="24"/>
      <c r="J1824" s="24" t="s">
        <v>3048</v>
      </c>
      <c r="K1824" s="26">
        <v>45945</v>
      </c>
      <c r="L1824" s="26">
        <v>45593</v>
      </c>
      <c r="M1824" s="26">
        <v>45947</v>
      </c>
      <c r="N1824" s="24"/>
      <c r="O1824" s="26">
        <v>45947</v>
      </c>
      <c r="P1824" s="24" t="s">
        <v>4491</v>
      </c>
      <c r="Q1824" s="24" t="s">
        <v>3279</v>
      </c>
      <c r="R1824" s="24" t="s">
        <v>988</v>
      </c>
    </row>
    <row r="1825" spans="1:18" ht="66.599999999999994">
      <c r="A1825" s="24">
        <v>1824</v>
      </c>
      <c r="B1825" s="24" t="s">
        <v>8329</v>
      </c>
      <c r="C1825" s="29">
        <v>202544100615</v>
      </c>
      <c r="D1825" s="24" t="s">
        <v>40</v>
      </c>
      <c r="E1825" s="24" t="s">
        <v>8330</v>
      </c>
      <c r="F1825" s="24" t="s">
        <v>3091</v>
      </c>
      <c r="G1825" s="24" t="s">
        <v>4104</v>
      </c>
      <c r="H1825" s="25" t="s">
        <v>8331</v>
      </c>
      <c r="I1825" s="24"/>
      <c r="J1825" s="24" t="s">
        <v>3048</v>
      </c>
      <c r="K1825" s="26">
        <v>45945</v>
      </c>
      <c r="L1825" s="26">
        <v>45587</v>
      </c>
      <c r="M1825" s="26">
        <v>45947</v>
      </c>
      <c r="N1825" s="24"/>
      <c r="O1825" s="26">
        <v>45947</v>
      </c>
      <c r="P1825" s="24" t="s">
        <v>3893</v>
      </c>
      <c r="Q1825" s="24" t="s">
        <v>3894</v>
      </c>
      <c r="R1825" s="24" t="s">
        <v>988</v>
      </c>
    </row>
    <row r="1826" spans="1:18" ht="40.200000000000003">
      <c r="A1826" s="24">
        <v>1825</v>
      </c>
      <c r="B1826" s="24" t="s">
        <v>8332</v>
      </c>
      <c r="C1826" s="29">
        <v>202547100881</v>
      </c>
      <c r="D1826" s="24" t="s">
        <v>142</v>
      </c>
      <c r="E1826" s="24" t="s">
        <v>8333</v>
      </c>
      <c r="F1826" s="24" t="s">
        <v>3091</v>
      </c>
      <c r="G1826" s="24" t="s">
        <v>3468</v>
      </c>
      <c r="H1826" s="25" t="s">
        <v>8334</v>
      </c>
      <c r="I1826" s="24"/>
      <c r="J1826" s="24" t="s">
        <v>3470</v>
      </c>
      <c r="K1826" s="26">
        <v>45845</v>
      </c>
      <c r="L1826" s="26">
        <v>45037</v>
      </c>
      <c r="M1826" s="26">
        <v>45947</v>
      </c>
      <c r="N1826" s="24"/>
      <c r="O1826" s="26">
        <v>45947</v>
      </c>
      <c r="P1826" s="24" t="s">
        <v>3093</v>
      </c>
      <c r="Q1826" s="24" t="s">
        <v>3094</v>
      </c>
      <c r="R1826" s="24" t="s">
        <v>988</v>
      </c>
    </row>
    <row r="1827" spans="1:18" ht="40.200000000000003">
      <c r="A1827" s="24">
        <v>1826</v>
      </c>
      <c r="B1827" s="24" t="s">
        <v>8335</v>
      </c>
      <c r="C1827" s="29">
        <v>202541100908</v>
      </c>
      <c r="D1827" s="24" t="s">
        <v>69</v>
      </c>
      <c r="E1827" s="24" t="s">
        <v>649</v>
      </c>
      <c r="F1827" s="24" t="s">
        <v>3052</v>
      </c>
      <c r="G1827" s="24" t="s">
        <v>69</v>
      </c>
      <c r="H1827" s="25" t="s">
        <v>8336</v>
      </c>
      <c r="I1827" s="24" t="s">
        <v>23</v>
      </c>
      <c r="J1827" s="24" t="s">
        <v>3162</v>
      </c>
      <c r="K1827" s="26">
        <v>45705</v>
      </c>
      <c r="L1827" s="26">
        <v>45947</v>
      </c>
      <c r="M1827" s="26">
        <v>45947</v>
      </c>
      <c r="N1827" s="24"/>
      <c r="O1827" s="26">
        <v>45947</v>
      </c>
      <c r="P1827" s="24" t="s">
        <v>3135</v>
      </c>
      <c r="Q1827" s="24" t="s">
        <v>3136</v>
      </c>
      <c r="R1827" s="24" t="s">
        <v>988</v>
      </c>
    </row>
    <row r="1828" spans="1:18" ht="40.200000000000003">
      <c r="A1828" s="24">
        <v>1827</v>
      </c>
      <c r="B1828" s="24" t="s">
        <v>8337</v>
      </c>
      <c r="C1828" s="29">
        <v>202541100905</v>
      </c>
      <c r="D1828" s="24" t="s">
        <v>44</v>
      </c>
      <c r="E1828" s="24" t="s">
        <v>8338</v>
      </c>
      <c r="F1828" s="24" t="s">
        <v>3052</v>
      </c>
      <c r="G1828" s="24" t="s">
        <v>3408</v>
      </c>
      <c r="H1828" s="25" t="s">
        <v>8339</v>
      </c>
      <c r="I1828" s="24" t="s">
        <v>23</v>
      </c>
      <c r="J1828" s="24" t="s">
        <v>3334</v>
      </c>
      <c r="K1828" s="26">
        <v>45940</v>
      </c>
      <c r="L1828" s="26">
        <v>45947</v>
      </c>
      <c r="M1828" s="26">
        <v>45947</v>
      </c>
      <c r="N1828" s="24"/>
      <c r="O1828" s="26">
        <v>46111</v>
      </c>
      <c r="P1828" s="24" t="s">
        <v>3410</v>
      </c>
      <c r="Q1828" s="24" t="s">
        <v>3150</v>
      </c>
      <c r="R1828" s="24" t="s">
        <v>3022</v>
      </c>
    </row>
    <row r="1829" spans="1:18" ht="27">
      <c r="A1829" s="24">
        <v>1828</v>
      </c>
      <c r="B1829" s="24" t="s">
        <v>8340</v>
      </c>
      <c r="C1829" s="29">
        <v>202517100719</v>
      </c>
      <c r="D1829" s="24" t="s">
        <v>337</v>
      </c>
      <c r="E1829" s="24" t="s">
        <v>8341</v>
      </c>
      <c r="F1829" s="24" t="s">
        <v>3473</v>
      </c>
      <c r="G1829" s="24" t="s">
        <v>8342</v>
      </c>
      <c r="H1829" s="25" t="s">
        <v>8343</v>
      </c>
      <c r="I1829" s="24"/>
      <c r="J1829" s="24" t="s">
        <v>3048</v>
      </c>
      <c r="K1829" s="26">
        <v>45923</v>
      </c>
      <c r="L1829" s="26">
        <v>45054</v>
      </c>
      <c r="M1829" s="26">
        <v>45947</v>
      </c>
      <c r="N1829" s="24"/>
      <c r="O1829" s="26">
        <v>45947</v>
      </c>
      <c r="P1829" s="24" t="s">
        <v>3114</v>
      </c>
      <c r="Q1829" s="24" t="s">
        <v>3094</v>
      </c>
      <c r="R1829" s="24" t="s">
        <v>988</v>
      </c>
    </row>
    <row r="1830" spans="1:18" ht="40.200000000000003">
      <c r="A1830" s="24">
        <v>1829</v>
      </c>
      <c r="B1830" s="24" t="s">
        <v>8344</v>
      </c>
      <c r="C1830" s="29">
        <v>202517100561</v>
      </c>
      <c r="D1830" s="24" t="s">
        <v>35</v>
      </c>
      <c r="E1830" s="24" t="s">
        <v>8345</v>
      </c>
      <c r="F1830" s="24" t="s">
        <v>3091</v>
      </c>
      <c r="G1830" s="24" t="s">
        <v>3213</v>
      </c>
      <c r="H1830" s="25" t="s">
        <v>8346</v>
      </c>
      <c r="I1830" s="24"/>
      <c r="J1830" s="24" t="s">
        <v>3048</v>
      </c>
      <c r="K1830" s="26">
        <v>45898</v>
      </c>
      <c r="L1830" s="26">
        <v>45002</v>
      </c>
      <c r="M1830" s="26">
        <v>45947</v>
      </c>
      <c r="N1830" s="24"/>
      <c r="O1830" s="26">
        <v>45947</v>
      </c>
      <c r="P1830" s="24" t="s">
        <v>3079</v>
      </c>
      <c r="Q1830" s="24" t="s">
        <v>3080</v>
      </c>
      <c r="R1830" s="24" t="s">
        <v>988</v>
      </c>
    </row>
    <row r="1831" spans="1:18" ht="40.200000000000003">
      <c r="A1831" s="24">
        <v>1830</v>
      </c>
      <c r="B1831" s="24" t="s">
        <v>8347</v>
      </c>
      <c r="C1831" s="29">
        <v>202547100794</v>
      </c>
      <c r="D1831" s="24" t="s">
        <v>158</v>
      </c>
      <c r="E1831" s="24" t="s">
        <v>8348</v>
      </c>
      <c r="F1831" s="24" t="s">
        <v>3091</v>
      </c>
      <c r="G1831" s="24" t="s">
        <v>8349</v>
      </c>
      <c r="H1831" s="25" t="s">
        <v>8350</v>
      </c>
      <c r="I1831" s="24"/>
      <c r="J1831" s="24" t="s">
        <v>3048</v>
      </c>
      <c r="K1831" s="26">
        <v>45912</v>
      </c>
      <c r="L1831" s="26">
        <v>45006</v>
      </c>
      <c r="M1831" s="26">
        <v>45947</v>
      </c>
      <c r="N1831" s="24"/>
      <c r="O1831" s="26">
        <v>45947</v>
      </c>
      <c r="P1831" s="24" t="s">
        <v>3120</v>
      </c>
      <c r="Q1831" s="24" t="s">
        <v>3121</v>
      </c>
      <c r="R1831" s="24" t="s">
        <v>988</v>
      </c>
    </row>
    <row r="1832" spans="1:18" ht="66.599999999999994">
      <c r="A1832" s="24">
        <v>1831</v>
      </c>
      <c r="B1832" s="24" t="s">
        <v>8351</v>
      </c>
      <c r="C1832" s="29">
        <v>202547100780</v>
      </c>
      <c r="D1832" s="24" t="s">
        <v>50</v>
      </c>
      <c r="E1832" s="24" t="s">
        <v>8352</v>
      </c>
      <c r="F1832" s="24" t="s">
        <v>3066</v>
      </c>
      <c r="G1832" s="24" t="s">
        <v>3319</v>
      </c>
      <c r="H1832" s="25" t="s">
        <v>8353</v>
      </c>
      <c r="I1832" s="24"/>
      <c r="J1832" s="24" t="s">
        <v>3048</v>
      </c>
      <c r="K1832" s="26">
        <v>45887</v>
      </c>
      <c r="L1832" s="26">
        <v>45005</v>
      </c>
      <c r="M1832" s="26">
        <v>45947</v>
      </c>
      <c r="N1832" s="24"/>
      <c r="O1832" s="26">
        <v>45947</v>
      </c>
      <c r="P1832" s="24" t="s">
        <v>3168</v>
      </c>
      <c r="Q1832" s="24" t="s">
        <v>3050</v>
      </c>
      <c r="R1832" s="24" t="s">
        <v>988</v>
      </c>
    </row>
    <row r="1833" spans="1:18" ht="53.4">
      <c r="A1833" s="24">
        <v>1832</v>
      </c>
      <c r="B1833" s="24" t="s">
        <v>8354</v>
      </c>
      <c r="C1833" s="29">
        <v>202541100822</v>
      </c>
      <c r="D1833" s="24" t="s">
        <v>72</v>
      </c>
      <c r="E1833" s="24" t="s">
        <v>8355</v>
      </c>
      <c r="F1833" s="24" t="s">
        <v>3052</v>
      </c>
      <c r="G1833" s="24" t="s">
        <v>3319</v>
      </c>
      <c r="H1833" s="25" t="s">
        <v>8356</v>
      </c>
      <c r="I1833" s="24" t="s">
        <v>23</v>
      </c>
      <c r="J1833" s="24" t="s">
        <v>3048</v>
      </c>
      <c r="K1833" s="26">
        <v>45870</v>
      </c>
      <c r="L1833" s="26">
        <v>45947</v>
      </c>
      <c r="M1833" s="26">
        <v>45947</v>
      </c>
      <c r="N1833" s="24"/>
      <c r="O1833" s="26">
        <v>45947</v>
      </c>
      <c r="P1833" s="24" t="s">
        <v>3079</v>
      </c>
      <c r="Q1833" s="24" t="s">
        <v>3080</v>
      </c>
      <c r="R1833" s="24" t="s">
        <v>988</v>
      </c>
    </row>
    <row r="1834" spans="1:18" ht="27">
      <c r="A1834" s="24">
        <v>1833</v>
      </c>
      <c r="B1834" s="24" t="s">
        <v>8357</v>
      </c>
      <c r="C1834" s="29">
        <v>202547100690</v>
      </c>
      <c r="D1834" s="24" t="s">
        <v>31</v>
      </c>
      <c r="E1834" s="24" t="s">
        <v>8358</v>
      </c>
      <c r="F1834" s="24" t="s">
        <v>3091</v>
      </c>
      <c r="G1834" s="24" t="s">
        <v>31</v>
      </c>
      <c r="H1834" s="25" t="s">
        <v>8359</v>
      </c>
      <c r="I1834" s="24"/>
      <c r="J1834" s="24" t="s">
        <v>3048</v>
      </c>
      <c r="K1834" s="26">
        <v>45943</v>
      </c>
      <c r="L1834" s="26">
        <v>45098</v>
      </c>
      <c r="M1834" s="26">
        <v>45947</v>
      </c>
      <c r="N1834" s="24"/>
      <c r="O1834" s="26">
        <v>45947</v>
      </c>
      <c r="P1834" s="24" t="s">
        <v>3215</v>
      </c>
      <c r="Q1834" s="24" t="s">
        <v>3216</v>
      </c>
      <c r="R1834" s="24" t="s">
        <v>988</v>
      </c>
    </row>
    <row r="1835" spans="1:18" ht="53.4">
      <c r="A1835" s="24">
        <v>1834</v>
      </c>
      <c r="B1835" s="24" t="s">
        <v>8360</v>
      </c>
      <c r="C1835" s="29">
        <v>202547100812</v>
      </c>
      <c r="D1835" s="24" t="s">
        <v>31</v>
      </c>
      <c r="E1835" s="24" t="s">
        <v>8361</v>
      </c>
      <c r="F1835" s="24" t="s">
        <v>3091</v>
      </c>
      <c r="G1835" s="24" t="s">
        <v>31</v>
      </c>
      <c r="H1835" s="25" t="s">
        <v>8362</v>
      </c>
      <c r="I1835" s="24"/>
      <c r="J1835" s="24" t="s">
        <v>3048</v>
      </c>
      <c r="K1835" s="26">
        <v>45943</v>
      </c>
      <c r="L1835" s="26">
        <v>45947</v>
      </c>
      <c r="M1835" s="26">
        <v>45947</v>
      </c>
      <c r="N1835" s="24"/>
      <c r="O1835" s="26">
        <v>45947</v>
      </c>
      <c r="P1835" s="24" t="s">
        <v>3192</v>
      </c>
      <c r="Q1835" s="24" t="s">
        <v>3193</v>
      </c>
      <c r="R1835" s="24" t="s">
        <v>988</v>
      </c>
    </row>
    <row r="1836" spans="1:18" ht="53.4">
      <c r="A1836" s="24">
        <v>1835</v>
      </c>
      <c r="B1836" s="24" t="s">
        <v>8363</v>
      </c>
      <c r="C1836" s="29">
        <v>202547100782</v>
      </c>
      <c r="D1836" s="24" t="s">
        <v>31</v>
      </c>
      <c r="E1836" s="24" t="s">
        <v>8364</v>
      </c>
      <c r="F1836" s="24" t="s">
        <v>3091</v>
      </c>
      <c r="G1836" s="24" t="s">
        <v>31</v>
      </c>
      <c r="H1836" s="25" t="s">
        <v>8365</v>
      </c>
      <c r="I1836" s="24"/>
      <c r="J1836" s="24" t="s">
        <v>3048</v>
      </c>
      <c r="K1836" s="26">
        <v>45943</v>
      </c>
      <c r="L1836" s="26">
        <v>45947</v>
      </c>
      <c r="M1836" s="26">
        <v>45947</v>
      </c>
      <c r="N1836" s="24"/>
      <c r="O1836" s="26">
        <v>45947</v>
      </c>
      <c r="P1836" s="24" t="s">
        <v>3098</v>
      </c>
      <c r="Q1836" s="24" t="s">
        <v>3099</v>
      </c>
      <c r="R1836" s="24" t="s">
        <v>988</v>
      </c>
    </row>
    <row r="1837" spans="1:18" ht="53.4">
      <c r="A1837" s="24">
        <v>1836</v>
      </c>
      <c r="B1837" s="24" t="s">
        <v>8366</v>
      </c>
      <c r="C1837" s="29">
        <v>202517100806</v>
      </c>
      <c r="D1837" s="24" t="s">
        <v>31</v>
      </c>
      <c r="E1837" s="24" t="s">
        <v>8367</v>
      </c>
      <c r="F1837" s="24" t="s">
        <v>3091</v>
      </c>
      <c r="G1837" s="24" t="s">
        <v>31</v>
      </c>
      <c r="H1837" s="25" t="s">
        <v>8368</v>
      </c>
      <c r="I1837" s="24"/>
      <c r="J1837" s="24" t="s">
        <v>3048</v>
      </c>
      <c r="K1837" s="26">
        <v>45946</v>
      </c>
      <c r="L1837" s="26">
        <v>45947</v>
      </c>
      <c r="M1837" s="26">
        <v>45947</v>
      </c>
      <c r="N1837" s="24"/>
      <c r="O1837" s="26">
        <v>45947</v>
      </c>
      <c r="P1837" s="24" t="s">
        <v>3114</v>
      </c>
      <c r="Q1837" s="24" t="s">
        <v>3094</v>
      </c>
      <c r="R1837" s="24" t="s">
        <v>988</v>
      </c>
    </row>
    <row r="1838" spans="1:18" ht="40.200000000000003">
      <c r="A1838" s="24">
        <v>1837</v>
      </c>
      <c r="B1838" s="24" t="s">
        <v>8369</v>
      </c>
      <c r="C1838" s="29">
        <v>202547100689</v>
      </c>
      <c r="D1838" s="24" t="s">
        <v>75</v>
      </c>
      <c r="E1838" s="24" t="s">
        <v>8370</v>
      </c>
      <c r="F1838" s="24" t="s">
        <v>3066</v>
      </c>
      <c r="G1838" s="24" t="s">
        <v>3319</v>
      </c>
      <c r="H1838" s="25" t="s">
        <v>8371</v>
      </c>
      <c r="I1838" s="24"/>
      <c r="J1838" s="24" t="s">
        <v>3048</v>
      </c>
      <c r="K1838" s="26">
        <v>45919</v>
      </c>
      <c r="L1838" s="26">
        <v>45132</v>
      </c>
      <c r="M1838" s="26">
        <v>45947</v>
      </c>
      <c r="N1838" s="24"/>
      <c r="O1838" s="26">
        <v>45947</v>
      </c>
      <c r="P1838" s="24" t="s">
        <v>3321</v>
      </c>
      <c r="Q1838" s="24" t="s">
        <v>3322</v>
      </c>
      <c r="R1838" s="24" t="s">
        <v>988</v>
      </c>
    </row>
    <row r="1839" spans="1:18" ht="53.4">
      <c r="A1839" s="24">
        <v>1838</v>
      </c>
      <c r="B1839" s="24" t="s">
        <v>8372</v>
      </c>
      <c r="C1839" s="29">
        <v>202517101047</v>
      </c>
      <c r="D1839" s="24" t="s">
        <v>130</v>
      </c>
      <c r="E1839" s="24" t="s">
        <v>8373</v>
      </c>
      <c r="F1839" s="24" t="s">
        <v>3091</v>
      </c>
      <c r="G1839" s="24" t="s">
        <v>6302</v>
      </c>
      <c r="H1839" s="25" t="s">
        <v>8374</v>
      </c>
      <c r="I1839" s="24"/>
      <c r="J1839" s="24" t="s">
        <v>3048</v>
      </c>
      <c r="K1839" s="26">
        <v>45964</v>
      </c>
      <c r="L1839" s="26">
        <v>45075</v>
      </c>
      <c r="M1839" s="26">
        <v>45948</v>
      </c>
      <c r="N1839" s="24"/>
      <c r="O1839" s="26">
        <v>45948</v>
      </c>
      <c r="P1839" s="24" t="s">
        <v>3075</v>
      </c>
      <c r="Q1839" s="24" t="s">
        <v>3076</v>
      </c>
      <c r="R1839" s="24" t="s">
        <v>988</v>
      </c>
    </row>
    <row r="1840" spans="1:18" ht="40.200000000000003">
      <c r="A1840" s="24">
        <v>1839</v>
      </c>
      <c r="B1840" s="24" t="s">
        <v>8375</v>
      </c>
      <c r="C1840" s="29">
        <v>202511101134</v>
      </c>
      <c r="D1840" s="24" t="s">
        <v>264</v>
      </c>
      <c r="E1840" s="24" t="s">
        <v>8376</v>
      </c>
      <c r="F1840" s="24" t="s">
        <v>3052</v>
      </c>
      <c r="G1840" s="24" t="s">
        <v>3817</v>
      </c>
      <c r="H1840" s="25" t="s">
        <v>8377</v>
      </c>
      <c r="I1840" s="24" t="s">
        <v>23</v>
      </c>
      <c r="J1840" s="24" t="s">
        <v>3048</v>
      </c>
      <c r="K1840" s="26">
        <v>45861</v>
      </c>
      <c r="L1840" s="26">
        <v>45949</v>
      </c>
      <c r="M1840" s="26">
        <v>45949</v>
      </c>
      <c r="N1840" s="24"/>
      <c r="O1840" s="26">
        <v>45959</v>
      </c>
      <c r="P1840" s="24" t="s">
        <v>3168</v>
      </c>
      <c r="Q1840" s="24" t="s">
        <v>3050</v>
      </c>
      <c r="R1840" s="24" t="s">
        <v>3023</v>
      </c>
    </row>
    <row r="1841" spans="1:18" ht="40.200000000000003">
      <c r="A1841" s="24">
        <v>1840</v>
      </c>
      <c r="B1841" s="24" t="s">
        <v>8378</v>
      </c>
      <c r="C1841" s="29">
        <v>202547101135</v>
      </c>
      <c r="D1841" s="24" t="s">
        <v>31</v>
      </c>
      <c r="E1841" s="24" t="s">
        <v>8379</v>
      </c>
      <c r="F1841" s="24" t="s">
        <v>3091</v>
      </c>
      <c r="G1841" s="24" t="s">
        <v>31</v>
      </c>
      <c r="H1841" s="25" t="s">
        <v>8380</v>
      </c>
      <c r="I1841" s="24"/>
      <c r="J1841" s="24" t="s">
        <v>3048</v>
      </c>
      <c r="K1841" s="26">
        <v>45943</v>
      </c>
      <c r="L1841" s="26">
        <v>45949</v>
      </c>
      <c r="M1841" s="26">
        <v>45949</v>
      </c>
      <c r="N1841" s="24"/>
      <c r="O1841" s="26">
        <v>45949</v>
      </c>
      <c r="P1841" s="24" t="s">
        <v>3093</v>
      </c>
      <c r="Q1841" s="24" t="s">
        <v>3094</v>
      </c>
      <c r="R1841" s="24" t="s">
        <v>988</v>
      </c>
    </row>
    <row r="1842" spans="1:18" ht="66.599999999999994">
      <c r="A1842" s="24">
        <v>1841</v>
      </c>
      <c r="B1842" s="24" t="s">
        <v>8381</v>
      </c>
      <c r="C1842" s="29">
        <v>202517101227</v>
      </c>
      <c r="D1842" s="24" t="s">
        <v>103</v>
      </c>
      <c r="E1842" s="24" t="s">
        <v>8382</v>
      </c>
      <c r="F1842" s="24" t="s">
        <v>3117</v>
      </c>
      <c r="G1842" s="24" t="s">
        <v>4053</v>
      </c>
      <c r="H1842" s="25" t="s">
        <v>8383</v>
      </c>
      <c r="I1842" s="24"/>
      <c r="J1842" s="24" t="s">
        <v>3048</v>
      </c>
      <c r="K1842" s="26">
        <v>45940</v>
      </c>
      <c r="L1842" s="26">
        <v>45006</v>
      </c>
      <c r="M1842" s="26">
        <v>45950</v>
      </c>
      <c r="N1842" s="24"/>
      <c r="O1842" s="26">
        <v>45950</v>
      </c>
      <c r="P1842" s="24" t="s">
        <v>3397</v>
      </c>
      <c r="Q1842" s="24" t="s">
        <v>3398</v>
      </c>
      <c r="R1842" s="24" t="s">
        <v>988</v>
      </c>
    </row>
    <row r="1843" spans="1:18" ht="40.200000000000003">
      <c r="A1843" s="24">
        <v>1842</v>
      </c>
      <c r="B1843" s="24" t="s">
        <v>8384</v>
      </c>
      <c r="C1843" s="29">
        <v>202544101360</v>
      </c>
      <c r="D1843" s="24" t="s">
        <v>39</v>
      </c>
      <c r="E1843" s="24" t="s">
        <v>8385</v>
      </c>
      <c r="F1843" s="24" t="s">
        <v>3165</v>
      </c>
      <c r="G1843" s="24" t="s">
        <v>3166</v>
      </c>
      <c r="H1843" s="25" t="s">
        <v>8386</v>
      </c>
      <c r="I1843" s="24"/>
      <c r="J1843" s="24" t="s">
        <v>3048</v>
      </c>
      <c r="K1843" s="26">
        <v>45908</v>
      </c>
      <c r="L1843" s="26">
        <v>45587</v>
      </c>
      <c r="M1843" s="26">
        <v>45951</v>
      </c>
      <c r="N1843" s="24"/>
      <c r="O1843" s="26">
        <v>45951</v>
      </c>
      <c r="P1843" s="24" t="s">
        <v>3321</v>
      </c>
      <c r="Q1843" s="24" t="s">
        <v>3322</v>
      </c>
      <c r="R1843" s="24" t="s">
        <v>988</v>
      </c>
    </row>
    <row r="1844" spans="1:18" ht="40.200000000000003">
      <c r="A1844" s="24">
        <v>1843</v>
      </c>
      <c r="B1844" s="24" t="s">
        <v>1514</v>
      </c>
      <c r="C1844" s="29">
        <v>202541101455</v>
      </c>
      <c r="D1844" s="24" t="s">
        <v>42</v>
      </c>
      <c r="E1844" s="24" t="s">
        <v>1515</v>
      </c>
      <c r="F1844" s="24" t="s">
        <v>3045</v>
      </c>
      <c r="G1844" s="24" t="s">
        <v>3252</v>
      </c>
      <c r="H1844" s="25" t="s">
        <v>8387</v>
      </c>
      <c r="I1844" s="24" t="s">
        <v>23</v>
      </c>
      <c r="J1844" s="24" t="s">
        <v>3048</v>
      </c>
      <c r="K1844" s="26">
        <v>45849</v>
      </c>
      <c r="L1844" s="26">
        <v>45951</v>
      </c>
      <c r="M1844" s="26">
        <v>45951</v>
      </c>
      <c r="N1844" s="26">
        <v>46894</v>
      </c>
      <c r="O1844" s="24"/>
      <c r="P1844" s="24" t="s">
        <v>3289</v>
      </c>
      <c r="Q1844" s="24" t="s">
        <v>3290</v>
      </c>
      <c r="R1844" s="24" t="s">
        <v>974</v>
      </c>
    </row>
    <row r="1845" spans="1:18" ht="66.599999999999994">
      <c r="A1845" s="24">
        <v>1844</v>
      </c>
      <c r="B1845" s="24" t="s">
        <v>1516</v>
      </c>
      <c r="C1845" s="29">
        <v>202541101441</v>
      </c>
      <c r="D1845" s="24" t="s">
        <v>184</v>
      </c>
      <c r="E1845" s="24" t="s">
        <v>649</v>
      </c>
      <c r="F1845" s="24" t="s">
        <v>3052</v>
      </c>
      <c r="G1845" s="24" t="s">
        <v>8388</v>
      </c>
      <c r="H1845" s="25" t="s">
        <v>8389</v>
      </c>
      <c r="I1845" s="24" t="s">
        <v>3152</v>
      </c>
      <c r="J1845" s="24" t="s">
        <v>3470</v>
      </c>
      <c r="K1845" s="26">
        <v>45940</v>
      </c>
      <c r="L1845" s="26">
        <v>45951</v>
      </c>
      <c r="M1845" s="26">
        <v>45951</v>
      </c>
      <c r="N1845" s="26">
        <v>46894</v>
      </c>
      <c r="O1845" s="24"/>
      <c r="P1845" s="24" t="s">
        <v>3315</v>
      </c>
      <c r="Q1845" s="24" t="s">
        <v>3316</v>
      </c>
      <c r="R1845" s="24" t="s">
        <v>968</v>
      </c>
    </row>
    <row r="1846" spans="1:18" ht="53.4">
      <c r="A1846" s="24">
        <v>1845</v>
      </c>
      <c r="B1846" s="24" t="s">
        <v>8390</v>
      </c>
      <c r="C1846" s="29">
        <v>202517101475</v>
      </c>
      <c r="D1846" s="24" t="s">
        <v>301</v>
      </c>
      <c r="E1846" s="24" t="s">
        <v>8391</v>
      </c>
      <c r="F1846" s="24" t="s">
        <v>3091</v>
      </c>
      <c r="G1846" s="24" t="s">
        <v>3252</v>
      </c>
      <c r="H1846" s="25" t="s">
        <v>8392</v>
      </c>
      <c r="I1846" s="24"/>
      <c r="J1846" s="24" t="s">
        <v>3048</v>
      </c>
      <c r="K1846" s="26">
        <v>45917</v>
      </c>
      <c r="L1846" s="26">
        <v>45951</v>
      </c>
      <c r="M1846" s="26">
        <v>45951</v>
      </c>
      <c r="N1846" s="24"/>
      <c r="O1846" s="26">
        <v>45951</v>
      </c>
      <c r="P1846" s="24" t="s">
        <v>3289</v>
      </c>
      <c r="Q1846" s="24" t="s">
        <v>3290</v>
      </c>
      <c r="R1846" s="24" t="s">
        <v>988</v>
      </c>
    </row>
    <row r="1847" spans="1:18" ht="53.4">
      <c r="A1847" s="24">
        <v>1846</v>
      </c>
      <c r="B1847" s="24" t="s">
        <v>8393</v>
      </c>
      <c r="C1847" s="29">
        <v>202517101353</v>
      </c>
      <c r="D1847" s="24" t="s">
        <v>95</v>
      </c>
      <c r="E1847" s="24" t="s">
        <v>8394</v>
      </c>
      <c r="F1847" s="24" t="s">
        <v>3059</v>
      </c>
      <c r="G1847" s="24" t="s">
        <v>3060</v>
      </c>
      <c r="H1847" s="25" t="s">
        <v>8395</v>
      </c>
      <c r="I1847" s="24"/>
      <c r="J1847" s="24" t="s">
        <v>3048</v>
      </c>
      <c r="K1847" s="26">
        <v>45898</v>
      </c>
      <c r="L1847" s="26">
        <v>45016</v>
      </c>
      <c r="M1847" s="26">
        <v>45951</v>
      </c>
      <c r="N1847" s="24"/>
      <c r="O1847" s="26">
        <v>45951</v>
      </c>
      <c r="P1847" s="24" t="s">
        <v>3388</v>
      </c>
      <c r="Q1847" s="24" t="s">
        <v>3389</v>
      </c>
      <c r="R1847" s="24" t="s">
        <v>988</v>
      </c>
    </row>
    <row r="1848" spans="1:18" ht="40.200000000000003">
      <c r="A1848" s="24">
        <v>1847</v>
      </c>
      <c r="B1848" s="24" t="s">
        <v>8396</v>
      </c>
      <c r="C1848" s="29">
        <v>202517101359</v>
      </c>
      <c r="D1848" s="24" t="s">
        <v>201</v>
      </c>
      <c r="E1848" s="24" t="s">
        <v>8397</v>
      </c>
      <c r="F1848" s="24" t="s">
        <v>3091</v>
      </c>
      <c r="G1848" s="24" t="s">
        <v>4266</v>
      </c>
      <c r="H1848" s="25" t="s">
        <v>8398</v>
      </c>
      <c r="I1848" s="24"/>
      <c r="J1848" s="24" t="s">
        <v>3048</v>
      </c>
      <c r="K1848" s="26">
        <v>45905</v>
      </c>
      <c r="L1848" s="26">
        <v>45007</v>
      </c>
      <c r="M1848" s="26">
        <v>45951</v>
      </c>
      <c r="N1848" s="24"/>
      <c r="O1848" s="26">
        <v>45951</v>
      </c>
      <c r="P1848" s="24" t="s">
        <v>3583</v>
      </c>
      <c r="Q1848" s="24" t="s">
        <v>3584</v>
      </c>
      <c r="R1848" s="24" t="s">
        <v>3025</v>
      </c>
    </row>
    <row r="1849" spans="1:18" ht="40.200000000000003">
      <c r="A1849" s="24">
        <v>1848</v>
      </c>
      <c r="B1849" s="24" t="s">
        <v>8399</v>
      </c>
      <c r="C1849" s="29">
        <v>202547101338</v>
      </c>
      <c r="D1849" s="24" t="s">
        <v>186</v>
      </c>
      <c r="E1849" s="24" t="s">
        <v>8400</v>
      </c>
      <c r="F1849" s="24" t="s">
        <v>4625</v>
      </c>
      <c r="G1849" s="24" t="s">
        <v>8401</v>
      </c>
      <c r="H1849" s="25" t="s">
        <v>8402</v>
      </c>
      <c r="I1849" s="24"/>
      <c r="J1849" s="24" t="s">
        <v>3048</v>
      </c>
      <c r="K1849" s="26">
        <v>45902</v>
      </c>
      <c r="L1849" s="26">
        <v>45016</v>
      </c>
      <c r="M1849" s="26">
        <v>45951</v>
      </c>
      <c r="N1849" s="24"/>
      <c r="O1849" s="26">
        <v>45951</v>
      </c>
      <c r="P1849" s="24" t="s">
        <v>3335</v>
      </c>
      <c r="Q1849" s="24" t="s">
        <v>3336</v>
      </c>
      <c r="R1849" s="24" t="s">
        <v>988</v>
      </c>
    </row>
    <row r="1850" spans="1:18" ht="40.200000000000003">
      <c r="A1850" s="24">
        <v>1849</v>
      </c>
      <c r="B1850" s="24" t="s">
        <v>8403</v>
      </c>
      <c r="C1850" s="29">
        <v>202547101425</v>
      </c>
      <c r="D1850" s="24" t="s">
        <v>186</v>
      </c>
      <c r="E1850" s="24" t="s">
        <v>8404</v>
      </c>
      <c r="F1850" s="24" t="s">
        <v>4625</v>
      </c>
      <c r="G1850" s="24" t="s">
        <v>8401</v>
      </c>
      <c r="H1850" s="25" t="s">
        <v>8405</v>
      </c>
      <c r="I1850" s="24"/>
      <c r="J1850" s="24" t="s">
        <v>3048</v>
      </c>
      <c r="K1850" s="26">
        <v>45902</v>
      </c>
      <c r="L1850" s="26">
        <v>45016</v>
      </c>
      <c r="M1850" s="26">
        <v>45951</v>
      </c>
      <c r="N1850" s="24"/>
      <c r="O1850" s="26">
        <v>45951</v>
      </c>
      <c r="P1850" s="24" t="s">
        <v>3228</v>
      </c>
      <c r="Q1850" s="24" t="s">
        <v>3229</v>
      </c>
      <c r="R1850" s="24" t="s">
        <v>988</v>
      </c>
    </row>
    <row r="1851" spans="1:18" ht="40.200000000000003">
      <c r="A1851" s="24">
        <v>1850</v>
      </c>
      <c r="B1851" s="24" t="s">
        <v>8406</v>
      </c>
      <c r="C1851" s="29">
        <v>202547101342</v>
      </c>
      <c r="D1851" s="24" t="s">
        <v>186</v>
      </c>
      <c r="E1851" s="24" t="s">
        <v>8407</v>
      </c>
      <c r="F1851" s="24" t="s">
        <v>4625</v>
      </c>
      <c r="G1851" s="24" t="s">
        <v>8401</v>
      </c>
      <c r="H1851" s="25" t="s">
        <v>8408</v>
      </c>
      <c r="I1851" s="24"/>
      <c r="J1851" s="24" t="s">
        <v>3048</v>
      </c>
      <c r="K1851" s="26">
        <v>45902</v>
      </c>
      <c r="L1851" s="26">
        <v>45016</v>
      </c>
      <c r="M1851" s="26">
        <v>45951</v>
      </c>
      <c r="N1851" s="24"/>
      <c r="O1851" s="26">
        <v>45951</v>
      </c>
      <c r="P1851" s="24" t="s">
        <v>3335</v>
      </c>
      <c r="Q1851" s="24" t="s">
        <v>3336</v>
      </c>
      <c r="R1851" s="24" t="s">
        <v>988</v>
      </c>
    </row>
    <row r="1852" spans="1:18" ht="40.200000000000003">
      <c r="A1852" s="24">
        <v>1851</v>
      </c>
      <c r="B1852" s="24" t="s">
        <v>8409</v>
      </c>
      <c r="C1852" s="29">
        <v>202547101355</v>
      </c>
      <c r="D1852" s="24" t="s">
        <v>186</v>
      </c>
      <c r="E1852" s="24" t="s">
        <v>8410</v>
      </c>
      <c r="F1852" s="24" t="s">
        <v>4625</v>
      </c>
      <c r="G1852" s="24" t="s">
        <v>8401</v>
      </c>
      <c r="H1852" s="25" t="s">
        <v>8411</v>
      </c>
      <c r="I1852" s="24"/>
      <c r="J1852" s="24" t="s">
        <v>3048</v>
      </c>
      <c r="K1852" s="26">
        <v>45902</v>
      </c>
      <c r="L1852" s="26">
        <v>45016</v>
      </c>
      <c r="M1852" s="26">
        <v>45951</v>
      </c>
      <c r="N1852" s="24"/>
      <c r="O1852" s="26">
        <v>45951</v>
      </c>
      <c r="P1852" s="24" t="s">
        <v>3228</v>
      </c>
      <c r="Q1852" s="24" t="s">
        <v>3229</v>
      </c>
      <c r="R1852" s="24" t="s">
        <v>988</v>
      </c>
    </row>
    <row r="1853" spans="1:18" ht="40.200000000000003">
      <c r="A1853" s="24">
        <v>1852</v>
      </c>
      <c r="B1853" s="24" t="s">
        <v>8412</v>
      </c>
      <c r="C1853" s="29">
        <v>202547101351</v>
      </c>
      <c r="D1853" s="24" t="s">
        <v>186</v>
      </c>
      <c r="E1853" s="24" t="s">
        <v>8413</v>
      </c>
      <c r="F1853" s="24" t="s">
        <v>4625</v>
      </c>
      <c r="G1853" s="24" t="s">
        <v>8401</v>
      </c>
      <c r="H1853" s="25" t="s">
        <v>8414</v>
      </c>
      <c r="I1853" s="24"/>
      <c r="J1853" s="24" t="s">
        <v>3048</v>
      </c>
      <c r="K1853" s="26">
        <v>45902</v>
      </c>
      <c r="L1853" s="26">
        <v>45016</v>
      </c>
      <c r="M1853" s="26">
        <v>45951</v>
      </c>
      <c r="N1853" s="24"/>
      <c r="O1853" s="26">
        <v>45951</v>
      </c>
      <c r="P1853" s="24" t="s">
        <v>3335</v>
      </c>
      <c r="Q1853" s="24" t="s">
        <v>3336</v>
      </c>
      <c r="R1853" s="24" t="s">
        <v>988</v>
      </c>
    </row>
    <row r="1854" spans="1:18" ht="40.200000000000003">
      <c r="A1854" s="24">
        <v>1853</v>
      </c>
      <c r="B1854" s="24" t="s">
        <v>8415</v>
      </c>
      <c r="C1854" s="29">
        <v>202547101345</v>
      </c>
      <c r="D1854" s="24" t="s">
        <v>186</v>
      </c>
      <c r="E1854" s="24" t="s">
        <v>8416</v>
      </c>
      <c r="F1854" s="24" t="s">
        <v>4625</v>
      </c>
      <c r="G1854" s="24" t="s">
        <v>8401</v>
      </c>
      <c r="H1854" s="25" t="s">
        <v>8417</v>
      </c>
      <c r="I1854" s="24"/>
      <c r="J1854" s="24" t="s">
        <v>3048</v>
      </c>
      <c r="K1854" s="26">
        <v>45902</v>
      </c>
      <c r="L1854" s="26">
        <v>45016</v>
      </c>
      <c r="M1854" s="26">
        <v>45951</v>
      </c>
      <c r="N1854" s="24"/>
      <c r="O1854" s="26">
        <v>45951</v>
      </c>
      <c r="P1854" s="24" t="s">
        <v>3228</v>
      </c>
      <c r="Q1854" s="24" t="s">
        <v>3229</v>
      </c>
      <c r="R1854" s="24" t="s">
        <v>988</v>
      </c>
    </row>
    <row r="1855" spans="1:18" ht="40.200000000000003">
      <c r="A1855" s="24">
        <v>1854</v>
      </c>
      <c r="B1855" s="24" t="s">
        <v>8418</v>
      </c>
      <c r="C1855" s="29">
        <v>202547101299</v>
      </c>
      <c r="D1855" s="24" t="s">
        <v>115</v>
      </c>
      <c r="E1855" s="24" t="s">
        <v>8419</v>
      </c>
      <c r="F1855" s="24" t="s">
        <v>3091</v>
      </c>
      <c r="G1855" s="24" t="s">
        <v>8420</v>
      </c>
      <c r="H1855" s="25" t="s">
        <v>8421</v>
      </c>
      <c r="I1855" s="24"/>
      <c r="J1855" s="24" t="s">
        <v>3048</v>
      </c>
      <c r="K1855" s="26">
        <v>45947</v>
      </c>
      <c r="L1855" s="26">
        <v>45951</v>
      </c>
      <c r="M1855" s="26">
        <v>45951</v>
      </c>
      <c r="N1855" s="24"/>
      <c r="O1855" s="26">
        <v>45951</v>
      </c>
      <c r="P1855" s="24" t="s">
        <v>3062</v>
      </c>
      <c r="Q1855" s="24" t="s">
        <v>3063</v>
      </c>
      <c r="R1855" s="24" t="s">
        <v>988</v>
      </c>
    </row>
    <row r="1856" spans="1:18" ht="53.4">
      <c r="A1856" s="24">
        <v>1855</v>
      </c>
      <c r="B1856" s="24" t="s">
        <v>8422</v>
      </c>
      <c r="C1856" s="29">
        <v>202517101504</v>
      </c>
      <c r="D1856" s="24" t="s">
        <v>451</v>
      </c>
      <c r="E1856" s="24" t="s">
        <v>8423</v>
      </c>
      <c r="F1856" s="24" t="s">
        <v>3091</v>
      </c>
      <c r="G1856" s="24" t="s">
        <v>8424</v>
      </c>
      <c r="H1856" s="25" t="s">
        <v>8425</v>
      </c>
      <c r="I1856" s="24"/>
      <c r="J1856" s="24" t="s">
        <v>3048</v>
      </c>
      <c r="K1856" s="26">
        <v>45910</v>
      </c>
      <c r="L1856" s="26">
        <v>45007</v>
      </c>
      <c r="M1856" s="26">
        <v>45951</v>
      </c>
      <c r="N1856" s="24"/>
      <c r="O1856" s="26">
        <v>45951</v>
      </c>
      <c r="P1856" s="24" t="s">
        <v>3173</v>
      </c>
      <c r="Q1856" s="24" t="s">
        <v>3174</v>
      </c>
      <c r="R1856" s="24" t="s">
        <v>988</v>
      </c>
    </row>
    <row r="1857" spans="1:18" ht="27">
      <c r="A1857" s="24">
        <v>1856</v>
      </c>
      <c r="B1857" s="24" t="s">
        <v>8426</v>
      </c>
      <c r="C1857" s="29">
        <v>202514101354</v>
      </c>
      <c r="D1857" s="24" t="s">
        <v>112</v>
      </c>
      <c r="E1857" s="24" t="s">
        <v>8427</v>
      </c>
      <c r="F1857" s="24" t="s">
        <v>3045</v>
      </c>
      <c r="G1857" s="24" t="s">
        <v>5680</v>
      </c>
      <c r="H1857" s="25" t="s">
        <v>8428</v>
      </c>
      <c r="I1857" s="24"/>
      <c r="J1857" s="24" t="s">
        <v>3048</v>
      </c>
      <c r="K1857" s="26">
        <v>45939</v>
      </c>
      <c r="L1857" s="26">
        <v>45595</v>
      </c>
      <c r="M1857" s="26">
        <v>45951</v>
      </c>
      <c r="N1857" s="24"/>
      <c r="O1857" s="26">
        <v>45951</v>
      </c>
      <c r="P1857" s="24" t="s">
        <v>3220</v>
      </c>
      <c r="Q1857" s="24" t="s">
        <v>3221</v>
      </c>
      <c r="R1857" s="24" t="s">
        <v>988</v>
      </c>
    </row>
    <row r="1858" spans="1:18" ht="66.599999999999994">
      <c r="A1858" s="24">
        <v>1857</v>
      </c>
      <c r="B1858" s="24" t="s">
        <v>8429</v>
      </c>
      <c r="C1858" s="29">
        <v>202531101486</v>
      </c>
      <c r="D1858" s="24" t="s">
        <v>38</v>
      </c>
      <c r="E1858" s="24" t="s">
        <v>8430</v>
      </c>
      <c r="F1858" s="24" t="s">
        <v>3052</v>
      </c>
      <c r="G1858" s="24" t="s">
        <v>38</v>
      </c>
      <c r="H1858" s="25" t="s">
        <v>8431</v>
      </c>
      <c r="I1858" s="24" t="s">
        <v>23</v>
      </c>
      <c r="J1858" s="24" t="s">
        <v>3048</v>
      </c>
      <c r="K1858" s="26">
        <v>45868</v>
      </c>
      <c r="L1858" s="26">
        <v>45951</v>
      </c>
      <c r="M1858" s="26">
        <v>45951</v>
      </c>
      <c r="N1858" s="24"/>
      <c r="O1858" s="26">
        <v>45967</v>
      </c>
      <c r="P1858" s="24" t="s">
        <v>3069</v>
      </c>
      <c r="Q1858" s="24" t="s">
        <v>3070</v>
      </c>
      <c r="R1858" s="24" t="s">
        <v>988</v>
      </c>
    </row>
    <row r="1859" spans="1:18" ht="40.200000000000003">
      <c r="A1859" s="24">
        <v>1858</v>
      </c>
      <c r="B1859" s="24" t="s">
        <v>8432</v>
      </c>
      <c r="C1859" s="29">
        <v>202541101366</v>
      </c>
      <c r="D1859" s="24" t="s">
        <v>44</v>
      </c>
      <c r="E1859" s="24" t="s">
        <v>8433</v>
      </c>
      <c r="F1859" s="24" t="s">
        <v>3052</v>
      </c>
      <c r="G1859" s="24" t="s">
        <v>3408</v>
      </c>
      <c r="H1859" s="25" t="s">
        <v>8434</v>
      </c>
      <c r="I1859" s="24" t="s">
        <v>23</v>
      </c>
      <c r="J1859" s="24" t="s">
        <v>3334</v>
      </c>
      <c r="K1859" s="26">
        <v>45919</v>
      </c>
      <c r="L1859" s="26">
        <v>45951</v>
      </c>
      <c r="M1859" s="26">
        <v>45951</v>
      </c>
      <c r="N1859" s="24"/>
      <c r="O1859" s="26">
        <v>45952</v>
      </c>
      <c r="P1859" s="24" t="s">
        <v>3583</v>
      </c>
      <c r="Q1859" s="24" t="s">
        <v>3584</v>
      </c>
      <c r="R1859" s="24" t="s">
        <v>3028</v>
      </c>
    </row>
    <row r="1860" spans="1:18" ht="40.200000000000003">
      <c r="A1860" s="24">
        <v>1859</v>
      </c>
      <c r="B1860" s="24" t="s">
        <v>8435</v>
      </c>
      <c r="C1860" s="29">
        <v>202547101449</v>
      </c>
      <c r="D1860" s="24" t="s">
        <v>216</v>
      </c>
      <c r="E1860" s="24" t="s">
        <v>8436</v>
      </c>
      <c r="F1860" s="24" t="s">
        <v>4318</v>
      </c>
      <c r="G1860" s="24" t="s">
        <v>7246</v>
      </c>
      <c r="H1860" s="25" t="s">
        <v>8437</v>
      </c>
      <c r="I1860" s="24"/>
      <c r="J1860" s="24" t="s">
        <v>3048</v>
      </c>
      <c r="K1860" s="26">
        <v>45917</v>
      </c>
      <c r="L1860" s="26">
        <v>45007</v>
      </c>
      <c r="M1860" s="26">
        <v>45951</v>
      </c>
      <c r="N1860" s="24"/>
      <c r="O1860" s="26">
        <v>45951</v>
      </c>
      <c r="P1860" s="24" t="s">
        <v>3893</v>
      </c>
      <c r="Q1860" s="24" t="s">
        <v>3894</v>
      </c>
      <c r="R1860" s="24" t="s">
        <v>988</v>
      </c>
    </row>
    <row r="1861" spans="1:18" ht="27">
      <c r="A1861" s="24">
        <v>1860</v>
      </c>
      <c r="B1861" s="24" t="s">
        <v>8438</v>
      </c>
      <c r="C1861" s="29">
        <v>202517101287</v>
      </c>
      <c r="D1861" s="24" t="s">
        <v>175</v>
      </c>
      <c r="E1861" s="24" t="s">
        <v>8439</v>
      </c>
      <c r="F1861" s="24" t="s">
        <v>4625</v>
      </c>
      <c r="G1861" s="24" t="s">
        <v>6470</v>
      </c>
      <c r="H1861" s="25" t="s">
        <v>8440</v>
      </c>
      <c r="I1861" s="24"/>
      <c r="J1861" s="24" t="s">
        <v>3048</v>
      </c>
      <c r="K1861" s="26">
        <v>45939</v>
      </c>
      <c r="L1861" s="26">
        <v>45036</v>
      </c>
      <c r="M1861" s="26">
        <v>45951</v>
      </c>
      <c r="N1861" s="24"/>
      <c r="O1861" s="26">
        <v>45967</v>
      </c>
      <c r="P1861" s="24" t="s">
        <v>4491</v>
      </c>
      <c r="Q1861" s="24" t="s">
        <v>3279</v>
      </c>
      <c r="R1861" s="24" t="s">
        <v>988</v>
      </c>
    </row>
    <row r="1862" spans="1:18" ht="40.200000000000003">
      <c r="A1862" s="24">
        <v>1861</v>
      </c>
      <c r="B1862" s="24" t="s">
        <v>8441</v>
      </c>
      <c r="C1862" s="29">
        <v>202517101491</v>
      </c>
      <c r="D1862" s="24" t="s">
        <v>175</v>
      </c>
      <c r="E1862" s="24" t="s">
        <v>8442</v>
      </c>
      <c r="F1862" s="24" t="s">
        <v>4625</v>
      </c>
      <c r="G1862" s="24" t="s">
        <v>6470</v>
      </c>
      <c r="H1862" s="25" t="s">
        <v>8443</v>
      </c>
      <c r="I1862" s="24"/>
      <c r="J1862" s="24" t="s">
        <v>3048</v>
      </c>
      <c r="K1862" s="26">
        <v>45940</v>
      </c>
      <c r="L1862" s="26">
        <v>45036</v>
      </c>
      <c r="M1862" s="26">
        <v>45951</v>
      </c>
      <c r="N1862" s="24"/>
      <c r="O1862" s="26">
        <v>45951</v>
      </c>
      <c r="P1862" s="24" t="s">
        <v>3695</v>
      </c>
      <c r="Q1862" s="24" t="s">
        <v>3085</v>
      </c>
      <c r="R1862" s="24" t="s">
        <v>988</v>
      </c>
    </row>
    <row r="1863" spans="1:18" ht="53.4">
      <c r="A1863" s="24">
        <v>1862</v>
      </c>
      <c r="B1863" s="24" t="s">
        <v>8444</v>
      </c>
      <c r="C1863" s="29">
        <v>202511101311</v>
      </c>
      <c r="D1863" s="24" t="s">
        <v>248</v>
      </c>
      <c r="E1863" s="24" t="s">
        <v>649</v>
      </c>
      <c r="F1863" s="24" t="s">
        <v>3052</v>
      </c>
      <c r="G1863" s="24" t="s">
        <v>248</v>
      </c>
      <c r="H1863" s="25" t="s">
        <v>8445</v>
      </c>
      <c r="I1863" s="24" t="s">
        <v>23</v>
      </c>
      <c r="J1863" s="24" t="s">
        <v>8446</v>
      </c>
      <c r="K1863" s="26">
        <v>45929</v>
      </c>
      <c r="L1863" s="26">
        <v>45951</v>
      </c>
      <c r="M1863" s="26">
        <v>45951</v>
      </c>
      <c r="N1863" s="24"/>
      <c r="O1863" s="26">
        <v>45951</v>
      </c>
      <c r="P1863" s="24" t="s">
        <v>3248</v>
      </c>
      <c r="Q1863" s="24" t="s">
        <v>3249</v>
      </c>
      <c r="R1863" s="24" t="s">
        <v>988</v>
      </c>
    </row>
    <row r="1864" spans="1:18" ht="40.200000000000003">
      <c r="A1864" s="24">
        <v>1863</v>
      </c>
      <c r="B1864" s="24" t="s">
        <v>8447</v>
      </c>
      <c r="C1864" s="29">
        <v>202517101493</v>
      </c>
      <c r="D1864" s="24" t="s">
        <v>81</v>
      </c>
      <c r="E1864" s="24" t="s">
        <v>8448</v>
      </c>
      <c r="F1864" s="24" t="s">
        <v>3066</v>
      </c>
      <c r="G1864" s="24" t="s">
        <v>3319</v>
      </c>
      <c r="H1864" s="25" t="s">
        <v>8449</v>
      </c>
      <c r="I1864" s="24"/>
      <c r="J1864" s="24" t="s">
        <v>3048</v>
      </c>
      <c r="K1864" s="26">
        <v>45943</v>
      </c>
      <c r="L1864" s="26">
        <v>45050</v>
      </c>
      <c r="M1864" s="26">
        <v>45951</v>
      </c>
      <c r="N1864" s="24"/>
      <c r="O1864" s="26">
        <v>45951</v>
      </c>
      <c r="P1864" s="24" t="s">
        <v>3284</v>
      </c>
      <c r="Q1864" s="24" t="s">
        <v>3285</v>
      </c>
      <c r="R1864" s="24" t="s">
        <v>988</v>
      </c>
    </row>
    <row r="1865" spans="1:18" ht="40.200000000000003">
      <c r="A1865" s="24">
        <v>1864</v>
      </c>
      <c r="B1865" s="24" t="s">
        <v>8450</v>
      </c>
      <c r="C1865" s="29">
        <v>202547101437</v>
      </c>
      <c r="D1865" s="24" t="s">
        <v>31</v>
      </c>
      <c r="E1865" s="24" t="s">
        <v>8451</v>
      </c>
      <c r="F1865" s="24" t="s">
        <v>3091</v>
      </c>
      <c r="G1865" s="24" t="s">
        <v>31</v>
      </c>
      <c r="H1865" s="25" t="s">
        <v>8452</v>
      </c>
      <c r="I1865" s="24"/>
      <c r="J1865" s="24" t="s">
        <v>3048</v>
      </c>
      <c r="K1865" s="26">
        <v>45946</v>
      </c>
      <c r="L1865" s="26">
        <v>45951</v>
      </c>
      <c r="M1865" s="26">
        <v>45951</v>
      </c>
      <c r="N1865" s="24"/>
      <c r="O1865" s="26">
        <v>45951</v>
      </c>
      <c r="P1865" s="24" t="s">
        <v>3098</v>
      </c>
      <c r="Q1865" s="24" t="s">
        <v>3099</v>
      </c>
      <c r="R1865" s="24" t="s">
        <v>988</v>
      </c>
    </row>
    <row r="1866" spans="1:18" ht="53.4">
      <c r="A1866" s="24">
        <v>1865</v>
      </c>
      <c r="B1866" s="24" t="s">
        <v>8453</v>
      </c>
      <c r="C1866" s="29">
        <v>202547101370</v>
      </c>
      <c r="D1866" s="24" t="s">
        <v>31</v>
      </c>
      <c r="E1866" s="24" t="s">
        <v>8454</v>
      </c>
      <c r="F1866" s="24" t="s">
        <v>3091</v>
      </c>
      <c r="G1866" s="24" t="s">
        <v>31</v>
      </c>
      <c r="H1866" s="25" t="s">
        <v>8455</v>
      </c>
      <c r="I1866" s="24"/>
      <c r="J1866" s="24" t="s">
        <v>3048</v>
      </c>
      <c r="K1866" s="26">
        <v>45946</v>
      </c>
      <c r="L1866" s="26">
        <v>45951</v>
      </c>
      <c r="M1866" s="26">
        <v>45951</v>
      </c>
      <c r="N1866" s="24"/>
      <c r="O1866" s="26">
        <v>45951</v>
      </c>
      <c r="P1866" s="24" t="s">
        <v>3093</v>
      </c>
      <c r="Q1866" s="24" t="s">
        <v>3094</v>
      </c>
      <c r="R1866" s="24" t="s">
        <v>988</v>
      </c>
    </row>
    <row r="1867" spans="1:18" ht="40.200000000000003">
      <c r="A1867" s="24">
        <v>1866</v>
      </c>
      <c r="B1867" s="24" t="s">
        <v>8456</v>
      </c>
      <c r="C1867" s="29">
        <v>202517101457</v>
      </c>
      <c r="D1867" s="24" t="s">
        <v>31</v>
      </c>
      <c r="E1867" s="24" t="s">
        <v>8457</v>
      </c>
      <c r="F1867" s="24" t="s">
        <v>3091</v>
      </c>
      <c r="G1867" s="24" t="s">
        <v>31</v>
      </c>
      <c r="H1867" s="25" t="s">
        <v>8458</v>
      </c>
      <c r="I1867" s="24"/>
      <c r="J1867" s="24" t="s">
        <v>3048</v>
      </c>
      <c r="K1867" s="26">
        <v>45947</v>
      </c>
      <c r="L1867" s="26">
        <v>45103</v>
      </c>
      <c r="M1867" s="26">
        <v>45951</v>
      </c>
      <c r="N1867" s="24"/>
      <c r="O1867" s="26">
        <v>45951</v>
      </c>
      <c r="P1867" s="24" t="s">
        <v>3114</v>
      </c>
      <c r="Q1867" s="24" t="s">
        <v>3094</v>
      </c>
      <c r="R1867" s="24" t="s">
        <v>988</v>
      </c>
    </row>
    <row r="1868" spans="1:18" ht="40.200000000000003">
      <c r="A1868" s="24">
        <v>1867</v>
      </c>
      <c r="B1868" s="24" t="s">
        <v>8459</v>
      </c>
      <c r="C1868" s="29">
        <v>202517101350</v>
      </c>
      <c r="D1868" s="24" t="s">
        <v>34</v>
      </c>
      <c r="E1868" s="24" t="s">
        <v>8460</v>
      </c>
      <c r="F1868" s="24" t="s">
        <v>3066</v>
      </c>
      <c r="G1868" s="24" t="s">
        <v>3067</v>
      </c>
      <c r="H1868" s="25" t="s">
        <v>8461</v>
      </c>
      <c r="I1868" s="24"/>
      <c r="J1868" s="24" t="s">
        <v>3048</v>
      </c>
      <c r="K1868" s="26">
        <v>45930</v>
      </c>
      <c r="L1868" s="26">
        <v>45140</v>
      </c>
      <c r="M1868" s="26">
        <v>45951</v>
      </c>
      <c r="N1868" s="24"/>
      <c r="O1868" s="26">
        <v>45951</v>
      </c>
      <c r="P1868" s="24" t="s">
        <v>3254</v>
      </c>
      <c r="Q1868" s="24" t="s">
        <v>3255</v>
      </c>
      <c r="R1868" s="24" t="s">
        <v>988</v>
      </c>
    </row>
    <row r="1869" spans="1:18" ht="40.200000000000003">
      <c r="A1869" s="24">
        <v>1868</v>
      </c>
      <c r="B1869" s="24" t="s">
        <v>1518</v>
      </c>
      <c r="C1869" s="29">
        <v>202541101676</v>
      </c>
      <c r="D1869" s="24" t="s">
        <v>37</v>
      </c>
      <c r="E1869" s="24" t="s">
        <v>1519</v>
      </c>
      <c r="F1869" s="24" t="s">
        <v>3059</v>
      </c>
      <c r="G1869" s="24" t="s">
        <v>3330</v>
      </c>
      <c r="H1869" s="25" t="s">
        <v>8462</v>
      </c>
      <c r="I1869" s="24" t="s">
        <v>23</v>
      </c>
      <c r="J1869" s="24" t="s">
        <v>3048</v>
      </c>
      <c r="K1869" s="26">
        <v>45839</v>
      </c>
      <c r="L1869" s="26">
        <v>45952</v>
      </c>
      <c r="M1869" s="26">
        <v>45952</v>
      </c>
      <c r="N1869" s="26">
        <v>46895</v>
      </c>
      <c r="O1869" s="24"/>
      <c r="P1869" s="24" t="s">
        <v>5213</v>
      </c>
      <c r="Q1869" s="24" t="s">
        <v>3316</v>
      </c>
      <c r="R1869" s="24" t="s">
        <v>974</v>
      </c>
    </row>
    <row r="1870" spans="1:18" ht="27">
      <c r="A1870" s="24">
        <v>1869</v>
      </c>
      <c r="B1870" s="24" t="s">
        <v>1520</v>
      </c>
      <c r="C1870" s="29">
        <v>202541101865</v>
      </c>
      <c r="D1870" s="24" t="s">
        <v>37</v>
      </c>
      <c r="E1870" s="24" t="s">
        <v>1521</v>
      </c>
      <c r="F1870" s="24" t="s">
        <v>3059</v>
      </c>
      <c r="G1870" s="24" t="s">
        <v>3330</v>
      </c>
      <c r="H1870" s="25" t="s">
        <v>8463</v>
      </c>
      <c r="I1870" s="24" t="s">
        <v>23</v>
      </c>
      <c r="J1870" s="24" t="s">
        <v>3048</v>
      </c>
      <c r="K1870" s="26">
        <v>45876</v>
      </c>
      <c r="L1870" s="26">
        <v>45952</v>
      </c>
      <c r="M1870" s="26">
        <v>45952</v>
      </c>
      <c r="N1870" s="26">
        <v>46895</v>
      </c>
      <c r="O1870" s="24"/>
      <c r="P1870" s="24" t="s">
        <v>3893</v>
      </c>
      <c r="Q1870" s="24" t="s">
        <v>3894</v>
      </c>
      <c r="R1870" s="24" t="s">
        <v>974</v>
      </c>
    </row>
    <row r="1871" spans="1:18" ht="40.200000000000003">
      <c r="A1871" s="24">
        <v>1870</v>
      </c>
      <c r="B1871" s="24" t="s">
        <v>1522</v>
      </c>
      <c r="C1871" s="29">
        <v>202541101664</v>
      </c>
      <c r="D1871" s="24" t="s">
        <v>37</v>
      </c>
      <c r="E1871" s="24" t="s">
        <v>1523</v>
      </c>
      <c r="F1871" s="24" t="s">
        <v>3059</v>
      </c>
      <c r="G1871" s="24" t="s">
        <v>3330</v>
      </c>
      <c r="H1871" s="25" t="s">
        <v>8464</v>
      </c>
      <c r="I1871" s="24" t="s">
        <v>23</v>
      </c>
      <c r="J1871" s="24" t="s">
        <v>3048</v>
      </c>
      <c r="K1871" s="26">
        <v>45911</v>
      </c>
      <c r="L1871" s="26">
        <v>45952</v>
      </c>
      <c r="M1871" s="26">
        <v>45952</v>
      </c>
      <c r="N1871" s="26">
        <v>46895</v>
      </c>
      <c r="O1871" s="24"/>
      <c r="P1871" s="24" t="s">
        <v>3204</v>
      </c>
      <c r="Q1871" s="24" t="s">
        <v>3205</v>
      </c>
      <c r="R1871" s="24" t="s">
        <v>974</v>
      </c>
    </row>
    <row r="1872" spans="1:18" ht="40.200000000000003">
      <c r="A1872" s="24">
        <v>1871</v>
      </c>
      <c r="B1872" s="24" t="s">
        <v>8465</v>
      </c>
      <c r="C1872" s="29">
        <v>202547101646</v>
      </c>
      <c r="D1872" s="24" t="s">
        <v>39</v>
      </c>
      <c r="E1872" s="24" t="s">
        <v>8466</v>
      </c>
      <c r="F1872" s="24" t="s">
        <v>3165</v>
      </c>
      <c r="G1872" s="24" t="s">
        <v>3166</v>
      </c>
      <c r="H1872" s="25" t="s">
        <v>8467</v>
      </c>
      <c r="I1872" s="24"/>
      <c r="J1872" s="24" t="s">
        <v>3048</v>
      </c>
      <c r="K1872" s="26">
        <v>45924</v>
      </c>
      <c r="L1872" s="26">
        <v>45058</v>
      </c>
      <c r="M1872" s="26">
        <v>45952</v>
      </c>
      <c r="N1872" s="24"/>
      <c r="O1872" s="26">
        <v>45952</v>
      </c>
      <c r="P1872" s="24" t="s">
        <v>3278</v>
      </c>
      <c r="Q1872" s="24" t="s">
        <v>3279</v>
      </c>
      <c r="R1872" s="24" t="s">
        <v>988</v>
      </c>
    </row>
    <row r="1873" spans="1:18" ht="40.200000000000003">
      <c r="A1873" s="24">
        <v>1872</v>
      </c>
      <c r="B1873" s="24" t="s">
        <v>1517</v>
      </c>
      <c r="C1873" s="29">
        <v>202511101724</v>
      </c>
      <c r="D1873" s="24" t="s">
        <v>560</v>
      </c>
      <c r="E1873" s="24" t="s">
        <v>649</v>
      </c>
      <c r="F1873" s="24" t="s">
        <v>3052</v>
      </c>
      <c r="G1873" s="24" t="s">
        <v>8468</v>
      </c>
      <c r="H1873" s="25" t="s">
        <v>8469</v>
      </c>
      <c r="I1873" s="24" t="s">
        <v>23</v>
      </c>
      <c r="J1873" s="24" t="s">
        <v>3048</v>
      </c>
      <c r="K1873" s="26">
        <v>45847</v>
      </c>
      <c r="L1873" s="26">
        <v>45952</v>
      </c>
      <c r="M1873" s="26">
        <v>45952</v>
      </c>
      <c r="N1873" s="26">
        <v>46895</v>
      </c>
      <c r="O1873" s="24"/>
      <c r="P1873" s="24" t="s">
        <v>3583</v>
      </c>
      <c r="Q1873" s="24" t="s">
        <v>3584</v>
      </c>
      <c r="R1873" s="24" t="s">
        <v>974</v>
      </c>
    </row>
    <row r="1874" spans="1:18" ht="66.599999999999994">
      <c r="A1874" s="24">
        <v>1873</v>
      </c>
      <c r="B1874" s="24" t="s">
        <v>8470</v>
      </c>
      <c r="C1874" s="29">
        <v>202517101534</v>
      </c>
      <c r="D1874" s="24" t="s">
        <v>326</v>
      </c>
      <c r="E1874" s="24" t="s">
        <v>8471</v>
      </c>
      <c r="F1874" s="24" t="s">
        <v>3342</v>
      </c>
      <c r="G1874" s="24" t="s">
        <v>8472</v>
      </c>
      <c r="H1874" s="25" t="s">
        <v>8473</v>
      </c>
      <c r="I1874" s="24"/>
      <c r="J1874" s="24" t="s">
        <v>3048</v>
      </c>
      <c r="K1874" s="26">
        <v>45912</v>
      </c>
      <c r="L1874" s="26">
        <v>45014</v>
      </c>
      <c r="M1874" s="26">
        <v>45952</v>
      </c>
      <c r="N1874" s="24"/>
      <c r="O1874" s="26">
        <v>45952</v>
      </c>
      <c r="P1874" s="24" t="s">
        <v>3158</v>
      </c>
      <c r="Q1874" s="24" t="s">
        <v>3159</v>
      </c>
      <c r="R1874" s="24" t="s">
        <v>988</v>
      </c>
    </row>
    <row r="1875" spans="1:18" ht="53.4">
      <c r="A1875" s="24">
        <v>1874</v>
      </c>
      <c r="B1875" s="24" t="s">
        <v>8474</v>
      </c>
      <c r="C1875" s="29">
        <v>202517101620</v>
      </c>
      <c r="D1875" s="24" t="s">
        <v>58</v>
      </c>
      <c r="E1875" s="24" t="s">
        <v>8475</v>
      </c>
      <c r="F1875" s="24" t="s">
        <v>3312</v>
      </c>
      <c r="G1875" s="24" t="s">
        <v>6499</v>
      </c>
      <c r="H1875" s="25" t="s">
        <v>8476</v>
      </c>
      <c r="I1875" s="24"/>
      <c r="J1875" s="24" t="s">
        <v>3048</v>
      </c>
      <c r="K1875" s="26">
        <v>45936</v>
      </c>
      <c r="L1875" s="26">
        <v>45043</v>
      </c>
      <c r="M1875" s="26">
        <v>45952</v>
      </c>
      <c r="N1875" s="24"/>
      <c r="O1875" s="26">
        <v>45952</v>
      </c>
      <c r="P1875" s="24" t="s">
        <v>3239</v>
      </c>
      <c r="Q1875" s="24" t="s">
        <v>3240</v>
      </c>
      <c r="R1875" s="24" t="s">
        <v>988</v>
      </c>
    </row>
    <row r="1876" spans="1:18" ht="53.4">
      <c r="A1876" s="24">
        <v>1875</v>
      </c>
      <c r="B1876" s="24" t="s">
        <v>1524</v>
      </c>
      <c r="C1876" s="29">
        <v>202541101837</v>
      </c>
      <c r="D1876" s="24" t="s">
        <v>44</v>
      </c>
      <c r="E1876" s="24" t="s">
        <v>1525</v>
      </c>
      <c r="F1876" s="24" t="s">
        <v>3052</v>
      </c>
      <c r="G1876" s="24" t="s">
        <v>3408</v>
      </c>
      <c r="H1876" s="25" t="s">
        <v>8477</v>
      </c>
      <c r="I1876" s="24" t="s">
        <v>3152</v>
      </c>
      <c r="J1876" s="24" t="s">
        <v>3334</v>
      </c>
      <c r="K1876" s="26">
        <v>45938</v>
      </c>
      <c r="L1876" s="26">
        <v>45952</v>
      </c>
      <c r="M1876" s="26">
        <v>45952</v>
      </c>
      <c r="N1876" s="26">
        <v>46895</v>
      </c>
      <c r="O1876" s="24"/>
      <c r="P1876" s="24" t="s">
        <v>3335</v>
      </c>
      <c r="Q1876" s="24" t="s">
        <v>3336</v>
      </c>
      <c r="R1876" s="24" t="s">
        <v>968</v>
      </c>
    </row>
    <row r="1877" spans="1:18" ht="27">
      <c r="A1877" s="24">
        <v>1876</v>
      </c>
      <c r="B1877" s="24" t="s">
        <v>8478</v>
      </c>
      <c r="C1877" s="29">
        <v>202547101607</v>
      </c>
      <c r="D1877" s="24" t="s">
        <v>70</v>
      </c>
      <c r="E1877" s="24" t="s">
        <v>8479</v>
      </c>
      <c r="F1877" s="24" t="s">
        <v>3302</v>
      </c>
      <c r="G1877" s="24" t="s">
        <v>8480</v>
      </c>
      <c r="H1877" s="25" t="s">
        <v>8481</v>
      </c>
      <c r="I1877" s="24"/>
      <c r="J1877" s="24" t="s">
        <v>3048</v>
      </c>
      <c r="K1877" s="26">
        <v>45905</v>
      </c>
      <c r="L1877" s="26">
        <v>45013</v>
      </c>
      <c r="M1877" s="26">
        <v>45952</v>
      </c>
      <c r="N1877" s="24"/>
      <c r="O1877" s="26">
        <v>45952</v>
      </c>
      <c r="P1877" s="24" t="s">
        <v>8482</v>
      </c>
      <c r="Q1877" s="24" t="s">
        <v>8483</v>
      </c>
      <c r="R1877" s="24" t="s">
        <v>988</v>
      </c>
    </row>
    <row r="1878" spans="1:18" ht="40.200000000000003">
      <c r="A1878" s="24">
        <v>1877</v>
      </c>
      <c r="B1878" s="24" t="s">
        <v>8484</v>
      </c>
      <c r="C1878" s="29">
        <v>202544101670</v>
      </c>
      <c r="D1878" s="24" t="s">
        <v>87</v>
      </c>
      <c r="E1878" s="24" t="s">
        <v>8485</v>
      </c>
      <c r="F1878" s="24" t="s">
        <v>5280</v>
      </c>
      <c r="G1878" s="24" t="s">
        <v>87</v>
      </c>
      <c r="H1878" s="25" t="s">
        <v>8486</v>
      </c>
      <c r="I1878" s="24"/>
      <c r="J1878" s="24" t="s">
        <v>3048</v>
      </c>
      <c r="K1878" s="26">
        <v>45938</v>
      </c>
      <c r="L1878" s="26">
        <v>45587</v>
      </c>
      <c r="M1878" s="26">
        <v>45952</v>
      </c>
      <c r="N1878" s="24"/>
      <c r="O1878" s="26">
        <v>45952</v>
      </c>
      <c r="P1878" s="24" t="s">
        <v>3103</v>
      </c>
      <c r="Q1878" s="24" t="s">
        <v>3104</v>
      </c>
      <c r="R1878" s="24" t="s">
        <v>988</v>
      </c>
    </row>
    <row r="1879" spans="1:18" ht="53.4">
      <c r="A1879" s="24">
        <v>1878</v>
      </c>
      <c r="B1879" s="24" t="s">
        <v>8487</v>
      </c>
      <c r="C1879" s="29">
        <v>202517101661</v>
      </c>
      <c r="D1879" s="24" t="s">
        <v>34</v>
      </c>
      <c r="E1879" s="24" t="s">
        <v>8488</v>
      </c>
      <c r="F1879" s="24" t="s">
        <v>3066</v>
      </c>
      <c r="G1879" s="24" t="s">
        <v>3067</v>
      </c>
      <c r="H1879" s="25" t="s">
        <v>8489</v>
      </c>
      <c r="I1879" s="24"/>
      <c r="J1879" s="24" t="s">
        <v>3048</v>
      </c>
      <c r="K1879" s="26">
        <v>45946</v>
      </c>
      <c r="L1879" s="26">
        <v>45289</v>
      </c>
      <c r="M1879" s="26">
        <v>45952</v>
      </c>
      <c r="N1879" s="24"/>
      <c r="O1879" s="26">
        <v>45952</v>
      </c>
      <c r="P1879" s="24" t="s">
        <v>3239</v>
      </c>
      <c r="Q1879" s="24" t="s">
        <v>3240</v>
      </c>
      <c r="R1879" s="24" t="s">
        <v>988</v>
      </c>
    </row>
    <row r="1880" spans="1:18" ht="53.4">
      <c r="A1880" s="24">
        <v>1879</v>
      </c>
      <c r="B1880" s="24" t="s">
        <v>8490</v>
      </c>
      <c r="C1880" s="29">
        <v>202547101614</v>
      </c>
      <c r="D1880" s="24" t="s">
        <v>31</v>
      </c>
      <c r="E1880" s="24" t="s">
        <v>8491</v>
      </c>
      <c r="F1880" s="24" t="s">
        <v>3091</v>
      </c>
      <c r="G1880" s="24" t="s">
        <v>31</v>
      </c>
      <c r="H1880" s="25" t="s">
        <v>8492</v>
      </c>
      <c r="I1880" s="24"/>
      <c r="J1880" s="24" t="s">
        <v>3048</v>
      </c>
      <c r="K1880" s="26">
        <v>45946</v>
      </c>
      <c r="L1880" s="26">
        <v>45952</v>
      </c>
      <c r="M1880" s="26">
        <v>45952</v>
      </c>
      <c r="N1880" s="24"/>
      <c r="O1880" s="26">
        <v>45952</v>
      </c>
      <c r="P1880" s="24" t="s">
        <v>3215</v>
      </c>
      <c r="Q1880" s="24" t="s">
        <v>3216</v>
      </c>
      <c r="R1880" s="24" t="s">
        <v>988</v>
      </c>
    </row>
    <row r="1881" spans="1:18" ht="66.599999999999994">
      <c r="A1881" s="24">
        <v>1880</v>
      </c>
      <c r="B1881" s="24" t="s">
        <v>8493</v>
      </c>
      <c r="C1881" s="29">
        <v>202547101843</v>
      </c>
      <c r="D1881" s="24" t="s">
        <v>31</v>
      </c>
      <c r="E1881" s="24" t="s">
        <v>8494</v>
      </c>
      <c r="F1881" s="24" t="s">
        <v>3091</v>
      </c>
      <c r="G1881" s="24" t="s">
        <v>31</v>
      </c>
      <c r="H1881" s="25" t="s">
        <v>8495</v>
      </c>
      <c r="I1881" s="24"/>
      <c r="J1881" s="24" t="s">
        <v>3048</v>
      </c>
      <c r="K1881" s="26">
        <v>45946</v>
      </c>
      <c r="L1881" s="26">
        <v>45113</v>
      </c>
      <c r="M1881" s="26">
        <v>45952</v>
      </c>
      <c r="N1881" s="24"/>
      <c r="O1881" s="26">
        <v>45952</v>
      </c>
      <c r="P1881" s="24" t="s">
        <v>3192</v>
      </c>
      <c r="Q1881" s="24" t="s">
        <v>3193</v>
      </c>
      <c r="R1881" s="24" t="s">
        <v>988</v>
      </c>
    </row>
    <row r="1882" spans="1:18" ht="27">
      <c r="A1882" s="24">
        <v>1881</v>
      </c>
      <c r="B1882" s="24" t="s">
        <v>8496</v>
      </c>
      <c r="C1882" s="29">
        <v>202517101792</v>
      </c>
      <c r="D1882" s="24" t="s">
        <v>31</v>
      </c>
      <c r="E1882" s="24" t="s">
        <v>8497</v>
      </c>
      <c r="F1882" s="24" t="s">
        <v>3091</v>
      </c>
      <c r="G1882" s="24" t="s">
        <v>31</v>
      </c>
      <c r="H1882" s="25" t="s">
        <v>8498</v>
      </c>
      <c r="I1882" s="24"/>
      <c r="J1882" s="24" t="s">
        <v>3048</v>
      </c>
      <c r="K1882" s="26">
        <v>45946</v>
      </c>
      <c r="L1882" s="26">
        <v>45113</v>
      </c>
      <c r="M1882" s="26">
        <v>45952</v>
      </c>
      <c r="N1882" s="24"/>
      <c r="O1882" s="26">
        <v>45952</v>
      </c>
      <c r="P1882" s="24" t="s">
        <v>3069</v>
      </c>
      <c r="Q1882" s="24" t="s">
        <v>3070</v>
      </c>
      <c r="R1882" s="24" t="s">
        <v>988</v>
      </c>
    </row>
    <row r="1883" spans="1:18" ht="40.200000000000003">
      <c r="A1883" s="24">
        <v>1882</v>
      </c>
      <c r="B1883" s="24" t="s">
        <v>8499</v>
      </c>
      <c r="C1883" s="29">
        <v>202517101846</v>
      </c>
      <c r="D1883" s="24" t="s">
        <v>31</v>
      </c>
      <c r="E1883" s="24" t="s">
        <v>8500</v>
      </c>
      <c r="F1883" s="24" t="s">
        <v>3091</v>
      </c>
      <c r="G1883" s="24" t="s">
        <v>31</v>
      </c>
      <c r="H1883" s="25" t="s">
        <v>8501</v>
      </c>
      <c r="I1883" s="24"/>
      <c r="J1883" s="24" t="s">
        <v>3048</v>
      </c>
      <c r="K1883" s="26">
        <v>45946</v>
      </c>
      <c r="L1883" s="26">
        <v>45952</v>
      </c>
      <c r="M1883" s="26">
        <v>45952</v>
      </c>
      <c r="N1883" s="24"/>
      <c r="O1883" s="26">
        <v>45952</v>
      </c>
      <c r="P1883" s="24" t="s">
        <v>3069</v>
      </c>
      <c r="Q1883" s="24" t="s">
        <v>3070</v>
      </c>
      <c r="R1883" s="24" t="s">
        <v>988</v>
      </c>
    </row>
    <row r="1884" spans="1:18" ht="40.200000000000003">
      <c r="A1884" s="24">
        <v>1883</v>
      </c>
      <c r="B1884" s="24" t="s">
        <v>8502</v>
      </c>
      <c r="C1884" s="29">
        <v>202547101787</v>
      </c>
      <c r="D1884" s="24" t="s">
        <v>31</v>
      </c>
      <c r="E1884" s="24" t="s">
        <v>8503</v>
      </c>
      <c r="F1884" s="24" t="s">
        <v>3091</v>
      </c>
      <c r="G1884" s="24" t="s">
        <v>31</v>
      </c>
      <c r="H1884" s="25" t="s">
        <v>8504</v>
      </c>
      <c r="I1884" s="24"/>
      <c r="J1884" s="24" t="s">
        <v>3048</v>
      </c>
      <c r="K1884" s="26">
        <v>45946</v>
      </c>
      <c r="L1884" s="26">
        <v>45057</v>
      </c>
      <c r="M1884" s="26">
        <v>45952</v>
      </c>
      <c r="N1884" s="24"/>
      <c r="O1884" s="26">
        <v>45952</v>
      </c>
      <c r="P1884" s="24" t="s">
        <v>3103</v>
      </c>
      <c r="Q1884" s="24" t="s">
        <v>3104</v>
      </c>
      <c r="R1884" s="24" t="s">
        <v>988</v>
      </c>
    </row>
    <row r="1885" spans="1:18" ht="40.200000000000003">
      <c r="A1885" s="24">
        <v>1884</v>
      </c>
      <c r="B1885" s="24" t="s">
        <v>8505</v>
      </c>
      <c r="C1885" s="29">
        <v>202547101707</v>
      </c>
      <c r="D1885" s="24" t="s">
        <v>31</v>
      </c>
      <c r="E1885" s="24" t="s">
        <v>8506</v>
      </c>
      <c r="F1885" s="24" t="s">
        <v>3091</v>
      </c>
      <c r="G1885" s="24" t="s">
        <v>31</v>
      </c>
      <c r="H1885" s="25" t="s">
        <v>8507</v>
      </c>
      <c r="I1885" s="24"/>
      <c r="J1885" s="24" t="s">
        <v>3048</v>
      </c>
      <c r="K1885" s="26">
        <v>45946</v>
      </c>
      <c r="L1885" s="26">
        <v>45107</v>
      </c>
      <c r="M1885" s="26">
        <v>45952</v>
      </c>
      <c r="N1885" s="24"/>
      <c r="O1885" s="26">
        <v>45952</v>
      </c>
      <c r="P1885" s="24" t="s">
        <v>3272</v>
      </c>
      <c r="Q1885" s="24" t="s">
        <v>3273</v>
      </c>
      <c r="R1885" s="24" t="s">
        <v>988</v>
      </c>
    </row>
    <row r="1886" spans="1:18" ht="53.4">
      <c r="A1886" s="24">
        <v>1885</v>
      </c>
      <c r="B1886" s="24" t="s">
        <v>8508</v>
      </c>
      <c r="C1886" s="29">
        <v>202517101962</v>
      </c>
      <c r="D1886" s="24" t="s">
        <v>206</v>
      </c>
      <c r="E1886" s="24" t="s">
        <v>8509</v>
      </c>
      <c r="F1886" s="24" t="s">
        <v>3091</v>
      </c>
      <c r="G1886" s="24" t="s">
        <v>4926</v>
      </c>
      <c r="H1886" s="25" t="s">
        <v>8510</v>
      </c>
      <c r="I1886" s="24"/>
      <c r="J1886" s="24" t="s">
        <v>3048</v>
      </c>
      <c r="K1886" s="26">
        <v>45908</v>
      </c>
      <c r="L1886" s="26">
        <v>45008</v>
      </c>
      <c r="M1886" s="26">
        <v>45953</v>
      </c>
      <c r="N1886" s="24"/>
      <c r="O1886" s="26">
        <v>45953</v>
      </c>
      <c r="P1886" s="24" t="s">
        <v>3130</v>
      </c>
      <c r="Q1886" s="24" t="s">
        <v>3131</v>
      </c>
      <c r="R1886" s="24" t="s">
        <v>988</v>
      </c>
    </row>
    <row r="1887" spans="1:18" ht="40.200000000000003">
      <c r="A1887" s="24">
        <v>1886</v>
      </c>
      <c r="B1887" s="24" t="s">
        <v>8511</v>
      </c>
      <c r="C1887" s="29">
        <v>202517102016</v>
      </c>
      <c r="D1887" s="24" t="s">
        <v>127</v>
      </c>
      <c r="E1887" s="24" t="s">
        <v>8512</v>
      </c>
      <c r="F1887" s="24" t="s">
        <v>3117</v>
      </c>
      <c r="G1887" s="24" t="s">
        <v>8513</v>
      </c>
      <c r="H1887" s="25" t="s">
        <v>8514</v>
      </c>
      <c r="I1887" s="24"/>
      <c r="J1887" s="24" t="s">
        <v>3048</v>
      </c>
      <c r="K1887" s="26">
        <v>45887</v>
      </c>
      <c r="L1887" s="26">
        <v>45009</v>
      </c>
      <c r="M1887" s="26">
        <v>45953</v>
      </c>
      <c r="N1887" s="24"/>
      <c r="O1887" s="26">
        <v>45953</v>
      </c>
      <c r="P1887" s="24" t="s">
        <v>3109</v>
      </c>
      <c r="Q1887" s="24" t="s">
        <v>3110</v>
      </c>
      <c r="R1887" s="24" t="s">
        <v>988</v>
      </c>
    </row>
    <row r="1888" spans="1:18" ht="40.200000000000003">
      <c r="A1888" s="24">
        <v>1887</v>
      </c>
      <c r="B1888" s="24" t="s">
        <v>8515</v>
      </c>
      <c r="C1888" s="29">
        <v>202517102128</v>
      </c>
      <c r="D1888" s="24" t="s">
        <v>562</v>
      </c>
      <c r="E1888" s="24" t="s">
        <v>8516</v>
      </c>
      <c r="F1888" s="24" t="s">
        <v>6027</v>
      </c>
      <c r="G1888" s="24" t="s">
        <v>8517</v>
      </c>
      <c r="H1888" s="25" t="s">
        <v>8518</v>
      </c>
      <c r="I1888" s="24"/>
      <c r="J1888" s="24" t="s">
        <v>3048</v>
      </c>
      <c r="K1888" s="26">
        <v>45933</v>
      </c>
      <c r="L1888" s="26">
        <v>45020</v>
      </c>
      <c r="M1888" s="26">
        <v>45953</v>
      </c>
      <c r="N1888" s="24"/>
      <c r="O1888" s="26">
        <v>45953</v>
      </c>
      <c r="P1888" s="24" t="s">
        <v>3049</v>
      </c>
      <c r="Q1888" s="24" t="s">
        <v>3050</v>
      </c>
      <c r="R1888" s="24" t="s">
        <v>988</v>
      </c>
    </row>
    <row r="1889" spans="1:18" ht="40.200000000000003">
      <c r="A1889" s="24">
        <v>1888</v>
      </c>
      <c r="B1889" s="24" t="s">
        <v>8519</v>
      </c>
      <c r="C1889" s="29">
        <v>202547101976</v>
      </c>
      <c r="D1889" s="24" t="s">
        <v>96</v>
      </c>
      <c r="E1889" s="24" t="s">
        <v>8520</v>
      </c>
      <c r="F1889" s="24" t="s">
        <v>3177</v>
      </c>
      <c r="G1889" s="24" t="s">
        <v>8521</v>
      </c>
      <c r="H1889" s="25" t="s">
        <v>8522</v>
      </c>
      <c r="I1889" s="24"/>
      <c r="J1889" s="24" t="s">
        <v>3048</v>
      </c>
      <c r="K1889" s="26">
        <v>45916</v>
      </c>
      <c r="L1889" s="26">
        <v>45014</v>
      </c>
      <c r="M1889" s="26">
        <v>45953</v>
      </c>
      <c r="N1889" s="24"/>
      <c r="O1889" s="26">
        <v>45953</v>
      </c>
      <c r="P1889" s="24" t="s">
        <v>3062</v>
      </c>
      <c r="Q1889" s="24" t="s">
        <v>3063</v>
      </c>
      <c r="R1889" s="24" t="s">
        <v>988</v>
      </c>
    </row>
    <row r="1890" spans="1:18" ht="40.200000000000003">
      <c r="A1890" s="24">
        <v>1889</v>
      </c>
      <c r="B1890" s="24" t="s">
        <v>8523</v>
      </c>
      <c r="C1890" s="29">
        <v>202511101914</v>
      </c>
      <c r="D1890" s="24" t="s">
        <v>33</v>
      </c>
      <c r="E1890" s="24" t="s">
        <v>8524</v>
      </c>
      <c r="F1890" s="24" t="s">
        <v>3052</v>
      </c>
      <c r="G1890" s="24" t="s">
        <v>3319</v>
      </c>
      <c r="H1890" s="25" t="s">
        <v>8525</v>
      </c>
      <c r="I1890" s="24" t="s">
        <v>23</v>
      </c>
      <c r="J1890" s="24" t="s">
        <v>3048</v>
      </c>
      <c r="K1890" s="26">
        <v>45838</v>
      </c>
      <c r="L1890" s="26">
        <v>45953</v>
      </c>
      <c r="M1890" s="26">
        <v>45953</v>
      </c>
      <c r="N1890" s="24"/>
      <c r="O1890" s="26">
        <v>45953</v>
      </c>
      <c r="P1890" s="24" t="s">
        <v>4735</v>
      </c>
      <c r="Q1890" s="24" t="s">
        <v>4736</v>
      </c>
      <c r="R1890" s="24" t="s">
        <v>988</v>
      </c>
    </row>
    <row r="1891" spans="1:18" ht="66.599999999999994">
      <c r="A1891" s="24">
        <v>1890</v>
      </c>
      <c r="B1891" s="24" t="s">
        <v>778</v>
      </c>
      <c r="C1891" s="29">
        <v>202514102070</v>
      </c>
      <c r="D1891" s="24" t="s">
        <v>48</v>
      </c>
      <c r="E1891" s="24" t="s">
        <v>779</v>
      </c>
      <c r="F1891" s="24" t="s">
        <v>3066</v>
      </c>
      <c r="G1891" s="24" t="s">
        <v>3319</v>
      </c>
      <c r="H1891" s="25" t="s">
        <v>8526</v>
      </c>
      <c r="I1891" s="24"/>
      <c r="J1891" s="24" t="s">
        <v>3048</v>
      </c>
      <c r="K1891" s="26">
        <v>45881</v>
      </c>
      <c r="L1891" s="26">
        <v>45601</v>
      </c>
      <c r="M1891" s="26">
        <v>45953</v>
      </c>
      <c r="N1891" s="26">
        <v>46543</v>
      </c>
      <c r="O1891" s="24"/>
      <c r="P1891" s="24" t="s">
        <v>3049</v>
      </c>
      <c r="Q1891" s="24" t="s">
        <v>3050</v>
      </c>
      <c r="R1891" s="24" t="s">
        <v>650</v>
      </c>
    </row>
    <row r="1892" spans="1:18" ht="40.200000000000003">
      <c r="A1892" s="24">
        <v>1891</v>
      </c>
      <c r="B1892" s="24" t="s">
        <v>8527</v>
      </c>
      <c r="C1892" s="29">
        <v>202547102067</v>
      </c>
      <c r="D1892" s="24" t="s">
        <v>484</v>
      </c>
      <c r="E1892" s="24" t="s">
        <v>8528</v>
      </c>
      <c r="F1892" s="24" t="s">
        <v>3091</v>
      </c>
      <c r="G1892" s="24" t="s">
        <v>8529</v>
      </c>
      <c r="H1892" s="25" t="s">
        <v>8530</v>
      </c>
      <c r="I1892" s="24"/>
      <c r="J1892" s="24" t="s">
        <v>3048</v>
      </c>
      <c r="K1892" s="26">
        <v>45943</v>
      </c>
      <c r="L1892" s="26">
        <v>45008</v>
      </c>
      <c r="M1892" s="26">
        <v>45953</v>
      </c>
      <c r="N1892" s="24"/>
      <c r="O1892" s="26">
        <v>45953</v>
      </c>
      <c r="P1892" s="24" t="s">
        <v>4128</v>
      </c>
      <c r="Q1892" s="24" t="s">
        <v>3360</v>
      </c>
      <c r="R1892" s="24" t="s">
        <v>988</v>
      </c>
    </row>
    <row r="1893" spans="1:18" ht="53.4">
      <c r="A1893" s="24">
        <v>1892</v>
      </c>
      <c r="B1893" s="24" t="s">
        <v>8531</v>
      </c>
      <c r="C1893" s="29">
        <v>202517102040</v>
      </c>
      <c r="D1893" s="24" t="s">
        <v>53</v>
      </c>
      <c r="E1893" s="24" t="s">
        <v>8532</v>
      </c>
      <c r="F1893" s="24" t="s">
        <v>3066</v>
      </c>
      <c r="G1893" s="24" t="s">
        <v>3067</v>
      </c>
      <c r="H1893" s="25" t="s">
        <v>8533</v>
      </c>
      <c r="I1893" s="24"/>
      <c r="J1893" s="24" t="s">
        <v>3048</v>
      </c>
      <c r="K1893" s="26">
        <v>45600</v>
      </c>
      <c r="L1893" s="26">
        <v>45055</v>
      </c>
      <c r="M1893" s="26">
        <v>45953</v>
      </c>
      <c r="N1893" s="24"/>
      <c r="O1893" s="26">
        <v>45953</v>
      </c>
      <c r="P1893" s="24" t="s">
        <v>3135</v>
      </c>
      <c r="Q1893" s="24" t="s">
        <v>3136</v>
      </c>
      <c r="R1893" s="24" t="s">
        <v>988</v>
      </c>
    </row>
    <row r="1894" spans="1:18" ht="27">
      <c r="A1894" s="24">
        <v>1893</v>
      </c>
      <c r="B1894" s="24" t="s">
        <v>8534</v>
      </c>
      <c r="C1894" s="29">
        <v>202547102117</v>
      </c>
      <c r="D1894" s="24" t="s">
        <v>84</v>
      </c>
      <c r="E1894" s="24" t="s">
        <v>8535</v>
      </c>
      <c r="F1894" s="24" t="s">
        <v>3091</v>
      </c>
      <c r="G1894" s="24" t="s">
        <v>84</v>
      </c>
      <c r="H1894" s="25" t="s">
        <v>8536</v>
      </c>
      <c r="I1894" s="24"/>
      <c r="J1894" s="24" t="s">
        <v>3048</v>
      </c>
      <c r="K1894" s="26">
        <v>45917</v>
      </c>
      <c r="L1894" s="26">
        <v>45015</v>
      </c>
      <c r="M1894" s="26">
        <v>45953</v>
      </c>
      <c r="N1894" s="24"/>
      <c r="O1894" s="26">
        <v>45953</v>
      </c>
      <c r="P1894" s="24" t="s">
        <v>3149</v>
      </c>
      <c r="Q1894" s="24" t="s">
        <v>3150</v>
      </c>
      <c r="R1894" s="24" t="s">
        <v>988</v>
      </c>
    </row>
    <row r="1895" spans="1:18" ht="27">
      <c r="A1895" s="24">
        <v>1894</v>
      </c>
      <c r="B1895" s="24" t="s">
        <v>8537</v>
      </c>
      <c r="C1895" s="29">
        <v>202517102083</v>
      </c>
      <c r="D1895" s="24" t="s">
        <v>274</v>
      </c>
      <c r="E1895" s="24" t="s">
        <v>8538</v>
      </c>
      <c r="F1895" s="24" t="s">
        <v>5280</v>
      </c>
      <c r="G1895" s="24" t="s">
        <v>8539</v>
      </c>
      <c r="H1895" s="25" t="s">
        <v>8540</v>
      </c>
      <c r="I1895" s="24"/>
      <c r="J1895" s="24" t="s">
        <v>3048</v>
      </c>
      <c r="K1895" s="26">
        <v>45918</v>
      </c>
      <c r="L1895" s="26">
        <v>45016</v>
      </c>
      <c r="M1895" s="26">
        <v>45953</v>
      </c>
      <c r="N1895" s="24"/>
      <c r="O1895" s="26">
        <v>45953</v>
      </c>
      <c r="P1895" s="24" t="s">
        <v>3726</v>
      </c>
      <c r="Q1895" s="24" t="s">
        <v>3727</v>
      </c>
      <c r="R1895" s="24" t="s">
        <v>988</v>
      </c>
    </row>
    <row r="1896" spans="1:18" ht="53.4">
      <c r="A1896" s="24">
        <v>1895</v>
      </c>
      <c r="B1896" s="24" t="s">
        <v>8541</v>
      </c>
      <c r="C1896" s="29">
        <v>202517102262</v>
      </c>
      <c r="D1896" s="24" t="s">
        <v>94</v>
      </c>
      <c r="E1896" s="24" t="s">
        <v>8542</v>
      </c>
      <c r="F1896" s="24" t="s">
        <v>3473</v>
      </c>
      <c r="G1896" s="24" t="s">
        <v>8543</v>
      </c>
      <c r="H1896" s="25" t="s">
        <v>8544</v>
      </c>
      <c r="I1896" s="24"/>
      <c r="J1896" s="24" t="s">
        <v>3048</v>
      </c>
      <c r="K1896" s="26">
        <v>45957</v>
      </c>
      <c r="L1896" s="26">
        <v>45009</v>
      </c>
      <c r="M1896" s="26">
        <v>45953</v>
      </c>
      <c r="N1896" s="24"/>
      <c r="O1896" s="26">
        <v>45953</v>
      </c>
      <c r="P1896" s="24" t="s">
        <v>3084</v>
      </c>
      <c r="Q1896" s="24" t="s">
        <v>3085</v>
      </c>
      <c r="R1896" s="24" t="s">
        <v>988</v>
      </c>
    </row>
    <row r="1897" spans="1:18" ht="66.599999999999994">
      <c r="A1897" s="24">
        <v>1896</v>
      </c>
      <c r="B1897" s="24" t="s">
        <v>8545</v>
      </c>
      <c r="C1897" s="29">
        <v>202544101999</v>
      </c>
      <c r="D1897" s="24" t="s">
        <v>66</v>
      </c>
      <c r="E1897" s="24" t="s">
        <v>8546</v>
      </c>
      <c r="F1897" s="24" t="s">
        <v>3059</v>
      </c>
      <c r="G1897" s="24" t="s">
        <v>3455</v>
      </c>
      <c r="H1897" s="25" t="s">
        <v>8547</v>
      </c>
      <c r="I1897" s="24"/>
      <c r="J1897" s="24" t="s">
        <v>3048</v>
      </c>
      <c r="K1897" s="26">
        <v>45908</v>
      </c>
      <c r="L1897" s="26">
        <v>45593</v>
      </c>
      <c r="M1897" s="26">
        <v>45953</v>
      </c>
      <c r="N1897" s="24"/>
      <c r="O1897" s="26">
        <v>45953</v>
      </c>
      <c r="P1897" s="24" t="s">
        <v>3388</v>
      </c>
      <c r="Q1897" s="24" t="s">
        <v>3389</v>
      </c>
      <c r="R1897" s="24" t="s">
        <v>988</v>
      </c>
    </row>
    <row r="1898" spans="1:18" ht="53.4">
      <c r="A1898" s="24">
        <v>1897</v>
      </c>
      <c r="B1898" s="24" t="s">
        <v>8548</v>
      </c>
      <c r="C1898" s="29">
        <v>202547102039</v>
      </c>
      <c r="D1898" s="24" t="s">
        <v>31</v>
      </c>
      <c r="E1898" s="24" t="s">
        <v>8549</v>
      </c>
      <c r="F1898" s="24" t="s">
        <v>3091</v>
      </c>
      <c r="G1898" s="24" t="s">
        <v>31</v>
      </c>
      <c r="H1898" s="25" t="s">
        <v>8550</v>
      </c>
      <c r="I1898" s="24"/>
      <c r="J1898" s="24" t="s">
        <v>3048</v>
      </c>
      <c r="K1898" s="26">
        <v>45946</v>
      </c>
      <c r="L1898" s="26">
        <v>45110</v>
      </c>
      <c r="M1898" s="26">
        <v>45953</v>
      </c>
      <c r="N1898" s="24"/>
      <c r="O1898" s="26">
        <v>45953</v>
      </c>
      <c r="P1898" s="24" t="s">
        <v>3352</v>
      </c>
      <c r="Q1898" s="24" t="s">
        <v>3216</v>
      </c>
      <c r="R1898" s="24" t="s">
        <v>988</v>
      </c>
    </row>
    <row r="1899" spans="1:18" ht="40.200000000000003">
      <c r="A1899" s="24">
        <v>1898</v>
      </c>
      <c r="B1899" s="24" t="s">
        <v>8551</v>
      </c>
      <c r="C1899" s="29">
        <v>202547101935</v>
      </c>
      <c r="D1899" s="24" t="s">
        <v>31</v>
      </c>
      <c r="E1899" s="24" t="s">
        <v>8552</v>
      </c>
      <c r="F1899" s="24" t="s">
        <v>3091</v>
      </c>
      <c r="G1899" s="24" t="s">
        <v>31</v>
      </c>
      <c r="H1899" s="25" t="s">
        <v>8553</v>
      </c>
      <c r="I1899" s="24"/>
      <c r="J1899" s="24" t="s">
        <v>3048</v>
      </c>
      <c r="K1899" s="26">
        <v>45946</v>
      </c>
      <c r="L1899" s="26">
        <v>45953</v>
      </c>
      <c r="M1899" s="26">
        <v>45953</v>
      </c>
      <c r="N1899" s="24"/>
      <c r="O1899" s="26">
        <v>45953</v>
      </c>
      <c r="P1899" s="24" t="s">
        <v>3093</v>
      </c>
      <c r="Q1899" s="24" t="s">
        <v>3094</v>
      </c>
      <c r="R1899" s="24" t="s">
        <v>988</v>
      </c>
    </row>
    <row r="1900" spans="1:18" ht="40.200000000000003">
      <c r="A1900" s="24">
        <v>1899</v>
      </c>
      <c r="B1900" s="24" t="s">
        <v>8554</v>
      </c>
      <c r="C1900" s="29">
        <v>202517102228</v>
      </c>
      <c r="D1900" s="24" t="s">
        <v>31</v>
      </c>
      <c r="E1900" s="24" t="s">
        <v>8555</v>
      </c>
      <c r="F1900" s="24" t="s">
        <v>3091</v>
      </c>
      <c r="G1900" s="24" t="s">
        <v>31</v>
      </c>
      <c r="H1900" s="25" t="s">
        <v>8556</v>
      </c>
      <c r="I1900" s="24"/>
      <c r="J1900" s="24" t="s">
        <v>3048</v>
      </c>
      <c r="K1900" s="26">
        <v>45946</v>
      </c>
      <c r="L1900" s="26">
        <v>45953</v>
      </c>
      <c r="M1900" s="26">
        <v>45953</v>
      </c>
      <c r="N1900" s="24"/>
      <c r="O1900" s="26">
        <v>45953</v>
      </c>
      <c r="P1900" s="24" t="s">
        <v>3364</v>
      </c>
      <c r="Q1900" s="24" t="s">
        <v>3255</v>
      </c>
      <c r="R1900" s="24" t="s">
        <v>988</v>
      </c>
    </row>
    <row r="1901" spans="1:18" ht="40.200000000000003">
      <c r="A1901" s="24">
        <v>1900</v>
      </c>
      <c r="B1901" s="24" t="s">
        <v>8557</v>
      </c>
      <c r="C1901" s="29">
        <v>202547101975</v>
      </c>
      <c r="D1901" s="24" t="s">
        <v>31</v>
      </c>
      <c r="E1901" s="24" t="s">
        <v>8558</v>
      </c>
      <c r="F1901" s="24" t="s">
        <v>3091</v>
      </c>
      <c r="G1901" s="24" t="s">
        <v>31</v>
      </c>
      <c r="H1901" s="25" t="s">
        <v>8559</v>
      </c>
      <c r="I1901" s="24"/>
      <c r="J1901" s="24" t="s">
        <v>3048</v>
      </c>
      <c r="K1901" s="26">
        <v>45946</v>
      </c>
      <c r="L1901" s="26">
        <v>45113</v>
      </c>
      <c r="M1901" s="26">
        <v>45953</v>
      </c>
      <c r="N1901" s="24"/>
      <c r="O1901" s="26">
        <v>45953</v>
      </c>
      <c r="P1901" s="24" t="s">
        <v>3093</v>
      </c>
      <c r="Q1901" s="24" t="s">
        <v>3094</v>
      </c>
      <c r="R1901" s="24" t="s">
        <v>988</v>
      </c>
    </row>
    <row r="1902" spans="1:18" ht="40.200000000000003">
      <c r="A1902" s="24">
        <v>1901</v>
      </c>
      <c r="B1902" s="24" t="s">
        <v>8560</v>
      </c>
      <c r="C1902" s="29">
        <v>202517102254</v>
      </c>
      <c r="D1902" s="24" t="s">
        <v>31</v>
      </c>
      <c r="E1902" s="24" t="s">
        <v>8561</v>
      </c>
      <c r="F1902" s="24" t="s">
        <v>3091</v>
      </c>
      <c r="G1902" s="24" t="s">
        <v>31</v>
      </c>
      <c r="H1902" s="25" t="s">
        <v>8562</v>
      </c>
      <c r="I1902" s="24"/>
      <c r="J1902" s="24" t="s">
        <v>3048</v>
      </c>
      <c r="K1902" s="26">
        <v>45947</v>
      </c>
      <c r="L1902" s="26">
        <v>45091</v>
      </c>
      <c r="M1902" s="26">
        <v>45953</v>
      </c>
      <c r="N1902" s="24"/>
      <c r="O1902" s="26">
        <v>45953</v>
      </c>
      <c r="P1902" s="24" t="s">
        <v>3364</v>
      </c>
      <c r="Q1902" s="24" t="s">
        <v>3255</v>
      </c>
      <c r="R1902" s="24" t="s">
        <v>988</v>
      </c>
    </row>
    <row r="1903" spans="1:18" ht="27">
      <c r="A1903" s="24">
        <v>1902</v>
      </c>
      <c r="B1903" s="24" t="s">
        <v>8563</v>
      </c>
      <c r="C1903" s="29">
        <v>202547102155</v>
      </c>
      <c r="D1903" s="24" t="s">
        <v>31</v>
      </c>
      <c r="E1903" s="24" t="s">
        <v>8564</v>
      </c>
      <c r="F1903" s="24" t="s">
        <v>3091</v>
      </c>
      <c r="G1903" s="24" t="s">
        <v>31</v>
      </c>
      <c r="H1903" s="25" t="s">
        <v>8565</v>
      </c>
      <c r="I1903" s="24"/>
      <c r="J1903" s="24" t="s">
        <v>3048</v>
      </c>
      <c r="K1903" s="26">
        <v>45947</v>
      </c>
      <c r="L1903" s="26">
        <v>45114</v>
      </c>
      <c r="M1903" s="26">
        <v>45953</v>
      </c>
      <c r="N1903" s="24"/>
      <c r="O1903" s="26">
        <v>45953</v>
      </c>
      <c r="P1903" s="24" t="s">
        <v>3098</v>
      </c>
      <c r="Q1903" s="24" t="s">
        <v>3099</v>
      </c>
      <c r="R1903" s="24" t="s">
        <v>988</v>
      </c>
    </row>
    <row r="1904" spans="1:18" ht="66.599999999999994">
      <c r="A1904" s="24">
        <v>1903</v>
      </c>
      <c r="B1904" s="24" t="s">
        <v>8566</v>
      </c>
      <c r="C1904" s="29">
        <v>202517102512</v>
      </c>
      <c r="D1904" s="24" t="s">
        <v>61</v>
      </c>
      <c r="E1904" s="24" t="s">
        <v>8567</v>
      </c>
      <c r="F1904" s="24" t="s">
        <v>3066</v>
      </c>
      <c r="G1904" s="24" t="s">
        <v>3067</v>
      </c>
      <c r="H1904" s="25" t="s">
        <v>8568</v>
      </c>
      <c r="I1904" s="24"/>
      <c r="J1904" s="24" t="s">
        <v>3048</v>
      </c>
      <c r="K1904" s="26">
        <v>45944</v>
      </c>
      <c r="L1904" s="26">
        <v>45232</v>
      </c>
      <c r="M1904" s="26">
        <v>45954</v>
      </c>
      <c r="N1904" s="24"/>
      <c r="O1904" s="26">
        <v>45954</v>
      </c>
      <c r="P1904" s="24" t="s">
        <v>3204</v>
      </c>
      <c r="Q1904" s="24" t="s">
        <v>3205</v>
      </c>
      <c r="R1904" s="24" t="s">
        <v>988</v>
      </c>
    </row>
    <row r="1905" spans="1:18" ht="53.4">
      <c r="A1905" s="24">
        <v>1904</v>
      </c>
      <c r="B1905" s="24" t="s">
        <v>1528</v>
      </c>
      <c r="C1905" s="29">
        <v>202541102564</v>
      </c>
      <c r="D1905" s="24" t="s">
        <v>609</v>
      </c>
      <c r="E1905" s="24" t="s">
        <v>649</v>
      </c>
      <c r="F1905" s="24" t="s">
        <v>3052</v>
      </c>
      <c r="G1905" s="24" t="s">
        <v>609</v>
      </c>
      <c r="H1905" s="25" t="s">
        <v>8569</v>
      </c>
      <c r="I1905" s="24" t="s">
        <v>3152</v>
      </c>
      <c r="J1905" s="24" t="s">
        <v>3334</v>
      </c>
      <c r="K1905" s="26">
        <v>45933</v>
      </c>
      <c r="L1905" s="26">
        <v>45954</v>
      </c>
      <c r="M1905" s="26">
        <v>45954</v>
      </c>
      <c r="N1905" s="26">
        <v>46897</v>
      </c>
      <c r="O1905" s="24"/>
      <c r="P1905" s="24" t="s">
        <v>3335</v>
      </c>
      <c r="Q1905" s="24" t="s">
        <v>3336</v>
      </c>
      <c r="R1905" s="24" t="s">
        <v>968</v>
      </c>
    </row>
    <row r="1906" spans="1:18" ht="27">
      <c r="A1906" s="24">
        <v>1905</v>
      </c>
      <c r="B1906" s="24" t="s">
        <v>8570</v>
      </c>
      <c r="C1906" s="29">
        <v>202547102511</v>
      </c>
      <c r="D1906" s="24" t="s">
        <v>196</v>
      </c>
      <c r="E1906" s="24" t="s">
        <v>8571</v>
      </c>
      <c r="F1906" s="24" t="s">
        <v>3045</v>
      </c>
      <c r="G1906" s="24" t="s">
        <v>3046</v>
      </c>
      <c r="H1906" s="25" t="s">
        <v>8572</v>
      </c>
      <c r="I1906" s="24"/>
      <c r="J1906" s="24" t="s">
        <v>3048</v>
      </c>
      <c r="K1906" s="26">
        <v>45652</v>
      </c>
      <c r="L1906" s="26">
        <v>45954</v>
      </c>
      <c r="M1906" s="26">
        <v>45954</v>
      </c>
      <c r="N1906" s="24"/>
      <c r="O1906" s="26">
        <v>45954</v>
      </c>
      <c r="P1906" s="24" t="s">
        <v>3049</v>
      </c>
      <c r="Q1906" s="24" t="s">
        <v>3050</v>
      </c>
      <c r="R1906" s="24" t="s">
        <v>988</v>
      </c>
    </row>
    <row r="1907" spans="1:18" ht="27">
      <c r="A1907" s="24">
        <v>1906</v>
      </c>
      <c r="B1907" s="24" t="s">
        <v>8573</v>
      </c>
      <c r="C1907" s="29">
        <v>202517102842</v>
      </c>
      <c r="D1907" s="24" t="s">
        <v>127</v>
      </c>
      <c r="E1907" s="24" t="s">
        <v>8574</v>
      </c>
      <c r="F1907" s="24" t="s">
        <v>3117</v>
      </c>
      <c r="G1907" s="24" t="s">
        <v>8575</v>
      </c>
      <c r="H1907" s="25" t="s">
        <v>8576</v>
      </c>
      <c r="I1907" s="24"/>
      <c r="J1907" s="24" t="s">
        <v>3048</v>
      </c>
      <c r="K1907" s="26">
        <v>45898</v>
      </c>
      <c r="L1907" s="26">
        <v>45043</v>
      </c>
      <c r="M1907" s="26">
        <v>45954</v>
      </c>
      <c r="N1907" s="24"/>
      <c r="O1907" s="26">
        <v>45954</v>
      </c>
      <c r="P1907" s="24" t="s">
        <v>3315</v>
      </c>
      <c r="Q1907" s="24" t="s">
        <v>3316</v>
      </c>
      <c r="R1907" s="24" t="s">
        <v>988</v>
      </c>
    </row>
    <row r="1908" spans="1:18" ht="27">
      <c r="A1908" s="24">
        <v>1907</v>
      </c>
      <c r="B1908" s="24" t="s">
        <v>8577</v>
      </c>
      <c r="C1908" s="29">
        <v>202517102626</v>
      </c>
      <c r="D1908" s="24" t="s">
        <v>255</v>
      </c>
      <c r="E1908" s="24" t="s">
        <v>8578</v>
      </c>
      <c r="F1908" s="24" t="s">
        <v>3066</v>
      </c>
      <c r="G1908" s="24" t="s">
        <v>3067</v>
      </c>
      <c r="H1908" s="25" t="s">
        <v>8579</v>
      </c>
      <c r="I1908" s="24"/>
      <c r="J1908" s="24" t="s">
        <v>3048</v>
      </c>
      <c r="K1908" s="26">
        <v>45891</v>
      </c>
      <c r="L1908" s="26">
        <v>45275</v>
      </c>
      <c r="M1908" s="26">
        <v>45954</v>
      </c>
      <c r="N1908" s="24"/>
      <c r="O1908" s="26">
        <v>45954</v>
      </c>
      <c r="P1908" s="24" t="s">
        <v>3135</v>
      </c>
      <c r="Q1908" s="24" t="s">
        <v>3136</v>
      </c>
      <c r="R1908" s="24" t="s">
        <v>988</v>
      </c>
    </row>
    <row r="1909" spans="1:18" ht="53.4">
      <c r="A1909" s="24">
        <v>1908</v>
      </c>
      <c r="B1909" s="24" t="s">
        <v>8580</v>
      </c>
      <c r="C1909" s="29">
        <v>202517102813</v>
      </c>
      <c r="D1909" s="24" t="s">
        <v>326</v>
      </c>
      <c r="E1909" s="24" t="s">
        <v>8581</v>
      </c>
      <c r="F1909" s="24" t="s">
        <v>3342</v>
      </c>
      <c r="G1909" s="24" t="s">
        <v>8472</v>
      </c>
      <c r="H1909" s="25" t="s">
        <v>8582</v>
      </c>
      <c r="I1909" s="24"/>
      <c r="J1909" s="24" t="s">
        <v>3048</v>
      </c>
      <c r="K1909" s="26">
        <v>45912</v>
      </c>
      <c r="L1909" s="26">
        <v>45014</v>
      </c>
      <c r="M1909" s="26">
        <v>45954</v>
      </c>
      <c r="N1909" s="24"/>
      <c r="O1909" s="26">
        <v>45954</v>
      </c>
      <c r="P1909" s="24" t="s">
        <v>3535</v>
      </c>
      <c r="Q1909" s="24" t="s">
        <v>3536</v>
      </c>
      <c r="R1909" s="24" t="s">
        <v>988</v>
      </c>
    </row>
    <row r="1910" spans="1:18" ht="40.200000000000003">
      <c r="A1910" s="24">
        <v>1909</v>
      </c>
      <c r="B1910" s="24" t="s">
        <v>8583</v>
      </c>
      <c r="C1910" s="29">
        <v>202517102513</v>
      </c>
      <c r="D1910" s="24" t="s">
        <v>64</v>
      </c>
      <c r="E1910" s="24" t="s">
        <v>8584</v>
      </c>
      <c r="F1910" s="24" t="s">
        <v>3066</v>
      </c>
      <c r="G1910" s="24" t="s">
        <v>3067</v>
      </c>
      <c r="H1910" s="25" t="s">
        <v>8585</v>
      </c>
      <c r="I1910" s="24"/>
      <c r="J1910" s="24" t="s">
        <v>3048</v>
      </c>
      <c r="K1910" s="26">
        <v>45846</v>
      </c>
      <c r="L1910" s="26">
        <v>45224</v>
      </c>
      <c r="M1910" s="26">
        <v>45954</v>
      </c>
      <c r="N1910" s="24"/>
      <c r="O1910" s="26">
        <v>45954</v>
      </c>
      <c r="P1910" s="24" t="s">
        <v>3204</v>
      </c>
      <c r="Q1910" s="24" t="s">
        <v>3205</v>
      </c>
      <c r="R1910" s="24" t="s">
        <v>988</v>
      </c>
    </row>
    <row r="1911" spans="1:18" ht="40.200000000000003">
      <c r="A1911" s="24">
        <v>1910</v>
      </c>
      <c r="B1911" s="24" t="s">
        <v>8586</v>
      </c>
      <c r="C1911" s="29">
        <v>202544102847</v>
      </c>
      <c r="D1911" s="24" t="s">
        <v>39</v>
      </c>
      <c r="E1911" s="24" t="s">
        <v>8587</v>
      </c>
      <c r="F1911" s="24" t="s">
        <v>3165</v>
      </c>
      <c r="G1911" s="24" t="s">
        <v>3166</v>
      </c>
      <c r="H1911" s="25" t="s">
        <v>8588</v>
      </c>
      <c r="I1911" s="24"/>
      <c r="J1911" s="24" t="s">
        <v>3048</v>
      </c>
      <c r="K1911" s="26">
        <v>45889</v>
      </c>
      <c r="L1911" s="26">
        <v>45594</v>
      </c>
      <c r="M1911" s="26">
        <v>45954</v>
      </c>
      <c r="N1911" s="24"/>
      <c r="O1911" s="26">
        <v>45954</v>
      </c>
      <c r="P1911" s="24" t="s">
        <v>3278</v>
      </c>
      <c r="Q1911" s="24" t="s">
        <v>3279</v>
      </c>
      <c r="R1911" s="24" t="s">
        <v>988</v>
      </c>
    </row>
    <row r="1912" spans="1:18" ht="27">
      <c r="A1912" s="24">
        <v>1911</v>
      </c>
      <c r="B1912" s="24" t="s">
        <v>8589</v>
      </c>
      <c r="C1912" s="29">
        <v>202544102839</v>
      </c>
      <c r="D1912" s="24" t="s">
        <v>39</v>
      </c>
      <c r="E1912" s="24" t="s">
        <v>8590</v>
      </c>
      <c r="F1912" s="24" t="s">
        <v>3165</v>
      </c>
      <c r="G1912" s="24" t="s">
        <v>3166</v>
      </c>
      <c r="H1912" s="25" t="s">
        <v>6508</v>
      </c>
      <c r="I1912" s="24"/>
      <c r="J1912" s="24" t="s">
        <v>3048</v>
      </c>
      <c r="K1912" s="26">
        <v>45947</v>
      </c>
      <c r="L1912" s="26">
        <v>45631</v>
      </c>
      <c r="M1912" s="26">
        <v>45954</v>
      </c>
      <c r="N1912" s="24"/>
      <c r="O1912" s="26">
        <v>45954</v>
      </c>
      <c r="P1912" s="24" t="s">
        <v>3278</v>
      </c>
      <c r="Q1912" s="24" t="s">
        <v>3279</v>
      </c>
      <c r="R1912" s="24" t="s">
        <v>988</v>
      </c>
    </row>
    <row r="1913" spans="1:18" ht="27">
      <c r="A1913" s="24">
        <v>1912</v>
      </c>
      <c r="B1913" s="24" t="s">
        <v>8591</v>
      </c>
      <c r="C1913" s="29">
        <v>202518102497</v>
      </c>
      <c r="D1913" s="24" t="s">
        <v>47</v>
      </c>
      <c r="E1913" s="24" t="s">
        <v>8592</v>
      </c>
      <c r="F1913" s="24" t="s">
        <v>3091</v>
      </c>
      <c r="G1913" s="24" t="s">
        <v>8593</v>
      </c>
      <c r="H1913" s="25" t="s">
        <v>8594</v>
      </c>
      <c r="I1913" s="24"/>
      <c r="J1913" s="24" t="s">
        <v>3048</v>
      </c>
      <c r="K1913" s="26">
        <v>45953</v>
      </c>
      <c r="L1913" s="26">
        <v>45954</v>
      </c>
      <c r="M1913" s="26">
        <v>45954</v>
      </c>
      <c r="N1913" s="24"/>
      <c r="O1913" s="26">
        <v>45954</v>
      </c>
      <c r="P1913" s="24" t="s">
        <v>3084</v>
      </c>
      <c r="Q1913" s="24" t="s">
        <v>3085</v>
      </c>
      <c r="R1913" s="24" t="s">
        <v>988</v>
      </c>
    </row>
    <row r="1914" spans="1:18" ht="53.4">
      <c r="A1914" s="24">
        <v>1913</v>
      </c>
      <c r="B1914" s="24" t="s">
        <v>8595</v>
      </c>
      <c r="C1914" s="29">
        <v>202547102843</v>
      </c>
      <c r="D1914" s="24" t="s">
        <v>49</v>
      </c>
      <c r="E1914" s="24" t="s">
        <v>8596</v>
      </c>
      <c r="F1914" s="24" t="s">
        <v>3066</v>
      </c>
      <c r="G1914" s="24" t="s">
        <v>3067</v>
      </c>
      <c r="H1914" s="25" t="s">
        <v>8597</v>
      </c>
      <c r="I1914" s="24"/>
      <c r="J1914" s="24" t="s">
        <v>3048</v>
      </c>
      <c r="K1914" s="26">
        <v>45908</v>
      </c>
      <c r="L1914" s="26">
        <v>45205</v>
      </c>
      <c r="M1914" s="26">
        <v>45954</v>
      </c>
      <c r="N1914" s="24"/>
      <c r="O1914" s="26">
        <v>45954</v>
      </c>
      <c r="P1914" s="24" t="s">
        <v>3192</v>
      </c>
      <c r="Q1914" s="24" t="s">
        <v>3193</v>
      </c>
      <c r="R1914" s="24" t="s">
        <v>988</v>
      </c>
    </row>
    <row r="1915" spans="1:18" ht="40.200000000000003">
      <c r="A1915" s="24">
        <v>1914</v>
      </c>
      <c r="B1915" s="24" t="s">
        <v>8598</v>
      </c>
      <c r="C1915" s="29">
        <v>202517102531</v>
      </c>
      <c r="D1915" s="24" t="s">
        <v>100</v>
      </c>
      <c r="E1915" s="24" t="s">
        <v>8599</v>
      </c>
      <c r="F1915" s="24" t="s">
        <v>3091</v>
      </c>
      <c r="G1915" s="24" t="s">
        <v>5652</v>
      </c>
      <c r="H1915" s="25" t="s">
        <v>8600</v>
      </c>
      <c r="I1915" s="24"/>
      <c r="J1915" s="24" t="s">
        <v>3048</v>
      </c>
      <c r="K1915" s="26">
        <v>45951</v>
      </c>
      <c r="L1915" s="26">
        <v>45037</v>
      </c>
      <c r="M1915" s="26">
        <v>45954</v>
      </c>
      <c r="N1915" s="24"/>
      <c r="O1915" s="26">
        <v>45954</v>
      </c>
      <c r="P1915" s="24" t="s">
        <v>3114</v>
      </c>
      <c r="Q1915" s="24" t="s">
        <v>3094</v>
      </c>
      <c r="R1915" s="24" t="s">
        <v>988</v>
      </c>
    </row>
    <row r="1916" spans="1:18" ht="27">
      <c r="A1916" s="24">
        <v>1915</v>
      </c>
      <c r="B1916" s="24" t="s">
        <v>782</v>
      </c>
      <c r="C1916" s="29">
        <v>202514102452</v>
      </c>
      <c r="D1916" s="24" t="s">
        <v>144</v>
      </c>
      <c r="E1916" s="24" t="s">
        <v>783</v>
      </c>
      <c r="F1916" s="24" t="s">
        <v>3059</v>
      </c>
      <c r="G1916" s="24" t="s">
        <v>5088</v>
      </c>
      <c r="H1916" s="25" t="s">
        <v>8601</v>
      </c>
      <c r="I1916" s="24"/>
      <c r="J1916" s="24" t="s">
        <v>3048</v>
      </c>
      <c r="K1916" s="26">
        <v>45943</v>
      </c>
      <c r="L1916" s="26">
        <v>45611</v>
      </c>
      <c r="M1916" s="26">
        <v>45954</v>
      </c>
      <c r="N1916" s="26">
        <v>46553</v>
      </c>
      <c r="O1916" s="24"/>
      <c r="P1916" s="24" t="s">
        <v>3305</v>
      </c>
      <c r="Q1916" s="24" t="s">
        <v>3306</v>
      </c>
      <c r="R1916" s="24" t="s">
        <v>650</v>
      </c>
    </row>
    <row r="1917" spans="1:18" ht="27">
      <c r="A1917" s="24">
        <v>1916</v>
      </c>
      <c r="B1917" s="24" t="s">
        <v>8602</v>
      </c>
      <c r="C1917" s="29">
        <v>202517102806</v>
      </c>
      <c r="D1917" s="24" t="s">
        <v>32</v>
      </c>
      <c r="E1917" s="24" t="s">
        <v>8603</v>
      </c>
      <c r="F1917" s="24" t="s">
        <v>3066</v>
      </c>
      <c r="G1917" s="24" t="s">
        <v>3067</v>
      </c>
      <c r="H1917" s="25" t="s">
        <v>8604</v>
      </c>
      <c r="I1917" s="24"/>
      <c r="J1917" s="24" t="s">
        <v>3048</v>
      </c>
      <c r="K1917" s="26">
        <v>45951</v>
      </c>
      <c r="L1917" s="26">
        <v>45072</v>
      </c>
      <c r="M1917" s="26">
        <v>45954</v>
      </c>
      <c r="N1917" s="24"/>
      <c r="O1917" s="26">
        <v>45954</v>
      </c>
      <c r="P1917" s="24" t="s">
        <v>3239</v>
      </c>
      <c r="Q1917" s="24" t="s">
        <v>3240</v>
      </c>
      <c r="R1917" s="24" t="s">
        <v>988</v>
      </c>
    </row>
    <row r="1918" spans="1:18" ht="53.4">
      <c r="A1918" s="24">
        <v>1917</v>
      </c>
      <c r="B1918" s="24" t="s">
        <v>8605</v>
      </c>
      <c r="C1918" s="29">
        <v>202544102638</v>
      </c>
      <c r="D1918" s="24" t="s">
        <v>66</v>
      </c>
      <c r="E1918" s="24" t="s">
        <v>8606</v>
      </c>
      <c r="F1918" s="24" t="s">
        <v>3059</v>
      </c>
      <c r="G1918" s="24" t="s">
        <v>3455</v>
      </c>
      <c r="H1918" s="25" t="s">
        <v>8607</v>
      </c>
      <c r="I1918" s="24"/>
      <c r="J1918" s="24" t="s">
        <v>3048</v>
      </c>
      <c r="K1918" s="26">
        <v>45911</v>
      </c>
      <c r="L1918" s="26">
        <v>45621</v>
      </c>
      <c r="M1918" s="26">
        <v>45954</v>
      </c>
      <c r="N1918" s="24"/>
      <c r="O1918" s="26">
        <v>45954</v>
      </c>
      <c r="P1918" s="24" t="s">
        <v>3062</v>
      </c>
      <c r="Q1918" s="24" t="s">
        <v>3063</v>
      </c>
      <c r="R1918" s="24" t="s">
        <v>988</v>
      </c>
    </row>
    <row r="1919" spans="1:18" ht="53.4">
      <c r="A1919" s="24">
        <v>1918</v>
      </c>
      <c r="B1919" s="24" t="s">
        <v>8608</v>
      </c>
      <c r="C1919" s="29">
        <v>202541102493</v>
      </c>
      <c r="D1919" s="24" t="s">
        <v>60</v>
      </c>
      <c r="E1919" s="24" t="s">
        <v>8609</v>
      </c>
      <c r="F1919" s="24" t="s">
        <v>3059</v>
      </c>
      <c r="G1919" s="24" t="s">
        <v>4375</v>
      </c>
      <c r="H1919" s="25" t="s">
        <v>8610</v>
      </c>
      <c r="I1919" s="24" t="s">
        <v>23</v>
      </c>
      <c r="J1919" s="24" t="s">
        <v>3048</v>
      </c>
      <c r="K1919" s="26">
        <v>45953</v>
      </c>
      <c r="L1919" s="26">
        <v>45954</v>
      </c>
      <c r="M1919" s="26">
        <v>45954</v>
      </c>
      <c r="N1919" s="24"/>
      <c r="O1919" s="26">
        <v>45954</v>
      </c>
      <c r="P1919" s="24" t="s">
        <v>3305</v>
      </c>
      <c r="Q1919" s="24" t="s">
        <v>3306</v>
      </c>
      <c r="R1919" s="24" t="s">
        <v>988</v>
      </c>
    </row>
    <row r="1920" spans="1:18" ht="53.4">
      <c r="A1920" s="24">
        <v>1919</v>
      </c>
      <c r="B1920" s="24" t="s">
        <v>8611</v>
      </c>
      <c r="C1920" s="29">
        <v>202511102617</v>
      </c>
      <c r="D1920" s="24" t="s">
        <v>72</v>
      </c>
      <c r="E1920" s="24" t="s">
        <v>8612</v>
      </c>
      <c r="F1920" s="24" t="s">
        <v>3052</v>
      </c>
      <c r="G1920" s="24" t="s">
        <v>3319</v>
      </c>
      <c r="H1920" s="25" t="s">
        <v>8613</v>
      </c>
      <c r="I1920" s="24" t="s">
        <v>23</v>
      </c>
      <c r="J1920" s="24" t="s">
        <v>3048</v>
      </c>
      <c r="K1920" s="26">
        <v>45908</v>
      </c>
      <c r="L1920" s="26">
        <v>45954</v>
      </c>
      <c r="M1920" s="26">
        <v>45954</v>
      </c>
      <c r="N1920" s="24"/>
      <c r="O1920" s="26">
        <v>45954</v>
      </c>
      <c r="P1920" s="24" t="s">
        <v>3049</v>
      </c>
      <c r="Q1920" s="24" t="s">
        <v>3050</v>
      </c>
      <c r="R1920" s="24" t="s">
        <v>988</v>
      </c>
    </row>
    <row r="1921" spans="1:18" ht="27">
      <c r="A1921" s="24">
        <v>1920</v>
      </c>
      <c r="B1921" s="24" t="s">
        <v>1526</v>
      </c>
      <c r="C1921" s="29">
        <v>202541102384</v>
      </c>
      <c r="D1921" s="24" t="s">
        <v>42</v>
      </c>
      <c r="E1921" s="24" t="s">
        <v>1527</v>
      </c>
      <c r="F1921" s="24" t="s">
        <v>3045</v>
      </c>
      <c r="G1921" s="24" t="s">
        <v>3252</v>
      </c>
      <c r="H1921" s="25" t="s">
        <v>8614</v>
      </c>
      <c r="I1921" s="24" t="s">
        <v>3152</v>
      </c>
      <c r="J1921" s="24" t="s">
        <v>3048</v>
      </c>
      <c r="K1921" s="26">
        <v>45953</v>
      </c>
      <c r="L1921" s="26">
        <v>45954</v>
      </c>
      <c r="M1921" s="26">
        <v>45954</v>
      </c>
      <c r="N1921" s="26">
        <v>46897</v>
      </c>
      <c r="O1921" s="24"/>
      <c r="P1921" s="24" t="s">
        <v>3114</v>
      </c>
      <c r="Q1921" s="24" t="s">
        <v>3094</v>
      </c>
      <c r="R1921" s="24" t="s">
        <v>968</v>
      </c>
    </row>
    <row r="1922" spans="1:18" ht="53.4">
      <c r="A1922" s="24">
        <v>1921</v>
      </c>
      <c r="B1922" s="24" t="s">
        <v>8615</v>
      </c>
      <c r="C1922" s="29">
        <v>202547102812</v>
      </c>
      <c r="D1922" s="24" t="s">
        <v>31</v>
      </c>
      <c r="E1922" s="24" t="s">
        <v>8616</v>
      </c>
      <c r="F1922" s="24" t="s">
        <v>3091</v>
      </c>
      <c r="G1922" s="24" t="s">
        <v>31</v>
      </c>
      <c r="H1922" s="25" t="s">
        <v>8617</v>
      </c>
      <c r="I1922" s="24"/>
      <c r="J1922" s="24" t="s">
        <v>3048</v>
      </c>
      <c r="K1922" s="26">
        <v>45947</v>
      </c>
      <c r="L1922" s="26">
        <v>45954</v>
      </c>
      <c r="M1922" s="26">
        <v>45954</v>
      </c>
      <c r="N1922" s="24"/>
      <c r="O1922" s="26">
        <v>45954</v>
      </c>
      <c r="P1922" s="24" t="s">
        <v>3103</v>
      </c>
      <c r="Q1922" s="24" t="s">
        <v>3104</v>
      </c>
      <c r="R1922" s="24" t="s">
        <v>988</v>
      </c>
    </row>
    <row r="1923" spans="1:18" ht="53.4">
      <c r="A1923" s="24">
        <v>1922</v>
      </c>
      <c r="B1923" s="24" t="s">
        <v>8618</v>
      </c>
      <c r="C1923" s="29">
        <v>202517102863</v>
      </c>
      <c r="D1923" s="24" t="s">
        <v>116</v>
      </c>
      <c r="E1923" s="24" t="s">
        <v>8619</v>
      </c>
      <c r="F1923" s="24" t="s">
        <v>3302</v>
      </c>
      <c r="G1923" s="24" t="s">
        <v>8620</v>
      </c>
      <c r="H1923" s="25" t="s">
        <v>8621</v>
      </c>
      <c r="I1923" s="24"/>
      <c r="J1923" s="24" t="s">
        <v>3048</v>
      </c>
      <c r="K1923" s="26">
        <v>45889</v>
      </c>
      <c r="L1923" s="26">
        <v>45014</v>
      </c>
      <c r="M1923" s="26">
        <v>45955</v>
      </c>
      <c r="N1923" s="24"/>
      <c r="O1923" s="26">
        <v>45955</v>
      </c>
      <c r="P1923" s="24" t="s">
        <v>3326</v>
      </c>
      <c r="Q1923" s="24" t="s">
        <v>3174</v>
      </c>
      <c r="R1923" s="24" t="s">
        <v>3022</v>
      </c>
    </row>
    <row r="1924" spans="1:18" ht="40.200000000000003">
      <c r="A1924" s="24">
        <v>1923</v>
      </c>
      <c r="B1924" s="24" t="s">
        <v>8622</v>
      </c>
      <c r="C1924" s="29">
        <v>202531102860</v>
      </c>
      <c r="D1924" s="24" t="s">
        <v>38</v>
      </c>
      <c r="E1924" s="24" t="s">
        <v>8623</v>
      </c>
      <c r="F1924" s="24" t="s">
        <v>3052</v>
      </c>
      <c r="G1924" s="24" t="s">
        <v>38</v>
      </c>
      <c r="H1924" s="25" t="s">
        <v>8624</v>
      </c>
      <c r="I1924" s="24" t="s">
        <v>23</v>
      </c>
      <c r="J1924" s="24" t="s">
        <v>3048</v>
      </c>
      <c r="K1924" s="26">
        <v>45875</v>
      </c>
      <c r="L1924" s="26">
        <v>45955</v>
      </c>
      <c r="M1924" s="26">
        <v>45955</v>
      </c>
      <c r="N1924" s="24"/>
      <c r="O1924" s="26">
        <v>45955</v>
      </c>
      <c r="P1924" s="24" t="s">
        <v>3215</v>
      </c>
      <c r="Q1924" s="24" t="s">
        <v>3216</v>
      </c>
      <c r="R1924" s="24" t="s">
        <v>988</v>
      </c>
    </row>
    <row r="1925" spans="1:18" ht="79.8">
      <c r="A1925" s="24">
        <v>1924</v>
      </c>
      <c r="B1925" s="24" t="s">
        <v>8625</v>
      </c>
      <c r="C1925" s="29">
        <v>202517103232</v>
      </c>
      <c r="D1925" s="24" t="s">
        <v>143</v>
      </c>
      <c r="E1925" s="24" t="s">
        <v>8626</v>
      </c>
      <c r="F1925" s="24" t="s">
        <v>3066</v>
      </c>
      <c r="G1925" s="24" t="s">
        <v>3067</v>
      </c>
      <c r="H1925" s="25" t="s">
        <v>8627</v>
      </c>
      <c r="I1925" s="24"/>
      <c r="J1925" s="24" t="s">
        <v>3048</v>
      </c>
      <c r="K1925" s="26">
        <v>45841</v>
      </c>
      <c r="L1925" s="26">
        <v>45329</v>
      </c>
      <c r="M1925" s="26">
        <v>45957</v>
      </c>
      <c r="N1925" s="24"/>
      <c r="O1925" s="26">
        <v>45957</v>
      </c>
      <c r="P1925" s="24" t="s">
        <v>3075</v>
      </c>
      <c r="Q1925" s="24" t="s">
        <v>3076</v>
      </c>
      <c r="R1925" s="24" t="s">
        <v>988</v>
      </c>
    </row>
    <row r="1926" spans="1:18" ht="53.4">
      <c r="A1926" s="24">
        <v>1925</v>
      </c>
      <c r="B1926" s="24" t="s">
        <v>8628</v>
      </c>
      <c r="C1926" s="29">
        <v>202541103492</v>
      </c>
      <c r="D1926" s="24" t="s">
        <v>33</v>
      </c>
      <c r="E1926" s="24" t="s">
        <v>8629</v>
      </c>
      <c r="F1926" s="24" t="s">
        <v>3052</v>
      </c>
      <c r="G1926" s="24" t="s">
        <v>3319</v>
      </c>
      <c r="H1926" s="25" t="s">
        <v>8630</v>
      </c>
      <c r="I1926" s="24" t="s">
        <v>23</v>
      </c>
      <c r="J1926" s="24" t="s">
        <v>3048</v>
      </c>
      <c r="K1926" s="26">
        <v>45826</v>
      </c>
      <c r="L1926" s="26">
        <v>45957</v>
      </c>
      <c r="M1926" s="26">
        <v>45957</v>
      </c>
      <c r="N1926" s="24"/>
      <c r="O1926" s="26">
        <v>45957</v>
      </c>
      <c r="P1926" s="24" t="s">
        <v>3289</v>
      </c>
      <c r="Q1926" s="24" t="s">
        <v>3290</v>
      </c>
      <c r="R1926" s="24" t="s">
        <v>988</v>
      </c>
    </row>
    <row r="1927" spans="1:18" ht="53.4">
      <c r="A1927" s="24">
        <v>1926</v>
      </c>
      <c r="B1927" s="24" t="s">
        <v>8631</v>
      </c>
      <c r="C1927" s="29">
        <v>202517103351</v>
      </c>
      <c r="D1927" s="24" t="s">
        <v>145</v>
      </c>
      <c r="E1927" s="24" t="s">
        <v>8632</v>
      </c>
      <c r="F1927" s="24" t="s">
        <v>3091</v>
      </c>
      <c r="G1927" s="24" t="s">
        <v>7368</v>
      </c>
      <c r="H1927" s="25" t="s">
        <v>8633</v>
      </c>
      <c r="I1927" s="24"/>
      <c r="J1927" s="24" t="s">
        <v>3048</v>
      </c>
      <c r="K1927" s="26">
        <v>45925</v>
      </c>
      <c r="L1927" s="26">
        <v>45030</v>
      </c>
      <c r="M1927" s="26">
        <v>45957</v>
      </c>
      <c r="N1927" s="24"/>
      <c r="O1927" s="26">
        <v>45957</v>
      </c>
      <c r="P1927" s="24" t="s">
        <v>3158</v>
      </c>
      <c r="Q1927" s="24" t="s">
        <v>3159</v>
      </c>
      <c r="R1927" s="24" t="s">
        <v>988</v>
      </c>
    </row>
    <row r="1928" spans="1:18" ht="27">
      <c r="A1928" s="24">
        <v>1927</v>
      </c>
      <c r="B1928" s="24" t="s">
        <v>8634</v>
      </c>
      <c r="C1928" s="29">
        <v>202517103227</v>
      </c>
      <c r="D1928" s="24" t="s">
        <v>296</v>
      </c>
      <c r="E1928" s="24" t="s">
        <v>8635</v>
      </c>
      <c r="F1928" s="24" t="s">
        <v>4009</v>
      </c>
      <c r="G1928" s="24" t="s">
        <v>8636</v>
      </c>
      <c r="H1928" s="25" t="s">
        <v>8637</v>
      </c>
      <c r="I1928" s="24"/>
      <c r="J1928" s="24" t="s">
        <v>3048</v>
      </c>
      <c r="K1928" s="26">
        <v>45923</v>
      </c>
      <c r="L1928" s="26">
        <v>45012</v>
      </c>
      <c r="M1928" s="26">
        <v>45957</v>
      </c>
      <c r="N1928" s="24"/>
      <c r="O1928" s="26">
        <v>45957</v>
      </c>
      <c r="P1928" s="24" t="s">
        <v>3294</v>
      </c>
      <c r="Q1928" s="24" t="s">
        <v>3295</v>
      </c>
      <c r="R1928" s="24" t="s">
        <v>988</v>
      </c>
    </row>
    <row r="1929" spans="1:18" ht="40.200000000000003">
      <c r="A1929" s="24">
        <v>1928</v>
      </c>
      <c r="B1929" s="24" t="s">
        <v>8638</v>
      </c>
      <c r="C1929" s="29">
        <v>202547103419</v>
      </c>
      <c r="D1929" s="24" t="s">
        <v>298</v>
      </c>
      <c r="E1929" s="24" t="s">
        <v>8639</v>
      </c>
      <c r="F1929" s="24" t="s">
        <v>3045</v>
      </c>
      <c r="G1929" s="24" t="s">
        <v>8640</v>
      </c>
      <c r="H1929" s="25" t="s">
        <v>8641</v>
      </c>
      <c r="I1929" s="24"/>
      <c r="J1929" s="24" t="s">
        <v>3048</v>
      </c>
      <c r="K1929" s="26">
        <v>45898</v>
      </c>
      <c r="L1929" s="26">
        <v>45055</v>
      </c>
      <c r="M1929" s="26">
        <v>45957</v>
      </c>
      <c r="N1929" s="24"/>
      <c r="O1929" s="26">
        <v>45957</v>
      </c>
      <c r="P1929" s="24" t="s">
        <v>3149</v>
      </c>
      <c r="Q1929" s="24" t="s">
        <v>3150</v>
      </c>
      <c r="R1929" s="24" t="s">
        <v>988</v>
      </c>
    </row>
    <row r="1930" spans="1:18" ht="40.200000000000003">
      <c r="A1930" s="24">
        <v>1929</v>
      </c>
      <c r="B1930" s="24" t="s">
        <v>8642</v>
      </c>
      <c r="C1930" s="29">
        <v>202517103467</v>
      </c>
      <c r="D1930" s="24" t="s">
        <v>146</v>
      </c>
      <c r="E1930" s="24" t="s">
        <v>8643</v>
      </c>
      <c r="F1930" s="24" t="s">
        <v>3091</v>
      </c>
      <c r="G1930" s="24" t="s">
        <v>7823</v>
      </c>
      <c r="H1930" s="25" t="s">
        <v>8644</v>
      </c>
      <c r="I1930" s="24"/>
      <c r="J1930" s="24" t="s">
        <v>3048</v>
      </c>
      <c r="K1930" s="26">
        <v>45947</v>
      </c>
      <c r="L1930" s="26">
        <v>45034</v>
      </c>
      <c r="M1930" s="26">
        <v>45957</v>
      </c>
      <c r="N1930" s="24"/>
      <c r="O1930" s="26">
        <v>45957</v>
      </c>
      <c r="P1930" s="24" t="s">
        <v>3726</v>
      </c>
      <c r="Q1930" s="24" t="s">
        <v>3727</v>
      </c>
      <c r="R1930" s="24" t="s">
        <v>988</v>
      </c>
    </row>
    <row r="1931" spans="1:18" ht="40.200000000000003">
      <c r="A1931" s="24">
        <v>1930</v>
      </c>
      <c r="B1931" s="24" t="s">
        <v>774</v>
      </c>
      <c r="C1931" s="29">
        <v>202514103229</v>
      </c>
      <c r="D1931" s="24" t="s">
        <v>188</v>
      </c>
      <c r="E1931" s="24" t="s">
        <v>775</v>
      </c>
      <c r="F1931" s="24" t="s">
        <v>3394</v>
      </c>
      <c r="G1931" s="24" t="s">
        <v>8645</v>
      </c>
      <c r="H1931" s="25" t="s">
        <v>8646</v>
      </c>
      <c r="I1931" s="24"/>
      <c r="J1931" s="24" t="s">
        <v>3048</v>
      </c>
      <c r="K1931" s="26">
        <v>45933</v>
      </c>
      <c r="L1931" s="26">
        <v>45593</v>
      </c>
      <c r="M1931" s="26">
        <v>45957</v>
      </c>
      <c r="N1931" s="26">
        <v>46535</v>
      </c>
      <c r="O1931" s="24"/>
      <c r="P1931" s="24" t="s">
        <v>3397</v>
      </c>
      <c r="Q1931" s="24" t="s">
        <v>3398</v>
      </c>
      <c r="R1931" s="24" t="s">
        <v>650</v>
      </c>
    </row>
    <row r="1932" spans="1:18" ht="40.200000000000003">
      <c r="A1932" s="24">
        <v>1931</v>
      </c>
      <c r="B1932" s="24" t="s">
        <v>8647</v>
      </c>
      <c r="C1932" s="29">
        <v>202517103142</v>
      </c>
      <c r="D1932" s="24" t="s">
        <v>32</v>
      </c>
      <c r="E1932" s="24" t="s">
        <v>8648</v>
      </c>
      <c r="F1932" s="24" t="s">
        <v>3066</v>
      </c>
      <c r="G1932" s="24" t="s">
        <v>3067</v>
      </c>
      <c r="H1932" s="25" t="s">
        <v>8649</v>
      </c>
      <c r="I1932" s="24"/>
      <c r="J1932" s="24" t="s">
        <v>3048</v>
      </c>
      <c r="K1932" s="26">
        <v>45940</v>
      </c>
      <c r="L1932" s="26">
        <v>45274</v>
      </c>
      <c r="M1932" s="26">
        <v>45957</v>
      </c>
      <c r="N1932" s="24"/>
      <c r="O1932" s="26">
        <v>45957</v>
      </c>
      <c r="P1932" s="24" t="s">
        <v>3204</v>
      </c>
      <c r="Q1932" s="24" t="s">
        <v>3205</v>
      </c>
      <c r="R1932" s="24" t="s">
        <v>988</v>
      </c>
    </row>
    <row r="1933" spans="1:18" ht="53.4">
      <c r="A1933" s="24">
        <v>1932</v>
      </c>
      <c r="B1933" s="24" t="s">
        <v>8650</v>
      </c>
      <c r="C1933" s="29">
        <v>202518103423</v>
      </c>
      <c r="D1933" s="24" t="s">
        <v>32</v>
      </c>
      <c r="E1933" s="24" t="s">
        <v>8651</v>
      </c>
      <c r="F1933" s="24" t="s">
        <v>3066</v>
      </c>
      <c r="G1933" s="24" t="s">
        <v>3067</v>
      </c>
      <c r="H1933" s="25" t="s">
        <v>8652</v>
      </c>
      <c r="I1933" s="24"/>
      <c r="J1933" s="24" t="s">
        <v>3048</v>
      </c>
      <c r="K1933" s="26">
        <v>45946</v>
      </c>
      <c r="L1933" s="26">
        <v>45957</v>
      </c>
      <c r="M1933" s="26">
        <v>45957</v>
      </c>
      <c r="N1933" s="24"/>
      <c r="O1933" s="26">
        <v>46114</v>
      </c>
      <c r="P1933" s="24" t="s">
        <v>3135</v>
      </c>
      <c r="Q1933" s="24" t="s">
        <v>3136</v>
      </c>
      <c r="R1933" s="24" t="s">
        <v>988</v>
      </c>
    </row>
    <row r="1934" spans="1:18" ht="53.4">
      <c r="A1934" s="24">
        <v>1933</v>
      </c>
      <c r="B1934" s="24" t="s">
        <v>8653</v>
      </c>
      <c r="C1934" s="29">
        <v>202521103509</v>
      </c>
      <c r="D1934" s="24" t="s">
        <v>45</v>
      </c>
      <c r="E1934" s="24" t="s">
        <v>8654</v>
      </c>
      <c r="F1934" s="24" t="s">
        <v>3052</v>
      </c>
      <c r="G1934" s="24" t="s">
        <v>45</v>
      </c>
      <c r="H1934" s="25" t="s">
        <v>8655</v>
      </c>
      <c r="I1934" s="24" t="s">
        <v>23</v>
      </c>
      <c r="J1934" s="24" t="s">
        <v>3048</v>
      </c>
      <c r="K1934" s="26">
        <v>45915</v>
      </c>
      <c r="L1934" s="26">
        <v>45957</v>
      </c>
      <c r="M1934" s="26">
        <v>45957</v>
      </c>
      <c r="N1934" s="24"/>
      <c r="O1934" s="26">
        <v>45957</v>
      </c>
      <c r="P1934" s="24" t="s">
        <v>3093</v>
      </c>
      <c r="Q1934" s="24" t="s">
        <v>3094</v>
      </c>
      <c r="R1934" s="24" t="s">
        <v>988</v>
      </c>
    </row>
    <row r="1935" spans="1:18" ht="53.4">
      <c r="A1935" s="24">
        <v>1934</v>
      </c>
      <c r="B1935" s="24" t="s">
        <v>8656</v>
      </c>
      <c r="C1935" s="29">
        <v>202547103387</v>
      </c>
      <c r="D1935" s="24" t="s">
        <v>50</v>
      </c>
      <c r="E1935" s="24" t="s">
        <v>8657</v>
      </c>
      <c r="F1935" s="24" t="s">
        <v>3066</v>
      </c>
      <c r="G1935" s="24" t="s">
        <v>3319</v>
      </c>
      <c r="H1935" s="25" t="s">
        <v>8658</v>
      </c>
      <c r="I1935" s="24"/>
      <c r="J1935" s="24" t="s">
        <v>3048</v>
      </c>
      <c r="K1935" s="26">
        <v>45896</v>
      </c>
      <c r="L1935" s="26">
        <v>45013</v>
      </c>
      <c r="M1935" s="26">
        <v>45957</v>
      </c>
      <c r="N1935" s="24"/>
      <c r="O1935" s="26">
        <v>45957</v>
      </c>
      <c r="P1935" s="24" t="s">
        <v>3168</v>
      </c>
      <c r="Q1935" s="24" t="s">
        <v>3050</v>
      </c>
      <c r="R1935" s="24" t="s">
        <v>988</v>
      </c>
    </row>
    <row r="1936" spans="1:18" ht="40.200000000000003">
      <c r="A1936" s="24">
        <v>1935</v>
      </c>
      <c r="B1936" s="24" t="s">
        <v>1529</v>
      </c>
      <c r="C1936" s="29">
        <v>202511103316</v>
      </c>
      <c r="D1936" s="24" t="s">
        <v>60</v>
      </c>
      <c r="E1936" s="24" t="s">
        <v>1530</v>
      </c>
      <c r="F1936" s="24" t="s">
        <v>3059</v>
      </c>
      <c r="G1936" s="24" t="s">
        <v>4296</v>
      </c>
      <c r="H1936" s="25" t="s">
        <v>8659</v>
      </c>
      <c r="I1936" s="24" t="s">
        <v>23</v>
      </c>
      <c r="J1936" s="24" t="s">
        <v>3048</v>
      </c>
      <c r="K1936" s="26">
        <v>45939</v>
      </c>
      <c r="L1936" s="26">
        <v>45957</v>
      </c>
      <c r="M1936" s="26">
        <v>45957</v>
      </c>
      <c r="N1936" s="26">
        <v>46900</v>
      </c>
      <c r="O1936" s="24"/>
      <c r="P1936" s="24" t="s">
        <v>3141</v>
      </c>
      <c r="Q1936" s="24" t="s">
        <v>3142</v>
      </c>
      <c r="R1936" s="24" t="s">
        <v>974</v>
      </c>
    </row>
    <row r="1937" spans="1:18" ht="53.4">
      <c r="A1937" s="24">
        <v>1936</v>
      </c>
      <c r="B1937" s="24" t="s">
        <v>8660</v>
      </c>
      <c r="C1937" s="29">
        <v>202517103195</v>
      </c>
      <c r="D1937" s="24" t="s">
        <v>31</v>
      </c>
      <c r="E1937" s="24" t="s">
        <v>8661</v>
      </c>
      <c r="F1937" s="24" t="s">
        <v>3091</v>
      </c>
      <c r="G1937" s="24" t="s">
        <v>31</v>
      </c>
      <c r="H1937" s="25" t="s">
        <v>8662</v>
      </c>
      <c r="I1937" s="24"/>
      <c r="J1937" s="24" t="s">
        <v>3048</v>
      </c>
      <c r="K1937" s="26">
        <v>45954</v>
      </c>
      <c r="L1937" s="26">
        <v>45957</v>
      </c>
      <c r="M1937" s="26">
        <v>45957</v>
      </c>
      <c r="N1937" s="24"/>
      <c r="O1937" s="26">
        <v>45957</v>
      </c>
      <c r="P1937" s="24" t="s">
        <v>3114</v>
      </c>
      <c r="Q1937" s="24" t="s">
        <v>3094</v>
      </c>
      <c r="R1937" s="24" t="s">
        <v>988</v>
      </c>
    </row>
    <row r="1938" spans="1:18" ht="27">
      <c r="A1938" s="24">
        <v>1937</v>
      </c>
      <c r="B1938" s="24" t="s">
        <v>8663</v>
      </c>
      <c r="C1938" s="29">
        <v>202517103857</v>
      </c>
      <c r="D1938" s="24" t="s">
        <v>255</v>
      </c>
      <c r="E1938" s="24" t="s">
        <v>8664</v>
      </c>
      <c r="F1938" s="24" t="s">
        <v>3066</v>
      </c>
      <c r="G1938" s="24" t="s">
        <v>3067</v>
      </c>
      <c r="H1938" s="25" t="s">
        <v>8665</v>
      </c>
      <c r="I1938" s="24"/>
      <c r="J1938" s="24" t="s">
        <v>3048</v>
      </c>
      <c r="K1938" s="26">
        <v>45917</v>
      </c>
      <c r="L1938" s="26">
        <v>45275</v>
      </c>
      <c r="M1938" s="26">
        <v>45958</v>
      </c>
      <c r="N1938" s="24"/>
      <c r="O1938" s="26">
        <v>45958</v>
      </c>
      <c r="P1938" s="24" t="s">
        <v>3239</v>
      </c>
      <c r="Q1938" s="24" t="s">
        <v>3240</v>
      </c>
      <c r="R1938" s="24" t="s">
        <v>988</v>
      </c>
    </row>
    <row r="1939" spans="1:18" ht="79.8">
      <c r="A1939" s="24">
        <v>1938</v>
      </c>
      <c r="B1939" s="24" t="s">
        <v>8666</v>
      </c>
      <c r="C1939" s="29">
        <v>202517103975</v>
      </c>
      <c r="D1939" s="24" t="s">
        <v>39</v>
      </c>
      <c r="E1939" s="24" t="s">
        <v>8667</v>
      </c>
      <c r="F1939" s="24" t="s">
        <v>3165</v>
      </c>
      <c r="G1939" s="24" t="s">
        <v>3166</v>
      </c>
      <c r="H1939" s="25" t="s">
        <v>8668</v>
      </c>
      <c r="I1939" s="24"/>
      <c r="J1939" s="24" t="s">
        <v>3048</v>
      </c>
      <c r="K1939" s="26">
        <v>45938</v>
      </c>
      <c r="L1939" s="26">
        <v>45958</v>
      </c>
      <c r="M1939" s="26">
        <v>45958</v>
      </c>
      <c r="N1939" s="24"/>
      <c r="O1939" s="26">
        <v>45958</v>
      </c>
      <c r="P1939" s="24" t="s">
        <v>3141</v>
      </c>
      <c r="Q1939" s="24" t="s">
        <v>3142</v>
      </c>
      <c r="R1939" s="24" t="s">
        <v>988</v>
      </c>
    </row>
    <row r="1940" spans="1:18" ht="40.200000000000003">
      <c r="A1940" s="24">
        <v>1939</v>
      </c>
      <c r="B1940" s="24" t="s">
        <v>8669</v>
      </c>
      <c r="C1940" s="29">
        <v>202544103899</v>
      </c>
      <c r="D1940" s="24" t="s">
        <v>39</v>
      </c>
      <c r="E1940" s="24" t="s">
        <v>8670</v>
      </c>
      <c r="F1940" s="24" t="s">
        <v>3165</v>
      </c>
      <c r="G1940" s="24" t="s">
        <v>3166</v>
      </c>
      <c r="H1940" s="25" t="s">
        <v>8671</v>
      </c>
      <c r="I1940" s="24"/>
      <c r="J1940" s="24" t="s">
        <v>3048</v>
      </c>
      <c r="K1940" s="26">
        <v>45940</v>
      </c>
      <c r="L1940" s="26">
        <v>45601</v>
      </c>
      <c r="M1940" s="26">
        <v>45958</v>
      </c>
      <c r="N1940" s="24"/>
      <c r="O1940" s="26">
        <v>45958</v>
      </c>
      <c r="P1940" s="24" t="s">
        <v>3321</v>
      </c>
      <c r="Q1940" s="24" t="s">
        <v>3322</v>
      </c>
      <c r="R1940" s="24" t="s">
        <v>988</v>
      </c>
    </row>
    <row r="1941" spans="1:18" ht="40.200000000000003">
      <c r="A1941" s="24">
        <v>1940</v>
      </c>
      <c r="B1941" s="24" t="s">
        <v>8672</v>
      </c>
      <c r="C1941" s="29">
        <v>202514103724</v>
      </c>
      <c r="D1941" s="24" t="s">
        <v>39</v>
      </c>
      <c r="E1941" s="24" t="s">
        <v>8673</v>
      </c>
      <c r="F1941" s="24" t="s">
        <v>3165</v>
      </c>
      <c r="G1941" s="24" t="s">
        <v>3166</v>
      </c>
      <c r="H1941" s="25" t="s">
        <v>8674</v>
      </c>
      <c r="I1941" s="24"/>
      <c r="J1941" s="24" t="s">
        <v>3048</v>
      </c>
      <c r="K1941" s="26">
        <v>45929</v>
      </c>
      <c r="L1941" s="26">
        <v>45615</v>
      </c>
      <c r="M1941" s="26">
        <v>45958</v>
      </c>
      <c r="N1941" s="24"/>
      <c r="O1941" s="26">
        <v>45958</v>
      </c>
      <c r="P1941" s="24" t="s">
        <v>3141</v>
      </c>
      <c r="Q1941" s="24" t="s">
        <v>3142</v>
      </c>
      <c r="R1941" s="24" t="s">
        <v>988</v>
      </c>
    </row>
    <row r="1942" spans="1:18" ht="40.200000000000003">
      <c r="A1942" s="24">
        <v>1941</v>
      </c>
      <c r="B1942" s="24" t="s">
        <v>8675</v>
      </c>
      <c r="C1942" s="29">
        <v>202517103968</v>
      </c>
      <c r="D1942" s="24" t="s">
        <v>39</v>
      </c>
      <c r="E1942" s="24" t="s">
        <v>8676</v>
      </c>
      <c r="F1942" s="24" t="s">
        <v>3165</v>
      </c>
      <c r="G1942" s="24" t="s">
        <v>3166</v>
      </c>
      <c r="H1942" s="25" t="s">
        <v>8677</v>
      </c>
      <c r="I1942" s="24"/>
      <c r="J1942" s="24" t="s">
        <v>3048</v>
      </c>
      <c r="K1942" s="26">
        <v>45930</v>
      </c>
      <c r="L1942" s="26">
        <v>45058</v>
      </c>
      <c r="M1942" s="26">
        <v>45958</v>
      </c>
      <c r="N1942" s="24"/>
      <c r="O1942" s="26">
        <v>45958</v>
      </c>
      <c r="P1942" s="24" t="s">
        <v>3141</v>
      </c>
      <c r="Q1942" s="24" t="s">
        <v>3142</v>
      </c>
      <c r="R1942" s="24" t="s">
        <v>988</v>
      </c>
    </row>
    <row r="1943" spans="1:18" ht="66.599999999999994">
      <c r="A1943" s="24">
        <v>1942</v>
      </c>
      <c r="B1943" s="24" t="s">
        <v>8678</v>
      </c>
      <c r="C1943" s="29">
        <v>202514103786</v>
      </c>
      <c r="D1943" s="24" t="s">
        <v>39</v>
      </c>
      <c r="E1943" s="24" t="s">
        <v>8679</v>
      </c>
      <c r="F1943" s="24" t="s">
        <v>3165</v>
      </c>
      <c r="G1943" s="24" t="s">
        <v>3166</v>
      </c>
      <c r="H1943" s="25" t="s">
        <v>8680</v>
      </c>
      <c r="I1943" s="24"/>
      <c r="J1943" s="24" t="s">
        <v>3048</v>
      </c>
      <c r="K1943" s="26">
        <v>45933</v>
      </c>
      <c r="L1943" s="26">
        <v>45603</v>
      </c>
      <c r="M1943" s="26">
        <v>45958</v>
      </c>
      <c r="N1943" s="24"/>
      <c r="O1943" s="26">
        <v>45958</v>
      </c>
      <c r="P1943" s="24" t="s">
        <v>3141</v>
      </c>
      <c r="Q1943" s="24" t="s">
        <v>3142</v>
      </c>
      <c r="R1943" s="24" t="s">
        <v>988</v>
      </c>
    </row>
    <row r="1944" spans="1:18" ht="27">
      <c r="A1944" s="24">
        <v>1943</v>
      </c>
      <c r="B1944" s="24" t="s">
        <v>8681</v>
      </c>
      <c r="C1944" s="29">
        <v>202547103947</v>
      </c>
      <c r="D1944" s="24" t="s">
        <v>399</v>
      </c>
      <c r="E1944" s="24" t="s">
        <v>8682</v>
      </c>
      <c r="F1944" s="24" t="s">
        <v>3394</v>
      </c>
      <c r="G1944" s="24" t="s">
        <v>6732</v>
      </c>
      <c r="H1944" s="25" t="s">
        <v>8683</v>
      </c>
      <c r="I1944" s="24"/>
      <c r="J1944" s="24" t="s">
        <v>3048</v>
      </c>
      <c r="K1944" s="26">
        <v>45930</v>
      </c>
      <c r="L1944" s="26">
        <v>45019</v>
      </c>
      <c r="M1944" s="26">
        <v>45958</v>
      </c>
      <c r="N1944" s="24"/>
      <c r="O1944" s="26">
        <v>45958</v>
      </c>
      <c r="P1944" s="24" t="s">
        <v>3410</v>
      </c>
      <c r="Q1944" s="24" t="s">
        <v>3150</v>
      </c>
      <c r="R1944" s="24" t="s">
        <v>988</v>
      </c>
    </row>
    <row r="1945" spans="1:18" ht="53.4">
      <c r="A1945" s="24">
        <v>1944</v>
      </c>
      <c r="B1945" s="24" t="s">
        <v>8684</v>
      </c>
      <c r="C1945" s="29">
        <v>202517103946</v>
      </c>
      <c r="D1945" s="24" t="s">
        <v>185</v>
      </c>
      <c r="E1945" s="24" t="s">
        <v>8685</v>
      </c>
      <c r="F1945" s="24" t="s">
        <v>3059</v>
      </c>
      <c r="G1945" s="24" t="s">
        <v>235</v>
      </c>
      <c r="H1945" s="25" t="s">
        <v>8686</v>
      </c>
      <c r="I1945" s="24"/>
      <c r="J1945" s="24" t="s">
        <v>3048</v>
      </c>
      <c r="K1945" s="26">
        <v>45925</v>
      </c>
      <c r="L1945" s="26">
        <v>45044</v>
      </c>
      <c r="M1945" s="26">
        <v>45958</v>
      </c>
      <c r="N1945" s="24"/>
      <c r="O1945" s="26">
        <v>45958</v>
      </c>
      <c r="P1945" s="24" t="s">
        <v>3397</v>
      </c>
      <c r="Q1945" s="24" t="s">
        <v>3398</v>
      </c>
      <c r="R1945" s="24" t="s">
        <v>988</v>
      </c>
    </row>
    <row r="1946" spans="1:18" ht="27">
      <c r="A1946" s="24">
        <v>1945</v>
      </c>
      <c r="B1946" s="24" t="s">
        <v>8687</v>
      </c>
      <c r="C1946" s="29">
        <v>202547103948</v>
      </c>
      <c r="D1946" s="24" t="s">
        <v>391</v>
      </c>
      <c r="E1946" s="24" t="s">
        <v>8688</v>
      </c>
      <c r="F1946" s="24" t="s">
        <v>3059</v>
      </c>
      <c r="G1946" s="24" t="s">
        <v>8689</v>
      </c>
      <c r="H1946" s="25" t="s">
        <v>8690</v>
      </c>
      <c r="I1946" s="24"/>
      <c r="J1946" s="24" t="s">
        <v>3048</v>
      </c>
      <c r="K1946" s="26">
        <v>45925</v>
      </c>
      <c r="L1946" s="26">
        <v>45013</v>
      </c>
      <c r="M1946" s="26">
        <v>45958</v>
      </c>
      <c r="N1946" s="24"/>
      <c r="O1946" s="26">
        <v>45958</v>
      </c>
      <c r="P1946" s="24" t="s">
        <v>3305</v>
      </c>
      <c r="Q1946" s="24" t="s">
        <v>3306</v>
      </c>
      <c r="R1946" s="24" t="s">
        <v>988</v>
      </c>
    </row>
    <row r="1947" spans="1:18" ht="53.4">
      <c r="A1947" s="24">
        <v>1946</v>
      </c>
      <c r="B1947" s="24" t="s">
        <v>8691</v>
      </c>
      <c r="C1947" s="29">
        <v>202517103599</v>
      </c>
      <c r="D1947" s="24" t="s">
        <v>336</v>
      </c>
      <c r="E1947" s="24" t="s">
        <v>8692</v>
      </c>
      <c r="F1947" s="24" t="s">
        <v>3312</v>
      </c>
      <c r="G1947" s="24" t="s">
        <v>8693</v>
      </c>
      <c r="H1947" s="25" t="s">
        <v>8694</v>
      </c>
      <c r="I1947" s="24"/>
      <c r="J1947" s="24" t="s">
        <v>3048</v>
      </c>
      <c r="K1947" s="26">
        <v>45954</v>
      </c>
      <c r="L1947" s="26">
        <v>44833</v>
      </c>
      <c r="M1947" s="26">
        <v>45958</v>
      </c>
      <c r="N1947" s="24"/>
      <c r="O1947" s="26">
        <v>45958</v>
      </c>
      <c r="P1947" s="24" t="s">
        <v>3233</v>
      </c>
      <c r="Q1947" s="24" t="s">
        <v>3234</v>
      </c>
      <c r="R1947" s="24" t="s">
        <v>988</v>
      </c>
    </row>
    <row r="1948" spans="1:18" ht="40.200000000000003">
      <c r="A1948" s="24">
        <v>1947</v>
      </c>
      <c r="B1948" s="24" t="s">
        <v>8695</v>
      </c>
      <c r="C1948" s="29">
        <v>202531103961</v>
      </c>
      <c r="D1948" s="24" t="s">
        <v>38</v>
      </c>
      <c r="E1948" s="24" t="s">
        <v>8696</v>
      </c>
      <c r="F1948" s="24" t="s">
        <v>3052</v>
      </c>
      <c r="G1948" s="24" t="s">
        <v>38</v>
      </c>
      <c r="H1948" s="25" t="s">
        <v>8697</v>
      </c>
      <c r="I1948" s="24" t="s">
        <v>23</v>
      </c>
      <c r="J1948" s="24" t="s">
        <v>3048</v>
      </c>
      <c r="K1948" s="26">
        <v>45861</v>
      </c>
      <c r="L1948" s="26">
        <v>45958</v>
      </c>
      <c r="M1948" s="26">
        <v>45958</v>
      </c>
      <c r="N1948" s="24"/>
      <c r="O1948" s="26">
        <v>45958</v>
      </c>
      <c r="P1948" s="24" t="s">
        <v>3278</v>
      </c>
      <c r="Q1948" s="24" t="s">
        <v>3279</v>
      </c>
      <c r="R1948" s="24" t="s">
        <v>988</v>
      </c>
    </row>
    <row r="1949" spans="1:18" ht="40.200000000000003">
      <c r="A1949" s="24">
        <v>1948</v>
      </c>
      <c r="B1949" s="24" t="s">
        <v>8698</v>
      </c>
      <c r="C1949" s="29">
        <v>202517103921</v>
      </c>
      <c r="D1949" s="24" t="s">
        <v>35</v>
      </c>
      <c r="E1949" s="24" t="s">
        <v>8699</v>
      </c>
      <c r="F1949" s="24" t="s">
        <v>3091</v>
      </c>
      <c r="G1949" s="24" t="s">
        <v>3213</v>
      </c>
      <c r="H1949" s="25" t="s">
        <v>8700</v>
      </c>
      <c r="I1949" s="24"/>
      <c r="J1949" s="24" t="s">
        <v>3048</v>
      </c>
      <c r="K1949" s="26">
        <v>45940</v>
      </c>
      <c r="L1949" s="26">
        <v>45013</v>
      </c>
      <c r="M1949" s="26">
        <v>45958</v>
      </c>
      <c r="N1949" s="24"/>
      <c r="O1949" s="26">
        <v>45958</v>
      </c>
      <c r="P1949" s="24" t="s">
        <v>3079</v>
      </c>
      <c r="Q1949" s="24" t="s">
        <v>3080</v>
      </c>
      <c r="R1949" s="24" t="s">
        <v>988</v>
      </c>
    </row>
    <row r="1950" spans="1:18" ht="53.4">
      <c r="A1950" s="24">
        <v>1949</v>
      </c>
      <c r="B1950" s="24" t="s">
        <v>8701</v>
      </c>
      <c r="C1950" s="29">
        <v>202521103949</v>
      </c>
      <c r="D1950" s="24" t="s">
        <v>45</v>
      </c>
      <c r="E1950" s="24" t="s">
        <v>8702</v>
      </c>
      <c r="F1950" s="24" t="s">
        <v>3052</v>
      </c>
      <c r="G1950" s="24" t="s">
        <v>45</v>
      </c>
      <c r="H1950" s="25" t="s">
        <v>8703</v>
      </c>
      <c r="I1950" s="24" t="s">
        <v>23</v>
      </c>
      <c r="J1950" s="24" t="s">
        <v>3048</v>
      </c>
      <c r="K1950" s="26">
        <v>45911</v>
      </c>
      <c r="L1950" s="26">
        <v>45958</v>
      </c>
      <c r="M1950" s="26">
        <v>45958</v>
      </c>
      <c r="N1950" s="24"/>
      <c r="O1950" s="26">
        <v>45958</v>
      </c>
      <c r="P1950" s="24" t="s">
        <v>3414</v>
      </c>
      <c r="Q1950" s="24" t="s">
        <v>3415</v>
      </c>
      <c r="R1950" s="24" t="s">
        <v>988</v>
      </c>
    </row>
    <row r="1951" spans="1:18" ht="66.599999999999994">
      <c r="A1951" s="24">
        <v>1950</v>
      </c>
      <c r="B1951" s="24" t="s">
        <v>8704</v>
      </c>
      <c r="C1951" s="29">
        <v>202517103751</v>
      </c>
      <c r="D1951" s="24" t="s">
        <v>32</v>
      </c>
      <c r="E1951" s="24" t="s">
        <v>8705</v>
      </c>
      <c r="F1951" s="24" t="s">
        <v>3066</v>
      </c>
      <c r="G1951" s="24" t="s">
        <v>3067</v>
      </c>
      <c r="H1951" s="25" t="s">
        <v>8706</v>
      </c>
      <c r="I1951" s="24"/>
      <c r="J1951" s="24" t="s">
        <v>3048</v>
      </c>
      <c r="K1951" s="26">
        <v>45947</v>
      </c>
      <c r="L1951" s="26">
        <v>45176</v>
      </c>
      <c r="M1951" s="26">
        <v>45958</v>
      </c>
      <c r="N1951" s="24"/>
      <c r="O1951" s="26">
        <v>45958</v>
      </c>
      <c r="P1951" s="24" t="s">
        <v>3204</v>
      </c>
      <c r="Q1951" s="24" t="s">
        <v>3205</v>
      </c>
      <c r="R1951" s="24" t="s">
        <v>988</v>
      </c>
    </row>
    <row r="1952" spans="1:18" ht="40.200000000000003">
      <c r="A1952" s="24">
        <v>1951</v>
      </c>
      <c r="B1952" s="24" t="s">
        <v>8707</v>
      </c>
      <c r="C1952" s="29">
        <v>202517103623</v>
      </c>
      <c r="D1952" s="24" t="s">
        <v>32</v>
      </c>
      <c r="E1952" s="24" t="s">
        <v>8708</v>
      </c>
      <c r="F1952" s="24" t="s">
        <v>3066</v>
      </c>
      <c r="G1952" s="24" t="s">
        <v>3067</v>
      </c>
      <c r="H1952" s="25" t="s">
        <v>8709</v>
      </c>
      <c r="I1952" s="24"/>
      <c r="J1952" s="24" t="s">
        <v>3048</v>
      </c>
      <c r="K1952" s="26">
        <v>45930</v>
      </c>
      <c r="L1952" s="26">
        <v>45169</v>
      </c>
      <c r="M1952" s="26">
        <v>45958</v>
      </c>
      <c r="N1952" s="24"/>
      <c r="O1952" s="26">
        <v>45958</v>
      </c>
      <c r="P1952" s="24" t="s">
        <v>3141</v>
      </c>
      <c r="Q1952" s="24" t="s">
        <v>3142</v>
      </c>
      <c r="R1952" s="24" t="s">
        <v>988</v>
      </c>
    </row>
    <row r="1953" spans="1:18" ht="53.4">
      <c r="A1953" s="24">
        <v>1952</v>
      </c>
      <c r="B1953" s="24" t="s">
        <v>1531</v>
      </c>
      <c r="C1953" s="29">
        <v>202541040820</v>
      </c>
      <c r="D1953" s="24" t="s">
        <v>464</v>
      </c>
      <c r="E1953" s="24" t="s">
        <v>464</v>
      </c>
      <c r="F1953" s="24"/>
      <c r="G1953" s="24" t="s">
        <v>8710</v>
      </c>
      <c r="H1953" s="25" t="s">
        <v>8711</v>
      </c>
      <c r="I1953" s="24" t="s">
        <v>3152</v>
      </c>
      <c r="J1953" s="24" t="s">
        <v>3048</v>
      </c>
      <c r="K1953" s="26">
        <v>45758</v>
      </c>
      <c r="L1953" s="26">
        <v>45958</v>
      </c>
      <c r="M1953" s="26">
        <v>45958</v>
      </c>
      <c r="N1953" s="26">
        <v>46901</v>
      </c>
      <c r="O1953" s="24"/>
      <c r="P1953" s="24" t="s">
        <v>3168</v>
      </c>
      <c r="Q1953" s="24" t="s">
        <v>3050</v>
      </c>
      <c r="R1953" s="24" t="s">
        <v>968</v>
      </c>
    </row>
    <row r="1954" spans="1:18" ht="27">
      <c r="A1954" s="24">
        <v>1953</v>
      </c>
      <c r="B1954" s="24" t="s">
        <v>8712</v>
      </c>
      <c r="C1954" s="29">
        <v>202528103944</v>
      </c>
      <c r="D1954" s="24" t="s">
        <v>31</v>
      </c>
      <c r="E1954" s="24" t="s">
        <v>8713</v>
      </c>
      <c r="F1954" s="24" t="s">
        <v>3091</v>
      </c>
      <c r="G1954" s="24" t="s">
        <v>31</v>
      </c>
      <c r="H1954" s="25" t="s">
        <v>8714</v>
      </c>
      <c r="I1954" s="24"/>
      <c r="J1954" s="24" t="s">
        <v>3048</v>
      </c>
      <c r="K1954" s="26">
        <v>45951</v>
      </c>
      <c r="L1954" s="26">
        <v>45958</v>
      </c>
      <c r="M1954" s="26">
        <v>45958</v>
      </c>
      <c r="N1954" s="24"/>
      <c r="O1954" s="26">
        <v>45958</v>
      </c>
      <c r="P1954" s="24" t="s">
        <v>3359</v>
      </c>
      <c r="Q1954" s="24" t="s">
        <v>3360</v>
      </c>
      <c r="R1954" s="24" t="s">
        <v>988</v>
      </c>
    </row>
    <row r="1955" spans="1:18" ht="40.200000000000003">
      <c r="A1955" s="24">
        <v>1954</v>
      </c>
      <c r="B1955" s="24" t="s">
        <v>1532</v>
      </c>
      <c r="C1955" s="29">
        <v>202541103829</v>
      </c>
      <c r="D1955" s="24" t="s">
        <v>31</v>
      </c>
      <c r="E1955" s="24" t="s">
        <v>1533</v>
      </c>
      <c r="F1955" s="24" t="s">
        <v>3091</v>
      </c>
      <c r="G1955" s="24" t="s">
        <v>31</v>
      </c>
      <c r="H1955" s="25" t="s">
        <v>8715</v>
      </c>
      <c r="I1955" s="24" t="s">
        <v>3152</v>
      </c>
      <c r="J1955" s="24" t="s">
        <v>3048</v>
      </c>
      <c r="K1955" s="26">
        <v>45954</v>
      </c>
      <c r="L1955" s="26">
        <v>45958</v>
      </c>
      <c r="M1955" s="26">
        <v>45958</v>
      </c>
      <c r="N1955" s="26">
        <v>46901</v>
      </c>
      <c r="O1955" s="24"/>
      <c r="P1955" s="24" t="s">
        <v>4022</v>
      </c>
      <c r="Q1955" s="24" t="s">
        <v>3104</v>
      </c>
      <c r="R1955" s="24" t="s">
        <v>968</v>
      </c>
    </row>
    <row r="1956" spans="1:18" ht="40.200000000000003">
      <c r="A1956" s="24">
        <v>1955</v>
      </c>
      <c r="B1956" s="24" t="s">
        <v>8716</v>
      </c>
      <c r="C1956" s="29">
        <v>202517103966</v>
      </c>
      <c r="D1956" s="24" t="s">
        <v>31</v>
      </c>
      <c r="E1956" s="24" t="s">
        <v>8717</v>
      </c>
      <c r="F1956" s="24" t="s">
        <v>3091</v>
      </c>
      <c r="G1956" s="24" t="s">
        <v>31</v>
      </c>
      <c r="H1956" s="25" t="s">
        <v>8718</v>
      </c>
      <c r="I1956" s="24"/>
      <c r="J1956" s="24" t="s">
        <v>3048</v>
      </c>
      <c r="K1956" s="26">
        <v>45954</v>
      </c>
      <c r="L1956" s="26">
        <v>45092</v>
      </c>
      <c r="M1956" s="26">
        <v>45958</v>
      </c>
      <c r="N1956" s="24"/>
      <c r="O1956" s="26">
        <v>45958</v>
      </c>
      <c r="P1956" s="24" t="s">
        <v>3069</v>
      </c>
      <c r="Q1956" s="24" t="s">
        <v>3070</v>
      </c>
      <c r="R1956" s="24" t="s">
        <v>988</v>
      </c>
    </row>
    <row r="1957" spans="1:18" ht="27">
      <c r="A1957" s="24">
        <v>1956</v>
      </c>
      <c r="B1957" s="24" t="s">
        <v>8719</v>
      </c>
      <c r="C1957" s="29">
        <v>202517103954</v>
      </c>
      <c r="D1957" s="24" t="s">
        <v>31</v>
      </c>
      <c r="E1957" s="24" t="s">
        <v>8720</v>
      </c>
      <c r="F1957" s="24" t="s">
        <v>3091</v>
      </c>
      <c r="G1957" s="24" t="s">
        <v>31</v>
      </c>
      <c r="H1957" s="25" t="s">
        <v>8721</v>
      </c>
      <c r="I1957" s="24"/>
      <c r="J1957" s="24" t="s">
        <v>3048</v>
      </c>
      <c r="K1957" s="26">
        <v>45957</v>
      </c>
      <c r="L1957" s="26">
        <v>45958</v>
      </c>
      <c r="M1957" s="26">
        <v>45958</v>
      </c>
      <c r="N1957" s="24"/>
      <c r="O1957" s="26">
        <v>45958</v>
      </c>
      <c r="P1957" s="24" t="s">
        <v>3098</v>
      </c>
      <c r="Q1957" s="24" t="s">
        <v>3099</v>
      </c>
      <c r="R1957" s="24" t="s">
        <v>3022</v>
      </c>
    </row>
    <row r="1958" spans="1:18" ht="40.200000000000003">
      <c r="A1958" s="24">
        <v>1957</v>
      </c>
      <c r="B1958" s="24" t="s">
        <v>8722</v>
      </c>
      <c r="C1958" s="29">
        <v>202517103739</v>
      </c>
      <c r="D1958" s="24" t="s">
        <v>31</v>
      </c>
      <c r="E1958" s="24" t="s">
        <v>8723</v>
      </c>
      <c r="F1958" s="24" t="s">
        <v>3091</v>
      </c>
      <c r="G1958" s="24" t="s">
        <v>31</v>
      </c>
      <c r="H1958" s="25" t="s">
        <v>8724</v>
      </c>
      <c r="I1958" s="24"/>
      <c r="J1958" s="24" t="s">
        <v>3048</v>
      </c>
      <c r="K1958" s="26">
        <v>45957</v>
      </c>
      <c r="L1958" s="26">
        <v>45098</v>
      </c>
      <c r="M1958" s="26">
        <v>45958</v>
      </c>
      <c r="N1958" s="24"/>
      <c r="O1958" s="26">
        <v>45958</v>
      </c>
      <c r="P1958" s="24" t="s">
        <v>3114</v>
      </c>
      <c r="Q1958" s="24" t="s">
        <v>3094</v>
      </c>
      <c r="R1958" s="24" t="s">
        <v>988</v>
      </c>
    </row>
    <row r="1959" spans="1:18" ht="53.4">
      <c r="A1959" s="24">
        <v>1958</v>
      </c>
      <c r="B1959" s="24" t="s">
        <v>8725</v>
      </c>
      <c r="C1959" s="29">
        <v>202517103950</v>
      </c>
      <c r="D1959" s="24" t="s">
        <v>34</v>
      </c>
      <c r="E1959" s="24" t="s">
        <v>8726</v>
      </c>
      <c r="F1959" s="24" t="s">
        <v>3066</v>
      </c>
      <c r="G1959" s="24" t="s">
        <v>3067</v>
      </c>
      <c r="H1959" s="25" t="s">
        <v>8727</v>
      </c>
      <c r="I1959" s="24"/>
      <c r="J1959" s="24" t="s">
        <v>3048</v>
      </c>
      <c r="K1959" s="26">
        <v>45946</v>
      </c>
      <c r="L1959" s="26">
        <v>45112</v>
      </c>
      <c r="M1959" s="26">
        <v>45958</v>
      </c>
      <c r="N1959" s="24"/>
      <c r="O1959" s="26">
        <v>45958</v>
      </c>
      <c r="P1959" s="24" t="s">
        <v>3254</v>
      </c>
      <c r="Q1959" s="24" t="s">
        <v>3255</v>
      </c>
      <c r="R1959" s="24" t="s">
        <v>988</v>
      </c>
    </row>
    <row r="1960" spans="1:18" ht="27">
      <c r="A1960" s="24">
        <v>1959</v>
      </c>
      <c r="B1960" s="24" t="s">
        <v>8728</v>
      </c>
      <c r="C1960" s="29">
        <v>202517104343</v>
      </c>
      <c r="D1960" s="24" t="s">
        <v>164</v>
      </c>
      <c r="E1960" s="24" t="s">
        <v>8729</v>
      </c>
      <c r="F1960" s="24" t="s">
        <v>3302</v>
      </c>
      <c r="G1960" s="24" t="s">
        <v>3303</v>
      </c>
      <c r="H1960" s="25" t="s">
        <v>8730</v>
      </c>
      <c r="I1960" s="24"/>
      <c r="J1960" s="24" t="s">
        <v>3048</v>
      </c>
      <c r="K1960" s="26">
        <v>45945</v>
      </c>
      <c r="L1960" s="26">
        <v>45044</v>
      </c>
      <c r="M1960" s="26">
        <v>45959</v>
      </c>
      <c r="N1960" s="24"/>
      <c r="O1960" s="26">
        <v>45959</v>
      </c>
      <c r="P1960" s="24" t="s">
        <v>3239</v>
      </c>
      <c r="Q1960" s="24" t="s">
        <v>3240</v>
      </c>
      <c r="R1960" s="24" t="s">
        <v>988</v>
      </c>
    </row>
    <row r="1961" spans="1:18" ht="40.200000000000003">
      <c r="A1961" s="24">
        <v>1960</v>
      </c>
      <c r="B1961" s="24" t="s">
        <v>8731</v>
      </c>
      <c r="C1961" s="29">
        <v>202547104264</v>
      </c>
      <c r="D1961" s="24" t="s">
        <v>120</v>
      </c>
      <c r="E1961" s="24" t="s">
        <v>8732</v>
      </c>
      <c r="F1961" s="24" t="s">
        <v>3091</v>
      </c>
      <c r="G1961" s="24" t="s">
        <v>8733</v>
      </c>
      <c r="H1961" s="25" t="s">
        <v>8734</v>
      </c>
      <c r="I1961" s="24"/>
      <c r="J1961" s="24" t="s">
        <v>3048</v>
      </c>
      <c r="K1961" s="26">
        <v>45940</v>
      </c>
      <c r="L1961" s="26">
        <v>45959</v>
      </c>
      <c r="M1961" s="26">
        <v>45959</v>
      </c>
      <c r="N1961" s="24"/>
      <c r="O1961" s="26">
        <v>45959</v>
      </c>
      <c r="P1961" s="24" t="s">
        <v>3278</v>
      </c>
      <c r="Q1961" s="24" t="s">
        <v>3279</v>
      </c>
      <c r="R1961" s="24" t="s">
        <v>988</v>
      </c>
    </row>
    <row r="1962" spans="1:18" ht="40.200000000000003">
      <c r="A1962" s="24">
        <v>1961</v>
      </c>
      <c r="B1962" s="24" t="s">
        <v>1534</v>
      </c>
      <c r="C1962" s="29">
        <v>202541104027</v>
      </c>
      <c r="D1962" s="24" t="s">
        <v>37</v>
      </c>
      <c r="E1962" s="24" t="s">
        <v>1535</v>
      </c>
      <c r="F1962" s="24" t="s">
        <v>3059</v>
      </c>
      <c r="G1962" s="24" t="s">
        <v>3330</v>
      </c>
      <c r="H1962" s="25" t="s">
        <v>8735</v>
      </c>
      <c r="I1962" s="24" t="s">
        <v>23</v>
      </c>
      <c r="J1962" s="24" t="s">
        <v>3048</v>
      </c>
      <c r="K1962" s="26">
        <v>45723</v>
      </c>
      <c r="L1962" s="26">
        <v>45959</v>
      </c>
      <c r="M1962" s="26">
        <v>45959</v>
      </c>
      <c r="N1962" s="26">
        <v>46902</v>
      </c>
      <c r="O1962" s="24"/>
      <c r="P1962" s="24" t="s">
        <v>3141</v>
      </c>
      <c r="Q1962" s="24" t="s">
        <v>3142</v>
      </c>
      <c r="R1962" s="24" t="s">
        <v>974</v>
      </c>
    </row>
    <row r="1963" spans="1:18" ht="40.200000000000003">
      <c r="A1963" s="24">
        <v>1962</v>
      </c>
      <c r="B1963" s="24" t="s">
        <v>8736</v>
      </c>
      <c r="C1963" s="29">
        <v>202517104142</v>
      </c>
      <c r="D1963" s="24" t="s">
        <v>47</v>
      </c>
      <c r="E1963" s="24" t="s">
        <v>8737</v>
      </c>
      <c r="F1963" s="24" t="s">
        <v>3091</v>
      </c>
      <c r="G1963" s="24" t="s">
        <v>47</v>
      </c>
      <c r="H1963" s="25" t="s">
        <v>8738</v>
      </c>
      <c r="I1963" s="24"/>
      <c r="J1963" s="24" t="s">
        <v>3048</v>
      </c>
      <c r="K1963" s="26">
        <v>45952</v>
      </c>
      <c r="L1963" s="26">
        <v>45054</v>
      </c>
      <c r="M1963" s="26">
        <v>45959</v>
      </c>
      <c r="N1963" s="24"/>
      <c r="O1963" s="26">
        <v>45975</v>
      </c>
      <c r="P1963" s="24" t="s">
        <v>3726</v>
      </c>
      <c r="Q1963" s="24" t="s">
        <v>3727</v>
      </c>
      <c r="R1963" s="24" t="s">
        <v>988</v>
      </c>
    </row>
    <row r="1964" spans="1:18" ht="40.200000000000003">
      <c r="A1964" s="24">
        <v>1963</v>
      </c>
      <c r="B1964" s="24" t="s">
        <v>8739</v>
      </c>
      <c r="C1964" s="29">
        <v>202547104337</v>
      </c>
      <c r="D1964" s="24" t="s">
        <v>190</v>
      </c>
      <c r="E1964" s="24" t="s">
        <v>8740</v>
      </c>
      <c r="F1964" s="24" t="s">
        <v>3302</v>
      </c>
      <c r="G1964" s="24" t="s">
        <v>7308</v>
      </c>
      <c r="H1964" s="25" t="s">
        <v>8741</v>
      </c>
      <c r="I1964" s="24"/>
      <c r="J1964" s="24" t="s">
        <v>3048</v>
      </c>
      <c r="K1964" s="26">
        <v>45884</v>
      </c>
      <c r="L1964" s="26">
        <v>45016</v>
      </c>
      <c r="M1964" s="26">
        <v>45959</v>
      </c>
      <c r="N1964" s="24"/>
      <c r="O1964" s="26">
        <v>45959</v>
      </c>
      <c r="P1964" s="24" t="s">
        <v>3893</v>
      </c>
      <c r="Q1964" s="24" t="s">
        <v>3894</v>
      </c>
      <c r="R1964" s="24" t="s">
        <v>988</v>
      </c>
    </row>
    <row r="1965" spans="1:18" ht="66.599999999999994">
      <c r="A1965" s="24">
        <v>1964</v>
      </c>
      <c r="B1965" s="24" t="s">
        <v>792</v>
      </c>
      <c r="C1965" s="29">
        <v>202544104413</v>
      </c>
      <c r="D1965" s="24" t="s">
        <v>95</v>
      </c>
      <c r="E1965" s="24" t="s">
        <v>793</v>
      </c>
      <c r="F1965" s="24" t="s">
        <v>3059</v>
      </c>
      <c r="G1965" s="24" t="s">
        <v>7516</v>
      </c>
      <c r="H1965" s="25" t="s">
        <v>8742</v>
      </c>
      <c r="I1965" s="24"/>
      <c r="J1965" s="24" t="s">
        <v>3048</v>
      </c>
      <c r="K1965" s="26">
        <v>45937</v>
      </c>
      <c r="L1965" s="26">
        <v>45618</v>
      </c>
      <c r="M1965" s="26">
        <v>45959</v>
      </c>
      <c r="N1965" s="26">
        <v>46560</v>
      </c>
      <c r="O1965" s="24"/>
      <c r="P1965" s="24" t="s">
        <v>3149</v>
      </c>
      <c r="Q1965" s="24" t="s">
        <v>3150</v>
      </c>
      <c r="R1965" s="24" t="s">
        <v>650</v>
      </c>
    </row>
    <row r="1966" spans="1:18" ht="40.200000000000003">
      <c r="A1966" s="24">
        <v>1965</v>
      </c>
      <c r="B1966" s="24" t="s">
        <v>8743</v>
      </c>
      <c r="C1966" s="29">
        <v>202547104535</v>
      </c>
      <c r="D1966" s="24" t="s">
        <v>40</v>
      </c>
      <c r="E1966" s="24" t="s">
        <v>8744</v>
      </c>
      <c r="F1966" s="24" t="s">
        <v>3091</v>
      </c>
      <c r="G1966" s="24" t="s">
        <v>3856</v>
      </c>
      <c r="H1966" s="25" t="s">
        <v>8745</v>
      </c>
      <c r="I1966" s="24"/>
      <c r="J1966" s="24" t="s">
        <v>3048</v>
      </c>
      <c r="K1966" s="26">
        <v>45931</v>
      </c>
      <c r="L1966" s="26">
        <v>45247</v>
      </c>
      <c r="M1966" s="26">
        <v>45959</v>
      </c>
      <c r="N1966" s="24"/>
      <c r="O1966" s="26">
        <v>45959</v>
      </c>
      <c r="P1966" s="24" t="s">
        <v>3893</v>
      </c>
      <c r="Q1966" s="24" t="s">
        <v>3894</v>
      </c>
      <c r="R1966" s="24" t="s">
        <v>988</v>
      </c>
    </row>
    <row r="1967" spans="1:18" ht="27">
      <c r="A1967" s="24">
        <v>1966</v>
      </c>
      <c r="B1967" s="24" t="s">
        <v>8746</v>
      </c>
      <c r="C1967" s="29">
        <v>202517104362</v>
      </c>
      <c r="D1967" s="24" t="s">
        <v>167</v>
      </c>
      <c r="E1967" s="24" t="s">
        <v>8747</v>
      </c>
      <c r="F1967" s="24" t="s">
        <v>3091</v>
      </c>
      <c r="G1967" s="24" t="s">
        <v>8748</v>
      </c>
      <c r="H1967" s="25" t="s">
        <v>8749</v>
      </c>
      <c r="I1967" s="24"/>
      <c r="J1967" s="24" t="s">
        <v>3048</v>
      </c>
      <c r="K1967" s="26">
        <v>45939</v>
      </c>
      <c r="L1967" s="26">
        <v>45015</v>
      </c>
      <c r="M1967" s="26">
        <v>45959</v>
      </c>
      <c r="N1967" s="24"/>
      <c r="O1967" s="26">
        <v>45959</v>
      </c>
      <c r="P1967" s="24" t="s">
        <v>3109</v>
      </c>
      <c r="Q1967" s="24" t="s">
        <v>3110</v>
      </c>
      <c r="R1967" s="24" t="s">
        <v>988</v>
      </c>
    </row>
    <row r="1968" spans="1:18" ht="27">
      <c r="A1968" s="24">
        <v>1967</v>
      </c>
      <c r="B1968" s="24" t="s">
        <v>8750</v>
      </c>
      <c r="C1968" s="29">
        <v>202517104393</v>
      </c>
      <c r="D1968" s="24" t="s">
        <v>48</v>
      </c>
      <c r="E1968" s="24" t="s">
        <v>8751</v>
      </c>
      <c r="F1968" s="24" t="s">
        <v>3066</v>
      </c>
      <c r="G1968" s="24" t="s">
        <v>3319</v>
      </c>
      <c r="H1968" s="25" t="s">
        <v>8752</v>
      </c>
      <c r="I1968" s="24"/>
      <c r="J1968" s="24" t="s">
        <v>3048</v>
      </c>
      <c r="K1968" s="26">
        <v>45902</v>
      </c>
      <c r="L1968" s="26">
        <v>45106</v>
      </c>
      <c r="M1968" s="26">
        <v>45959</v>
      </c>
      <c r="N1968" s="24"/>
      <c r="O1968" s="26">
        <v>45959</v>
      </c>
      <c r="P1968" s="24" t="s">
        <v>3049</v>
      </c>
      <c r="Q1968" s="24" t="s">
        <v>3050</v>
      </c>
      <c r="R1968" s="24" t="s">
        <v>988</v>
      </c>
    </row>
    <row r="1969" spans="1:18" ht="53.4">
      <c r="A1969" s="24">
        <v>1968</v>
      </c>
      <c r="B1969" s="24" t="s">
        <v>8753</v>
      </c>
      <c r="C1969" s="29">
        <v>202547104339</v>
      </c>
      <c r="D1969" s="24" t="s">
        <v>159</v>
      </c>
      <c r="E1969" s="24" t="s">
        <v>8754</v>
      </c>
      <c r="F1969" s="24" t="s">
        <v>3059</v>
      </c>
      <c r="G1969" s="24" t="s">
        <v>8755</v>
      </c>
      <c r="H1969" s="25" t="s">
        <v>8756</v>
      </c>
      <c r="I1969" s="24"/>
      <c r="J1969" s="24" t="s">
        <v>3048</v>
      </c>
      <c r="K1969" s="26">
        <v>45897</v>
      </c>
      <c r="L1969" s="26">
        <v>45016</v>
      </c>
      <c r="M1969" s="26">
        <v>45959</v>
      </c>
      <c r="N1969" s="24"/>
      <c r="O1969" s="26">
        <v>45959</v>
      </c>
      <c r="P1969" s="24" t="s">
        <v>3228</v>
      </c>
      <c r="Q1969" s="24" t="s">
        <v>3229</v>
      </c>
      <c r="R1969" s="24" t="s">
        <v>988</v>
      </c>
    </row>
    <row r="1970" spans="1:18" ht="27">
      <c r="A1970" s="24">
        <v>1969</v>
      </c>
      <c r="B1970" s="24" t="s">
        <v>8757</v>
      </c>
      <c r="C1970" s="29">
        <v>202517104424</v>
      </c>
      <c r="D1970" s="24" t="s">
        <v>35</v>
      </c>
      <c r="E1970" s="24" t="s">
        <v>8758</v>
      </c>
      <c r="F1970" s="24" t="s">
        <v>3091</v>
      </c>
      <c r="G1970" s="24" t="s">
        <v>3213</v>
      </c>
      <c r="H1970" s="25" t="s">
        <v>8759</v>
      </c>
      <c r="I1970" s="24"/>
      <c r="J1970" s="24" t="s">
        <v>3048</v>
      </c>
      <c r="K1970" s="26">
        <v>45958</v>
      </c>
      <c r="L1970" s="26">
        <v>45014</v>
      </c>
      <c r="M1970" s="26">
        <v>45959</v>
      </c>
      <c r="N1970" s="24"/>
      <c r="O1970" s="26">
        <v>45959</v>
      </c>
      <c r="P1970" s="24" t="s">
        <v>3079</v>
      </c>
      <c r="Q1970" s="24" t="s">
        <v>3080</v>
      </c>
      <c r="R1970" s="24" t="s">
        <v>988</v>
      </c>
    </row>
    <row r="1971" spans="1:18" ht="53.4">
      <c r="A1971" s="24">
        <v>1970</v>
      </c>
      <c r="B1971" s="24" t="s">
        <v>8760</v>
      </c>
      <c r="C1971" s="29">
        <v>202531104419</v>
      </c>
      <c r="D1971" s="24" t="s">
        <v>38</v>
      </c>
      <c r="E1971" s="24" t="s">
        <v>8761</v>
      </c>
      <c r="F1971" s="24" t="s">
        <v>3052</v>
      </c>
      <c r="G1971" s="24" t="s">
        <v>38</v>
      </c>
      <c r="H1971" s="25" t="s">
        <v>8762</v>
      </c>
      <c r="I1971" s="24" t="s">
        <v>23</v>
      </c>
      <c r="J1971" s="24" t="s">
        <v>3048</v>
      </c>
      <c r="K1971" s="26">
        <v>45861</v>
      </c>
      <c r="L1971" s="26">
        <v>45959</v>
      </c>
      <c r="M1971" s="26">
        <v>45959</v>
      </c>
      <c r="N1971" s="24"/>
      <c r="O1971" s="26">
        <v>45959</v>
      </c>
      <c r="P1971" s="24" t="s">
        <v>3130</v>
      </c>
      <c r="Q1971" s="24" t="s">
        <v>3131</v>
      </c>
      <c r="R1971" s="24" t="s">
        <v>988</v>
      </c>
    </row>
    <row r="1972" spans="1:18" ht="53.4">
      <c r="A1972" s="24">
        <v>1971</v>
      </c>
      <c r="B1972" s="24" t="s">
        <v>8763</v>
      </c>
      <c r="C1972" s="29">
        <v>202531104331</v>
      </c>
      <c r="D1972" s="24" t="s">
        <v>38</v>
      </c>
      <c r="E1972" s="24" t="s">
        <v>8764</v>
      </c>
      <c r="F1972" s="24" t="s">
        <v>3052</v>
      </c>
      <c r="G1972" s="24" t="s">
        <v>38</v>
      </c>
      <c r="H1972" s="25" t="s">
        <v>8765</v>
      </c>
      <c r="I1972" s="24" t="s">
        <v>23</v>
      </c>
      <c r="J1972" s="24" t="s">
        <v>3048</v>
      </c>
      <c r="K1972" s="26">
        <v>45861</v>
      </c>
      <c r="L1972" s="26">
        <v>45959</v>
      </c>
      <c r="M1972" s="26">
        <v>45959</v>
      </c>
      <c r="N1972" s="24"/>
      <c r="O1972" s="26">
        <v>45959</v>
      </c>
      <c r="P1972" s="24" t="s">
        <v>3130</v>
      </c>
      <c r="Q1972" s="24" t="s">
        <v>3131</v>
      </c>
      <c r="R1972" s="24" t="s">
        <v>988</v>
      </c>
    </row>
    <row r="1973" spans="1:18" ht="27">
      <c r="A1973" s="24">
        <v>1972</v>
      </c>
      <c r="B1973" s="24" t="s">
        <v>8766</v>
      </c>
      <c r="C1973" s="29">
        <v>202531104556</v>
      </c>
      <c r="D1973" s="24" t="s">
        <v>38</v>
      </c>
      <c r="E1973" s="24" t="s">
        <v>8767</v>
      </c>
      <c r="F1973" s="24" t="s">
        <v>3052</v>
      </c>
      <c r="G1973" s="24" t="s">
        <v>38</v>
      </c>
      <c r="H1973" s="25" t="s">
        <v>8768</v>
      </c>
      <c r="I1973" s="24" t="s">
        <v>23</v>
      </c>
      <c r="J1973" s="24" t="s">
        <v>3048</v>
      </c>
      <c r="K1973" s="26">
        <v>45959</v>
      </c>
      <c r="L1973" s="26">
        <v>45959</v>
      </c>
      <c r="M1973" s="26">
        <v>45959</v>
      </c>
      <c r="N1973" s="24"/>
      <c r="O1973" s="26">
        <v>45959</v>
      </c>
      <c r="P1973" s="24" t="s">
        <v>3120</v>
      </c>
      <c r="Q1973" s="24" t="s">
        <v>3121</v>
      </c>
      <c r="R1973" s="24" t="s">
        <v>988</v>
      </c>
    </row>
    <row r="1974" spans="1:18" ht="27">
      <c r="A1974" s="24">
        <v>1973</v>
      </c>
      <c r="B1974" s="24" t="s">
        <v>8769</v>
      </c>
      <c r="C1974" s="29">
        <v>202547104488</v>
      </c>
      <c r="D1974" s="24" t="s">
        <v>102</v>
      </c>
      <c r="E1974" s="24" t="s">
        <v>8770</v>
      </c>
      <c r="F1974" s="24" t="s">
        <v>3312</v>
      </c>
      <c r="G1974" s="24" t="s">
        <v>7098</v>
      </c>
      <c r="H1974" s="25" t="s">
        <v>8771</v>
      </c>
      <c r="I1974" s="24"/>
      <c r="J1974" s="24" t="s">
        <v>3048</v>
      </c>
      <c r="K1974" s="26">
        <v>45870</v>
      </c>
      <c r="L1974" s="26">
        <v>45044</v>
      </c>
      <c r="M1974" s="26">
        <v>45959</v>
      </c>
      <c r="N1974" s="24"/>
      <c r="O1974" s="26">
        <v>45959</v>
      </c>
      <c r="P1974" s="24" t="s">
        <v>3224</v>
      </c>
      <c r="Q1974" s="24" t="s">
        <v>3225</v>
      </c>
      <c r="R1974" s="24" t="s">
        <v>988</v>
      </c>
    </row>
    <row r="1975" spans="1:18" ht="27">
      <c r="A1975" s="24">
        <v>1974</v>
      </c>
      <c r="B1975" s="24" t="s">
        <v>8772</v>
      </c>
      <c r="C1975" s="29">
        <v>202511104110</v>
      </c>
      <c r="D1975" s="24" t="s">
        <v>57</v>
      </c>
      <c r="E1975" s="24" t="s">
        <v>8773</v>
      </c>
      <c r="F1975" s="24" t="s">
        <v>3052</v>
      </c>
      <c r="G1975" s="24" t="s">
        <v>57</v>
      </c>
      <c r="H1975" s="25" t="s">
        <v>8774</v>
      </c>
      <c r="I1975" s="24" t="s">
        <v>23</v>
      </c>
      <c r="J1975" s="24" t="s">
        <v>3048</v>
      </c>
      <c r="K1975" s="26">
        <v>45915</v>
      </c>
      <c r="L1975" s="26">
        <v>45959</v>
      </c>
      <c r="M1975" s="26">
        <v>45959</v>
      </c>
      <c r="N1975" s="24"/>
      <c r="O1975" s="26">
        <v>45959</v>
      </c>
      <c r="P1975" s="24" t="s">
        <v>3135</v>
      </c>
      <c r="Q1975" s="24" t="s">
        <v>3136</v>
      </c>
      <c r="R1975" s="24" t="s">
        <v>988</v>
      </c>
    </row>
    <row r="1976" spans="1:18" ht="27">
      <c r="A1976" s="24">
        <v>1975</v>
      </c>
      <c r="B1976" s="24" t="s">
        <v>8775</v>
      </c>
      <c r="C1976" s="29">
        <v>202511104430</v>
      </c>
      <c r="D1976" s="24" t="s">
        <v>57</v>
      </c>
      <c r="E1976" s="24" t="s">
        <v>8776</v>
      </c>
      <c r="F1976" s="24" t="s">
        <v>3052</v>
      </c>
      <c r="G1976" s="24" t="s">
        <v>6805</v>
      </c>
      <c r="H1976" s="25" t="s">
        <v>8777</v>
      </c>
      <c r="I1976" s="24" t="s">
        <v>23</v>
      </c>
      <c r="J1976" s="24" t="s">
        <v>3048</v>
      </c>
      <c r="K1976" s="26">
        <v>45937</v>
      </c>
      <c r="L1976" s="26">
        <v>45959</v>
      </c>
      <c r="M1976" s="26">
        <v>45959</v>
      </c>
      <c r="N1976" s="24"/>
      <c r="O1976" s="26">
        <v>45959</v>
      </c>
      <c r="P1976" s="24" t="s">
        <v>3135</v>
      </c>
      <c r="Q1976" s="24" t="s">
        <v>3136</v>
      </c>
      <c r="R1976" s="24" t="s">
        <v>988</v>
      </c>
    </row>
    <row r="1977" spans="1:18" ht="53.4">
      <c r="A1977" s="24">
        <v>1976</v>
      </c>
      <c r="B1977" s="24" t="s">
        <v>8778</v>
      </c>
      <c r="C1977" s="29">
        <v>202517104333</v>
      </c>
      <c r="D1977" s="24" t="s">
        <v>225</v>
      </c>
      <c r="E1977" s="24" t="s">
        <v>8779</v>
      </c>
      <c r="F1977" s="24" t="s">
        <v>3165</v>
      </c>
      <c r="G1977" s="24" t="s">
        <v>8780</v>
      </c>
      <c r="H1977" s="25" t="s">
        <v>8781</v>
      </c>
      <c r="I1977" s="24"/>
      <c r="J1977" s="24" t="s">
        <v>3048</v>
      </c>
      <c r="K1977" s="26">
        <v>45925</v>
      </c>
      <c r="L1977" s="26">
        <v>45959</v>
      </c>
      <c r="M1977" s="26">
        <v>45959</v>
      </c>
      <c r="N1977" s="24"/>
      <c r="O1977" s="26">
        <v>45959</v>
      </c>
      <c r="P1977" s="24" t="s">
        <v>3049</v>
      </c>
      <c r="Q1977" s="24" t="s">
        <v>3050</v>
      </c>
      <c r="R1977" s="24" t="s">
        <v>988</v>
      </c>
    </row>
    <row r="1978" spans="1:18" ht="79.8">
      <c r="A1978" s="24">
        <v>1977</v>
      </c>
      <c r="B1978" s="24" t="s">
        <v>8782</v>
      </c>
      <c r="C1978" s="29">
        <v>202517104334</v>
      </c>
      <c r="D1978" s="24" t="s">
        <v>225</v>
      </c>
      <c r="E1978" s="24" t="s">
        <v>8783</v>
      </c>
      <c r="F1978" s="24" t="s">
        <v>3165</v>
      </c>
      <c r="G1978" s="24" t="s">
        <v>8780</v>
      </c>
      <c r="H1978" s="25" t="s">
        <v>8784</v>
      </c>
      <c r="I1978" s="24"/>
      <c r="J1978" s="24" t="s">
        <v>3048</v>
      </c>
      <c r="K1978" s="26">
        <v>45926</v>
      </c>
      <c r="L1978" s="26">
        <v>45040</v>
      </c>
      <c r="M1978" s="26">
        <v>45959</v>
      </c>
      <c r="N1978" s="24"/>
      <c r="O1978" s="26">
        <v>45959</v>
      </c>
      <c r="P1978" s="24" t="s">
        <v>3049</v>
      </c>
      <c r="Q1978" s="24" t="s">
        <v>3050</v>
      </c>
      <c r="R1978" s="24" t="s">
        <v>988</v>
      </c>
    </row>
    <row r="1979" spans="1:18" ht="66.599999999999994">
      <c r="A1979" s="24">
        <v>1978</v>
      </c>
      <c r="B1979" s="24" t="s">
        <v>8785</v>
      </c>
      <c r="C1979" s="29">
        <v>202517104136</v>
      </c>
      <c r="D1979" s="24" t="s">
        <v>225</v>
      </c>
      <c r="E1979" s="24" t="s">
        <v>8786</v>
      </c>
      <c r="F1979" s="24" t="s">
        <v>3165</v>
      </c>
      <c r="G1979" s="24" t="s">
        <v>8780</v>
      </c>
      <c r="H1979" s="25" t="s">
        <v>8787</v>
      </c>
      <c r="I1979" s="24"/>
      <c r="J1979" s="24" t="s">
        <v>3048</v>
      </c>
      <c r="K1979" s="26">
        <v>45926</v>
      </c>
      <c r="L1979" s="26">
        <v>45040</v>
      </c>
      <c r="M1979" s="26">
        <v>45959</v>
      </c>
      <c r="N1979" s="24"/>
      <c r="O1979" s="26">
        <v>45959</v>
      </c>
      <c r="P1979" s="24" t="s">
        <v>3254</v>
      </c>
      <c r="Q1979" s="24" t="s">
        <v>3255</v>
      </c>
      <c r="R1979" s="24" t="s">
        <v>988</v>
      </c>
    </row>
    <row r="1980" spans="1:18" ht="27">
      <c r="A1980" s="24">
        <v>1979</v>
      </c>
      <c r="B1980" s="24" t="s">
        <v>8788</v>
      </c>
      <c r="C1980" s="29">
        <v>202517104141</v>
      </c>
      <c r="D1980" s="24" t="s">
        <v>51</v>
      </c>
      <c r="E1980" s="24" t="s">
        <v>8789</v>
      </c>
      <c r="F1980" s="24" t="s">
        <v>3091</v>
      </c>
      <c r="G1980" s="24" t="s">
        <v>51</v>
      </c>
      <c r="H1980" s="25" t="s">
        <v>8790</v>
      </c>
      <c r="I1980" s="24"/>
      <c r="J1980" s="24" t="s">
        <v>3048</v>
      </c>
      <c r="K1980" s="26">
        <v>45898</v>
      </c>
      <c r="L1980" s="26">
        <v>45027</v>
      </c>
      <c r="M1980" s="26">
        <v>45959</v>
      </c>
      <c r="N1980" s="24"/>
      <c r="O1980" s="26">
        <v>45959</v>
      </c>
      <c r="P1980" s="24" t="s">
        <v>3158</v>
      </c>
      <c r="Q1980" s="24" t="s">
        <v>3159</v>
      </c>
      <c r="R1980" s="24" t="s">
        <v>988</v>
      </c>
    </row>
    <row r="1981" spans="1:18" ht="53.4">
      <c r="A1981" s="24">
        <v>1980</v>
      </c>
      <c r="B1981" s="24" t="s">
        <v>8791</v>
      </c>
      <c r="C1981" s="29">
        <v>202547104546</v>
      </c>
      <c r="D1981" s="24" t="s">
        <v>149</v>
      </c>
      <c r="E1981" s="24" t="s">
        <v>8792</v>
      </c>
      <c r="F1981" s="24" t="s">
        <v>3117</v>
      </c>
      <c r="G1981" s="24" t="s">
        <v>8793</v>
      </c>
      <c r="H1981" s="25" t="s">
        <v>8794</v>
      </c>
      <c r="I1981" s="24"/>
      <c r="J1981" s="24" t="s">
        <v>3048</v>
      </c>
      <c r="K1981" s="26">
        <v>45912</v>
      </c>
      <c r="L1981" s="26">
        <v>45016</v>
      </c>
      <c r="M1981" s="26">
        <v>45959</v>
      </c>
      <c r="N1981" s="24"/>
      <c r="O1981" s="26">
        <v>45959</v>
      </c>
      <c r="P1981" s="24" t="s">
        <v>3120</v>
      </c>
      <c r="Q1981" s="24" t="s">
        <v>3121</v>
      </c>
      <c r="R1981" s="24" t="s">
        <v>988</v>
      </c>
    </row>
    <row r="1982" spans="1:18" ht="40.200000000000003">
      <c r="A1982" s="24">
        <v>1981</v>
      </c>
      <c r="B1982" s="24" t="s">
        <v>8795</v>
      </c>
      <c r="C1982" s="29">
        <v>202521104540</v>
      </c>
      <c r="D1982" s="24" t="s">
        <v>45</v>
      </c>
      <c r="E1982" s="24" t="s">
        <v>8796</v>
      </c>
      <c r="F1982" s="24" t="s">
        <v>3052</v>
      </c>
      <c r="G1982" s="24" t="s">
        <v>45</v>
      </c>
      <c r="H1982" s="25" t="s">
        <v>8797</v>
      </c>
      <c r="I1982" s="24" t="s">
        <v>23</v>
      </c>
      <c r="J1982" s="24" t="s">
        <v>3048</v>
      </c>
      <c r="K1982" s="26">
        <v>45919</v>
      </c>
      <c r="L1982" s="26">
        <v>45959</v>
      </c>
      <c r="M1982" s="26">
        <v>45959</v>
      </c>
      <c r="N1982" s="24"/>
      <c r="O1982" s="26">
        <v>45959</v>
      </c>
      <c r="P1982" s="24" t="s">
        <v>3305</v>
      </c>
      <c r="Q1982" s="24" t="s">
        <v>3306</v>
      </c>
      <c r="R1982" s="24" t="s">
        <v>988</v>
      </c>
    </row>
    <row r="1983" spans="1:18" ht="27">
      <c r="A1983" s="24">
        <v>1982</v>
      </c>
      <c r="B1983" s="24" t="s">
        <v>8798</v>
      </c>
      <c r="C1983" s="29">
        <v>202517104336</v>
      </c>
      <c r="D1983" s="24" t="s">
        <v>455</v>
      </c>
      <c r="E1983" s="24" t="s">
        <v>8799</v>
      </c>
      <c r="F1983" s="24" t="s">
        <v>3342</v>
      </c>
      <c r="G1983" s="24" t="s">
        <v>8800</v>
      </c>
      <c r="H1983" s="25" t="s">
        <v>8801</v>
      </c>
      <c r="I1983" s="24"/>
      <c r="J1983" s="24" t="s">
        <v>3048</v>
      </c>
      <c r="K1983" s="26">
        <v>45951</v>
      </c>
      <c r="L1983" s="26">
        <v>45016</v>
      </c>
      <c r="M1983" s="26">
        <v>45959</v>
      </c>
      <c r="N1983" s="24"/>
      <c r="O1983" s="26">
        <v>45959</v>
      </c>
      <c r="P1983" s="24" t="s">
        <v>3397</v>
      </c>
      <c r="Q1983" s="24" t="s">
        <v>3398</v>
      </c>
      <c r="R1983" s="24" t="s">
        <v>988</v>
      </c>
    </row>
    <row r="1984" spans="1:18" ht="40.200000000000003">
      <c r="A1984" s="24">
        <v>1983</v>
      </c>
      <c r="B1984" s="24" t="s">
        <v>8802</v>
      </c>
      <c r="C1984" s="29">
        <v>202513104426</v>
      </c>
      <c r="D1984" s="24" t="s">
        <v>62</v>
      </c>
      <c r="E1984" s="24" t="s">
        <v>8803</v>
      </c>
      <c r="F1984" s="24" t="s">
        <v>3052</v>
      </c>
      <c r="G1984" s="24" t="s">
        <v>5354</v>
      </c>
      <c r="H1984" s="25" t="s">
        <v>8804</v>
      </c>
      <c r="I1984" s="24" t="s">
        <v>23</v>
      </c>
      <c r="J1984" s="24" t="s">
        <v>3048</v>
      </c>
      <c r="K1984" s="26">
        <v>45896</v>
      </c>
      <c r="L1984" s="26">
        <v>45959</v>
      </c>
      <c r="M1984" s="26">
        <v>45959</v>
      </c>
      <c r="N1984" s="24"/>
      <c r="O1984" s="26">
        <v>45959</v>
      </c>
      <c r="P1984" s="24" t="s">
        <v>3284</v>
      </c>
      <c r="Q1984" s="24" t="s">
        <v>3285</v>
      </c>
      <c r="R1984" s="24" t="s">
        <v>988</v>
      </c>
    </row>
    <row r="1985" spans="1:18" ht="53.4">
      <c r="A1985" s="24">
        <v>1984</v>
      </c>
      <c r="B1985" s="24" t="s">
        <v>8805</v>
      </c>
      <c r="C1985" s="29">
        <v>202547104412</v>
      </c>
      <c r="D1985" s="24" t="s">
        <v>123</v>
      </c>
      <c r="E1985" s="24" t="s">
        <v>8806</v>
      </c>
      <c r="F1985" s="24" t="s">
        <v>3045</v>
      </c>
      <c r="G1985" s="24" t="s">
        <v>4679</v>
      </c>
      <c r="H1985" s="25" t="s">
        <v>8807</v>
      </c>
      <c r="I1985" s="24"/>
      <c r="J1985" s="24" t="s">
        <v>3048</v>
      </c>
      <c r="K1985" s="26">
        <v>45848</v>
      </c>
      <c r="L1985" s="26">
        <v>45057</v>
      </c>
      <c r="M1985" s="26">
        <v>45959</v>
      </c>
      <c r="N1985" s="24"/>
      <c r="O1985" s="26">
        <v>45959</v>
      </c>
      <c r="P1985" s="24" t="s">
        <v>3278</v>
      </c>
      <c r="Q1985" s="24" t="s">
        <v>3279</v>
      </c>
      <c r="R1985" s="24" t="s">
        <v>988</v>
      </c>
    </row>
    <row r="1986" spans="1:18" ht="40.200000000000003">
      <c r="A1986" s="24">
        <v>1985</v>
      </c>
      <c r="B1986" s="24" t="s">
        <v>8808</v>
      </c>
      <c r="C1986" s="29">
        <v>202511104520</v>
      </c>
      <c r="D1986" s="24" t="s">
        <v>72</v>
      </c>
      <c r="E1986" s="24" t="s">
        <v>8809</v>
      </c>
      <c r="F1986" s="24" t="s">
        <v>3052</v>
      </c>
      <c r="G1986" s="24" t="s">
        <v>3319</v>
      </c>
      <c r="H1986" s="25" t="s">
        <v>8810</v>
      </c>
      <c r="I1986" s="24" t="s">
        <v>23</v>
      </c>
      <c r="J1986" s="24" t="s">
        <v>3048</v>
      </c>
      <c r="K1986" s="26">
        <v>45881</v>
      </c>
      <c r="L1986" s="26">
        <v>45959</v>
      </c>
      <c r="M1986" s="26">
        <v>45959</v>
      </c>
      <c r="N1986" s="24"/>
      <c r="O1986" s="26">
        <v>45959</v>
      </c>
      <c r="P1986" s="24" t="s">
        <v>3289</v>
      </c>
      <c r="Q1986" s="24" t="s">
        <v>3290</v>
      </c>
      <c r="R1986" s="24" t="s">
        <v>988</v>
      </c>
    </row>
    <row r="1987" spans="1:18" ht="40.200000000000003">
      <c r="A1987" s="24">
        <v>1986</v>
      </c>
      <c r="B1987" s="24" t="s">
        <v>8811</v>
      </c>
      <c r="C1987" s="29">
        <v>202514104376</v>
      </c>
      <c r="D1987" s="24" t="s">
        <v>77</v>
      </c>
      <c r="E1987" s="24" t="s">
        <v>8812</v>
      </c>
      <c r="F1987" s="24" t="s">
        <v>3045</v>
      </c>
      <c r="G1987" s="24" t="s">
        <v>8813</v>
      </c>
      <c r="H1987" s="25" t="s">
        <v>8814</v>
      </c>
      <c r="I1987" s="24"/>
      <c r="J1987" s="24" t="s">
        <v>3048</v>
      </c>
      <c r="K1987" s="26">
        <v>45947</v>
      </c>
      <c r="L1987" s="26">
        <v>45594</v>
      </c>
      <c r="M1987" s="26">
        <v>45959</v>
      </c>
      <c r="N1987" s="24"/>
      <c r="O1987" s="26">
        <v>45959</v>
      </c>
      <c r="P1987" s="24" t="s">
        <v>3284</v>
      </c>
      <c r="Q1987" s="24" t="s">
        <v>3285</v>
      </c>
      <c r="R1987" s="24" t="s">
        <v>988</v>
      </c>
    </row>
    <row r="1988" spans="1:18" ht="40.200000000000003">
      <c r="A1988" s="24">
        <v>1987</v>
      </c>
      <c r="B1988" s="24" t="s">
        <v>8815</v>
      </c>
      <c r="C1988" s="29">
        <v>202514104481</v>
      </c>
      <c r="D1988" s="24" t="s">
        <v>77</v>
      </c>
      <c r="E1988" s="24" t="s">
        <v>8816</v>
      </c>
      <c r="F1988" s="24" t="s">
        <v>3045</v>
      </c>
      <c r="G1988" s="24" t="s">
        <v>8813</v>
      </c>
      <c r="H1988" s="25" t="s">
        <v>8817</v>
      </c>
      <c r="I1988" s="24"/>
      <c r="J1988" s="24" t="s">
        <v>3048</v>
      </c>
      <c r="K1988" s="26">
        <v>45958</v>
      </c>
      <c r="L1988" s="26">
        <v>45594</v>
      </c>
      <c r="M1988" s="26">
        <v>45959</v>
      </c>
      <c r="N1988" s="24"/>
      <c r="O1988" s="26">
        <v>45959</v>
      </c>
      <c r="P1988" s="24" t="s">
        <v>3284</v>
      </c>
      <c r="Q1988" s="24" t="s">
        <v>3285</v>
      </c>
      <c r="R1988" s="24" t="s">
        <v>988</v>
      </c>
    </row>
    <row r="1989" spans="1:18" ht="40.200000000000003">
      <c r="A1989" s="24">
        <v>1988</v>
      </c>
      <c r="B1989" s="24" t="s">
        <v>8818</v>
      </c>
      <c r="C1989" s="29">
        <v>202517104347</v>
      </c>
      <c r="D1989" s="24" t="s">
        <v>34</v>
      </c>
      <c r="E1989" s="24" t="s">
        <v>8819</v>
      </c>
      <c r="F1989" s="24" t="s">
        <v>3066</v>
      </c>
      <c r="G1989" s="24" t="s">
        <v>3067</v>
      </c>
      <c r="H1989" s="25" t="s">
        <v>8820</v>
      </c>
      <c r="I1989" s="24"/>
      <c r="J1989" s="24" t="s">
        <v>3048</v>
      </c>
      <c r="K1989" s="26">
        <v>45926</v>
      </c>
      <c r="L1989" s="26">
        <v>45176</v>
      </c>
      <c r="M1989" s="26">
        <v>45959</v>
      </c>
      <c r="N1989" s="24"/>
      <c r="O1989" s="26">
        <v>45959</v>
      </c>
      <c r="P1989" s="24" t="s">
        <v>3141</v>
      </c>
      <c r="Q1989" s="24" t="s">
        <v>3142</v>
      </c>
      <c r="R1989" s="24" t="s">
        <v>988</v>
      </c>
    </row>
    <row r="1990" spans="1:18" ht="40.200000000000003">
      <c r="A1990" s="24">
        <v>1989</v>
      </c>
      <c r="B1990" s="24" t="s">
        <v>8821</v>
      </c>
      <c r="C1990" s="29">
        <v>202547104420</v>
      </c>
      <c r="D1990" s="24" t="s">
        <v>31</v>
      </c>
      <c r="E1990" s="24" t="s">
        <v>8822</v>
      </c>
      <c r="F1990" s="24" t="s">
        <v>3091</v>
      </c>
      <c r="G1990" s="24" t="s">
        <v>31</v>
      </c>
      <c r="H1990" s="25" t="s">
        <v>8823</v>
      </c>
      <c r="I1990" s="24"/>
      <c r="J1990" s="24" t="s">
        <v>3048</v>
      </c>
      <c r="K1990" s="26">
        <v>45957</v>
      </c>
      <c r="L1990" s="26">
        <v>45100</v>
      </c>
      <c r="M1990" s="26">
        <v>45959</v>
      </c>
      <c r="N1990" s="24"/>
      <c r="O1990" s="26">
        <v>45959</v>
      </c>
      <c r="P1990" s="24" t="s">
        <v>4022</v>
      </c>
      <c r="Q1990" s="24" t="s">
        <v>3104</v>
      </c>
      <c r="R1990" s="24" t="s">
        <v>988</v>
      </c>
    </row>
    <row r="1991" spans="1:18" ht="40.200000000000003">
      <c r="A1991" s="24">
        <v>1990</v>
      </c>
      <c r="B1991" s="24" t="s">
        <v>1536</v>
      </c>
      <c r="C1991" s="29">
        <v>202541104113</v>
      </c>
      <c r="D1991" s="24" t="s">
        <v>31</v>
      </c>
      <c r="E1991" s="24" t="s">
        <v>1537</v>
      </c>
      <c r="F1991" s="24" t="s">
        <v>3091</v>
      </c>
      <c r="G1991" s="24" t="s">
        <v>31</v>
      </c>
      <c r="H1991" s="25" t="s">
        <v>8824</v>
      </c>
      <c r="I1991" s="24" t="s">
        <v>3152</v>
      </c>
      <c r="J1991" s="24" t="s">
        <v>3048</v>
      </c>
      <c r="K1991" s="26">
        <v>45959</v>
      </c>
      <c r="L1991" s="26">
        <v>45959</v>
      </c>
      <c r="M1991" s="26">
        <v>45959</v>
      </c>
      <c r="N1991" s="26">
        <v>46902</v>
      </c>
      <c r="O1991" s="24"/>
      <c r="P1991" s="24" t="s">
        <v>4022</v>
      </c>
      <c r="Q1991" s="24" t="s">
        <v>3104</v>
      </c>
      <c r="R1991" s="24" t="s">
        <v>968</v>
      </c>
    </row>
    <row r="1992" spans="1:18" ht="53.4">
      <c r="A1992" s="24">
        <v>1991</v>
      </c>
      <c r="B1992" s="24" t="s">
        <v>8825</v>
      </c>
      <c r="C1992" s="29">
        <v>202547104000</v>
      </c>
      <c r="D1992" s="24" t="s">
        <v>31</v>
      </c>
      <c r="E1992" s="24" t="s">
        <v>8826</v>
      </c>
      <c r="F1992" s="24" t="s">
        <v>3091</v>
      </c>
      <c r="G1992" s="24" t="s">
        <v>31</v>
      </c>
      <c r="H1992" s="25" t="s">
        <v>8827</v>
      </c>
      <c r="I1992" s="24"/>
      <c r="J1992" s="24" t="s">
        <v>3048</v>
      </c>
      <c r="K1992" s="26">
        <v>45954</v>
      </c>
      <c r="L1992" s="26">
        <v>45959</v>
      </c>
      <c r="M1992" s="26">
        <v>45959</v>
      </c>
      <c r="N1992" s="24"/>
      <c r="O1992" s="26">
        <v>45959</v>
      </c>
      <c r="P1992" s="24" t="s">
        <v>4022</v>
      </c>
      <c r="Q1992" s="24" t="s">
        <v>3104</v>
      </c>
      <c r="R1992" s="24" t="s">
        <v>988</v>
      </c>
    </row>
    <row r="1993" spans="1:18" ht="53.4">
      <c r="A1993" s="24">
        <v>1992</v>
      </c>
      <c r="B1993" s="24" t="s">
        <v>8828</v>
      </c>
      <c r="C1993" s="29">
        <v>202547104102</v>
      </c>
      <c r="D1993" s="24" t="s">
        <v>31</v>
      </c>
      <c r="E1993" s="24" t="s">
        <v>8829</v>
      </c>
      <c r="F1993" s="24" t="s">
        <v>3091</v>
      </c>
      <c r="G1993" s="24" t="s">
        <v>31</v>
      </c>
      <c r="H1993" s="25" t="s">
        <v>8830</v>
      </c>
      <c r="I1993" s="24"/>
      <c r="J1993" s="24" t="s">
        <v>3048</v>
      </c>
      <c r="K1993" s="26">
        <v>45954</v>
      </c>
      <c r="L1993" s="26">
        <v>45959</v>
      </c>
      <c r="M1993" s="26">
        <v>45959</v>
      </c>
      <c r="N1993" s="24"/>
      <c r="O1993" s="26">
        <v>45959</v>
      </c>
      <c r="P1993" s="24" t="s">
        <v>3352</v>
      </c>
      <c r="Q1993" s="24" t="s">
        <v>3216</v>
      </c>
      <c r="R1993" s="24" t="s">
        <v>988</v>
      </c>
    </row>
    <row r="1994" spans="1:18" ht="40.200000000000003">
      <c r="A1994" s="24">
        <v>1993</v>
      </c>
      <c r="B1994" s="24" t="s">
        <v>8831</v>
      </c>
      <c r="C1994" s="29">
        <v>202547104396</v>
      </c>
      <c r="D1994" s="24" t="s">
        <v>31</v>
      </c>
      <c r="E1994" s="24" t="s">
        <v>8832</v>
      </c>
      <c r="F1994" s="24" t="s">
        <v>3091</v>
      </c>
      <c r="G1994" s="24" t="s">
        <v>31</v>
      </c>
      <c r="H1994" s="25" t="s">
        <v>8833</v>
      </c>
      <c r="I1994" s="24"/>
      <c r="J1994" s="24" t="s">
        <v>3048</v>
      </c>
      <c r="K1994" s="26">
        <v>45954</v>
      </c>
      <c r="L1994" s="26">
        <v>45090</v>
      </c>
      <c r="M1994" s="26">
        <v>45959</v>
      </c>
      <c r="N1994" s="24"/>
      <c r="O1994" s="26">
        <v>45959</v>
      </c>
      <c r="P1994" s="24" t="s">
        <v>3192</v>
      </c>
      <c r="Q1994" s="24" t="s">
        <v>3193</v>
      </c>
      <c r="R1994" s="24" t="s">
        <v>988</v>
      </c>
    </row>
    <row r="1995" spans="1:18" ht="93">
      <c r="A1995" s="24">
        <v>1994</v>
      </c>
      <c r="B1995" s="24" t="s">
        <v>8834</v>
      </c>
      <c r="C1995" s="29">
        <v>202517104702</v>
      </c>
      <c r="D1995" s="24" t="s">
        <v>256</v>
      </c>
      <c r="E1995" s="24" t="s">
        <v>8835</v>
      </c>
      <c r="F1995" s="24" t="s">
        <v>4625</v>
      </c>
      <c r="G1995" s="24" t="s">
        <v>8401</v>
      </c>
      <c r="H1995" s="25" t="s">
        <v>8836</v>
      </c>
      <c r="I1995" s="24"/>
      <c r="J1995" s="24" t="s">
        <v>3048</v>
      </c>
      <c r="K1995" s="26">
        <v>45902</v>
      </c>
      <c r="L1995" s="26">
        <v>45016</v>
      </c>
      <c r="M1995" s="26">
        <v>45960</v>
      </c>
      <c r="N1995" s="24"/>
      <c r="O1995" s="26">
        <v>45960</v>
      </c>
      <c r="P1995" s="24" t="s">
        <v>3228</v>
      </c>
      <c r="Q1995" s="24" t="s">
        <v>3229</v>
      </c>
      <c r="R1995" s="24" t="s">
        <v>988</v>
      </c>
    </row>
    <row r="1996" spans="1:18" ht="66.599999999999994">
      <c r="A1996" s="24">
        <v>1995</v>
      </c>
      <c r="B1996" s="24" t="s">
        <v>8837</v>
      </c>
      <c r="C1996" s="29">
        <v>202517104877</v>
      </c>
      <c r="D1996" s="24" t="s">
        <v>256</v>
      </c>
      <c r="E1996" s="24" t="s">
        <v>8838</v>
      </c>
      <c r="F1996" s="24" t="s">
        <v>4625</v>
      </c>
      <c r="G1996" s="24" t="s">
        <v>8401</v>
      </c>
      <c r="H1996" s="25" t="s">
        <v>8839</v>
      </c>
      <c r="I1996" s="24"/>
      <c r="J1996" s="24" t="s">
        <v>3048</v>
      </c>
      <c r="K1996" s="26">
        <v>45902</v>
      </c>
      <c r="L1996" s="26">
        <v>45016</v>
      </c>
      <c r="M1996" s="26">
        <v>45960</v>
      </c>
      <c r="N1996" s="24"/>
      <c r="O1996" s="26">
        <v>45960</v>
      </c>
      <c r="P1996" s="24" t="s">
        <v>3228</v>
      </c>
      <c r="Q1996" s="24" t="s">
        <v>3229</v>
      </c>
      <c r="R1996" s="24" t="s">
        <v>988</v>
      </c>
    </row>
    <row r="1997" spans="1:18" ht="66.599999999999994">
      <c r="A1997" s="24">
        <v>1996</v>
      </c>
      <c r="B1997" s="24" t="s">
        <v>8840</v>
      </c>
      <c r="C1997" s="29">
        <v>202517104854</v>
      </c>
      <c r="D1997" s="24" t="s">
        <v>256</v>
      </c>
      <c r="E1997" s="24" t="s">
        <v>8841</v>
      </c>
      <c r="F1997" s="24" t="s">
        <v>4625</v>
      </c>
      <c r="G1997" s="24" t="s">
        <v>8401</v>
      </c>
      <c r="H1997" s="25" t="s">
        <v>8842</v>
      </c>
      <c r="I1997" s="24"/>
      <c r="J1997" s="24" t="s">
        <v>3048</v>
      </c>
      <c r="K1997" s="26">
        <v>45902</v>
      </c>
      <c r="L1997" s="26">
        <v>45016</v>
      </c>
      <c r="M1997" s="26">
        <v>45960</v>
      </c>
      <c r="N1997" s="24"/>
      <c r="O1997" s="26">
        <v>45960</v>
      </c>
      <c r="P1997" s="24" t="s">
        <v>3228</v>
      </c>
      <c r="Q1997" s="24" t="s">
        <v>3229</v>
      </c>
      <c r="R1997" s="24" t="s">
        <v>988</v>
      </c>
    </row>
    <row r="1998" spans="1:18" ht="27">
      <c r="A1998" s="24">
        <v>1997</v>
      </c>
      <c r="B1998" s="24" t="s">
        <v>8843</v>
      </c>
      <c r="C1998" s="29">
        <v>202517104695</v>
      </c>
      <c r="D1998" s="24" t="s">
        <v>104</v>
      </c>
      <c r="E1998" s="24" t="s">
        <v>8844</v>
      </c>
      <c r="F1998" s="24" t="s">
        <v>3066</v>
      </c>
      <c r="G1998" s="24" t="s">
        <v>3067</v>
      </c>
      <c r="H1998" s="25" t="s">
        <v>8845</v>
      </c>
      <c r="I1998" s="24"/>
      <c r="J1998" s="24" t="s">
        <v>3048</v>
      </c>
      <c r="K1998" s="26">
        <v>45903</v>
      </c>
      <c r="L1998" s="26">
        <v>45265</v>
      </c>
      <c r="M1998" s="26">
        <v>45960</v>
      </c>
      <c r="N1998" s="24"/>
      <c r="O1998" s="26">
        <v>45960</v>
      </c>
      <c r="P1998" s="24" t="s">
        <v>3204</v>
      </c>
      <c r="Q1998" s="24" t="s">
        <v>3205</v>
      </c>
      <c r="R1998" s="24" t="s">
        <v>988</v>
      </c>
    </row>
    <row r="1999" spans="1:18" ht="40.200000000000003">
      <c r="A1999" s="24">
        <v>1998</v>
      </c>
      <c r="B1999" s="24" t="s">
        <v>8846</v>
      </c>
      <c r="C1999" s="29">
        <v>202517104836</v>
      </c>
      <c r="D1999" s="24" t="s">
        <v>61</v>
      </c>
      <c r="E1999" s="24" t="s">
        <v>8847</v>
      </c>
      <c r="F1999" s="24" t="s">
        <v>3066</v>
      </c>
      <c r="G1999" s="24" t="s">
        <v>3067</v>
      </c>
      <c r="H1999" s="25" t="s">
        <v>8848</v>
      </c>
      <c r="I1999" s="24"/>
      <c r="J1999" s="24" t="s">
        <v>3048</v>
      </c>
      <c r="K1999" s="26">
        <v>45951</v>
      </c>
      <c r="L1999" s="26">
        <v>45280</v>
      </c>
      <c r="M1999" s="26">
        <v>45960</v>
      </c>
      <c r="N1999" s="24"/>
      <c r="O1999" s="26">
        <v>45960</v>
      </c>
      <c r="P1999" s="24" t="s">
        <v>3239</v>
      </c>
      <c r="Q1999" s="24" t="s">
        <v>3240</v>
      </c>
      <c r="R1999" s="24" t="s">
        <v>988</v>
      </c>
    </row>
    <row r="2000" spans="1:18" ht="53.4">
      <c r="A2000" s="24">
        <v>1999</v>
      </c>
      <c r="B2000" s="24" t="s">
        <v>8849</v>
      </c>
      <c r="C2000" s="29">
        <v>202517104867</v>
      </c>
      <c r="D2000" s="24" t="s">
        <v>61</v>
      </c>
      <c r="E2000" s="24" t="s">
        <v>8850</v>
      </c>
      <c r="F2000" s="24" t="s">
        <v>3066</v>
      </c>
      <c r="G2000" s="24" t="s">
        <v>3067</v>
      </c>
      <c r="H2000" s="25" t="s">
        <v>8851</v>
      </c>
      <c r="I2000" s="24"/>
      <c r="J2000" s="24" t="s">
        <v>3048</v>
      </c>
      <c r="K2000" s="26">
        <v>45933</v>
      </c>
      <c r="L2000" s="26">
        <v>45282</v>
      </c>
      <c r="M2000" s="26">
        <v>45960</v>
      </c>
      <c r="N2000" s="24"/>
      <c r="O2000" s="26">
        <v>45960</v>
      </c>
      <c r="P2000" s="24" t="s">
        <v>3141</v>
      </c>
      <c r="Q2000" s="24" t="s">
        <v>3142</v>
      </c>
      <c r="R2000" s="24" t="s">
        <v>988</v>
      </c>
    </row>
    <row r="2001" spans="1:18" ht="53.4">
      <c r="A2001" s="24">
        <v>2000</v>
      </c>
      <c r="B2001" s="24" t="s">
        <v>8852</v>
      </c>
      <c r="C2001" s="29">
        <v>202517104965</v>
      </c>
      <c r="D2001" s="24" t="s">
        <v>64</v>
      </c>
      <c r="E2001" s="24" t="s">
        <v>8853</v>
      </c>
      <c r="F2001" s="24" t="s">
        <v>3066</v>
      </c>
      <c r="G2001" s="24" t="s">
        <v>3067</v>
      </c>
      <c r="H2001" s="25" t="s">
        <v>8854</v>
      </c>
      <c r="I2001" s="24"/>
      <c r="J2001" s="24" t="s">
        <v>3048</v>
      </c>
      <c r="K2001" s="26">
        <v>45845</v>
      </c>
      <c r="L2001" s="26">
        <v>45239</v>
      </c>
      <c r="M2001" s="26">
        <v>45960</v>
      </c>
      <c r="N2001" s="24"/>
      <c r="O2001" s="26">
        <v>45960</v>
      </c>
      <c r="P2001" s="24" t="s">
        <v>3141</v>
      </c>
      <c r="Q2001" s="24" t="s">
        <v>3142</v>
      </c>
      <c r="R2001" s="24" t="s">
        <v>988</v>
      </c>
    </row>
    <row r="2002" spans="1:18" ht="66.599999999999994">
      <c r="A2002" s="24">
        <v>2001</v>
      </c>
      <c r="B2002" s="24" t="s">
        <v>8855</v>
      </c>
      <c r="C2002" s="29">
        <v>202517104841</v>
      </c>
      <c r="D2002" s="24" t="s">
        <v>143</v>
      </c>
      <c r="E2002" s="24" t="s">
        <v>8856</v>
      </c>
      <c r="F2002" s="24" t="s">
        <v>3066</v>
      </c>
      <c r="G2002" s="24" t="s">
        <v>3067</v>
      </c>
      <c r="H2002" s="25" t="s">
        <v>8857</v>
      </c>
      <c r="I2002" s="24"/>
      <c r="J2002" s="24" t="s">
        <v>3048</v>
      </c>
      <c r="K2002" s="26">
        <v>45866</v>
      </c>
      <c r="L2002" s="26">
        <v>45351</v>
      </c>
      <c r="M2002" s="26">
        <v>45960</v>
      </c>
      <c r="N2002" s="24"/>
      <c r="O2002" s="26">
        <v>45960</v>
      </c>
      <c r="P2002" s="24" t="s">
        <v>3294</v>
      </c>
      <c r="Q2002" s="24" t="s">
        <v>3295</v>
      </c>
      <c r="R2002" s="24" t="s">
        <v>988</v>
      </c>
    </row>
    <row r="2003" spans="1:18" ht="66.599999999999994">
      <c r="A2003" s="24">
        <v>2002</v>
      </c>
      <c r="B2003" s="24" t="s">
        <v>776</v>
      </c>
      <c r="C2003" s="29">
        <v>202514104776</v>
      </c>
      <c r="D2003" s="24" t="s">
        <v>48</v>
      </c>
      <c r="E2003" s="24" t="s">
        <v>777</v>
      </c>
      <c r="F2003" s="24" t="s">
        <v>3066</v>
      </c>
      <c r="G2003" s="24" t="s">
        <v>3319</v>
      </c>
      <c r="H2003" s="25" t="s">
        <v>8858</v>
      </c>
      <c r="I2003" s="24"/>
      <c r="J2003" s="24" t="s">
        <v>3048</v>
      </c>
      <c r="K2003" s="26">
        <v>45840</v>
      </c>
      <c r="L2003" s="26">
        <v>45601</v>
      </c>
      <c r="M2003" s="26">
        <v>45960</v>
      </c>
      <c r="N2003" s="26">
        <v>46543</v>
      </c>
      <c r="O2003" s="24"/>
      <c r="P2003" s="24" t="s">
        <v>3049</v>
      </c>
      <c r="Q2003" s="24" t="s">
        <v>3050</v>
      </c>
      <c r="R2003" s="24" t="s">
        <v>650</v>
      </c>
    </row>
    <row r="2004" spans="1:18" ht="53.4">
      <c r="A2004" s="24">
        <v>2003</v>
      </c>
      <c r="B2004" s="24" t="s">
        <v>8859</v>
      </c>
      <c r="C2004" s="29">
        <v>202517104789</v>
      </c>
      <c r="D2004" s="24" t="s">
        <v>53</v>
      </c>
      <c r="E2004" s="24" t="s">
        <v>8860</v>
      </c>
      <c r="F2004" s="24" t="s">
        <v>3066</v>
      </c>
      <c r="G2004" s="24" t="s">
        <v>3067</v>
      </c>
      <c r="H2004" s="25" t="s">
        <v>8861</v>
      </c>
      <c r="I2004" s="24"/>
      <c r="J2004" s="24" t="s">
        <v>3048</v>
      </c>
      <c r="K2004" s="26">
        <v>45945</v>
      </c>
      <c r="L2004" s="26">
        <v>45084</v>
      </c>
      <c r="M2004" s="26">
        <v>45960</v>
      </c>
      <c r="N2004" s="24"/>
      <c r="O2004" s="26">
        <v>45960</v>
      </c>
      <c r="P2004" s="24" t="s">
        <v>3204</v>
      </c>
      <c r="Q2004" s="24" t="s">
        <v>3205</v>
      </c>
      <c r="R2004" s="24" t="s">
        <v>988</v>
      </c>
    </row>
    <row r="2005" spans="1:18" ht="106.2">
      <c r="A2005" s="24">
        <v>2004</v>
      </c>
      <c r="B2005" s="24" t="s">
        <v>8862</v>
      </c>
      <c r="C2005" s="29">
        <v>202517105031</v>
      </c>
      <c r="D2005" s="24" t="s">
        <v>53</v>
      </c>
      <c r="E2005" s="24" t="s">
        <v>8863</v>
      </c>
      <c r="F2005" s="24" t="s">
        <v>3066</v>
      </c>
      <c r="G2005" s="24" t="s">
        <v>3067</v>
      </c>
      <c r="H2005" s="25" t="s">
        <v>8864</v>
      </c>
      <c r="I2005" s="24"/>
      <c r="J2005" s="24" t="s">
        <v>3048</v>
      </c>
      <c r="K2005" s="26">
        <v>45952</v>
      </c>
      <c r="L2005" s="26">
        <v>45344</v>
      </c>
      <c r="M2005" s="26">
        <v>45960</v>
      </c>
      <c r="N2005" s="24"/>
      <c r="O2005" s="26">
        <v>45960</v>
      </c>
      <c r="P2005" s="24" t="s">
        <v>3173</v>
      </c>
      <c r="Q2005" s="24" t="s">
        <v>3174</v>
      </c>
      <c r="R2005" s="24" t="s">
        <v>988</v>
      </c>
    </row>
    <row r="2006" spans="1:18" ht="40.200000000000003">
      <c r="A2006" s="24">
        <v>2005</v>
      </c>
      <c r="B2006" s="24" t="s">
        <v>8865</v>
      </c>
      <c r="C2006" s="29">
        <v>202517104793</v>
      </c>
      <c r="D2006" s="24" t="s">
        <v>129</v>
      </c>
      <c r="E2006" s="24" t="s">
        <v>8866</v>
      </c>
      <c r="F2006" s="24" t="s">
        <v>3312</v>
      </c>
      <c r="G2006" s="24" t="s">
        <v>129</v>
      </c>
      <c r="H2006" s="25" t="s">
        <v>8867</v>
      </c>
      <c r="I2006" s="24"/>
      <c r="J2006" s="24" t="s">
        <v>3048</v>
      </c>
      <c r="K2006" s="26">
        <v>45897</v>
      </c>
      <c r="L2006" s="26">
        <v>45019</v>
      </c>
      <c r="M2006" s="26">
        <v>45960</v>
      </c>
      <c r="N2006" s="24"/>
      <c r="O2006" s="26">
        <v>45960</v>
      </c>
      <c r="P2006" s="24" t="s">
        <v>3135</v>
      </c>
      <c r="Q2006" s="24" t="s">
        <v>3136</v>
      </c>
      <c r="R2006" s="24" t="s">
        <v>988</v>
      </c>
    </row>
    <row r="2007" spans="1:18" ht="27">
      <c r="A2007" s="24">
        <v>2006</v>
      </c>
      <c r="B2007" s="24" t="s">
        <v>8868</v>
      </c>
      <c r="C2007" s="29">
        <v>202511104839</v>
      </c>
      <c r="D2007" s="24" t="s">
        <v>57</v>
      </c>
      <c r="E2007" s="24" t="s">
        <v>8869</v>
      </c>
      <c r="F2007" s="24" t="s">
        <v>3052</v>
      </c>
      <c r="G2007" s="24" t="s">
        <v>57</v>
      </c>
      <c r="H2007" s="25" t="s">
        <v>8870</v>
      </c>
      <c r="I2007" s="24" t="s">
        <v>23</v>
      </c>
      <c r="J2007" s="24" t="s">
        <v>3048</v>
      </c>
      <c r="K2007" s="26">
        <v>45917</v>
      </c>
      <c r="L2007" s="26">
        <v>45960</v>
      </c>
      <c r="M2007" s="26">
        <v>45960</v>
      </c>
      <c r="N2007" s="24"/>
      <c r="O2007" s="26">
        <v>45960</v>
      </c>
      <c r="P2007" s="24" t="s">
        <v>3422</v>
      </c>
      <c r="Q2007" s="24" t="s">
        <v>3423</v>
      </c>
      <c r="R2007" s="24" t="s">
        <v>988</v>
      </c>
    </row>
    <row r="2008" spans="1:18" ht="53.4">
      <c r="A2008" s="24">
        <v>2007</v>
      </c>
      <c r="B2008" s="24" t="s">
        <v>8871</v>
      </c>
      <c r="C2008" s="29">
        <v>202541105108</v>
      </c>
      <c r="D2008" s="24" t="s">
        <v>44</v>
      </c>
      <c r="E2008" s="24" t="s">
        <v>8872</v>
      </c>
      <c r="F2008" s="24" t="s">
        <v>3052</v>
      </c>
      <c r="G2008" s="24" t="s">
        <v>3408</v>
      </c>
      <c r="H2008" s="25" t="s">
        <v>8873</v>
      </c>
      <c r="I2008" s="24" t="s">
        <v>23</v>
      </c>
      <c r="J2008" s="24" t="s">
        <v>3334</v>
      </c>
      <c r="K2008" s="26">
        <v>45863</v>
      </c>
      <c r="L2008" s="26">
        <v>45960</v>
      </c>
      <c r="M2008" s="26">
        <v>45960</v>
      </c>
      <c r="N2008" s="24"/>
      <c r="O2008" s="26">
        <v>45960</v>
      </c>
      <c r="P2008" s="24" t="s">
        <v>3192</v>
      </c>
      <c r="Q2008" s="24" t="s">
        <v>3193</v>
      </c>
      <c r="R2008" s="24" t="s">
        <v>3022</v>
      </c>
    </row>
    <row r="2009" spans="1:18" ht="53.4">
      <c r="A2009" s="24">
        <v>2008</v>
      </c>
      <c r="B2009" s="24" t="s">
        <v>8874</v>
      </c>
      <c r="C2009" s="29">
        <v>202517104740</v>
      </c>
      <c r="D2009" s="24" t="s">
        <v>204</v>
      </c>
      <c r="E2009" s="24" t="s">
        <v>8875</v>
      </c>
      <c r="F2009" s="24" t="s">
        <v>3066</v>
      </c>
      <c r="G2009" s="24" t="s">
        <v>3319</v>
      </c>
      <c r="H2009" s="25" t="s">
        <v>8876</v>
      </c>
      <c r="I2009" s="24"/>
      <c r="J2009" s="24" t="s">
        <v>3048</v>
      </c>
      <c r="K2009" s="26">
        <v>45891</v>
      </c>
      <c r="L2009" s="26">
        <v>45105</v>
      </c>
      <c r="M2009" s="26">
        <v>45960</v>
      </c>
      <c r="N2009" s="24"/>
      <c r="O2009" s="26">
        <v>45960</v>
      </c>
      <c r="P2009" s="24" t="s">
        <v>3049</v>
      </c>
      <c r="Q2009" s="24" t="s">
        <v>3050</v>
      </c>
      <c r="R2009" s="24" t="s">
        <v>988</v>
      </c>
    </row>
    <row r="2010" spans="1:18" ht="27">
      <c r="A2010" s="24">
        <v>2009</v>
      </c>
      <c r="B2010" s="24" t="s">
        <v>8877</v>
      </c>
      <c r="C2010" s="29">
        <v>202517104722</v>
      </c>
      <c r="D2010" s="24" t="s">
        <v>155</v>
      </c>
      <c r="E2010" s="24" t="s">
        <v>8878</v>
      </c>
      <c r="F2010" s="24" t="s">
        <v>3091</v>
      </c>
      <c r="G2010" s="24" t="s">
        <v>3882</v>
      </c>
      <c r="H2010" s="25" t="s">
        <v>8879</v>
      </c>
      <c r="I2010" s="24"/>
      <c r="J2010" s="24" t="s">
        <v>3048</v>
      </c>
      <c r="K2010" s="26">
        <v>45933</v>
      </c>
      <c r="L2010" s="26">
        <v>45027</v>
      </c>
      <c r="M2010" s="26">
        <v>45960</v>
      </c>
      <c r="N2010" s="24"/>
      <c r="O2010" s="26">
        <v>45960</v>
      </c>
      <c r="P2010" s="24" t="s">
        <v>3055</v>
      </c>
      <c r="Q2010" s="24" t="s">
        <v>3056</v>
      </c>
      <c r="R2010" s="24" t="s">
        <v>988</v>
      </c>
    </row>
    <row r="2011" spans="1:18" ht="66.599999999999994">
      <c r="A2011" s="24">
        <v>2010</v>
      </c>
      <c r="B2011" s="24" t="s">
        <v>1540</v>
      </c>
      <c r="C2011" s="29">
        <v>202541104916</v>
      </c>
      <c r="D2011" s="24" t="s">
        <v>426</v>
      </c>
      <c r="E2011" s="24" t="s">
        <v>1541</v>
      </c>
      <c r="F2011" s="24" t="s">
        <v>3059</v>
      </c>
      <c r="G2011" s="24" t="s">
        <v>426</v>
      </c>
      <c r="H2011" s="25" t="s">
        <v>8880</v>
      </c>
      <c r="I2011" s="24" t="s">
        <v>3152</v>
      </c>
      <c r="J2011" s="24" t="s">
        <v>3048</v>
      </c>
      <c r="K2011" s="26">
        <v>45958</v>
      </c>
      <c r="L2011" s="26">
        <v>45960</v>
      </c>
      <c r="M2011" s="26">
        <v>45960</v>
      </c>
      <c r="N2011" s="26">
        <v>46903</v>
      </c>
      <c r="O2011" s="24"/>
      <c r="P2011" s="24" t="s">
        <v>3289</v>
      </c>
      <c r="Q2011" s="24" t="s">
        <v>3290</v>
      </c>
      <c r="R2011" s="24" t="s">
        <v>968</v>
      </c>
    </row>
    <row r="2012" spans="1:18" ht="40.200000000000003">
      <c r="A2012" s="24">
        <v>2011</v>
      </c>
      <c r="B2012" s="24" t="s">
        <v>8881</v>
      </c>
      <c r="C2012" s="29">
        <v>202517105110</v>
      </c>
      <c r="D2012" s="24" t="s">
        <v>31</v>
      </c>
      <c r="E2012" s="24" t="s">
        <v>8882</v>
      </c>
      <c r="F2012" s="24" t="s">
        <v>3091</v>
      </c>
      <c r="G2012" s="24" t="s">
        <v>31</v>
      </c>
      <c r="H2012" s="25" t="s">
        <v>8883</v>
      </c>
      <c r="I2012" s="24"/>
      <c r="J2012" s="24" t="s">
        <v>3048</v>
      </c>
      <c r="K2012" s="26">
        <v>45954</v>
      </c>
      <c r="L2012" s="26">
        <v>45089</v>
      </c>
      <c r="M2012" s="26">
        <v>45960</v>
      </c>
      <c r="N2012" s="24"/>
      <c r="O2012" s="26">
        <v>45960</v>
      </c>
      <c r="P2012" s="24" t="s">
        <v>3364</v>
      </c>
      <c r="Q2012" s="24" t="s">
        <v>3255</v>
      </c>
      <c r="R2012" s="24" t="s">
        <v>988</v>
      </c>
    </row>
    <row r="2013" spans="1:18" ht="53.4">
      <c r="A2013" s="24">
        <v>2012</v>
      </c>
      <c r="B2013" s="24" t="s">
        <v>8884</v>
      </c>
      <c r="C2013" s="29">
        <v>202547104900</v>
      </c>
      <c r="D2013" s="24" t="s">
        <v>31</v>
      </c>
      <c r="E2013" s="24" t="s">
        <v>8885</v>
      </c>
      <c r="F2013" s="24" t="s">
        <v>3091</v>
      </c>
      <c r="G2013" s="24" t="s">
        <v>31</v>
      </c>
      <c r="H2013" s="25" t="s">
        <v>8886</v>
      </c>
      <c r="I2013" s="24"/>
      <c r="J2013" s="24" t="s">
        <v>3048</v>
      </c>
      <c r="K2013" s="26">
        <v>45954</v>
      </c>
      <c r="L2013" s="26">
        <v>45099</v>
      </c>
      <c r="M2013" s="26">
        <v>45960</v>
      </c>
      <c r="N2013" s="24"/>
      <c r="O2013" s="26">
        <v>45960</v>
      </c>
      <c r="P2013" s="24" t="s">
        <v>3103</v>
      </c>
      <c r="Q2013" s="24" t="s">
        <v>3104</v>
      </c>
      <c r="R2013" s="24" t="s">
        <v>988</v>
      </c>
    </row>
    <row r="2014" spans="1:18" ht="40.200000000000003">
      <c r="A2014" s="24">
        <v>2013</v>
      </c>
      <c r="B2014" s="24" t="s">
        <v>8887</v>
      </c>
      <c r="C2014" s="29">
        <v>202547104800</v>
      </c>
      <c r="D2014" s="24" t="s">
        <v>31</v>
      </c>
      <c r="E2014" s="24" t="s">
        <v>8888</v>
      </c>
      <c r="F2014" s="24" t="s">
        <v>3091</v>
      </c>
      <c r="G2014" s="24" t="s">
        <v>31</v>
      </c>
      <c r="H2014" s="25" t="s">
        <v>8889</v>
      </c>
      <c r="I2014" s="24"/>
      <c r="J2014" s="24" t="s">
        <v>3048</v>
      </c>
      <c r="K2014" s="26">
        <v>45957</v>
      </c>
      <c r="L2014" s="26">
        <v>45099</v>
      </c>
      <c r="M2014" s="26">
        <v>45960</v>
      </c>
      <c r="N2014" s="24"/>
      <c r="O2014" s="26">
        <v>45960</v>
      </c>
      <c r="P2014" s="24" t="s">
        <v>4022</v>
      </c>
      <c r="Q2014" s="24" t="s">
        <v>3104</v>
      </c>
      <c r="R2014" s="24" t="s">
        <v>988</v>
      </c>
    </row>
    <row r="2015" spans="1:18" ht="53.4">
      <c r="A2015" s="24">
        <v>2014</v>
      </c>
      <c r="B2015" s="24" t="s">
        <v>8890</v>
      </c>
      <c r="C2015" s="29">
        <v>202547104927</v>
      </c>
      <c r="D2015" s="24" t="s">
        <v>31</v>
      </c>
      <c r="E2015" s="24" t="s">
        <v>8891</v>
      </c>
      <c r="F2015" s="24" t="s">
        <v>3091</v>
      </c>
      <c r="G2015" s="24" t="s">
        <v>31</v>
      </c>
      <c r="H2015" s="25" t="s">
        <v>8892</v>
      </c>
      <c r="I2015" s="24"/>
      <c r="J2015" s="24" t="s">
        <v>3048</v>
      </c>
      <c r="K2015" s="26">
        <v>45957</v>
      </c>
      <c r="L2015" s="26">
        <v>45098</v>
      </c>
      <c r="M2015" s="26">
        <v>45960</v>
      </c>
      <c r="N2015" s="24"/>
      <c r="O2015" s="26">
        <v>45960</v>
      </c>
      <c r="P2015" s="24" t="s">
        <v>3192</v>
      </c>
      <c r="Q2015" s="24" t="s">
        <v>3193</v>
      </c>
      <c r="R2015" s="24" t="s">
        <v>988</v>
      </c>
    </row>
    <row r="2016" spans="1:18" ht="40.200000000000003">
      <c r="A2016" s="24">
        <v>2015</v>
      </c>
      <c r="B2016" s="24" t="s">
        <v>8893</v>
      </c>
      <c r="C2016" s="29">
        <v>202547104998</v>
      </c>
      <c r="D2016" s="24" t="s">
        <v>31</v>
      </c>
      <c r="E2016" s="24" t="s">
        <v>8894</v>
      </c>
      <c r="F2016" s="24" t="s">
        <v>3091</v>
      </c>
      <c r="G2016" s="24" t="s">
        <v>31</v>
      </c>
      <c r="H2016" s="25" t="s">
        <v>8895</v>
      </c>
      <c r="I2016" s="24"/>
      <c r="J2016" s="24" t="s">
        <v>3048</v>
      </c>
      <c r="K2016" s="26">
        <v>45957</v>
      </c>
      <c r="L2016" s="26">
        <v>45098</v>
      </c>
      <c r="M2016" s="26">
        <v>45960</v>
      </c>
      <c r="N2016" s="24"/>
      <c r="O2016" s="26">
        <v>45960</v>
      </c>
      <c r="P2016" s="24" t="s">
        <v>3192</v>
      </c>
      <c r="Q2016" s="24" t="s">
        <v>3193</v>
      </c>
      <c r="R2016" s="24" t="s">
        <v>988</v>
      </c>
    </row>
    <row r="2017" spans="1:18" ht="40.200000000000003">
      <c r="A2017" s="24">
        <v>2016</v>
      </c>
      <c r="B2017" s="24" t="s">
        <v>8896</v>
      </c>
      <c r="C2017" s="29">
        <v>202517104727</v>
      </c>
      <c r="D2017" s="24" t="s">
        <v>31</v>
      </c>
      <c r="E2017" s="24" t="s">
        <v>8897</v>
      </c>
      <c r="F2017" s="24" t="s">
        <v>3091</v>
      </c>
      <c r="G2017" s="24" t="s">
        <v>31</v>
      </c>
      <c r="H2017" s="25" t="s">
        <v>8898</v>
      </c>
      <c r="I2017" s="24"/>
      <c r="J2017" s="24" t="s">
        <v>3048</v>
      </c>
      <c r="K2017" s="26">
        <v>45959</v>
      </c>
      <c r="L2017" s="26">
        <v>45960</v>
      </c>
      <c r="M2017" s="26">
        <v>45960</v>
      </c>
      <c r="N2017" s="24"/>
      <c r="O2017" s="26">
        <v>45960</v>
      </c>
      <c r="P2017" s="24" t="s">
        <v>3114</v>
      </c>
      <c r="Q2017" s="24" t="s">
        <v>3094</v>
      </c>
      <c r="R2017" s="24" t="s">
        <v>988</v>
      </c>
    </row>
    <row r="2018" spans="1:18" ht="27">
      <c r="A2018" s="24">
        <v>2017</v>
      </c>
      <c r="B2018" s="24" t="s">
        <v>8899</v>
      </c>
      <c r="C2018" s="29">
        <v>202517104725</v>
      </c>
      <c r="D2018" s="24" t="s">
        <v>31</v>
      </c>
      <c r="E2018" s="24" t="s">
        <v>8900</v>
      </c>
      <c r="F2018" s="24" t="s">
        <v>3091</v>
      </c>
      <c r="G2018" s="24" t="s">
        <v>31</v>
      </c>
      <c r="H2018" s="25" t="s">
        <v>8901</v>
      </c>
      <c r="I2018" s="24"/>
      <c r="J2018" s="24" t="s">
        <v>3048</v>
      </c>
      <c r="K2018" s="26">
        <v>45959</v>
      </c>
      <c r="L2018" s="26">
        <v>45960</v>
      </c>
      <c r="M2018" s="26">
        <v>45960</v>
      </c>
      <c r="N2018" s="24"/>
      <c r="O2018" s="26">
        <v>45960</v>
      </c>
      <c r="P2018" s="24" t="s">
        <v>3114</v>
      </c>
      <c r="Q2018" s="24" t="s">
        <v>3094</v>
      </c>
      <c r="R2018" s="24" t="s">
        <v>988</v>
      </c>
    </row>
    <row r="2019" spans="1:18" ht="27">
      <c r="A2019" s="24">
        <v>2018</v>
      </c>
      <c r="B2019" s="24" t="s">
        <v>8902</v>
      </c>
      <c r="C2019" s="29">
        <v>202528104962</v>
      </c>
      <c r="D2019" s="24" t="s">
        <v>31</v>
      </c>
      <c r="E2019" s="24" t="s">
        <v>8903</v>
      </c>
      <c r="F2019" s="24" t="s">
        <v>3091</v>
      </c>
      <c r="G2019" s="24" t="s">
        <v>31</v>
      </c>
      <c r="H2019" s="25" t="s">
        <v>8904</v>
      </c>
      <c r="I2019" s="24"/>
      <c r="J2019" s="24" t="s">
        <v>3048</v>
      </c>
      <c r="K2019" s="26">
        <v>45960</v>
      </c>
      <c r="L2019" s="26">
        <v>45960</v>
      </c>
      <c r="M2019" s="26">
        <v>45960</v>
      </c>
      <c r="N2019" s="24"/>
      <c r="O2019" s="26">
        <v>45960</v>
      </c>
      <c r="P2019" s="24" t="s">
        <v>3215</v>
      </c>
      <c r="Q2019" s="24" t="s">
        <v>3216</v>
      </c>
      <c r="R2019" s="24" t="s">
        <v>988</v>
      </c>
    </row>
    <row r="2020" spans="1:18" ht="93">
      <c r="A2020" s="24">
        <v>2019</v>
      </c>
      <c r="B2020" s="24" t="s">
        <v>8905</v>
      </c>
      <c r="C2020" s="29">
        <v>202517105501</v>
      </c>
      <c r="D2020" s="24" t="s">
        <v>64</v>
      </c>
      <c r="E2020" s="24" t="s">
        <v>8906</v>
      </c>
      <c r="F2020" s="24" t="s">
        <v>3066</v>
      </c>
      <c r="G2020" s="24" t="s">
        <v>3067</v>
      </c>
      <c r="H2020" s="25" t="s">
        <v>8907</v>
      </c>
      <c r="I2020" s="24"/>
      <c r="J2020" s="24" t="s">
        <v>3048</v>
      </c>
      <c r="K2020" s="26">
        <v>45854</v>
      </c>
      <c r="L2020" s="26">
        <v>45232</v>
      </c>
      <c r="M2020" s="26">
        <v>45961</v>
      </c>
      <c r="N2020" s="24"/>
      <c r="O2020" s="26">
        <v>45961</v>
      </c>
      <c r="P2020" s="24" t="s">
        <v>3204</v>
      </c>
      <c r="Q2020" s="24" t="s">
        <v>3205</v>
      </c>
      <c r="R2020" s="24" t="s">
        <v>988</v>
      </c>
    </row>
    <row r="2021" spans="1:18" ht="40.200000000000003">
      <c r="A2021" s="24">
        <v>2020</v>
      </c>
      <c r="B2021" s="24" t="s">
        <v>8908</v>
      </c>
      <c r="C2021" s="29">
        <v>202541105400</v>
      </c>
      <c r="D2021" s="24" t="s">
        <v>65</v>
      </c>
      <c r="E2021" s="24" t="s">
        <v>8909</v>
      </c>
      <c r="F2021" s="24" t="s">
        <v>3059</v>
      </c>
      <c r="G2021" s="24" t="s">
        <v>65</v>
      </c>
      <c r="H2021" s="25" t="s">
        <v>8910</v>
      </c>
      <c r="I2021" s="24" t="s">
        <v>23</v>
      </c>
      <c r="J2021" s="24" t="s">
        <v>3048</v>
      </c>
      <c r="K2021" s="26">
        <v>45888</v>
      </c>
      <c r="L2021" s="26">
        <v>45961</v>
      </c>
      <c r="M2021" s="26">
        <v>45961</v>
      </c>
      <c r="N2021" s="24"/>
      <c r="O2021" s="26">
        <v>45961</v>
      </c>
      <c r="P2021" s="24" t="s">
        <v>3215</v>
      </c>
      <c r="Q2021" s="24" t="s">
        <v>3216</v>
      </c>
      <c r="R2021" s="24" t="s">
        <v>988</v>
      </c>
    </row>
    <row r="2022" spans="1:18" ht="53.4">
      <c r="A2022" s="24">
        <v>2021</v>
      </c>
      <c r="B2022" s="24" t="s">
        <v>8911</v>
      </c>
      <c r="C2022" s="29">
        <v>202517105452</v>
      </c>
      <c r="D2022" s="24" t="s">
        <v>91</v>
      </c>
      <c r="E2022" s="24" t="s">
        <v>8912</v>
      </c>
      <c r="F2022" s="24" t="s">
        <v>3117</v>
      </c>
      <c r="G2022" s="24" t="s">
        <v>8913</v>
      </c>
      <c r="H2022" s="25" t="s">
        <v>8914</v>
      </c>
      <c r="I2022" s="24"/>
      <c r="J2022" s="24" t="s">
        <v>3048</v>
      </c>
      <c r="K2022" s="26">
        <v>45926</v>
      </c>
      <c r="L2022" s="26">
        <v>45023</v>
      </c>
      <c r="M2022" s="26">
        <v>45961</v>
      </c>
      <c r="N2022" s="24"/>
      <c r="O2022" s="26">
        <v>45961</v>
      </c>
      <c r="P2022" s="24" t="s">
        <v>3109</v>
      </c>
      <c r="Q2022" s="24" t="s">
        <v>3110</v>
      </c>
      <c r="R2022" s="24" t="s">
        <v>988</v>
      </c>
    </row>
    <row r="2023" spans="1:18" ht="27">
      <c r="A2023" s="24">
        <v>2022</v>
      </c>
      <c r="B2023" s="24" t="s">
        <v>8915</v>
      </c>
      <c r="C2023" s="29">
        <v>202547105546</v>
      </c>
      <c r="D2023" s="24" t="s">
        <v>68</v>
      </c>
      <c r="E2023" s="24" t="s">
        <v>8916</v>
      </c>
      <c r="F2023" s="24" t="s">
        <v>3091</v>
      </c>
      <c r="G2023" s="24" t="s">
        <v>3559</v>
      </c>
      <c r="H2023" s="25" t="s">
        <v>8917</v>
      </c>
      <c r="I2023" s="24"/>
      <c r="J2023" s="24" t="s">
        <v>3048</v>
      </c>
      <c r="K2023" s="26">
        <v>45902</v>
      </c>
      <c r="L2023" s="26">
        <v>45058</v>
      </c>
      <c r="M2023" s="26">
        <v>45961</v>
      </c>
      <c r="N2023" s="24"/>
      <c r="O2023" s="26">
        <v>45961</v>
      </c>
      <c r="P2023" s="24" t="s">
        <v>3079</v>
      </c>
      <c r="Q2023" s="24" t="s">
        <v>3080</v>
      </c>
      <c r="R2023" s="24" t="s">
        <v>988</v>
      </c>
    </row>
    <row r="2024" spans="1:18" ht="27">
      <c r="A2024" s="24">
        <v>2023</v>
      </c>
      <c r="B2024" s="24" t="s">
        <v>8918</v>
      </c>
      <c r="C2024" s="29">
        <v>202547105543</v>
      </c>
      <c r="D2024" s="24" t="s">
        <v>182</v>
      </c>
      <c r="E2024" s="24" t="s">
        <v>8919</v>
      </c>
      <c r="F2024" s="24" t="s">
        <v>3302</v>
      </c>
      <c r="G2024" s="24" t="s">
        <v>8920</v>
      </c>
      <c r="H2024" s="25" t="s">
        <v>8921</v>
      </c>
      <c r="I2024" s="24"/>
      <c r="J2024" s="24" t="s">
        <v>3048</v>
      </c>
      <c r="K2024" s="26">
        <v>45940</v>
      </c>
      <c r="L2024" s="26">
        <v>45019</v>
      </c>
      <c r="M2024" s="26">
        <v>45961</v>
      </c>
      <c r="N2024" s="24"/>
      <c r="O2024" s="26">
        <v>45961</v>
      </c>
      <c r="P2024" s="24" t="s">
        <v>3404</v>
      </c>
      <c r="Q2024" s="24" t="s">
        <v>3405</v>
      </c>
      <c r="R2024" s="24" t="s">
        <v>3025</v>
      </c>
    </row>
    <row r="2025" spans="1:18" ht="27">
      <c r="A2025" s="24">
        <v>2024</v>
      </c>
      <c r="B2025" s="24" t="s">
        <v>8922</v>
      </c>
      <c r="C2025" s="29">
        <v>202547105478</v>
      </c>
      <c r="D2025" s="24" t="s">
        <v>182</v>
      </c>
      <c r="E2025" s="24" t="s">
        <v>8923</v>
      </c>
      <c r="F2025" s="24" t="s">
        <v>3302</v>
      </c>
      <c r="G2025" s="24" t="s">
        <v>8920</v>
      </c>
      <c r="H2025" s="25" t="s">
        <v>8924</v>
      </c>
      <c r="I2025" s="24"/>
      <c r="J2025" s="24" t="s">
        <v>3048</v>
      </c>
      <c r="K2025" s="26">
        <v>45940</v>
      </c>
      <c r="L2025" s="26">
        <v>45019</v>
      </c>
      <c r="M2025" s="26">
        <v>45961</v>
      </c>
      <c r="N2025" s="24"/>
      <c r="O2025" s="26">
        <v>45961</v>
      </c>
      <c r="P2025" s="24" t="s">
        <v>3404</v>
      </c>
      <c r="Q2025" s="24" t="s">
        <v>3405</v>
      </c>
      <c r="R2025" s="24" t="s">
        <v>3025</v>
      </c>
    </row>
    <row r="2026" spans="1:18" ht="53.4">
      <c r="A2026" s="24">
        <v>2025</v>
      </c>
      <c r="B2026" s="24" t="s">
        <v>8925</v>
      </c>
      <c r="C2026" s="29">
        <v>202547105395</v>
      </c>
      <c r="D2026" s="24" t="s">
        <v>182</v>
      </c>
      <c r="E2026" s="24" t="s">
        <v>8926</v>
      </c>
      <c r="F2026" s="24" t="s">
        <v>3302</v>
      </c>
      <c r="G2026" s="24" t="s">
        <v>8920</v>
      </c>
      <c r="H2026" s="25" t="s">
        <v>8927</v>
      </c>
      <c r="I2026" s="24"/>
      <c r="J2026" s="24" t="s">
        <v>3048</v>
      </c>
      <c r="K2026" s="26">
        <v>45940</v>
      </c>
      <c r="L2026" s="26">
        <v>45019</v>
      </c>
      <c r="M2026" s="26">
        <v>45961</v>
      </c>
      <c r="N2026" s="24"/>
      <c r="O2026" s="26">
        <v>45961</v>
      </c>
      <c r="P2026" s="24" t="s">
        <v>3404</v>
      </c>
      <c r="Q2026" s="24" t="s">
        <v>3405</v>
      </c>
      <c r="R2026" s="24" t="s">
        <v>3025</v>
      </c>
    </row>
    <row r="2027" spans="1:18" ht="27">
      <c r="A2027" s="24">
        <v>2026</v>
      </c>
      <c r="B2027" s="24" t="s">
        <v>8928</v>
      </c>
      <c r="C2027" s="29">
        <v>202547105480</v>
      </c>
      <c r="D2027" s="24" t="s">
        <v>182</v>
      </c>
      <c r="E2027" s="24" t="s">
        <v>8929</v>
      </c>
      <c r="F2027" s="24" t="s">
        <v>3302</v>
      </c>
      <c r="G2027" s="24" t="s">
        <v>8920</v>
      </c>
      <c r="H2027" s="25" t="s">
        <v>8930</v>
      </c>
      <c r="I2027" s="24"/>
      <c r="J2027" s="24" t="s">
        <v>3048</v>
      </c>
      <c r="K2027" s="26">
        <v>45940</v>
      </c>
      <c r="L2027" s="26">
        <v>45019</v>
      </c>
      <c r="M2027" s="26">
        <v>45961</v>
      </c>
      <c r="N2027" s="24"/>
      <c r="O2027" s="26">
        <v>45961</v>
      </c>
      <c r="P2027" s="24" t="s">
        <v>3404</v>
      </c>
      <c r="Q2027" s="24" t="s">
        <v>3405</v>
      </c>
      <c r="R2027" s="24" t="s">
        <v>3025</v>
      </c>
    </row>
    <row r="2028" spans="1:18" ht="27">
      <c r="A2028" s="24">
        <v>2027</v>
      </c>
      <c r="B2028" s="24" t="s">
        <v>8931</v>
      </c>
      <c r="C2028" s="29">
        <v>202547105453</v>
      </c>
      <c r="D2028" s="24" t="s">
        <v>182</v>
      </c>
      <c r="E2028" s="24" t="s">
        <v>8932</v>
      </c>
      <c r="F2028" s="24" t="s">
        <v>3302</v>
      </c>
      <c r="G2028" s="24" t="s">
        <v>8920</v>
      </c>
      <c r="H2028" s="25" t="s">
        <v>8933</v>
      </c>
      <c r="I2028" s="24"/>
      <c r="J2028" s="24" t="s">
        <v>3048</v>
      </c>
      <c r="K2028" s="26">
        <v>45940</v>
      </c>
      <c r="L2028" s="26">
        <v>45019</v>
      </c>
      <c r="M2028" s="26">
        <v>45961</v>
      </c>
      <c r="N2028" s="24"/>
      <c r="O2028" s="26">
        <v>45961</v>
      </c>
      <c r="P2028" s="24" t="s">
        <v>3404</v>
      </c>
      <c r="Q2028" s="24" t="s">
        <v>3405</v>
      </c>
      <c r="R2028" s="24" t="s">
        <v>3025</v>
      </c>
    </row>
    <row r="2029" spans="1:18" ht="53.4">
      <c r="A2029" s="24">
        <v>2028</v>
      </c>
      <c r="B2029" s="24" t="s">
        <v>8934</v>
      </c>
      <c r="C2029" s="29">
        <v>202541105383</v>
      </c>
      <c r="D2029" s="24" t="s">
        <v>46</v>
      </c>
      <c r="E2029" s="24" t="s">
        <v>8935</v>
      </c>
      <c r="F2029" s="24" t="s">
        <v>3052</v>
      </c>
      <c r="G2029" s="24" t="s">
        <v>46</v>
      </c>
      <c r="H2029" s="25" t="s">
        <v>8936</v>
      </c>
      <c r="I2029" s="24" t="s">
        <v>23</v>
      </c>
      <c r="J2029" s="24" t="s">
        <v>3048</v>
      </c>
      <c r="K2029" s="26">
        <v>45806</v>
      </c>
      <c r="L2029" s="26">
        <v>45961</v>
      </c>
      <c r="M2029" s="26">
        <v>45961</v>
      </c>
      <c r="N2029" s="24"/>
      <c r="O2029" s="26">
        <v>45964</v>
      </c>
      <c r="P2029" s="24" t="s">
        <v>3049</v>
      </c>
      <c r="Q2029" s="24" t="s">
        <v>3050</v>
      </c>
      <c r="R2029" s="24" t="s">
        <v>3023</v>
      </c>
    </row>
    <row r="2030" spans="1:18" ht="27">
      <c r="A2030" s="24">
        <v>2029</v>
      </c>
      <c r="B2030" s="24" t="s">
        <v>1547</v>
      </c>
      <c r="C2030" s="29">
        <v>202541105663</v>
      </c>
      <c r="D2030" s="24" t="s">
        <v>573</v>
      </c>
      <c r="E2030" s="24" t="s">
        <v>1548</v>
      </c>
      <c r="F2030" s="24" t="s">
        <v>3052</v>
      </c>
      <c r="G2030" s="24" t="s">
        <v>8937</v>
      </c>
      <c r="H2030" s="25" t="s">
        <v>8938</v>
      </c>
      <c r="I2030" s="24" t="s">
        <v>3152</v>
      </c>
      <c r="J2030" s="24" t="s">
        <v>3048</v>
      </c>
      <c r="K2030" s="26">
        <v>45939</v>
      </c>
      <c r="L2030" s="26">
        <v>45961</v>
      </c>
      <c r="M2030" s="26">
        <v>45961</v>
      </c>
      <c r="N2030" s="26">
        <v>46904</v>
      </c>
      <c r="O2030" s="24"/>
      <c r="P2030" s="24" t="s">
        <v>3278</v>
      </c>
      <c r="Q2030" s="24" t="s">
        <v>3279</v>
      </c>
      <c r="R2030" s="24" t="s">
        <v>968</v>
      </c>
    </row>
    <row r="2031" spans="1:18" ht="40.200000000000003">
      <c r="A2031" s="24">
        <v>2030</v>
      </c>
      <c r="B2031" s="24" t="s">
        <v>1544</v>
      </c>
      <c r="C2031" s="29">
        <v>202541105537</v>
      </c>
      <c r="D2031" s="24" t="s">
        <v>69</v>
      </c>
      <c r="E2031" s="24" t="s">
        <v>649</v>
      </c>
      <c r="F2031" s="24" t="s">
        <v>3052</v>
      </c>
      <c r="G2031" s="24" t="s">
        <v>69</v>
      </c>
      <c r="H2031" s="25" t="s">
        <v>8939</v>
      </c>
      <c r="I2031" s="24" t="s">
        <v>3152</v>
      </c>
      <c r="J2031" s="24" t="s">
        <v>3048</v>
      </c>
      <c r="K2031" s="26">
        <v>45917</v>
      </c>
      <c r="L2031" s="26">
        <v>45961</v>
      </c>
      <c r="M2031" s="26">
        <v>45961</v>
      </c>
      <c r="N2031" s="26">
        <v>46904</v>
      </c>
      <c r="O2031" s="24"/>
      <c r="P2031" s="24" t="s">
        <v>3135</v>
      </c>
      <c r="Q2031" s="24" t="s">
        <v>3136</v>
      </c>
      <c r="R2031" s="24" t="s">
        <v>968</v>
      </c>
    </row>
    <row r="2032" spans="1:18" ht="79.8">
      <c r="A2032" s="24">
        <v>2031</v>
      </c>
      <c r="B2032" s="24" t="s">
        <v>8940</v>
      </c>
      <c r="C2032" s="29">
        <v>202517105451</v>
      </c>
      <c r="D2032" s="24" t="s">
        <v>343</v>
      </c>
      <c r="E2032" s="24" t="s">
        <v>8941</v>
      </c>
      <c r="F2032" s="24" t="s">
        <v>3600</v>
      </c>
      <c r="G2032" s="24" t="s">
        <v>8942</v>
      </c>
      <c r="H2032" s="25" t="s">
        <v>8943</v>
      </c>
      <c r="I2032" s="24"/>
      <c r="J2032" s="24" t="s">
        <v>3048</v>
      </c>
      <c r="K2032" s="26">
        <v>45916</v>
      </c>
      <c r="L2032" s="26">
        <v>45022</v>
      </c>
      <c r="M2032" s="26">
        <v>45961</v>
      </c>
      <c r="N2032" s="24"/>
      <c r="O2032" s="26">
        <v>45961</v>
      </c>
      <c r="P2032" s="24" t="s">
        <v>3535</v>
      </c>
      <c r="Q2032" s="24" t="s">
        <v>3536</v>
      </c>
      <c r="R2032" s="24" t="s">
        <v>988</v>
      </c>
    </row>
    <row r="2033" spans="1:18" ht="66.599999999999994">
      <c r="A2033" s="24">
        <v>2032</v>
      </c>
      <c r="B2033" s="24" t="s">
        <v>8944</v>
      </c>
      <c r="C2033" s="29">
        <v>202547105271</v>
      </c>
      <c r="D2033" s="24" t="s">
        <v>126</v>
      </c>
      <c r="E2033" s="24" t="s">
        <v>8945</v>
      </c>
      <c r="F2033" s="24" t="s">
        <v>3117</v>
      </c>
      <c r="G2033" s="24" t="s">
        <v>5164</v>
      </c>
      <c r="H2033" s="25" t="s">
        <v>8946</v>
      </c>
      <c r="I2033" s="24"/>
      <c r="J2033" s="24" t="s">
        <v>3048</v>
      </c>
      <c r="K2033" s="26">
        <v>45888</v>
      </c>
      <c r="L2033" s="26">
        <v>45103</v>
      </c>
      <c r="M2033" s="26">
        <v>45961</v>
      </c>
      <c r="N2033" s="24"/>
      <c r="O2033" s="26">
        <v>45961</v>
      </c>
      <c r="P2033" s="24" t="s">
        <v>3168</v>
      </c>
      <c r="Q2033" s="24" t="s">
        <v>3050</v>
      </c>
      <c r="R2033" s="24" t="s">
        <v>988</v>
      </c>
    </row>
    <row r="2034" spans="1:18" ht="27">
      <c r="A2034" s="24">
        <v>2033</v>
      </c>
      <c r="B2034" s="24" t="s">
        <v>8947</v>
      </c>
      <c r="C2034" s="29">
        <v>202514105201</v>
      </c>
      <c r="D2034" s="24" t="s">
        <v>52</v>
      </c>
      <c r="E2034" s="24" t="s">
        <v>8948</v>
      </c>
      <c r="F2034" s="24" t="s">
        <v>3045</v>
      </c>
      <c r="G2034" s="24" t="s">
        <v>8949</v>
      </c>
      <c r="H2034" s="25" t="s">
        <v>8131</v>
      </c>
      <c r="I2034" s="24"/>
      <c r="J2034" s="24" t="s">
        <v>3048</v>
      </c>
      <c r="K2034" s="26">
        <v>45958</v>
      </c>
      <c r="L2034" s="26">
        <v>45636</v>
      </c>
      <c r="M2034" s="26">
        <v>45961</v>
      </c>
      <c r="N2034" s="24"/>
      <c r="O2034" s="26">
        <v>45961</v>
      </c>
      <c r="P2034" s="24" t="s">
        <v>4491</v>
      </c>
      <c r="Q2034" s="24" t="s">
        <v>3279</v>
      </c>
      <c r="R2034" s="24" t="s">
        <v>988</v>
      </c>
    </row>
    <row r="2035" spans="1:18" ht="27">
      <c r="A2035" s="24">
        <v>2034</v>
      </c>
      <c r="B2035" s="24" t="s">
        <v>8950</v>
      </c>
      <c r="C2035" s="29">
        <v>202514105207</v>
      </c>
      <c r="D2035" s="24" t="s">
        <v>52</v>
      </c>
      <c r="E2035" s="24" t="s">
        <v>8951</v>
      </c>
      <c r="F2035" s="24" t="s">
        <v>3045</v>
      </c>
      <c r="G2035" s="24" t="s">
        <v>4870</v>
      </c>
      <c r="H2035" s="25" t="s">
        <v>8952</v>
      </c>
      <c r="I2035" s="24"/>
      <c r="J2035" s="24" t="s">
        <v>3048</v>
      </c>
      <c r="K2035" s="26">
        <v>45958</v>
      </c>
      <c r="L2035" s="26">
        <v>45636</v>
      </c>
      <c r="M2035" s="26">
        <v>45961</v>
      </c>
      <c r="N2035" s="24"/>
      <c r="O2035" s="26">
        <v>45961</v>
      </c>
      <c r="P2035" s="24" t="s">
        <v>4491</v>
      </c>
      <c r="Q2035" s="24" t="s">
        <v>3279</v>
      </c>
      <c r="R2035" s="24" t="s">
        <v>988</v>
      </c>
    </row>
    <row r="2036" spans="1:18" ht="53.4">
      <c r="A2036" s="24">
        <v>2035</v>
      </c>
      <c r="B2036" s="24" t="s">
        <v>8953</v>
      </c>
      <c r="C2036" s="29">
        <v>202547105366</v>
      </c>
      <c r="D2036" s="24" t="s">
        <v>146</v>
      </c>
      <c r="E2036" s="24" t="s">
        <v>8954</v>
      </c>
      <c r="F2036" s="24" t="s">
        <v>3091</v>
      </c>
      <c r="G2036" s="24" t="s">
        <v>8955</v>
      </c>
      <c r="H2036" s="25" t="s">
        <v>8956</v>
      </c>
      <c r="I2036" s="24"/>
      <c r="J2036" s="24" t="s">
        <v>3048</v>
      </c>
      <c r="K2036" s="26">
        <v>45883</v>
      </c>
      <c r="L2036" s="26">
        <v>45019</v>
      </c>
      <c r="M2036" s="26">
        <v>45961</v>
      </c>
      <c r="N2036" s="24"/>
      <c r="O2036" s="26">
        <v>45961</v>
      </c>
      <c r="P2036" s="24" t="s">
        <v>3120</v>
      </c>
      <c r="Q2036" s="24" t="s">
        <v>3121</v>
      </c>
      <c r="R2036" s="24" t="s">
        <v>988</v>
      </c>
    </row>
    <row r="2037" spans="1:18" ht="27">
      <c r="A2037" s="24">
        <v>2036</v>
      </c>
      <c r="B2037" s="24" t="s">
        <v>8957</v>
      </c>
      <c r="C2037" s="29">
        <v>202547105367</v>
      </c>
      <c r="D2037" s="24" t="s">
        <v>35</v>
      </c>
      <c r="E2037" s="24" t="s">
        <v>8958</v>
      </c>
      <c r="F2037" s="24" t="s">
        <v>3091</v>
      </c>
      <c r="G2037" s="24" t="s">
        <v>3213</v>
      </c>
      <c r="H2037" s="25" t="s">
        <v>8959</v>
      </c>
      <c r="I2037" s="24"/>
      <c r="J2037" s="24" t="s">
        <v>3048</v>
      </c>
      <c r="K2037" s="26">
        <v>45960</v>
      </c>
      <c r="L2037" s="26">
        <v>45016</v>
      </c>
      <c r="M2037" s="26">
        <v>45961</v>
      </c>
      <c r="N2037" s="24"/>
      <c r="O2037" s="26">
        <v>45961</v>
      </c>
      <c r="P2037" s="24" t="s">
        <v>4022</v>
      </c>
      <c r="Q2037" s="24" t="s">
        <v>3104</v>
      </c>
      <c r="R2037" s="24" t="s">
        <v>988</v>
      </c>
    </row>
    <row r="2038" spans="1:18" ht="27">
      <c r="A2038" s="24">
        <v>2037</v>
      </c>
      <c r="B2038" s="24" t="s">
        <v>8960</v>
      </c>
      <c r="C2038" s="29">
        <v>202517105345</v>
      </c>
      <c r="D2038" s="24" t="s">
        <v>35</v>
      </c>
      <c r="E2038" s="24" t="s">
        <v>8961</v>
      </c>
      <c r="F2038" s="24" t="s">
        <v>3091</v>
      </c>
      <c r="G2038" s="24" t="s">
        <v>3213</v>
      </c>
      <c r="H2038" s="25" t="s">
        <v>8962</v>
      </c>
      <c r="I2038" s="24"/>
      <c r="J2038" s="24" t="s">
        <v>3048</v>
      </c>
      <c r="K2038" s="26">
        <v>45960</v>
      </c>
      <c r="L2038" s="26">
        <v>45016</v>
      </c>
      <c r="M2038" s="26">
        <v>45961</v>
      </c>
      <c r="N2038" s="24"/>
      <c r="O2038" s="26">
        <v>45961</v>
      </c>
      <c r="P2038" s="24" t="s">
        <v>3079</v>
      </c>
      <c r="Q2038" s="24" t="s">
        <v>3080</v>
      </c>
      <c r="R2038" s="24" t="s">
        <v>988</v>
      </c>
    </row>
    <row r="2039" spans="1:18" ht="40.200000000000003">
      <c r="A2039" s="24">
        <v>2038</v>
      </c>
      <c r="B2039" s="24" t="s">
        <v>8963</v>
      </c>
      <c r="C2039" s="29">
        <v>202517105695</v>
      </c>
      <c r="D2039" s="24" t="s">
        <v>35</v>
      </c>
      <c r="E2039" s="24" t="s">
        <v>8964</v>
      </c>
      <c r="F2039" s="24" t="s">
        <v>3091</v>
      </c>
      <c r="G2039" s="24" t="s">
        <v>3213</v>
      </c>
      <c r="H2039" s="25" t="s">
        <v>8965</v>
      </c>
      <c r="I2039" s="24"/>
      <c r="J2039" s="24" t="s">
        <v>3048</v>
      </c>
      <c r="K2039" s="26">
        <v>45960</v>
      </c>
      <c r="L2039" s="26">
        <v>45016</v>
      </c>
      <c r="M2039" s="26">
        <v>45961</v>
      </c>
      <c r="N2039" s="24"/>
      <c r="O2039" s="26">
        <v>45961</v>
      </c>
      <c r="P2039" s="24" t="s">
        <v>4128</v>
      </c>
      <c r="Q2039" s="24" t="s">
        <v>3360</v>
      </c>
      <c r="R2039" s="24" t="s">
        <v>988</v>
      </c>
    </row>
    <row r="2040" spans="1:18" ht="40.200000000000003">
      <c r="A2040" s="24">
        <v>2039</v>
      </c>
      <c r="B2040" s="24" t="s">
        <v>8966</v>
      </c>
      <c r="C2040" s="29">
        <v>202517105591</v>
      </c>
      <c r="D2040" s="24" t="s">
        <v>50</v>
      </c>
      <c r="E2040" s="24" t="s">
        <v>8967</v>
      </c>
      <c r="F2040" s="24" t="s">
        <v>3066</v>
      </c>
      <c r="G2040" s="24" t="s">
        <v>3319</v>
      </c>
      <c r="H2040" s="25" t="s">
        <v>8968</v>
      </c>
      <c r="I2040" s="24"/>
      <c r="J2040" s="24" t="s">
        <v>3048</v>
      </c>
      <c r="K2040" s="26">
        <v>45832</v>
      </c>
      <c r="L2040" s="26">
        <v>45019</v>
      </c>
      <c r="M2040" s="26">
        <v>45961</v>
      </c>
      <c r="N2040" s="24"/>
      <c r="O2040" s="26">
        <v>45961</v>
      </c>
      <c r="P2040" s="24" t="s">
        <v>3254</v>
      </c>
      <c r="Q2040" s="24" t="s">
        <v>3255</v>
      </c>
      <c r="R2040" s="24" t="s">
        <v>988</v>
      </c>
    </row>
    <row r="2041" spans="1:18" ht="53.4">
      <c r="A2041" s="24">
        <v>2040</v>
      </c>
      <c r="B2041" s="24" t="s">
        <v>8969</v>
      </c>
      <c r="C2041" s="29">
        <v>202517105209</v>
      </c>
      <c r="D2041" s="24" t="s">
        <v>55</v>
      </c>
      <c r="E2041" s="24" t="s">
        <v>8970</v>
      </c>
      <c r="F2041" s="24" t="s">
        <v>3091</v>
      </c>
      <c r="G2041" s="24" t="s">
        <v>4429</v>
      </c>
      <c r="H2041" s="25" t="s">
        <v>8971</v>
      </c>
      <c r="I2041" s="24"/>
      <c r="J2041" s="24" t="s">
        <v>3048</v>
      </c>
      <c r="K2041" s="26">
        <v>45958</v>
      </c>
      <c r="L2041" s="26">
        <v>45961</v>
      </c>
      <c r="M2041" s="26">
        <v>45961</v>
      </c>
      <c r="N2041" s="24"/>
      <c r="O2041" s="26">
        <v>45961</v>
      </c>
      <c r="P2041" s="24" t="s">
        <v>3305</v>
      </c>
      <c r="Q2041" s="24" t="s">
        <v>3306</v>
      </c>
      <c r="R2041" s="24" t="s">
        <v>988</v>
      </c>
    </row>
    <row r="2042" spans="1:18" ht="40.200000000000003">
      <c r="A2042" s="24">
        <v>2041</v>
      </c>
      <c r="B2042" s="24" t="s">
        <v>794</v>
      </c>
      <c r="C2042" s="29">
        <v>202514105277</v>
      </c>
      <c r="D2042" s="24" t="s">
        <v>55</v>
      </c>
      <c r="E2042" s="24" t="s">
        <v>795</v>
      </c>
      <c r="F2042" s="24" t="s">
        <v>3091</v>
      </c>
      <c r="G2042" s="24" t="s">
        <v>8972</v>
      </c>
      <c r="H2042" s="25" t="s">
        <v>8973</v>
      </c>
      <c r="I2042" s="24"/>
      <c r="J2042" s="24" t="s">
        <v>3048</v>
      </c>
      <c r="K2042" s="26">
        <v>45958</v>
      </c>
      <c r="L2042" s="26">
        <v>45618</v>
      </c>
      <c r="M2042" s="26">
        <v>45961</v>
      </c>
      <c r="N2042" s="26">
        <v>46560</v>
      </c>
      <c r="O2042" s="24"/>
      <c r="P2042" s="24" t="s">
        <v>3305</v>
      </c>
      <c r="Q2042" s="24" t="s">
        <v>3306</v>
      </c>
      <c r="R2042" s="24" t="s">
        <v>650</v>
      </c>
    </row>
    <row r="2043" spans="1:18" ht="40.200000000000003">
      <c r="A2043" s="24">
        <v>2042</v>
      </c>
      <c r="B2043" s="24" t="s">
        <v>8974</v>
      </c>
      <c r="C2043" s="29">
        <v>202517105222</v>
      </c>
      <c r="D2043" s="24" t="s">
        <v>133</v>
      </c>
      <c r="E2043" s="24" t="s">
        <v>8975</v>
      </c>
      <c r="F2043" s="24" t="s">
        <v>3394</v>
      </c>
      <c r="G2043" s="24" t="s">
        <v>8976</v>
      </c>
      <c r="H2043" s="25" t="s">
        <v>8977</v>
      </c>
      <c r="I2043" s="24"/>
      <c r="J2043" s="24" t="s">
        <v>3048</v>
      </c>
      <c r="K2043" s="26">
        <v>45929</v>
      </c>
      <c r="L2043" s="26">
        <v>45961</v>
      </c>
      <c r="M2043" s="26">
        <v>45961</v>
      </c>
      <c r="N2043" s="24"/>
      <c r="O2043" s="26">
        <v>45961</v>
      </c>
      <c r="P2043" s="24" t="s">
        <v>3305</v>
      </c>
      <c r="Q2043" s="24" t="s">
        <v>3306</v>
      </c>
      <c r="R2043" s="24" t="s">
        <v>988</v>
      </c>
    </row>
    <row r="2044" spans="1:18" ht="40.200000000000003">
      <c r="A2044" s="24">
        <v>2043</v>
      </c>
      <c r="B2044" s="24" t="s">
        <v>1545</v>
      </c>
      <c r="C2044" s="29">
        <v>202541105424</v>
      </c>
      <c r="D2044" s="24" t="s">
        <v>42</v>
      </c>
      <c r="E2044" s="24" t="s">
        <v>1546</v>
      </c>
      <c r="F2044" s="24" t="s">
        <v>3045</v>
      </c>
      <c r="G2044" s="24" t="s">
        <v>3559</v>
      </c>
      <c r="H2044" s="25" t="s">
        <v>8978</v>
      </c>
      <c r="I2044" s="24" t="s">
        <v>23</v>
      </c>
      <c r="J2044" s="24" t="s">
        <v>3048</v>
      </c>
      <c r="K2044" s="26">
        <v>45902</v>
      </c>
      <c r="L2044" s="26">
        <v>45961</v>
      </c>
      <c r="M2044" s="26">
        <v>45961</v>
      </c>
      <c r="N2044" s="26">
        <v>46904</v>
      </c>
      <c r="O2044" s="24"/>
      <c r="P2044" s="24" t="s">
        <v>3168</v>
      </c>
      <c r="Q2044" s="24" t="s">
        <v>3050</v>
      </c>
      <c r="R2044" s="24" t="s">
        <v>974</v>
      </c>
    </row>
    <row r="2045" spans="1:18" ht="40.200000000000003">
      <c r="A2045" s="24">
        <v>2044</v>
      </c>
      <c r="B2045" s="24" t="s">
        <v>1549</v>
      </c>
      <c r="C2045" s="29">
        <v>202541105493</v>
      </c>
      <c r="D2045" s="24" t="s">
        <v>42</v>
      </c>
      <c r="E2045" s="24" t="s">
        <v>1550</v>
      </c>
      <c r="F2045" s="24" t="s">
        <v>3045</v>
      </c>
      <c r="G2045" s="24" t="s">
        <v>3559</v>
      </c>
      <c r="H2045" s="25" t="s">
        <v>8979</v>
      </c>
      <c r="I2045" s="24" t="s">
        <v>23</v>
      </c>
      <c r="J2045" s="24" t="s">
        <v>3048</v>
      </c>
      <c r="K2045" s="26">
        <v>45903</v>
      </c>
      <c r="L2045" s="26">
        <v>45961</v>
      </c>
      <c r="M2045" s="26">
        <v>45961</v>
      </c>
      <c r="N2045" s="26">
        <v>46904</v>
      </c>
      <c r="O2045" s="24"/>
      <c r="P2045" s="24" t="s">
        <v>3093</v>
      </c>
      <c r="Q2045" s="24" t="s">
        <v>3094</v>
      </c>
      <c r="R2045" s="24" t="s">
        <v>974</v>
      </c>
    </row>
    <row r="2046" spans="1:18" ht="53.4">
      <c r="A2046" s="24">
        <v>2045</v>
      </c>
      <c r="B2046" s="24" t="s">
        <v>1542</v>
      </c>
      <c r="C2046" s="29">
        <v>202541105617</v>
      </c>
      <c r="D2046" s="24" t="s">
        <v>42</v>
      </c>
      <c r="E2046" s="24" t="s">
        <v>1543</v>
      </c>
      <c r="F2046" s="24" t="s">
        <v>3045</v>
      </c>
      <c r="G2046" s="24" t="s">
        <v>3559</v>
      </c>
      <c r="H2046" s="25" t="s">
        <v>8980</v>
      </c>
      <c r="I2046" s="24" t="s">
        <v>23</v>
      </c>
      <c r="J2046" s="24" t="s">
        <v>3048</v>
      </c>
      <c r="K2046" s="26">
        <v>45903</v>
      </c>
      <c r="L2046" s="26">
        <v>45961</v>
      </c>
      <c r="M2046" s="26">
        <v>45961</v>
      </c>
      <c r="N2046" s="26">
        <v>46904</v>
      </c>
      <c r="O2046" s="24"/>
      <c r="P2046" s="24" t="s">
        <v>3289</v>
      </c>
      <c r="Q2046" s="24" t="s">
        <v>3290</v>
      </c>
      <c r="R2046" s="24" t="s">
        <v>974</v>
      </c>
    </row>
    <row r="2047" spans="1:18" ht="53.4">
      <c r="A2047" s="24">
        <v>2046</v>
      </c>
      <c r="B2047" s="24" t="s">
        <v>8981</v>
      </c>
      <c r="C2047" s="29">
        <v>202511105705</v>
      </c>
      <c r="D2047" s="24" t="s">
        <v>72</v>
      </c>
      <c r="E2047" s="24" t="s">
        <v>8982</v>
      </c>
      <c r="F2047" s="24" t="s">
        <v>3052</v>
      </c>
      <c r="G2047" s="24" t="s">
        <v>3319</v>
      </c>
      <c r="H2047" s="25" t="s">
        <v>8983</v>
      </c>
      <c r="I2047" s="24" t="s">
        <v>23</v>
      </c>
      <c r="J2047" s="24" t="s">
        <v>3048</v>
      </c>
      <c r="K2047" s="26">
        <v>45895</v>
      </c>
      <c r="L2047" s="26">
        <v>45961</v>
      </c>
      <c r="M2047" s="26">
        <v>45961</v>
      </c>
      <c r="N2047" s="24"/>
      <c r="O2047" s="26">
        <v>45961</v>
      </c>
      <c r="P2047" s="24" t="s">
        <v>3289</v>
      </c>
      <c r="Q2047" s="24" t="s">
        <v>3290</v>
      </c>
      <c r="R2047" s="24" t="s">
        <v>988</v>
      </c>
    </row>
    <row r="2048" spans="1:18" ht="53.4">
      <c r="A2048" s="24">
        <v>2047</v>
      </c>
      <c r="B2048" s="24" t="s">
        <v>8984</v>
      </c>
      <c r="C2048" s="29">
        <v>202547105398</v>
      </c>
      <c r="D2048" s="24" t="s">
        <v>31</v>
      </c>
      <c r="E2048" s="24" t="s">
        <v>8985</v>
      </c>
      <c r="F2048" s="24" t="s">
        <v>3091</v>
      </c>
      <c r="G2048" s="24" t="s">
        <v>31</v>
      </c>
      <c r="H2048" s="25" t="s">
        <v>8986</v>
      </c>
      <c r="I2048" s="24"/>
      <c r="J2048" s="24" t="s">
        <v>3048</v>
      </c>
      <c r="K2048" s="26">
        <v>45957</v>
      </c>
      <c r="L2048" s="26">
        <v>45092</v>
      </c>
      <c r="M2048" s="26">
        <v>45961</v>
      </c>
      <c r="N2048" s="24"/>
      <c r="O2048" s="26">
        <v>45961</v>
      </c>
      <c r="P2048" s="24" t="s">
        <v>3098</v>
      </c>
      <c r="Q2048" s="24" t="s">
        <v>3099</v>
      </c>
      <c r="R2048" s="24" t="s">
        <v>988</v>
      </c>
    </row>
    <row r="2049" spans="1:18" ht="53.4">
      <c r="A2049" s="24">
        <v>2048</v>
      </c>
      <c r="B2049" s="24" t="s">
        <v>8987</v>
      </c>
      <c r="C2049" s="29">
        <v>202547105264</v>
      </c>
      <c r="D2049" s="24" t="s">
        <v>31</v>
      </c>
      <c r="E2049" s="24" t="s">
        <v>8988</v>
      </c>
      <c r="F2049" s="24" t="s">
        <v>3091</v>
      </c>
      <c r="G2049" s="24" t="s">
        <v>31</v>
      </c>
      <c r="H2049" s="25" t="s">
        <v>8989</v>
      </c>
      <c r="I2049" s="24"/>
      <c r="J2049" s="24" t="s">
        <v>3048</v>
      </c>
      <c r="K2049" s="26">
        <v>45957</v>
      </c>
      <c r="L2049" s="26">
        <v>45092</v>
      </c>
      <c r="M2049" s="26">
        <v>45961</v>
      </c>
      <c r="N2049" s="24"/>
      <c r="O2049" s="26">
        <v>45961</v>
      </c>
      <c r="P2049" s="24" t="s">
        <v>3103</v>
      </c>
      <c r="Q2049" s="24" t="s">
        <v>3104</v>
      </c>
      <c r="R2049" s="24" t="s">
        <v>988</v>
      </c>
    </row>
    <row r="2050" spans="1:18" ht="40.200000000000003">
      <c r="A2050" s="24">
        <v>2049</v>
      </c>
      <c r="B2050" s="24" t="s">
        <v>8990</v>
      </c>
      <c r="C2050" s="29">
        <v>202517105812</v>
      </c>
      <c r="D2050" s="24" t="s">
        <v>59</v>
      </c>
      <c r="E2050" s="24" t="s">
        <v>8991</v>
      </c>
      <c r="F2050" s="24" t="s">
        <v>3066</v>
      </c>
      <c r="G2050" s="24" t="s">
        <v>3319</v>
      </c>
      <c r="H2050" s="25" t="s">
        <v>8992</v>
      </c>
      <c r="I2050" s="24"/>
      <c r="J2050" s="24" t="s">
        <v>3048</v>
      </c>
      <c r="K2050" s="26">
        <v>45926</v>
      </c>
      <c r="L2050" s="26">
        <v>45121</v>
      </c>
      <c r="M2050" s="26">
        <v>45962</v>
      </c>
      <c r="N2050" s="24"/>
      <c r="O2050" s="26">
        <v>45962</v>
      </c>
      <c r="P2050" s="24" t="s">
        <v>3289</v>
      </c>
      <c r="Q2050" s="24" t="s">
        <v>3290</v>
      </c>
      <c r="R2050" s="24" t="s">
        <v>988</v>
      </c>
    </row>
    <row r="2051" spans="1:18" ht="27">
      <c r="A2051" s="24">
        <v>2050</v>
      </c>
      <c r="B2051" s="24" t="s">
        <v>660</v>
      </c>
      <c r="C2051" s="29">
        <v>202517105776</v>
      </c>
      <c r="D2051" s="24" t="s">
        <v>78</v>
      </c>
      <c r="E2051" s="24" t="s">
        <v>661</v>
      </c>
      <c r="F2051" s="24" t="s">
        <v>3066</v>
      </c>
      <c r="G2051" s="24" t="s">
        <v>3077</v>
      </c>
      <c r="H2051" s="25" t="s">
        <v>8993</v>
      </c>
      <c r="I2051" s="24"/>
      <c r="J2051" s="24" t="s">
        <v>3048</v>
      </c>
      <c r="K2051" s="26">
        <v>45855</v>
      </c>
      <c r="L2051" s="26">
        <v>45385</v>
      </c>
      <c r="M2051" s="26">
        <v>45962</v>
      </c>
      <c r="N2051" s="26">
        <v>46329</v>
      </c>
      <c r="O2051" s="24"/>
      <c r="P2051" s="24" t="s">
        <v>3289</v>
      </c>
      <c r="Q2051" s="24" t="s">
        <v>3290</v>
      </c>
      <c r="R2051" s="24" t="s">
        <v>650</v>
      </c>
    </row>
    <row r="2052" spans="1:18" ht="66.599999999999994">
      <c r="A2052" s="24">
        <v>2051</v>
      </c>
      <c r="B2052" s="24" t="s">
        <v>8994</v>
      </c>
      <c r="C2052" s="29">
        <v>202517105777</v>
      </c>
      <c r="D2052" s="24" t="s">
        <v>67</v>
      </c>
      <c r="E2052" s="24" t="s">
        <v>8995</v>
      </c>
      <c r="F2052" s="24" t="s">
        <v>3091</v>
      </c>
      <c r="G2052" s="24" t="s">
        <v>8996</v>
      </c>
      <c r="H2052" s="25" t="s">
        <v>8997</v>
      </c>
      <c r="I2052" s="24"/>
      <c r="J2052" s="24" t="s">
        <v>3048</v>
      </c>
      <c r="K2052" s="26">
        <v>45894</v>
      </c>
      <c r="L2052" s="26">
        <v>45023</v>
      </c>
      <c r="M2052" s="26">
        <v>45962</v>
      </c>
      <c r="N2052" s="24"/>
      <c r="O2052" s="26">
        <v>45962</v>
      </c>
      <c r="P2052" s="24" t="s">
        <v>3726</v>
      </c>
      <c r="Q2052" s="24" t="s">
        <v>3727</v>
      </c>
      <c r="R2052" s="24" t="s">
        <v>988</v>
      </c>
    </row>
    <row r="2053" spans="1:18" ht="27">
      <c r="A2053" s="24">
        <v>2052</v>
      </c>
      <c r="B2053" s="24" t="s">
        <v>1551</v>
      </c>
      <c r="C2053" s="29">
        <v>202541042403</v>
      </c>
      <c r="D2053" s="24" t="s">
        <v>278</v>
      </c>
      <c r="E2053" s="24" t="s">
        <v>649</v>
      </c>
      <c r="F2053" s="24" t="s">
        <v>3052</v>
      </c>
      <c r="G2053" s="24" t="s">
        <v>278</v>
      </c>
      <c r="H2053" s="25" t="s">
        <v>8998</v>
      </c>
      <c r="I2053" s="24" t="s">
        <v>3152</v>
      </c>
      <c r="J2053" s="24" t="s">
        <v>3048</v>
      </c>
      <c r="K2053" s="26">
        <v>45593</v>
      </c>
      <c r="L2053" s="26">
        <v>45962</v>
      </c>
      <c r="M2053" s="26">
        <v>45962</v>
      </c>
      <c r="N2053" s="26">
        <v>46905</v>
      </c>
      <c r="O2053" s="24"/>
      <c r="P2053" s="24" t="s">
        <v>3422</v>
      </c>
      <c r="Q2053" s="24" t="s">
        <v>3423</v>
      </c>
      <c r="R2053" s="24" t="s">
        <v>968</v>
      </c>
    </row>
    <row r="2054" spans="1:18" ht="40.200000000000003">
      <c r="A2054" s="24">
        <v>2053</v>
      </c>
      <c r="B2054" s="24" t="s">
        <v>8999</v>
      </c>
      <c r="C2054" s="29">
        <v>202547105759</v>
      </c>
      <c r="D2054" s="24" t="s">
        <v>31</v>
      </c>
      <c r="E2054" s="24" t="s">
        <v>9000</v>
      </c>
      <c r="F2054" s="24" t="s">
        <v>3091</v>
      </c>
      <c r="G2054" s="24" t="s">
        <v>31</v>
      </c>
      <c r="H2054" s="25" t="s">
        <v>9001</v>
      </c>
      <c r="I2054" s="24"/>
      <c r="J2054" s="24" t="s">
        <v>3048</v>
      </c>
      <c r="K2054" s="26">
        <v>45954</v>
      </c>
      <c r="L2054" s="26">
        <v>45092</v>
      </c>
      <c r="M2054" s="26">
        <v>45962</v>
      </c>
      <c r="N2054" s="24"/>
      <c r="O2054" s="26">
        <v>45962</v>
      </c>
      <c r="P2054" s="24" t="s">
        <v>3093</v>
      </c>
      <c r="Q2054" s="24" t="s">
        <v>3094</v>
      </c>
      <c r="R2054" s="24" t="s">
        <v>988</v>
      </c>
    </row>
    <row r="2055" spans="1:18" ht="53.4">
      <c r="A2055" s="24">
        <v>2054</v>
      </c>
      <c r="B2055" s="24" t="s">
        <v>9002</v>
      </c>
      <c r="C2055" s="29">
        <v>202547105760</v>
      </c>
      <c r="D2055" s="24" t="s">
        <v>31</v>
      </c>
      <c r="E2055" s="24" t="s">
        <v>9003</v>
      </c>
      <c r="F2055" s="24" t="s">
        <v>3091</v>
      </c>
      <c r="G2055" s="24" t="s">
        <v>31</v>
      </c>
      <c r="H2055" s="25" t="s">
        <v>9004</v>
      </c>
      <c r="I2055" s="24"/>
      <c r="J2055" s="24" t="s">
        <v>3048</v>
      </c>
      <c r="K2055" s="26">
        <v>45954</v>
      </c>
      <c r="L2055" s="26">
        <v>45962</v>
      </c>
      <c r="M2055" s="26">
        <v>45962</v>
      </c>
      <c r="N2055" s="24"/>
      <c r="O2055" s="26">
        <v>45962</v>
      </c>
      <c r="P2055" s="24" t="s">
        <v>3114</v>
      </c>
      <c r="Q2055" s="24" t="s">
        <v>3094</v>
      </c>
      <c r="R2055" s="24" t="s">
        <v>988</v>
      </c>
    </row>
    <row r="2056" spans="1:18" ht="53.4">
      <c r="A2056" s="24">
        <v>2055</v>
      </c>
      <c r="B2056" s="24" t="s">
        <v>9005</v>
      </c>
      <c r="C2056" s="29">
        <v>202547105773</v>
      </c>
      <c r="D2056" s="24" t="s">
        <v>31</v>
      </c>
      <c r="E2056" s="24" t="s">
        <v>9006</v>
      </c>
      <c r="F2056" s="24" t="s">
        <v>3091</v>
      </c>
      <c r="G2056" s="24" t="s">
        <v>31</v>
      </c>
      <c r="H2056" s="25" t="s">
        <v>9007</v>
      </c>
      <c r="I2056" s="24"/>
      <c r="J2056" s="24" t="s">
        <v>3048</v>
      </c>
      <c r="K2056" s="26">
        <v>45957</v>
      </c>
      <c r="L2056" s="26">
        <v>45098</v>
      </c>
      <c r="M2056" s="26">
        <v>45962</v>
      </c>
      <c r="N2056" s="24"/>
      <c r="O2056" s="26">
        <v>45962</v>
      </c>
      <c r="P2056" s="24" t="s">
        <v>3352</v>
      </c>
      <c r="Q2056" s="24" t="s">
        <v>3216</v>
      </c>
      <c r="R2056" s="24" t="s">
        <v>988</v>
      </c>
    </row>
    <row r="2057" spans="1:18" ht="40.200000000000003">
      <c r="A2057" s="24">
        <v>2056</v>
      </c>
      <c r="B2057" s="24" t="s">
        <v>9008</v>
      </c>
      <c r="C2057" s="29">
        <v>202517106226</v>
      </c>
      <c r="D2057" s="24" t="s">
        <v>124</v>
      </c>
      <c r="E2057" s="24" t="s">
        <v>9009</v>
      </c>
      <c r="F2057" s="24" t="s">
        <v>3066</v>
      </c>
      <c r="G2057" s="24" t="s">
        <v>3067</v>
      </c>
      <c r="H2057" s="25" t="s">
        <v>9010</v>
      </c>
      <c r="I2057" s="24"/>
      <c r="J2057" s="24" t="s">
        <v>3048</v>
      </c>
      <c r="K2057" s="26">
        <v>45946</v>
      </c>
      <c r="L2057" s="26">
        <v>45048</v>
      </c>
      <c r="M2057" s="26">
        <v>45964</v>
      </c>
      <c r="N2057" s="24"/>
      <c r="O2057" s="26">
        <v>45964</v>
      </c>
      <c r="P2057" s="24" t="s">
        <v>3204</v>
      </c>
      <c r="Q2057" s="24" t="s">
        <v>3205</v>
      </c>
      <c r="R2057" s="24" t="s">
        <v>988</v>
      </c>
    </row>
    <row r="2058" spans="1:18" ht="40.200000000000003">
      <c r="A2058" s="24">
        <v>2057</v>
      </c>
      <c r="B2058" s="24" t="s">
        <v>9011</v>
      </c>
      <c r="C2058" s="29">
        <v>202517106348</v>
      </c>
      <c r="D2058" s="24" t="s">
        <v>222</v>
      </c>
      <c r="E2058" s="24" t="s">
        <v>9012</v>
      </c>
      <c r="F2058" s="24" t="s">
        <v>3091</v>
      </c>
      <c r="G2058" s="24" t="s">
        <v>9013</v>
      </c>
      <c r="H2058" s="25" t="s">
        <v>9014</v>
      </c>
      <c r="I2058" s="24"/>
      <c r="J2058" s="24" t="s">
        <v>3048</v>
      </c>
      <c r="K2058" s="26">
        <v>45929</v>
      </c>
      <c r="L2058" s="26">
        <v>45033</v>
      </c>
      <c r="M2058" s="26">
        <v>45964</v>
      </c>
      <c r="N2058" s="24"/>
      <c r="O2058" s="26">
        <v>45964</v>
      </c>
      <c r="P2058" s="24" t="s">
        <v>3120</v>
      </c>
      <c r="Q2058" s="24" t="s">
        <v>3121</v>
      </c>
      <c r="R2058" s="24" t="s">
        <v>988</v>
      </c>
    </row>
    <row r="2059" spans="1:18" ht="53.4">
      <c r="A2059" s="24">
        <v>2058</v>
      </c>
      <c r="B2059" s="24" t="s">
        <v>9015</v>
      </c>
      <c r="C2059" s="29">
        <v>202547106133</v>
      </c>
      <c r="D2059" s="24" t="s">
        <v>305</v>
      </c>
      <c r="E2059" s="24" t="s">
        <v>9016</v>
      </c>
      <c r="F2059" s="24" t="s">
        <v>3059</v>
      </c>
      <c r="G2059" s="24" t="s">
        <v>305</v>
      </c>
      <c r="H2059" s="25" t="s">
        <v>9017</v>
      </c>
      <c r="I2059" s="24"/>
      <c r="J2059" s="24" t="s">
        <v>3048</v>
      </c>
      <c r="K2059" s="26">
        <v>45951</v>
      </c>
      <c r="L2059" s="26">
        <v>45021</v>
      </c>
      <c r="M2059" s="26">
        <v>45964</v>
      </c>
      <c r="N2059" s="24"/>
      <c r="O2059" s="26">
        <v>45964</v>
      </c>
      <c r="P2059" s="24" t="s">
        <v>3422</v>
      </c>
      <c r="Q2059" s="24" t="s">
        <v>3423</v>
      </c>
      <c r="R2059" s="24" t="s">
        <v>988</v>
      </c>
    </row>
    <row r="2060" spans="1:18" ht="27">
      <c r="A2060" s="24">
        <v>2059</v>
      </c>
      <c r="B2060" s="24" t="s">
        <v>9018</v>
      </c>
      <c r="C2060" s="29">
        <v>202547106397</v>
      </c>
      <c r="D2060" s="24" t="s">
        <v>120</v>
      </c>
      <c r="E2060" s="24" t="s">
        <v>9019</v>
      </c>
      <c r="F2060" s="24" t="s">
        <v>3091</v>
      </c>
      <c r="G2060" s="24" t="s">
        <v>8733</v>
      </c>
      <c r="H2060" s="25" t="s">
        <v>9020</v>
      </c>
      <c r="I2060" s="24"/>
      <c r="J2060" s="24" t="s">
        <v>3048</v>
      </c>
      <c r="K2060" s="26">
        <v>45917</v>
      </c>
      <c r="L2060" s="26">
        <v>45077</v>
      </c>
      <c r="M2060" s="26">
        <v>45964</v>
      </c>
      <c r="N2060" s="24"/>
      <c r="O2060" s="26">
        <v>45999</v>
      </c>
      <c r="P2060" s="24" t="s">
        <v>3149</v>
      </c>
      <c r="Q2060" s="24" t="s">
        <v>3150</v>
      </c>
      <c r="R2060" s="24" t="s">
        <v>988</v>
      </c>
    </row>
    <row r="2061" spans="1:18" ht="53.4">
      <c r="A2061" s="24">
        <v>2060</v>
      </c>
      <c r="B2061" s="24" t="s">
        <v>1552</v>
      </c>
      <c r="C2061" s="29">
        <v>202521106050</v>
      </c>
      <c r="D2061" s="24" t="s">
        <v>383</v>
      </c>
      <c r="E2061" s="24" t="s">
        <v>649</v>
      </c>
      <c r="F2061" s="24" t="s">
        <v>3052</v>
      </c>
      <c r="G2061" s="24" t="s">
        <v>5061</v>
      </c>
      <c r="H2061" s="25" t="s">
        <v>9021</v>
      </c>
      <c r="I2061" s="24" t="s">
        <v>3152</v>
      </c>
      <c r="J2061" s="24" t="s">
        <v>3048</v>
      </c>
      <c r="K2061" s="26">
        <v>45953</v>
      </c>
      <c r="L2061" s="26">
        <v>45964</v>
      </c>
      <c r="M2061" s="26">
        <v>45964</v>
      </c>
      <c r="N2061" s="26">
        <v>46907</v>
      </c>
      <c r="O2061" s="24"/>
      <c r="P2061" s="24" t="s">
        <v>3228</v>
      </c>
      <c r="Q2061" s="24" t="s">
        <v>3229</v>
      </c>
      <c r="R2061" s="24" t="s">
        <v>968</v>
      </c>
    </row>
    <row r="2062" spans="1:18" ht="40.200000000000003">
      <c r="A2062" s="24">
        <v>2061</v>
      </c>
      <c r="B2062" s="24" t="s">
        <v>9022</v>
      </c>
      <c r="C2062" s="29">
        <v>202531106393</v>
      </c>
      <c r="D2062" s="24" t="s">
        <v>38</v>
      </c>
      <c r="E2062" s="24" t="s">
        <v>9023</v>
      </c>
      <c r="F2062" s="24" t="s">
        <v>3052</v>
      </c>
      <c r="G2062" s="24" t="s">
        <v>38</v>
      </c>
      <c r="H2062" s="25" t="s">
        <v>9024</v>
      </c>
      <c r="I2062" s="24" t="s">
        <v>23</v>
      </c>
      <c r="J2062" s="24" t="s">
        <v>3048</v>
      </c>
      <c r="K2062" s="26">
        <v>45861</v>
      </c>
      <c r="L2062" s="26">
        <v>45964</v>
      </c>
      <c r="M2062" s="26">
        <v>45964</v>
      </c>
      <c r="N2062" s="24"/>
      <c r="O2062" s="26">
        <v>45964</v>
      </c>
      <c r="P2062" s="24" t="s">
        <v>3149</v>
      </c>
      <c r="Q2062" s="24" t="s">
        <v>3150</v>
      </c>
      <c r="R2062" s="24" t="s">
        <v>988</v>
      </c>
    </row>
    <row r="2063" spans="1:18" ht="53.4">
      <c r="A2063" s="24">
        <v>2062</v>
      </c>
      <c r="B2063" s="24" t="s">
        <v>9025</v>
      </c>
      <c r="C2063" s="29">
        <v>202531106210</v>
      </c>
      <c r="D2063" s="24" t="s">
        <v>38</v>
      </c>
      <c r="E2063" s="24" t="s">
        <v>9026</v>
      </c>
      <c r="F2063" s="24" t="s">
        <v>3052</v>
      </c>
      <c r="G2063" s="24" t="s">
        <v>38</v>
      </c>
      <c r="H2063" s="25" t="s">
        <v>9027</v>
      </c>
      <c r="I2063" s="24" t="s">
        <v>23</v>
      </c>
      <c r="J2063" s="24" t="s">
        <v>3048</v>
      </c>
      <c r="K2063" s="26">
        <v>45861</v>
      </c>
      <c r="L2063" s="26">
        <v>45964</v>
      </c>
      <c r="M2063" s="26">
        <v>45964</v>
      </c>
      <c r="N2063" s="24"/>
      <c r="O2063" s="26">
        <v>45964</v>
      </c>
      <c r="P2063" s="24" t="s">
        <v>3224</v>
      </c>
      <c r="Q2063" s="24" t="s">
        <v>3225</v>
      </c>
      <c r="R2063" s="24" t="s">
        <v>988</v>
      </c>
    </row>
    <row r="2064" spans="1:18" ht="40.200000000000003">
      <c r="A2064" s="24">
        <v>2063</v>
      </c>
      <c r="B2064" s="24" t="s">
        <v>1553</v>
      </c>
      <c r="C2064" s="29">
        <v>202541106353</v>
      </c>
      <c r="D2064" s="24" t="s">
        <v>56</v>
      </c>
      <c r="E2064" s="24" t="s">
        <v>1554</v>
      </c>
      <c r="F2064" s="24" t="s">
        <v>3091</v>
      </c>
      <c r="G2064" s="24" t="s">
        <v>4358</v>
      </c>
      <c r="H2064" s="25" t="s">
        <v>9028</v>
      </c>
      <c r="I2064" s="24" t="s">
        <v>3152</v>
      </c>
      <c r="J2064" s="24" t="s">
        <v>3048</v>
      </c>
      <c r="K2064" s="26">
        <v>45962</v>
      </c>
      <c r="L2064" s="26">
        <v>45964</v>
      </c>
      <c r="M2064" s="26">
        <v>45964</v>
      </c>
      <c r="N2064" s="26">
        <v>46907</v>
      </c>
      <c r="O2064" s="24"/>
      <c r="P2064" s="24" t="s">
        <v>3352</v>
      </c>
      <c r="Q2064" s="24" t="s">
        <v>3216</v>
      </c>
      <c r="R2064" s="24" t="s">
        <v>968</v>
      </c>
    </row>
    <row r="2065" spans="1:18" ht="40.200000000000003">
      <c r="A2065" s="24">
        <v>2064</v>
      </c>
      <c r="B2065" s="24" t="s">
        <v>9029</v>
      </c>
      <c r="C2065" s="29">
        <v>202517106329</v>
      </c>
      <c r="D2065" s="24" t="s">
        <v>50</v>
      </c>
      <c r="E2065" s="24" t="s">
        <v>9030</v>
      </c>
      <c r="F2065" s="24" t="s">
        <v>3066</v>
      </c>
      <c r="G2065" s="24" t="s">
        <v>3319</v>
      </c>
      <c r="H2065" s="25" t="s">
        <v>9031</v>
      </c>
      <c r="I2065" s="24"/>
      <c r="J2065" s="24" t="s">
        <v>3048</v>
      </c>
      <c r="K2065" s="26">
        <v>45903</v>
      </c>
      <c r="L2065" s="26">
        <v>45040</v>
      </c>
      <c r="M2065" s="26">
        <v>45964</v>
      </c>
      <c r="N2065" s="24"/>
      <c r="O2065" s="26">
        <v>45964</v>
      </c>
      <c r="P2065" s="24" t="s">
        <v>3284</v>
      </c>
      <c r="Q2065" s="24" t="s">
        <v>3285</v>
      </c>
      <c r="R2065" s="24" t="s">
        <v>988</v>
      </c>
    </row>
    <row r="2066" spans="1:18" ht="27">
      <c r="A2066" s="24">
        <v>2065</v>
      </c>
      <c r="B2066" s="24" t="s">
        <v>9032</v>
      </c>
      <c r="C2066" s="29">
        <v>202547106394</v>
      </c>
      <c r="D2066" s="24" t="s">
        <v>362</v>
      </c>
      <c r="E2066" s="24" t="s">
        <v>9033</v>
      </c>
      <c r="F2066" s="24" t="s">
        <v>3302</v>
      </c>
      <c r="G2066" s="24" t="s">
        <v>9034</v>
      </c>
      <c r="H2066" s="25" t="s">
        <v>9035</v>
      </c>
      <c r="I2066" s="24"/>
      <c r="J2066" s="24" t="s">
        <v>3048</v>
      </c>
      <c r="K2066" s="26">
        <v>45954</v>
      </c>
      <c r="L2066" s="26">
        <v>45020</v>
      </c>
      <c r="M2066" s="26">
        <v>45964</v>
      </c>
      <c r="N2066" s="24"/>
      <c r="O2066" s="26">
        <v>45964</v>
      </c>
      <c r="P2066" s="24" t="s">
        <v>3168</v>
      </c>
      <c r="Q2066" s="24" t="s">
        <v>3050</v>
      </c>
      <c r="R2066" s="24" t="s">
        <v>988</v>
      </c>
    </row>
    <row r="2067" spans="1:18" ht="27">
      <c r="A2067" s="24">
        <v>2066</v>
      </c>
      <c r="B2067" s="24" t="s">
        <v>1555</v>
      </c>
      <c r="C2067" s="29">
        <v>202541106380</v>
      </c>
      <c r="D2067" s="24" t="s">
        <v>453</v>
      </c>
      <c r="E2067" s="24" t="s">
        <v>649</v>
      </c>
      <c r="F2067" s="24" t="s">
        <v>3052</v>
      </c>
      <c r="G2067" s="24" t="s">
        <v>453</v>
      </c>
      <c r="H2067" s="25" t="s">
        <v>9036</v>
      </c>
      <c r="I2067" s="24" t="s">
        <v>3152</v>
      </c>
      <c r="J2067" s="24" t="s">
        <v>3048</v>
      </c>
      <c r="K2067" s="26">
        <v>45918</v>
      </c>
      <c r="L2067" s="26">
        <v>45964</v>
      </c>
      <c r="M2067" s="26">
        <v>45964</v>
      </c>
      <c r="N2067" s="26">
        <v>46907</v>
      </c>
      <c r="O2067" s="24"/>
      <c r="P2067" s="24" t="s">
        <v>3224</v>
      </c>
      <c r="Q2067" s="24" t="s">
        <v>3225</v>
      </c>
      <c r="R2067" s="24" t="s">
        <v>968</v>
      </c>
    </row>
    <row r="2068" spans="1:18" ht="27">
      <c r="A2068" s="24">
        <v>2067</v>
      </c>
      <c r="B2068" s="24" t="s">
        <v>9037</v>
      </c>
      <c r="C2068" s="29">
        <v>202511106407</v>
      </c>
      <c r="D2068" s="24" t="s">
        <v>403</v>
      </c>
      <c r="E2068" s="24" t="s">
        <v>649</v>
      </c>
      <c r="F2068" s="24" t="s">
        <v>3052</v>
      </c>
      <c r="G2068" s="24" t="s">
        <v>9038</v>
      </c>
      <c r="H2068" s="25" t="s">
        <v>9039</v>
      </c>
      <c r="I2068" s="24" t="s">
        <v>23</v>
      </c>
      <c r="J2068" s="24" t="s">
        <v>3048</v>
      </c>
      <c r="K2068" s="26">
        <v>45757</v>
      </c>
      <c r="L2068" s="26">
        <v>45964</v>
      </c>
      <c r="M2068" s="26">
        <v>45964</v>
      </c>
      <c r="N2068" s="24"/>
      <c r="O2068" s="26">
        <v>45964</v>
      </c>
      <c r="P2068" s="24" t="s">
        <v>4491</v>
      </c>
      <c r="Q2068" s="24" t="s">
        <v>3279</v>
      </c>
      <c r="R2068" s="24" t="s">
        <v>988</v>
      </c>
    </row>
    <row r="2069" spans="1:18" ht="53.4">
      <c r="A2069" s="24">
        <v>2068</v>
      </c>
      <c r="B2069" s="24" t="s">
        <v>9040</v>
      </c>
      <c r="C2069" s="29">
        <v>202547106354</v>
      </c>
      <c r="D2069" s="24" t="s">
        <v>31</v>
      </c>
      <c r="E2069" s="24" t="s">
        <v>9041</v>
      </c>
      <c r="F2069" s="24" t="s">
        <v>3091</v>
      </c>
      <c r="G2069" s="24" t="s">
        <v>31</v>
      </c>
      <c r="H2069" s="25" t="s">
        <v>9042</v>
      </c>
      <c r="I2069" s="24"/>
      <c r="J2069" s="24" t="s">
        <v>3048</v>
      </c>
      <c r="K2069" s="26">
        <v>45959</v>
      </c>
      <c r="L2069" s="26">
        <v>45106</v>
      </c>
      <c r="M2069" s="26">
        <v>45964</v>
      </c>
      <c r="N2069" s="24"/>
      <c r="O2069" s="26">
        <v>45964</v>
      </c>
      <c r="P2069" s="24" t="s">
        <v>4022</v>
      </c>
      <c r="Q2069" s="24" t="s">
        <v>3104</v>
      </c>
      <c r="R2069" s="24" t="s">
        <v>988</v>
      </c>
    </row>
    <row r="2070" spans="1:18" ht="27">
      <c r="A2070" s="24">
        <v>2069</v>
      </c>
      <c r="B2070" s="24" t="s">
        <v>9043</v>
      </c>
      <c r="C2070" s="29">
        <v>202517106430</v>
      </c>
      <c r="D2070" s="24" t="s">
        <v>31</v>
      </c>
      <c r="E2070" s="24" t="s">
        <v>9044</v>
      </c>
      <c r="F2070" s="24" t="s">
        <v>3091</v>
      </c>
      <c r="G2070" s="24" t="s">
        <v>31</v>
      </c>
      <c r="H2070" s="25" t="s">
        <v>9045</v>
      </c>
      <c r="I2070" s="24"/>
      <c r="J2070" s="24" t="s">
        <v>3048</v>
      </c>
      <c r="K2070" s="26">
        <v>45959</v>
      </c>
      <c r="L2070" s="26">
        <v>45964</v>
      </c>
      <c r="M2070" s="26">
        <v>45964</v>
      </c>
      <c r="N2070" s="24"/>
      <c r="O2070" s="26">
        <v>45964</v>
      </c>
      <c r="P2070" s="24" t="s">
        <v>3069</v>
      </c>
      <c r="Q2070" s="24" t="s">
        <v>3070</v>
      </c>
      <c r="R2070" s="24" t="s">
        <v>988</v>
      </c>
    </row>
    <row r="2071" spans="1:18" ht="40.200000000000003">
      <c r="A2071" s="24">
        <v>2070</v>
      </c>
      <c r="B2071" s="24" t="s">
        <v>9046</v>
      </c>
      <c r="C2071" s="29">
        <v>202517106433</v>
      </c>
      <c r="D2071" s="24" t="s">
        <v>31</v>
      </c>
      <c r="E2071" s="24" t="s">
        <v>9047</v>
      </c>
      <c r="F2071" s="24" t="s">
        <v>3091</v>
      </c>
      <c r="G2071" s="24" t="s">
        <v>31</v>
      </c>
      <c r="H2071" s="25" t="s">
        <v>9048</v>
      </c>
      <c r="I2071" s="24"/>
      <c r="J2071" s="24" t="s">
        <v>3048</v>
      </c>
      <c r="K2071" s="26">
        <v>45959</v>
      </c>
      <c r="L2071" s="26">
        <v>45107</v>
      </c>
      <c r="M2071" s="26">
        <v>45964</v>
      </c>
      <c r="N2071" s="24"/>
      <c r="O2071" s="26">
        <v>45964</v>
      </c>
      <c r="P2071" s="24" t="s">
        <v>3069</v>
      </c>
      <c r="Q2071" s="24" t="s">
        <v>3070</v>
      </c>
      <c r="R2071" s="24" t="s">
        <v>988</v>
      </c>
    </row>
    <row r="2072" spans="1:18" ht="53.4">
      <c r="A2072" s="24">
        <v>2071</v>
      </c>
      <c r="B2072" s="24" t="s">
        <v>9049</v>
      </c>
      <c r="C2072" s="29">
        <v>202547106417</v>
      </c>
      <c r="D2072" s="24" t="s">
        <v>31</v>
      </c>
      <c r="E2072" s="24" t="s">
        <v>9050</v>
      </c>
      <c r="F2072" s="24" t="s">
        <v>3091</v>
      </c>
      <c r="G2072" s="24" t="s">
        <v>31</v>
      </c>
      <c r="H2072" s="25" t="s">
        <v>9051</v>
      </c>
      <c r="I2072" s="24"/>
      <c r="J2072" s="24" t="s">
        <v>3048</v>
      </c>
      <c r="K2072" s="26">
        <v>45959</v>
      </c>
      <c r="L2072" s="26">
        <v>45964</v>
      </c>
      <c r="M2072" s="26">
        <v>45964</v>
      </c>
      <c r="N2072" s="24"/>
      <c r="O2072" s="26">
        <v>45964</v>
      </c>
      <c r="P2072" s="24" t="s">
        <v>3192</v>
      </c>
      <c r="Q2072" s="24" t="s">
        <v>3193</v>
      </c>
      <c r="R2072" s="24" t="s">
        <v>988</v>
      </c>
    </row>
    <row r="2073" spans="1:18" ht="40.200000000000003">
      <c r="A2073" s="24">
        <v>2072</v>
      </c>
      <c r="B2073" s="24" t="s">
        <v>9052</v>
      </c>
      <c r="C2073" s="29">
        <v>202517106107</v>
      </c>
      <c r="D2073" s="24" t="s">
        <v>34</v>
      </c>
      <c r="E2073" s="24" t="s">
        <v>9053</v>
      </c>
      <c r="F2073" s="24" t="s">
        <v>3066</v>
      </c>
      <c r="G2073" s="24" t="s">
        <v>3067</v>
      </c>
      <c r="H2073" s="25" t="s">
        <v>9054</v>
      </c>
      <c r="I2073" s="24"/>
      <c r="J2073" s="24" t="s">
        <v>3048</v>
      </c>
      <c r="K2073" s="26">
        <v>45954</v>
      </c>
      <c r="L2073" s="26">
        <v>45173</v>
      </c>
      <c r="M2073" s="26">
        <v>45964</v>
      </c>
      <c r="N2073" s="24"/>
      <c r="O2073" s="26">
        <v>45964</v>
      </c>
      <c r="P2073" s="24" t="s">
        <v>3294</v>
      </c>
      <c r="Q2073" s="24" t="s">
        <v>3295</v>
      </c>
      <c r="R2073" s="24" t="s">
        <v>988</v>
      </c>
    </row>
    <row r="2074" spans="1:18" ht="40.200000000000003">
      <c r="A2074" s="24">
        <v>2073</v>
      </c>
      <c r="B2074" s="24" t="s">
        <v>1556</v>
      </c>
      <c r="C2074" s="29">
        <v>202541106748</v>
      </c>
      <c r="D2074" s="24" t="s">
        <v>37</v>
      </c>
      <c r="E2074" s="24" t="s">
        <v>1557</v>
      </c>
      <c r="F2074" s="24" t="s">
        <v>3059</v>
      </c>
      <c r="G2074" s="24" t="s">
        <v>3330</v>
      </c>
      <c r="H2074" s="25" t="s">
        <v>9055</v>
      </c>
      <c r="I2074" s="24" t="s">
        <v>23</v>
      </c>
      <c r="J2074" s="24" t="s">
        <v>3048</v>
      </c>
      <c r="K2074" s="26">
        <v>45919</v>
      </c>
      <c r="L2074" s="26">
        <v>45965</v>
      </c>
      <c r="M2074" s="26">
        <v>45965</v>
      </c>
      <c r="N2074" s="26">
        <v>46908</v>
      </c>
      <c r="O2074" s="24"/>
      <c r="P2074" s="24" t="s">
        <v>3220</v>
      </c>
      <c r="Q2074" s="24" t="s">
        <v>3221</v>
      </c>
      <c r="R2074" s="24" t="s">
        <v>974</v>
      </c>
    </row>
    <row r="2075" spans="1:18" ht="40.200000000000003">
      <c r="A2075" s="24">
        <v>2074</v>
      </c>
      <c r="B2075" s="24" t="s">
        <v>1558</v>
      </c>
      <c r="C2075" s="29">
        <v>202541106953</v>
      </c>
      <c r="D2075" s="24" t="s">
        <v>37</v>
      </c>
      <c r="E2075" s="24" t="s">
        <v>1559</v>
      </c>
      <c r="F2075" s="24" t="s">
        <v>3059</v>
      </c>
      <c r="G2075" s="24" t="s">
        <v>3330</v>
      </c>
      <c r="H2075" s="25" t="s">
        <v>9056</v>
      </c>
      <c r="I2075" s="24" t="s">
        <v>23</v>
      </c>
      <c r="J2075" s="24" t="s">
        <v>3048</v>
      </c>
      <c r="K2075" s="26">
        <v>45905</v>
      </c>
      <c r="L2075" s="26">
        <v>45965</v>
      </c>
      <c r="M2075" s="26">
        <v>45965</v>
      </c>
      <c r="N2075" s="26">
        <v>46908</v>
      </c>
      <c r="O2075" s="24"/>
      <c r="P2075" s="24" t="s">
        <v>3220</v>
      </c>
      <c r="Q2075" s="24" t="s">
        <v>3221</v>
      </c>
      <c r="R2075" s="24" t="s">
        <v>974</v>
      </c>
    </row>
    <row r="2076" spans="1:18" ht="27">
      <c r="A2076" s="24">
        <v>2075</v>
      </c>
      <c r="B2076" s="24" t="s">
        <v>1560</v>
      </c>
      <c r="C2076" s="29">
        <v>202541106711</v>
      </c>
      <c r="D2076" s="24" t="s">
        <v>37</v>
      </c>
      <c r="E2076" s="24" t="s">
        <v>1561</v>
      </c>
      <c r="F2076" s="24" t="s">
        <v>3059</v>
      </c>
      <c r="G2076" s="24" t="s">
        <v>3330</v>
      </c>
      <c r="H2076" s="25" t="s">
        <v>9057</v>
      </c>
      <c r="I2076" s="24" t="s">
        <v>23</v>
      </c>
      <c r="J2076" s="24" t="s">
        <v>3048</v>
      </c>
      <c r="K2076" s="26">
        <v>45852</v>
      </c>
      <c r="L2076" s="26">
        <v>45965</v>
      </c>
      <c r="M2076" s="26">
        <v>45965</v>
      </c>
      <c r="N2076" s="26">
        <v>46908</v>
      </c>
      <c r="O2076" s="24"/>
      <c r="P2076" s="24" t="s">
        <v>3220</v>
      </c>
      <c r="Q2076" s="24" t="s">
        <v>3221</v>
      </c>
      <c r="R2076" s="24" t="s">
        <v>974</v>
      </c>
    </row>
    <row r="2077" spans="1:18" ht="53.4">
      <c r="A2077" s="24">
        <v>2076</v>
      </c>
      <c r="B2077" s="24" t="s">
        <v>9058</v>
      </c>
      <c r="C2077" s="29">
        <v>202541106681</v>
      </c>
      <c r="D2077" s="24" t="s">
        <v>65</v>
      </c>
      <c r="E2077" s="24" t="s">
        <v>9059</v>
      </c>
      <c r="F2077" s="24" t="s">
        <v>3059</v>
      </c>
      <c r="G2077" s="24" t="s">
        <v>65</v>
      </c>
      <c r="H2077" s="25" t="s">
        <v>9060</v>
      </c>
      <c r="I2077" s="24" t="s">
        <v>23</v>
      </c>
      <c r="J2077" s="24" t="s">
        <v>3048</v>
      </c>
      <c r="K2077" s="26">
        <v>45888</v>
      </c>
      <c r="L2077" s="26">
        <v>45965</v>
      </c>
      <c r="M2077" s="26">
        <v>45965</v>
      </c>
      <c r="N2077" s="24"/>
      <c r="O2077" s="26">
        <v>45965</v>
      </c>
      <c r="P2077" s="24" t="s">
        <v>3204</v>
      </c>
      <c r="Q2077" s="24" t="s">
        <v>3205</v>
      </c>
      <c r="R2077" s="24" t="s">
        <v>988</v>
      </c>
    </row>
    <row r="2078" spans="1:18" ht="40.200000000000003">
      <c r="A2078" s="24">
        <v>2077</v>
      </c>
      <c r="B2078" s="24" t="s">
        <v>9061</v>
      </c>
      <c r="C2078" s="29">
        <v>202517106756</v>
      </c>
      <c r="D2078" s="24" t="s">
        <v>509</v>
      </c>
      <c r="E2078" s="24" t="s">
        <v>9062</v>
      </c>
      <c r="F2078" s="24" t="s">
        <v>9063</v>
      </c>
      <c r="G2078" s="24" t="s">
        <v>9064</v>
      </c>
      <c r="H2078" s="25" t="s">
        <v>9065</v>
      </c>
      <c r="I2078" s="24"/>
      <c r="J2078" s="24" t="s">
        <v>3048</v>
      </c>
      <c r="K2078" s="26">
        <v>45922</v>
      </c>
      <c r="L2078" s="26">
        <v>45029</v>
      </c>
      <c r="M2078" s="26">
        <v>45965</v>
      </c>
      <c r="N2078" s="24"/>
      <c r="O2078" s="26">
        <v>45965</v>
      </c>
      <c r="P2078" s="24" t="s">
        <v>3435</v>
      </c>
      <c r="Q2078" s="24" t="s">
        <v>3159</v>
      </c>
      <c r="R2078" s="24" t="s">
        <v>988</v>
      </c>
    </row>
    <row r="2079" spans="1:18" ht="27">
      <c r="A2079" s="24">
        <v>2078</v>
      </c>
      <c r="B2079" s="24" t="s">
        <v>9066</v>
      </c>
      <c r="C2079" s="29">
        <v>202517106960</v>
      </c>
      <c r="D2079" s="24" t="s">
        <v>168</v>
      </c>
      <c r="E2079" s="24" t="s">
        <v>9067</v>
      </c>
      <c r="F2079" s="24" t="s">
        <v>3045</v>
      </c>
      <c r="G2079" s="24" t="s">
        <v>9068</v>
      </c>
      <c r="H2079" s="25" t="s">
        <v>9069</v>
      </c>
      <c r="I2079" s="24"/>
      <c r="J2079" s="24" t="s">
        <v>3048</v>
      </c>
      <c r="K2079" s="26">
        <v>45957</v>
      </c>
      <c r="L2079" s="26">
        <v>45022</v>
      </c>
      <c r="M2079" s="26">
        <v>45965</v>
      </c>
      <c r="N2079" s="24"/>
      <c r="O2079" s="26">
        <v>45965</v>
      </c>
      <c r="P2079" s="24" t="s">
        <v>3695</v>
      </c>
      <c r="Q2079" s="24" t="s">
        <v>3085</v>
      </c>
      <c r="R2079" s="24" t="s">
        <v>988</v>
      </c>
    </row>
    <row r="2080" spans="1:18" ht="53.4">
      <c r="A2080" s="24">
        <v>2079</v>
      </c>
      <c r="B2080" s="24" t="s">
        <v>1562</v>
      </c>
      <c r="C2080" s="29">
        <v>202511106642</v>
      </c>
      <c r="D2080" s="24" t="s">
        <v>63</v>
      </c>
      <c r="E2080" s="24" t="s">
        <v>1563</v>
      </c>
      <c r="F2080" s="24" t="s">
        <v>3052</v>
      </c>
      <c r="G2080" s="24" t="s">
        <v>4014</v>
      </c>
      <c r="H2080" s="25" t="s">
        <v>9070</v>
      </c>
      <c r="I2080" s="24" t="s">
        <v>3152</v>
      </c>
      <c r="J2080" s="24" t="s">
        <v>3048</v>
      </c>
      <c r="K2080" s="26">
        <v>45957</v>
      </c>
      <c r="L2080" s="26">
        <v>45965</v>
      </c>
      <c r="M2080" s="26">
        <v>45965</v>
      </c>
      <c r="N2080" s="26">
        <v>46908</v>
      </c>
      <c r="O2080" s="24"/>
      <c r="P2080" s="24" t="s">
        <v>3422</v>
      </c>
      <c r="Q2080" s="24" t="s">
        <v>3423</v>
      </c>
      <c r="R2080" s="24" t="s">
        <v>968</v>
      </c>
    </row>
    <row r="2081" spans="1:18" ht="40.200000000000003">
      <c r="A2081" s="24">
        <v>2080</v>
      </c>
      <c r="B2081" s="24" t="s">
        <v>9071</v>
      </c>
      <c r="C2081" s="29">
        <v>202517106823</v>
      </c>
      <c r="D2081" s="24" t="s">
        <v>48</v>
      </c>
      <c r="E2081" s="24" t="s">
        <v>9072</v>
      </c>
      <c r="F2081" s="24" t="s">
        <v>3066</v>
      </c>
      <c r="G2081" s="24" t="s">
        <v>3319</v>
      </c>
      <c r="H2081" s="25" t="s">
        <v>9073</v>
      </c>
      <c r="I2081" s="24"/>
      <c r="J2081" s="24" t="s">
        <v>3048</v>
      </c>
      <c r="K2081" s="26">
        <v>45867</v>
      </c>
      <c r="L2081" s="26">
        <v>45105</v>
      </c>
      <c r="M2081" s="26">
        <v>45965</v>
      </c>
      <c r="N2081" s="24"/>
      <c r="O2081" s="26">
        <v>45965</v>
      </c>
      <c r="P2081" s="24" t="s">
        <v>3049</v>
      </c>
      <c r="Q2081" s="24" t="s">
        <v>3050</v>
      </c>
      <c r="R2081" s="24" t="s">
        <v>3022</v>
      </c>
    </row>
    <row r="2082" spans="1:18" ht="40.200000000000003">
      <c r="A2082" s="24">
        <v>2081</v>
      </c>
      <c r="B2082" s="24" t="s">
        <v>9074</v>
      </c>
      <c r="C2082" s="29">
        <v>202517106952</v>
      </c>
      <c r="D2082" s="24" t="s">
        <v>53</v>
      </c>
      <c r="E2082" s="24" t="s">
        <v>9075</v>
      </c>
      <c r="F2082" s="24" t="s">
        <v>3066</v>
      </c>
      <c r="G2082" s="24" t="s">
        <v>3067</v>
      </c>
      <c r="H2082" s="25" t="s">
        <v>9076</v>
      </c>
      <c r="I2082" s="24"/>
      <c r="J2082" s="24" t="s">
        <v>3048</v>
      </c>
      <c r="K2082" s="26">
        <v>45961</v>
      </c>
      <c r="L2082" s="26">
        <v>45303</v>
      </c>
      <c r="M2082" s="26">
        <v>45965</v>
      </c>
      <c r="N2082" s="24"/>
      <c r="O2082" s="26">
        <v>45965</v>
      </c>
      <c r="P2082" s="24" t="s">
        <v>3173</v>
      </c>
      <c r="Q2082" s="24" t="s">
        <v>3174</v>
      </c>
      <c r="R2082" s="24" t="s">
        <v>988</v>
      </c>
    </row>
    <row r="2083" spans="1:18" ht="66.599999999999994">
      <c r="A2083" s="24">
        <v>2082</v>
      </c>
      <c r="B2083" s="24" t="s">
        <v>1564</v>
      </c>
      <c r="C2083" s="29">
        <v>202541106865</v>
      </c>
      <c r="D2083" s="24" t="s">
        <v>44</v>
      </c>
      <c r="E2083" s="24" t="s">
        <v>1565</v>
      </c>
      <c r="F2083" s="24" t="s">
        <v>3052</v>
      </c>
      <c r="G2083" s="24" t="s">
        <v>3408</v>
      </c>
      <c r="H2083" s="25" t="s">
        <v>9077</v>
      </c>
      <c r="I2083" s="24" t="s">
        <v>3152</v>
      </c>
      <c r="J2083" s="24" t="s">
        <v>3334</v>
      </c>
      <c r="K2083" s="26">
        <v>45965</v>
      </c>
      <c r="L2083" s="26">
        <v>45965</v>
      </c>
      <c r="M2083" s="26">
        <v>45965</v>
      </c>
      <c r="N2083" s="26">
        <v>46908</v>
      </c>
      <c r="O2083" s="24"/>
      <c r="P2083" s="24" t="s">
        <v>3335</v>
      </c>
      <c r="Q2083" s="24" t="s">
        <v>3336</v>
      </c>
      <c r="R2083" s="24" t="s">
        <v>968</v>
      </c>
    </row>
    <row r="2084" spans="1:18" ht="27">
      <c r="A2084" s="24">
        <v>2083</v>
      </c>
      <c r="B2084" s="24" t="s">
        <v>9078</v>
      </c>
      <c r="C2084" s="29">
        <v>202517106861</v>
      </c>
      <c r="D2084" s="24" t="s">
        <v>51</v>
      </c>
      <c r="E2084" s="24" t="s">
        <v>9079</v>
      </c>
      <c r="F2084" s="24" t="s">
        <v>3091</v>
      </c>
      <c r="G2084" s="24" t="s">
        <v>9080</v>
      </c>
      <c r="H2084" s="25" t="s">
        <v>9081</v>
      </c>
      <c r="I2084" s="24"/>
      <c r="J2084" s="24" t="s">
        <v>3048</v>
      </c>
      <c r="K2084" s="26">
        <v>46073</v>
      </c>
      <c r="L2084" s="26">
        <v>45042</v>
      </c>
      <c r="M2084" s="26">
        <v>45965</v>
      </c>
      <c r="N2084" s="24"/>
      <c r="O2084" s="26">
        <v>45965</v>
      </c>
      <c r="P2084" s="24" t="s">
        <v>3158</v>
      </c>
      <c r="Q2084" s="24" t="s">
        <v>3159</v>
      </c>
      <c r="R2084" s="24" t="s">
        <v>988</v>
      </c>
    </row>
    <row r="2085" spans="1:18" ht="40.200000000000003">
      <c r="A2085" s="24">
        <v>2084</v>
      </c>
      <c r="B2085" s="24" t="s">
        <v>834</v>
      </c>
      <c r="C2085" s="29">
        <v>202514106937</v>
      </c>
      <c r="D2085" s="24" t="s">
        <v>78</v>
      </c>
      <c r="E2085" s="24" t="s">
        <v>835</v>
      </c>
      <c r="F2085" s="24" t="s">
        <v>3066</v>
      </c>
      <c r="G2085" s="24" t="s">
        <v>3319</v>
      </c>
      <c r="H2085" s="25" t="s">
        <v>9082</v>
      </c>
      <c r="I2085" s="24"/>
      <c r="J2085" s="24" t="s">
        <v>3048</v>
      </c>
      <c r="K2085" s="26">
        <v>45894</v>
      </c>
      <c r="L2085" s="26">
        <v>45678</v>
      </c>
      <c r="M2085" s="26">
        <v>45965</v>
      </c>
      <c r="N2085" s="26">
        <v>46620</v>
      </c>
      <c r="O2085" s="24"/>
      <c r="P2085" s="24" t="s">
        <v>3049</v>
      </c>
      <c r="Q2085" s="24" t="s">
        <v>3050</v>
      </c>
      <c r="R2085" s="24" t="s">
        <v>650</v>
      </c>
    </row>
    <row r="2086" spans="1:18" ht="40.200000000000003">
      <c r="A2086" s="24">
        <v>2085</v>
      </c>
      <c r="B2086" s="24" t="s">
        <v>9083</v>
      </c>
      <c r="C2086" s="29">
        <v>202517106830</v>
      </c>
      <c r="D2086" s="24" t="s">
        <v>94</v>
      </c>
      <c r="E2086" s="24" t="s">
        <v>9084</v>
      </c>
      <c r="F2086" s="24" t="s">
        <v>3473</v>
      </c>
      <c r="G2086" s="24" t="s">
        <v>9085</v>
      </c>
      <c r="H2086" s="25" t="s">
        <v>9086</v>
      </c>
      <c r="I2086" s="24"/>
      <c r="J2086" s="24" t="s">
        <v>3048</v>
      </c>
      <c r="K2086" s="26">
        <v>45992</v>
      </c>
      <c r="L2086" s="26">
        <v>45021</v>
      </c>
      <c r="M2086" s="26">
        <v>45965</v>
      </c>
      <c r="N2086" s="24"/>
      <c r="O2086" s="26">
        <v>45965</v>
      </c>
      <c r="P2086" s="24" t="s">
        <v>3130</v>
      </c>
      <c r="Q2086" s="24" t="s">
        <v>3131</v>
      </c>
      <c r="R2086" s="24" t="s">
        <v>988</v>
      </c>
    </row>
    <row r="2087" spans="1:18" ht="53.4">
      <c r="A2087" s="24">
        <v>2086</v>
      </c>
      <c r="B2087" s="24" t="s">
        <v>9087</v>
      </c>
      <c r="C2087" s="29">
        <v>202521106684</v>
      </c>
      <c r="D2087" s="24" t="s">
        <v>45</v>
      </c>
      <c r="E2087" s="24" t="s">
        <v>9088</v>
      </c>
      <c r="F2087" s="24" t="s">
        <v>3052</v>
      </c>
      <c r="G2087" s="24" t="s">
        <v>45</v>
      </c>
      <c r="H2087" s="25" t="s">
        <v>9089</v>
      </c>
      <c r="I2087" s="24" t="s">
        <v>23</v>
      </c>
      <c r="J2087" s="24" t="s">
        <v>3048</v>
      </c>
      <c r="K2087" s="26">
        <v>45919</v>
      </c>
      <c r="L2087" s="26">
        <v>45965</v>
      </c>
      <c r="M2087" s="26">
        <v>45965</v>
      </c>
      <c r="N2087" s="24"/>
      <c r="O2087" s="26">
        <v>45965</v>
      </c>
      <c r="P2087" s="24" t="s">
        <v>3414</v>
      </c>
      <c r="Q2087" s="24" t="s">
        <v>3415</v>
      </c>
      <c r="R2087" s="24" t="s">
        <v>988</v>
      </c>
    </row>
    <row r="2088" spans="1:18" ht="27">
      <c r="A2088" s="24">
        <v>2087</v>
      </c>
      <c r="B2088" s="24" t="s">
        <v>9090</v>
      </c>
      <c r="C2088" s="29">
        <v>202547106530</v>
      </c>
      <c r="D2088" s="24" t="s">
        <v>31</v>
      </c>
      <c r="E2088" s="24" t="s">
        <v>9091</v>
      </c>
      <c r="F2088" s="24" t="s">
        <v>3091</v>
      </c>
      <c r="G2088" s="24" t="s">
        <v>31</v>
      </c>
      <c r="H2088" s="25" t="s">
        <v>9092</v>
      </c>
      <c r="I2088" s="24"/>
      <c r="J2088" s="24" t="s">
        <v>3048</v>
      </c>
      <c r="K2088" s="26">
        <v>45959</v>
      </c>
      <c r="L2088" s="26">
        <v>45113</v>
      </c>
      <c r="M2088" s="26">
        <v>45965</v>
      </c>
      <c r="N2088" s="24"/>
      <c r="O2088" s="26">
        <v>45965</v>
      </c>
      <c r="P2088" s="24" t="s">
        <v>4022</v>
      </c>
      <c r="Q2088" s="24" t="s">
        <v>3104</v>
      </c>
      <c r="R2088" s="24" t="s">
        <v>988</v>
      </c>
    </row>
    <row r="2089" spans="1:18" ht="40.200000000000003">
      <c r="A2089" s="24">
        <v>2088</v>
      </c>
      <c r="B2089" s="24" t="s">
        <v>9093</v>
      </c>
      <c r="C2089" s="29">
        <v>202547106644</v>
      </c>
      <c r="D2089" s="24" t="s">
        <v>31</v>
      </c>
      <c r="E2089" s="24" t="s">
        <v>9094</v>
      </c>
      <c r="F2089" s="24" t="s">
        <v>3091</v>
      </c>
      <c r="G2089" s="24" t="s">
        <v>31</v>
      </c>
      <c r="H2089" s="25" t="s">
        <v>9095</v>
      </c>
      <c r="I2089" s="24"/>
      <c r="J2089" s="24" t="s">
        <v>3048</v>
      </c>
      <c r="K2089" s="26">
        <v>45959</v>
      </c>
      <c r="L2089" s="26">
        <v>45103</v>
      </c>
      <c r="M2089" s="26">
        <v>45965</v>
      </c>
      <c r="N2089" s="24"/>
      <c r="O2089" s="26">
        <v>45965</v>
      </c>
      <c r="P2089" s="24" t="s">
        <v>3215</v>
      </c>
      <c r="Q2089" s="24" t="s">
        <v>3216</v>
      </c>
      <c r="R2089" s="24" t="s">
        <v>988</v>
      </c>
    </row>
    <row r="2090" spans="1:18" ht="27">
      <c r="A2090" s="24">
        <v>2089</v>
      </c>
      <c r="B2090" s="24" t="s">
        <v>9096</v>
      </c>
      <c r="C2090" s="29">
        <v>202547106641</v>
      </c>
      <c r="D2090" s="24" t="s">
        <v>31</v>
      </c>
      <c r="E2090" s="24" t="s">
        <v>9097</v>
      </c>
      <c r="F2090" s="24" t="s">
        <v>3091</v>
      </c>
      <c r="G2090" s="24" t="s">
        <v>31</v>
      </c>
      <c r="H2090" s="25" t="s">
        <v>9098</v>
      </c>
      <c r="I2090" s="24"/>
      <c r="J2090" s="24" t="s">
        <v>3048</v>
      </c>
      <c r="K2090" s="26">
        <v>45959</v>
      </c>
      <c r="L2090" s="26">
        <v>45965</v>
      </c>
      <c r="M2090" s="26">
        <v>45965</v>
      </c>
      <c r="N2090" s="24"/>
      <c r="O2090" s="26">
        <v>45965</v>
      </c>
      <c r="P2090" s="24" t="s">
        <v>3352</v>
      </c>
      <c r="Q2090" s="24" t="s">
        <v>3216</v>
      </c>
      <c r="R2090" s="24" t="s">
        <v>988</v>
      </c>
    </row>
    <row r="2091" spans="1:18" ht="40.200000000000003">
      <c r="A2091" s="24">
        <v>2090</v>
      </c>
      <c r="B2091" s="24" t="s">
        <v>9099</v>
      </c>
      <c r="C2091" s="29">
        <v>202547106599</v>
      </c>
      <c r="D2091" s="24" t="s">
        <v>31</v>
      </c>
      <c r="E2091" s="24" t="s">
        <v>9100</v>
      </c>
      <c r="F2091" s="24" t="s">
        <v>3091</v>
      </c>
      <c r="G2091" s="24" t="s">
        <v>31</v>
      </c>
      <c r="H2091" s="25" t="s">
        <v>9101</v>
      </c>
      <c r="I2091" s="24"/>
      <c r="J2091" s="24" t="s">
        <v>3048</v>
      </c>
      <c r="K2091" s="26">
        <v>45959</v>
      </c>
      <c r="L2091" s="26">
        <v>45099</v>
      </c>
      <c r="M2091" s="26">
        <v>45965</v>
      </c>
      <c r="N2091" s="24"/>
      <c r="O2091" s="26">
        <v>45965</v>
      </c>
      <c r="P2091" s="24" t="s">
        <v>3103</v>
      </c>
      <c r="Q2091" s="24" t="s">
        <v>3104</v>
      </c>
      <c r="R2091" s="24" t="s">
        <v>988</v>
      </c>
    </row>
    <row r="2092" spans="1:18" ht="53.4">
      <c r="A2092" s="24">
        <v>2091</v>
      </c>
      <c r="B2092" s="24" t="s">
        <v>9102</v>
      </c>
      <c r="C2092" s="29">
        <v>202517106936</v>
      </c>
      <c r="D2092" s="24" t="s">
        <v>31</v>
      </c>
      <c r="E2092" s="24" t="s">
        <v>9103</v>
      </c>
      <c r="F2092" s="24" t="s">
        <v>3091</v>
      </c>
      <c r="G2092" s="24" t="s">
        <v>31</v>
      </c>
      <c r="H2092" s="25" t="s">
        <v>9104</v>
      </c>
      <c r="I2092" s="24"/>
      <c r="J2092" s="24" t="s">
        <v>3048</v>
      </c>
      <c r="K2092" s="26">
        <v>45957</v>
      </c>
      <c r="L2092" s="26">
        <v>45965</v>
      </c>
      <c r="M2092" s="26">
        <v>45965</v>
      </c>
      <c r="N2092" s="24"/>
      <c r="O2092" s="26">
        <v>45965</v>
      </c>
      <c r="P2092" s="24" t="s">
        <v>3364</v>
      </c>
      <c r="Q2092" s="24" t="s">
        <v>3255</v>
      </c>
      <c r="R2092" s="24" t="s">
        <v>988</v>
      </c>
    </row>
    <row r="2093" spans="1:18" ht="40.200000000000003">
      <c r="A2093" s="24">
        <v>2092</v>
      </c>
      <c r="B2093" s="24" t="s">
        <v>9105</v>
      </c>
      <c r="C2093" s="29">
        <v>202511107247</v>
      </c>
      <c r="D2093" s="24" t="s">
        <v>63</v>
      </c>
      <c r="E2093" s="24" t="s">
        <v>9106</v>
      </c>
      <c r="F2093" s="24" t="s">
        <v>3052</v>
      </c>
      <c r="G2093" s="24" t="s">
        <v>4014</v>
      </c>
      <c r="H2093" s="25" t="s">
        <v>9107</v>
      </c>
      <c r="I2093" s="24" t="s">
        <v>23</v>
      </c>
      <c r="J2093" s="24" t="s">
        <v>3048</v>
      </c>
      <c r="K2093" s="26">
        <v>45852</v>
      </c>
      <c r="L2093" s="26">
        <v>45966</v>
      </c>
      <c r="M2093" s="26">
        <v>45966</v>
      </c>
      <c r="N2093" s="24"/>
      <c r="O2093" s="26">
        <v>45966</v>
      </c>
      <c r="P2093" s="24" t="s">
        <v>3098</v>
      </c>
      <c r="Q2093" s="24" t="s">
        <v>3099</v>
      </c>
      <c r="R2093" s="24" t="s">
        <v>3026</v>
      </c>
    </row>
    <row r="2094" spans="1:18" ht="40.200000000000003">
      <c r="A2094" s="24">
        <v>2093</v>
      </c>
      <c r="B2094" s="24" t="s">
        <v>9108</v>
      </c>
      <c r="C2094" s="29">
        <v>202547107047</v>
      </c>
      <c r="D2094" s="24" t="s">
        <v>156</v>
      </c>
      <c r="E2094" s="24" t="s">
        <v>9109</v>
      </c>
      <c r="F2094" s="24" t="s">
        <v>3091</v>
      </c>
      <c r="G2094" s="24" t="s">
        <v>9110</v>
      </c>
      <c r="H2094" s="25" t="s">
        <v>9111</v>
      </c>
      <c r="I2094" s="24"/>
      <c r="J2094" s="24" t="s">
        <v>3048</v>
      </c>
      <c r="K2094" s="26">
        <v>45940</v>
      </c>
      <c r="L2094" s="26">
        <v>45021</v>
      </c>
      <c r="M2094" s="26">
        <v>45966</v>
      </c>
      <c r="N2094" s="24"/>
      <c r="O2094" s="26">
        <v>45966</v>
      </c>
      <c r="P2094" s="24" t="s">
        <v>3335</v>
      </c>
      <c r="Q2094" s="24" t="s">
        <v>3336</v>
      </c>
      <c r="R2094" s="24" t="s">
        <v>3025</v>
      </c>
    </row>
    <row r="2095" spans="1:18" ht="40.200000000000003">
      <c r="A2095" s="24">
        <v>2094</v>
      </c>
      <c r="B2095" s="24" t="s">
        <v>9112</v>
      </c>
      <c r="C2095" s="29">
        <v>202541107146</v>
      </c>
      <c r="D2095" s="24" t="s">
        <v>46</v>
      </c>
      <c r="E2095" s="24" t="s">
        <v>9113</v>
      </c>
      <c r="F2095" s="24" t="s">
        <v>3052</v>
      </c>
      <c r="G2095" s="24" t="s">
        <v>46</v>
      </c>
      <c r="H2095" s="25" t="s">
        <v>9114</v>
      </c>
      <c r="I2095" s="24" t="s">
        <v>23</v>
      </c>
      <c r="J2095" s="24" t="s">
        <v>3048</v>
      </c>
      <c r="K2095" s="26">
        <v>45841</v>
      </c>
      <c r="L2095" s="26">
        <v>45966</v>
      </c>
      <c r="M2095" s="26">
        <v>45966</v>
      </c>
      <c r="N2095" s="24"/>
      <c r="O2095" s="26">
        <v>45971</v>
      </c>
      <c r="P2095" s="24" t="s">
        <v>3098</v>
      </c>
      <c r="Q2095" s="24" t="s">
        <v>3099</v>
      </c>
      <c r="R2095" s="24" t="s">
        <v>3022</v>
      </c>
    </row>
    <row r="2096" spans="1:18" ht="40.200000000000003">
      <c r="A2096" s="24">
        <v>2095</v>
      </c>
      <c r="B2096" s="24" t="s">
        <v>9115</v>
      </c>
      <c r="C2096" s="29">
        <v>202514107074</v>
      </c>
      <c r="D2096" s="24" t="s">
        <v>501</v>
      </c>
      <c r="E2096" s="24" t="s">
        <v>9116</v>
      </c>
      <c r="F2096" s="24" t="s">
        <v>3045</v>
      </c>
      <c r="G2096" s="24" t="s">
        <v>5680</v>
      </c>
      <c r="H2096" s="25" t="s">
        <v>9117</v>
      </c>
      <c r="I2096" s="24"/>
      <c r="J2096" s="24" t="s">
        <v>3048</v>
      </c>
      <c r="K2096" s="26">
        <v>45874</v>
      </c>
      <c r="L2096" s="26">
        <v>45603</v>
      </c>
      <c r="M2096" s="26">
        <v>45966</v>
      </c>
      <c r="N2096" s="24"/>
      <c r="O2096" s="26">
        <v>45966</v>
      </c>
      <c r="P2096" s="24" t="s">
        <v>3305</v>
      </c>
      <c r="Q2096" s="24" t="s">
        <v>3306</v>
      </c>
      <c r="R2096" s="24" t="s">
        <v>988</v>
      </c>
    </row>
    <row r="2097" spans="1:18" ht="40.200000000000003">
      <c r="A2097" s="24">
        <v>2096</v>
      </c>
      <c r="B2097" s="24" t="s">
        <v>9118</v>
      </c>
      <c r="C2097" s="29">
        <v>202517107102</v>
      </c>
      <c r="D2097" s="24" t="s">
        <v>200</v>
      </c>
      <c r="E2097" s="24" t="s">
        <v>9119</v>
      </c>
      <c r="F2097" s="24" t="s">
        <v>3302</v>
      </c>
      <c r="G2097" s="24" t="s">
        <v>200</v>
      </c>
      <c r="H2097" s="25" t="s">
        <v>9120</v>
      </c>
      <c r="I2097" s="24"/>
      <c r="J2097" s="24" t="s">
        <v>3048</v>
      </c>
      <c r="K2097" s="26">
        <v>45945</v>
      </c>
      <c r="L2097" s="26">
        <v>45050</v>
      </c>
      <c r="M2097" s="26">
        <v>45966</v>
      </c>
      <c r="N2097" s="24"/>
      <c r="O2097" s="26">
        <v>45966</v>
      </c>
      <c r="P2097" s="24" t="s">
        <v>3305</v>
      </c>
      <c r="Q2097" s="24" t="s">
        <v>3306</v>
      </c>
      <c r="R2097" s="24" t="s">
        <v>988</v>
      </c>
    </row>
    <row r="2098" spans="1:18" ht="53.4">
      <c r="A2098" s="24">
        <v>2097</v>
      </c>
      <c r="B2098" s="24" t="s">
        <v>9121</v>
      </c>
      <c r="C2098" s="29">
        <v>202547107079</v>
      </c>
      <c r="D2098" s="24" t="s">
        <v>31</v>
      </c>
      <c r="E2098" s="24" t="s">
        <v>9122</v>
      </c>
      <c r="F2098" s="24" t="s">
        <v>3091</v>
      </c>
      <c r="G2098" s="24" t="s">
        <v>31</v>
      </c>
      <c r="H2098" s="25" t="s">
        <v>9123</v>
      </c>
      <c r="I2098" s="24"/>
      <c r="J2098" s="24" t="s">
        <v>3048</v>
      </c>
      <c r="K2098" s="26">
        <v>45959</v>
      </c>
      <c r="L2098" s="26">
        <v>45966</v>
      </c>
      <c r="M2098" s="26">
        <v>45966</v>
      </c>
      <c r="N2098" s="24"/>
      <c r="O2098" s="26">
        <v>45966</v>
      </c>
      <c r="P2098" s="24" t="s">
        <v>3103</v>
      </c>
      <c r="Q2098" s="24" t="s">
        <v>3104</v>
      </c>
      <c r="R2098" s="24" t="s">
        <v>988</v>
      </c>
    </row>
    <row r="2099" spans="1:18" ht="40.200000000000003">
      <c r="A2099" s="24">
        <v>2098</v>
      </c>
      <c r="B2099" s="24" t="s">
        <v>9124</v>
      </c>
      <c r="C2099" s="29">
        <v>202547107199</v>
      </c>
      <c r="D2099" s="24" t="s">
        <v>31</v>
      </c>
      <c r="E2099" s="24" t="s">
        <v>9125</v>
      </c>
      <c r="F2099" s="24" t="s">
        <v>3091</v>
      </c>
      <c r="G2099" s="24" t="s">
        <v>31</v>
      </c>
      <c r="H2099" s="25" t="s">
        <v>9126</v>
      </c>
      <c r="I2099" s="24"/>
      <c r="J2099" s="24" t="s">
        <v>3048</v>
      </c>
      <c r="K2099" s="26">
        <v>45959</v>
      </c>
      <c r="L2099" s="26">
        <v>45966</v>
      </c>
      <c r="M2099" s="26">
        <v>45966</v>
      </c>
      <c r="N2099" s="24"/>
      <c r="O2099" s="26">
        <v>45966</v>
      </c>
      <c r="P2099" s="24" t="s">
        <v>3098</v>
      </c>
      <c r="Q2099" s="24" t="s">
        <v>3099</v>
      </c>
      <c r="R2099" s="24" t="s">
        <v>988</v>
      </c>
    </row>
    <row r="2100" spans="1:18" ht="53.4">
      <c r="A2100" s="24">
        <v>2099</v>
      </c>
      <c r="B2100" s="24" t="s">
        <v>9127</v>
      </c>
      <c r="C2100" s="29">
        <v>202547107228</v>
      </c>
      <c r="D2100" s="24" t="s">
        <v>31</v>
      </c>
      <c r="E2100" s="24" t="s">
        <v>9128</v>
      </c>
      <c r="F2100" s="24" t="s">
        <v>3091</v>
      </c>
      <c r="G2100" s="24" t="s">
        <v>31</v>
      </c>
      <c r="H2100" s="25" t="s">
        <v>9129</v>
      </c>
      <c r="I2100" s="24"/>
      <c r="J2100" s="24" t="s">
        <v>3048</v>
      </c>
      <c r="K2100" s="26">
        <v>45959</v>
      </c>
      <c r="L2100" s="26">
        <v>45966</v>
      </c>
      <c r="M2100" s="26">
        <v>45966</v>
      </c>
      <c r="N2100" s="24"/>
      <c r="O2100" s="26">
        <v>45966</v>
      </c>
      <c r="P2100" s="24" t="s">
        <v>3098</v>
      </c>
      <c r="Q2100" s="24" t="s">
        <v>3099</v>
      </c>
      <c r="R2100" s="24" t="s">
        <v>988</v>
      </c>
    </row>
    <row r="2101" spans="1:18" ht="66.599999999999994">
      <c r="A2101" s="24">
        <v>2100</v>
      </c>
      <c r="B2101" s="24" t="s">
        <v>9130</v>
      </c>
      <c r="C2101" s="29">
        <v>202547107274</v>
      </c>
      <c r="D2101" s="24" t="s">
        <v>31</v>
      </c>
      <c r="E2101" s="24" t="s">
        <v>9131</v>
      </c>
      <c r="F2101" s="24" t="s">
        <v>3091</v>
      </c>
      <c r="G2101" s="24" t="s">
        <v>31</v>
      </c>
      <c r="H2101" s="25" t="s">
        <v>9132</v>
      </c>
      <c r="I2101" s="24"/>
      <c r="J2101" s="24" t="s">
        <v>3048</v>
      </c>
      <c r="K2101" s="26">
        <v>45959</v>
      </c>
      <c r="L2101" s="26">
        <v>45106</v>
      </c>
      <c r="M2101" s="26">
        <v>45966</v>
      </c>
      <c r="N2101" s="24"/>
      <c r="O2101" s="26">
        <v>45966</v>
      </c>
      <c r="P2101" s="24" t="s">
        <v>3352</v>
      </c>
      <c r="Q2101" s="24" t="s">
        <v>3216</v>
      </c>
      <c r="R2101" s="24" t="s">
        <v>988</v>
      </c>
    </row>
    <row r="2102" spans="1:18" ht="53.4">
      <c r="A2102" s="24">
        <v>2101</v>
      </c>
      <c r="B2102" s="24" t="s">
        <v>9133</v>
      </c>
      <c r="C2102" s="29">
        <v>202517107657</v>
      </c>
      <c r="D2102" s="24" t="s">
        <v>39</v>
      </c>
      <c r="E2102" s="24" t="s">
        <v>9134</v>
      </c>
      <c r="F2102" s="24" t="s">
        <v>3165</v>
      </c>
      <c r="G2102" s="24" t="s">
        <v>3166</v>
      </c>
      <c r="H2102" s="25" t="s">
        <v>9135</v>
      </c>
      <c r="I2102" s="24"/>
      <c r="J2102" s="24" t="s">
        <v>3048</v>
      </c>
      <c r="K2102" s="26">
        <v>45903</v>
      </c>
      <c r="L2102" s="26">
        <v>45022</v>
      </c>
      <c r="M2102" s="26">
        <v>45967</v>
      </c>
      <c r="N2102" s="24"/>
      <c r="O2102" s="26">
        <v>45967</v>
      </c>
      <c r="P2102" s="24" t="s">
        <v>3079</v>
      </c>
      <c r="Q2102" s="24" t="s">
        <v>3080</v>
      </c>
      <c r="R2102" s="24" t="s">
        <v>988</v>
      </c>
    </row>
    <row r="2103" spans="1:18" ht="40.200000000000003">
      <c r="A2103" s="24">
        <v>2102</v>
      </c>
      <c r="B2103" s="24" t="s">
        <v>9136</v>
      </c>
      <c r="C2103" s="29">
        <v>202517107520</v>
      </c>
      <c r="D2103" s="24" t="s">
        <v>124</v>
      </c>
      <c r="E2103" s="24" t="s">
        <v>9137</v>
      </c>
      <c r="F2103" s="24" t="s">
        <v>3066</v>
      </c>
      <c r="G2103" s="24" t="s">
        <v>3067</v>
      </c>
      <c r="H2103" s="25" t="s">
        <v>9138</v>
      </c>
      <c r="I2103" s="24"/>
      <c r="J2103" s="24" t="s">
        <v>3048</v>
      </c>
      <c r="K2103" s="26">
        <v>45946</v>
      </c>
      <c r="L2103" s="26">
        <v>45048</v>
      </c>
      <c r="M2103" s="26">
        <v>45967</v>
      </c>
      <c r="N2103" s="24"/>
      <c r="O2103" s="26">
        <v>45967</v>
      </c>
      <c r="P2103" s="24" t="s">
        <v>3239</v>
      </c>
      <c r="Q2103" s="24" t="s">
        <v>3240</v>
      </c>
      <c r="R2103" s="24" t="s">
        <v>988</v>
      </c>
    </row>
    <row r="2104" spans="1:18" ht="66.599999999999994">
      <c r="A2104" s="24">
        <v>2103</v>
      </c>
      <c r="B2104" s="24" t="s">
        <v>1578</v>
      </c>
      <c r="C2104" s="29">
        <v>202541107724</v>
      </c>
      <c r="D2104" s="24" t="s">
        <v>369</v>
      </c>
      <c r="E2104" s="24" t="s">
        <v>1579</v>
      </c>
      <c r="F2104" s="24" t="s">
        <v>3165</v>
      </c>
      <c r="G2104" s="24" t="s">
        <v>3802</v>
      </c>
      <c r="H2104" s="25" t="s">
        <v>9139</v>
      </c>
      <c r="I2104" s="24" t="s">
        <v>3152</v>
      </c>
      <c r="J2104" s="24" t="s">
        <v>3048</v>
      </c>
      <c r="K2104" s="26">
        <v>45810</v>
      </c>
      <c r="L2104" s="26">
        <v>45967</v>
      </c>
      <c r="M2104" s="26">
        <v>45967</v>
      </c>
      <c r="N2104" s="26">
        <v>46910</v>
      </c>
      <c r="O2104" s="24"/>
      <c r="P2104" s="24" t="s">
        <v>3352</v>
      </c>
      <c r="Q2104" s="24" t="s">
        <v>3216</v>
      </c>
      <c r="R2104" s="24" t="s">
        <v>968</v>
      </c>
    </row>
    <row r="2105" spans="1:18" ht="40.200000000000003">
      <c r="A2105" s="24">
        <v>2104</v>
      </c>
      <c r="B2105" s="24" t="s">
        <v>1576</v>
      </c>
      <c r="C2105" s="29">
        <v>202541107785</v>
      </c>
      <c r="D2105" s="24" t="s">
        <v>37</v>
      </c>
      <c r="E2105" s="24" t="s">
        <v>1577</v>
      </c>
      <c r="F2105" s="24" t="s">
        <v>3059</v>
      </c>
      <c r="G2105" s="24" t="s">
        <v>3330</v>
      </c>
      <c r="H2105" s="25" t="s">
        <v>9140</v>
      </c>
      <c r="I2105" s="24" t="s">
        <v>23</v>
      </c>
      <c r="J2105" s="24" t="s">
        <v>3048</v>
      </c>
      <c r="K2105" s="26">
        <v>45889</v>
      </c>
      <c r="L2105" s="26">
        <v>45967</v>
      </c>
      <c r="M2105" s="26">
        <v>45967</v>
      </c>
      <c r="N2105" s="26">
        <v>46910</v>
      </c>
      <c r="O2105" s="24"/>
      <c r="P2105" s="24" t="s">
        <v>3192</v>
      </c>
      <c r="Q2105" s="24" t="s">
        <v>3193</v>
      </c>
      <c r="R2105" s="24" t="s">
        <v>974</v>
      </c>
    </row>
    <row r="2106" spans="1:18" ht="53.4">
      <c r="A2106" s="24">
        <v>2105</v>
      </c>
      <c r="B2106" s="24" t="s">
        <v>1574</v>
      </c>
      <c r="C2106" s="29">
        <v>202541107725</v>
      </c>
      <c r="D2106" s="24" t="s">
        <v>37</v>
      </c>
      <c r="E2106" s="24" t="s">
        <v>1575</v>
      </c>
      <c r="F2106" s="24" t="s">
        <v>3059</v>
      </c>
      <c r="G2106" s="24" t="s">
        <v>3330</v>
      </c>
      <c r="H2106" s="25" t="s">
        <v>9141</v>
      </c>
      <c r="I2106" s="24" t="s">
        <v>23</v>
      </c>
      <c r="J2106" s="24" t="s">
        <v>3048</v>
      </c>
      <c r="K2106" s="26">
        <v>45890</v>
      </c>
      <c r="L2106" s="26">
        <v>45967</v>
      </c>
      <c r="M2106" s="26">
        <v>45967</v>
      </c>
      <c r="N2106" s="26">
        <v>46910</v>
      </c>
      <c r="O2106" s="24"/>
      <c r="P2106" s="24" t="s">
        <v>3321</v>
      </c>
      <c r="Q2106" s="24" t="s">
        <v>3322</v>
      </c>
      <c r="R2106" s="24" t="s">
        <v>974</v>
      </c>
    </row>
    <row r="2107" spans="1:18" ht="53.4">
      <c r="A2107" s="24">
        <v>2106</v>
      </c>
      <c r="B2107" s="24" t="s">
        <v>1580</v>
      </c>
      <c r="C2107" s="29">
        <v>202541107676</v>
      </c>
      <c r="D2107" s="24" t="s">
        <v>37</v>
      </c>
      <c r="E2107" s="24" t="s">
        <v>1581</v>
      </c>
      <c r="F2107" s="24" t="s">
        <v>3059</v>
      </c>
      <c r="G2107" s="24" t="s">
        <v>3330</v>
      </c>
      <c r="H2107" s="25" t="s">
        <v>9142</v>
      </c>
      <c r="I2107" s="24" t="s">
        <v>23</v>
      </c>
      <c r="J2107" s="24" t="s">
        <v>3048</v>
      </c>
      <c r="K2107" s="26">
        <v>45811</v>
      </c>
      <c r="L2107" s="26">
        <v>45967</v>
      </c>
      <c r="M2107" s="26">
        <v>45967</v>
      </c>
      <c r="N2107" s="26">
        <v>46910</v>
      </c>
      <c r="O2107" s="24"/>
      <c r="P2107" s="24" t="s">
        <v>3364</v>
      </c>
      <c r="Q2107" s="24" t="s">
        <v>3255</v>
      </c>
      <c r="R2107" s="24" t="s">
        <v>974</v>
      </c>
    </row>
    <row r="2108" spans="1:18" ht="53.4">
      <c r="A2108" s="24">
        <v>2107</v>
      </c>
      <c r="B2108" s="24" t="s">
        <v>1572</v>
      </c>
      <c r="C2108" s="29">
        <v>202541107450</v>
      </c>
      <c r="D2108" s="24" t="s">
        <v>37</v>
      </c>
      <c r="E2108" s="24" t="s">
        <v>1573</v>
      </c>
      <c r="F2108" s="24" t="s">
        <v>3059</v>
      </c>
      <c r="G2108" s="24" t="s">
        <v>3330</v>
      </c>
      <c r="H2108" s="25" t="s">
        <v>9143</v>
      </c>
      <c r="I2108" s="24" t="s">
        <v>23</v>
      </c>
      <c r="J2108" s="24" t="s">
        <v>3048</v>
      </c>
      <c r="K2108" s="26">
        <v>45811</v>
      </c>
      <c r="L2108" s="26">
        <v>45967</v>
      </c>
      <c r="M2108" s="26">
        <v>45967</v>
      </c>
      <c r="N2108" s="26">
        <v>46910</v>
      </c>
      <c r="O2108" s="24"/>
      <c r="P2108" s="24" t="s">
        <v>3173</v>
      </c>
      <c r="Q2108" s="24" t="s">
        <v>3174</v>
      </c>
      <c r="R2108" s="24" t="s">
        <v>974</v>
      </c>
    </row>
    <row r="2109" spans="1:18" ht="53.4">
      <c r="A2109" s="24">
        <v>2108</v>
      </c>
      <c r="B2109" s="24" t="s">
        <v>1570</v>
      </c>
      <c r="C2109" s="29">
        <v>202541107458</v>
      </c>
      <c r="D2109" s="24" t="s">
        <v>37</v>
      </c>
      <c r="E2109" s="24" t="s">
        <v>1571</v>
      </c>
      <c r="F2109" s="24" t="s">
        <v>3059</v>
      </c>
      <c r="G2109" s="24" t="s">
        <v>3330</v>
      </c>
      <c r="H2109" s="25" t="s">
        <v>9144</v>
      </c>
      <c r="I2109" s="24" t="s">
        <v>23</v>
      </c>
      <c r="J2109" s="24" t="s">
        <v>3048</v>
      </c>
      <c r="K2109" s="26">
        <v>45818</v>
      </c>
      <c r="L2109" s="26">
        <v>45967</v>
      </c>
      <c r="M2109" s="26">
        <v>45967</v>
      </c>
      <c r="N2109" s="26">
        <v>46910</v>
      </c>
      <c r="O2109" s="24"/>
      <c r="P2109" s="24" t="s">
        <v>3173</v>
      </c>
      <c r="Q2109" s="24" t="s">
        <v>3174</v>
      </c>
      <c r="R2109" s="24" t="s">
        <v>974</v>
      </c>
    </row>
    <row r="2110" spans="1:18" ht="40.200000000000003">
      <c r="A2110" s="24">
        <v>2109</v>
      </c>
      <c r="B2110" s="24" t="s">
        <v>1568</v>
      </c>
      <c r="C2110" s="29">
        <v>202541107617</v>
      </c>
      <c r="D2110" s="24" t="s">
        <v>37</v>
      </c>
      <c r="E2110" s="24" t="s">
        <v>1569</v>
      </c>
      <c r="F2110" s="24" t="s">
        <v>3059</v>
      </c>
      <c r="G2110" s="24" t="s">
        <v>3330</v>
      </c>
      <c r="H2110" s="25" t="s">
        <v>9145</v>
      </c>
      <c r="I2110" s="24" t="s">
        <v>23</v>
      </c>
      <c r="J2110" s="24" t="s">
        <v>3048</v>
      </c>
      <c r="K2110" s="26">
        <v>45925</v>
      </c>
      <c r="L2110" s="26">
        <v>45967</v>
      </c>
      <c r="M2110" s="26">
        <v>45967</v>
      </c>
      <c r="N2110" s="26">
        <v>46910</v>
      </c>
      <c r="O2110" s="24"/>
      <c r="P2110" s="24" t="s">
        <v>3239</v>
      </c>
      <c r="Q2110" s="24" t="s">
        <v>3240</v>
      </c>
      <c r="R2110" s="24" t="s">
        <v>974</v>
      </c>
    </row>
    <row r="2111" spans="1:18" ht="53.4">
      <c r="A2111" s="24">
        <v>2110</v>
      </c>
      <c r="B2111" s="24" t="s">
        <v>9146</v>
      </c>
      <c r="C2111" s="29">
        <v>202547107519</v>
      </c>
      <c r="D2111" s="24" t="s">
        <v>132</v>
      </c>
      <c r="E2111" s="24" t="s">
        <v>9147</v>
      </c>
      <c r="F2111" s="24" t="s">
        <v>3045</v>
      </c>
      <c r="G2111" s="24" t="s">
        <v>3046</v>
      </c>
      <c r="H2111" s="25" t="s">
        <v>9148</v>
      </c>
      <c r="I2111" s="24"/>
      <c r="J2111" s="24" t="s">
        <v>3048</v>
      </c>
      <c r="K2111" s="26">
        <v>45933</v>
      </c>
      <c r="L2111" s="26">
        <v>45967</v>
      </c>
      <c r="M2111" s="26">
        <v>45967</v>
      </c>
      <c r="N2111" s="24"/>
      <c r="O2111" s="26">
        <v>45967</v>
      </c>
      <c r="P2111" s="24" t="s">
        <v>3168</v>
      </c>
      <c r="Q2111" s="24" t="s">
        <v>3050</v>
      </c>
      <c r="R2111" s="24" t="s">
        <v>988</v>
      </c>
    </row>
    <row r="2112" spans="1:18" ht="40.200000000000003">
      <c r="A2112" s="24">
        <v>2111</v>
      </c>
      <c r="B2112" s="24" t="s">
        <v>9149</v>
      </c>
      <c r="C2112" s="29">
        <v>202517107794</v>
      </c>
      <c r="D2112" s="24" t="s">
        <v>61</v>
      </c>
      <c r="E2112" s="24" t="s">
        <v>9150</v>
      </c>
      <c r="F2112" s="24" t="s">
        <v>3066</v>
      </c>
      <c r="G2112" s="24" t="s">
        <v>3067</v>
      </c>
      <c r="H2112" s="25" t="s">
        <v>9151</v>
      </c>
      <c r="I2112" s="24"/>
      <c r="J2112" s="24" t="s">
        <v>3048</v>
      </c>
      <c r="K2112" s="26">
        <v>45965</v>
      </c>
      <c r="L2112" s="26">
        <v>45281</v>
      </c>
      <c r="M2112" s="26">
        <v>45967</v>
      </c>
      <c r="N2112" s="24"/>
      <c r="O2112" s="26">
        <v>45967</v>
      </c>
      <c r="P2112" s="24" t="s">
        <v>3173</v>
      </c>
      <c r="Q2112" s="24" t="s">
        <v>3174</v>
      </c>
      <c r="R2112" s="24" t="s">
        <v>988</v>
      </c>
    </row>
    <row r="2113" spans="1:18" ht="79.8">
      <c r="A2113" s="24">
        <v>2112</v>
      </c>
      <c r="B2113" s="24" t="s">
        <v>9152</v>
      </c>
      <c r="C2113" s="29">
        <v>202547107618</v>
      </c>
      <c r="D2113" s="24" t="s">
        <v>371</v>
      </c>
      <c r="E2113" s="24" t="s">
        <v>9153</v>
      </c>
      <c r="F2113" s="24" t="s">
        <v>3045</v>
      </c>
      <c r="G2113" s="24" t="s">
        <v>9154</v>
      </c>
      <c r="H2113" s="25" t="s">
        <v>9155</v>
      </c>
      <c r="I2113" s="24"/>
      <c r="J2113" s="24" t="s">
        <v>3048</v>
      </c>
      <c r="K2113" s="26">
        <v>45912</v>
      </c>
      <c r="L2113" s="26">
        <v>45027</v>
      </c>
      <c r="M2113" s="26">
        <v>45967</v>
      </c>
      <c r="N2113" s="24"/>
      <c r="O2113" s="26">
        <v>45967</v>
      </c>
      <c r="P2113" s="24" t="s">
        <v>3149</v>
      </c>
      <c r="Q2113" s="24" t="s">
        <v>3150</v>
      </c>
      <c r="R2113" s="24" t="s">
        <v>988</v>
      </c>
    </row>
    <row r="2114" spans="1:18" ht="40.200000000000003">
      <c r="A2114" s="24">
        <v>2113</v>
      </c>
      <c r="B2114" s="24" t="s">
        <v>1566</v>
      </c>
      <c r="C2114" s="29">
        <v>202541107369</v>
      </c>
      <c r="D2114" s="24" t="s">
        <v>56</v>
      </c>
      <c r="E2114" s="24" t="s">
        <v>1567</v>
      </c>
      <c r="F2114" s="24" t="s">
        <v>3091</v>
      </c>
      <c r="G2114" s="24" t="s">
        <v>6462</v>
      </c>
      <c r="H2114" s="25" t="s">
        <v>9156</v>
      </c>
      <c r="I2114" s="24" t="s">
        <v>3152</v>
      </c>
      <c r="J2114" s="24" t="s">
        <v>3048</v>
      </c>
      <c r="K2114" s="26">
        <v>45965</v>
      </c>
      <c r="L2114" s="26">
        <v>45967</v>
      </c>
      <c r="M2114" s="26">
        <v>45967</v>
      </c>
      <c r="N2114" s="26">
        <v>46910</v>
      </c>
      <c r="O2114" s="24"/>
      <c r="P2114" s="24" t="s">
        <v>3272</v>
      </c>
      <c r="Q2114" s="24" t="s">
        <v>3273</v>
      </c>
      <c r="R2114" s="24" t="s">
        <v>968</v>
      </c>
    </row>
    <row r="2115" spans="1:18" ht="27">
      <c r="A2115" s="24">
        <v>2114</v>
      </c>
      <c r="B2115" s="24" t="s">
        <v>9157</v>
      </c>
      <c r="C2115" s="29">
        <v>202517107545</v>
      </c>
      <c r="D2115" s="24" t="s">
        <v>232</v>
      </c>
      <c r="E2115" s="24" t="s">
        <v>9158</v>
      </c>
      <c r="F2115" s="24" t="s">
        <v>3177</v>
      </c>
      <c r="G2115" s="24" t="s">
        <v>9159</v>
      </c>
      <c r="H2115" s="25" t="s">
        <v>9160</v>
      </c>
      <c r="I2115" s="24"/>
      <c r="J2115" s="24" t="s">
        <v>3048</v>
      </c>
      <c r="K2115" s="26">
        <v>45903</v>
      </c>
      <c r="L2115" s="26">
        <v>45050</v>
      </c>
      <c r="M2115" s="26">
        <v>45967</v>
      </c>
      <c r="N2115" s="24"/>
      <c r="O2115" s="26">
        <v>45967</v>
      </c>
      <c r="P2115" s="24" t="s">
        <v>3075</v>
      </c>
      <c r="Q2115" s="24" t="s">
        <v>3076</v>
      </c>
      <c r="R2115" s="24" t="s">
        <v>988</v>
      </c>
    </row>
    <row r="2116" spans="1:18" ht="27">
      <c r="A2116" s="24">
        <v>2115</v>
      </c>
      <c r="B2116" s="24" t="s">
        <v>9161</v>
      </c>
      <c r="C2116" s="29">
        <v>202517107566</v>
      </c>
      <c r="D2116" s="24" t="s">
        <v>367</v>
      </c>
      <c r="E2116" s="24" t="s">
        <v>9162</v>
      </c>
      <c r="F2116" s="24" t="s">
        <v>3045</v>
      </c>
      <c r="G2116" s="24" t="s">
        <v>9163</v>
      </c>
      <c r="H2116" s="25" t="s">
        <v>9164</v>
      </c>
      <c r="I2116" s="24"/>
      <c r="J2116" s="24" t="s">
        <v>3162</v>
      </c>
      <c r="K2116" s="26">
        <v>45862</v>
      </c>
      <c r="L2116" s="26">
        <v>45040</v>
      </c>
      <c r="M2116" s="26">
        <v>45967</v>
      </c>
      <c r="N2116" s="24"/>
      <c r="O2116" s="26">
        <v>45967</v>
      </c>
      <c r="P2116" s="24" t="s">
        <v>3583</v>
      </c>
      <c r="Q2116" s="24" t="s">
        <v>3584</v>
      </c>
      <c r="R2116" s="24" t="s">
        <v>988</v>
      </c>
    </row>
    <row r="2117" spans="1:18" ht="40.200000000000003">
      <c r="A2117" s="24">
        <v>2116</v>
      </c>
      <c r="B2117" s="24" t="s">
        <v>9165</v>
      </c>
      <c r="C2117" s="29">
        <v>202517107579</v>
      </c>
      <c r="D2117" s="24" t="s">
        <v>92</v>
      </c>
      <c r="E2117" s="24" t="s">
        <v>9166</v>
      </c>
      <c r="F2117" s="24" t="s">
        <v>3091</v>
      </c>
      <c r="G2117" s="24" t="s">
        <v>9167</v>
      </c>
      <c r="H2117" s="25" t="s">
        <v>9168</v>
      </c>
      <c r="I2117" s="24"/>
      <c r="J2117" s="24" t="s">
        <v>3048</v>
      </c>
      <c r="K2117" s="26">
        <v>45933</v>
      </c>
      <c r="L2117" s="26">
        <v>45030</v>
      </c>
      <c r="M2117" s="26">
        <v>45967</v>
      </c>
      <c r="N2117" s="24"/>
      <c r="O2117" s="26">
        <v>45967</v>
      </c>
      <c r="P2117" s="24" t="s">
        <v>3535</v>
      </c>
      <c r="Q2117" s="24" t="s">
        <v>3536</v>
      </c>
      <c r="R2117" s="24" t="s">
        <v>988</v>
      </c>
    </row>
    <row r="2118" spans="1:18" ht="27">
      <c r="A2118" s="24">
        <v>2117</v>
      </c>
      <c r="B2118" s="24" t="s">
        <v>9169</v>
      </c>
      <c r="C2118" s="29">
        <v>202517107424</v>
      </c>
      <c r="D2118" s="24" t="s">
        <v>138</v>
      </c>
      <c r="E2118" s="24" t="s">
        <v>9170</v>
      </c>
      <c r="F2118" s="24" t="s">
        <v>3045</v>
      </c>
      <c r="G2118" s="24" t="s">
        <v>3046</v>
      </c>
      <c r="H2118" s="25" t="s">
        <v>9171</v>
      </c>
      <c r="I2118" s="24"/>
      <c r="J2118" s="24" t="s">
        <v>3048</v>
      </c>
      <c r="K2118" s="26">
        <v>45953</v>
      </c>
      <c r="L2118" s="26">
        <v>45056</v>
      </c>
      <c r="M2118" s="26">
        <v>45967</v>
      </c>
      <c r="N2118" s="24"/>
      <c r="O2118" s="26">
        <v>45967</v>
      </c>
      <c r="P2118" s="24" t="s">
        <v>3289</v>
      </c>
      <c r="Q2118" s="24" t="s">
        <v>3290</v>
      </c>
      <c r="R2118" s="24" t="s">
        <v>988</v>
      </c>
    </row>
    <row r="2119" spans="1:18" ht="53.4">
      <c r="A2119" s="24">
        <v>2118</v>
      </c>
      <c r="B2119" s="24" t="s">
        <v>9172</v>
      </c>
      <c r="C2119" s="29">
        <v>202547107840</v>
      </c>
      <c r="D2119" s="24" t="s">
        <v>66</v>
      </c>
      <c r="E2119" s="24" t="s">
        <v>9173</v>
      </c>
      <c r="F2119" s="24" t="s">
        <v>3059</v>
      </c>
      <c r="G2119" s="24" t="s">
        <v>3455</v>
      </c>
      <c r="H2119" s="25" t="s">
        <v>9174</v>
      </c>
      <c r="I2119" s="24"/>
      <c r="J2119" s="24" t="s">
        <v>3048</v>
      </c>
      <c r="K2119" s="26">
        <v>45904</v>
      </c>
      <c r="L2119" s="26">
        <v>45062</v>
      </c>
      <c r="M2119" s="26">
        <v>45967</v>
      </c>
      <c r="N2119" s="24"/>
      <c r="O2119" s="26">
        <v>45967</v>
      </c>
      <c r="P2119" s="24" t="s">
        <v>3103</v>
      </c>
      <c r="Q2119" s="24" t="s">
        <v>3104</v>
      </c>
      <c r="R2119" s="24" t="s">
        <v>988</v>
      </c>
    </row>
    <row r="2120" spans="1:18" ht="40.200000000000003">
      <c r="A2120" s="24">
        <v>2119</v>
      </c>
      <c r="B2120" s="24" t="s">
        <v>9175</v>
      </c>
      <c r="C2120" s="29">
        <v>202511107739</v>
      </c>
      <c r="D2120" s="24" t="s">
        <v>72</v>
      </c>
      <c r="E2120" s="24" t="s">
        <v>9176</v>
      </c>
      <c r="F2120" s="24" t="s">
        <v>3052</v>
      </c>
      <c r="G2120" s="24" t="s">
        <v>3319</v>
      </c>
      <c r="H2120" s="25" t="s">
        <v>9177</v>
      </c>
      <c r="I2120" s="24" t="s">
        <v>23</v>
      </c>
      <c r="J2120" s="24" t="s">
        <v>3048</v>
      </c>
      <c r="K2120" s="26">
        <v>45881</v>
      </c>
      <c r="L2120" s="26">
        <v>45967</v>
      </c>
      <c r="M2120" s="26">
        <v>45967</v>
      </c>
      <c r="N2120" s="24"/>
      <c r="O2120" s="26">
        <v>45967</v>
      </c>
      <c r="P2120" s="24" t="s">
        <v>3168</v>
      </c>
      <c r="Q2120" s="24" t="s">
        <v>3050</v>
      </c>
      <c r="R2120" s="24" t="s">
        <v>988</v>
      </c>
    </row>
    <row r="2121" spans="1:18" ht="66.599999999999994">
      <c r="A2121" s="24">
        <v>2120</v>
      </c>
      <c r="B2121" s="24" t="s">
        <v>9178</v>
      </c>
      <c r="C2121" s="29">
        <v>202511107827</v>
      </c>
      <c r="D2121" s="24" t="s">
        <v>72</v>
      </c>
      <c r="E2121" s="24" t="s">
        <v>9179</v>
      </c>
      <c r="F2121" s="24" t="s">
        <v>3052</v>
      </c>
      <c r="G2121" s="24" t="s">
        <v>3319</v>
      </c>
      <c r="H2121" s="25" t="s">
        <v>9180</v>
      </c>
      <c r="I2121" s="24" t="s">
        <v>23</v>
      </c>
      <c r="J2121" s="24" t="s">
        <v>3048</v>
      </c>
      <c r="K2121" s="26">
        <v>45908</v>
      </c>
      <c r="L2121" s="26">
        <v>45967</v>
      </c>
      <c r="M2121" s="26">
        <v>45967</v>
      </c>
      <c r="N2121" s="24"/>
      <c r="O2121" s="26">
        <v>45967</v>
      </c>
      <c r="P2121" s="24" t="s">
        <v>3168</v>
      </c>
      <c r="Q2121" s="24" t="s">
        <v>3050</v>
      </c>
      <c r="R2121" s="24" t="s">
        <v>988</v>
      </c>
    </row>
    <row r="2122" spans="1:18" ht="53.4">
      <c r="A2122" s="24">
        <v>2121</v>
      </c>
      <c r="B2122" s="24" t="s">
        <v>9181</v>
      </c>
      <c r="C2122" s="29">
        <v>202511107812</v>
      </c>
      <c r="D2122" s="24" t="s">
        <v>72</v>
      </c>
      <c r="E2122" s="24" t="s">
        <v>9182</v>
      </c>
      <c r="F2122" s="24" t="s">
        <v>3052</v>
      </c>
      <c r="G2122" s="24" t="s">
        <v>3319</v>
      </c>
      <c r="H2122" s="25" t="s">
        <v>9183</v>
      </c>
      <c r="I2122" s="24" t="s">
        <v>23</v>
      </c>
      <c r="J2122" s="24" t="s">
        <v>3048</v>
      </c>
      <c r="K2122" s="26">
        <v>45856</v>
      </c>
      <c r="L2122" s="26">
        <v>45967</v>
      </c>
      <c r="M2122" s="26">
        <v>45967</v>
      </c>
      <c r="N2122" s="24"/>
      <c r="O2122" s="26">
        <v>45967</v>
      </c>
      <c r="P2122" s="24" t="s">
        <v>3289</v>
      </c>
      <c r="Q2122" s="24" t="s">
        <v>3290</v>
      </c>
      <c r="R2122" s="24" t="s">
        <v>988</v>
      </c>
    </row>
    <row r="2123" spans="1:18" ht="40.200000000000003">
      <c r="A2123" s="24">
        <v>2122</v>
      </c>
      <c r="B2123" s="24" t="s">
        <v>9184</v>
      </c>
      <c r="C2123" s="29">
        <v>202547107495</v>
      </c>
      <c r="D2123" s="24" t="s">
        <v>31</v>
      </c>
      <c r="E2123" s="24" t="s">
        <v>9185</v>
      </c>
      <c r="F2123" s="24" t="s">
        <v>3091</v>
      </c>
      <c r="G2123" s="24" t="s">
        <v>31</v>
      </c>
      <c r="H2123" s="25" t="s">
        <v>9186</v>
      </c>
      <c r="I2123" s="24"/>
      <c r="J2123" s="24" t="s">
        <v>3048</v>
      </c>
      <c r="K2123" s="26">
        <v>45959</v>
      </c>
      <c r="L2123" s="26">
        <v>45105</v>
      </c>
      <c r="M2123" s="26">
        <v>45967</v>
      </c>
      <c r="N2123" s="24"/>
      <c r="O2123" s="26">
        <v>45967</v>
      </c>
      <c r="P2123" s="24" t="s">
        <v>3098</v>
      </c>
      <c r="Q2123" s="24" t="s">
        <v>3099</v>
      </c>
      <c r="R2123" s="24" t="s">
        <v>988</v>
      </c>
    </row>
    <row r="2124" spans="1:18" ht="40.200000000000003">
      <c r="A2124" s="24">
        <v>2123</v>
      </c>
      <c r="B2124" s="24" t="s">
        <v>9187</v>
      </c>
      <c r="C2124" s="29">
        <v>202547107597</v>
      </c>
      <c r="D2124" s="24" t="s">
        <v>31</v>
      </c>
      <c r="E2124" s="24" t="s">
        <v>9188</v>
      </c>
      <c r="F2124" s="24" t="s">
        <v>3091</v>
      </c>
      <c r="G2124" s="24" t="s">
        <v>31</v>
      </c>
      <c r="H2124" s="25" t="s">
        <v>9189</v>
      </c>
      <c r="I2124" s="24"/>
      <c r="J2124" s="24" t="s">
        <v>3048</v>
      </c>
      <c r="K2124" s="26">
        <v>45959</v>
      </c>
      <c r="L2124" s="26">
        <v>45106</v>
      </c>
      <c r="M2124" s="26">
        <v>45967</v>
      </c>
      <c r="N2124" s="24"/>
      <c r="O2124" s="26">
        <v>45967</v>
      </c>
      <c r="P2124" s="24" t="s">
        <v>3093</v>
      </c>
      <c r="Q2124" s="24" t="s">
        <v>3094</v>
      </c>
      <c r="R2124" s="24" t="s">
        <v>988</v>
      </c>
    </row>
    <row r="2125" spans="1:18" ht="27">
      <c r="A2125" s="24">
        <v>2124</v>
      </c>
      <c r="B2125" s="24" t="s">
        <v>9190</v>
      </c>
      <c r="C2125" s="29">
        <v>202517107567</v>
      </c>
      <c r="D2125" s="24" t="s">
        <v>31</v>
      </c>
      <c r="E2125" s="24" t="s">
        <v>9191</v>
      </c>
      <c r="F2125" s="24" t="s">
        <v>3091</v>
      </c>
      <c r="G2125" s="24" t="s">
        <v>31</v>
      </c>
      <c r="H2125" s="25" t="s">
        <v>9192</v>
      </c>
      <c r="I2125" s="24"/>
      <c r="J2125" s="24" t="s">
        <v>3048</v>
      </c>
      <c r="K2125" s="26">
        <v>45965</v>
      </c>
      <c r="L2125" s="26">
        <v>45967</v>
      </c>
      <c r="M2125" s="26">
        <v>45967</v>
      </c>
      <c r="N2125" s="24"/>
      <c r="O2125" s="26">
        <v>45967</v>
      </c>
      <c r="P2125" s="24" t="s">
        <v>3114</v>
      </c>
      <c r="Q2125" s="24" t="s">
        <v>3094</v>
      </c>
      <c r="R2125" s="24" t="s">
        <v>988</v>
      </c>
    </row>
    <row r="2126" spans="1:18" ht="53.4">
      <c r="A2126" s="24">
        <v>2125</v>
      </c>
      <c r="B2126" s="24" t="s">
        <v>9193</v>
      </c>
      <c r="C2126" s="29">
        <v>202547107423</v>
      </c>
      <c r="D2126" s="24" t="s">
        <v>31</v>
      </c>
      <c r="E2126" s="24" t="s">
        <v>9194</v>
      </c>
      <c r="F2126" s="24" t="s">
        <v>3091</v>
      </c>
      <c r="G2126" s="24" t="s">
        <v>31</v>
      </c>
      <c r="H2126" s="25" t="s">
        <v>9195</v>
      </c>
      <c r="I2126" s="24"/>
      <c r="J2126" s="24" t="s">
        <v>3048</v>
      </c>
      <c r="K2126" s="26">
        <v>45961</v>
      </c>
      <c r="L2126" s="26">
        <v>45967</v>
      </c>
      <c r="M2126" s="26">
        <v>45967</v>
      </c>
      <c r="N2126" s="24"/>
      <c r="O2126" s="26">
        <v>45967</v>
      </c>
      <c r="P2126" s="24" t="s">
        <v>4022</v>
      </c>
      <c r="Q2126" s="24" t="s">
        <v>3104</v>
      </c>
      <c r="R2126" s="24" t="s">
        <v>988</v>
      </c>
    </row>
    <row r="2127" spans="1:18" ht="27">
      <c r="A2127" s="24">
        <v>2126</v>
      </c>
      <c r="B2127" s="24" t="s">
        <v>9196</v>
      </c>
      <c r="C2127" s="29">
        <v>202517107457</v>
      </c>
      <c r="D2127" s="24" t="s">
        <v>31</v>
      </c>
      <c r="E2127" s="24" t="s">
        <v>9197</v>
      </c>
      <c r="F2127" s="24" t="s">
        <v>3091</v>
      </c>
      <c r="G2127" s="24" t="s">
        <v>31</v>
      </c>
      <c r="H2127" s="25" t="s">
        <v>9198</v>
      </c>
      <c r="I2127" s="24"/>
      <c r="J2127" s="24" t="s">
        <v>3048</v>
      </c>
      <c r="K2127" s="26">
        <v>45966</v>
      </c>
      <c r="L2127" s="26">
        <v>45967</v>
      </c>
      <c r="M2127" s="26">
        <v>45967</v>
      </c>
      <c r="N2127" s="24"/>
      <c r="O2127" s="26">
        <v>45967</v>
      </c>
      <c r="P2127" s="24" t="s">
        <v>3114</v>
      </c>
      <c r="Q2127" s="24" t="s">
        <v>3094</v>
      </c>
      <c r="R2127" s="24" t="s">
        <v>988</v>
      </c>
    </row>
    <row r="2128" spans="1:18" ht="66.599999999999994">
      <c r="A2128" s="24">
        <v>2127</v>
      </c>
      <c r="B2128" s="24" t="s">
        <v>9199</v>
      </c>
      <c r="C2128" s="29">
        <v>202542108235</v>
      </c>
      <c r="D2128" s="24" t="s">
        <v>33</v>
      </c>
      <c r="E2128" s="24" t="s">
        <v>649</v>
      </c>
      <c r="F2128" s="24" t="s">
        <v>3052</v>
      </c>
      <c r="G2128" s="24" t="s">
        <v>3258</v>
      </c>
      <c r="H2128" s="25" t="s">
        <v>9200</v>
      </c>
      <c r="I2128" s="24"/>
      <c r="J2128" s="24" t="s">
        <v>3162</v>
      </c>
      <c r="K2128" s="26">
        <v>45968</v>
      </c>
      <c r="L2128" s="26">
        <v>45968</v>
      </c>
      <c r="M2128" s="26">
        <v>45968</v>
      </c>
      <c r="N2128" s="24"/>
      <c r="O2128" s="26">
        <v>45968</v>
      </c>
      <c r="P2128" s="24" t="s">
        <v>3141</v>
      </c>
      <c r="Q2128" s="24" t="s">
        <v>3142</v>
      </c>
      <c r="R2128" s="24" t="s">
        <v>988</v>
      </c>
    </row>
    <row r="2129" spans="1:18" ht="40.200000000000003">
      <c r="A2129" s="24">
        <v>2128</v>
      </c>
      <c r="B2129" s="24" t="s">
        <v>1584</v>
      </c>
      <c r="C2129" s="29">
        <v>202541108086</v>
      </c>
      <c r="D2129" s="24" t="s">
        <v>37</v>
      </c>
      <c r="E2129" s="24" t="s">
        <v>1585</v>
      </c>
      <c r="F2129" s="24" t="s">
        <v>3059</v>
      </c>
      <c r="G2129" s="24" t="s">
        <v>3330</v>
      </c>
      <c r="H2129" s="25" t="s">
        <v>9201</v>
      </c>
      <c r="I2129" s="24" t="s">
        <v>23</v>
      </c>
      <c r="J2129" s="24" t="s">
        <v>3048</v>
      </c>
      <c r="K2129" s="26">
        <v>45840</v>
      </c>
      <c r="L2129" s="26">
        <v>45968</v>
      </c>
      <c r="M2129" s="26">
        <v>45968</v>
      </c>
      <c r="N2129" s="26">
        <v>46911</v>
      </c>
      <c r="O2129" s="24"/>
      <c r="P2129" s="24" t="s">
        <v>3215</v>
      </c>
      <c r="Q2129" s="24" t="s">
        <v>3216</v>
      </c>
      <c r="R2129" s="24" t="s">
        <v>974</v>
      </c>
    </row>
    <row r="2130" spans="1:18" ht="53.4">
      <c r="A2130" s="24">
        <v>2129</v>
      </c>
      <c r="B2130" s="24" t="s">
        <v>1586</v>
      </c>
      <c r="C2130" s="29">
        <v>202541108069</v>
      </c>
      <c r="D2130" s="24" t="s">
        <v>37</v>
      </c>
      <c r="E2130" s="24" t="s">
        <v>1587</v>
      </c>
      <c r="F2130" s="24" t="s">
        <v>3059</v>
      </c>
      <c r="G2130" s="24" t="s">
        <v>3330</v>
      </c>
      <c r="H2130" s="25" t="s">
        <v>9202</v>
      </c>
      <c r="I2130" s="24" t="s">
        <v>23</v>
      </c>
      <c r="J2130" s="24" t="s">
        <v>3048</v>
      </c>
      <c r="K2130" s="26">
        <v>45741</v>
      </c>
      <c r="L2130" s="26">
        <v>45968</v>
      </c>
      <c r="M2130" s="26">
        <v>45968</v>
      </c>
      <c r="N2130" s="26">
        <v>46911</v>
      </c>
      <c r="O2130" s="24"/>
      <c r="P2130" s="24" t="s">
        <v>3098</v>
      </c>
      <c r="Q2130" s="24" t="s">
        <v>3099</v>
      </c>
      <c r="R2130" s="24" t="s">
        <v>974</v>
      </c>
    </row>
    <row r="2131" spans="1:18" ht="53.4">
      <c r="A2131" s="24">
        <v>2130</v>
      </c>
      <c r="B2131" s="24" t="s">
        <v>1588</v>
      </c>
      <c r="C2131" s="29">
        <v>202541108027</v>
      </c>
      <c r="D2131" s="24" t="s">
        <v>37</v>
      </c>
      <c r="E2131" s="24" t="s">
        <v>1589</v>
      </c>
      <c r="F2131" s="24" t="s">
        <v>3059</v>
      </c>
      <c r="G2131" s="24" t="s">
        <v>3330</v>
      </c>
      <c r="H2131" s="25" t="s">
        <v>9203</v>
      </c>
      <c r="I2131" s="24" t="s">
        <v>23</v>
      </c>
      <c r="J2131" s="24" t="s">
        <v>3048</v>
      </c>
      <c r="K2131" s="26">
        <v>45896</v>
      </c>
      <c r="L2131" s="26">
        <v>45968</v>
      </c>
      <c r="M2131" s="26">
        <v>45968</v>
      </c>
      <c r="N2131" s="26">
        <v>46911</v>
      </c>
      <c r="O2131" s="24"/>
      <c r="P2131" s="24" t="s">
        <v>3173</v>
      </c>
      <c r="Q2131" s="24" t="s">
        <v>3174</v>
      </c>
      <c r="R2131" s="24" t="s">
        <v>974</v>
      </c>
    </row>
    <row r="2132" spans="1:18" ht="53.4">
      <c r="A2132" s="24">
        <v>2131</v>
      </c>
      <c r="B2132" s="24" t="s">
        <v>1590</v>
      </c>
      <c r="C2132" s="29">
        <v>202541110100</v>
      </c>
      <c r="D2132" s="24" t="s">
        <v>37</v>
      </c>
      <c r="E2132" s="24" t="s">
        <v>1591</v>
      </c>
      <c r="F2132" s="24" t="s">
        <v>3059</v>
      </c>
      <c r="G2132" s="24" t="s">
        <v>3330</v>
      </c>
      <c r="H2132" s="25" t="s">
        <v>9204</v>
      </c>
      <c r="I2132" s="24" t="s">
        <v>23</v>
      </c>
      <c r="J2132" s="24" t="s">
        <v>3048</v>
      </c>
      <c r="K2132" s="26">
        <v>45889</v>
      </c>
      <c r="L2132" s="26">
        <v>45968</v>
      </c>
      <c r="M2132" s="26">
        <v>45968</v>
      </c>
      <c r="N2132" s="26">
        <v>46911</v>
      </c>
      <c r="O2132" s="24"/>
      <c r="P2132" s="24" t="s">
        <v>3098</v>
      </c>
      <c r="Q2132" s="24" t="s">
        <v>3099</v>
      </c>
      <c r="R2132" s="24" t="s">
        <v>974</v>
      </c>
    </row>
    <row r="2133" spans="1:18" ht="40.200000000000003">
      <c r="A2133" s="24">
        <v>2132</v>
      </c>
      <c r="B2133" s="24" t="s">
        <v>9205</v>
      </c>
      <c r="C2133" s="29">
        <v>202517108132</v>
      </c>
      <c r="D2133" s="24" t="s">
        <v>634</v>
      </c>
      <c r="E2133" s="24" t="s">
        <v>9206</v>
      </c>
      <c r="F2133" s="24" t="s">
        <v>3059</v>
      </c>
      <c r="G2133" s="24" t="s">
        <v>9207</v>
      </c>
      <c r="H2133" s="25" t="s">
        <v>9208</v>
      </c>
      <c r="I2133" s="24"/>
      <c r="J2133" s="24" t="s">
        <v>3048</v>
      </c>
      <c r="K2133" s="26">
        <v>45930</v>
      </c>
      <c r="L2133" s="26">
        <v>45029</v>
      </c>
      <c r="M2133" s="26">
        <v>45968</v>
      </c>
      <c r="N2133" s="24"/>
      <c r="O2133" s="26">
        <v>45968</v>
      </c>
      <c r="P2133" s="24" t="s">
        <v>3695</v>
      </c>
      <c r="Q2133" s="24" t="s">
        <v>3085</v>
      </c>
      <c r="R2133" s="24" t="s">
        <v>988</v>
      </c>
    </row>
    <row r="2134" spans="1:18" ht="79.8">
      <c r="A2134" s="24">
        <v>2133</v>
      </c>
      <c r="B2134" s="24" t="s">
        <v>9209</v>
      </c>
      <c r="C2134" s="29">
        <v>202517108073</v>
      </c>
      <c r="D2134" s="24" t="s">
        <v>48</v>
      </c>
      <c r="E2134" s="24" t="s">
        <v>9210</v>
      </c>
      <c r="F2134" s="24" t="s">
        <v>3066</v>
      </c>
      <c r="G2134" s="24" t="s">
        <v>3319</v>
      </c>
      <c r="H2134" s="25" t="s">
        <v>9211</v>
      </c>
      <c r="I2134" s="24"/>
      <c r="J2134" s="24" t="s">
        <v>3048</v>
      </c>
      <c r="K2134" s="26">
        <v>45947</v>
      </c>
      <c r="L2134" s="26">
        <v>45072</v>
      </c>
      <c r="M2134" s="26">
        <v>45968</v>
      </c>
      <c r="N2134" s="24"/>
      <c r="O2134" s="26">
        <v>45968</v>
      </c>
      <c r="P2134" s="24" t="s">
        <v>3049</v>
      </c>
      <c r="Q2134" s="24" t="s">
        <v>3050</v>
      </c>
      <c r="R2134" s="24" t="s">
        <v>988</v>
      </c>
    </row>
    <row r="2135" spans="1:18" ht="27">
      <c r="A2135" s="24">
        <v>2134</v>
      </c>
      <c r="B2135" s="24" t="s">
        <v>9212</v>
      </c>
      <c r="C2135" s="29">
        <v>202547108254</v>
      </c>
      <c r="D2135" s="24" t="s">
        <v>115</v>
      </c>
      <c r="E2135" s="24" t="s">
        <v>9213</v>
      </c>
      <c r="F2135" s="24" t="s">
        <v>3091</v>
      </c>
      <c r="G2135" s="24" t="s">
        <v>8420</v>
      </c>
      <c r="H2135" s="25" t="s">
        <v>9214</v>
      </c>
      <c r="I2135" s="24"/>
      <c r="J2135" s="24" t="s">
        <v>3048</v>
      </c>
      <c r="K2135" s="26">
        <v>45968</v>
      </c>
      <c r="L2135" s="26">
        <v>45054</v>
      </c>
      <c r="M2135" s="26">
        <v>45968</v>
      </c>
      <c r="N2135" s="24"/>
      <c r="O2135" s="26">
        <v>45995</v>
      </c>
      <c r="P2135" s="24" t="s">
        <v>3062</v>
      </c>
      <c r="Q2135" s="24" t="s">
        <v>3063</v>
      </c>
      <c r="R2135" s="24" t="s">
        <v>988</v>
      </c>
    </row>
    <row r="2136" spans="1:18" ht="40.200000000000003">
      <c r="A2136" s="24">
        <v>2135</v>
      </c>
      <c r="B2136" s="24" t="s">
        <v>9215</v>
      </c>
      <c r="C2136" s="29">
        <v>202541107979</v>
      </c>
      <c r="D2136" s="24" t="s">
        <v>46</v>
      </c>
      <c r="E2136" s="24" t="s">
        <v>9216</v>
      </c>
      <c r="F2136" s="24" t="s">
        <v>3052</v>
      </c>
      <c r="G2136" s="24" t="s">
        <v>46</v>
      </c>
      <c r="H2136" s="25" t="s">
        <v>9217</v>
      </c>
      <c r="I2136" s="24" t="s">
        <v>23</v>
      </c>
      <c r="J2136" s="24" t="s">
        <v>3048</v>
      </c>
      <c r="K2136" s="26">
        <v>45817</v>
      </c>
      <c r="L2136" s="26">
        <v>45968</v>
      </c>
      <c r="M2136" s="26">
        <v>45968</v>
      </c>
      <c r="N2136" s="24"/>
      <c r="O2136" s="26">
        <v>46057</v>
      </c>
      <c r="P2136" s="24" t="s">
        <v>3168</v>
      </c>
      <c r="Q2136" s="24" t="s">
        <v>3050</v>
      </c>
      <c r="R2136" s="24" t="s">
        <v>3022</v>
      </c>
    </row>
    <row r="2137" spans="1:18" ht="40.200000000000003">
      <c r="A2137" s="24">
        <v>2136</v>
      </c>
      <c r="B2137" s="24" t="s">
        <v>9218</v>
      </c>
      <c r="C2137" s="29">
        <v>202511108344</v>
      </c>
      <c r="D2137" s="24" t="s">
        <v>325</v>
      </c>
      <c r="E2137" s="24" t="s">
        <v>9219</v>
      </c>
      <c r="F2137" s="24" t="s">
        <v>3052</v>
      </c>
      <c r="G2137" s="24" t="s">
        <v>9220</v>
      </c>
      <c r="H2137" s="25" t="s">
        <v>9107</v>
      </c>
      <c r="I2137" s="24" t="s">
        <v>23</v>
      </c>
      <c r="J2137" s="24" t="s">
        <v>3048</v>
      </c>
      <c r="K2137" s="26">
        <v>45968</v>
      </c>
      <c r="L2137" s="26">
        <v>45968</v>
      </c>
      <c r="M2137" s="26">
        <v>45968</v>
      </c>
      <c r="N2137" s="24"/>
      <c r="O2137" s="26">
        <v>45968</v>
      </c>
      <c r="P2137" s="24" t="s">
        <v>3093</v>
      </c>
      <c r="Q2137" s="24" t="s">
        <v>3094</v>
      </c>
      <c r="R2137" s="24" t="s">
        <v>988</v>
      </c>
    </row>
    <row r="2138" spans="1:18" ht="27">
      <c r="A2138" s="24">
        <v>2137</v>
      </c>
      <c r="B2138" s="24" t="s">
        <v>9221</v>
      </c>
      <c r="C2138" s="29">
        <v>202541110098</v>
      </c>
      <c r="D2138" s="24" t="s">
        <v>44</v>
      </c>
      <c r="E2138" s="24" t="s">
        <v>9222</v>
      </c>
      <c r="F2138" s="24" t="s">
        <v>3052</v>
      </c>
      <c r="G2138" s="24" t="s">
        <v>3408</v>
      </c>
      <c r="H2138" s="25" t="s">
        <v>9223</v>
      </c>
      <c r="I2138" s="24" t="s">
        <v>23</v>
      </c>
      <c r="J2138" s="24" t="s">
        <v>3334</v>
      </c>
      <c r="K2138" s="26">
        <v>45916</v>
      </c>
      <c r="L2138" s="26">
        <v>45968</v>
      </c>
      <c r="M2138" s="26">
        <v>45968</v>
      </c>
      <c r="N2138" s="24"/>
      <c r="O2138" s="26">
        <v>45974</v>
      </c>
      <c r="P2138" s="24" t="s">
        <v>3435</v>
      </c>
      <c r="Q2138" s="24" t="s">
        <v>3159</v>
      </c>
      <c r="R2138" s="24" t="s">
        <v>3023</v>
      </c>
    </row>
    <row r="2139" spans="1:18" ht="93">
      <c r="A2139" s="24">
        <v>2138</v>
      </c>
      <c r="B2139" s="24" t="s">
        <v>9224</v>
      </c>
      <c r="C2139" s="29">
        <v>202547108156</v>
      </c>
      <c r="D2139" s="24" t="s">
        <v>441</v>
      </c>
      <c r="E2139" s="24" t="s">
        <v>9225</v>
      </c>
      <c r="F2139" s="24" t="s">
        <v>3066</v>
      </c>
      <c r="G2139" s="24" t="s">
        <v>3067</v>
      </c>
      <c r="H2139" s="25" t="s">
        <v>9226</v>
      </c>
      <c r="I2139" s="24"/>
      <c r="J2139" s="24" t="s">
        <v>3048</v>
      </c>
      <c r="K2139" s="26">
        <v>45951</v>
      </c>
      <c r="L2139" s="26">
        <v>45604</v>
      </c>
      <c r="M2139" s="26">
        <v>45968</v>
      </c>
      <c r="N2139" s="24"/>
      <c r="O2139" s="26">
        <v>45972</v>
      </c>
      <c r="P2139" s="24" t="s">
        <v>3192</v>
      </c>
      <c r="Q2139" s="24" t="s">
        <v>3193</v>
      </c>
      <c r="R2139" s="24" t="s">
        <v>988</v>
      </c>
    </row>
    <row r="2140" spans="1:18" ht="40.200000000000003">
      <c r="A2140" s="24">
        <v>2139</v>
      </c>
      <c r="B2140" s="24" t="s">
        <v>9227</v>
      </c>
      <c r="C2140" s="29">
        <v>202547108046</v>
      </c>
      <c r="D2140" s="24" t="s">
        <v>346</v>
      </c>
      <c r="E2140" s="24" t="s">
        <v>9228</v>
      </c>
      <c r="F2140" s="24" t="s">
        <v>3091</v>
      </c>
      <c r="G2140" s="24" t="s">
        <v>4620</v>
      </c>
      <c r="H2140" s="25" t="s">
        <v>9229</v>
      </c>
      <c r="I2140" s="24"/>
      <c r="J2140" s="24" t="s">
        <v>3048</v>
      </c>
      <c r="K2140" s="26">
        <v>45938</v>
      </c>
      <c r="L2140" s="26">
        <v>45028</v>
      </c>
      <c r="M2140" s="26">
        <v>45968</v>
      </c>
      <c r="N2140" s="24"/>
      <c r="O2140" s="26">
        <v>45968</v>
      </c>
      <c r="P2140" s="24" t="s">
        <v>3120</v>
      </c>
      <c r="Q2140" s="24" t="s">
        <v>3121</v>
      </c>
      <c r="R2140" s="24" t="s">
        <v>988</v>
      </c>
    </row>
    <row r="2141" spans="1:18" ht="40.200000000000003">
      <c r="A2141" s="24">
        <v>2140</v>
      </c>
      <c r="B2141" s="24" t="s">
        <v>9230</v>
      </c>
      <c r="C2141" s="29">
        <v>202547108094</v>
      </c>
      <c r="D2141" s="24" t="s">
        <v>601</v>
      </c>
      <c r="E2141" s="24" t="s">
        <v>9231</v>
      </c>
      <c r="F2141" s="24" t="s">
        <v>3091</v>
      </c>
      <c r="G2141" s="24" t="s">
        <v>4620</v>
      </c>
      <c r="H2141" s="25" t="s">
        <v>9232</v>
      </c>
      <c r="I2141" s="24"/>
      <c r="J2141" s="24" t="s">
        <v>3048</v>
      </c>
      <c r="K2141" s="26">
        <v>45936</v>
      </c>
      <c r="L2141" s="26">
        <v>45028</v>
      </c>
      <c r="M2141" s="26">
        <v>45968</v>
      </c>
      <c r="N2141" s="24"/>
      <c r="O2141" s="26">
        <v>45968</v>
      </c>
      <c r="P2141" s="24" t="s">
        <v>3120</v>
      </c>
      <c r="Q2141" s="24" t="s">
        <v>3121</v>
      </c>
      <c r="R2141" s="24" t="s">
        <v>988</v>
      </c>
    </row>
    <row r="2142" spans="1:18" ht="53.4">
      <c r="A2142" s="24">
        <v>2141</v>
      </c>
      <c r="B2142" s="24" t="s">
        <v>9233</v>
      </c>
      <c r="C2142" s="29">
        <v>202511108253</v>
      </c>
      <c r="D2142" s="24" t="s">
        <v>207</v>
      </c>
      <c r="E2142" s="24" t="s">
        <v>649</v>
      </c>
      <c r="F2142" s="24" t="s">
        <v>3052</v>
      </c>
      <c r="G2142" s="24" t="s">
        <v>3226</v>
      </c>
      <c r="H2142" s="25" t="s">
        <v>9234</v>
      </c>
      <c r="I2142" s="24" t="s">
        <v>23</v>
      </c>
      <c r="J2142" s="24" t="s">
        <v>3048</v>
      </c>
      <c r="K2142" s="26">
        <v>45833</v>
      </c>
      <c r="L2142" s="26">
        <v>45968</v>
      </c>
      <c r="M2142" s="26">
        <v>45968</v>
      </c>
      <c r="N2142" s="24"/>
      <c r="O2142" s="26">
        <v>45971</v>
      </c>
      <c r="P2142" s="24" t="s">
        <v>3130</v>
      </c>
      <c r="Q2142" s="24" t="s">
        <v>3131</v>
      </c>
      <c r="R2142" s="24" t="s">
        <v>3022</v>
      </c>
    </row>
    <row r="2143" spans="1:18" ht="53.4">
      <c r="A2143" s="24">
        <v>2142</v>
      </c>
      <c r="B2143" s="24" t="s">
        <v>9235</v>
      </c>
      <c r="C2143" s="29">
        <v>202531107977</v>
      </c>
      <c r="D2143" s="24" t="s">
        <v>38</v>
      </c>
      <c r="E2143" s="24" t="s">
        <v>9236</v>
      </c>
      <c r="F2143" s="24" t="s">
        <v>3052</v>
      </c>
      <c r="G2143" s="24" t="s">
        <v>38</v>
      </c>
      <c r="H2143" s="25" t="s">
        <v>9237</v>
      </c>
      <c r="I2143" s="24" t="s">
        <v>23</v>
      </c>
      <c r="J2143" s="24" t="s">
        <v>3048</v>
      </c>
      <c r="K2143" s="26">
        <v>45875</v>
      </c>
      <c r="L2143" s="26">
        <v>45968</v>
      </c>
      <c r="M2143" s="26">
        <v>45968</v>
      </c>
      <c r="N2143" s="24"/>
      <c r="O2143" s="26">
        <v>45968</v>
      </c>
      <c r="P2143" s="24" t="s">
        <v>3352</v>
      </c>
      <c r="Q2143" s="24" t="s">
        <v>3216</v>
      </c>
      <c r="R2143" s="24" t="s">
        <v>988</v>
      </c>
    </row>
    <row r="2144" spans="1:18" ht="79.8">
      <c r="A2144" s="24">
        <v>2143</v>
      </c>
      <c r="B2144" s="24" t="s">
        <v>9238</v>
      </c>
      <c r="C2144" s="29">
        <v>202517108181</v>
      </c>
      <c r="D2144" s="24" t="s">
        <v>92</v>
      </c>
      <c r="E2144" s="24" t="s">
        <v>9239</v>
      </c>
      <c r="F2144" s="24" t="s">
        <v>3091</v>
      </c>
      <c r="G2144" s="24" t="s">
        <v>9240</v>
      </c>
      <c r="H2144" s="25" t="s">
        <v>9241</v>
      </c>
      <c r="I2144" s="24"/>
      <c r="J2144" s="24" t="s">
        <v>3048</v>
      </c>
      <c r="K2144" s="26">
        <v>45967</v>
      </c>
      <c r="L2144" s="26">
        <v>45053</v>
      </c>
      <c r="M2144" s="26">
        <v>45968</v>
      </c>
      <c r="N2144" s="24"/>
      <c r="O2144" s="26">
        <v>45968</v>
      </c>
      <c r="P2144" s="24" t="s">
        <v>3049</v>
      </c>
      <c r="Q2144" s="24" t="s">
        <v>3050</v>
      </c>
      <c r="R2144" s="24" t="s">
        <v>988</v>
      </c>
    </row>
    <row r="2145" spans="1:18" ht="53.4">
      <c r="A2145" s="24">
        <v>2144</v>
      </c>
      <c r="B2145" s="24" t="s">
        <v>9242</v>
      </c>
      <c r="C2145" s="29">
        <v>202511107976</v>
      </c>
      <c r="D2145" s="24" t="s">
        <v>62</v>
      </c>
      <c r="E2145" s="24" t="s">
        <v>9243</v>
      </c>
      <c r="F2145" s="24" t="s">
        <v>3052</v>
      </c>
      <c r="G2145" s="24" t="s">
        <v>5354</v>
      </c>
      <c r="H2145" s="25" t="s">
        <v>9244</v>
      </c>
      <c r="I2145" s="24" t="s">
        <v>23</v>
      </c>
      <c r="J2145" s="24" t="s">
        <v>3048</v>
      </c>
      <c r="K2145" s="26">
        <v>45874</v>
      </c>
      <c r="L2145" s="26">
        <v>45968</v>
      </c>
      <c r="M2145" s="26">
        <v>45968</v>
      </c>
      <c r="N2145" s="24"/>
      <c r="O2145" s="26">
        <v>45968</v>
      </c>
      <c r="P2145" s="24" t="s">
        <v>3204</v>
      </c>
      <c r="Q2145" s="24" t="s">
        <v>3205</v>
      </c>
      <c r="R2145" s="24" t="s">
        <v>988</v>
      </c>
    </row>
    <row r="2146" spans="1:18" ht="27">
      <c r="A2146" s="24">
        <v>2145</v>
      </c>
      <c r="B2146" s="24" t="s">
        <v>9245</v>
      </c>
      <c r="C2146" s="29">
        <v>202517108025</v>
      </c>
      <c r="D2146" s="24" t="s">
        <v>108</v>
      </c>
      <c r="E2146" s="24" t="s">
        <v>9246</v>
      </c>
      <c r="F2146" s="24" t="s">
        <v>3312</v>
      </c>
      <c r="G2146" s="24" t="s">
        <v>9247</v>
      </c>
      <c r="H2146" s="25" t="s">
        <v>9248</v>
      </c>
      <c r="I2146" s="24"/>
      <c r="J2146" s="24" t="s">
        <v>3048</v>
      </c>
      <c r="K2146" s="26">
        <v>45961</v>
      </c>
      <c r="L2146" s="26">
        <v>45061</v>
      </c>
      <c r="M2146" s="26">
        <v>45968</v>
      </c>
      <c r="N2146" s="24"/>
      <c r="O2146" s="26">
        <v>45968</v>
      </c>
      <c r="P2146" s="24" t="s">
        <v>3583</v>
      </c>
      <c r="Q2146" s="24" t="s">
        <v>3584</v>
      </c>
      <c r="R2146" s="24" t="s">
        <v>988</v>
      </c>
    </row>
    <row r="2147" spans="1:18" ht="40.200000000000003">
      <c r="A2147" s="24">
        <v>2146</v>
      </c>
      <c r="B2147" s="24" t="s">
        <v>9249</v>
      </c>
      <c r="C2147" s="29">
        <v>202517108097</v>
      </c>
      <c r="D2147" s="24" t="s">
        <v>108</v>
      </c>
      <c r="E2147" s="24" t="s">
        <v>9250</v>
      </c>
      <c r="F2147" s="24" t="s">
        <v>3312</v>
      </c>
      <c r="G2147" s="24" t="s">
        <v>9247</v>
      </c>
      <c r="H2147" s="25" t="s">
        <v>9251</v>
      </c>
      <c r="I2147" s="24"/>
      <c r="J2147" s="24" t="s">
        <v>3048</v>
      </c>
      <c r="K2147" s="26">
        <v>45961</v>
      </c>
      <c r="L2147" s="26">
        <v>45061</v>
      </c>
      <c r="M2147" s="26">
        <v>45968</v>
      </c>
      <c r="N2147" s="24"/>
      <c r="O2147" s="26">
        <v>45968</v>
      </c>
      <c r="P2147" s="24" t="s">
        <v>3583</v>
      </c>
      <c r="Q2147" s="24" t="s">
        <v>3584</v>
      </c>
      <c r="R2147" s="24" t="s">
        <v>988</v>
      </c>
    </row>
    <row r="2148" spans="1:18" ht="27">
      <c r="A2148" s="24">
        <v>2147</v>
      </c>
      <c r="B2148" s="24" t="s">
        <v>9252</v>
      </c>
      <c r="C2148" s="29">
        <v>202517107913</v>
      </c>
      <c r="D2148" s="24" t="s">
        <v>232</v>
      </c>
      <c r="E2148" s="24" t="s">
        <v>9253</v>
      </c>
      <c r="F2148" s="24" t="s">
        <v>3177</v>
      </c>
      <c r="G2148" s="24" t="s">
        <v>9159</v>
      </c>
      <c r="H2148" s="25" t="s">
        <v>9254</v>
      </c>
      <c r="I2148" s="24"/>
      <c r="J2148" s="24" t="s">
        <v>3048</v>
      </c>
      <c r="K2148" s="26">
        <v>45904</v>
      </c>
      <c r="L2148" s="26">
        <v>45050</v>
      </c>
      <c r="M2148" s="26">
        <v>45968</v>
      </c>
      <c r="N2148" s="24"/>
      <c r="O2148" s="26">
        <v>45968</v>
      </c>
      <c r="P2148" s="24" t="s">
        <v>3075</v>
      </c>
      <c r="Q2148" s="24" t="s">
        <v>3076</v>
      </c>
      <c r="R2148" s="24" t="s">
        <v>988</v>
      </c>
    </row>
    <row r="2149" spans="1:18" ht="40.200000000000003">
      <c r="A2149" s="24">
        <v>2148</v>
      </c>
      <c r="B2149" s="24" t="s">
        <v>9255</v>
      </c>
      <c r="C2149" s="29">
        <v>202547107988</v>
      </c>
      <c r="D2149" s="24" t="s">
        <v>479</v>
      </c>
      <c r="E2149" s="24" t="s">
        <v>9256</v>
      </c>
      <c r="F2149" s="24" t="s">
        <v>3091</v>
      </c>
      <c r="G2149" s="24" t="s">
        <v>9257</v>
      </c>
      <c r="H2149" s="25" t="s">
        <v>9258</v>
      </c>
      <c r="I2149" s="24"/>
      <c r="J2149" s="24" t="s">
        <v>3048</v>
      </c>
      <c r="K2149" s="26">
        <v>45926</v>
      </c>
      <c r="L2149" s="26">
        <v>45027</v>
      </c>
      <c r="M2149" s="26">
        <v>45968</v>
      </c>
      <c r="N2149" s="24"/>
      <c r="O2149" s="26">
        <v>45968</v>
      </c>
      <c r="P2149" s="24" t="s">
        <v>3120</v>
      </c>
      <c r="Q2149" s="24" t="s">
        <v>3121</v>
      </c>
      <c r="R2149" s="24" t="s">
        <v>988</v>
      </c>
    </row>
    <row r="2150" spans="1:18" ht="40.200000000000003">
      <c r="A2150" s="24">
        <v>2149</v>
      </c>
      <c r="B2150" s="24" t="s">
        <v>9259</v>
      </c>
      <c r="C2150" s="29">
        <v>202511107974</v>
      </c>
      <c r="D2150" s="24" t="s">
        <v>62</v>
      </c>
      <c r="E2150" s="24" t="s">
        <v>9260</v>
      </c>
      <c r="F2150" s="24" t="s">
        <v>3052</v>
      </c>
      <c r="G2150" s="24" t="s">
        <v>5354</v>
      </c>
      <c r="H2150" s="25" t="s">
        <v>9261</v>
      </c>
      <c r="I2150" s="24" t="s">
        <v>23</v>
      </c>
      <c r="J2150" s="24" t="s">
        <v>3048</v>
      </c>
      <c r="K2150" s="26">
        <v>45874</v>
      </c>
      <c r="L2150" s="26">
        <v>45968</v>
      </c>
      <c r="M2150" s="26">
        <v>45968</v>
      </c>
      <c r="N2150" s="24"/>
      <c r="O2150" s="26">
        <v>45968</v>
      </c>
      <c r="P2150" s="24" t="s">
        <v>3204</v>
      </c>
      <c r="Q2150" s="24" t="s">
        <v>3205</v>
      </c>
      <c r="R2150" s="24" t="s">
        <v>988</v>
      </c>
    </row>
    <row r="2151" spans="1:18" ht="79.8">
      <c r="A2151" s="24">
        <v>2150</v>
      </c>
      <c r="B2151" s="24" t="s">
        <v>9262</v>
      </c>
      <c r="C2151" s="29">
        <v>202517108195</v>
      </c>
      <c r="D2151" s="24" t="s">
        <v>50</v>
      </c>
      <c r="E2151" s="24" t="s">
        <v>9263</v>
      </c>
      <c r="F2151" s="24" t="s">
        <v>3066</v>
      </c>
      <c r="G2151" s="24" t="s">
        <v>3319</v>
      </c>
      <c r="H2151" s="25" t="s">
        <v>9264</v>
      </c>
      <c r="I2151" s="24"/>
      <c r="J2151" s="24" t="s">
        <v>3048</v>
      </c>
      <c r="K2151" s="26">
        <v>45904</v>
      </c>
      <c r="L2151" s="26">
        <v>45027</v>
      </c>
      <c r="M2151" s="26">
        <v>45968</v>
      </c>
      <c r="N2151" s="24"/>
      <c r="O2151" s="26">
        <v>45968</v>
      </c>
      <c r="P2151" s="24" t="s">
        <v>3049</v>
      </c>
      <c r="Q2151" s="24" t="s">
        <v>3050</v>
      </c>
      <c r="R2151" s="24" t="s">
        <v>988</v>
      </c>
    </row>
    <row r="2152" spans="1:18" ht="53.4">
      <c r="A2152" s="24">
        <v>2151</v>
      </c>
      <c r="B2152" s="24" t="s">
        <v>9265</v>
      </c>
      <c r="C2152" s="29">
        <v>202541108205</v>
      </c>
      <c r="D2152" s="24" t="s">
        <v>72</v>
      </c>
      <c r="E2152" s="24" t="s">
        <v>9266</v>
      </c>
      <c r="F2152" s="24" t="s">
        <v>3052</v>
      </c>
      <c r="G2152" s="24" t="s">
        <v>3319</v>
      </c>
      <c r="H2152" s="25" t="s">
        <v>9267</v>
      </c>
      <c r="I2152" s="24" t="s">
        <v>23</v>
      </c>
      <c r="J2152" s="24" t="s">
        <v>3048</v>
      </c>
      <c r="K2152" s="26">
        <v>45897</v>
      </c>
      <c r="L2152" s="26">
        <v>45968</v>
      </c>
      <c r="M2152" s="26">
        <v>45968</v>
      </c>
      <c r="N2152" s="24"/>
      <c r="O2152" s="26">
        <v>45968</v>
      </c>
      <c r="P2152" s="24" t="s">
        <v>7302</v>
      </c>
      <c r="Q2152" s="24" t="s">
        <v>3705</v>
      </c>
      <c r="R2152" s="24" t="s">
        <v>988</v>
      </c>
    </row>
    <row r="2153" spans="1:18" ht="40.200000000000003">
      <c r="A2153" s="24">
        <v>2152</v>
      </c>
      <c r="B2153" s="24" t="s">
        <v>9268</v>
      </c>
      <c r="C2153" s="29">
        <v>202541108267</v>
      </c>
      <c r="D2153" s="24" t="s">
        <v>60</v>
      </c>
      <c r="E2153" s="24" t="s">
        <v>9269</v>
      </c>
      <c r="F2153" s="24" t="s">
        <v>3059</v>
      </c>
      <c r="G2153" s="24" t="s">
        <v>4375</v>
      </c>
      <c r="H2153" s="25" t="s">
        <v>9270</v>
      </c>
      <c r="I2153" s="24" t="s">
        <v>23</v>
      </c>
      <c r="J2153" s="24" t="s">
        <v>3048</v>
      </c>
      <c r="K2153" s="26">
        <v>45967</v>
      </c>
      <c r="L2153" s="26">
        <v>45968</v>
      </c>
      <c r="M2153" s="26">
        <v>45968</v>
      </c>
      <c r="N2153" s="24"/>
      <c r="O2153" s="26">
        <v>45968</v>
      </c>
      <c r="P2153" s="24" t="s">
        <v>3893</v>
      </c>
      <c r="Q2153" s="24" t="s">
        <v>3894</v>
      </c>
      <c r="R2153" s="24" t="s">
        <v>988</v>
      </c>
    </row>
    <row r="2154" spans="1:18" ht="40.200000000000003">
      <c r="A2154" s="24">
        <v>2153</v>
      </c>
      <c r="B2154" s="24" t="s">
        <v>9271</v>
      </c>
      <c r="C2154" s="29">
        <v>202517108231</v>
      </c>
      <c r="D2154" s="24" t="s">
        <v>31</v>
      </c>
      <c r="E2154" s="24" t="s">
        <v>9272</v>
      </c>
      <c r="F2154" s="24" t="s">
        <v>3091</v>
      </c>
      <c r="G2154" s="24" t="s">
        <v>31</v>
      </c>
      <c r="H2154" s="25" t="s">
        <v>9273</v>
      </c>
      <c r="I2154" s="24"/>
      <c r="J2154" s="24" t="s">
        <v>3048</v>
      </c>
      <c r="K2154" s="26">
        <v>45965</v>
      </c>
      <c r="L2154" s="26">
        <v>45968</v>
      </c>
      <c r="M2154" s="26">
        <v>45968</v>
      </c>
      <c r="N2154" s="24"/>
      <c r="O2154" s="26">
        <v>45968</v>
      </c>
      <c r="P2154" s="24" t="s">
        <v>3069</v>
      </c>
      <c r="Q2154" s="24" t="s">
        <v>3070</v>
      </c>
      <c r="R2154" s="24" t="s">
        <v>988</v>
      </c>
    </row>
    <row r="2155" spans="1:18" ht="53.4">
      <c r="A2155" s="24">
        <v>2154</v>
      </c>
      <c r="B2155" s="24" t="s">
        <v>9274</v>
      </c>
      <c r="C2155" s="29">
        <v>202547108288</v>
      </c>
      <c r="D2155" s="24" t="s">
        <v>31</v>
      </c>
      <c r="E2155" s="24" t="s">
        <v>9275</v>
      </c>
      <c r="F2155" s="24" t="s">
        <v>3091</v>
      </c>
      <c r="G2155" s="24" t="s">
        <v>31</v>
      </c>
      <c r="H2155" s="25" t="s">
        <v>9276</v>
      </c>
      <c r="I2155" s="24"/>
      <c r="J2155" s="24" t="s">
        <v>3048</v>
      </c>
      <c r="K2155" s="26">
        <v>45965</v>
      </c>
      <c r="L2155" s="26">
        <v>45128</v>
      </c>
      <c r="M2155" s="26">
        <v>45968</v>
      </c>
      <c r="N2155" s="24"/>
      <c r="O2155" s="26">
        <v>45968</v>
      </c>
      <c r="P2155" s="24" t="s">
        <v>3192</v>
      </c>
      <c r="Q2155" s="24" t="s">
        <v>3193</v>
      </c>
      <c r="R2155" s="24" t="s">
        <v>988</v>
      </c>
    </row>
    <row r="2156" spans="1:18" ht="27">
      <c r="A2156" s="24">
        <v>2155</v>
      </c>
      <c r="B2156" s="24" t="s">
        <v>1592</v>
      </c>
      <c r="C2156" s="29">
        <v>202521108053</v>
      </c>
      <c r="D2156" s="24" t="s">
        <v>31</v>
      </c>
      <c r="E2156" s="24" t="s">
        <v>1593</v>
      </c>
      <c r="F2156" s="24" t="s">
        <v>3091</v>
      </c>
      <c r="G2156" s="24" t="s">
        <v>31</v>
      </c>
      <c r="H2156" s="25" t="s">
        <v>9277</v>
      </c>
      <c r="I2156" s="24" t="s">
        <v>3152</v>
      </c>
      <c r="J2156" s="24" t="s">
        <v>3048</v>
      </c>
      <c r="K2156" s="26">
        <v>45968</v>
      </c>
      <c r="L2156" s="26">
        <v>45968</v>
      </c>
      <c r="M2156" s="26">
        <v>45968</v>
      </c>
      <c r="N2156" s="26">
        <v>46911</v>
      </c>
      <c r="O2156" s="24"/>
      <c r="P2156" s="24" t="s">
        <v>3093</v>
      </c>
      <c r="Q2156" s="24" t="s">
        <v>3094</v>
      </c>
      <c r="R2156" s="24" t="s">
        <v>968</v>
      </c>
    </row>
    <row r="2157" spans="1:18" ht="27">
      <c r="A2157" s="24">
        <v>2156</v>
      </c>
      <c r="B2157" s="24" t="s">
        <v>9278</v>
      </c>
      <c r="C2157" s="29">
        <v>202517108347</v>
      </c>
      <c r="D2157" s="24" t="s">
        <v>31</v>
      </c>
      <c r="E2157" s="24" t="s">
        <v>9279</v>
      </c>
      <c r="F2157" s="24" t="s">
        <v>3091</v>
      </c>
      <c r="G2157" s="24" t="s">
        <v>31</v>
      </c>
      <c r="H2157" s="25" t="s">
        <v>9280</v>
      </c>
      <c r="I2157" s="24"/>
      <c r="J2157" s="24" t="s">
        <v>3048</v>
      </c>
      <c r="K2157" s="26">
        <v>45961</v>
      </c>
      <c r="L2157" s="26">
        <v>45968</v>
      </c>
      <c r="M2157" s="26">
        <v>45968</v>
      </c>
      <c r="N2157" s="24"/>
      <c r="O2157" s="26">
        <v>45968</v>
      </c>
      <c r="P2157" s="24" t="s">
        <v>3364</v>
      </c>
      <c r="Q2157" s="24" t="s">
        <v>3255</v>
      </c>
      <c r="R2157" s="24" t="s">
        <v>988</v>
      </c>
    </row>
    <row r="2158" spans="1:18" ht="40.200000000000003">
      <c r="A2158" s="24">
        <v>2157</v>
      </c>
      <c r="B2158" s="24" t="s">
        <v>9281</v>
      </c>
      <c r="C2158" s="29">
        <v>202547108075</v>
      </c>
      <c r="D2158" s="24" t="s">
        <v>31</v>
      </c>
      <c r="E2158" s="24" t="s">
        <v>9282</v>
      </c>
      <c r="F2158" s="24" t="s">
        <v>3091</v>
      </c>
      <c r="G2158" s="24" t="s">
        <v>31</v>
      </c>
      <c r="H2158" s="25" t="s">
        <v>9283</v>
      </c>
      <c r="I2158" s="24"/>
      <c r="J2158" s="24" t="s">
        <v>3048</v>
      </c>
      <c r="K2158" s="26">
        <v>45961</v>
      </c>
      <c r="L2158" s="26">
        <v>45968</v>
      </c>
      <c r="M2158" s="26">
        <v>45968</v>
      </c>
      <c r="N2158" s="24"/>
      <c r="O2158" s="26">
        <v>45968</v>
      </c>
      <c r="P2158" s="24" t="s">
        <v>3215</v>
      </c>
      <c r="Q2158" s="24" t="s">
        <v>3216</v>
      </c>
      <c r="R2158" s="24" t="s">
        <v>988</v>
      </c>
    </row>
    <row r="2159" spans="1:18" ht="40.200000000000003">
      <c r="A2159" s="24">
        <v>2158</v>
      </c>
      <c r="B2159" s="24" t="s">
        <v>9284</v>
      </c>
      <c r="C2159" s="29">
        <v>202517108349</v>
      </c>
      <c r="D2159" s="24" t="s">
        <v>34</v>
      </c>
      <c r="E2159" s="24" t="s">
        <v>9285</v>
      </c>
      <c r="F2159" s="24" t="s">
        <v>3066</v>
      </c>
      <c r="G2159" s="24" t="s">
        <v>3067</v>
      </c>
      <c r="H2159" s="25" t="s">
        <v>9286</v>
      </c>
      <c r="I2159" s="24"/>
      <c r="J2159" s="24" t="s">
        <v>3048</v>
      </c>
      <c r="K2159" s="26">
        <v>45958</v>
      </c>
      <c r="L2159" s="26">
        <v>45132</v>
      </c>
      <c r="M2159" s="26">
        <v>45968</v>
      </c>
      <c r="N2159" s="24"/>
      <c r="O2159" s="26">
        <v>45968</v>
      </c>
      <c r="P2159" s="24" t="s">
        <v>3254</v>
      </c>
      <c r="Q2159" s="24" t="s">
        <v>3255</v>
      </c>
      <c r="R2159" s="24" t="s">
        <v>988</v>
      </c>
    </row>
    <row r="2160" spans="1:18" ht="53.4">
      <c r="A2160" s="24">
        <v>2159</v>
      </c>
      <c r="B2160" s="24" t="s">
        <v>1594</v>
      </c>
      <c r="C2160" s="29">
        <v>202541108414</v>
      </c>
      <c r="D2160" s="24" t="s">
        <v>33</v>
      </c>
      <c r="E2160" s="24" t="s">
        <v>1595</v>
      </c>
      <c r="F2160" s="24" t="s">
        <v>3052</v>
      </c>
      <c r="G2160" s="24" t="s">
        <v>3319</v>
      </c>
      <c r="H2160" s="25" t="s">
        <v>9287</v>
      </c>
      <c r="I2160" s="24" t="s">
        <v>3152</v>
      </c>
      <c r="J2160" s="24" t="s">
        <v>3048</v>
      </c>
      <c r="K2160" s="26">
        <v>45967</v>
      </c>
      <c r="L2160" s="26">
        <v>45969</v>
      </c>
      <c r="M2160" s="26">
        <v>45969</v>
      </c>
      <c r="N2160" s="26">
        <v>46912</v>
      </c>
      <c r="O2160" s="24"/>
      <c r="P2160" s="24" t="s">
        <v>3254</v>
      </c>
      <c r="Q2160" s="24" t="s">
        <v>3255</v>
      </c>
      <c r="R2160" s="24" t="s">
        <v>968</v>
      </c>
    </row>
    <row r="2161" spans="1:18" ht="53.4">
      <c r="A2161" s="24">
        <v>2160</v>
      </c>
      <c r="B2161" s="24" t="s">
        <v>9288</v>
      </c>
      <c r="C2161" s="29">
        <v>202511109181</v>
      </c>
      <c r="D2161" s="24" t="s">
        <v>33</v>
      </c>
      <c r="E2161" s="24" t="s">
        <v>9289</v>
      </c>
      <c r="F2161" s="24" t="s">
        <v>3052</v>
      </c>
      <c r="G2161" s="24" t="s">
        <v>3319</v>
      </c>
      <c r="H2161" s="25" t="s">
        <v>9290</v>
      </c>
      <c r="I2161" s="24" t="s">
        <v>23</v>
      </c>
      <c r="J2161" s="24" t="s">
        <v>3048</v>
      </c>
      <c r="K2161" s="26">
        <v>45966</v>
      </c>
      <c r="L2161" s="26">
        <v>45971</v>
      </c>
      <c r="M2161" s="26">
        <v>45971</v>
      </c>
      <c r="N2161" s="24"/>
      <c r="O2161" s="26">
        <v>46108</v>
      </c>
      <c r="P2161" s="24" t="s">
        <v>3326</v>
      </c>
      <c r="Q2161" s="24" t="s">
        <v>3174</v>
      </c>
      <c r="R2161" s="24" t="s">
        <v>988</v>
      </c>
    </row>
    <row r="2162" spans="1:18" ht="40.200000000000003">
      <c r="A2162" s="24">
        <v>2161</v>
      </c>
      <c r="B2162" s="24" t="s">
        <v>1596</v>
      </c>
      <c r="C2162" s="29">
        <v>202541108963</v>
      </c>
      <c r="D2162" s="24" t="s">
        <v>33</v>
      </c>
      <c r="E2162" s="24" t="s">
        <v>1597</v>
      </c>
      <c r="F2162" s="24" t="s">
        <v>3052</v>
      </c>
      <c r="G2162" s="24" t="s">
        <v>3319</v>
      </c>
      <c r="H2162" s="25" t="s">
        <v>9291</v>
      </c>
      <c r="I2162" s="24" t="s">
        <v>3152</v>
      </c>
      <c r="J2162" s="24" t="s">
        <v>3048</v>
      </c>
      <c r="K2162" s="26">
        <v>45944</v>
      </c>
      <c r="L2162" s="26">
        <v>45971</v>
      </c>
      <c r="M2162" s="26">
        <v>45971</v>
      </c>
      <c r="N2162" s="26">
        <v>46914</v>
      </c>
      <c r="O2162" s="24"/>
      <c r="P2162" s="24" t="s">
        <v>3079</v>
      </c>
      <c r="Q2162" s="24" t="s">
        <v>3080</v>
      </c>
      <c r="R2162" s="24" t="s">
        <v>968</v>
      </c>
    </row>
    <row r="2163" spans="1:18" ht="40.200000000000003">
      <c r="A2163" s="24">
        <v>2162</v>
      </c>
      <c r="B2163" s="24" t="s">
        <v>1598</v>
      </c>
      <c r="C2163" s="29">
        <v>202541109052</v>
      </c>
      <c r="D2163" s="24" t="s">
        <v>37</v>
      </c>
      <c r="E2163" s="24" t="s">
        <v>1599</v>
      </c>
      <c r="F2163" s="24" t="s">
        <v>3059</v>
      </c>
      <c r="G2163" s="24" t="s">
        <v>3330</v>
      </c>
      <c r="H2163" s="25" t="s">
        <v>9292</v>
      </c>
      <c r="I2163" s="24" t="s">
        <v>23</v>
      </c>
      <c r="J2163" s="24" t="s">
        <v>3048</v>
      </c>
      <c r="K2163" s="26">
        <v>45883</v>
      </c>
      <c r="L2163" s="26">
        <v>45971</v>
      </c>
      <c r="M2163" s="26">
        <v>45971</v>
      </c>
      <c r="N2163" s="26">
        <v>46914</v>
      </c>
      <c r="O2163" s="24"/>
      <c r="P2163" s="24" t="s">
        <v>3220</v>
      </c>
      <c r="Q2163" s="24" t="s">
        <v>3221</v>
      </c>
      <c r="R2163" s="24" t="s">
        <v>974</v>
      </c>
    </row>
    <row r="2164" spans="1:18" ht="27">
      <c r="A2164" s="24">
        <v>2163</v>
      </c>
      <c r="B2164" s="24" t="s">
        <v>9293</v>
      </c>
      <c r="C2164" s="29">
        <v>202517109023</v>
      </c>
      <c r="D2164" s="24" t="s">
        <v>168</v>
      </c>
      <c r="E2164" s="24" t="s">
        <v>9294</v>
      </c>
      <c r="F2164" s="24" t="s">
        <v>3045</v>
      </c>
      <c r="G2164" s="24" t="s">
        <v>5168</v>
      </c>
      <c r="H2164" s="25" t="s">
        <v>9295</v>
      </c>
      <c r="I2164" s="24"/>
      <c r="J2164" s="24" t="s">
        <v>3048</v>
      </c>
      <c r="K2164" s="26">
        <v>45901</v>
      </c>
      <c r="L2164" s="26">
        <v>45103</v>
      </c>
      <c r="M2164" s="26">
        <v>45971</v>
      </c>
      <c r="N2164" s="24"/>
      <c r="O2164" s="26">
        <v>45971</v>
      </c>
      <c r="P2164" s="24" t="s">
        <v>3055</v>
      </c>
      <c r="Q2164" s="24" t="s">
        <v>3056</v>
      </c>
      <c r="R2164" s="24" t="s">
        <v>988</v>
      </c>
    </row>
    <row r="2165" spans="1:18" ht="40.200000000000003">
      <c r="A2165" s="24">
        <v>2164</v>
      </c>
      <c r="B2165" s="24" t="s">
        <v>9296</v>
      </c>
      <c r="C2165" s="29">
        <v>202547109039</v>
      </c>
      <c r="D2165" s="24" t="s">
        <v>40</v>
      </c>
      <c r="E2165" s="24" t="s">
        <v>9297</v>
      </c>
      <c r="F2165" s="24" t="s">
        <v>3091</v>
      </c>
      <c r="G2165" s="24" t="s">
        <v>9298</v>
      </c>
      <c r="H2165" s="25" t="s">
        <v>9299</v>
      </c>
      <c r="I2165" s="24"/>
      <c r="J2165" s="24" t="s">
        <v>3048</v>
      </c>
      <c r="K2165" s="26">
        <v>45931</v>
      </c>
      <c r="L2165" s="26">
        <v>45030</v>
      </c>
      <c r="M2165" s="26">
        <v>45971</v>
      </c>
      <c r="N2165" s="24"/>
      <c r="O2165" s="26">
        <v>45971</v>
      </c>
      <c r="P2165" s="24" t="s">
        <v>3335</v>
      </c>
      <c r="Q2165" s="24" t="s">
        <v>3336</v>
      </c>
      <c r="R2165" s="24" t="s">
        <v>988</v>
      </c>
    </row>
    <row r="2166" spans="1:18" ht="40.200000000000003">
      <c r="A2166" s="24">
        <v>2165</v>
      </c>
      <c r="B2166" s="24" t="s">
        <v>9300</v>
      </c>
      <c r="C2166" s="29">
        <v>202517109118</v>
      </c>
      <c r="D2166" s="24" t="s">
        <v>40</v>
      </c>
      <c r="E2166" s="24" t="s">
        <v>9301</v>
      </c>
      <c r="F2166" s="24" t="s">
        <v>3091</v>
      </c>
      <c r="G2166" s="24" t="s">
        <v>4104</v>
      </c>
      <c r="H2166" s="25" t="s">
        <v>9302</v>
      </c>
      <c r="I2166" s="24"/>
      <c r="J2166" s="24" t="s">
        <v>3048</v>
      </c>
      <c r="K2166" s="26">
        <v>45959</v>
      </c>
      <c r="L2166" s="26">
        <v>45049</v>
      </c>
      <c r="M2166" s="26">
        <v>45971</v>
      </c>
      <c r="N2166" s="24"/>
      <c r="O2166" s="26">
        <v>45971</v>
      </c>
      <c r="P2166" s="24" t="s">
        <v>3289</v>
      </c>
      <c r="Q2166" s="24" t="s">
        <v>3290</v>
      </c>
      <c r="R2166" s="24" t="s">
        <v>988</v>
      </c>
    </row>
    <row r="2167" spans="1:18" ht="53.4">
      <c r="A2167" s="24">
        <v>2166</v>
      </c>
      <c r="B2167" s="24" t="s">
        <v>9303</v>
      </c>
      <c r="C2167" s="29">
        <v>202517108858</v>
      </c>
      <c r="D2167" s="24" t="s">
        <v>74</v>
      </c>
      <c r="E2167" s="24" t="s">
        <v>9304</v>
      </c>
      <c r="F2167" s="24" t="s">
        <v>3302</v>
      </c>
      <c r="G2167" s="24" t="s">
        <v>9305</v>
      </c>
      <c r="H2167" s="25" t="s">
        <v>9306</v>
      </c>
      <c r="I2167" s="24"/>
      <c r="J2167" s="24" t="s">
        <v>3048</v>
      </c>
      <c r="K2167" s="26">
        <v>45919</v>
      </c>
      <c r="L2167" s="26">
        <v>45030</v>
      </c>
      <c r="M2167" s="26">
        <v>45971</v>
      </c>
      <c r="N2167" s="24"/>
      <c r="O2167" s="26">
        <v>45971</v>
      </c>
      <c r="P2167" s="24" t="s">
        <v>3315</v>
      </c>
      <c r="Q2167" s="24" t="s">
        <v>3316</v>
      </c>
      <c r="R2167" s="24" t="s">
        <v>988</v>
      </c>
    </row>
    <row r="2168" spans="1:18" ht="40.200000000000003">
      <c r="A2168" s="24">
        <v>2167</v>
      </c>
      <c r="B2168" s="24" t="s">
        <v>9307</v>
      </c>
      <c r="C2168" s="29">
        <v>202517108788</v>
      </c>
      <c r="D2168" s="24" t="s">
        <v>353</v>
      </c>
      <c r="E2168" s="24" t="s">
        <v>9308</v>
      </c>
      <c r="F2168" s="24" t="s">
        <v>3091</v>
      </c>
      <c r="G2168" s="24" t="s">
        <v>9309</v>
      </c>
      <c r="H2168" s="25" t="s">
        <v>9310</v>
      </c>
      <c r="I2168" s="24"/>
      <c r="J2168" s="24" t="s">
        <v>3048</v>
      </c>
      <c r="K2168" s="26">
        <v>45961</v>
      </c>
      <c r="L2168" s="26">
        <v>45057</v>
      </c>
      <c r="M2168" s="26">
        <v>45971</v>
      </c>
      <c r="N2168" s="24"/>
      <c r="O2168" s="26">
        <v>45971</v>
      </c>
      <c r="P2168" s="24" t="s">
        <v>3305</v>
      </c>
      <c r="Q2168" s="24" t="s">
        <v>3306</v>
      </c>
      <c r="R2168" s="24" t="s">
        <v>988</v>
      </c>
    </row>
    <row r="2169" spans="1:18" ht="40.200000000000003">
      <c r="A2169" s="24">
        <v>2168</v>
      </c>
      <c r="B2169" s="24" t="s">
        <v>9311</v>
      </c>
      <c r="C2169" s="29">
        <v>202517108775</v>
      </c>
      <c r="D2169" s="24" t="s">
        <v>149</v>
      </c>
      <c r="E2169" s="24" t="s">
        <v>9312</v>
      </c>
      <c r="F2169" s="24" t="s">
        <v>3117</v>
      </c>
      <c r="G2169" s="24" t="s">
        <v>9313</v>
      </c>
      <c r="H2169" s="25" t="s">
        <v>9314</v>
      </c>
      <c r="I2169" s="24"/>
      <c r="J2169" s="24" t="s">
        <v>3048</v>
      </c>
      <c r="K2169" s="26">
        <v>45895</v>
      </c>
      <c r="L2169" s="26">
        <v>45030</v>
      </c>
      <c r="M2169" s="26">
        <v>45971</v>
      </c>
      <c r="N2169" s="24"/>
      <c r="O2169" s="26">
        <v>45971</v>
      </c>
      <c r="P2169" s="24" t="s">
        <v>3315</v>
      </c>
      <c r="Q2169" s="24" t="s">
        <v>3316</v>
      </c>
      <c r="R2169" s="24" t="s">
        <v>988</v>
      </c>
    </row>
    <row r="2170" spans="1:18" ht="27">
      <c r="A2170" s="24">
        <v>2169</v>
      </c>
      <c r="B2170" s="24" t="s">
        <v>9315</v>
      </c>
      <c r="C2170" s="29">
        <v>202517108759</v>
      </c>
      <c r="D2170" s="24" t="s">
        <v>293</v>
      </c>
      <c r="E2170" s="24" t="s">
        <v>9316</v>
      </c>
      <c r="F2170" s="24" t="s">
        <v>3208</v>
      </c>
      <c r="G2170" s="24" t="s">
        <v>3209</v>
      </c>
      <c r="H2170" s="25" t="s">
        <v>9317</v>
      </c>
      <c r="I2170" s="24"/>
      <c r="J2170" s="24" t="s">
        <v>3048</v>
      </c>
      <c r="K2170" s="26">
        <v>45922</v>
      </c>
      <c r="L2170" s="26">
        <v>45140</v>
      </c>
      <c r="M2170" s="26">
        <v>45971</v>
      </c>
      <c r="N2170" s="24"/>
      <c r="O2170" s="26">
        <v>45971</v>
      </c>
      <c r="P2170" s="24" t="s">
        <v>3435</v>
      </c>
      <c r="Q2170" s="24" t="s">
        <v>3159</v>
      </c>
      <c r="R2170" s="24" t="s">
        <v>988</v>
      </c>
    </row>
    <row r="2171" spans="1:18" ht="40.200000000000003">
      <c r="A2171" s="24">
        <v>2170</v>
      </c>
      <c r="B2171" s="24" t="s">
        <v>9318</v>
      </c>
      <c r="C2171" s="29">
        <v>202547109204</v>
      </c>
      <c r="D2171" s="24" t="s">
        <v>520</v>
      </c>
      <c r="E2171" s="24" t="s">
        <v>649</v>
      </c>
      <c r="F2171" s="24" t="s">
        <v>3045</v>
      </c>
      <c r="G2171" s="24" t="s">
        <v>9319</v>
      </c>
      <c r="H2171" s="25" t="s">
        <v>9320</v>
      </c>
      <c r="I2171" s="24"/>
      <c r="J2171" s="24" t="s">
        <v>3048</v>
      </c>
      <c r="K2171" s="26">
        <v>45937</v>
      </c>
      <c r="L2171" s="26">
        <v>45027</v>
      </c>
      <c r="M2171" s="26">
        <v>45971</v>
      </c>
      <c r="N2171" s="24"/>
      <c r="O2171" s="26">
        <v>45971</v>
      </c>
      <c r="P2171" s="24" t="s">
        <v>3069</v>
      </c>
      <c r="Q2171" s="24" t="s">
        <v>3070</v>
      </c>
      <c r="R2171" s="24" t="s">
        <v>988</v>
      </c>
    </row>
    <row r="2172" spans="1:18" ht="53.4">
      <c r="A2172" s="24">
        <v>2171</v>
      </c>
      <c r="B2172" s="24" t="s">
        <v>9321</v>
      </c>
      <c r="C2172" s="29">
        <v>202517108823</v>
      </c>
      <c r="D2172" s="24" t="s">
        <v>49</v>
      </c>
      <c r="E2172" s="24" t="s">
        <v>9322</v>
      </c>
      <c r="F2172" s="24" t="s">
        <v>3066</v>
      </c>
      <c r="G2172" s="24" t="s">
        <v>3067</v>
      </c>
      <c r="H2172" s="25" t="s">
        <v>9323</v>
      </c>
      <c r="I2172" s="24"/>
      <c r="J2172" s="24" t="s">
        <v>3048</v>
      </c>
      <c r="K2172" s="26">
        <v>45748</v>
      </c>
      <c r="L2172" s="26">
        <v>45142</v>
      </c>
      <c r="M2172" s="26">
        <v>45971</v>
      </c>
      <c r="N2172" s="24"/>
      <c r="O2172" s="26">
        <v>45971</v>
      </c>
      <c r="P2172" s="24" t="s">
        <v>3364</v>
      </c>
      <c r="Q2172" s="24" t="s">
        <v>3255</v>
      </c>
      <c r="R2172" s="24" t="s">
        <v>988</v>
      </c>
    </row>
    <row r="2173" spans="1:18" ht="40.200000000000003">
      <c r="A2173" s="24">
        <v>2172</v>
      </c>
      <c r="B2173" s="24" t="s">
        <v>9324</v>
      </c>
      <c r="C2173" s="29">
        <v>202517108966</v>
      </c>
      <c r="D2173" s="24" t="s">
        <v>350</v>
      </c>
      <c r="E2173" s="24" t="s">
        <v>9325</v>
      </c>
      <c r="F2173" s="24" t="s">
        <v>3059</v>
      </c>
      <c r="G2173" s="24" t="s">
        <v>3741</v>
      </c>
      <c r="H2173" s="25" t="s">
        <v>9326</v>
      </c>
      <c r="I2173" s="24"/>
      <c r="J2173" s="24" t="s">
        <v>3048</v>
      </c>
      <c r="K2173" s="26">
        <v>45945</v>
      </c>
      <c r="L2173" s="26">
        <v>45100</v>
      </c>
      <c r="M2173" s="26">
        <v>45971</v>
      </c>
      <c r="N2173" s="24"/>
      <c r="O2173" s="26">
        <v>45971</v>
      </c>
      <c r="P2173" s="24" t="s">
        <v>3397</v>
      </c>
      <c r="Q2173" s="24" t="s">
        <v>3398</v>
      </c>
      <c r="R2173" s="24" t="s">
        <v>988</v>
      </c>
    </row>
    <row r="2174" spans="1:18" ht="27">
      <c r="A2174" s="24">
        <v>2173</v>
      </c>
      <c r="B2174" s="24" t="s">
        <v>9327</v>
      </c>
      <c r="C2174" s="29">
        <v>202517108679</v>
      </c>
      <c r="D2174" s="24" t="s">
        <v>94</v>
      </c>
      <c r="E2174" s="24" t="s">
        <v>9328</v>
      </c>
      <c r="F2174" s="24" t="s">
        <v>3473</v>
      </c>
      <c r="G2174" s="24" t="s">
        <v>9329</v>
      </c>
      <c r="H2174" s="25" t="s">
        <v>9330</v>
      </c>
      <c r="I2174" s="24"/>
      <c r="J2174" s="24" t="s">
        <v>3048</v>
      </c>
      <c r="K2174" s="26">
        <v>45997</v>
      </c>
      <c r="L2174" s="26">
        <v>45026</v>
      </c>
      <c r="M2174" s="26">
        <v>45971</v>
      </c>
      <c r="N2174" s="24"/>
      <c r="O2174" s="26">
        <v>45971</v>
      </c>
      <c r="P2174" s="24" t="s">
        <v>3130</v>
      </c>
      <c r="Q2174" s="24" t="s">
        <v>3131</v>
      </c>
      <c r="R2174" s="24" t="s">
        <v>988</v>
      </c>
    </row>
    <row r="2175" spans="1:18" ht="40.200000000000003">
      <c r="A2175" s="24">
        <v>2174</v>
      </c>
      <c r="B2175" s="24" t="s">
        <v>9331</v>
      </c>
      <c r="C2175" s="29">
        <v>202517109147</v>
      </c>
      <c r="D2175" s="24" t="s">
        <v>94</v>
      </c>
      <c r="E2175" s="24" t="s">
        <v>9332</v>
      </c>
      <c r="F2175" s="24" t="s">
        <v>3473</v>
      </c>
      <c r="G2175" s="24" t="s">
        <v>9329</v>
      </c>
      <c r="H2175" s="25" t="s">
        <v>9333</v>
      </c>
      <c r="I2175" s="24"/>
      <c r="J2175" s="24" t="s">
        <v>3048</v>
      </c>
      <c r="K2175" s="26">
        <v>46030</v>
      </c>
      <c r="L2175" s="26">
        <v>45027</v>
      </c>
      <c r="M2175" s="26">
        <v>45971</v>
      </c>
      <c r="N2175" s="24"/>
      <c r="O2175" s="26">
        <v>45971</v>
      </c>
      <c r="P2175" s="24" t="s">
        <v>3130</v>
      </c>
      <c r="Q2175" s="24" t="s">
        <v>3131</v>
      </c>
      <c r="R2175" s="24" t="s">
        <v>988</v>
      </c>
    </row>
    <row r="2176" spans="1:18" ht="40.200000000000003">
      <c r="A2176" s="24">
        <v>2175</v>
      </c>
      <c r="B2176" s="24" t="s">
        <v>9334</v>
      </c>
      <c r="C2176" s="29">
        <v>202517109142</v>
      </c>
      <c r="D2176" s="24" t="s">
        <v>94</v>
      </c>
      <c r="E2176" s="24" t="s">
        <v>9335</v>
      </c>
      <c r="F2176" s="24" t="s">
        <v>3473</v>
      </c>
      <c r="G2176" s="24" t="s">
        <v>94</v>
      </c>
      <c r="H2176" s="25" t="s">
        <v>9336</v>
      </c>
      <c r="I2176" s="24"/>
      <c r="J2176" s="24" t="s">
        <v>3048</v>
      </c>
      <c r="K2176" s="26">
        <v>46042</v>
      </c>
      <c r="L2176" s="26">
        <v>45028</v>
      </c>
      <c r="M2176" s="26">
        <v>45971</v>
      </c>
      <c r="N2176" s="24"/>
      <c r="O2176" s="26">
        <v>45971</v>
      </c>
      <c r="P2176" s="24" t="s">
        <v>3535</v>
      </c>
      <c r="Q2176" s="24" t="s">
        <v>3536</v>
      </c>
      <c r="R2176" s="24" t="s">
        <v>988</v>
      </c>
    </row>
    <row r="2177" spans="1:18" ht="40.200000000000003">
      <c r="A2177" s="24">
        <v>2176</v>
      </c>
      <c r="B2177" s="24" t="s">
        <v>9337</v>
      </c>
      <c r="C2177" s="29">
        <v>202517108764</v>
      </c>
      <c r="D2177" s="24" t="s">
        <v>32</v>
      </c>
      <c r="E2177" s="24" t="s">
        <v>9338</v>
      </c>
      <c r="F2177" s="24" t="s">
        <v>3066</v>
      </c>
      <c r="G2177" s="24" t="s">
        <v>3067</v>
      </c>
      <c r="H2177" s="25" t="s">
        <v>9339</v>
      </c>
      <c r="I2177" s="24"/>
      <c r="J2177" s="24" t="s">
        <v>3048</v>
      </c>
      <c r="K2177" s="26">
        <v>45946</v>
      </c>
      <c r="L2177" s="26">
        <v>45317</v>
      </c>
      <c r="M2177" s="26">
        <v>45971</v>
      </c>
      <c r="N2177" s="24"/>
      <c r="O2177" s="26">
        <v>45971</v>
      </c>
      <c r="P2177" s="24" t="s">
        <v>3141</v>
      </c>
      <c r="Q2177" s="24" t="s">
        <v>3142</v>
      </c>
      <c r="R2177" s="24" t="s">
        <v>988</v>
      </c>
    </row>
    <row r="2178" spans="1:18" ht="40.200000000000003">
      <c r="A2178" s="24">
        <v>2177</v>
      </c>
      <c r="B2178" s="24" t="s">
        <v>9340</v>
      </c>
      <c r="C2178" s="29">
        <v>202517108739</v>
      </c>
      <c r="D2178" s="24" t="s">
        <v>32</v>
      </c>
      <c r="E2178" s="24" t="s">
        <v>9341</v>
      </c>
      <c r="F2178" s="24" t="s">
        <v>3066</v>
      </c>
      <c r="G2178" s="24" t="s">
        <v>3067</v>
      </c>
      <c r="H2178" s="25" t="s">
        <v>9342</v>
      </c>
      <c r="I2178" s="24"/>
      <c r="J2178" s="24" t="s">
        <v>3048</v>
      </c>
      <c r="K2178" s="26">
        <v>45951</v>
      </c>
      <c r="L2178" s="26">
        <v>45133</v>
      </c>
      <c r="M2178" s="26">
        <v>45971</v>
      </c>
      <c r="N2178" s="24"/>
      <c r="O2178" s="26">
        <v>45971</v>
      </c>
      <c r="P2178" s="24" t="s">
        <v>3141</v>
      </c>
      <c r="Q2178" s="24" t="s">
        <v>3142</v>
      </c>
      <c r="R2178" s="24" t="s">
        <v>988</v>
      </c>
    </row>
    <row r="2179" spans="1:18" ht="53.4">
      <c r="A2179" s="24">
        <v>2178</v>
      </c>
      <c r="B2179" s="24" t="s">
        <v>9343</v>
      </c>
      <c r="C2179" s="29">
        <v>202517109031</v>
      </c>
      <c r="D2179" s="24" t="s">
        <v>32</v>
      </c>
      <c r="E2179" s="24" t="s">
        <v>9344</v>
      </c>
      <c r="F2179" s="24" t="s">
        <v>3066</v>
      </c>
      <c r="G2179" s="24" t="s">
        <v>3067</v>
      </c>
      <c r="H2179" s="25" t="s">
        <v>9345</v>
      </c>
      <c r="I2179" s="24"/>
      <c r="J2179" s="24" t="s">
        <v>3048</v>
      </c>
      <c r="K2179" s="26">
        <v>45966</v>
      </c>
      <c r="L2179" s="26">
        <v>45117</v>
      </c>
      <c r="M2179" s="26">
        <v>45971</v>
      </c>
      <c r="N2179" s="24"/>
      <c r="O2179" s="26">
        <v>45971</v>
      </c>
      <c r="P2179" s="24" t="s">
        <v>3173</v>
      </c>
      <c r="Q2179" s="24" t="s">
        <v>3174</v>
      </c>
      <c r="R2179" s="24" t="s">
        <v>988</v>
      </c>
    </row>
    <row r="2180" spans="1:18" ht="53.4">
      <c r="A2180" s="24">
        <v>2179</v>
      </c>
      <c r="B2180" s="24" t="s">
        <v>9346</v>
      </c>
      <c r="C2180" s="29">
        <v>202541108991</v>
      </c>
      <c r="D2180" s="24" t="s">
        <v>72</v>
      </c>
      <c r="E2180" s="24" t="s">
        <v>9347</v>
      </c>
      <c r="F2180" s="24" t="s">
        <v>3052</v>
      </c>
      <c r="G2180" s="24" t="s">
        <v>3319</v>
      </c>
      <c r="H2180" s="25" t="s">
        <v>9348</v>
      </c>
      <c r="I2180" s="24" t="s">
        <v>23</v>
      </c>
      <c r="J2180" s="24" t="s">
        <v>3048</v>
      </c>
      <c r="K2180" s="26">
        <v>45908</v>
      </c>
      <c r="L2180" s="26">
        <v>45971</v>
      </c>
      <c r="M2180" s="26">
        <v>45971</v>
      </c>
      <c r="N2180" s="24"/>
      <c r="O2180" s="26">
        <v>45971</v>
      </c>
      <c r="P2180" s="24" t="s">
        <v>3079</v>
      </c>
      <c r="Q2180" s="24" t="s">
        <v>3080</v>
      </c>
      <c r="R2180" s="24" t="s">
        <v>988</v>
      </c>
    </row>
    <row r="2181" spans="1:18" ht="40.200000000000003">
      <c r="A2181" s="24">
        <v>2180</v>
      </c>
      <c r="B2181" s="24" t="s">
        <v>9349</v>
      </c>
      <c r="C2181" s="29">
        <v>202517108691</v>
      </c>
      <c r="D2181" s="24" t="s">
        <v>173</v>
      </c>
      <c r="E2181" s="24" t="s">
        <v>9350</v>
      </c>
      <c r="F2181" s="24" t="s">
        <v>3059</v>
      </c>
      <c r="G2181" s="24" t="s">
        <v>3891</v>
      </c>
      <c r="H2181" s="25" t="s">
        <v>9351</v>
      </c>
      <c r="I2181" s="24"/>
      <c r="J2181" s="24" t="s">
        <v>3048</v>
      </c>
      <c r="K2181" s="26">
        <v>45889</v>
      </c>
      <c r="L2181" s="26">
        <v>45027</v>
      </c>
      <c r="M2181" s="26">
        <v>45971</v>
      </c>
      <c r="N2181" s="24"/>
      <c r="O2181" s="26">
        <v>45971</v>
      </c>
      <c r="P2181" s="24" t="s">
        <v>3141</v>
      </c>
      <c r="Q2181" s="24" t="s">
        <v>3142</v>
      </c>
      <c r="R2181" s="24" t="s">
        <v>988</v>
      </c>
    </row>
    <row r="2182" spans="1:18" ht="79.8">
      <c r="A2182" s="24">
        <v>2181</v>
      </c>
      <c r="B2182" s="24" t="s">
        <v>9352</v>
      </c>
      <c r="C2182" s="29">
        <v>202517108908</v>
      </c>
      <c r="D2182" s="24" t="s">
        <v>34</v>
      </c>
      <c r="E2182" s="24" t="s">
        <v>9353</v>
      </c>
      <c r="F2182" s="24" t="s">
        <v>3066</v>
      </c>
      <c r="G2182" s="24" t="s">
        <v>3067</v>
      </c>
      <c r="H2182" s="25" t="s">
        <v>9354</v>
      </c>
      <c r="I2182" s="24"/>
      <c r="J2182" s="24" t="s">
        <v>3048</v>
      </c>
      <c r="K2182" s="26">
        <v>45933</v>
      </c>
      <c r="L2182" s="26">
        <v>45057</v>
      </c>
      <c r="M2182" s="26">
        <v>45971</v>
      </c>
      <c r="N2182" s="24"/>
      <c r="O2182" s="26">
        <v>45971</v>
      </c>
      <c r="P2182" s="24" t="s">
        <v>3364</v>
      </c>
      <c r="Q2182" s="24" t="s">
        <v>3255</v>
      </c>
      <c r="R2182" s="24" t="s">
        <v>988</v>
      </c>
    </row>
    <row r="2183" spans="1:18" ht="40.200000000000003">
      <c r="A2183" s="24">
        <v>2182</v>
      </c>
      <c r="B2183" s="24" t="s">
        <v>9355</v>
      </c>
      <c r="C2183" s="29">
        <v>202547109151</v>
      </c>
      <c r="D2183" s="24" t="s">
        <v>31</v>
      </c>
      <c r="E2183" s="24" t="s">
        <v>9356</v>
      </c>
      <c r="F2183" s="24" t="s">
        <v>3091</v>
      </c>
      <c r="G2183" s="24" t="s">
        <v>31</v>
      </c>
      <c r="H2183" s="25" t="s">
        <v>9357</v>
      </c>
      <c r="I2183" s="24"/>
      <c r="J2183" s="24" t="s">
        <v>3048</v>
      </c>
      <c r="K2183" s="26">
        <v>45965</v>
      </c>
      <c r="L2183" s="26">
        <v>45971</v>
      </c>
      <c r="M2183" s="26">
        <v>45971</v>
      </c>
      <c r="N2183" s="24"/>
      <c r="O2183" s="26">
        <v>45971</v>
      </c>
      <c r="P2183" s="24" t="s">
        <v>3215</v>
      </c>
      <c r="Q2183" s="24" t="s">
        <v>3216</v>
      </c>
      <c r="R2183" s="24" t="s">
        <v>988</v>
      </c>
    </row>
    <row r="2184" spans="1:18" ht="40.200000000000003">
      <c r="A2184" s="24">
        <v>2183</v>
      </c>
      <c r="B2184" s="24" t="s">
        <v>9358</v>
      </c>
      <c r="C2184" s="29">
        <v>202547108903</v>
      </c>
      <c r="D2184" s="24" t="s">
        <v>31</v>
      </c>
      <c r="E2184" s="24" t="s">
        <v>9359</v>
      </c>
      <c r="F2184" s="24" t="s">
        <v>3091</v>
      </c>
      <c r="G2184" s="24" t="s">
        <v>31</v>
      </c>
      <c r="H2184" s="25" t="s">
        <v>9360</v>
      </c>
      <c r="I2184" s="24"/>
      <c r="J2184" s="24" t="s">
        <v>3048</v>
      </c>
      <c r="K2184" s="26">
        <v>45965</v>
      </c>
      <c r="L2184" s="26">
        <v>45971</v>
      </c>
      <c r="M2184" s="26">
        <v>45971</v>
      </c>
      <c r="N2184" s="24"/>
      <c r="O2184" s="26">
        <v>45971</v>
      </c>
      <c r="P2184" s="24" t="s">
        <v>3093</v>
      </c>
      <c r="Q2184" s="24" t="s">
        <v>3094</v>
      </c>
      <c r="R2184" s="24" t="s">
        <v>988</v>
      </c>
    </row>
    <row r="2185" spans="1:18" ht="53.4">
      <c r="A2185" s="24">
        <v>2184</v>
      </c>
      <c r="B2185" s="24" t="s">
        <v>9361</v>
      </c>
      <c r="C2185" s="29">
        <v>202514109430</v>
      </c>
      <c r="D2185" s="24" t="s">
        <v>39</v>
      </c>
      <c r="E2185" s="24" t="s">
        <v>9362</v>
      </c>
      <c r="F2185" s="24" t="s">
        <v>3165</v>
      </c>
      <c r="G2185" s="24" t="s">
        <v>3166</v>
      </c>
      <c r="H2185" s="25" t="s">
        <v>9363</v>
      </c>
      <c r="I2185" s="24"/>
      <c r="J2185" s="24" t="s">
        <v>3048</v>
      </c>
      <c r="K2185" s="26">
        <v>45930</v>
      </c>
      <c r="L2185" s="26">
        <v>45607</v>
      </c>
      <c r="M2185" s="26">
        <v>45972</v>
      </c>
      <c r="N2185" s="24"/>
      <c r="O2185" s="26">
        <v>45972</v>
      </c>
      <c r="P2185" s="24" t="s">
        <v>3079</v>
      </c>
      <c r="Q2185" s="24" t="s">
        <v>3080</v>
      </c>
      <c r="R2185" s="24" t="s">
        <v>988</v>
      </c>
    </row>
    <row r="2186" spans="1:18" ht="27">
      <c r="A2186" s="24">
        <v>2185</v>
      </c>
      <c r="B2186" s="24" t="s">
        <v>9364</v>
      </c>
      <c r="C2186" s="29">
        <v>202547109489</v>
      </c>
      <c r="D2186" s="24" t="s">
        <v>115</v>
      </c>
      <c r="E2186" s="24" t="s">
        <v>9365</v>
      </c>
      <c r="F2186" s="24" t="s">
        <v>3091</v>
      </c>
      <c r="G2186" s="24" t="s">
        <v>9366</v>
      </c>
      <c r="H2186" s="25" t="s">
        <v>9367</v>
      </c>
      <c r="I2186" s="24"/>
      <c r="J2186" s="24" t="s">
        <v>3048</v>
      </c>
      <c r="K2186" s="26">
        <v>45964</v>
      </c>
      <c r="L2186" s="26">
        <v>45054</v>
      </c>
      <c r="M2186" s="26">
        <v>45972</v>
      </c>
      <c r="N2186" s="24"/>
      <c r="O2186" s="26">
        <v>45972</v>
      </c>
      <c r="P2186" s="24" t="s">
        <v>3149</v>
      </c>
      <c r="Q2186" s="24" t="s">
        <v>3150</v>
      </c>
      <c r="R2186" s="24" t="s">
        <v>988</v>
      </c>
    </row>
    <row r="2187" spans="1:18" ht="40.200000000000003">
      <c r="A2187" s="24">
        <v>2186</v>
      </c>
      <c r="B2187" s="24" t="s">
        <v>9368</v>
      </c>
      <c r="C2187" s="29">
        <v>202541109367</v>
      </c>
      <c r="D2187" s="24" t="s">
        <v>46</v>
      </c>
      <c r="E2187" s="24" t="s">
        <v>9369</v>
      </c>
      <c r="F2187" s="24" t="s">
        <v>3052</v>
      </c>
      <c r="G2187" s="24" t="s">
        <v>46</v>
      </c>
      <c r="H2187" s="25" t="s">
        <v>9370</v>
      </c>
      <c r="I2187" s="24" t="s">
        <v>23</v>
      </c>
      <c r="J2187" s="24" t="s">
        <v>3048</v>
      </c>
      <c r="K2187" s="26">
        <v>45839</v>
      </c>
      <c r="L2187" s="26">
        <v>45972</v>
      </c>
      <c r="M2187" s="26">
        <v>45972</v>
      </c>
      <c r="N2187" s="24"/>
      <c r="O2187" s="26">
        <v>45972</v>
      </c>
      <c r="P2187" s="24" t="s">
        <v>3294</v>
      </c>
      <c r="Q2187" s="24" t="s">
        <v>3295</v>
      </c>
      <c r="R2187" s="24" t="s">
        <v>3023</v>
      </c>
    </row>
    <row r="2188" spans="1:18" ht="27">
      <c r="A2188" s="24">
        <v>2187</v>
      </c>
      <c r="B2188" s="24" t="s">
        <v>9371</v>
      </c>
      <c r="C2188" s="29">
        <v>202517109541</v>
      </c>
      <c r="D2188" s="24" t="s">
        <v>49</v>
      </c>
      <c r="E2188" s="24" t="s">
        <v>9372</v>
      </c>
      <c r="F2188" s="24" t="s">
        <v>3066</v>
      </c>
      <c r="G2188" s="24" t="s">
        <v>3067</v>
      </c>
      <c r="H2188" s="25" t="s">
        <v>9373</v>
      </c>
      <c r="I2188" s="24"/>
      <c r="J2188" s="24" t="s">
        <v>3048</v>
      </c>
      <c r="K2188" s="26">
        <v>45720</v>
      </c>
      <c r="L2188" s="26">
        <v>45114</v>
      </c>
      <c r="M2188" s="26">
        <v>45972</v>
      </c>
      <c r="N2188" s="24"/>
      <c r="O2188" s="26">
        <v>45972</v>
      </c>
      <c r="P2188" s="24" t="s">
        <v>3069</v>
      </c>
      <c r="Q2188" s="24" t="s">
        <v>3070</v>
      </c>
      <c r="R2188" s="24" t="s">
        <v>988</v>
      </c>
    </row>
    <row r="2189" spans="1:18" ht="40.200000000000003">
      <c r="A2189" s="24">
        <v>2188</v>
      </c>
      <c r="B2189" s="24" t="s">
        <v>9374</v>
      </c>
      <c r="C2189" s="29">
        <v>202517109298</v>
      </c>
      <c r="D2189" s="24" t="s">
        <v>49</v>
      </c>
      <c r="E2189" s="24" t="s">
        <v>9375</v>
      </c>
      <c r="F2189" s="24" t="s">
        <v>3066</v>
      </c>
      <c r="G2189" s="24" t="s">
        <v>3067</v>
      </c>
      <c r="H2189" s="25" t="s">
        <v>9376</v>
      </c>
      <c r="I2189" s="24"/>
      <c r="J2189" s="24" t="s">
        <v>3048</v>
      </c>
      <c r="K2189" s="26">
        <v>45775</v>
      </c>
      <c r="L2189" s="26">
        <v>45125</v>
      </c>
      <c r="M2189" s="26">
        <v>45972</v>
      </c>
      <c r="N2189" s="24"/>
      <c r="O2189" s="26">
        <v>45972</v>
      </c>
      <c r="P2189" s="24" t="s">
        <v>3204</v>
      </c>
      <c r="Q2189" s="24" t="s">
        <v>3205</v>
      </c>
      <c r="R2189" s="24" t="s">
        <v>988</v>
      </c>
    </row>
    <row r="2190" spans="1:18" ht="27">
      <c r="A2190" s="24">
        <v>2189</v>
      </c>
      <c r="B2190" s="24" t="s">
        <v>9377</v>
      </c>
      <c r="C2190" s="29">
        <v>202514109528</v>
      </c>
      <c r="D2190" s="24" t="s">
        <v>52</v>
      </c>
      <c r="E2190" s="24" t="s">
        <v>9378</v>
      </c>
      <c r="F2190" s="24" t="s">
        <v>3045</v>
      </c>
      <c r="G2190" s="24" t="s">
        <v>4870</v>
      </c>
      <c r="H2190" s="25" t="s">
        <v>9379</v>
      </c>
      <c r="I2190" s="24"/>
      <c r="J2190" s="24" t="s">
        <v>3048</v>
      </c>
      <c r="K2190" s="26">
        <v>45958</v>
      </c>
      <c r="L2190" s="26">
        <v>45631</v>
      </c>
      <c r="M2190" s="26">
        <v>45972</v>
      </c>
      <c r="N2190" s="24"/>
      <c r="O2190" s="26">
        <v>45972</v>
      </c>
      <c r="P2190" s="24" t="s">
        <v>3397</v>
      </c>
      <c r="Q2190" s="24" t="s">
        <v>3398</v>
      </c>
      <c r="R2190" s="24" t="s">
        <v>988</v>
      </c>
    </row>
    <row r="2191" spans="1:18" ht="27">
      <c r="A2191" s="24">
        <v>2190</v>
      </c>
      <c r="B2191" s="24" t="s">
        <v>9380</v>
      </c>
      <c r="C2191" s="29">
        <v>202514109648</v>
      </c>
      <c r="D2191" s="24" t="s">
        <v>52</v>
      </c>
      <c r="E2191" s="24" t="s">
        <v>9381</v>
      </c>
      <c r="F2191" s="24" t="s">
        <v>3045</v>
      </c>
      <c r="G2191" s="24" t="s">
        <v>4870</v>
      </c>
      <c r="H2191" s="25" t="s">
        <v>8131</v>
      </c>
      <c r="I2191" s="24"/>
      <c r="J2191" s="24" t="s">
        <v>3048</v>
      </c>
      <c r="K2191" s="26">
        <v>45958</v>
      </c>
      <c r="L2191" s="26">
        <v>45636</v>
      </c>
      <c r="M2191" s="26">
        <v>45972</v>
      </c>
      <c r="N2191" s="24"/>
      <c r="O2191" s="26">
        <v>45972</v>
      </c>
      <c r="P2191" s="24" t="s">
        <v>3397</v>
      </c>
      <c r="Q2191" s="24" t="s">
        <v>3398</v>
      </c>
      <c r="R2191" s="24" t="s">
        <v>988</v>
      </c>
    </row>
    <row r="2192" spans="1:18" ht="27">
      <c r="A2192" s="24">
        <v>2191</v>
      </c>
      <c r="B2192" s="24" t="s">
        <v>9382</v>
      </c>
      <c r="C2192" s="29">
        <v>202514109474</v>
      </c>
      <c r="D2192" s="24" t="s">
        <v>52</v>
      </c>
      <c r="E2192" s="24" t="s">
        <v>9383</v>
      </c>
      <c r="F2192" s="24" t="s">
        <v>3045</v>
      </c>
      <c r="G2192" s="24" t="s">
        <v>4870</v>
      </c>
      <c r="H2192" s="25" t="s">
        <v>9384</v>
      </c>
      <c r="I2192" s="24"/>
      <c r="J2192" s="24" t="s">
        <v>3048</v>
      </c>
      <c r="K2192" s="26">
        <v>45958</v>
      </c>
      <c r="L2192" s="26">
        <v>45636</v>
      </c>
      <c r="M2192" s="26">
        <v>45972</v>
      </c>
      <c r="N2192" s="24"/>
      <c r="O2192" s="26">
        <v>45972</v>
      </c>
      <c r="P2192" s="24" t="s">
        <v>3397</v>
      </c>
      <c r="Q2192" s="24" t="s">
        <v>3398</v>
      </c>
      <c r="R2192" s="24" t="s">
        <v>988</v>
      </c>
    </row>
    <row r="2193" spans="1:18" ht="40.200000000000003">
      <c r="A2193" s="24">
        <v>2192</v>
      </c>
      <c r="B2193" s="24" t="s">
        <v>9385</v>
      </c>
      <c r="C2193" s="29">
        <v>202517109597</v>
      </c>
      <c r="D2193" s="24" t="s">
        <v>51</v>
      </c>
      <c r="E2193" s="24" t="s">
        <v>9386</v>
      </c>
      <c r="F2193" s="24" t="s">
        <v>3091</v>
      </c>
      <c r="G2193" s="24" t="s">
        <v>51</v>
      </c>
      <c r="H2193" s="25" t="s">
        <v>9387</v>
      </c>
      <c r="I2193" s="24"/>
      <c r="J2193" s="24" t="s">
        <v>3048</v>
      </c>
      <c r="K2193" s="26">
        <v>45954</v>
      </c>
      <c r="L2193" s="26">
        <v>45077</v>
      </c>
      <c r="M2193" s="26">
        <v>45972</v>
      </c>
      <c r="N2193" s="24"/>
      <c r="O2193" s="26">
        <v>45972</v>
      </c>
      <c r="P2193" s="24" t="s">
        <v>3084</v>
      </c>
      <c r="Q2193" s="24" t="s">
        <v>3085</v>
      </c>
      <c r="R2193" s="24" t="s">
        <v>988</v>
      </c>
    </row>
    <row r="2194" spans="1:18" ht="27">
      <c r="A2194" s="24">
        <v>2193</v>
      </c>
      <c r="B2194" s="24" t="s">
        <v>9388</v>
      </c>
      <c r="C2194" s="29">
        <v>202517109584</v>
      </c>
      <c r="D2194" s="24" t="s">
        <v>327</v>
      </c>
      <c r="E2194" s="24" t="s">
        <v>9389</v>
      </c>
      <c r="F2194" s="24" t="s">
        <v>3302</v>
      </c>
      <c r="G2194" s="24" t="s">
        <v>9390</v>
      </c>
      <c r="H2194" s="25" t="s">
        <v>9391</v>
      </c>
      <c r="I2194" s="24"/>
      <c r="J2194" s="24" t="s">
        <v>3048</v>
      </c>
      <c r="K2194" s="26">
        <v>45958</v>
      </c>
      <c r="L2194" s="26">
        <v>45057</v>
      </c>
      <c r="M2194" s="26">
        <v>45972</v>
      </c>
      <c r="N2194" s="24"/>
      <c r="O2194" s="26">
        <v>45972</v>
      </c>
      <c r="P2194" s="24" t="s">
        <v>3435</v>
      </c>
      <c r="Q2194" s="24" t="s">
        <v>3159</v>
      </c>
      <c r="R2194" s="24" t="s">
        <v>988</v>
      </c>
    </row>
    <row r="2195" spans="1:18" ht="40.200000000000003">
      <c r="A2195" s="24">
        <v>2194</v>
      </c>
      <c r="B2195" s="24" t="s">
        <v>9392</v>
      </c>
      <c r="C2195" s="29">
        <v>202517109219</v>
      </c>
      <c r="D2195" s="24" t="s">
        <v>94</v>
      </c>
      <c r="E2195" s="24" t="s">
        <v>9393</v>
      </c>
      <c r="F2195" s="24" t="s">
        <v>3473</v>
      </c>
      <c r="G2195" s="24" t="s">
        <v>9329</v>
      </c>
      <c r="H2195" s="25" t="s">
        <v>9394</v>
      </c>
      <c r="I2195" s="24"/>
      <c r="J2195" s="24" t="s">
        <v>3048</v>
      </c>
      <c r="K2195" s="26">
        <v>45993</v>
      </c>
      <c r="L2195" s="26">
        <v>45027</v>
      </c>
      <c r="M2195" s="26">
        <v>45972</v>
      </c>
      <c r="N2195" s="24"/>
      <c r="O2195" s="26">
        <v>45972</v>
      </c>
      <c r="P2195" s="24" t="s">
        <v>3248</v>
      </c>
      <c r="Q2195" s="24" t="s">
        <v>3249</v>
      </c>
      <c r="R2195" s="24" t="s">
        <v>988</v>
      </c>
    </row>
    <row r="2196" spans="1:18" ht="66.599999999999994">
      <c r="A2196" s="24">
        <v>2195</v>
      </c>
      <c r="B2196" s="24" t="s">
        <v>832</v>
      </c>
      <c r="C2196" s="29">
        <v>202514109462</v>
      </c>
      <c r="D2196" s="24" t="s">
        <v>596</v>
      </c>
      <c r="E2196" s="24" t="s">
        <v>833</v>
      </c>
      <c r="F2196" s="24" t="s">
        <v>3066</v>
      </c>
      <c r="G2196" s="24" t="s">
        <v>9395</v>
      </c>
      <c r="H2196" s="25" t="s">
        <v>9396</v>
      </c>
      <c r="I2196" s="24"/>
      <c r="J2196" s="24" t="s">
        <v>3048</v>
      </c>
      <c r="K2196" s="26">
        <v>45947</v>
      </c>
      <c r="L2196" s="26">
        <v>45673</v>
      </c>
      <c r="M2196" s="26">
        <v>45972</v>
      </c>
      <c r="N2196" s="26">
        <v>46615</v>
      </c>
      <c r="O2196" s="24"/>
      <c r="P2196" s="24" t="s">
        <v>3233</v>
      </c>
      <c r="Q2196" s="24" t="s">
        <v>3234</v>
      </c>
      <c r="R2196" s="24" t="s">
        <v>650</v>
      </c>
    </row>
    <row r="2197" spans="1:18" ht="40.200000000000003">
      <c r="A2197" s="24">
        <v>2196</v>
      </c>
      <c r="B2197" s="24" t="s">
        <v>780</v>
      </c>
      <c r="C2197" s="29">
        <v>202544109663</v>
      </c>
      <c r="D2197" s="24" t="s">
        <v>266</v>
      </c>
      <c r="E2197" s="24" t="s">
        <v>781</v>
      </c>
      <c r="F2197" s="24" t="s">
        <v>3781</v>
      </c>
      <c r="G2197" s="24" t="s">
        <v>3782</v>
      </c>
      <c r="H2197" s="25" t="s">
        <v>9397</v>
      </c>
      <c r="I2197" s="24"/>
      <c r="J2197" s="24" t="s">
        <v>3048</v>
      </c>
      <c r="K2197" s="26">
        <v>45916</v>
      </c>
      <c r="L2197" s="26">
        <v>45609</v>
      </c>
      <c r="M2197" s="26">
        <v>45972</v>
      </c>
      <c r="N2197" s="26">
        <v>46551</v>
      </c>
      <c r="O2197" s="24"/>
      <c r="P2197" s="24" t="s">
        <v>3321</v>
      </c>
      <c r="Q2197" s="24" t="s">
        <v>3322</v>
      </c>
      <c r="R2197" s="24" t="s">
        <v>650</v>
      </c>
    </row>
    <row r="2198" spans="1:18" ht="27">
      <c r="A2198" s="24">
        <v>2197</v>
      </c>
      <c r="B2198" s="24" t="s">
        <v>9398</v>
      </c>
      <c r="C2198" s="29">
        <v>202547109491</v>
      </c>
      <c r="D2198" s="24" t="s">
        <v>31</v>
      </c>
      <c r="E2198" s="24" t="s">
        <v>9399</v>
      </c>
      <c r="F2198" s="24" t="s">
        <v>3091</v>
      </c>
      <c r="G2198" s="24" t="s">
        <v>31</v>
      </c>
      <c r="H2198" s="25" t="s">
        <v>9400</v>
      </c>
      <c r="I2198" s="24"/>
      <c r="J2198" s="24" t="s">
        <v>3048</v>
      </c>
      <c r="K2198" s="26">
        <v>45966</v>
      </c>
      <c r="L2198" s="26">
        <v>45128</v>
      </c>
      <c r="M2198" s="26">
        <v>45972</v>
      </c>
      <c r="N2198" s="24"/>
      <c r="O2198" s="26">
        <v>45972</v>
      </c>
      <c r="P2198" s="24" t="s">
        <v>3103</v>
      </c>
      <c r="Q2198" s="24" t="s">
        <v>3104</v>
      </c>
      <c r="R2198" s="24" t="s">
        <v>988</v>
      </c>
    </row>
    <row r="2199" spans="1:18" ht="40.200000000000003">
      <c r="A2199" s="24">
        <v>2198</v>
      </c>
      <c r="B2199" s="24" t="s">
        <v>1600</v>
      </c>
      <c r="C2199" s="29">
        <v>202541109467</v>
      </c>
      <c r="D2199" s="24" t="s">
        <v>31</v>
      </c>
      <c r="E2199" s="24" t="s">
        <v>1601</v>
      </c>
      <c r="F2199" s="24" t="s">
        <v>3091</v>
      </c>
      <c r="G2199" s="24" t="s">
        <v>31</v>
      </c>
      <c r="H2199" s="25" t="s">
        <v>9401</v>
      </c>
      <c r="I2199" s="24" t="s">
        <v>3152</v>
      </c>
      <c r="J2199" s="24" t="s">
        <v>3048</v>
      </c>
      <c r="K2199" s="26">
        <v>45972</v>
      </c>
      <c r="L2199" s="26">
        <v>45972</v>
      </c>
      <c r="M2199" s="26">
        <v>45972</v>
      </c>
      <c r="N2199" s="26">
        <v>46915</v>
      </c>
      <c r="O2199" s="24"/>
      <c r="P2199" s="24" t="s">
        <v>3215</v>
      </c>
      <c r="Q2199" s="24" t="s">
        <v>3216</v>
      </c>
      <c r="R2199" s="24" t="s">
        <v>968</v>
      </c>
    </row>
    <row r="2200" spans="1:18" ht="66.599999999999994">
      <c r="A2200" s="24">
        <v>2199</v>
      </c>
      <c r="B2200" s="24" t="s">
        <v>9402</v>
      </c>
      <c r="C2200" s="29">
        <v>202547109565</v>
      </c>
      <c r="D2200" s="24" t="s">
        <v>31</v>
      </c>
      <c r="E2200" s="24" t="s">
        <v>9403</v>
      </c>
      <c r="F2200" s="24" t="s">
        <v>3091</v>
      </c>
      <c r="G2200" s="24" t="s">
        <v>31</v>
      </c>
      <c r="H2200" s="25" t="s">
        <v>9404</v>
      </c>
      <c r="I2200" s="24"/>
      <c r="J2200" s="24" t="s">
        <v>3048</v>
      </c>
      <c r="K2200" s="26">
        <v>45966</v>
      </c>
      <c r="L2200" s="26">
        <v>45972</v>
      </c>
      <c r="M2200" s="26">
        <v>45972</v>
      </c>
      <c r="N2200" s="24"/>
      <c r="O2200" s="26">
        <v>45972</v>
      </c>
      <c r="P2200" s="24" t="s">
        <v>3359</v>
      </c>
      <c r="Q2200" s="24" t="s">
        <v>3360</v>
      </c>
      <c r="R2200" s="24" t="s">
        <v>988</v>
      </c>
    </row>
    <row r="2201" spans="1:18" ht="27">
      <c r="A2201" s="24">
        <v>2200</v>
      </c>
      <c r="B2201" s="24" t="s">
        <v>9405</v>
      </c>
      <c r="C2201" s="29">
        <v>202517109295</v>
      </c>
      <c r="D2201" s="24" t="s">
        <v>31</v>
      </c>
      <c r="E2201" s="24" t="s">
        <v>9406</v>
      </c>
      <c r="F2201" s="24" t="s">
        <v>3091</v>
      </c>
      <c r="G2201" s="24" t="s">
        <v>31</v>
      </c>
      <c r="H2201" s="25" t="s">
        <v>9407</v>
      </c>
      <c r="I2201" s="24"/>
      <c r="J2201" s="24" t="s">
        <v>3048</v>
      </c>
      <c r="K2201" s="26">
        <v>45966</v>
      </c>
      <c r="L2201" s="26">
        <v>45141</v>
      </c>
      <c r="M2201" s="26">
        <v>45972</v>
      </c>
      <c r="N2201" s="24"/>
      <c r="O2201" s="26">
        <v>45972</v>
      </c>
      <c r="P2201" s="24" t="s">
        <v>3069</v>
      </c>
      <c r="Q2201" s="24" t="s">
        <v>3070</v>
      </c>
      <c r="R2201" s="24" t="s">
        <v>988</v>
      </c>
    </row>
    <row r="2202" spans="1:18" ht="40.200000000000003">
      <c r="A2202" s="24">
        <v>2201</v>
      </c>
      <c r="B2202" s="24" t="s">
        <v>9408</v>
      </c>
      <c r="C2202" s="29">
        <v>202547109532</v>
      </c>
      <c r="D2202" s="24" t="s">
        <v>31</v>
      </c>
      <c r="E2202" s="24" t="s">
        <v>9409</v>
      </c>
      <c r="F2202" s="24" t="s">
        <v>3091</v>
      </c>
      <c r="G2202" s="24" t="s">
        <v>31</v>
      </c>
      <c r="H2202" s="25" t="s">
        <v>9410</v>
      </c>
      <c r="I2202" s="24"/>
      <c r="J2202" s="24" t="s">
        <v>3048</v>
      </c>
      <c r="K2202" s="26">
        <v>45965</v>
      </c>
      <c r="L2202" s="26">
        <v>45972</v>
      </c>
      <c r="M2202" s="26">
        <v>45972</v>
      </c>
      <c r="N2202" s="24"/>
      <c r="O2202" s="26">
        <v>45972</v>
      </c>
      <c r="P2202" s="24" t="s">
        <v>3098</v>
      </c>
      <c r="Q2202" s="24" t="s">
        <v>3099</v>
      </c>
      <c r="R2202" s="24" t="s">
        <v>988</v>
      </c>
    </row>
    <row r="2203" spans="1:18" ht="53.4">
      <c r="A2203" s="24">
        <v>2202</v>
      </c>
      <c r="B2203" s="24" t="s">
        <v>9411</v>
      </c>
      <c r="C2203" s="29">
        <v>202547109455</v>
      </c>
      <c r="D2203" s="24" t="s">
        <v>31</v>
      </c>
      <c r="E2203" s="24" t="s">
        <v>9412</v>
      </c>
      <c r="F2203" s="24" t="s">
        <v>3091</v>
      </c>
      <c r="G2203" s="24" t="s">
        <v>31</v>
      </c>
      <c r="H2203" s="25" t="s">
        <v>9413</v>
      </c>
      <c r="I2203" s="24"/>
      <c r="J2203" s="24" t="s">
        <v>3048</v>
      </c>
      <c r="K2203" s="26">
        <v>45965</v>
      </c>
      <c r="L2203" s="26">
        <v>45119</v>
      </c>
      <c r="M2203" s="26">
        <v>45972</v>
      </c>
      <c r="N2203" s="24"/>
      <c r="O2203" s="26">
        <v>45972</v>
      </c>
      <c r="P2203" s="24" t="s">
        <v>3103</v>
      </c>
      <c r="Q2203" s="24" t="s">
        <v>3104</v>
      </c>
      <c r="R2203" s="24" t="s">
        <v>988</v>
      </c>
    </row>
    <row r="2204" spans="1:18" ht="40.200000000000003">
      <c r="A2204" s="24">
        <v>2203</v>
      </c>
      <c r="B2204" s="24" t="s">
        <v>9414</v>
      </c>
      <c r="C2204" s="29">
        <v>202517110384</v>
      </c>
      <c r="D2204" s="24" t="s">
        <v>254</v>
      </c>
      <c r="E2204" s="24" t="s">
        <v>9415</v>
      </c>
      <c r="F2204" s="24" t="s">
        <v>3059</v>
      </c>
      <c r="G2204" s="24" t="s">
        <v>5452</v>
      </c>
      <c r="H2204" s="25" t="s">
        <v>9416</v>
      </c>
      <c r="I2204" s="24"/>
      <c r="J2204" s="24" t="s">
        <v>3048</v>
      </c>
      <c r="K2204" s="26">
        <v>45939</v>
      </c>
      <c r="L2204" s="26">
        <v>45063</v>
      </c>
      <c r="M2204" s="26">
        <v>45973</v>
      </c>
      <c r="N2204" s="24"/>
      <c r="O2204" s="26">
        <v>45973</v>
      </c>
      <c r="P2204" s="24" t="s">
        <v>3055</v>
      </c>
      <c r="Q2204" s="24" t="s">
        <v>3056</v>
      </c>
      <c r="R2204" s="24" t="s">
        <v>988</v>
      </c>
    </row>
    <row r="2205" spans="1:18" ht="40.200000000000003">
      <c r="A2205" s="24">
        <v>2204</v>
      </c>
      <c r="B2205" s="24" t="s">
        <v>9417</v>
      </c>
      <c r="C2205" s="29">
        <v>202517110114</v>
      </c>
      <c r="D2205" s="24" t="s">
        <v>127</v>
      </c>
      <c r="E2205" s="24" t="s">
        <v>9418</v>
      </c>
      <c r="F2205" s="24" t="s">
        <v>3117</v>
      </c>
      <c r="G2205" s="24" t="s">
        <v>9419</v>
      </c>
      <c r="H2205" s="25" t="s">
        <v>9420</v>
      </c>
      <c r="I2205" s="24"/>
      <c r="J2205" s="24" t="s">
        <v>3048</v>
      </c>
      <c r="K2205" s="26">
        <v>45917</v>
      </c>
      <c r="L2205" s="26">
        <v>45029</v>
      </c>
      <c r="M2205" s="26">
        <v>45973</v>
      </c>
      <c r="N2205" s="24"/>
      <c r="O2205" s="26">
        <v>45973</v>
      </c>
      <c r="P2205" s="24" t="s">
        <v>3109</v>
      </c>
      <c r="Q2205" s="24" t="s">
        <v>3110</v>
      </c>
      <c r="R2205" s="24" t="s">
        <v>988</v>
      </c>
    </row>
    <row r="2206" spans="1:18" ht="53.4">
      <c r="A2206" s="24">
        <v>2205</v>
      </c>
      <c r="B2206" s="24" t="s">
        <v>1606</v>
      </c>
      <c r="C2206" s="29">
        <v>202541109939</v>
      </c>
      <c r="D2206" s="24" t="s">
        <v>37</v>
      </c>
      <c r="E2206" s="24" t="s">
        <v>1607</v>
      </c>
      <c r="F2206" s="24" t="s">
        <v>3059</v>
      </c>
      <c r="G2206" s="24" t="s">
        <v>3330</v>
      </c>
      <c r="H2206" s="25" t="s">
        <v>9421</v>
      </c>
      <c r="I2206" s="24" t="s">
        <v>23</v>
      </c>
      <c r="J2206" s="24" t="s">
        <v>3048</v>
      </c>
      <c r="K2206" s="26">
        <v>45896</v>
      </c>
      <c r="L2206" s="26">
        <v>45973</v>
      </c>
      <c r="M2206" s="26">
        <v>45973</v>
      </c>
      <c r="N2206" s="26">
        <v>46916</v>
      </c>
      <c r="O2206" s="24"/>
      <c r="P2206" s="24" t="s">
        <v>3192</v>
      </c>
      <c r="Q2206" s="24" t="s">
        <v>3193</v>
      </c>
      <c r="R2206" s="24" t="s">
        <v>974</v>
      </c>
    </row>
    <row r="2207" spans="1:18" ht="40.200000000000003">
      <c r="A2207" s="24">
        <v>2206</v>
      </c>
      <c r="B2207" s="24" t="s">
        <v>1602</v>
      </c>
      <c r="C2207" s="29">
        <v>202541110207</v>
      </c>
      <c r="D2207" s="24" t="s">
        <v>37</v>
      </c>
      <c r="E2207" s="24" t="s">
        <v>1603</v>
      </c>
      <c r="F2207" s="24" t="s">
        <v>3059</v>
      </c>
      <c r="G2207" s="24" t="s">
        <v>3330</v>
      </c>
      <c r="H2207" s="25" t="s">
        <v>9422</v>
      </c>
      <c r="I2207" s="24" t="s">
        <v>23</v>
      </c>
      <c r="J2207" s="24" t="s">
        <v>3048</v>
      </c>
      <c r="K2207" s="26">
        <v>45916</v>
      </c>
      <c r="L2207" s="26">
        <v>45973</v>
      </c>
      <c r="M2207" s="26">
        <v>45973</v>
      </c>
      <c r="N2207" s="26">
        <v>46916</v>
      </c>
      <c r="O2207" s="24"/>
      <c r="P2207" s="24" t="s">
        <v>3254</v>
      </c>
      <c r="Q2207" s="24" t="s">
        <v>3255</v>
      </c>
      <c r="R2207" s="24" t="s">
        <v>974</v>
      </c>
    </row>
    <row r="2208" spans="1:18" ht="40.200000000000003">
      <c r="A2208" s="24">
        <v>2207</v>
      </c>
      <c r="B2208" s="24" t="s">
        <v>1608</v>
      </c>
      <c r="C2208" s="29">
        <v>202541109988</v>
      </c>
      <c r="D2208" s="24" t="s">
        <v>37</v>
      </c>
      <c r="E2208" s="24" t="s">
        <v>1609</v>
      </c>
      <c r="F2208" s="24" t="s">
        <v>3059</v>
      </c>
      <c r="G2208" s="24" t="s">
        <v>3330</v>
      </c>
      <c r="H2208" s="25" t="s">
        <v>9423</v>
      </c>
      <c r="I2208" s="24" t="s">
        <v>23</v>
      </c>
      <c r="J2208" s="24" t="s">
        <v>3048</v>
      </c>
      <c r="K2208" s="26">
        <v>45814</v>
      </c>
      <c r="L2208" s="26">
        <v>45973</v>
      </c>
      <c r="M2208" s="26">
        <v>45973</v>
      </c>
      <c r="N2208" s="26">
        <v>46916</v>
      </c>
      <c r="O2208" s="24"/>
      <c r="P2208" s="24" t="s">
        <v>3908</v>
      </c>
      <c r="Q2208" s="24" t="s">
        <v>3193</v>
      </c>
      <c r="R2208" s="24" t="s">
        <v>974</v>
      </c>
    </row>
    <row r="2209" spans="1:18" ht="53.4">
      <c r="A2209" s="24">
        <v>2208</v>
      </c>
      <c r="B2209" s="24" t="s">
        <v>9424</v>
      </c>
      <c r="C2209" s="29">
        <v>202541110184</v>
      </c>
      <c r="D2209" s="24" t="s">
        <v>33</v>
      </c>
      <c r="E2209" s="24" t="s">
        <v>9425</v>
      </c>
      <c r="F2209" s="24" t="s">
        <v>3052</v>
      </c>
      <c r="G2209" s="24" t="s">
        <v>3319</v>
      </c>
      <c r="H2209" s="25" t="s">
        <v>9426</v>
      </c>
      <c r="I2209" s="24" t="s">
        <v>23</v>
      </c>
      <c r="J2209" s="24" t="s">
        <v>3048</v>
      </c>
      <c r="K2209" s="26">
        <v>45966</v>
      </c>
      <c r="L2209" s="26">
        <v>45973</v>
      </c>
      <c r="M2209" s="26">
        <v>45973</v>
      </c>
      <c r="N2209" s="24"/>
      <c r="O2209" s="26">
        <v>46114</v>
      </c>
      <c r="P2209" s="24" t="s">
        <v>3049</v>
      </c>
      <c r="Q2209" s="24" t="s">
        <v>3050</v>
      </c>
      <c r="R2209" s="24" t="s">
        <v>988</v>
      </c>
    </row>
    <row r="2210" spans="1:18" ht="53.4">
      <c r="A2210" s="24">
        <v>2209</v>
      </c>
      <c r="B2210" s="24" t="s">
        <v>9427</v>
      </c>
      <c r="C2210" s="29">
        <v>202542110115</v>
      </c>
      <c r="D2210" s="24" t="s">
        <v>33</v>
      </c>
      <c r="E2210" s="24" t="s">
        <v>649</v>
      </c>
      <c r="F2210" s="24" t="s">
        <v>3052</v>
      </c>
      <c r="G2210" s="24" t="s">
        <v>3319</v>
      </c>
      <c r="H2210" s="25" t="s">
        <v>9428</v>
      </c>
      <c r="I2210" s="24"/>
      <c r="J2210" s="24" t="s">
        <v>3162</v>
      </c>
      <c r="K2210" s="26">
        <v>45967</v>
      </c>
      <c r="L2210" s="26">
        <v>45973</v>
      </c>
      <c r="M2210" s="26">
        <v>45973</v>
      </c>
      <c r="N2210" s="24"/>
      <c r="O2210" s="26">
        <v>45973</v>
      </c>
      <c r="P2210" s="24" t="s">
        <v>3321</v>
      </c>
      <c r="Q2210" s="24" t="s">
        <v>3322</v>
      </c>
      <c r="R2210" s="24" t="s">
        <v>988</v>
      </c>
    </row>
    <row r="2211" spans="1:18" ht="53.4">
      <c r="A2211" s="24">
        <v>2210</v>
      </c>
      <c r="B2211" s="24" t="s">
        <v>1604</v>
      </c>
      <c r="C2211" s="29">
        <v>202541110430</v>
      </c>
      <c r="D2211" s="24" t="s">
        <v>119</v>
      </c>
      <c r="E2211" s="24" t="s">
        <v>1605</v>
      </c>
      <c r="F2211" s="24" t="s">
        <v>3091</v>
      </c>
      <c r="G2211" s="24" t="s">
        <v>9429</v>
      </c>
      <c r="H2211" s="25" t="s">
        <v>9430</v>
      </c>
      <c r="I2211" s="24" t="s">
        <v>3152</v>
      </c>
      <c r="J2211" s="24" t="s">
        <v>3048</v>
      </c>
      <c r="K2211" s="26">
        <v>45973</v>
      </c>
      <c r="L2211" s="26">
        <v>45973</v>
      </c>
      <c r="M2211" s="26">
        <v>45973</v>
      </c>
      <c r="N2211" s="26">
        <v>46916</v>
      </c>
      <c r="O2211" s="24"/>
      <c r="P2211" s="24" t="s">
        <v>3192</v>
      </c>
      <c r="Q2211" s="24" t="s">
        <v>3193</v>
      </c>
      <c r="R2211" s="24" t="s">
        <v>647</v>
      </c>
    </row>
    <row r="2212" spans="1:18" ht="53.4">
      <c r="A2212" s="24">
        <v>2211</v>
      </c>
      <c r="B2212" s="24" t="s">
        <v>9431</v>
      </c>
      <c r="C2212" s="29">
        <v>202547110209</v>
      </c>
      <c r="D2212" s="24" t="s">
        <v>58</v>
      </c>
      <c r="E2212" s="24" t="s">
        <v>9432</v>
      </c>
      <c r="F2212" s="24" t="s">
        <v>3312</v>
      </c>
      <c r="G2212" s="24" t="s">
        <v>9433</v>
      </c>
      <c r="H2212" s="25" t="s">
        <v>9434</v>
      </c>
      <c r="I2212" s="24"/>
      <c r="J2212" s="24" t="s">
        <v>3048</v>
      </c>
      <c r="K2212" s="26">
        <v>45961</v>
      </c>
      <c r="L2212" s="26">
        <v>45048</v>
      </c>
      <c r="M2212" s="26">
        <v>45973</v>
      </c>
      <c r="N2212" s="24"/>
      <c r="O2212" s="26">
        <v>45973</v>
      </c>
      <c r="P2212" s="24" t="s">
        <v>3228</v>
      </c>
      <c r="Q2212" s="24" t="s">
        <v>3229</v>
      </c>
      <c r="R2212" s="24" t="s">
        <v>988</v>
      </c>
    </row>
    <row r="2213" spans="1:18" ht="53.4">
      <c r="A2213" s="24">
        <v>2212</v>
      </c>
      <c r="B2213" s="24" t="s">
        <v>9435</v>
      </c>
      <c r="C2213" s="29">
        <v>202517110206</v>
      </c>
      <c r="D2213" s="24" t="s">
        <v>51</v>
      </c>
      <c r="E2213" s="24" t="s">
        <v>9436</v>
      </c>
      <c r="F2213" s="24" t="s">
        <v>3091</v>
      </c>
      <c r="G2213" s="24" t="s">
        <v>51</v>
      </c>
      <c r="H2213" s="25" t="s">
        <v>9437</v>
      </c>
      <c r="I2213" s="24"/>
      <c r="J2213" s="24" t="s">
        <v>3048</v>
      </c>
      <c r="K2213" s="26">
        <v>45925</v>
      </c>
      <c r="L2213" s="26">
        <v>45044</v>
      </c>
      <c r="M2213" s="26">
        <v>45973</v>
      </c>
      <c r="N2213" s="24"/>
      <c r="O2213" s="26">
        <v>45973</v>
      </c>
      <c r="P2213" s="24" t="s">
        <v>3726</v>
      </c>
      <c r="Q2213" s="24" t="s">
        <v>3727</v>
      </c>
      <c r="R2213" s="24" t="s">
        <v>988</v>
      </c>
    </row>
    <row r="2214" spans="1:18" ht="40.200000000000003">
      <c r="A2214" s="24">
        <v>2213</v>
      </c>
      <c r="B2214" s="24" t="s">
        <v>9438</v>
      </c>
      <c r="C2214" s="29">
        <v>202517110407</v>
      </c>
      <c r="D2214" s="24" t="s">
        <v>604</v>
      </c>
      <c r="E2214" s="24" t="s">
        <v>9439</v>
      </c>
      <c r="F2214" s="24" t="s">
        <v>3066</v>
      </c>
      <c r="G2214" s="24" t="s">
        <v>9440</v>
      </c>
      <c r="H2214" s="25" t="s">
        <v>9441</v>
      </c>
      <c r="I2214" s="24"/>
      <c r="J2214" s="24" t="s">
        <v>3048</v>
      </c>
      <c r="K2214" s="26">
        <v>45924</v>
      </c>
      <c r="L2214" s="26">
        <v>45033</v>
      </c>
      <c r="M2214" s="26">
        <v>45973</v>
      </c>
      <c r="N2214" s="24"/>
      <c r="O2214" s="26">
        <v>45973</v>
      </c>
      <c r="P2214" s="24" t="s">
        <v>3055</v>
      </c>
      <c r="Q2214" s="24" t="s">
        <v>3056</v>
      </c>
      <c r="R2214" s="24" t="s">
        <v>988</v>
      </c>
    </row>
    <row r="2215" spans="1:18" ht="27">
      <c r="A2215" s="24">
        <v>2214</v>
      </c>
      <c r="B2215" s="24" t="s">
        <v>9442</v>
      </c>
      <c r="C2215" s="29">
        <v>202517110275</v>
      </c>
      <c r="D2215" s="24" t="s">
        <v>177</v>
      </c>
      <c r="E2215" s="24" t="s">
        <v>9443</v>
      </c>
      <c r="F2215" s="24" t="s">
        <v>3066</v>
      </c>
      <c r="G2215" s="24" t="s">
        <v>3067</v>
      </c>
      <c r="H2215" s="25" t="s">
        <v>9444</v>
      </c>
      <c r="I2215" s="24"/>
      <c r="J2215" s="24" t="s">
        <v>3048</v>
      </c>
      <c r="K2215" s="26">
        <v>45958</v>
      </c>
      <c r="L2215" s="26">
        <v>45322</v>
      </c>
      <c r="M2215" s="26">
        <v>45973</v>
      </c>
      <c r="N2215" s="24"/>
      <c r="O2215" s="26">
        <v>45973</v>
      </c>
      <c r="P2215" s="24" t="s">
        <v>3239</v>
      </c>
      <c r="Q2215" s="24" t="s">
        <v>3240</v>
      </c>
      <c r="R2215" s="24" t="s">
        <v>988</v>
      </c>
    </row>
    <row r="2216" spans="1:18" ht="40.200000000000003">
      <c r="A2216" s="24">
        <v>2215</v>
      </c>
      <c r="B2216" s="24" t="s">
        <v>9445</v>
      </c>
      <c r="C2216" s="29">
        <v>202517110225</v>
      </c>
      <c r="D2216" s="24" t="s">
        <v>32</v>
      </c>
      <c r="E2216" s="24" t="s">
        <v>9446</v>
      </c>
      <c r="F2216" s="24" t="s">
        <v>3066</v>
      </c>
      <c r="G2216" s="24" t="s">
        <v>3067</v>
      </c>
      <c r="H2216" s="25" t="s">
        <v>9447</v>
      </c>
      <c r="I2216" s="24"/>
      <c r="J2216" s="24" t="s">
        <v>3048</v>
      </c>
      <c r="K2216" s="26">
        <v>45967</v>
      </c>
      <c r="L2216" s="26">
        <v>45329</v>
      </c>
      <c r="M2216" s="26">
        <v>45973</v>
      </c>
      <c r="N2216" s="24"/>
      <c r="O2216" s="26">
        <v>45973</v>
      </c>
      <c r="P2216" s="24" t="s">
        <v>3239</v>
      </c>
      <c r="Q2216" s="24" t="s">
        <v>3240</v>
      </c>
      <c r="R2216" s="24" t="s">
        <v>988</v>
      </c>
    </row>
    <row r="2217" spans="1:18" ht="27">
      <c r="A2217" s="24">
        <v>2216</v>
      </c>
      <c r="B2217" s="24" t="s">
        <v>9448</v>
      </c>
      <c r="C2217" s="29">
        <v>202528109869</v>
      </c>
      <c r="D2217" s="24" t="s">
        <v>31</v>
      </c>
      <c r="E2217" s="24" t="s">
        <v>9449</v>
      </c>
      <c r="F2217" s="24" t="s">
        <v>3091</v>
      </c>
      <c r="G2217" s="24" t="s">
        <v>31</v>
      </c>
      <c r="H2217" s="25" t="s">
        <v>9450</v>
      </c>
      <c r="I2217" s="24"/>
      <c r="J2217" s="24" t="s">
        <v>3048</v>
      </c>
      <c r="K2217" s="26">
        <v>45972</v>
      </c>
      <c r="L2217" s="26">
        <v>45973</v>
      </c>
      <c r="M2217" s="26">
        <v>45973</v>
      </c>
      <c r="N2217" s="24"/>
      <c r="O2217" s="26">
        <v>45973</v>
      </c>
      <c r="P2217" s="24" t="s">
        <v>3098</v>
      </c>
      <c r="Q2217" s="24" t="s">
        <v>3099</v>
      </c>
      <c r="R2217" s="24" t="s">
        <v>988</v>
      </c>
    </row>
    <row r="2218" spans="1:18" ht="53.4">
      <c r="A2218" s="24">
        <v>2217</v>
      </c>
      <c r="B2218" s="24" t="s">
        <v>1610</v>
      </c>
      <c r="C2218" s="29">
        <v>202541110602</v>
      </c>
      <c r="D2218" s="24" t="s">
        <v>37</v>
      </c>
      <c r="E2218" s="24" t="s">
        <v>1611</v>
      </c>
      <c r="F2218" s="24" t="s">
        <v>3059</v>
      </c>
      <c r="G2218" s="24" t="s">
        <v>3330</v>
      </c>
      <c r="H2218" s="25" t="s">
        <v>9451</v>
      </c>
      <c r="I2218" s="24" t="s">
        <v>23</v>
      </c>
      <c r="J2218" s="24" t="s">
        <v>3048</v>
      </c>
      <c r="K2218" s="26">
        <v>45917</v>
      </c>
      <c r="L2218" s="26">
        <v>45974</v>
      </c>
      <c r="M2218" s="26">
        <v>45974</v>
      </c>
      <c r="N2218" s="26">
        <v>46917</v>
      </c>
      <c r="O2218" s="24"/>
      <c r="P2218" s="24" t="s">
        <v>3215</v>
      </c>
      <c r="Q2218" s="24" t="s">
        <v>3216</v>
      </c>
      <c r="R2218" s="24" t="s">
        <v>974</v>
      </c>
    </row>
    <row r="2219" spans="1:18" ht="53.4">
      <c r="A2219" s="24">
        <v>2218</v>
      </c>
      <c r="B2219" s="24" t="s">
        <v>9452</v>
      </c>
      <c r="C2219" s="29">
        <v>202542111104</v>
      </c>
      <c r="D2219" s="24" t="s">
        <v>480</v>
      </c>
      <c r="E2219" s="24" t="s">
        <v>649</v>
      </c>
      <c r="F2219" s="24" t="s">
        <v>3052</v>
      </c>
      <c r="G2219" s="24" t="s">
        <v>9453</v>
      </c>
      <c r="H2219" s="25" t="s">
        <v>9454</v>
      </c>
      <c r="I2219" s="24"/>
      <c r="J2219" s="24" t="s">
        <v>3162</v>
      </c>
      <c r="K2219" s="26">
        <v>45974</v>
      </c>
      <c r="L2219" s="26">
        <v>45974</v>
      </c>
      <c r="M2219" s="26">
        <v>45974</v>
      </c>
      <c r="N2219" s="24"/>
      <c r="O2219" s="26">
        <v>46122</v>
      </c>
      <c r="P2219" s="24" t="s">
        <v>3192</v>
      </c>
      <c r="Q2219" s="24" t="s">
        <v>3193</v>
      </c>
      <c r="R2219" s="24" t="s">
        <v>988</v>
      </c>
    </row>
    <row r="2220" spans="1:18" ht="27">
      <c r="A2220" s="24">
        <v>2219</v>
      </c>
      <c r="B2220" s="24" t="s">
        <v>9455</v>
      </c>
      <c r="C2220" s="29">
        <v>202547110698</v>
      </c>
      <c r="D2220" s="24" t="s">
        <v>106</v>
      </c>
      <c r="E2220" s="24" t="s">
        <v>9456</v>
      </c>
      <c r="F2220" s="24" t="s">
        <v>3059</v>
      </c>
      <c r="G2220" s="24" t="s">
        <v>106</v>
      </c>
      <c r="H2220" s="25" t="s">
        <v>9457</v>
      </c>
      <c r="I2220" s="24"/>
      <c r="J2220" s="24" t="s">
        <v>3048</v>
      </c>
      <c r="K2220" s="26">
        <v>45954</v>
      </c>
      <c r="L2220" s="26">
        <v>45105</v>
      </c>
      <c r="M2220" s="26">
        <v>45974</v>
      </c>
      <c r="N2220" s="24"/>
      <c r="O2220" s="26">
        <v>45974</v>
      </c>
      <c r="P2220" s="24" t="s">
        <v>3404</v>
      </c>
      <c r="Q2220" s="24" t="s">
        <v>3405</v>
      </c>
      <c r="R2220" s="24" t="s">
        <v>988</v>
      </c>
    </row>
    <row r="2221" spans="1:18" ht="40.200000000000003">
      <c r="A2221" s="24">
        <v>2220</v>
      </c>
      <c r="B2221" s="24" t="s">
        <v>9458</v>
      </c>
      <c r="C2221" s="29">
        <v>202547110799</v>
      </c>
      <c r="D2221" s="24" t="s">
        <v>156</v>
      </c>
      <c r="E2221" s="24" t="s">
        <v>9459</v>
      </c>
      <c r="F2221" s="24" t="s">
        <v>3091</v>
      </c>
      <c r="G2221" s="24" t="s">
        <v>9460</v>
      </c>
      <c r="H2221" s="25" t="s">
        <v>9461</v>
      </c>
      <c r="I2221" s="24"/>
      <c r="J2221" s="24" t="s">
        <v>3048</v>
      </c>
      <c r="K2221" s="26">
        <v>45965</v>
      </c>
      <c r="L2221" s="26">
        <v>45051</v>
      </c>
      <c r="M2221" s="26">
        <v>45974</v>
      </c>
      <c r="N2221" s="24"/>
      <c r="O2221" s="26">
        <v>45974</v>
      </c>
      <c r="P2221" s="24" t="s">
        <v>3224</v>
      </c>
      <c r="Q2221" s="24" t="s">
        <v>3225</v>
      </c>
      <c r="R2221" s="24" t="s">
        <v>988</v>
      </c>
    </row>
    <row r="2222" spans="1:18" ht="27">
      <c r="A2222" s="24">
        <v>2221</v>
      </c>
      <c r="B2222" s="24" t="s">
        <v>9462</v>
      </c>
      <c r="C2222" s="29">
        <v>202544110814</v>
      </c>
      <c r="D2222" s="24" t="s">
        <v>112</v>
      </c>
      <c r="E2222" s="24" t="s">
        <v>9463</v>
      </c>
      <c r="F2222" s="24" t="s">
        <v>3045</v>
      </c>
      <c r="G2222" s="24" t="s">
        <v>5680</v>
      </c>
      <c r="H2222" s="25" t="s">
        <v>9464</v>
      </c>
      <c r="I2222" s="24"/>
      <c r="J2222" s="24" t="s">
        <v>3048</v>
      </c>
      <c r="K2222" s="26">
        <v>45972</v>
      </c>
      <c r="L2222" s="26">
        <v>45624</v>
      </c>
      <c r="M2222" s="26">
        <v>45974</v>
      </c>
      <c r="N2222" s="24"/>
      <c r="O2222" s="26">
        <v>45974</v>
      </c>
      <c r="P2222" s="24" t="s">
        <v>3305</v>
      </c>
      <c r="Q2222" s="24" t="s">
        <v>3306</v>
      </c>
      <c r="R2222" s="24" t="s">
        <v>988</v>
      </c>
    </row>
    <row r="2223" spans="1:18" ht="40.200000000000003">
      <c r="A2223" s="24">
        <v>2222</v>
      </c>
      <c r="B2223" s="24" t="s">
        <v>9465</v>
      </c>
      <c r="C2223" s="29">
        <v>202517110855</v>
      </c>
      <c r="D2223" s="24" t="s">
        <v>233</v>
      </c>
      <c r="E2223" s="24" t="s">
        <v>9466</v>
      </c>
      <c r="F2223" s="24" t="s">
        <v>9467</v>
      </c>
      <c r="G2223" s="24" t="s">
        <v>9468</v>
      </c>
      <c r="H2223" s="25" t="s">
        <v>9469</v>
      </c>
      <c r="I2223" s="24"/>
      <c r="J2223" s="24" t="s">
        <v>3048</v>
      </c>
      <c r="K2223" s="26">
        <v>45964</v>
      </c>
      <c r="L2223" s="26">
        <v>45030</v>
      </c>
      <c r="M2223" s="26">
        <v>45974</v>
      </c>
      <c r="N2223" s="24"/>
      <c r="O2223" s="26">
        <v>45974</v>
      </c>
      <c r="P2223" s="24" t="s">
        <v>3228</v>
      </c>
      <c r="Q2223" s="24" t="s">
        <v>3229</v>
      </c>
      <c r="R2223" s="24" t="s">
        <v>988</v>
      </c>
    </row>
    <row r="2224" spans="1:18" ht="53.4">
      <c r="A2224" s="24">
        <v>2223</v>
      </c>
      <c r="B2224" s="24" t="s">
        <v>9470</v>
      </c>
      <c r="C2224" s="29">
        <v>202541110798</v>
      </c>
      <c r="D2224" s="24" t="s">
        <v>44</v>
      </c>
      <c r="E2224" s="24" t="s">
        <v>9471</v>
      </c>
      <c r="F2224" s="24" t="s">
        <v>3052</v>
      </c>
      <c r="G2224" s="24" t="s">
        <v>3408</v>
      </c>
      <c r="H2224" s="25" t="s">
        <v>9472</v>
      </c>
      <c r="I2224" s="24" t="s">
        <v>23</v>
      </c>
      <c r="J2224" s="24" t="s">
        <v>3334</v>
      </c>
      <c r="K2224" s="26">
        <v>45911</v>
      </c>
      <c r="L2224" s="26">
        <v>45974</v>
      </c>
      <c r="M2224" s="26">
        <v>45974</v>
      </c>
      <c r="N2224" s="24"/>
      <c r="O2224" s="26">
        <v>45974</v>
      </c>
      <c r="P2224" s="24" t="s">
        <v>3435</v>
      </c>
      <c r="Q2224" s="24" t="s">
        <v>3159</v>
      </c>
      <c r="R2224" s="24" t="s">
        <v>3023</v>
      </c>
    </row>
    <row r="2225" spans="1:18" ht="66.599999999999994">
      <c r="A2225" s="24">
        <v>2224</v>
      </c>
      <c r="B2225" s="24" t="s">
        <v>9473</v>
      </c>
      <c r="C2225" s="29">
        <v>202541110878</v>
      </c>
      <c r="D2225" s="24" t="s">
        <v>44</v>
      </c>
      <c r="E2225" s="24" t="s">
        <v>9474</v>
      </c>
      <c r="F2225" s="24" t="s">
        <v>3052</v>
      </c>
      <c r="G2225" s="24" t="s">
        <v>3408</v>
      </c>
      <c r="H2225" s="25" t="s">
        <v>9475</v>
      </c>
      <c r="I2225" s="24" t="s">
        <v>23</v>
      </c>
      <c r="J2225" s="24" t="s">
        <v>3334</v>
      </c>
      <c r="K2225" s="26">
        <v>45931</v>
      </c>
      <c r="L2225" s="26">
        <v>45974</v>
      </c>
      <c r="M2225" s="26">
        <v>45974</v>
      </c>
      <c r="N2225" s="24"/>
      <c r="O2225" s="26">
        <v>45975</v>
      </c>
      <c r="P2225" s="24" t="s">
        <v>5213</v>
      </c>
      <c r="Q2225" s="24" t="s">
        <v>3316</v>
      </c>
      <c r="R2225" s="24" t="s">
        <v>3024</v>
      </c>
    </row>
    <row r="2226" spans="1:18" ht="40.200000000000003">
      <c r="A2226" s="24">
        <v>2225</v>
      </c>
      <c r="B2226" s="24" t="s">
        <v>9476</v>
      </c>
      <c r="C2226" s="29">
        <v>202531110762</v>
      </c>
      <c r="D2226" s="24" t="s">
        <v>38</v>
      </c>
      <c r="E2226" s="24" t="s">
        <v>9477</v>
      </c>
      <c r="F2226" s="24" t="s">
        <v>3052</v>
      </c>
      <c r="G2226" s="24" t="s">
        <v>38</v>
      </c>
      <c r="H2226" s="25" t="s">
        <v>9478</v>
      </c>
      <c r="I2226" s="24" t="s">
        <v>23</v>
      </c>
      <c r="J2226" s="24" t="s">
        <v>3048</v>
      </c>
      <c r="K2226" s="26">
        <v>45957</v>
      </c>
      <c r="L2226" s="26">
        <v>45974</v>
      </c>
      <c r="M2226" s="26">
        <v>45974</v>
      </c>
      <c r="N2226" s="24"/>
      <c r="O2226" s="26">
        <v>45974</v>
      </c>
      <c r="P2226" s="24" t="s">
        <v>3893</v>
      </c>
      <c r="Q2226" s="24" t="s">
        <v>3894</v>
      </c>
      <c r="R2226" s="24" t="s">
        <v>988</v>
      </c>
    </row>
    <row r="2227" spans="1:18" ht="40.200000000000003">
      <c r="A2227" s="24">
        <v>2226</v>
      </c>
      <c r="B2227" s="24" t="s">
        <v>9479</v>
      </c>
      <c r="C2227" s="29">
        <v>202517111017</v>
      </c>
      <c r="D2227" s="24" t="s">
        <v>32</v>
      </c>
      <c r="E2227" s="24" t="s">
        <v>9480</v>
      </c>
      <c r="F2227" s="24" t="s">
        <v>3066</v>
      </c>
      <c r="G2227" s="24" t="s">
        <v>3067</v>
      </c>
      <c r="H2227" s="25" t="s">
        <v>9481</v>
      </c>
      <c r="I2227" s="24"/>
      <c r="J2227" s="24" t="s">
        <v>3048</v>
      </c>
      <c r="K2227" s="26">
        <v>45967</v>
      </c>
      <c r="L2227" s="26">
        <v>45322</v>
      </c>
      <c r="M2227" s="26">
        <v>45974</v>
      </c>
      <c r="N2227" s="24"/>
      <c r="O2227" s="26">
        <v>45974</v>
      </c>
      <c r="P2227" s="24" t="s">
        <v>3173</v>
      </c>
      <c r="Q2227" s="24" t="s">
        <v>3174</v>
      </c>
      <c r="R2227" s="24" t="s">
        <v>988</v>
      </c>
    </row>
    <row r="2228" spans="1:18" ht="40.200000000000003">
      <c r="A2228" s="24">
        <v>2227</v>
      </c>
      <c r="B2228" s="24" t="s">
        <v>9482</v>
      </c>
      <c r="C2228" s="29">
        <v>202517110714</v>
      </c>
      <c r="D2228" s="24" t="s">
        <v>32</v>
      </c>
      <c r="E2228" s="24" t="s">
        <v>9483</v>
      </c>
      <c r="F2228" s="24" t="s">
        <v>3066</v>
      </c>
      <c r="G2228" s="24" t="s">
        <v>3067</v>
      </c>
      <c r="H2228" s="25" t="s">
        <v>9484</v>
      </c>
      <c r="I2228" s="24"/>
      <c r="J2228" s="24" t="s">
        <v>3048</v>
      </c>
      <c r="K2228" s="26">
        <v>45953</v>
      </c>
      <c r="L2228" s="26">
        <v>45169</v>
      </c>
      <c r="M2228" s="26">
        <v>45974</v>
      </c>
      <c r="N2228" s="24"/>
      <c r="O2228" s="26">
        <v>45974</v>
      </c>
      <c r="P2228" s="24" t="s">
        <v>3135</v>
      </c>
      <c r="Q2228" s="24" t="s">
        <v>3136</v>
      </c>
      <c r="R2228" s="24" t="s">
        <v>988</v>
      </c>
    </row>
    <row r="2229" spans="1:18" ht="27">
      <c r="A2229" s="24">
        <v>2228</v>
      </c>
      <c r="B2229" s="24" t="s">
        <v>9485</v>
      </c>
      <c r="C2229" s="29">
        <v>202517110893</v>
      </c>
      <c r="D2229" s="24" t="s">
        <v>522</v>
      </c>
      <c r="E2229" s="24" t="s">
        <v>9486</v>
      </c>
      <c r="F2229" s="24" t="s">
        <v>3312</v>
      </c>
      <c r="G2229" s="24" t="s">
        <v>6499</v>
      </c>
      <c r="H2229" s="25" t="s">
        <v>9487</v>
      </c>
      <c r="I2229" s="24"/>
      <c r="J2229" s="24" t="s">
        <v>3048</v>
      </c>
      <c r="K2229" s="26">
        <v>45933</v>
      </c>
      <c r="L2229" s="26">
        <v>45071</v>
      </c>
      <c r="M2229" s="26">
        <v>45974</v>
      </c>
      <c r="N2229" s="24"/>
      <c r="O2229" s="26">
        <v>45974</v>
      </c>
      <c r="P2229" s="24" t="s">
        <v>3239</v>
      </c>
      <c r="Q2229" s="24" t="s">
        <v>3240</v>
      </c>
      <c r="R2229" s="24" t="s">
        <v>988</v>
      </c>
    </row>
    <row r="2230" spans="1:18" ht="40.200000000000003">
      <c r="A2230" s="24">
        <v>2229</v>
      </c>
      <c r="B2230" s="24" t="s">
        <v>9488</v>
      </c>
      <c r="C2230" s="29">
        <v>202547110854</v>
      </c>
      <c r="D2230" s="24" t="s">
        <v>368</v>
      </c>
      <c r="E2230" s="24" t="s">
        <v>9489</v>
      </c>
      <c r="F2230" s="24" t="s">
        <v>3066</v>
      </c>
      <c r="G2230" s="24" t="s">
        <v>9490</v>
      </c>
      <c r="H2230" s="25" t="s">
        <v>9491</v>
      </c>
      <c r="I2230" s="24"/>
      <c r="J2230" s="24" t="s">
        <v>3048</v>
      </c>
      <c r="K2230" s="26">
        <v>45966</v>
      </c>
      <c r="L2230" s="26">
        <v>45034</v>
      </c>
      <c r="M2230" s="26">
        <v>45974</v>
      </c>
      <c r="N2230" s="24"/>
      <c r="O2230" s="26">
        <v>45974</v>
      </c>
      <c r="P2230" s="24" t="s">
        <v>3062</v>
      </c>
      <c r="Q2230" s="24" t="s">
        <v>3063</v>
      </c>
      <c r="R2230" s="24" t="s">
        <v>988</v>
      </c>
    </row>
    <row r="2231" spans="1:18" ht="40.200000000000003">
      <c r="A2231" s="24">
        <v>2230</v>
      </c>
      <c r="B2231" s="24" t="s">
        <v>9492</v>
      </c>
      <c r="C2231" s="29">
        <v>202517110942</v>
      </c>
      <c r="D2231" s="24" t="s">
        <v>31</v>
      </c>
      <c r="E2231" s="24" t="s">
        <v>9493</v>
      </c>
      <c r="F2231" s="24" t="s">
        <v>3091</v>
      </c>
      <c r="G2231" s="24" t="s">
        <v>31</v>
      </c>
      <c r="H2231" s="25" t="s">
        <v>9494</v>
      </c>
      <c r="I2231" s="24"/>
      <c r="J2231" s="24" t="s">
        <v>3048</v>
      </c>
      <c r="K2231" s="26">
        <v>45973</v>
      </c>
      <c r="L2231" s="26">
        <v>45133</v>
      </c>
      <c r="M2231" s="26">
        <v>45974</v>
      </c>
      <c r="N2231" s="24"/>
      <c r="O2231" s="26">
        <v>45974</v>
      </c>
      <c r="P2231" s="24" t="s">
        <v>3114</v>
      </c>
      <c r="Q2231" s="24" t="s">
        <v>3094</v>
      </c>
      <c r="R2231" s="24" t="s">
        <v>988</v>
      </c>
    </row>
    <row r="2232" spans="1:18" ht="53.4">
      <c r="A2232" s="24">
        <v>2231</v>
      </c>
      <c r="B2232" s="24" t="s">
        <v>1612</v>
      </c>
      <c r="C2232" s="29">
        <v>202541110943</v>
      </c>
      <c r="D2232" s="24" t="s">
        <v>31</v>
      </c>
      <c r="E2232" s="24" t="s">
        <v>1613</v>
      </c>
      <c r="F2232" s="24" t="s">
        <v>3091</v>
      </c>
      <c r="G2232" s="24" t="s">
        <v>31</v>
      </c>
      <c r="H2232" s="25" t="s">
        <v>9495</v>
      </c>
      <c r="I2232" s="24" t="s">
        <v>3152</v>
      </c>
      <c r="J2232" s="24" t="s">
        <v>3048</v>
      </c>
      <c r="K2232" s="26">
        <v>45974</v>
      </c>
      <c r="L2232" s="26">
        <v>45974</v>
      </c>
      <c r="M2232" s="26">
        <v>45974</v>
      </c>
      <c r="N2232" s="26">
        <v>46917</v>
      </c>
      <c r="O2232" s="24"/>
      <c r="P2232" s="24" t="s">
        <v>3192</v>
      </c>
      <c r="Q2232" s="24" t="s">
        <v>3193</v>
      </c>
      <c r="R2232" s="24" t="s">
        <v>968</v>
      </c>
    </row>
    <row r="2233" spans="1:18" ht="40.200000000000003">
      <c r="A2233" s="24">
        <v>2232</v>
      </c>
      <c r="B2233" s="24" t="s">
        <v>1614</v>
      </c>
      <c r="C2233" s="29">
        <v>202541111659</v>
      </c>
      <c r="D2233" s="24" t="s">
        <v>37</v>
      </c>
      <c r="E2233" s="24" t="s">
        <v>1615</v>
      </c>
      <c r="F2233" s="24" t="s">
        <v>3059</v>
      </c>
      <c r="G2233" s="24" t="s">
        <v>3330</v>
      </c>
      <c r="H2233" s="25" t="s">
        <v>9496</v>
      </c>
      <c r="I2233" s="24" t="s">
        <v>23</v>
      </c>
      <c r="J2233" s="24" t="s">
        <v>3048</v>
      </c>
      <c r="K2233" s="26">
        <v>45876</v>
      </c>
      <c r="L2233" s="26">
        <v>45975</v>
      </c>
      <c r="M2233" s="26">
        <v>45975</v>
      </c>
      <c r="N2233" s="26">
        <v>46918</v>
      </c>
      <c r="O2233" s="24"/>
      <c r="P2233" s="24" t="s">
        <v>3893</v>
      </c>
      <c r="Q2233" s="24" t="s">
        <v>3894</v>
      </c>
      <c r="R2233" s="24" t="s">
        <v>974</v>
      </c>
    </row>
    <row r="2234" spans="1:18" ht="53.4">
      <c r="A2234" s="24">
        <v>2233</v>
      </c>
      <c r="B2234" s="24" t="s">
        <v>1616</v>
      </c>
      <c r="C2234" s="29">
        <v>202541111587</v>
      </c>
      <c r="D2234" s="24" t="s">
        <v>37</v>
      </c>
      <c r="E2234" s="24" t="s">
        <v>1617</v>
      </c>
      <c r="F2234" s="24" t="s">
        <v>3059</v>
      </c>
      <c r="G2234" s="24" t="s">
        <v>3330</v>
      </c>
      <c r="H2234" s="25" t="s">
        <v>9497</v>
      </c>
      <c r="I2234" s="24" t="s">
        <v>23</v>
      </c>
      <c r="J2234" s="24" t="s">
        <v>3048</v>
      </c>
      <c r="K2234" s="26">
        <v>45873</v>
      </c>
      <c r="L2234" s="26">
        <v>45975</v>
      </c>
      <c r="M2234" s="26">
        <v>45975</v>
      </c>
      <c r="N2234" s="26">
        <v>46918</v>
      </c>
      <c r="O2234" s="24"/>
      <c r="P2234" s="24" t="s">
        <v>3109</v>
      </c>
      <c r="Q2234" s="24" t="s">
        <v>3110</v>
      </c>
      <c r="R2234" s="24" t="s">
        <v>974</v>
      </c>
    </row>
    <row r="2235" spans="1:18" ht="40.200000000000003">
      <c r="A2235" s="24">
        <v>2234</v>
      </c>
      <c r="B2235" s="24" t="s">
        <v>1618</v>
      </c>
      <c r="C2235" s="29">
        <v>202541111382</v>
      </c>
      <c r="D2235" s="24" t="s">
        <v>172</v>
      </c>
      <c r="E2235" s="24" t="s">
        <v>1619</v>
      </c>
      <c r="F2235" s="24" t="s">
        <v>4318</v>
      </c>
      <c r="G2235" s="24" t="s">
        <v>9498</v>
      </c>
      <c r="H2235" s="25" t="s">
        <v>9499</v>
      </c>
      <c r="I2235" s="24" t="s">
        <v>23</v>
      </c>
      <c r="J2235" s="24" t="s">
        <v>3048</v>
      </c>
      <c r="K2235" s="26">
        <v>45968</v>
      </c>
      <c r="L2235" s="26">
        <v>45975</v>
      </c>
      <c r="M2235" s="26">
        <v>45975</v>
      </c>
      <c r="N2235" s="26">
        <v>46918</v>
      </c>
      <c r="O2235" s="24"/>
      <c r="P2235" s="24" t="s">
        <v>3893</v>
      </c>
      <c r="Q2235" s="24" t="s">
        <v>3894</v>
      </c>
      <c r="R2235" s="24" t="s">
        <v>974</v>
      </c>
    </row>
    <row r="2236" spans="1:18" ht="53.4">
      <c r="A2236" s="24">
        <v>2235</v>
      </c>
      <c r="B2236" s="24" t="s">
        <v>1620</v>
      </c>
      <c r="C2236" s="29">
        <v>202541112711</v>
      </c>
      <c r="D2236" s="24" t="s">
        <v>33</v>
      </c>
      <c r="E2236" s="24" t="s">
        <v>1621</v>
      </c>
      <c r="F2236" s="24" t="s">
        <v>3052</v>
      </c>
      <c r="G2236" s="24" t="s">
        <v>3319</v>
      </c>
      <c r="H2236" s="25" t="s">
        <v>9500</v>
      </c>
      <c r="I2236" s="24" t="s">
        <v>3152</v>
      </c>
      <c r="J2236" s="24" t="s">
        <v>3048</v>
      </c>
      <c r="K2236" s="26">
        <v>45961</v>
      </c>
      <c r="L2236" s="26">
        <v>45975</v>
      </c>
      <c r="M2236" s="26">
        <v>45975</v>
      </c>
      <c r="N2236" s="26">
        <v>46918</v>
      </c>
      <c r="O2236" s="24"/>
      <c r="P2236" s="24" t="s">
        <v>3254</v>
      </c>
      <c r="Q2236" s="24" t="s">
        <v>3255</v>
      </c>
      <c r="R2236" s="24" t="s">
        <v>968</v>
      </c>
    </row>
    <row r="2237" spans="1:18" ht="40.200000000000003">
      <c r="A2237" s="24">
        <v>2236</v>
      </c>
      <c r="B2237" s="24" t="s">
        <v>9501</v>
      </c>
      <c r="C2237" s="29">
        <v>202547111684</v>
      </c>
      <c r="D2237" s="24" t="s">
        <v>96</v>
      </c>
      <c r="E2237" s="24" t="s">
        <v>9502</v>
      </c>
      <c r="F2237" s="24" t="s">
        <v>3177</v>
      </c>
      <c r="G2237" s="24" t="s">
        <v>8521</v>
      </c>
      <c r="H2237" s="25" t="s">
        <v>9503</v>
      </c>
      <c r="I2237" s="24"/>
      <c r="J2237" s="24" t="s">
        <v>3048</v>
      </c>
      <c r="K2237" s="26">
        <v>45937</v>
      </c>
      <c r="L2237" s="26">
        <v>45036</v>
      </c>
      <c r="M2237" s="26">
        <v>45975</v>
      </c>
      <c r="N2237" s="24"/>
      <c r="O2237" s="26">
        <v>45975</v>
      </c>
      <c r="P2237" s="24" t="s">
        <v>3224</v>
      </c>
      <c r="Q2237" s="24" t="s">
        <v>3225</v>
      </c>
      <c r="R2237" s="24" t="s">
        <v>988</v>
      </c>
    </row>
    <row r="2238" spans="1:18" ht="66.599999999999994">
      <c r="A2238" s="24">
        <v>2237</v>
      </c>
      <c r="B2238" s="24" t="s">
        <v>9504</v>
      </c>
      <c r="C2238" s="29">
        <v>202517111574</v>
      </c>
      <c r="D2238" s="24" t="s">
        <v>228</v>
      </c>
      <c r="E2238" s="24" t="s">
        <v>9505</v>
      </c>
      <c r="F2238" s="24" t="s">
        <v>3091</v>
      </c>
      <c r="G2238" s="24" t="s">
        <v>6320</v>
      </c>
      <c r="H2238" s="25" t="s">
        <v>9506</v>
      </c>
      <c r="I2238" s="24"/>
      <c r="J2238" s="24" t="s">
        <v>3048</v>
      </c>
      <c r="K2238" s="26">
        <v>45926</v>
      </c>
      <c r="L2238" s="26">
        <v>45054</v>
      </c>
      <c r="M2238" s="26">
        <v>45975</v>
      </c>
      <c r="N2238" s="24"/>
      <c r="O2238" s="26">
        <v>45975</v>
      </c>
      <c r="P2238" s="24" t="s">
        <v>3435</v>
      </c>
      <c r="Q2238" s="24" t="s">
        <v>3159</v>
      </c>
      <c r="R2238" s="24" t="s">
        <v>988</v>
      </c>
    </row>
    <row r="2239" spans="1:18" ht="40.200000000000003">
      <c r="A2239" s="24">
        <v>2238</v>
      </c>
      <c r="B2239" s="24" t="s">
        <v>9507</v>
      </c>
      <c r="C2239" s="29">
        <v>202511111526</v>
      </c>
      <c r="D2239" s="24" t="s">
        <v>63</v>
      </c>
      <c r="E2239" s="24" t="s">
        <v>9508</v>
      </c>
      <c r="F2239" s="24" t="s">
        <v>3052</v>
      </c>
      <c r="G2239" s="24" t="s">
        <v>4014</v>
      </c>
      <c r="H2239" s="25" t="s">
        <v>9509</v>
      </c>
      <c r="I2239" s="24" t="s">
        <v>23</v>
      </c>
      <c r="J2239" s="24" t="s">
        <v>3048</v>
      </c>
      <c r="K2239" s="26">
        <v>45889</v>
      </c>
      <c r="L2239" s="26">
        <v>45975</v>
      </c>
      <c r="M2239" s="26">
        <v>45975</v>
      </c>
      <c r="N2239" s="24"/>
      <c r="O2239" s="26">
        <v>45982</v>
      </c>
      <c r="P2239" s="24" t="s">
        <v>3272</v>
      </c>
      <c r="Q2239" s="24" t="s">
        <v>3273</v>
      </c>
      <c r="R2239" s="24" t="s">
        <v>988</v>
      </c>
    </row>
    <row r="2240" spans="1:18" ht="27">
      <c r="A2240" s="24">
        <v>2239</v>
      </c>
      <c r="B2240" s="24" t="s">
        <v>9510</v>
      </c>
      <c r="C2240" s="29">
        <v>202517111513</v>
      </c>
      <c r="D2240" s="24" t="s">
        <v>53</v>
      </c>
      <c r="E2240" s="24" t="s">
        <v>9511</v>
      </c>
      <c r="F2240" s="24" t="s">
        <v>3066</v>
      </c>
      <c r="G2240" s="24" t="s">
        <v>3067</v>
      </c>
      <c r="H2240" s="25" t="s">
        <v>9512</v>
      </c>
      <c r="I2240" s="24"/>
      <c r="J2240" s="24" t="s">
        <v>3048</v>
      </c>
      <c r="K2240" s="26">
        <v>45967</v>
      </c>
      <c r="L2240" s="26">
        <v>45253</v>
      </c>
      <c r="M2240" s="26">
        <v>45975</v>
      </c>
      <c r="N2240" s="24"/>
      <c r="O2240" s="26">
        <v>45975</v>
      </c>
      <c r="P2240" s="24" t="s">
        <v>3239</v>
      </c>
      <c r="Q2240" s="24" t="s">
        <v>3240</v>
      </c>
      <c r="R2240" s="24" t="s">
        <v>988</v>
      </c>
    </row>
    <row r="2241" spans="1:18" ht="53.4">
      <c r="A2241" s="24">
        <v>2240</v>
      </c>
      <c r="B2241" s="24" t="s">
        <v>9513</v>
      </c>
      <c r="C2241" s="29">
        <v>202517111427</v>
      </c>
      <c r="D2241" s="24" t="s">
        <v>74</v>
      </c>
      <c r="E2241" s="24" t="s">
        <v>9514</v>
      </c>
      <c r="F2241" s="24" t="s">
        <v>3302</v>
      </c>
      <c r="G2241" s="24" t="s">
        <v>9515</v>
      </c>
      <c r="H2241" s="25" t="s">
        <v>9516</v>
      </c>
      <c r="I2241" s="24"/>
      <c r="J2241" s="24" t="s">
        <v>3334</v>
      </c>
      <c r="K2241" s="26">
        <v>45940</v>
      </c>
      <c r="L2241" s="26">
        <v>45031</v>
      </c>
      <c r="M2241" s="26">
        <v>45975</v>
      </c>
      <c r="N2241" s="24"/>
      <c r="O2241" s="26">
        <v>45975</v>
      </c>
      <c r="P2241" s="24" t="s">
        <v>3069</v>
      </c>
      <c r="Q2241" s="24" t="s">
        <v>3070</v>
      </c>
      <c r="R2241" s="24" t="s">
        <v>988</v>
      </c>
    </row>
    <row r="2242" spans="1:18" ht="53.4">
      <c r="A2242" s="24">
        <v>2241</v>
      </c>
      <c r="B2242" s="24" t="s">
        <v>9517</v>
      </c>
      <c r="C2242" s="29">
        <v>202531111502</v>
      </c>
      <c r="D2242" s="24" t="s">
        <v>38</v>
      </c>
      <c r="E2242" s="24" t="s">
        <v>649</v>
      </c>
      <c r="F2242" s="24" t="s">
        <v>3052</v>
      </c>
      <c r="G2242" s="24" t="s">
        <v>38</v>
      </c>
      <c r="H2242" s="25" t="s">
        <v>9518</v>
      </c>
      <c r="I2242" s="24" t="s">
        <v>23</v>
      </c>
      <c r="J2242" s="24" t="s">
        <v>3048</v>
      </c>
      <c r="K2242" s="26">
        <v>45883</v>
      </c>
      <c r="L2242" s="26">
        <v>45975</v>
      </c>
      <c r="M2242" s="26">
        <v>45975</v>
      </c>
      <c r="N2242" s="24"/>
      <c r="O2242" s="26">
        <v>45975</v>
      </c>
      <c r="P2242" s="24" t="s">
        <v>3149</v>
      </c>
      <c r="Q2242" s="24" t="s">
        <v>3150</v>
      </c>
      <c r="R2242" s="24" t="s">
        <v>988</v>
      </c>
    </row>
    <row r="2243" spans="1:18" ht="40.200000000000003">
      <c r="A2243" s="24">
        <v>2242</v>
      </c>
      <c r="B2243" s="24" t="s">
        <v>9519</v>
      </c>
      <c r="C2243" s="29">
        <v>202531111628</v>
      </c>
      <c r="D2243" s="24" t="s">
        <v>38</v>
      </c>
      <c r="E2243" s="24" t="s">
        <v>9520</v>
      </c>
      <c r="F2243" s="24" t="s">
        <v>3052</v>
      </c>
      <c r="G2243" s="24" t="s">
        <v>38</v>
      </c>
      <c r="H2243" s="25" t="s">
        <v>9521</v>
      </c>
      <c r="I2243" s="24" t="s">
        <v>23</v>
      </c>
      <c r="J2243" s="24" t="s">
        <v>3048</v>
      </c>
      <c r="K2243" s="26">
        <v>45847</v>
      </c>
      <c r="L2243" s="26">
        <v>45975</v>
      </c>
      <c r="M2243" s="26">
        <v>45975</v>
      </c>
      <c r="N2243" s="24"/>
      <c r="O2243" s="26">
        <v>45975</v>
      </c>
      <c r="P2243" s="24" t="s">
        <v>3114</v>
      </c>
      <c r="Q2243" s="24" t="s">
        <v>3094</v>
      </c>
      <c r="R2243" s="24" t="s">
        <v>988</v>
      </c>
    </row>
    <row r="2244" spans="1:18" ht="27">
      <c r="A2244" s="24">
        <v>2243</v>
      </c>
      <c r="B2244" s="24" t="s">
        <v>9522</v>
      </c>
      <c r="C2244" s="29">
        <v>202517112717</v>
      </c>
      <c r="D2244" s="24" t="s">
        <v>51</v>
      </c>
      <c r="E2244" s="24" t="s">
        <v>9523</v>
      </c>
      <c r="F2244" s="24" t="s">
        <v>3091</v>
      </c>
      <c r="G2244" s="24" t="s">
        <v>9524</v>
      </c>
      <c r="H2244" s="25" t="s">
        <v>9525</v>
      </c>
      <c r="I2244" s="24"/>
      <c r="J2244" s="24" t="s">
        <v>3048</v>
      </c>
      <c r="K2244" s="26">
        <v>45939</v>
      </c>
      <c r="L2244" s="26">
        <v>45040</v>
      </c>
      <c r="M2244" s="26">
        <v>45975</v>
      </c>
      <c r="N2244" s="24"/>
      <c r="O2244" s="26">
        <v>45975</v>
      </c>
      <c r="P2244" s="24" t="s">
        <v>3158</v>
      </c>
      <c r="Q2244" s="24" t="s">
        <v>3159</v>
      </c>
      <c r="R2244" s="24" t="s">
        <v>988</v>
      </c>
    </row>
    <row r="2245" spans="1:18" ht="27">
      <c r="A2245" s="24">
        <v>2244</v>
      </c>
      <c r="B2245" s="24" t="s">
        <v>9526</v>
      </c>
      <c r="C2245" s="29">
        <v>202547111352</v>
      </c>
      <c r="D2245" s="24" t="s">
        <v>90</v>
      </c>
      <c r="E2245" s="24" t="s">
        <v>9527</v>
      </c>
      <c r="F2245" s="24" t="s">
        <v>3045</v>
      </c>
      <c r="G2245" s="24" t="s">
        <v>3046</v>
      </c>
      <c r="H2245" s="25" t="s">
        <v>9528</v>
      </c>
      <c r="I2245" s="24"/>
      <c r="J2245" s="24" t="s">
        <v>3048</v>
      </c>
      <c r="K2245" s="26">
        <v>45971</v>
      </c>
      <c r="L2245" s="26">
        <v>45975</v>
      </c>
      <c r="M2245" s="26">
        <v>45975</v>
      </c>
      <c r="N2245" s="24"/>
      <c r="O2245" s="26">
        <v>45975</v>
      </c>
      <c r="P2245" s="24" t="s">
        <v>4022</v>
      </c>
      <c r="Q2245" s="24" t="s">
        <v>3104</v>
      </c>
      <c r="R2245" s="24" t="s">
        <v>988</v>
      </c>
    </row>
    <row r="2246" spans="1:18" ht="40.200000000000003">
      <c r="A2246" s="24">
        <v>2245</v>
      </c>
      <c r="B2246" s="24" t="s">
        <v>9529</v>
      </c>
      <c r="C2246" s="29">
        <v>202541111586</v>
      </c>
      <c r="D2246" s="24" t="s">
        <v>44</v>
      </c>
      <c r="E2246" s="24" t="s">
        <v>9530</v>
      </c>
      <c r="F2246" s="24" t="s">
        <v>3052</v>
      </c>
      <c r="G2246" s="24" t="s">
        <v>3408</v>
      </c>
      <c r="H2246" s="25" t="s">
        <v>9531</v>
      </c>
      <c r="I2246" s="24" t="s">
        <v>23</v>
      </c>
      <c r="J2246" s="24" t="s">
        <v>3334</v>
      </c>
      <c r="K2246" s="26">
        <v>45856</v>
      </c>
      <c r="L2246" s="26">
        <v>45975</v>
      </c>
      <c r="M2246" s="26">
        <v>45975</v>
      </c>
      <c r="N2246" s="24"/>
      <c r="O2246" s="26">
        <v>45975</v>
      </c>
      <c r="P2246" s="24" t="s">
        <v>3079</v>
      </c>
      <c r="Q2246" s="24" t="s">
        <v>3080</v>
      </c>
      <c r="R2246" s="24" t="s">
        <v>3024</v>
      </c>
    </row>
    <row r="2247" spans="1:18" ht="40.200000000000003">
      <c r="A2247" s="24">
        <v>2246</v>
      </c>
      <c r="B2247" s="24" t="s">
        <v>1622</v>
      </c>
      <c r="C2247" s="29">
        <v>202541111339</v>
      </c>
      <c r="D2247" s="24" t="s">
        <v>69</v>
      </c>
      <c r="E2247" s="24" t="s">
        <v>649</v>
      </c>
      <c r="F2247" s="24" t="s">
        <v>3052</v>
      </c>
      <c r="G2247" s="24" t="s">
        <v>69</v>
      </c>
      <c r="H2247" s="25" t="s">
        <v>9532</v>
      </c>
      <c r="I2247" s="24" t="s">
        <v>3152</v>
      </c>
      <c r="J2247" s="24" t="s">
        <v>3048</v>
      </c>
      <c r="K2247" s="26">
        <v>45938</v>
      </c>
      <c r="L2247" s="26">
        <v>45975</v>
      </c>
      <c r="M2247" s="26">
        <v>45975</v>
      </c>
      <c r="N2247" s="26">
        <v>46918</v>
      </c>
      <c r="O2247" s="24"/>
      <c r="P2247" s="24" t="s">
        <v>7101</v>
      </c>
      <c r="Q2247" s="24" t="s">
        <v>3225</v>
      </c>
      <c r="R2247" s="24" t="s">
        <v>968</v>
      </c>
    </row>
    <row r="2248" spans="1:18" ht="40.200000000000003">
      <c r="A2248" s="24">
        <v>2247</v>
      </c>
      <c r="B2248" s="24" t="s">
        <v>9533</v>
      </c>
      <c r="C2248" s="29">
        <v>202517111172</v>
      </c>
      <c r="D2248" s="24" t="s">
        <v>350</v>
      </c>
      <c r="E2248" s="24" t="s">
        <v>9534</v>
      </c>
      <c r="F2248" s="24" t="s">
        <v>3059</v>
      </c>
      <c r="G2248" s="24" t="s">
        <v>3741</v>
      </c>
      <c r="H2248" s="25" t="s">
        <v>9535</v>
      </c>
      <c r="I2248" s="24"/>
      <c r="J2248" s="24" t="s">
        <v>3048</v>
      </c>
      <c r="K2248" s="26">
        <v>45912</v>
      </c>
      <c r="L2248" s="26">
        <v>45077</v>
      </c>
      <c r="M2248" s="26">
        <v>45975</v>
      </c>
      <c r="N2248" s="24"/>
      <c r="O2248" s="26">
        <v>45975</v>
      </c>
      <c r="P2248" s="24" t="s">
        <v>3397</v>
      </c>
      <c r="Q2248" s="24" t="s">
        <v>3398</v>
      </c>
      <c r="R2248" s="24" t="s">
        <v>988</v>
      </c>
    </row>
    <row r="2249" spans="1:18" ht="40.200000000000003">
      <c r="A2249" s="24">
        <v>2248</v>
      </c>
      <c r="B2249" s="24" t="s">
        <v>9536</v>
      </c>
      <c r="C2249" s="29">
        <v>202517111386</v>
      </c>
      <c r="D2249" s="24" t="s">
        <v>32</v>
      </c>
      <c r="E2249" s="24" t="s">
        <v>9537</v>
      </c>
      <c r="F2249" s="24" t="s">
        <v>3066</v>
      </c>
      <c r="G2249" s="24" t="s">
        <v>3067</v>
      </c>
      <c r="H2249" s="25" t="s">
        <v>9538</v>
      </c>
      <c r="I2249" s="24"/>
      <c r="J2249" s="24" t="s">
        <v>3048</v>
      </c>
      <c r="K2249" s="26">
        <v>45953</v>
      </c>
      <c r="L2249" s="26">
        <v>45169</v>
      </c>
      <c r="M2249" s="26">
        <v>45975</v>
      </c>
      <c r="N2249" s="24"/>
      <c r="O2249" s="26">
        <v>45975</v>
      </c>
      <c r="P2249" s="24" t="s">
        <v>3135</v>
      </c>
      <c r="Q2249" s="24" t="s">
        <v>3136</v>
      </c>
      <c r="R2249" s="24" t="s">
        <v>988</v>
      </c>
    </row>
    <row r="2250" spans="1:18" ht="53.4">
      <c r="A2250" s="24">
        <v>2249</v>
      </c>
      <c r="B2250" s="24" t="s">
        <v>9539</v>
      </c>
      <c r="C2250" s="29">
        <v>202547111449</v>
      </c>
      <c r="D2250" s="24" t="s">
        <v>150</v>
      </c>
      <c r="E2250" s="24" t="s">
        <v>9540</v>
      </c>
      <c r="F2250" s="24" t="s">
        <v>3045</v>
      </c>
      <c r="G2250" s="24" t="s">
        <v>150</v>
      </c>
      <c r="H2250" s="25" t="s">
        <v>9541</v>
      </c>
      <c r="I2250" s="24"/>
      <c r="J2250" s="24" t="s">
        <v>3048</v>
      </c>
      <c r="K2250" s="26">
        <v>45846</v>
      </c>
      <c r="L2250" s="26">
        <v>45072</v>
      </c>
      <c r="M2250" s="26">
        <v>45975</v>
      </c>
      <c r="N2250" s="24"/>
      <c r="O2250" s="26">
        <v>45975</v>
      </c>
      <c r="P2250" s="24" t="s">
        <v>3272</v>
      </c>
      <c r="Q2250" s="24" t="s">
        <v>3273</v>
      </c>
      <c r="R2250" s="24" t="s">
        <v>988</v>
      </c>
    </row>
    <row r="2251" spans="1:18" ht="40.200000000000003">
      <c r="A2251" s="24">
        <v>2250</v>
      </c>
      <c r="B2251" s="24" t="s">
        <v>9542</v>
      </c>
      <c r="C2251" s="29">
        <v>202547112338</v>
      </c>
      <c r="D2251" s="24" t="s">
        <v>368</v>
      </c>
      <c r="E2251" s="24" t="s">
        <v>9543</v>
      </c>
      <c r="F2251" s="24" t="s">
        <v>3066</v>
      </c>
      <c r="G2251" s="24" t="s">
        <v>9490</v>
      </c>
      <c r="H2251" s="25" t="s">
        <v>9544</v>
      </c>
      <c r="I2251" s="24"/>
      <c r="J2251" s="24" t="s">
        <v>3048</v>
      </c>
      <c r="K2251" s="26">
        <v>45966</v>
      </c>
      <c r="L2251" s="26">
        <v>45034</v>
      </c>
      <c r="M2251" s="26">
        <v>45975</v>
      </c>
      <c r="N2251" s="24"/>
      <c r="O2251" s="26">
        <v>45975</v>
      </c>
      <c r="P2251" s="24" t="s">
        <v>3062</v>
      </c>
      <c r="Q2251" s="24" t="s">
        <v>3063</v>
      </c>
      <c r="R2251" s="24" t="s">
        <v>988</v>
      </c>
    </row>
    <row r="2252" spans="1:18" ht="27">
      <c r="A2252" s="24">
        <v>2251</v>
      </c>
      <c r="B2252" s="24" t="s">
        <v>9545</v>
      </c>
      <c r="C2252" s="29">
        <v>202517111688</v>
      </c>
      <c r="D2252" s="24" t="s">
        <v>130</v>
      </c>
      <c r="E2252" s="24" t="s">
        <v>9546</v>
      </c>
      <c r="F2252" s="24" t="s">
        <v>3091</v>
      </c>
      <c r="G2252" s="24" t="s">
        <v>6302</v>
      </c>
      <c r="H2252" s="25" t="s">
        <v>9547</v>
      </c>
      <c r="I2252" s="24"/>
      <c r="J2252" s="24" t="s">
        <v>3048</v>
      </c>
      <c r="K2252" s="26">
        <v>45993</v>
      </c>
      <c r="L2252" s="26">
        <v>45075</v>
      </c>
      <c r="M2252" s="26">
        <v>45975</v>
      </c>
      <c r="N2252" s="24"/>
      <c r="O2252" s="26">
        <v>45975</v>
      </c>
      <c r="P2252" s="24" t="s">
        <v>3075</v>
      </c>
      <c r="Q2252" s="24" t="s">
        <v>3076</v>
      </c>
      <c r="R2252" s="24" t="s">
        <v>988</v>
      </c>
    </row>
    <row r="2253" spans="1:18" ht="53.4">
      <c r="A2253" s="24">
        <v>2252</v>
      </c>
      <c r="B2253" s="24" t="s">
        <v>9548</v>
      </c>
      <c r="C2253" s="29">
        <v>202517111316</v>
      </c>
      <c r="D2253" s="24" t="s">
        <v>323</v>
      </c>
      <c r="E2253" s="24" t="s">
        <v>9549</v>
      </c>
      <c r="F2253" s="24" t="s">
        <v>3091</v>
      </c>
      <c r="G2253" s="24" t="s">
        <v>5983</v>
      </c>
      <c r="H2253" s="25" t="s">
        <v>9550</v>
      </c>
      <c r="I2253" s="24"/>
      <c r="J2253" s="24" t="s">
        <v>3048</v>
      </c>
      <c r="K2253" s="26">
        <v>45923</v>
      </c>
      <c r="L2253" s="26">
        <v>45033</v>
      </c>
      <c r="M2253" s="26">
        <v>45975</v>
      </c>
      <c r="N2253" s="24"/>
      <c r="O2253" s="26">
        <v>45975</v>
      </c>
      <c r="P2253" s="24" t="s">
        <v>3130</v>
      </c>
      <c r="Q2253" s="24" t="s">
        <v>3131</v>
      </c>
      <c r="R2253" s="24" t="s">
        <v>988</v>
      </c>
    </row>
    <row r="2254" spans="1:18" ht="53.4">
      <c r="A2254" s="24">
        <v>2253</v>
      </c>
      <c r="B2254" s="24" t="s">
        <v>1623</v>
      </c>
      <c r="C2254" s="29">
        <v>202541111686</v>
      </c>
      <c r="D2254" s="24" t="s">
        <v>595</v>
      </c>
      <c r="E2254" s="24" t="s">
        <v>649</v>
      </c>
      <c r="F2254" s="24" t="s">
        <v>3052</v>
      </c>
      <c r="G2254" s="24" t="s">
        <v>9551</v>
      </c>
      <c r="H2254" s="25" t="s">
        <v>9552</v>
      </c>
      <c r="I2254" s="24" t="s">
        <v>3152</v>
      </c>
      <c r="J2254" s="24" t="s">
        <v>3470</v>
      </c>
      <c r="K2254" s="26">
        <v>45973</v>
      </c>
      <c r="L2254" s="26">
        <v>45975</v>
      </c>
      <c r="M2254" s="26">
        <v>45975</v>
      </c>
      <c r="N2254" s="26">
        <v>46918</v>
      </c>
      <c r="O2254" s="24"/>
      <c r="P2254" s="24" t="s">
        <v>3215</v>
      </c>
      <c r="Q2254" s="24" t="s">
        <v>3216</v>
      </c>
      <c r="R2254" s="24" t="s">
        <v>968</v>
      </c>
    </row>
    <row r="2255" spans="1:18" ht="27">
      <c r="A2255" s="24">
        <v>2254</v>
      </c>
      <c r="B2255" s="24" t="s">
        <v>1624</v>
      </c>
      <c r="C2255" s="29">
        <v>202541111562</v>
      </c>
      <c r="D2255" s="24" t="s">
        <v>31</v>
      </c>
      <c r="E2255" s="24" t="s">
        <v>1625</v>
      </c>
      <c r="F2255" s="24" t="s">
        <v>3091</v>
      </c>
      <c r="G2255" s="24" t="s">
        <v>31</v>
      </c>
      <c r="H2255" s="25" t="s">
        <v>9553</v>
      </c>
      <c r="I2255" s="24" t="s">
        <v>3152</v>
      </c>
      <c r="J2255" s="24" t="s">
        <v>3048</v>
      </c>
      <c r="K2255" s="26">
        <v>45975</v>
      </c>
      <c r="L2255" s="26">
        <v>45975</v>
      </c>
      <c r="M2255" s="26">
        <v>45975</v>
      </c>
      <c r="N2255" s="26">
        <v>46918</v>
      </c>
      <c r="O2255" s="24"/>
      <c r="P2255" s="24" t="s">
        <v>3098</v>
      </c>
      <c r="Q2255" s="24" t="s">
        <v>3099</v>
      </c>
      <c r="R2255" s="24" t="s">
        <v>968</v>
      </c>
    </row>
    <row r="2256" spans="1:18" ht="53.4">
      <c r="A2256" s="24">
        <v>2255</v>
      </c>
      <c r="B2256" s="24" t="s">
        <v>645</v>
      </c>
      <c r="C2256" s="29">
        <v>202517111826</v>
      </c>
      <c r="D2256" s="24" t="s">
        <v>624</v>
      </c>
      <c r="E2256" s="24" t="s">
        <v>646</v>
      </c>
      <c r="F2256" s="24" t="s">
        <v>3091</v>
      </c>
      <c r="G2256" s="24" t="s">
        <v>9554</v>
      </c>
      <c r="H2256" s="25" t="s">
        <v>9555</v>
      </c>
      <c r="I2256" s="24"/>
      <c r="J2256" s="24" t="s">
        <v>3048</v>
      </c>
      <c r="K2256" s="26">
        <v>45952</v>
      </c>
      <c r="L2256" s="26">
        <v>45033</v>
      </c>
      <c r="M2256" s="26">
        <v>45976</v>
      </c>
      <c r="N2256" s="26">
        <v>45978</v>
      </c>
      <c r="O2256" s="24"/>
      <c r="P2256" s="24" t="s">
        <v>3204</v>
      </c>
      <c r="Q2256" s="24" t="s">
        <v>3205</v>
      </c>
      <c r="R2256" s="24" t="s">
        <v>647</v>
      </c>
    </row>
    <row r="2257" spans="1:18" ht="40.200000000000003">
      <c r="A2257" s="24">
        <v>2256</v>
      </c>
      <c r="B2257" s="24" t="s">
        <v>9556</v>
      </c>
      <c r="C2257" s="29">
        <v>202547112449</v>
      </c>
      <c r="D2257" s="24" t="s">
        <v>254</v>
      </c>
      <c r="E2257" s="24" t="s">
        <v>9557</v>
      </c>
      <c r="F2257" s="24" t="s">
        <v>3059</v>
      </c>
      <c r="G2257" s="24" t="s">
        <v>5452</v>
      </c>
      <c r="H2257" s="25" t="s">
        <v>9558</v>
      </c>
      <c r="I2257" s="24"/>
      <c r="J2257" s="24" t="s">
        <v>3048</v>
      </c>
      <c r="K2257" s="26">
        <v>45943</v>
      </c>
      <c r="L2257" s="26">
        <v>45063</v>
      </c>
      <c r="M2257" s="26">
        <v>45978</v>
      </c>
      <c r="N2257" s="24"/>
      <c r="O2257" s="26">
        <v>45978</v>
      </c>
      <c r="P2257" s="24" t="s">
        <v>3228</v>
      </c>
      <c r="Q2257" s="24" t="s">
        <v>3229</v>
      </c>
      <c r="R2257" s="24" t="s">
        <v>988</v>
      </c>
    </row>
    <row r="2258" spans="1:18" ht="53.4">
      <c r="A2258" s="24">
        <v>2257</v>
      </c>
      <c r="B2258" s="24" t="s">
        <v>1626</v>
      </c>
      <c r="C2258" s="29">
        <v>202541112838</v>
      </c>
      <c r="D2258" s="24" t="s">
        <v>33</v>
      </c>
      <c r="E2258" s="24" t="s">
        <v>1627</v>
      </c>
      <c r="F2258" s="24" t="s">
        <v>3052</v>
      </c>
      <c r="G2258" s="24" t="s">
        <v>3319</v>
      </c>
      <c r="H2258" s="25" t="s">
        <v>9559</v>
      </c>
      <c r="I2258" s="24" t="s">
        <v>3152</v>
      </c>
      <c r="J2258" s="24" t="s">
        <v>3048</v>
      </c>
      <c r="K2258" s="26">
        <v>45966</v>
      </c>
      <c r="L2258" s="26">
        <v>45978</v>
      </c>
      <c r="M2258" s="26">
        <v>45978</v>
      </c>
      <c r="N2258" s="26">
        <v>46921</v>
      </c>
      <c r="O2258" s="24"/>
      <c r="P2258" s="24" t="s">
        <v>3079</v>
      </c>
      <c r="Q2258" s="24" t="s">
        <v>3080</v>
      </c>
      <c r="R2258" s="24" t="s">
        <v>968</v>
      </c>
    </row>
    <row r="2259" spans="1:18" ht="40.200000000000003">
      <c r="A2259" s="24">
        <v>2258</v>
      </c>
      <c r="B2259" s="24" t="s">
        <v>9560</v>
      </c>
      <c r="C2259" s="29">
        <v>202547112539</v>
      </c>
      <c r="D2259" s="24" t="s">
        <v>48</v>
      </c>
      <c r="E2259" s="24" t="s">
        <v>9561</v>
      </c>
      <c r="F2259" s="24" t="s">
        <v>3066</v>
      </c>
      <c r="G2259" s="24" t="s">
        <v>3319</v>
      </c>
      <c r="H2259" s="25" t="s">
        <v>9562</v>
      </c>
      <c r="I2259" s="24"/>
      <c r="J2259" s="24" t="s">
        <v>3048</v>
      </c>
      <c r="K2259" s="26">
        <v>45867</v>
      </c>
      <c r="L2259" s="26">
        <v>45084</v>
      </c>
      <c r="M2259" s="26">
        <v>45978</v>
      </c>
      <c r="N2259" s="24"/>
      <c r="O2259" s="26">
        <v>45978</v>
      </c>
      <c r="P2259" s="24" t="s">
        <v>3168</v>
      </c>
      <c r="Q2259" s="24" t="s">
        <v>3050</v>
      </c>
      <c r="R2259" s="24" t="s">
        <v>988</v>
      </c>
    </row>
    <row r="2260" spans="1:18" ht="53.4">
      <c r="A2260" s="24">
        <v>2259</v>
      </c>
      <c r="B2260" s="24" t="s">
        <v>1628</v>
      </c>
      <c r="C2260" s="29">
        <v>202511112435</v>
      </c>
      <c r="D2260" s="24" t="s">
        <v>80</v>
      </c>
      <c r="E2260" s="24" t="s">
        <v>1629</v>
      </c>
      <c r="F2260" s="24" t="s">
        <v>3052</v>
      </c>
      <c r="G2260" s="24" t="s">
        <v>9563</v>
      </c>
      <c r="H2260" s="25" t="s">
        <v>9564</v>
      </c>
      <c r="I2260" s="24" t="s">
        <v>3152</v>
      </c>
      <c r="J2260" s="24" t="s">
        <v>3048</v>
      </c>
      <c r="K2260" s="26">
        <v>45947</v>
      </c>
      <c r="L2260" s="26">
        <v>45978</v>
      </c>
      <c r="M2260" s="26">
        <v>45978</v>
      </c>
      <c r="N2260" s="26">
        <v>46921</v>
      </c>
      <c r="O2260" s="24"/>
      <c r="P2260" s="24" t="s">
        <v>3233</v>
      </c>
      <c r="Q2260" s="24" t="s">
        <v>3234</v>
      </c>
      <c r="R2260" s="24" t="s">
        <v>968</v>
      </c>
    </row>
    <row r="2261" spans="1:18" ht="27">
      <c r="A2261" s="24">
        <v>2260</v>
      </c>
      <c r="B2261" s="24" t="s">
        <v>1630</v>
      </c>
      <c r="C2261" s="29">
        <v>202541112679</v>
      </c>
      <c r="D2261" s="24" t="s">
        <v>40</v>
      </c>
      <c r="E2261" s="24" t="s">
        <v>1631</v>
      </c>
      <c r="F2261" s="24" t="s">
        <v>3091</v>
      </c>
      <c r="G2261" s="24" t="s">
        <v>4104</v>
      </c>
      <c r="H2261" s="25" t="s">
        <v>6512</v>
      </c>
      <c r="I2261" s="24" t="s">
        <v>3152</v>
      </c>
      <c r="J2261" s="24" t="s">
        <v>3048</v>
      </c>
      <c r="K2261" s="26">
        <v>45975</v>
      </c>
      <c r="L2261" s="26">
        <v>45978</v>
      </c>
      <c r="M2261" s="26">
        <v>45978</v>
      </c>
      <c r="N2261" s="26">
        <v>46921</v>
      </c>
      <c r="O2261" s="24"/>
      <c r="P2261" s="24" t="s">
        <v>3893</v>
      </c>
      <c r="Q2261" s="24" t="s">
        <v>3894</v>
      </c>
      <c r="R2261" s="24" t="s">
        <v>968</v>
      </c>
    </row>
    <row r="2262" spans="1:18" ht="53.4">
      <c r="A2262" s="24">
        <v>2261</v>
      </c>
      <c r="B2262" s="24" t="s">
        <v>9565</v>
      </c>
      <c r="C2262" s="29">
        <v>202518112542</v>
      </c>
      <c r="D2262" s="24" t="s">
        <v>396</v>
      </c>
      <c r="E2262" s="24" t="s">
        <v>9566</v>
      </c>
      <c r="F2262" s="24" t="s">
        <v>3302</v>
      </c>
      <c r="G2262" s="24" t="s">
        <v>9554</v>
      </c>
      <c r="H2262" s="25" t="s">
        <v>9567</v>
      </c>
      <c r="I2262" s="24"/>
      <c r="J2262" s="24" t="s">
        <v>3048</v>
      </c>
      <c r="K2262" s="26">
        <v>45977</v>
      </c>
      <c r="L2262" s="26">
        <v>45978</v>
      </c>
      <c r="M2262" s="26">
        <v>45978</v>
      </c>
      <c r="N2262" s="24"/>
      <c r="O2262" s="26">
        <v>45978</v>
      </c>
      <c r="P2262" s="24" t="s">
        <v>3204</v>
      </c>
      <c r="Q2262" s="24" t="s">
        <v>3205</v>
      </c>
      <c r="R2262" s="24" t="s">
        <v>988</v>
      </c>
    </row>
    <row r="2263" spans="1:18" ht="53.4">
      <c r="A2263" s="24">
        <v>2262</v>
      </c>
      <c r="B2263" s="24" t="s">
        <v>9568</v>
      </c>
      <c r="C2263" s="29">
        <v>202547112887</v>
      </c>
      <c r="D2263" s="24" t="s">
        <v>505</v>
      </c>
      <c r="E2263" s="24" t="s">
        <v>9569</v>
      </c>
      <c r="F2263" s="24" t="s">
        <v>3091</v>
      </c>
      <c r="G2263" s="24" t="s">
        <v>9570</v>
      </c>
      <c r="H2263" s="25" t="s">
        <v>9571</v>
      </c>
      <c r="I2263" s="24"/>
      <c r="J2263" s="24" t="s">
        <v>3048</v>
      </c>
      <c r="K2263" s="26">
        <v>45911</v>
      </c>
      <c r="L2263" s="26">
        <v>45034</v>
      </c>
      <c r="M2263" s="26">
        <v>45978</v>
      </c>
      <c r="N2263" s="24"/>
      <c r="O2263" s="26">
        <v>45978</v>
      </c>
      <c r="P2263" s="24" t="s">
        <v>3321</v>
      </c>
      <c r="Q2263" s="24" t="s">
        <v>3322</v>
      </c>
      <c r="R2263" s="24" t="s">
        <v>988</v>
      </c>
    </row>
    <row r="2264" spans="1:18" ht="53.4">
      <c r="A2264" s="24">
        <v>2263</v>
      </c>
      <c r="B2264" s="24" t="s">
        <v>1632</v>
      </c>
      <c r="C2264" s="29">
        <v>202541112548</v>
      </c>
      <c r="D2264" s="24" t="s">
        <v>44</v>
      </c>
      <c r="E2264" s="24" t="s">
        <v>1633</v>
      </c>
      <c r="F2264" s="24" t="s">
        <v>3052</v>
      </c>
      <c r="G2264" s="24" t="s">
        <v>3408</v>
      </c>
      <c r="H2264" s="25" t="s">
        <v>9572</v>
      </c>
      <c r="I2264" s="24" t="s">
        <v>3152</v>
      </c>
      <c r="J2264" s="24" t="s">
        <v>3334</v>
      </c>
      <c r="K2264" s="26">
        <v>45919</v>
      </c>
      <c r="L2264" s="26">
        <v>45978</v>
      </c>
      <c r="M2264" s="26">
        <v>45978</v>
      </c>
      <c r="N2264" s="26">
        <v>46921</v>
      </c>
      <c r="O2264" s="24"/>
      <c r="P2264" s="24" t="s">
        <v>3084</v>
      </c>
      <c r="Q2264" s="24" t="s">
        <v>3085</v>
      </c>
      <c r="R2264" s="24" t="s">
        <v>968</v>
      </c>
    </row>
    <row r="2265" spans="1:18" ht="53.4">
      <c r="A2265" s="24">
        <v>2264</v>
      </c>
      <c r="B2265" s="24" t="s">
        <v>9573</v>
      </c>
      <c r="C2265" s="29">
        <v>202517112469</v>
      </c>
      <c r="D2265" s="24" t="s">
        <v>129</v>
      </c>
      <c r="E2265" s="24" t="s">
        <v>9574</v>
      </c>
      <c r="F2265" s="24" t="s">
        <v>3312</v>
      </c>
      <c r="G2265" s="24" t="s">
        <v>129</v>
      </c>
      <c r="H2265" s="25" t="s">
        <v>9575</v>
      </c>
      <c r="I2265" s="24"/>
      <c r="J2265" s="24" t="s">
        <v>3048</v>
      </c>
      <c r="K2265" s="26">
        <v>45939</v>
      </c>
      <c r="L2265" s="26">
        <v>45037</v>
      </c>
      <c r="M2265" s="26">
        <v>45978</v>
      </c>
      <c r="N2265" s="24"/>
      <c r="O2265" s="26">
        <v>45978</v>
      </c>
      <c r="P2265" s="24" t="s">
        <v>3141</v>
      </c>
      <c r="Q2265" s="24" t="s">
        <v>3142</v>
      </c>
      <c r="R2265" s="24" t="s">
        <v>988</v>
      </c>
    </row>
    <row r="2266" spans="1:18" ht="66.599999999999994">
      <c r="A2266" s="24">
        <v>2265</v>
      </c>
      <c r="B2266" s="24" t="s">
        <v>9576</v>
      </c>
      <c r="C2266" s="29">
        <v>202547112895</v>
      </c>
      <c r="D2266" s="24" t="s">
        <v>50</v>
      </c>
      <c r="E2266" s="24" t="s">
        <v>9577</v>
      </c>
      <c r="F2266" s="24" t="s">
        <v>3066</v>
      </c>
      <c r="G2266" s="24" t="s">
        <v>3319</v>
      </c>
      <c r="H2266" s="25" t="s">
        <v>9578</v>
      </c>
      <c r="I2266" s="24"/>
      <c r="J2266" s="24" t="s">
        <v>3048</v>
      </c>
      <c r="K2266" s="26">
        <v>45875</v>
      </c>
      <c r="L2266" s="26">
        <v>45034</v>
      </c>
      <c r="M2266" s="26">
        <v>45978</v>
      </c>
      <c r="N2266" s="24"/>
      <c r="O2266" s="26">
        <v>45978</v>
      </c>
      <c r="P2266" s="24" t="s">
        <v>3168</v>
      </c>
      <c r="Q2266" s="24" t="s">
        <v>3050</v>
      </c>
      <c r="R2266" s="24" t="s">
        <v>988</v>
      </c>
    </row>
    <row r="2267" spans="1:18" ht="40.200000000000003">
      <c r="A2267" s="24">
        <v>2266</v>
      </c>
      <c r="B2267" s="24" t="s">
        <v>9579</v>
      </c>
      <c r="C2267" s="29">
        <v>202517112759</v>
      </c>
      <c r="D2267" s="24" t="s">
        <v>94</v>
      </c>
      <c r="E2267" s="24" t="s">
        <v>9580</v>
      </c>
      <c r="F2267" s="24" t="s">
        <v>3473</v>
      </c>
      <c r="G2267" s="24" t="s">
        <v>94</v>
      </c>
      <c r="H2267" s="25" t="s">
        <v>9581</v>
      </c>
      <c r="I2267" s="24"/>
      <c r="J2267" s="24" t="s">
        <v>3048</v>
      </c>
      <c r="K2267" s="26">
        <v>46037</v>
      </c>
      <c r="L2267" s="26">
        <v>45034</v>
      </c>
      <c r="M2267" s="26">
        <v>45978</v>
      </c>
      <c r="N2267" s="24"/>
      <c r="O2267" s="26">
        <v>45978</v>
      </c>
      <c r="P2267" s="24" t="s">
        <v>3535</v>
      </c>
      <c r="Q2267" s="24" t="s">
        <v>3536</v>
      </c>
      <c r="R2267" s="24" t="s">
        <v>988</v>
      </c>
    </row>
    <row r="2268" spans="1:18" ht="27">
      <c r="A2268" s="24">
        <v>2267</v>
      </c>
      <c r="B2268" s="24" t="s">
        <v>1634</v>
      </c>
      <c r="C2268" s="29">
        <v>202521112453</v>
      </c>
      <c r="D2268" s="24" t="s">
        <v>486</v>
      </c>
      <c r="E2268" s="24" t="s">
        <v>1635</v>
      </c>
      <c r="F2268" s="24" t="s">
        <v>3052</v>
      </c>
      <c r="G2268" s="24" t="s">
        <v>6060</v>
      </c>
      <c r="H2268" s="25" t="s">
        <v>9582</v>
      </c>
      <c r="I2268" s="24" t="s">
        <v>3152</v>
      </c>
      <c r="J2268" s="24" t="s">
        <v>3162</v>
      </c>
      <c r="K2268" s="26">
        <v>45973</v>
      </c>
      <c r="L2268" s="26">
        <v>45978</v>
      </c>
      <c r="M2268" s="26">
        <v>45978</v>
      </c>
      <c r="N2268" s="26">
        <v>46921</v>
      </c>
      <c r="O2268" s="24"/>
      <c r="P2268" s="24" t="s">
        <v>3933</v>
      </c>
      <c r="Q2268" s="24" t="s">
        <v>3934</v>
      </c>
      <c r="R2268" s="24" t="s">
        <v>968</v>
      </c>
    </row>
    <row r="2269" spans="1:18" ht="53.4">
      <c r="A2269" s="24">
        <v>2268</v>
      </c>
      <c r="B2269" s="24" t="s">
        <v>1636</v>
      </c>
      <c r="C2269" s="29">
        <v>202541112698</v>
      </c>
      <c r="D2269" s="24" t="s">
        <v>31</v>
      </c>
      <c r="E2269" s="24" t="s">
        <v>1637</v>
      </c>
      <c r="F2269" s="24" t="s">
        <v>3091</v>
      </c>
      <c r="G2269" s="24" t="s">
        <v>31</v>
      </c>
      <c r="H2269" s="25" t="s">
        <v>9583</v>
      </c>
      <c r="I2269" s="24" t="s">
        <v>3152</v>
      </c>
      <c r="J2269" s="24" t="s">
        <v>3048</v>
      </c>
      <c r="K2269" s="26">
        <v>45976</v>
      </c>
      <c r="L2269" s="26">
        <v>45978</v>
      </c>
      <c r="M2269" s="26">
        <v>45978</v>
      </c>
      <c r="N2269" s="26">
        <v>46921</v>
      </c>
      <c r="O2269" s="24"/>
      <c r="P2269" s="24" t="s">
        <v>3103</v>
      </c>
      <c r="Q2269" s="24" t="s">
        <v>3104</v>
      </c>
      <c r="R2269" s="24" t="s">
        <v>968</v>
      </c>
    </row>
    <row r="2270" spans="1:18" ht="40.200000000000003">
      <c r="A2270" s="24">
        <v>2269</v>
      </c>
      <c r="B2270" s="24" t="s">
        <v>9584</v>
      </c>
      <c r="C2270" s="29">
        <v>202547112748</v>
      </c>
      <c r="D2270" s="24" t="s">
        <v>31</v>
      </c>
      <c r="E2270" s="24" t="s">
        <v>9585</v>
      </c>
      <c r="F2270" s="24" t="s">
        <v>3091</v>
      </c>
      <c r="G2270" s="24" t="s">
        <v>31</v>
      </c>
      <c r="H2270" s="25" t="s">
        <v>9586</v>
      </c>
      <c r="I2270" s="24"/>
      <c r="J2270" s="24" t="s">
        <v>3048</v>
      </c>
      <c r="K2270" s="26">
        <v>45973</v>
      </c>
      <c r="L2270" s="26">
        <v>45140</v>
      </c>
      <c r="M2270" s="26">
        <v>45978</v>
      </c>
      <c r="N2270" s="24"/>
      <c r="O2270" s="26">
        <v>45978</v>
      </c>
      <c r="P2270" s="24" t="s">
        <v>3352</v>
      </c>
      <c r="Q2270" s="24" t="s">
        <v>3216</v>
      </c>
      <c r="R2270" s="24" t="s">
        <v>988</v>
      </c>
    </row>
    <row r="2271" spans="1:18" ht="53.4">
      <c r="A2271" s="24">
        <v>2270</v>
      </c>
      <c r="B2271" s="24" t="s">
        <v>9587</v>
      </c>
      <c r="C2271" s="29">
        <v>202517113317</v>
      </c>
      <c r="D2271" s="24" t="s">
        <v>262</v>
      </c>
      <c r="E2271" s="24" t="s">
        <v>9588</v>
      </c>
      <c r="F2271" s="24" t="s">
        <v>3045</v>
      </c>
      <c r="G2271" s="24" t="s">
        <v>3046</v>
      </c>
      <c r="H2271" s="25" t="s">
        <v>9589</v>
      </c>
      <c r="I2271" s="24"/>
      <c r="J2271" s="24" t="s">
        <v>3048</v>
      </c>
      <c r="K2271" s="26">
        <v>45960</v>
      </c>
      <c r="L2271" s="26">
        <v>45979</v>
      </c>
      <c r="M2271" s="26">
        <v>45979</v>
      </c>
      <c r="N2271" s="24"/>
      <c r="O2271" s="26">
        <v>45979</v>
      </c>
      <c r="P2271" s="24" t="s">
        <v>3254</v>
      </c>
      <c r="Q2271" s="24" t="s">
        <v>3255</v>
      </c>
      <c r="R2271" s="24" t="s">
        <v>988</v>
      </c>
    </row>
    <row r="2272" spans="1:18" ht="79.8">
      <c r="A2272" s="24">
        <v>2271</v>
      </c>
      <c r="B2272" s="24" t="s">
        <v>9590</v>
      </c>
      <c r="C2272" s="29">
        <v>202547113158</v>
      </c>
      <c r="D2272" s="24" t="s">
        <v>40</v>
      </c>
      <c r="E2272" s="24" t="s">
        <v>9591</v>
      </c>
      <c r="F2272" s="24" t="s">
        <v>3091</v>
      </c>
      <c r="G2272" s="24" t="s">
        <v>7913</v>
      </c>
      <c r="H2272" s="25" t="s">
        <v>9592</v>
      </c>
      <c r="I2272" s="24"/>
      <c r="J2272" s="24" t="s">
        <v>3048</v>
      </c>
      <c r="K2272" s="26">
        <v>45960</v>
      </c>
      <c r="L2272" s="26">
        <v>45049</v>
      </c>
      <c r="M2272" s="26">
        <v>45979</v>
      </c>
      <c r="N2272" s="24"/>
      <c r="O2272" s="26">
        <v>45979</v>
      </c>
      <c r="P2272" s="24" t="s">
        <v>3228</v>
      </c>
      <c r="Q2272" s="24" t="s">
        <v>3229</v>
      </c>
      <c r="R2272" s="24" t="s">
        <v>988</v>
      </c>
    </row>
    <row r="2273" spans="1:18" ht="66.599999999999994">
      <c r="A2273" s="24">
        <v>2272</v>
      </c>
      <c r="B2273" s="24" t="s">
        <v>790</v>
      </c>
      <c r="C2273" s="29">
        <v>202544113012</v>
      </c>
      <c r="D2273" s="24" t="s">
        <v>95</v>
      </c>
      <c r="E2273" s="24" t="s">
        <v>791</v>
      </c>
      <c r="F2273" s="24" t="s">
        <v>3059</v>
      </c>
      <c r="G2273" s="24" t="s">
        <v>7516</v>
      </c>
      <c r="H2273" s="25" t="s">
        <v>9593</v>
      </c>
      <c r="I2273" s="24"/>
      <c r="J2273" s="24" t="s">
        <v>3048</v>
      </c>
      <c r="K2273" s="26">
        <v>45964</v>
      </c>
      <c r="L2273" s="26">
        <v>45618</v>
      </c>
      <c r="M2273" s="26">
        <v>45979</v>
      </c>
      <c r="N2273" s="26">
        <v>46560</v>
      </c>
      <c r="O2273" s="24"/>
      <c r="P2273" s="24" t="s">
        <v>3149</v>
      </c>
      <c r="Q2273" s="24" t="s">
        <v>3150</v>
      </c>
      <c r="R2273" s="24" t="s">
        <v>650</v>
      </c>
    </row>
    <row r="2274" spans="1:18" ht="66.599999999999994">
      <c r="A2274" s="24">
        <v>2273</v>
      </c>
      <c r="B2274" s="24" t="s">
        <v>9594</v>
      </c>
      <c r="C2274" s="29">
        <v>202547113233</v>
      </c>
      <c r="D2274" s="24" t="s">
        <v>53</v>
      </c>
      <c r="E2274" s="24" t="s">
        <v>9595</v>
      </c>
      <c r="F2274" s="24" t="s">
        <v>3066</v>
      </c>
      <c r="G2274" s="24" t="s">
        <v>3067</v>
      </c>
      <c r="H2274" s="25" t="s">
        <v>9596</v>
      </c>
      <c r="I2274" s="24"/>
      <c r="J2274" s="24" t="s">
        <v>3048</v>
      </c>
      <c r="K2274" s="26">
        <v>45967</v>
      </c>
      <c r="L2274" s="26">
        <v>45370</v>
      </c>
      <c r="M2274" s="26">
        <v>45979</v>
      </c>
      <c r="N2274" s="24"/>
      <c r="O2274" s="26">
        <v>45979</v>
      </c>
      <c r="P2274" s="24" t="s">
        <v>3098</v>
      </c>
      <c r="Q2274" s="24" t="s">
        <v>3099</v>
      </c>
      <c r="R2274" s="24" t="s">
        <v>988</v>
      </c>
    </row>
    <row r="2275" spans="1:18" ht="40.200000000000003">
      <c r="A2275" s="24">
        <v>2274</v>
      </c>
      <c r="B2275" s="24" t="s">
        <v>1638</v>
      </c>
      <c r="C2275" s="29">
        <v>202541113483</v>
      </c>
      <c r="D2275" s="24" t="s">
        <v>46</v>
      </c>
      <c r="E2275" s="24" t="s">
        <v>1639</v>
      </c>
      <c r="F2275" s="24" t="s">
        <v>3052</v>
      </c>
      <c r="G2275" s="24" t="s">
        <v>46</v>
      </c>
      <c r="H2275" s="25" t="s">
        <v>9597</v>
      </c>
      <c r="I2275" s="24" t="s">
        <v>3152</v>
      </c>
      <c r="J2275" s="24" t="s">
        <v>3048</v>
      </c>
      <c r="K2275" s="26">
        <v>45825</v>
      </c>
      <c r="L2275" s="26">
        <v>45979</v>
      </c>
      <c r="M2275" s="26">
        <v>45979</v>
      </c>
      <c r="N2275" s="26">
        <v>46922</v>
      </c>
      <c r="O2275" s="24"/>
      <c r="P2275" s="24" t="s">
        <v>3049</v>
      </c>
      <c r="Q2275" s="24" t="s">
        <v>3050</v>
      </c>
      <c r="R2275" s="24" t="s">
        <v>968</v>
      </c>
    </row>
    <row r="2276" spans="1:18" ht="40.200000000000003">
      <c r="A2276" s="24">
        <v>2275</v>
      </c>
      <c r="B2276" s="24" t="s">
        <v>9598</v>
      </c>
      <c r="C2276" s="29">
        <v>202517113107</v>
      </c>
      <c r="D2276" s="24" t="s">
        <v>298</v>
      </c>
      <c r="E2276" s="24" t="s">
        <v>9599</v>
      </c>
      <c r="F2276" s="24" t="s">
        <v>3045</v>
      </c>
      <c r="G2276" s="24" t="s">
        <v>8640</v>
      </c>
      <c r="H2276" s="25" t="s">
        <v>9600</v>
      </c>
      <c r="I2276" s="24"/>
      <c r="J2276" s="24" t="s">
        <v>3048</v>
      </c>
      <c r="K2276" s="26">
        <v>45917</v>
      </c>
      <c r="L2276" s="26">
        <v>45048</v>
      </c>
      <c r="M2276" s="26">
        <v>45979</v>
      </c>
      <c r="N2276" s="24"/>
      <c r="O2276" s="26">
        <v>45979</v>
      </c>
      <c r="P2276" s="24" t="s">
        <v>3305</v>
      </c>
      <c r="Q2276" s="24" t="s">
        <v>3306</v>
      </c>
      <c r="R2276" s="24" t="s">
        <v>988</v>
      </c>
    </row>
    <row r="2277" spans="1:18" ht="53.4">
      <c r="A2277" s="24">
        <v>2276</v>
      </c>
      <c r="B2277" s="24" t="s">
        <v>9601</v>
      </c>
      <c r="C2277" s="29">
        <v>202517113266</v>
      </c>
      <c r="D2277" s="24" t="s">
        <v>35</v>
      </c>
      <c r="E2277" s="24" t="s">
        <v>9602</v>
      </c>
      <c r="F2277" s="24" t="s">
        <v>3091</v>
      </c>
      <c r="G2277" s="24" t="s">
        <v>3213</v>
      </c>
      <c r="H2277" s="25" t="s">
        <v>9603</v>
      </c>
      <c r="I2277" s="24"/>
      <c r="J2277" s="24" t="s">
        <v>3048</v>
      </c>
      <c r="K2277" s="26">
        <v>45966</v>
      </c>
      <c r="L2277" s="26">
        <v>45040</v>
      </c>
      <c r="M2277" s="26">
        <v>45979</v>
      </c>
      <c r="N2277" s="24"/>
      <c r="O2277" s="26">
        <v>45979</v>
      </c>
      <c r="P2277" s="24" t="s">
        <v>3254</v>
      </c>
      <c r="Q2277" s="24" t="s">
        <v>3255</v>
      </c>
      <c r="R2277" s="24" t="s">
        <v>988</v>
      </c>
    </row>
    <row r="2278" spans="1:18" ht="40.200000000000003">
      <c r="A2278" s="24">
        <v>2277</v>
      </c>
      <c r="B2278" s="24" t="s">
        <v>9604</v>
      </c>
      <c r="C2278" s="29">
        <v>202517113080</v>
      </c>
      <c r="D2278" s="24" t="s">
        <v>409</v>
      </c>
      <c r="E2278" s="24" t="s">
        <v>9605</v>
      </c>
      <c r="F2278" s="24" t="s">
        <v>3045</v>
      </c>
      <c r="G2278" s="24" t="s">
        <v>9606</v>
      </c>
      <c r="H2278" s="25" t="s">
        <v>9607</v>
      </c>
      <c r="I2278" s="24"/>
      <c r="J2278" s="24" t="s">
        <v>3048</v>
      </c>
      <c r="K2278" s="26">
        <v>45897</v>
      </c>
      <c r="L2278" s="26">
        <v>45044</v>
      </c>
      <c r="M2278" s="26">
        <v>45979</v>
      </c>
      <c r="N2278" s="24"/>
      <c r="O2278" s="26">
        <v>45979</v>
      </c>
      <c r="P2278" s="24" t="s">
        <v>3294</v>
      </c>
      <c r="Q2278" s="24" t="s">
        <v>3295</v>
      </c>
      <c r="R2278" s="24" t="s">
        <v>988</v>
      </c>
    </row>
    <row r="2279" spans="1:18" ht="27">
      <c r="A2279" s="24">
        <v>2278</v>
      </c>
      <c r="B2279" s="24" t="s">
        <v>9608</v>
      </c>
      <c r="C2279" s="29">
        <v>202517113078</v>
      </c>
      <c r="D2279" s="24" t="s">
        <v>409</v>
      </c>
      <c r="E2279" s="24" t="s">
        <v>9609</v>
      </c>
      <c r="F2279" s="24" t="s">
        <v>3045</v>
      </c>
      <c r="G2279" s="24" t="s">
        <v>9606</v>
      </c>
      <c r="H2279" s="25" t="s">
        <v>9610</v>
      </c>
      <c r="I2279" s="24"/>
      <c r="J2279" s="24" t="s">
        <v>3048</v>
      </c>
      <c r="K2279" s="26">
        <v>45897</v>
      </c>
      <c r="L2279" s="26">
        <v>45044</v>
      </c>
      <c r="M2279" s="26">
        <v>45979</v>
      </c>
      <c r="N2279" s="24"/>
      <c r="O2279" s="26">
        <v>45979</v>
      </c>
      <c r="P2279" s="24" t="s">
        <v>3294</v>
      </c>
      <c r="Q2279" s="24" t="s">
        <v>3295</v>
      </c>
      <c r="R2279" s="24" t="s">
        <v>988</v>
      </c>
    </row>
    <row r="2280" spans="1:18" ht="27">
      <c r="A2280" s="24">
        <v>2279</v>
      </c>
      <c r="B2280" s="24" t="s">
        <v>9611</v>
      </c>
      <c r="C2280" s="29">
        <v>202517113132</v>
      </c>
      <c r="D2280" s="24" t="s">
        <v>396</v>
      </c>
      <c r="E2280" s="24" t="s">
        <v>9612</v>
      </c>
      <c r="F2280" s="24" t="s">
        <v>3302</v>
      </c>
      <c r="G2280" s="24" t="s">
        <v>9613</v>
      </c>
      <c r="H2280" s="25" t="s">
        <v>9614</v>
      </c>
      <c r="I2280" s="24"/>
      <c r="J2280" s="24" t="s">
        <v>3162</v>
      </c>
      <c r="K2280" s="26">
        <v>45953</v>
      </c>
      <c r="L2280" s="26">
        <v>45049</v>
      </c>
      <c r="M2280" s="26">
        <v>45979</v>
      </c>
      <c r="N2280" s="24"/>
      <c r="O2280" s="26">
        <v>45979</v>
      </c>
      <c r="P2280" s="24" t="s">
        <v>3084</v>
      </c>
      <c r="Q2280" s="24" t="s">
        <v>3085</v>
      </c>
      <c r="R2280" s="24" t="s">
        <v>988</v>
      </c>
    </row>
    <row r="2281" spans="1:18" ht="40.200000000000003">
      <c r="A2281" s="24">
        <v>2280</v>
      </c>
      <c r="B2281" s="24" t="s">
        <v>9615</v>
      </c>
      <c r="C2281" s="29">
        <v>202517113085</v>
      </c>
      <c r="D2281" s="24" t="s">
        <v>82</v>
      </c>
      <c r="E2281" s="24" t="s">
        <v>9616</v>
      </c>
      <c r="F2281" s="24" t="s">
        <v>3045</v>
      </c>
      <c r="G2281" s="24" t="s">
        <v>6009</v>
      </c>
      <c r="H2281" s="25" t="s">
        <v>9617</v>
      </c>
      <c r="I2281" s="24"/>
      <c r="J2281" s="24" t="s">
        <v>3048</v>
      </c>
      <c r="K2281" s="26">
        <v>45854</v>
      </c>
      <c r="L2281" s="26">
        <v>45138</v>
      </c>
      <c r="M2281" s="26">
        <v>45979</v>
      </c>
      <c r="N2281" s="24"/>
      <c r="O2281" s="26">
        <v>45979</v>
      </c>
      <c r="P2281" s="24" t="s">
        <v>3305</v>
      </c>
      <c r="Q2281" s="24" t="s">
        <v>3306</v>
      </c>
      <c r="R2281" s="24" t="s">
        <v>988</v>
      </c>
    </row>
    <row r="2282" spans="1:18" ht="40.200000000000003">
      <c r="A2282" s="24">
        <v>2281</v>
      </c>
      <c r="B2282" s="24" t="s">
        <v>9618</v>
      </c>
      <c r="C2282" s="29">
        <v>202547113234</v>
      </c>
      <c r="D2282" s="24" t="s">
        <v>32</v>
      </c>
      <c r="E2282" s="24" t="s">
        <v>9619</v>
      </c>
      <c r="F2282" s="24" t="s">
        <v>3066</v>
      </c>
      <c r="G2282" s="24" t="s">
        <v>3067</v>
      </c>
      <c r="H2282" s="25" t="s">
        <v>9620</v>
      </c>
      <c r="I2282" s="24"/>
      <c r="J2282" s="24" t="s">
        <v>3048</v>
      </c>
      <c r="K2282" s="26">
        <v>45965</v>
      </c>
      <c r="L2282" s="26">
        <v>45254</v>
      </c>
      <c r="M2282" s="26">
        <v>45979</v>
      </c>
      <c r="N2282" s="24"/>
      <c r="O2282" s="26">
        <v>45979</v>
      </c>
      <c r="P2282" s="24" t="s">
        <v>3098</v>
      </c>
      <c r="Q2282" s="24" t="s">
        <v>3099</v>
      </c>
      <c r="R2282" s="24" t="s">
        <v>988</v>
      </c>
    </row>
    <row r="2283" spans="1:18" ht="40.200000000000003">
      <c r="A2283" s="24">
        <v>2282</v>
      </c>
      <c r="B2283" s="24" t="s">
        <v>9621</v>
      </c>
      <c r="C2283" s="29">
        <v>202517113346</v>
      </c>
      <c r="D2283" s="24" t="s">
        <v>283</v>
      </c>
      <c r="E2283" s="24" t="s">
        <v>9622</v>
      </c>
      <c r="F2283" s="24" t="s">
        <v>3045</v>
      </c>
      <c r="G2283" s="24" t="s">
        <v>6251</v>
      </c>
      <c r="H2283" s="25" t="s">
        <v>9623</v>
      </c>
      <c r="I2283" s="24"/>
      <c r="J2283" s="24" t="s">
        <v>3048</v>
      </c>
      <c r="K2283" s="26">
        <v>45925</v>
      </c>
      <c r="L2283" s="26">
        <v>45040</v>
      </c>
      <c r="M2283" s="26">
        <v>45979</v>
      </c>
      <c r="N2283" s="24"/>
      <c r="O2283" s="26">
        <v>45979</v>
      </c>
      <c r="P2283" s="24" t="s">
        <v>3695</v>
      </c>
      <c r="Q2283" s="24" t="s">
        <v>3085</v>
      </c>
      <c r="R2283" s="24" t="s">
        <v>988</v>
      </c>
    </row>
    <row r="2284" spans="1:18" ht="53.4">
      <c r="A2284" s="24">
        <v>2283</v>
      </c>
      <c r="B2284" s="24" t="s">
        <v>796</v>
      </c>
      <c r="C2284" s="29">
        <v>202514113252</v>
      </c>
      <c r="D2284" s="24" t="s">
        <v>87</v>
      </c>
      <c r="E2284" s="24" t="s">
        <v>797</v>
      </c>
      <c r="F2284" s="24" t="s">
        <v>5280</v>
      </c>
      <c r="G2284" s="24" t="s">
        <v>87</v>
      </c>
      <c r="H2284" s="25" t="s">
        <v>9624</v>
      </c>
      <c r="I2284" s="24"/>
      <c r="J2284" s="24" t="s">
        <v>3048</v>
      </c>
      <c r="K2284" s="26">
        <v>45978</v>
      </c>
      <c r="L2284" s="26">
        <v>45621</v>
      </c>
      <c r="M2284" s="26">
        <v>45979</v>
      </c>
      <c r="N2284" s="26">
        <v>46563</v>
      </c>
      <c r="O2284" s="24"/>
      <c r="P2284" s="24" t="s">
        <v>3114</v>
      </c>
      <c r="Q2284" s="24" t="s">
        <v>3094</v>
      </c>
      <c r="R2284" s="24" t="s">
        <v>650</v>
      </c>
    </row>
    <row r="2285" spans="1:18" ht="40.200000000000003">
      <c r="A2285" s="24">
        <v>2284</v>
      </c>
      <c r="B2285" s="24" t="s">
        <v>9625</v>
      </c>
      <c r="C2285" s="29">
        <v>202517113260</v>
      </c>
      <c r="D2285" s="24" t="s">
        <v>635</v>
      </c>
      <c r="E2285" s="24" t="s">
        <v>9626</v>
      </c>
      <c r="F2285" s="24" t="s">
        <v>3059</v>
      </c>
      <c r="G2285" s="24" t="s">
        <v>635</v>
      </c>
      <c r="H2285" s="25" t="s">
        <v>9627</v>
      </c>
      <c r="I2285" s="24"/>
      <c r="J2285" s="24" t="s">
        <v>3048</v>
      </c>
      <c r="K2285" s="26">
        <v>45940</v>
      </c>
      <c r="L2285" s="26">
        <v>45041</v>
      </c>
      <c r="M2285" s="26">
        <v>45979</v>
      </c>
      <c r="N2285" s="24"/>
      <c r="O2285" s="26">
        <v>45979</v>
      </c>
      <c r="P2285" s="24" t="s">
        <v>3726</v>
      </c>
      <c r="Q2285" s="24" t="s">
        <v>3727</v>
      </c>
      <c r="R2285" s="24" t="s">
        <v>988</v>
      </c>
    </row>
    <row r="2286" spans="1:18" ht="27">
      <c r="A2286" s="24">
        <v>2285</v>
      </c>
      <c r="B2286" s="24" t="s">
        <v>9628</v>
      </c>
      <c r="C2286" s="29">
        <v>202517113532</v>
      </c>
      <c r="D2286" s="24" t="s">
        <v>31</v>
      </c>
      <c r="E2286" s="24" t="s">
        <v>9629</v>
      </c>
      <c r="F2286" s="24" t="s">
        <v>3091</v>
      </c>
      <c r="G2286" s="24" t="s">
        <v>31</v>
      </c>
      <c r="H2286" s="25" t="s">
        <v>9630</v>
      </c>
      <c r="I2286" s="24"/>
      <c r="J2286" s="24" t="s">
        <v>3048</v>
      </c>
      <c r="K2286" s="26">
        <v>45973</v>
      </c>
      <c r="L2286" s="26">
        <v>45142</v>
      </c>
      <c r="M2286" s="26">
        <v>45979</v>
      </c>
      <c r="N2286" s="24"/>
      <c r="O2286" s="26">
        <v>45979</v>
      </c>
      <c r="P2286" s="24" t="s">
        <v>3069</v>
      </c>
      <c r="Q2286" s="24" t="s">
        <v>3070</v>
      </c>
      <c r="R2286" s="24" t="s">
        <v>988</v>
      </c>
    </row>
    <row r="2287" spans="1:18" ht="40.200000000000003">
      <c r="A2287" s="24">
        <v>2286</v>
      </c>
      <c r="B2287" s="24" t="s">
        <v>9631</v>
      </c>
      <c r="C2287" s="29">
        <v>202547113235</v>
      </c>
      <c r="D2287" s="24" t="s">
        <v>31</v>
      </c>
      <c r="E2287" s="24" t="s">
        <v>9632</v>
      </c>
      <c r="F2287" s="24" t="s">
        <v>3091</v>
      </c>
      <c r="G2287" s="24" t="s">
        <v>31</v>
      </c>
      <c r="H2287" s="25" t="s">
        <v>9633</v>
      </c>
      <c r="I2287" s="24"/>
      <c r="J2287" s="24" t="s">
        <v>3048</v>
      </c>
      <c r="K2287" s="26">
        <v>45973</v>
      </c>
      <c r="L2287" s="26">
        <v>45142</v>
      </c>
      <c r="M2287" s="26">
        <v>45979</v>
      </c>
      <c r="N2287" s="24"/>
      <c r="O2287" s="26">
        <v>45979</v>
      </c>
      <c r="P2287" s="24" t="s">
        <v>3192</v>
      </c>
      <c r="Q2287" s="24" t="s">
        <v>3193</v>
      </c>
      <c r="R2287" s="24" t="s">
        <v>988</v>
      </c>
    </row>
    <row r="2288" spans="1:18" ht="93">
      <c r="A2288" s="24">
        <v>2287</v>
      </c>
      <c r="B2288" s="24" t="s">
        <v>9634</v>
      </c>
      <c r="C2288" s="29">
        <v>202547113063</v>
      </c>
      <c r="D2288" s="24" t="s">
        <v>31</v>
      </c>
      <c r="E2288" s="24" t="s">
        <v>9635</v>
      </c>
      <c r="F2288" s="24" t="s">
        <v>3091</v>
      </c>
      <c r="G2288" s="24" t="s">
        <v>31</v>
      </c>
      <c r="H2288" s="25" t="s">
        <v>9636</v>
      </c>
      <c r="I2288" s="24"/>
      <c r="J2288" s="24" t="s">
        <v>3048</v>
      </c>
      <c r="K2288" s="26">
        <v>45973</v>
      </c>
      <c r="L2288" s="26">
        <v>45979</v>
      </c>
      <c r="M2288" s="26">
        <v>45979</v>
      </c>
      <c r="N2288" s="24"/>
      <c r="O2288" s="26">
        <v>45979</v>
      </c>
      <c r="P2288" s="24" t="s">
        <v>3272</v>
      </c>
      <c r="Q2288" s="24" t="s">
        <v>3273</v>
      </c>
      <c r="R2288" s="24" t="s">
        <v>988</v>
      </c>
    </row>
    <row r="2289" spans="1:18" ht="40.200000000000003">
      <c r="A2289" s="24">
        <v>2288</v>
      </c>
      <c r="B2289" s="24" t="s">
        <v>9637</v>
      </c>
      <c r="C2289" s="29">
        <v>202547113155</v>
      </c>
      <c r="D2289" s="24" t="s">
        <v>31</v>
      </c>
      <c r="E2289" s="24" t="s">
        <v>9638</v>
      </c>
      <c r="F2289" s="24" t="s">
        <v>3091</v>
      </c>
      <c r="G2289" s="24" t="s">
        <v>31</v>
      </c>
      <c r="H2289" s="25" t="s">
        <v>9639</v>
      </c>
      <c r="I2289" s="24"/>
      <c r="J2289" s="24" t="s">
        <v>3048</v>
      </c>
      <c r="K2289" s="26">
        <v>45973</v>
      </c>
      <c r="L2289" s="26">
        <v>45118</v>
      </c>
      <c r="M2289" s="26">
        <v>45979</v>
      </c>
      <c r="N2289" s="24"/>
      <c r="O2289" s="26">
        <v>45979</v>
      </c>
      <c r="P2289" s="24" t="s">
        <v>3103</v>
      </c>
      <c r="Q2289" s="24" t="s">
        <v>3104</v>
      </c>
      <c r="R2289" s="24" t="s">
        <v>988</v>
      </c>
    </row>
    <row r="2290" spans="1:18" ht="27">
      <c r="A2290" s="24">
        <v>2289</v>
      </c>
      <c r="B2290" s="24" t="s">
        <v>1642</v>
      </c>
      <c r="C2290" s="29">
        <v>202511113749</v>
      </c>
      <c r="D2290" s="24" t="s">
        <v>428</v>
      </c>
      <c r="E2290" s="24" t="s">
        <v>649</v>
      </c>
      <c r="F2290" s="24" t="s">
        <v>3052</v>
      </c>
      <c r="G2290" s="24" t="s">
        <v>9640</v>
      </c>
      <c r="H2290" s="25" t="s">
        <v>9641</v>
      </c>
      <c r="I2290" s="24" t="s">
        <v>3152</v>
      </c>
      <c r="J2290" s="24" t="s">
        <v>3048</v>
      </c>
      <c r="K2290" s="26">
        <v>45960</v>
      </c>
      <c r="L2290" s="26">
        <v>45980</v>
      </c>
      <c r="M2290" s="26">
        <v>45980</v>
      </c>
      <c r="N2290" s="26">
        <v>46923</v>
      </c>
      <c r="O2290" s="24"/>
      <c r="P2290" s="24" t="s">
        <v>3135</v>
      </c>
      <c r="Q2290" s="24" t="s">
        <v>3136</v>
      </c>
      <c r="R2290" s="24" t="s">
        <v>968</v>
      </c>
    </row>
    <row r="2291" spans="1:18" ht="53.4">
      <c r="A2291" s="24">
        <v>2290</v>
      </c>
      <c r="B2291" s="24" t="s">
        <v>1643</v>
      </c>
      <c r="C2291" s="29">
        <v>202541113877</v>
      </c>
      <c r="D2291" s="24" t="s">
        <v>37</v>
      </c>
      <c r="E2291" s="24" t="s">
        <v>1644</v>
      </c>
      <c r="F2291" s="24" t="s">
        <v>3059</v>
      </c>
      <c r="G2291" s="24" t="s">
        <v>3330</v>
      </c>
      <c r="H2291" s="25" t="s">
        <v>9642</v>
      </c>
      <c r="I2291" s="24" t="s">
        <v>23</v>
      </c>
      <c r="J2291" s="24" t="s">
        <v>3048</v>
      </c>
      <c r="K2291" s="26">
        <v>45944</v>
      </c>
      <c r="L2291" s="26">
        <v>45980</v>
      </c>
      <c r="M2291" s="26">
        <v>45980</v>
      </c>
      <c r="N2291" s="26">
        <v>46923</v>
      </c>
      <c r="O2291" s="24"/>
      <c r="P2291" s="24" t="s">
        <v>3204</v>
      </c>
      <c r="Q2291" s="24" t="s">
        <v>3205</v>
      </c>
      <c r="R2291" s="24" t="s">
        <v>974</v>
      </c>
    </row>
    <row r="2292" spans="1:18" ht="53.4">
      <c r="A2292" s="24">
        <v>2291</v>
      </c>
      <c r="B2292" s="24" t="s">
        <v>1640</v>
      </c>
      <c r="C2292" s="29">
        <v>202541114512</v>
      </c>
      <c r="D2292" s="24" t="s">
        <v>33</v>
      </c>
      <c r="E2292" s="24" t="s">
        <v>1641</v>
      </c>
      <c r="F2292" s="24" t="s">
        <v>3052</v>
      </c>
      <c r="G2292" s="24" t="s">
        <v>3319</v>
      </c>
      <c r="H2292" s="25" t="s">
        <v>9643</v>
      </c>
      <c r="I2292" s="24" t="s">
        <v>3152</v>
      </c>
      <c r="J2292" s="24" t="s">
        <v>3048</v>
      </c>
      <c r="K2292" s="26">
        <v>45978</v>
      </c>
      <c r="L2292" s="26">
        <v>45980</v>
      </c>
      <c r="M2292" s="26">
        <v>45980</v>
      </c>
      <c r="N2292" s="26">
        <v>46923</v>
      </c>
      <c r="O2292" s="24"/>
      <c r="P2292" s="24" t="s">
        <v>3079</v>
      </c>
      <c r="Q2292" s="24" t="s">
        <v>3080</v>
      </c>
      <c r="R2292" s="24" t="s">
        <v>968</v>
      </c>
    </row>
    <row r="2293" spans="1:18" ht="27">
      <c r="A2293" s="24">
        <v>2292</v>
      </c>
      <c r="B2293" s="24" t="s">
        <v>9644</v>
      </c>
      <c r="C2293" s="29">
        <v>202547113886</v>
      </c>
      <c r="D2293" s="24" t="s">
        <v>388</v>
      </c>
      <c r="E2293" s="24" t="s">
        <v>649</v>
      </c>
      <c r="F2293" s="24" t="s">
        <v>3052</v>
      </c>
      <c r="G2293" s="24" t="s">
        <v>9645</v>
      </c>
      <c r="H2293" s="25" t="s">
        <v>9646</v>
      </c>
      <c r="I2293" s="24"/>
      <c r="J2293" s="24" t="s">
        <v>3048</v>
      </c>
      <c r="K2293" s="26">
        <v>45978</v>
      </c>
      <c r="L2293" s="26">
        <v>45147</v>
      </c>
      <c r="M2293" s="26">
        <v>45980</v>
      </c>
      <c r="N2293" s="24"/>
      <c r="O2293" s="26">
        <v>46041</v>
      </c>
      <c r="P2293" s="24" t="s">
        <v>3388</v>
      </c>
      <c r="Q2293" s="24" t="s">
        <v>3389</v>
      </c>
      <c r="R2293" s="24" t="s">
        <v>988</v>
      </c>
    </row>
    <row r="2294" spans="1:18" ht="40.200000000000003">
      <c r="A2294" s="24">
        <v>2293</v>
      </c>
      <c r="B2294" s="24" t="s">
        <v>9647</v>
      </c>
      <c r="C2294" s="29">
        <v>202517113904</v>
      </c>
      <c r="D2294" s="24" t="s">
        <v>127</v>
      </c>
      <c r="E2294" s="24" t="s">
        <v>9648</v>
      </c>
      <c r="F2294" s="24" t="s">
        <v>3117</v>
      </c>
      <c r="G2294" s="24" t="s">
        <v>9419</v>
      </c>
      <c r="H2294" s="25" t="s">
        <v>9649</v>
      </c>
      <c r="I2294" s="24"/>
      <c r="J2294" s="24" t="s">
        <v>3048</v>
      </c>
      <c r="K2294" s="26">
        <v>45917</v>
      </c>
      <c r="L2294" s="26">
        <v>45043</v>
      </c>
      <c r="M2294" s="26">
        <v>45980</v>
      </c>
      <c r="N2294" s="24"/>
      <c r="O2294" s="26">
        <v>45980</v>
      </c>
      <c r="P2294" s="24" t="s">
        <v>3315</v>
      </c>
      <c r="Q2294" s="24" t="s">
        <v>3316</v>
      </c>
      <c r="R2294" s="24" t="s">
        <v>988</v>
      </c>
    </row>
    <row r="2295" spans="1:18" ht="40.200000000000003">
      <c r="A2295" s="24">
        <v>2294</v>
      </c>
      <c r="B2295" s="24" t="s">
        <v>802</v>
      </c>
      <c r="C2295" s="29">
        <v>202544113767</v>
      </c>
      <c r="D2295" s="24" t="s">
        <v>401</v>
      </c>
      <c r="E2295" s="24" t="s">
        <v>803</v>
      </c>
      <c r="F2295" s="24" t="s">
        <v>3059</v>
      </c>
      <c r="G2295" s="24" t="s">
        <v>7516</v>
      </c>
      <c r="H2295" s="25" t="s">
        <v>9650</v>
      </c>
      <c r="I2295" s="24"/>
      <c r="J2295" s="24" t="s">
        <v>3048</v>
      </c>
      <c r="K2295" s="26">
        <v>45974</v>
      </c>
      <c r="L2295" s="26">
        <v>45625</v>
      </c>
      <c r="M2295" s="26">
        <v>45980</v>
      </c>
      <c r="N2295" s="26">
        <v>46567</v>
      </c>
      <c r="O2295" s="24"/>
      <c r="P2295" s="24" t="s">
        <v>3388</v>
      </c>
      <c r="Q2295" s="24" t="s">
        <v>3389</v>
      </c>
      <c r="R2295" s="24" t="s">
        <v>650</v>
      </c>
    </row>
    <row r="2296" spans="1:18" ht="53.4">
      <c r="A2296" s="24">
        <v>2295</v>
      </c>
      <c r="B2296" s="24" t="s">
        <v>9651</v>
      </c>
      <c r="C2296" s="29">
        <v>202517113700</v>
      </c>
      <c r="D2296" s="24" t="s">
        <v>59</v>
      </c>
      <c r="E2296" s="24" t="s">
        <v>9652</v>
      </c>
      <c r="F2296" s="24" t="s">
        <v>3066</v>
      </c>
      <c r="G2296" s="24" t="s">
        <v>3319</v>
      </c>
      <c r="H2296" s="25" t="s">
        <v>9653</v>
      </c>
      <c r="I2296" s="24"/>
      <c r="J2296" s="24" t="s">
        <v>3048</v>
      </c>
      <c r="K2296" s="26">
        <v>45924</v>
      </c>
      <c r="L2296" s="26">
        <v>45037</v>
      </c>
      <c r="M2296" s="26">
        <v>45980</v>
      </c>
      <c r="N2296" s="24"/>
      <c r="O2296" s="26">
        <v>45980</v>
      </c>
      <c r="P2296" s="24" t="s">
        <v>3141</v>
      </c>
      <c r="Q2296" s="24" t="s">
        <v>3142</v>
      </c>
      <c r="R2296" s="24" t="s">
        <v>988</v>
      </c>
    </row>
    <row r="2297" spans="1:18" ht="40.200000000000003">
      <c r="A2297" s="24">
        <v>2296</v>
      </c>
      <c r="B2297" s="24" t="s">
        <v>1645</v>
      </c>
      <c r="C2297" s="29">
        <v>202541113941</v>
      </c>
      <c r="D2297" s="24" t="s">
        <v>459</v>
      </c>
      <c r="E2297" s="24" t="s">
        <v>1646</v>
      </c>
      <c r="F2297" s="24" t="s">
        <v>3091</v>
      </c>
      <c r="G2297" s="24" t="s">
        <v>459</v>
      </c>
      <c r="H2297" s="25" t="s">
        <v>9654</v>
      </c>
      <c r="I2297" s="24" t="s">
        <v>3152</v>
      </c>
      <c r="J2297" s="24" t="s">
        <v>3048</v>
      </c>
      <c r="K2297" s="26">
        <v>45980</v>
      </c>
      <c r="L2297" s="26">
        <v>45980</v>
      </c>
      <c r="M2297" s="26">
        <v>45980</v>
      </c>
      <c r="N2297" s="26">
        <v>46923</v>
      </c>
      <c r="O2297" s="24"/>
      <c r="P2297" s="24" t="s">
        <v>3254</v>
      </c>
      <c r="Q2297" s="24" t="s">
        <v>3255</v>
      </c>
      <c r="R2297" s="24" t="s">
        <v>968</v>
      </c>
    </row>
    <row r="2298" spans="1:18" ht="27">
      <c r="A2298" s="24">
        <v>2297</v>
      </c>
      <c r="B2298" s="24" t="s">
        <v>9655</v>
      </c>
      <c r="C2298" s="29">
        <v>202517113678</v>
      </c>
      <c r="D2298" s="24" t="s">
        <v>122</v>
      </c>
      <c r="E2298" s="24" t="s">
        <v>9656</v>
      </c>
      <c r="F2298" s="24" t="s">
        <v>3302</v>
      </c>
      <c r="G2298" s="24" t="s">
        <v>5961</v>
      </c>
      <c r="H2298" s="25" t="s">
        <v>9657</v>
      </c>
      <c r="I2298" s="24"/>
      <c r="J2298" s="24" t="s">
        <v>3048</v>
      </c>
      <c r="K2298" s="26">
        <v>45919</v>
      </c>
      <c r="L2298" s="26">
        <v>45036</v>
      </c>
      <c r="M2298" s="26">
        <v>45980</v>
      </c>
      <c r="N2298" s="24"/>
      <c r="O2298" s="26">
        <v>45980</v>
      </c>
      <c r="P2298" s="24" t="s">
        <v>3130</v>
      </c>
      <c r="Q2298" s="24" t="s">
        <v>3131</v>
      </c>
      <c r="R2298" s="24" t="s">
        <v>988</v>
      </c>
    </row>
    <row r="2299" spans="1:18" ht="53.4">
      <c r="A2299" s="24">
        <v>2298</v>
      </c>
      <c r="B2299" s="24" t="s">
        <v>9658</v>
      </c>
      <c r="C2299" s="29">
        <v>202517113831</v>
      </c>
      <c r="D2299" s="24" t="s">
        <v>40</v>
      </c>
      <c r="E2299" s="24" t="s">
        <v>9659</v>
      </c>
      <c r="F2299" s="24" t="s">
        <v>3091</v>
      </c>
      <c r="G2299" s="24" t="s">
        <v>9660</v>
      </c>
      <c r="H2299" s="25" t="s">
        <v>9661</v>
      </c>
      <c r="I2299" s="24"/>
      <c r="J2299" s="24" t="s">
        <v>3048</v>
      </c>
      <c r="K2299" s="26">
        <v>45978</v>
      </c>
      <c r="L2299" s="26">
        <v>45035</v>
      </c>
      <c r="M2299" s="26">
        <v>45980</v>
      </c>
      <c r="N2299" s="24"/>
      <c r="O2299" s="26">
        <v>45980</v>
      </c>
      <c r="P2299" s="24" t="s">
        <v>3109</v>
      </c>
      <c r="Q2299" s="24" t="s">
        <v>3110</v>
      </c>
      <c r="R2299" s="24" t="s">
        <v>988</v>
      </c>
    </row>
    <row r="2300" spans="1:18" ht="40.200000000000003">
      <c r="A2300" s="24">
        <v>2299</v>
      </c>
      <c r="B2300" s="24" t="s">
        <v>9662</v>
      </c>
      <c r="C2300" s="29">
        <v>202517113952</v>
      </c>
      <c r="D2300" s="24" t="s">
        <v>76</v>
      </c>
      <c r="E2300" s="24" t="s">
        <v>9663</v>
      </c>
      <c r="F2300" s="24" t="s">
        <v>3066</v>
      </c>
      <c r="G2300" s="24" t="s">
        <v>3319</v>
      </c>
      <c r="H2300" s="25" t="s">
        <v>9664</v>
      </c>
      <c r="I2300" s="24"/>
      <c r="J2300" s="24" t="s">
        <v>3048</v>
      </c>
      <c r="K2300" s="26">
        <v>45912</v>
      </c>
      <c r="L2300" s="26">
        <v>45126</v>
      </c>
      <c r="M2300" s="26">
        <v>45980</v>
      </c>
      <c r="N2300" s="24"/>
      <c r="O2300" s="26">
        <v>45980</v>
      </c>
      <c r="P2300" s="24" t="s">
        <v>3254</v>
      </c>
      <c r="Q2300" s="24" t="s">
        <v>3255</v>
      </c>
      <c r="R2300" s="24" t="s">
        <v>988</v>
      </c>
    </row>
    <row r="2301" spans="1:18" ht="53.4">
      <c r="A2301" s="24">
        <v>2300</v>
      </c>
      <c r="B2301" s="24" t="s">
        <v>1647</v>
      </c>
      <c r="C2301" s="29">
        <v>202511113891</v>
      </c>
      <c r="D2301" s="24" t="s">
        <v>35</v>
      </c>
      <c r="E2301" s="24" t="s">
        <v>1648</v>
      </c>
      <c r="F2301" s="24" t="s">
        <v>3091</v>
      </c>
      <c r="G2301" s="24" t="s">
        <v>3213</v>
      </c>
      <c r="H2301" s="25" t="s">
        <v>9665</v>
      </c>
      <c r="I2301" s="24" t="s">
        <v>3152</v>
      </c>
      <c r="J2301" s="24" t="s">
        <v>3048</v>
      </c>
      <c r="K2301" s="26">
        <v>45979</v>
      </c>
      <c r="L2301" s="26">
        <v>45980</v>
      </c>
      <c r="M2301" s="26">
        <v>45980</v>
      </c>
      <c r="N2301" s="26">
        <v>46923</v>
      </c>
      <c r="O2301" s="24"/>
      <c r="P2301" s="24" t="s">
        <v>3968</v>
      </c>
      <c r="Q2301" s="24" t="s">
        <v>3969</v>
      </c>
      <c r="R2301" s="24" t="s">
        <v>968</v>
      </c>
    </row>
    <row r="2302" spans="1:18" ht="40.200000000000003">
      <c r="A2302" s="24">
        <v>2301</v>
      </c>
      <c r="B2302" s="24" t="s">
        <v>1649</v>
      </c>
      <c r="C2302" s="29">
        <v>202541113878</v>
      </c>
      <c r="D2302" s="24" t="s">
        <v>278</v>
      </c>
      <c r="E2302" s="24" t="s">
        <v>1650</v>
      </c>
      <c r="F2302" s="24" t="s">
        <v>3052</v>
      </c>
      <c r="G2302" s="24" t="s">
        <v>278</v>
      </c>
      <c r="H2302" s="25" t="s">
        <v>9666</v>
      </c>
      <c r="I2302" s="24" t="s">
        <v>3152</v>
      </c>
      <c r="J2302" s="24" t="s">
        <v>3048</v>
      </c>
      <c r="K2302" s="26">
        <v>45825</v>
      </c>
      <c r="L2302" s="26">
        <v>45980</v>
      </c>
      <c r="M2302" s="26">
        <v>45980</v>
      </c>
      <c r="N2302" s="26">
        <v>46923</v>
      </c>
      <c r="O2302" s="24"/>
      <c r="P2302" s="24" t="s">
        <v>3062</v>
      </c>
      <c r="Q2302" s="24" t="s">
        <v>3063</v>
      </c>
      <c r="R2302" s="24" t="s">
        <v>968</v>
      </c>
    </row>
    <row r="2303" spans="1:18" ht="40.200000000000003">
      <c r="A2303" s="24">
        <v>2302</v>
      </c>
      <c r="B2303" s="24" t="s">
        <v>9667</v>
      </c>
      <c r="C2303" s="29">
        <v>202517113719</v>
      </c>
      <c r="D2303" s="24" t="s">
        <v>393</v>
      </c>
      <c r="E2303" s="24" t="s">
        <v>9668</v>
      </c>
      <c r="F2303" s="24" t="s">
        <v>3432</v>
      </c>
      <c r="G2303" s="24" t="s">
        <v>9669</v>
      </c>
      <c r="H2303" s="25" t="s">
        <v>9670</v>
      </c>
      <c r="I2303" s="24"/>
      <c r="J2303" s="24" t="s">
        <v>3048</v>
      </c>
      <c r="K2303" s="26">
        <v>45959</v>
      </c>
      <c r="L2303" s="26">
        <v>45050</v>
      </c>
      <c r="M2303" s="26">
        <v>45980</v>
      </c>
      <c r="N2303" s="24"/>
      <c r="O2303" s="26">
        <v>45980</v>
      </c>
      <c r="P2303" s="24" t="s">
        <v>3305</v>
      </c>
      <c r="Q2303" s="24" t="s">
        <v>3306</v>
      </c>
      <c r="R2303" s="24" t="s">
        <v>988</v>
      </c>
    </row>
    <row r="2304" spans="1:18" ht="40.200000000000003">
      <c r="A2304" s="24">
        <v>2303</v>
      </c>
      <c r="B2304" s="24" t="s">
        <v>9671</v>
      </c>
      <c r="C2304" s="29">
        <v>202517113945</v>
      </c>
      <c r="D2304" s="24" t="s">
        <v>32</v>
      </c>
      <c r="E2304" s="24" t="s">
        <v>9672</v>
      </c>
      <c r="F2304" s="24" t="s">
        <v>3066</v>
      </c>
      <c r="G2304" s="24" t="s">
        <v>3067</v>
      </c>
      <c r="H2304" s="25" t="s">
        <v>9673</v>
      </c>
      <c r="I2304" s="24"/>
      <c r="J2304" s="24" t="s">
        <v>3048</v>
      </c>
      <c r="K2304" s="26">
        <v>45968</v>
      </c>
      <c r="L2304" s="26">
        <v>45231</v>
      </c>
      <c r="M2304" s="26">
        <v>45980</v>
      </c>
      <c r="N2304" s="24"/>
      <c r="O2304" s="26">
        <v>45980</v>
      </c>
      <c r="P2304" s="24" t="s">
        <v>3254</v>
      </c>
      <c r="Q2304" s="24" t="s">
        <v>3255</v>
      </c>
      <c r="R2304" s="24" t="s">
        <v>988</v>
      </c>
    </row>
    <row r="2305" spans="1:18" ht="53.4">
      <c r="A2305" s="24">
        <v>2304</v>
      </c>
      <c r="B2305" s="24" t="s">
        <v>9674</v>
      </c>
      <c r="C2305" s="29">
        <v>202547113940</v>
      </c>
      <c r="D2305" s="24" t="s">
        <v>67</v>
      </c>
      <c r="E2305" s="24" t="s">
        <v>9675</v>
      </c>
      <c r="F2305" s="24" t="s">
        <v>3091</v>
      </c>
      <c r="G2305" s="24" t="s">
        <v>5185</v>
      </c>
      <c r="H2305" s="25" t="s">
        <v>9676</v>
      </c>
      <c r="I2305" s="24"/>
      <c r="J2305" s="24" t="s">
        <v>3048</v>
      </c>
      <c r="K2305" s="26">
        <v>45939</v>
      </c>
      <c r="L2305" s="26">
        <v>45039</v>
      </c>
      <c r="M2305" s="26">
        <v>45980</v>
      </c>
      <c r="N2305" s="24"/>
      <c r="O2305" s="26">
        <v>45980</v>
      </c>
      <c r="P2305" s="24" t="s">
        <v>3933</v>
      </c>
      <c r="Q2305" s="24" t="s">
        <v>3934</v>
      </c>
      <c r="R2305" s="24" t="s">
        <v>988</v>
      </c>
    </row>
    <row r="2306" spans="1:18" ht="53.4">
      <c r="A2306" s="24">
        <v>2305</v>
      </c>
      <c r="B2306" s="24" t="s">
        <v>1651</v>
      </c>
      <c r="C2306" s="29">
        <v>202541113999</v>
      </c>
      <c r="D2306" s="24" t="s">
        <v>85</v>
      </c>
      <c r="E2306" s="24" t="s">
        <v>1652</v>
      </c>
      <c r="F2306" s="24" t="s">
        <v>3045</v>
      </c>
      <c r="G2306" s="24" t="s">
        <v>3559</v>
      </c>
      <c r="H2306" s="25" t="s">
        <v>9677</v>
      </c>
      <c r="I2306" s="24" t="s">
        <v>23</v>
      </c>
      <c r="J2306" s="24" t="s">
        <v>3048</v>
      </c>
      <c r="K2306" s="26">
        <v>45920</v>
      </c>
      <c r="L2306" s="26">
        <v>45980</v>
      </c>
      <c r="M2306" s="26">
        <v>45980</v>
      </c>
      <c r="N2306" s="26">
        <v>46923</v>
      </c>
      <c r="O2306" s="24"/>
      <c r="P2306" s="24" t="s">
        <v>3289</v>
      </c>
      <c r="Q2306" s="24" t="s">
        <v>3290</v>
      </c>
      <c r="R2306" s="24" t="s">
        <v>974</v>
      </c>
    </row>
    <row r="2307" spans="1:18" ht="40.200000000000003">
      <c r="A2307" s="24">
        <v>2306</v>
      </c>
      <c r="B2307" s="24" t="s">
        <v>9678</v>
      </c>
      <c r="C2307" s="29">
        <v>202517113675</v>
      </c>
      <c r="D2307" s="24" t="s">
        <v>561</v>
      </c>
      <c r="E2307" s="24" t="s">
        <v>9679</v>
      </c>
      <c r="F2307" s="24" t="s">
        <v>3066</v>
      </c>
      <c r="G2307" s="24" t="s">
        <v>9680</v>
      </c>
      <c r="H2307" s="25" t="s">
        <v>9681</v>
      </c>
      <c r="I2307" s="24"/>
      <c r="J2307" s="24" t="s">
        <v>3048</v>
      </c>
      <c r="K2307" s="26">
        <v>45959</v>
      </c>
      <c r="L2307" s="26">
        <v>45132</v>
      </c>
      <c r="M2307" s="26">
        <v>45980</v>
      </c>
      <c r="N2307" s="24"/>
      <c r="O2307" s="26">
        <v>45980</v>
      </c>
      <c r="P2307" s="24" t="s">
        <v>3055</v>
      </c>
      <c r="Q2307" s="24" t="s">
        <v>3056</v>
      </c>
      <c r="R2307" s="24" t="s">
        <v>988</v>
      </c>
    </row>
    <row r="2308" spans="1:18" ht="40.200000000000003">
      <c r="A2308" s="24">
        <v>2307</v>
      </c>
      <c r="B2308" s="24" t="s">
        <v>9682</v>
      </c>
      <c r="C2308" s="29">
        <v>202517113957</v>
      </c>
      <c r="D2308" s="24" t="s">
        <v>31</v>
      </c>
      <c r="E2308" s="24" t="s">
        <v>9683</v>
      </c>
      <c r="F2308" s="24" t="s">
        <v>3091</v>
      </c>
      <c r="G2308" s="24" t="s">
        <v>31</v>
      </c>
      <c r="H2308" s="25" t="s">
        <v>9684</v>
      </c>
      <c r="I2308" s="24"/>
      <c r="J2308" s="24" t="s">
        <v>3048</v>
      </c>
      <c r="K2308" s="26">
        <v>45973</v>
      </c>
      <c r="L2308" s="26">
        <v>45980</v>
      </c>
      <c r="M2308" s="26">
        <v>45980</v>
      </c>
      <c r="N2308" s="24"/>
      <c r="O2308" s="26">
        <v>45980</v>
      </c>
      <c r="P2308" s="24" t="s">
        <v>3364</v>
      </c>
      <c r="Q2308" s="24" t="s">
        <v>3255</v>
      </c>
      <c r="R2308" s="24" t="s">
        <v>988</v>
      </c>
    </row>
    <row r="2309" spans="1:18" ht="40.200000000000003">
      <c r="A2309" s="24">
        <v>2308</v>
      </c>
      <c r="B2309" s="24" t="s">
        <v>9685</v>
      </c>
      <c r="C2309" s="29">
        <v>202547113954</v>
      </c>
      <c r="D2309" s="24" t="s">
        <v>31</v>
      </c>
      <c r="E2309" s="24" t="s">
        <v>9686</v>
      </c>
      <c r="F2309" s="24" t="s">
        <v>3091</v>
      </c>
      <c r="G2309" s="24" t="s">
        <v>31</v>
      </c>
      <c r="H2309" s="25" t="s">
        <v>9687</v>
      </c>
      <c r="I2309" s="24"/>
      <c r="J2309" s="24" t="s">
        <v>3048</v>
      </c>
      <c r="K2309" s="26">
        <v>45973</v>
      </c>
      <c r="L2309" s="26">
        <v>45980</v>
      </c>
      <c r="M2309" s="26">
        <v>45980</v>
      </c>
      <c r="N2309" s="24"/>
      <c r="O2309" s="26">
        <v>45980</v>
      </c>
      <c r="P2309" s="24" t="s">
        <v>3093</v>
      </c>
      <c r="Q2309" s="24" t="s">
        <v>3094</v>
      </c>
      <c r="R2309" s="24" t="s">
        <v>988</v>
      </c>
    </row>
    <row r="2310" spans="1:18" ht="40.200000000000003">
      <c r="A2310" s="24">
        <v>2309</v>
      </c>
      <c r="B2310" s="24" t="s">
        <v>9688</v>
      </c>
      <c r="C2310" s="29">
        <v>202528113725</v>
      </c>
      <c r="D2310" s="24" t="s">
        <v>31</v>
      </c>
      <c r="E2310" s="24" t="s">
        <v>9689</v>
      </c>
      <c r="F2310" s="24" t="s">
        <v>3091</v>
      </c>
      <c r="G2310" s="24" t="s">
        <v>31</v>
      </c>
      <c r="H2310" s="25" t="s">
        <v>9690</v>
      </c>
      <c r="I2310" s="24"/>
      <c r="J2310" s="24" t="s">
        <v>3048</v>
      </c>
      <c r="K2310" s="26">
        <v>45980</v>
      </c>
      <c r="L2310" s="26">
        <v>45980</v>
      </c>
      <c r="M2310" s="26">
        <v>45980</v>
      </c>
      <c r="N2310" s="24"/>
      <c r="O2310" s="26">
        <v>45980</v>
      </c>
      <c r="P2310" s="24" t="s">
        <v>4192</v>
      </c>
      <c r="Q2310" s="24" t="s">
        <v>3070</v>
      </c>
      <c r="R2310" s="24" t="s">
        <v>988</v>
      </c>
    </row>
    <row r="2311" spans="1:18" ht="27">
      <c r="A2311" s="24">
        <v>2310</v>
      </c>
      <c r="B2311" s="24" t="s">
        <v>9691</v>
      </c>
      <c r="C2311" s="29">
        <v>202517113761</v>
      </c>
      <c r="D2311" s="24" t="s">
        <v>34</v>
      </c>
      <c r="E2311" s="24" t="s">
        <v>9692</v>
      </c>
      <c r="F2311" s="24" t="s">
        <v>3066</v>
      </c>
      <c r="G2311" s="24" t="s">
        <v>3067</v>
      </c>
      <c r="H2311" s="25" t="s">
        <v>9693</v>
      </c>
      <c r="I2311" s="24"/>
      <c r="J2311" s="24" t="s">
        <v>3048</v>
      </c>
      <c r="K2311" s="26">
        <v>45951</v>
      </c>
      <c r="L2311" s="26">
        <v>45142</v>
      </c>
      <c r="M2311" s="26">
        <v>45980</v>
      </c>
      <c r="N2311" s="24"/>
      <c r="O2311" s="26">
        <v>45980</v>
      </c>
      <c r="P2311" s="24" t="s">
        <v>3204</v>
      </c>
      <c r="Q2311" s="24" t="s">
        <v>3205</v>
      </c>
      <c r="R2311" s="24" t="s">
        <v>988</v>
      </c>
    </row>
    <row r="2312" spans="1:18" ht="53.4">
      <c r="A2312" s="24">
        <v>2311</v>
      </c>
      <c r="B2312" s="24" t="s">
        <v>1663</v>
      </c>
      <c r="C2312" s="29">
        <v>202541114522</v>
      </c>
      <c r="D2312" s="24" t="s">
        <v>33</v>
      </c>
      <c r="E2312" s="24" t="s">
        <v>1664</v>
      </c>
      <c r="F2312" s="24" t="s">
        <v>3052</v>
      </c>
      <c r="G2312" s="24" t="s">
        <v>3319</v>
      </c>
      <c r="H2312" s="25" t="s">
        <v>9694</v>
      </c>
      <c r="I2312" s="24" t="s">
        <v>3152</v>
      </c>
      <c r="J2312" s="24" t="s">
        <v>3048</v>
      </c>
      <c r="K2312" s="26">
        <v>45961</v>
      </c>
      <c r="L2312" s="26">
        <v>45981</v>
      </c>
      <c r="M2312" s="26">
        <v>45981</v>
      </c>
      <c r="N2312" s="26">
        <v>46924</v>
      </c>
      <c r="O2312" s="24"/>
      <c r="P2312" s="24" t="s">
        <v>3079</v>
      </c>
      <c r="Q2312" s="24" t="s">
        <v>3080</v>
      </c>
      <c r="R2312" s="24" t="s">
        <v>968</v>
      </c>
    </row>
    <row r="2313" spans="1:18" ht="27">
      <c r="A2313" s="24">
        <v>2312</v>
      </c>
      <c r="B2313" s="24" t="s">
        <v>1661</v>
      </c>
      <c r="C2313" s="29">
        <v>202541114192</v>
      </c>
      <c r="D2313" s="24" t="s">
        <v>37</v>
      </c>
      <c r="E2313" s="24" t="s">
        <v>1662</v>
      </c>
      <c r="F2313" s="24" t="s">
        <v>3059</v>
      </c>
      <c r="G2313" s="24" t="s">
        <v>3330</v>
      </c>
      <c r="H2313" s="25" t="s">
        <v>9695</v>
      </c>
      <c r="I2313" s="24" t="s">
        <v>23</v>
      </c>
      <c r="J2313" s="24" t="s">
        <v>3048</v>
      </c>
      <c r="K2313" s="26">
        <v>45933</v>
      </c>
      <c r="L2313" s="26">
        <v>45981</v>
      </c>
      <c r="M2313" s="26">
        <v>45981</v>
      </c>
      <c r="N2313" s="26">
        <v>46924</v>
      </c>
      <c r="O2313" s="24"/>
      <c r="P2313" s="24" t="s">
        <v>3239</v>
      </c>
      <c r="Q2313" s="24" t="s">
        <v>3240</v>
      </c>
      <c r="R2313" s="24" t="s">
        <v>974</v>
      </c>
    </row>
    <row r="2314" spans="1:18" ht="53.4">
      <c r="A2314" s="24">
        <v>2313</v>
      </c>
      <c r="B2314" s="24" t="s">
        <v>1659</v>
      </c>
      <c r="C2314" s="29">
        <v>202541114207</v>
      </c>
      <c r="D2314" s="24" t="s">
        <v>37</v>
      </c>
      <c r="E2314" s="24" t="s">
        <v>1660</v>
      </c>
      <c r="F2314" s="24" t="s">
        <v>3059</v>
      </c>
      <c r="G2314" s="24" t="s">
        <v>3330</v>
      </c>
      <c r="H2314" s="25" t="s">
        <v>9696</v>
      </c>
      <c r="I2314" s="24" t="s">
        <v>23</v>
      </c>
      <c r="J2314" s="24" t="s">
        <v>3048</v>
      </c>
      <c r="K2314" s="26">
        <v>45933</v>
      </c>
      <c r="L2314" s="26">
        <v>45981</v>
      </c>
      <c r="M2314" s="26">
        <v>45981</v>
      </c>
      <c r="N2314" s="26">
        <v>46924</v>
      </c>
      <c r="O2314" s="24"/>
      <c r="P2314" s="24" t="s">
        <v>3893</v>
      </c>
      <c r="Q2314" s="24" t="s">
        <v>3894</v>
      </c>
      <c r="R2314" s="24" t="s">
        <v>974</v>
      </c>
    </row>
    <row r="2315" spans="1:18" ht="53.4">
      <c r="A2315" s="24">
        <v>2314</v>
      </c>
      <c r="B2315" s="24" t="s">
        <v>1657</v>
      </c>
      <c r="C2315" s="29">
        <v>202541114258</v>
      </c>
      <c r="D2315" s="24" t="s">
        <v>37</v>
      </c>
      <c r="E2315" s="24" t="s">
        <v>1658</v>
      </c>
      <c r="F2315" s="24" t="s">
        <v>3059</v>
      </c>
      <c r="G2315" s="24" t="s">
        <v>3330</v>
      </c>
      <c r="H2315" s="25" t="s">
        <v>9697</v>
      </c>
      <c r="I2315" s="24" t="s">
        <v>23</v>
      </c>
      <c r="J2315" s="24" t="s">
        <v>3048</v>
      </c>
      <c r="K2315" s="26">
        <v>45917</v>
      </c>
      <c r="L2315" s="26">
        <v>45981</v>
      </c>
      <c r="M2315" s="26">
        <v>45981</v>
      </c>
      <c r="N2315" s="26">
        <v>46924</v>
      </c>
      <c r="O2315" s="24"/>
      <c r="P2315" s="24" t="s">
        <v>3141</v>
      </c>
      <c r="Q2315" s="24" t="s">
        <v>3142</v>
      </c>
      <c r="R2315" s="24" t="s">
        <v>974</v>
      </c>
    </row>
    <row r="2316" spans="1:18" ht="53.4">
      <c r="A2316" s="24">
        <v>2315</v>
      </c>
      <c r="B2316" s="24" t="s">
        <v>1655</v>
      </c>
      <c r="C2316" s="29">
        <v>202511114284</v>
      </c>
      <c r="D2316" s="24" t="s">
        <v>80</v>
      </c>
      <c r="E2316" s="24" t="s">
        <v>1656</v>
      </c>
      <c r="F2316" s="24" t="s">
        <v>3052</v>
      </c>
      <c r="G2316" s="24" t="s">
        <v>9698</v>
      </c>
      <c r="H2316" s="25" t="s">
        <v>9699</v>
      </c>
      <c r="I2316" s="24" t="s">
        <v>3152</v>
      </c>
      <c r="J2316" s="24" t="s">
        <v>3048</v>
      </c>
      <c r="K2316" s="26">
        <v>45958</v>
      </c>
      <c r="L2316" s="26">
        <v>45981</v>
      </c>
      <c r="M2316" s="26">
        <v>45981</v>
      </c>
      <c r="N2316" s="26">
        <v>46924</v>
      </c>
      <c r="O2316" s="24"/>
      <c r="P2316" s="24" t="s">
        <v>3583</v>
      </c>
      <c r="Q2316" s="24" t="s">
        <v>3584</v>
      </c>
      <c r="R2316" s="24" t="s">
        <v>968</v>
      </c>
    </row>
    <row r="2317" spans="1:18" ht="40.200000000000003">
      <c r="A2317" s="24">
        <v>2316</v>
      </c>
      <c r="B2317" s="24" t="s">
        <v>9700</v>
      </c>
      <c r="C2317" s="29">
        <v>202547114264</v>
      </c>
      <c r="D2317" s="24" t="s">
        <v>115</v>
      </c>
      <c r="E2317" s="24" t="s">
        <v>9701</v>
      </c>
      <c r="F2317" s="24" t="s">
        <v>3091</v>
      </c>
      <c r="G2317" s="24" t="s">
        <v>9702</v>
      </c>
      <c r="H2317" s="25" t="s">
        <v>9703</v>
      </c>
      <c r="I2317" s="24"/>
      <c r="J2317" s="24" t="s">
        <v>3048</v>
      </c>
      <c r="K2317" s="26">
        <v>45948</v>
      </c>
      <c r="L2317" s="26">
        <v>45037</v>
      </c>
      <c r="M2317" s="26">
        <v>45981</v>
      </c>
      <c r="N2317" s="24"/>
      <c r="O2317" s="26">
        <v>45981</v>
      </c>
      <c r="P2317" s="24" t="s">
        <v>3120</v>
      </c>
      <c r="Q2317" s="24" t="s">
        <v>3121</v>
      </c>
      <c r="R2317" s="24" t="s">
        <v>988</v>
      </c>
    </row>
    <row r="2318" spans="1:18" ht="53.4">
      <c r="A2318" s="24">
        <v>2317</v>
      </c>
      <c r="B2318" s="24" t="s">
        <v>9704</v>
      </c>
      <c r="C2318" s="29">
        <v>202547114449</v>
      </c>
      <c r="D2318" s="24" t="s">
        <v>136</v>
      </c>
      <c r="E2318" s="24" t="s">
        <v>9705</v>
      </c>
      <c r="F2318" s="24" t="s">
        <v>3045</v>
      </c>
      <c r="G2318" s="24" t="s">
        <v>9163</v>
      </c>
      <c r="H2318" s="25" t="s">
        <v>9706</v>
      </c>
      <c r="I2318" s="24"/>
      <c r="J2318" s="24" t="s">
        <v>3048</v>
      </c>
      <c r="K2318" s="26">
        <v>45971</v>
      </c>
      <c r="L2318" s="26">
        <v>45069</v>
      </c>
      <c r="M2318" s="26">
        <v>45981</v>
      </c>
      <c r="N2318" s="24"/>
      <c r="O2318" s="26">
        <v>45981</v>
      </c>
      <c r="P2318" s="24" t="s">
        <v>3228</v>
      </c>
      <c r="Q2318" s="24" t="s">
        <v>3229</v>
      </c>
      <c r="R2318" s="24" t="s">
        <v>988</v>
      </c>
    </row>
    <row r="2319" spans="1:18" ht="27">
      <c r="A2319" s="24">
        <v>2318</v>
      </c>
      <c r="B2319" s="24" t="s">
        <v>9707</v>
      </c>
      <c r="C2319" s="29">
        <v>202517114308</v>
      </c>
      <c r="D2319" s="24" t="s">
        <v>51</v>
      </c>
      <c r="E2319" s="24" t="s">
        <v>9708</v>
      </c>
      <c r="F2319" s="24" t="s">
        <v>3091</v>
      </c>
      <c r="G2319" s="24" t="s">
        <v>51</v>
      </c>
      <c r="H2319" s="25" t="s">
        <v>9709</v>
      </c>
      <c r="I2319" s="24"/>
      <c r="J2319" s="24" t="s">
        <v>3048</v>
      </c>
      <c r="K2319" s="26">
        <v>45959</v>
      </c>
      <c r="L2319" s="26">
        <v>45077</v>
      </c>
      <c r="M2319" s="26">
        <v>45981</v>
      </c>
      <c r="N2319" s="24"/>
      <c r="O2319" s="26">
        <v>45981</v>
      </c>
      <c r="P2319" s="24" t="s">
        <v>3726</v>
      </c>
      <c r="Q2319" s="24" t="s">
        <v>3727</v>
      </c>
      <c r="R2319" s="24" t="s">
        <v>988</v>
      </c>
    </row>
    <row r="2320" spans="1:18" ht="40.200000000000003">
      <c r="A2320" s="24">
        <v>2319</v>
      </c>
      <c r="B2320" s="24" t="s">
        <v>9710</v>
      </c>
      <c r="C2320" s="29">
        <v>202514114083</v>
      </c>
      <c r="D2320" s="24" t="s">
        <v>52</v>
      </c>
      <c r="E2320" s="24" t="s">
        <v>9711</v>
      </c>
      <c r="F2320" s="24" t="s">
        <v>3045</v>
      </c>
      <c r="G2320" s="24" t="s">
        <v>4870</v>
      </c>
      <c r="H2320" s="25" t="s">
        <v>9712</v>
      </c>
      <c r="I2320" s="24"/>
      <c r="J2320" s="24" t="s">
        <v>3048</v>
      </c>
      <c r="K2320" s="26">
        <v>45979</v>
      </c>
      <c r="L2320" s="26">
        <v>45642</v>
      </c>
      <c r="M2320" s="26">
        <v>45981</v>
      </c>
      <c r="N2320" s="24"/>
      <c r="O2320" s="26">
        <v>45981</v>
      </c>
      <c r="P2320" s="24" t="s">
        <v>3397</v>
      </c>
      <c r="Q2320" s="24" t="s">
        <v>3398</v>
      </c>
      <c r="R2320" s="24" t="s">
        <v>988</v>
      </c>
    </row>
    <row r="2321" spans="1:18" ht="40.200000000000003">
      <c r="A2321" s="24">
        <v>2320</v>
      </c>
      <c r="B2321" s="24" t="s">
        <v>9713</v>
      </c>
      <c r="C2321" s="29">
        <v>202514114084</v>
      </c>
      <c r="D2321" s="24" t="s">
        <v>52</v>
      </c>
      <c r="E2321" s="24" t="s">
        <v>9714</v>
      </c>
      <c r="F2321" s="24" t="s">
        <v>3045</v>
      </c>
      <c r="G2321" s="24" t="s">
        <v>4870</v>
      </c>
      <c r="H2321" s="25" t="s">
        <v>9715</v>
      </c>
      <c r="I2321" s="24"/>
      <c r="J2321" s="24" t="s">
        <v>3048</v>
      </c>
      <c r="K2321" s="26">
        <v>45979</v>
      </c>
      <c r="L2321" s="26">
        <v>45643</v>
      </c>
      <c r="M2321" s="26">
        <v>45981</v>
      </c>
      <c r="N2321" s="24"/>
      <c r="O2321" s="26">
        <v>45981</v>
      </c>
      <c r="P2321" s="24" t="s">
        <v>3397</v>
      </c>
      <c r="Q2321" s="24" t="s">
        <v>3398</v>
      </c>
      <c r="R2321" s="24" t="s">
        <v>988</v>
      </c>
    </row>
    <row r="2322" spans="1:18" ht="27">
      <c r="A2322" s="24">
        <v>2321</v>
      </c>
      <c r="B2322" s="24" t="s">
        <v>9716</v>
      </c>
      <c r="C2322" s="29">
        <v>202547114364</v>
      </c>
      <c r="D2322" s="24" t="s">
        <v>336</v>
      </c>
      <c r="E2322" s="24" t="s">
        <v>9717</v>
      </c>
      <c r="F2322" s="24" t="s">
        <v>3312</v>
      </c>
      <c r="G2322" s="24" t="s">
        <v>9718</v>
      </c>
      <c r="H2322" s="25" t="s">
        <v>9719</v>
      </c>
      <c r="I2322" s="24"/>
      <c r="J2322" s="24" t="s">
        <v>3048</v>
      </c>
      <c r="K2322" s="26">
        <v>45944</v>
      </c>
      <c r="L2322" s="26">
        <v>45037</v>
      </c>
      <c r="M2322" s="26">
        <v>45981</v>
      </c>
      <c r="N2322" s="24"/>
      <c r="O2322" s="26">
        <v>45981</v>
      </c>
      <c r="P2322" s="24" t="s">
        <v>3414</v>
      </c>
      <c r="Q2322" s="24" t="s">
        <v>3415</v>
      </c>
      <c r="R2322" s="24" t="s">
        <v>988</v>
      </c>
    </row>
    <row r="2323" spans="1:18" ht="53.4">
      <c r="A2323" s="24">
        <v>2322</v>
      </c>
      <c r="B2323" s="24" t="s">
        <v>9720</v>
      </c>
      <c r="C2323" s="29">
        <v>202541114780</v>
      </c>
      <c r="D2323" s="24" t="s">
        <v>44</v>
      </c>
      <c r="E2323" s="24" t="s">
        <v>9721</v>
      </c>
      <c r="F2323" s="24" t="s">
        <v>3052</v>
      </c>
      <c r="G2323" s="24" t="s">
        <v>3408</v>
      </c>
      <c r="H2323" s="25" t="s">
        <v>9722</v>
      </c>
      <c r="I2323" s="24" t="s">
        <v>23</v>
      </c>
      <c r="J2323" s="24" t="s">
        <v>3334</v>
      </c>
      <c r="K2323" s="26">
        <v>45889</v>
      </c>
      <c r="L2323" s="26">
        <v>45981</v>
      </c>
      <c r="M2323" s="26">
        <v>45981</v>
      </c>
      <c r="N2323" s="24"/>
      <c r="O2323" s="26">
        <v>45982</v>
      </c>
      <c r="P2323" s="24" t="s">
        <v>3435</v>
      </c>
      <c r="Q2323" s="24" t="s">
        <v>3159</v>
      </c>
      <c r="R2323" s="24" t="s">
        <v>988</v>
      </c>
    </row>
    <row r="2324" spans="1:18" ht="27">
      <c r="A2324" s="24">
        <v>2323</v>
      </c>
      <c r="B2324" s="24" t="s">
        <v>9723</v>
      </c>
      <c r="C2324" s="29">
        <v>202517114393</v>
      </c>
      <c r="D2324" s="24" t="s">
        <v>78</v>
      </c>
      <c r="E2324" s="24" t="s">
        <v>9724</v>
      </c>
      <c r="F2324" s="24" t="s">
        <v>3066</v>
      </c>
      <c r="G2324" s="24" t="s">
        <v>3077</v>
      </c>
      <c r="H2324" s="25" t="s">
        <v>9725</v>
      </c>
      <c r="I2324" s="24"/>
      <c r="J2324" s="24" t="s">
        <v>3048</v>
      </c>
      <c r="K2324" s="26">
        <v>45867</v>
      </c>
      <c r="L2324" s="26">
        <v>45225</v>
      </c>
      <c r="M2324" s="26">
        <v>45981</v>
      </c>
      <c r="N2324" s="24"/>
      <c r="O2324" s="26">
        <v>46161</v>
      </c>
      <c r="P2324" s="24" t="s">
        <v>3079</v>
      </c>
      <c r="Q2324" s="24" t="s">
        <v>3080</v>
      </c>
      <c r="R2324" s="24" t="s">
        <v>988</v>
      </c>
    </row>
    <row r="2325" spans="1:18" ht="53.4">
      <c r="A2325" s="24">
        <v>2324</v>
      </c>
      <c r="B2325" s="24" t="s">
        <v>9726</v>
      </c>
      <c r="C2325" s="29">
        <v>202517114502</v>
      </c>
      <c r="D2325" s="24" t="s">
        <v>123</v>
      </c>
      <c r="E2325" s="24" t="s">
        <v>9727</v>
      </c>
      <c r="F2325" s="24" t="s">
        <v>3045</v>
      </c>
      <c r="G2325" s="24" t="s">
        <v>4679</v>
      </c>
      <c r="H2325" s="25" t="s">
        <v>9728</v>
      </c>
      <c r="I2325" s="24"/>
      <c r="J2325" s="24" t="s">
        <v>3048</v>
      </c>
      <c r="K2325" s="26">
        <v>45714</v>
      </c>
      <c r="L2325" s="26">
        <v>45043</v>
      </c>
      <c r="M2325" s="26">
        <v>45981</v>
      </c>
      <c r="N2325" s="24"/>
      <c r="O2325" s="26">
        <v>45981</v>
      </c>
      <c r="P2325" s="24" t="s">
        <v>3435</v>
      </c>
      <c r="Q2325" s="24" t="s">
        <v>3159</v>
      </c>
      <c r="R2325" s="24" t="s">
        <v>988</v>
      </c>
    </row>
    <row r="2326" spans="1:18" ht="53.4">
      <c r="A2326" s="24">
        <v>2325</v>
      </c>
      <c r="B2326" s="24" t="s">
        <v>9729</v>
      </c>
      <c r="C2326" s="29">
        <v>202517114662</v>
      </c>
      <c r="D2326" s="24" t="s">
        <v>123</v>
      </c>
      <c r="E2326" s="24" t="s">
        <v>9730</v>
      </c>
      <c r="F2326" s="24" t="s">
        <v>3045</v>
      </c>
      <c r="G2326" s="24" t="s">
        <v>4679</v>
      </c>
      <c r="H2326" s="25" t="s">
        <v>9731</v>
      </c>
      <c r="I2326" s="24"/>
      <c r="J2326" s="24" t="s">
        <v>3048</v>
      </c>
      <c r="K2326" s="26">
        <v>45714</v>
      </c>
      <c r="L2326" s="26">
        <v>45043</v>
      </c>
      <c r="M2326" s="26">
        <v>45981</v>
      </c>
      <c r="N2326" s="24"/>
      <c r="O2326" s="26">
        <v>45981</v>
      </c>
      <c r="P2326" s="24" t="s">
        <v>3435</v>
      </c>
      <c r="Q2326" s="24" t="s">
        <v>3159</v>
      </c>
      <c r="R2326" s="24" t="s">
        <v>988</v>
      </c>
    </row>
    <row r="2327" spans="1:18" ht="40.200000000000003">
      <c r="A2327" s="24">
        <v>2326</v>
      </c>
      <c r="B2327" s="24" t="s">
        <v>9732</v>
      </c>
      <c r="C2327" s="29">
        <v>202547114670</v>
      </c>
      <c r="D2327" s="24" t="s">
        <v>133</v>
      </c>
      <c r="E2327" s="24" t="s">
        <v>9733</v>
      </c>
      <c r="F2327" s="24" t="s">
        <v>3394</v>
      </c>
      <c r="G2327" s="24" t="s">
        <v>9734</v>
      </c>
      <c r="H2327" s="25" t="s">
        <v>9735</v>
      </c>
      <c r="I2327" s="24"/>
      <c r="J2327" s="24" t="s">
        <v>3048</v>
      </c>
      <c r="K2327" s="26">
        <v>45937</v>
      </c>
      <c r="L2327" s="26">
        <v>45036</v>
      </c>
      <c r="M2327" s="26">
        <v>45981</v>
      </c>
      <c r="N2327" s="24"/>
      <c r="O2327" s="26">
        <v>45981</v>
      </c>
      <c r="P2327" s="24" t="s">
        <v>3388</v>
      </c>
      <c r="Q2327" s="24" t="s">
        <v>3389</v>
      </c>
      <c r="R2327" s="24" t="s">
        <v>988</v>
      </c>
    </row>
    <row r="2328" spans="1:18" ht="40.200000000000003">
      <c r="A2328" s="24">
        <v>2327</v>
      </c>
      <c r="B2328" s="24" t="s">
        <v>800</v>
      </c>
      <c r="C2328" s="29">
        <v>202514114390</v>
      </c>
      <c r="D2328" s="24" t="s">
        <v>286</v>
      </c>
      <c r="E2328" s="24" t="s">
        <v>801</v>
      </c>
      <c r="F2328" s="24" t="s">
        <v>3045</v>
      </c>
      <c r="G2328" s="24" t="s">
        <v>9736</v>
      </c>
      <c r="H2328" s="25" t="s">
        <v>9737</v>
      </c>
      <c r="I2328" s="24"/>
      <c r="J2328" s="24" t="s">
        <v>3048</v>
      </c>
      <c r="K2328" s="26">
        <v>45853</v>
      </c>
      <c r="L2328" s="26">
        <v>45624</v>
      </c>
      <c r="M2328" s="26">
        <v>45981</v>
      </c>
      <c r="N2328" s="26">
        <v>46566</v>
      </c>
      <c r="O2328" s="24"/>
      <c r="P2328" s="24" t="s">
        <v>3315</v>
      </c>
      <c r="Q2328" s="24" t="s">
        <v>3316</v>
      </c>
      <c r="R2328" s="24" t="s">
        <v>650</v>
      </c>
    </row>
    <row r="2329" spans="1:18" ht="27">
      <c r="A2329" s="24">
        <v>2328</v>
      </c>
      <c r="B2329" s="24" t="s">
        <v>9738</v>
      </c>
      <c r="C2329" s="29">
        <v>202517114489</v>
      </c>
      <c r="D2329" s="24" t="s">
        <v>32</v>
      </c>
      <c r="E2329" s="24" t="s">
        <v>9739</v>
      </c>
      <c r="F2329" s="24" t="s">
        <v>3066</v>
      </c>
      <c r="G2329" s="24" t="s">
        <v>3067</v>
      </c>
      <c r="H2329" s="25" t="s">
        <v>9740</v>
      </c>
      <c r="I2329" s="24"/>
      <c r="J2329" s="24" t="s">
        <v>3048</v>
      </c>
      <c r="K2329" s="26">
        <v>45954</v>
      </c>
      <c r="L2329" s="26">
        <v>45257</v>
      </c>
      <c r="M2329" s="26">
        <v>45981</v>
      </c>
      <c r="N2329" s="24"/>
      <c r="O2329" s="26">
        <v>45981</v>
      </c>
      <c r="P2329" s="24" t="s">
        <v>3135</v>
      </c>
      <c r="Q2329" s="24" t="s">
        <v>3136</v>
      </c>
      <c r="R2329" s="24" t="s">
        <v>988</v>
      </c>
    </row>
    <row r="2330" spans="1:18" ht="40.200000000000003">
      <c r="A2330" s="24">
        <v>2329</v>
      </c>
      <c r="B2330" s="24" t="s">
        <v>9741</v>
      </c>
      <c r="C2330" s="29">
        <v>202517114524</v>
      </c>
      <c r="D2330" s="24" t="s">
        <v>34</v>
      </c>
      <c r="E2330" s="24" t="s">
        <v>9742</v>
      </c>
      <c r="F2330" s="24" t="s">
        <v>3066</v>
      </c>
      <c r="G2330" s="24" t="s">
        <v>3067</v>
      </c>
      <c r="H2330" s="25" t="s">
        <v>9743</v>
      </c>
      <c r="I2330" s="24"/>
      <c r="J2330" s="24" t="s">
        <v>3048</v>
      </c>
      <c r="K2330" s="26">
        <v>45959</v>
      </c>
      <c r="L2330" s="26">
        <v>45106</v>
      </c>
      <c r="M2330" s="26">
        <v>45981</v>
      </c>
      <c r="N2330" s="24"/>
      <c r="O2330" s="26">
        <v>45981</v>
      </c>
      <c r="P2330" s="24" t="s">
        <v>3141</v>
      </c>
      <c r="Q2330" s="24" t="s">
        <v>3142</v>
      </c>
      <c r="R2330" s="24" t="s">
        <v>988</v>
      </c>
    </row>
    <row r="2331" spans="1:18" ht="40.200000000000003">
      <c r="A2331" s="24">
        <v>2330</v>
      </c>
      <c r="B2331" s="24" t="s">
        <v>9744</v>
      </c>
      <c r="C2331" s="29">
        <v>202517114255</v>
      </c>
      <c r="D2331" s="24" t="s">
        <v>31</v>
      </c>
      <c r="E2331" s="24" t="s">
        <v>9745</v>
      </c>
      <c r="F2331" s="24" t="s">
        <v>3091</v>
      </c>
      <c r="G2331" s="24" t="s">
        <v>31</v>
      </c>
      <c r="H2331" s="25" t="s">
        <v>9746</v>
      </c>
      <c r="I2331" s="24"/>
      <c r="J2331" s="24" t="s">
        <v>3048</v>
      </c>
      <c r="K2331" s="26">
        <v>45980</v>
      </c>
      <c r="L2331" s="26">
        <v>45981</v>
      </c>
      <c r="M2331" s="26">
        <v>45981</v>
      </c>
      <c r="N2331" s="24"/>
      <c r="O2331" s="26">
        <v>45981</v>
      </c>
      <c r="P2331" s="24" t="s">
        <v>3114</v>
      </c>
      <c r="Q2331" s="24" t="s">
        <v>3094</v>
      </c>
      <c r="R2331" s="24" t="s">
        <v>988</v>
      </c>
    </row>
    <row r="2332" spans="1:18" ht="53.4">
      <c r="A2332" s="24">
        <v>2331</v>
      </c>
      <c r="B2332" s="24" t="s">
        <v>1653</v>
      </c>
      <c r="C2332" s="29">
        <v>202541114293</v>
      </c>
      <c r="D2332" s="24" t="s">
        <v>31</v>
      </c>
      <c r="E2332" s="24" t="s">
        <v>1654</v>
      </c>
      <c r="F2332" s="24" t="s">
        <v>3091</v>
      </c>
      <c r="G2332" s="24" t="s">
        <v>31</v>
      </c>
      <c r="H2332" s="25" t="s">
        <v>9583</v>
      </c>
      <c r="I2332" s="24" t="s">
        <v>3152</v>
      </c>
      <c r="J2332" s="24" t="s">
        <v>3048</v>
      </c>
      <c r="K2332" s="26">
        <v>45981</v>
      </c>
      <c r="L2332" s="26">
        <v>45981</v>
      </c>
      <c r="M2332" s="26">
        <v>45981</v>
      </c>
      <c r="N2332" s="26">
        <v>46924</v>
      </c>
      <c r="O2332" s="24"/>
      <c r="P2332" s="24" t="s">
        <v>4022</v>
      </c>
      <c r="Q2332" s="24" t="s">
        <v>3104</v>
      </c>
      <c r="R2332" s="24" t="s">
        <v>968</v>
      </c>
    </row>
    <row r="2333" spans="1:18" ht="40.200000000000003">
      <c r="A2333" s="24">
        <v>2332</v>
      </c>
      <c r="B2333" s="24" t="s">
        <v>1665</v>
      </c>
      <c r="C2333" s="29">
        <v>202541114825</v>
      </c>
      <c r="D2333" s="24" t="s">
        <v>37</v>
      </c>
      <c r="E2333" s="24" t="s">
        <v>1666</v>
      </c>
      <c r="F2333" s="24" t="s">
        <v>3059</v>
      </c>
      <c r="G2333" s="24" t="s">
        <v>3330</v>
      </c>
      <c r="H2333" s="25" t="s">
        <v>9747</v>
      </c>
      <c r="I2333" s="24" t="s">
        <v>23</v>
      </c>
      <c r="J2333" s="24" t="s">
        <v>3048</v>
      </c>
      <c r="K2333" s="26">
        <v>45873</v>
      </c>
      <c r="L2333" s="26">
        <v>45982</v>
      </c>
      <c r="M2333" s="26">
        <v>45982</v>
      </c>
      <c r="N2333" s="26">
        <v>46925</v>
      </c>
      <c r="O2333" s="24"/>
      <c r="P2333" s="24" t="s">
        <v>3321</v>
      </c>
      <c r="Q2333" s="24" t="s">
        <v>3322</v>
      </c>
      <c r="R2333" s="24" t="s">
        <v>974</v>
      </c>
    </row>
    <row r="2334" spans="1:18" ht="40.200000000000003">
      <c r="A2334" s="24">
        <v>2333</v>
      </c>
      <c r="B2334" s="24" t="s">
        <v>1667</v>
      </c>
      <c r="C2334" s="29">
        <v>202511115106</v>
      </c>
      <c r="D2334" s="24" t="s">
        <v>33</v>
      </c>
      <c r="E2334" s="24" t="s">
        <v>1668</v>
      </c>
      <c r="F2334" s="24" t="s">
        <v>3052</v>
      </c>
      <c r="G2334" s="24" t="s">
        <v>3319</v>
      </c>
      <c r="H2334" s="25" t="s">
        <v>9748</v>
      </c>
      <c r="I2334" s="24" t="s">
        <v>3152</v>
      </c>
      <c r="J2334" s="24" t="s">
        <v>3048</v>
      </c>
      <c r="K2334" s="26">
        <v>45953</v>
      </c>
      <c r="L2334" s="26">
        <v>45982</v>
      </c>
      <c r="M2334" s="26">
        <v>45982</v>
      </c>
      <c r="N2334" s="26">
        <v>46925</v>
      </c>
      <c r="O2334" s="24"/>
      <c r="P2334" s="24" t="s">
        <v>3079</v>
      </c>
      <c r="Q2334" s="24" t="s">
        <v>3080</v>
      </c>
      <c r="R2334" s="24" t="s">
        <v>968</v>
      </c>
    </row>
    <row r="2335" spans="1:18" ht="53.4">
      <c r="A2335" s="24">
        <v>2334</v>
      </c>
      <c r="B2335" s="24" t="s">
        <v>784</v>
      </c>
      <c r="C2335" s="29">
        <v>202544114877</v>
      </c>
      <c r="D2335" s="24" t="s">
        <v>58</v>
      </c>
      <c r="E2335" s="24" t="s">
        <v>785</v>
      </c>
      <c r="F2335" s="24" t="s">
        <v>3312</v>
      </c>
      <c r="G2335" s="24" t="s">
        <v>3576</v>
      </c>
      <c r="H2335" s="25" t="s">
        <v>9749</v>
      </c>
      <c r="I2335" s="24"/>
      <c r="J2335" s="24" t="s">
        <v>3048</v>
      </c>
      <c r="K2335" s="26">
        <v>45981</v>
      </c>
      <c r="L2335" s="26">
        <v>45617</v>
      </c>
      <c r="M2335" s="26">
        <v>45982</v>
      </c>
      <c r="N2335" s="26">
        <v>46559</v>
      </c>
      <c r="O2335" s="24"/>
      <c r="P2335" s="24" t="s">
        <v>3414</v>
      </c>
      <c r="Q2335" s="24" t="s">
        <v>3415</v>
      </c>
      <c r="R2335" s="24" t="s">
        <v>650</v>
      </c>
    </row>
    <row r="2336" spans="1:18" ht="53.4">
      <c r="A2336" s="24">
        <v>2335</v>
      </c>
      <c r="B2336" s="24" t="s">
        <v>9750</v>
      </c>
      <c r="C2336" s="29">
        <v>202541114819</v>
      </c>
      <c r="D2336" s="24" t="s">
        <v>46</v>
      </c>
      <c r="E2336" s="24" t="s">
        <v>9751</v>
      </c>
      <c r="F2336" s="24" t="s">
        <v>3052</v>
      </c>
      <c r="G2336" s="24" t="s">
        <v>46</v>
      </c>
      <c r="H2336" s="25" t="s">
        <v>9752</v>
      </c>
      <c r="I2336" s="24" t="s">
        <v>23</v>
      </c>
      <c r="J2336" s="24" t="s">
        <v>3048</v>
      </c>
      <c r="K2336" s="26">
        <v>45868</v>
      </c>
      <c r="L2336" s="26">
        <v>45982</v>
      </c>
      <c r="M2336" s="26">
        <v>45982</v>
      </c>
      <c r="N2336" s="24"/>
      <c r="O2336" s="26">
        <v>45982</v>
      </c>
      <c r="P2336" s="24" t="s">
        <v>3075</v>
      </c>
      <c r="Q2336" s="24" t="s">
        <v>3076</v>
      </c>
      <c r="R2336" s="24" t="s">
        <v>988</v>
      </c>
    </row>
    <row r="2337" spans="1:18" ht="40.200000000000003">
      <c r="A2337" s="24">
        <v>2336</v>
      </c>
      <c r="B2337" s="24" t="s">
        <v>9753</v>
      </c>
      <c r="C2337" s="29">
        <v>202541114941</v>
      </c>
      <c r="D2337" s="24" t="s">
        <v>44</v>
      </c>
      <c r="E2337" s="24" t="s">
        <v>9754</v>
      </c>
      <c r="F2337" s="24" t="s">
        <v>3052</v>
      </c>
      <c r="G2337" s="24" t="s">
        <v>3408</v>
      </c>
      <c r="H2337" s="25" t="s">
        <v>9755</v>
      </c>
      <c r="I2337" s="24" t="s">
        <v>23</v>
      </c>
      <c r="J2337" s="24" t="s">
        <v>3334</v>
      </c>
      <c r="K2337" s="26">
        <v>45931</v>
      </c>
      <c r="L2337" s="26">
        <v>45982</v>
      </c>
      <c r="M2337" s="26">
        <v>45982</v>
      </c>
      <c r="N2337" s="24"/>
      <c r="O2337" s="26">
        <v>45982</v>
      </c>
      <c r="P2337" s="24" t="s">
        <v>3079</v>
      </c>
      <c r="Q2337" s="24" t="s">
        <v>3080</v>
      </c>
      <c r="R2337" s="24" t="s">
        <v>3022</v>
      </c>
    </row>
    <row r="2338" spans="1:18" ht="40.200000000000003">
      <c r="A2338" s="24">
        <v>2337</v>
      </c>
      <c r="B2338" s="24" t="s">
        <v>9756</v>
      </c>
      <c r="C2338" s="29">
        <v>202527115085</v>
      </c>
      <c r="D2338" s="24" t="s">
        <v>140</v>
      </c>
      <c r="E2338" s="24" t="s">
        <v>9757</v>
      </c>
      <c r="F2338" s="24" t="s">
        <v>3066</v>
      </c>
      <c r="G2338" s="24" t="s">
        <v>3319</v>
      </c>
      <c r="H2338" s="25" t="s">
        <v>9758</v>
      </c>
      <c r="I2338" s="24"/>
      <c r="J2338" s="24" t="s">
        <v>3048</v>
      </c>
      <c r="K2338" s="26">
        <v>45923</v>
      </c>
      <c r="L2338" s="26">
        <v>45041</v>
      </c>
      <c r="M2338" s="26">
        <v>45982</v>
      </c>
      <c r="N2338" s="24"/>
      <c r="O2338" s="26">
        <v>45982</v>
      </c>
      <c r="P2338" s="24" t="s">
        <v>3289</v>
      </c>
      <c r="Q2338" s="24" t="s">
        <v>3290</v>
      </c>
      <c r="R2338" s="24" t="s">
        <v>988</v>
      </c>
    </row>
    <row r="2339" spans="1:18" ht="40.200000000000003">
      <c r="A2339" s="24">
        <v>2338</v>
      </c>
      <c r="B2339" s="24" t="s">
        <v>9759</v>
      </c>
      <c r="C2339" s="29">
        <v>202547114862</v>
      </c>
      <c r="D2339" s="24" t="s">
        <v>188</v>
      </c>
      <c r="E2339" s="24" t="s">
        <v>9760</v>
      </c>
      <c r="F2339" s="24" t="s">
        <v>3394</v>
      </c>
      <c r="G2339" s="24" t="s">
        <v>9761</v>
      </c>
      <c r="H2339" s="25" t="s">
        <v>9762</v>
      </c>
      <c r="I2339" s="24"/>
      <c r="J2339" s="24" t="s">
        <v>3048</v>
      </c>
      <c r="K2339" s="26">
        <v>45954</v>
      </c>
      <c r="L2339" s="26">
        <v>45982</v>
      </c>
      <c r="M2339" s="26">
        <v>45982</v>
      </c>
      <c r="N2339" s="24"/>
      <c r="O2339" s="26">
        <v>45982</v>
      </c>
      <c r="P2339" s="24" t="s">
        <v>3224</v>
      </c>
      <c r="Q2339" s="24" t="s">
        <v>3225</v>
      </c>
      <c r="R2339" s="24" t="s">
        <v>988</v>
      </c>
    </row>
    <row r="2340" spans="1:18" ht="40.200000000000003">
      <c r="A2340" s="24">
        <v>2339</v>
      </c>
      <c r="B2340" s="24" t="s">
        <v>9763</v>
      </c>
      <c r="C2340" s="29">
        <v>202517114814</v>
      </c>
      <c r="D2340" s="24" t="s">
        <v>411</v>
      </c>
      <c r="E2340" s="24" t="s">
        <v>9764</v>
      </c>
      <c r="F2340" s="24" t="s">
        <v>3091</v>
      </c>
      <c r="G2340" s="24" t="s">
        <v>6681</v>
      </c>
      <c r="H2340" s="25" t="s">
        <v>9765</v>
      </c>
      <c r="I2340" s="24"/>
      <c r="J2340" s="24" t="s">
        <v>3048</v>
      </c>
      <c r="K2340" s="26">
        <v>45876</v>
      </c>
      <c r="L2340" s="26">
        <v>45044</v>
      </c>
      <c r="M2340" s="26">
        <v>45982</v>
      </c>
      <c r="N2340" s="24"/>
      <c r="O2340" s="26">
        <v>45982</v>
      </c>
      <c r="P2340" s="24" t="s">
        <v>3583</v>
      </c>
      <c r="Q2340" s="24" t="s">
        <v>3584</v>
      </c>
      <c r="R2340" s="24" t="s">
        <v>988</v>
      </c>
    </row>
    <row r="2341" spans="1:18" ht="27">
      <c r="A2341" s="24">
        <v>2340</v>
      </c>
      <c r="B2341" s="24" t="s">
        <v>9766</v>
      </c>
      <c r="C2341" s="29">
        <v>202547114778</v>
      </c>
      <c r="D2341" s="24" t="s">
        <v>35</v>
      </c>
      <c r="E2341" s="24" t="s">
        <v>649</v>
      </c>
      <c r="F2341" s="24" t="s">
        <v>3091</v>
      </c>
      <c r="G2341" s="24" t="s">
        <v>3213</v>
      </c>
      <c r="H2341" s="25" t="s">
        <v>9767</v>
      </c>
      <c r="I2341" s="24"/>
      <c r="J2341" s="24" t="s">
        <v>3048</v>
      </c>
      <c r="K2341" s="26">
        <v>45978</v>
      </c>
      <c r="L2341" s="26">
        <v>45037</v>
      </c>
      <c r="M2341" s="26">
        <v>45982</v>
      </c>
      <c r="N2341" s="24"/>
      <c r="O2341" s="26">
        <v>45982</v>
      </c>
      <c r="P2341" s="24" t="s">
        <v>4022</v>
      </c>
      <c r="Q2341" s="24" t="s">
        <v>3104</v>
      </c>
      <c r="R2341" s="24" t="s">
        <v>988</v>
      </c>
    </row>
    <row r="2342" spans="1:18" ht="40.200000000000003">
      <c r="A2342" s="24">
        <v>2341</v>
      </c>
      <c r="B2342" s="24" t="s">
        <v>9768</v>
      </c>
      <c r="C2342" s="29">
        <v>202517114940</v>
      </c>
      <c r="D2342" s="24" t="s">
        <v>35</v>
      </c>
      <c r="E2342" s="24" t="s">
        <v>9769</v>
      </c>
      <c r="F2342" s="24" t="s">
        <v>3091</v>
      </c>
      <c r="G2342" s="24" t="s">
        <v>3213</v>
      </c>
      <c r="H2342" s="25" t="s">
        <v>9770</v>
      </c>
      <c r="I2342" s="24"/>
      <c r="J2342" s="24" t="s">
        <v>3048</v>
      </c>
      <c r="K2342" s="26">
        <v>45981</v>
      </c>
      <c r="L2342" s="26">
        <v>45105</v>
      </c>
      <c r="M2342" s="26">
        <v>45982</v>
      </c>
      <c r="N2342" s="24"/>
      <c r="O2342" s="26">
        <v>45982</v>
      </c>
      <c r="P2342" s="24" t="s">
        <v>3114</v>
      </c>
      <c r="Q2342" s="24" t="s">
        <v>3094</v>
      </c>
      <c r="R2342" s="24" t="s">
        <v>988</v>
      </c>
    </row>
    <row r="2343" spans="1:18" ht="40.200000000000003">
      <c r="A2343" s="24">
        <v>2342</v>
      </c>
      <c r="B2343" s="24" t="s">
        <v>9771</v>
      </c>
      <c r="C2343" s="29">
        <v>202517115084</v>
      </c>
      <c r="D2343" s="24" t="s">
        <v>32</v>
      </c>
      <c r="E2343" s="24" t="s">
        <v>9772</v>
      </c>
      <c r="F2343" s="24" t="s">
        <v>3066</v>
      </c>
      <c r="G2343" s="24" t="s">
        <v>3067</v>
      </c>
      <c r="H2343" s="25" t="s">
        <v>9773</v>
      </c>
      <c r="I2343" s="24"/>
      <c r="J2343" s="24" t="s">
        <v>3048</v>
      </c>
      <c r="K2343" s="26">
        <v>45965</v>
      </c>
      <c r="L2343" s="26">
        <v>45169</v>
      </c>
      <c r="M2343" s="26">
        <v>45982</v>
      </c>
      <c r="N2343" s="24"/>
      <c r="O2343" s="26">
        <v>45982</v>
      </c>
      <c r="P2343" s="24" t="s">
        <v>3254</v>
      </c>
      <c r="Q2343" s="24" t="s">
        <v>3255</v>
      </c>
      <c r="R2343" s="24" t="s">
        <v>988</v>
      </c>
    </row>
    <row r="2344" spans="1:18" ht="66.599999999999994">
      <c r="A2344" s="24">
        <v>2343</v>
      </c>
      <c r="B2344" s="24" t="s">
        <v>9774</v>
      </c>
      <c r="C2344" s="29">
        <v>202517114874</v>
      </c>
      <c r="D2344" s="24" t="s">
        <v>512</v>
      </c>
      <c r="E2344" s="24" t="s">
        <v>9775</v>
      </c>
      <c r="F2344" s="24" t="s">
        <v>3045</v>
      </c>
      <c r="G2344" s="24" t="s">
        <v>4679</v>
      </c>
      <c r="H2344" s="25" t="s">
        <v>9776</v>
      </c>
      <c r="I2344" s="24"/>
      <c r="J2344" s="24" t="s">
        <v>3048</v>
      </c>
      <c r="K2344" s="26">
        <v>45832</v>
      </c>
      <c r="L2344" s="26">
        <v>45069</v>
      </c>
      <c r="M2344" s="26">
        <v>45982</v>
      </c>
      <c r="N2344" s="24"/>
      <c r="O2344" s="26">
        <v>45982</v>
      </c>
      <c r="P2344" s="24" t="s">
        <v>3079</v>
      </c>
      <c r="Q2344" s="24" t="s">
        <v>3080</v>
      </c>
      <c r="R2344" s="24" t="s">
        <v>988</v>
      </c>
    </row>
    <row r="2345" spans="1:18" ht="40.200000000000003">
      <c r="A2345" s="24">
        <v>2344</v>
      </c>
      <c r="B2345" s="24" t="s">
        <v>786</v>
      </c>
      <c r="C2345" s="29">
        <v>202544115411</v>
      </c>
      <c r="D2345" s="24" t="s">
        <v>357</v>
      </c>
      <c r="E2345" s="24" t="s">
        <v>787</v>
      </c>
      <c r="F2345" s="24" t="s">
        <v>3091</v>
      </c>
      <c r="G2345" s="24" t="s">
        <v>9777</v>
      </c>
      <c r="H2345" s="25" t="s">
        <v>9778</v>
      </c>
      <c r="I2345" s="24"/>
      <c r="J2345" s="24" t="s">
        <v>3048</v>
      </c>
      <c r="K2345" s="26">
        <v>45968</v>
      </c>
      <c r="L2345" s="26">
        <v>45617</v>
      </c>
      <c r="M2345" s="26">
        <v>45982</v>
      </c>
      <c r="N2345" s="26">
        <v>46559</v>
      </c>
      <c r="O2345" s="24"/>
      <c r="P2345" s="24" t="s">
        <v>4128</v>
      </c>
      <c r="Q2345" s="24" t="s">
        <v>3360</v>
      </c>
      <c r="R2345" s="24" t="s">
        <v>650</v>
      </c>
    </row>
    <row r="2346" spans="1:18" ht="40.200000000000003">
      <c r="A2346" s="24">
        <v>2345</v>
      </c>
      <c r="B2346" s="24" t="s">
        <v>788</v>
      </c>
      <c r="C2346" s="29">
        <v>202544115297</v>
      </c>
      <c r="D2346" s="24" t="s">
        <v>269</v>
      </c>
      <c r="E2346" s="24" t="s">
        <v>789</v>
      </c>
      <c r="F2346" s="24" t="s">
        <v>3091</v>
      </c>
      <c r="G2346" s="24" t="s">
        <v>9779</v>
      </c>
      <c r="H2346" s="25" t="s">
        <v>9780</v>
      </c>
      <c r="I2346" s="24"/>
      <c r="J2346" s="24" t="s">
        <v>3048</v>
      </c>
      <c r="K2346" s="26">
        <v>45981</v>
      </c>
      <c r="L2346" s="26">
        <v>45617</v>
      </c>
      <c r="M2346" s="26">
        <v>45982</v>
      </c>
      <c r="N2346" s="26">
        <v>46559</v>
      </c>
      <c r="O2346" s="24"/>
      <c r="P2346" s="24" t="s">
        <v>3192</v>
      </c>
      <c r="Q2346" s="24" t="s">
        <v>3193</v>
      </c>
      <c r="R2346" s="24" t="s">
        <v>650</v>
      </c>
    </row>
    <row r="2347" spans="1:18" ht="79.8">
      <c r="A2347" s="24">
        <v>2346</v>
      </c>
      <c r="B2347" s="24" t="s">
        <v>9781</v>
      </c>
      <c r="C2347" s="29">
        <v>202528115147</v>
      </c>
      <c r="D2347" s="24" t="s">
        <v>31</v>
      </c>
      <c r="E2347" s="24" t="s">
        <v>9782</v>
      </c>
      <c r="F2347" s="24" t="s">
        <v>3091</v>
      </c>
      <c r="G2347" s="24" t="s">
        <v>31</v>
      </c>
      <c r="H2347" s="25" t="s">
        <v>9783</v>
      </c>
      <c r="I2347" s="24"/>
      <c r="J2347" s="24" t="s">
        <v>3048</v>
      </c>
      <c r="K2347" s="26">
        <v>45979</v>
      </c>
      <c r="L2347" s="26">
        <v>45982</v>
      </c>
      <c r="M2347" s="26">
        <v>45982</v>
      </c>
      <c r="N2347" s="24"/>
      <c r="O2347" s="26">
        <v>45982</v>
      </c>
      <c r="P2347" s="24" t="s">
        <v>3352</v>
      </c>
      <c r="Q2347" s="24" t="s">
        <v>3216</v>
      </c>
      <c r="R2347" s="24" t="s">
        <v>988</v>
      </c>
    </row>
    <row r="2348" spans="1:18" ht="27">
      <c r="A2348" s="24">
        <v>2347</v>
      </c>
      <c r="B2348" s="24" t="s">
        <v>9784</v>
      </c>
      <c r="C2348" s="29">
        <v>202517115368</v>
      </c>
      <c r="D2348" s="24" t="s">
        <v>34</v>
      </c>
      <c r="E2348" s="24" t="s">
        <v>9785</v>
      </c>
      <c r="F2348" s="24" t="s">
        <v>3066</v>
      </c>
      <c r="G2348" s="24" t="s">
        <v>3319</v>
      </c>
      <c r="H2348" s="25" t="s">
        <v>9786</v>
      </c>
      <c r="I2348" s="24"/>
      <c r="J2348" s="24" t="s">
        <v>3048</v>
      </c>
      <c r="K2348" s="26">
        <v>45895</v>
      </c>
      <c r="L2348" s="26">
        <v>45040</v>
      </c>
      <c r="M2348" s="26">
        <v>45982</v>
      </c>
      <c r="N2348" s="24"/>
      <c r="O2348" s="26">
        <v>45982</v>
      </c>
      <c r="P2348" s="24" t="s">
        <v>3284</v>
      </c>
      <c r="Q2348" s="24" t="s">
        <v>3285</v>
      </c>
      <c r="R2348" s="24" t="s">
        <v>988</v>
      </c>
    </row>
    <row r="2349" spans="1:18" ht="53.4">
      <c r="A2349" s="24">
        <v>2348</v>
      </c>
      <c r="B2349" s="24" t="s">
        <v>9787</v>
      </c>
      <c r="C2349" s="29">
        <v>202517114865</v>
      </c>
      <c r="D2349" s="24" t="s">
        <v>107</v>
      </c>
      <c r="E2349" s="24" t="s">
        <v>9788</v>
      </c>
      <c r="F2349" s="24" t="s">
        <v>3091</v>
      </c>
      <c r="G2349" s="24" t="s">
        <v>7569</v>
      </c>
      <c r="H2349" s="25" t="s">
        <v>9789</v>
      </c>
      <c r="I2349" s="24"/>
      <c r="J2349" s="24" t="s">
        <v>3048</v>
      </c>
      <c r="K2349" s="26">
        <v>45940</v>
      </c>
      <c r="L2349" s="26">
        <v>45064</v>
      </c>
      <c r="M2349" s="26">
        <v>45982</v>
      </c>
      <c r="N2349" s="24"/>
      <c r="O2349" s="26">
        <v>45982</v>
      </c>
      <c r="P2349" s="24" t="s">
        <v>3120</v>
      </c>
      <c r="Q2349" s="24" t="s">
        <v>3121</v>
      </c>
      <c r="R2349" s="24" t="s">
        <v>988</v>
      </c>
    </row>
    <row r="2350" spans="1:18" ht="66.599999999999994">
      <c r="A2350" s="24">
        <v>2349</v>
      </c>
      <c r="B2350" s="24" t="s">
        <v>9790</v>
      </c>
      <c r="C2350" s="29">
        <v>202517115727</v>
      </c>
      <c r="D2350" s="24" t="s">
        <v>35</v>
      </c>
      <c r="E2350" s="24" t="s">
        <v>9791</v>
      </c>
      <c r="F2350" s="24" t="s">
        <v>3091</v>
      </c>
      <c r="G2350" s="24" t="s">
        <v>3213</v>
      </c>
      <c r="H2350" s="25" t="s">
        <v>9792</v>
      </c>
      <c r="I2350" s="24"/>
      <c r="J2350" s="24" t="s">
        <v>3048</v>
      </c>
      <c r="K2350" s="26">
        <v>45981</v>
      </c>
      <c r="L2350" s="26">
        <v>45040</v>
      </c>
      <c r="M2350" s="26">
        <v>45984</v>
      </c>
      <c r="N2350" s="24"/>
      <c r="O2350" s="26">
        <v>45984</v>
      </c>
      <c r="P2350" s="24" t="s">
        <v>3289</v>
      </c>
      <c r="Q2350" s="24" t="s">
        <v>3290</v>
      </c>
      <c r="R2350" s="24" t="s">
        <v>988</v>
      </c>
    </row>
    <row r="2351" spans="1:18" ht="40.200000000000003">
      <c r="A2351" s="24">
        <v>2350</v>
      </c>
      <c r="B2351" s="24" t="s">
        <v>1669</v>
      </c>
      <c r="C2351" s="29">
        <v>202511116268</v>
      </c>
      <c r="D2351" s="24" t="s">
        <v>109</v>
      </c>
      <c r="E2351" s="24" t="s">
        <v>1670</v>
      </c>
      <c r="F2351" s="24" t="s">
        <v>3091</v>
      </c>
      <c r="G2351" s="24" t="s">
        <v>5368</v>
      </c>
      <c r="H2351" s="25" t="s">
        <v>9793</v>
      </c>
      <c r="I2351" s="24" t="s">
        <v>3152</v>
      </c>
      <c r="J2351" s="24" t="s">
        <v>3048</v>
      </c>
      <c r="K2351" s="26">
        <v>45983</v>
      </c>
      <c r="L2351" s="26">
        <v>45985</v>
      </c>
      <c r="M2351" s="26">
        <v>45985</v>
      </c>
      <c r="N2351" s="26">
        <v>46928</v>
      </c>
      <c r="O2351" s="24"/>
      <c r="P2351" s="24" t="s">
        <v>3049</v>
      </c>
      <c r="Q2351" s="24" t="s">
        <v>3050</v>
      </c>
      <c r="R2351" s="24" t="s">
        <v>968</v>
      </c>
    </row>
    <row r="2352" spans="1:18" ht="27">
      <c r="A2352" s="24">
        <v>2351</v>
      </c>
      <c r="B2352" s="24" t="s">
        <v>9794</v>
      </c>
      <c r="C2352" s="29">
        <v>202517116341</v>
      </c>
      <c r="D2352" s="24" t="s">
        <v>271</v>
      </c>
      <c r="E2352" s="24" t="s">
        <v>9795</v>
      </c>
      <c r="F2352" s="24" t="s">
        <v>3091</v>
      </c>
      <c r="G2352" s="24" t="s">
        <v>9796</v>
      </c>
      <c r="H2352" s="25" t="s">
        <v>9797</v>
      </c>
      <c r="I2352" s="24"/>
      <c r="J2352" s="24" t="s">
        <v>3048</v>
      </c>
      <c r="K2352" s="26">
        <v>45933</v>
      </c>
      <c r="L2352" s="26">
        <v>45041</v>
      </c>
      <c r="M2352" s="26">
        <v>45985</v>
      </c>
      <c r="N2352" s="24"/>
      <c r="O2352" s="26">
        <v>45985</v>
      </c>
      <c r="P2352" s="24" t="s">
        <v>3695</v>
      </c>
      <c r="Q2352" s="24" t="s">
        <v>3085</v>
      </c>
      <c r="R2352" s="24" t="s">
        <v>988</v>
      </c>
    </row>
    <row r="2353" spans="1:18" ht="40.200000000000003">
      <c r="A2353" s="24">
        <v>2352</v>
      </c>
      <c r="B2353" s="24" t="s">
        <v>9798</v>
      </c>
      <c r="C2353" s="29">
        <v>202547116224</v>
      </c>
      <c r="D2353" s="24" t="s">
        <v>35</v>
      </c>
      <c r="E2353" s="24" t="s">
        <v>9799</v>
      </c>
      <c r="F2353" s="24" t="s">
        <v>3091</v>
      </c>
      <c r="G2353" s="24" t="s">
        <v>3213</v>
      </c>
      <c r="H2353" s="25" t="s">
        <v>9800</v>
      </c>
      <c r="I2353" s="24"/>
      <c r="J2353" s="24" t="s">
        <v>3048</v>
      </c>
      <c r="K2353" s="26">
        <v>45979</v>
      </c>
      <c r="L2353" s="26">
        <v>45040</v>
      </c>
      <c r="M2353" s="26">
        <v>45985</v>
      </c>
      <c r="N2353" s="24"/>
      <c r="O2353" s="26">
        <v>45985</v>
      </c>
      <c r="P2353" s="24" t="s">
        <v>3168</v>
      </c>
      <c r="Q2353" s="24" t="s">
        <v>3050</v>
      </c>
      <c r="R2353" s="24" t="s">
        <v>988</v>
      </c>
    </row>
    <row r="2354" spans="1:18" ht="53.4">
      <c r="A2354" s="24">
        <v>2353</v>
      </c>
      <c r="B2354" s="24" t="s">
        <v>9801</v>
      </c>
      <c r="C2354" s="29">
        <v>202547116314</v>
      </c>
      <c r="D2354" s="24" t="s">
        <v>35</v>
      </c>
      <c r="E2354" s="24" t="s">
        <v>9802</v>
      </c>
      <c r="F2354" s="24" t="s">
        <v>3091</v>
      </c>
      <c r="G2354" s="24" t="s">
        <v>3213</v>
      </c>
      <c r="H2354" s="25" t="s">
        <v>9803</v>
      </c>
      <c r="I2354" s="24"/>
      <c r="J2354" s="24" t="s">
        <v>3048</v>
      </c>
      <c r="K2354" s="26">
        <v>45981</v>
      </c>
      <c r="L2354" s="26">
        <v>45040</v>
      </c>
      <c r="M2354" s="26">
        <v>45985</v>
      </c>
      <c r="N2354" s="24"/>
      <c r="O2354" s="26">
        <v>45985</v>
      </c>
      <c r="P2354" s="24" t="s">
        <v>3272</v>
      </c>
      <c r="Q2354" s="24" t="s">
        <v>3273</v>
      </c>
      <c r="R2354" s="24" t="s">
        <v>988</v>
      </c>
    </row>
    <row r="2355" spans="1:18" ht="40.200000000000003">
      <c r="A2355" s="24">
        <v>2354</v>
      </c>
      <c r="B2355" s="24" t="s">
        <v>9804</v>
      </c>
      <c r="C2355" s="29">
        <v>202547116128</v>
      </c>
      <c r="D2355" s="24" t="s">
        <v>67</v>
      </c>
      <c r="E2355" s="24" t="s">
        <v>9805</v>
      </c>
      <c r="F2355" s="24" t="s">
        <v>3091</v>
      </c>
      <c r="G2355" s="24" t="s">
        <v>9806</v>
      </c>
      <c r="H2355" s="25" t="s">
        <v>9807</v>
      </c>
      <c r="I2355" s="24"/>
      <c r="J2355" s="24" t="s">
        <v>3048</v>
      </c>
      <c r="K2355" s="26">
        <v>45922</v>
      </c>
      <c r="L2355" s="26">
        <v>45062</v>
      </c>
      <c r="M2355" s="26">
        <v>45985</v>
      </c>
      <c r="N2355" s="24"/>
      <c r="O2355" s="26">
        <v>45985</v>
      </c>
      <c r="P2355" s="24" t="s">
        <v>3933</v>
      </c>
      <c r="Q2355" s="24" t="s">
        <v>3934</v>
      </c>
      <c r="R2355" s="24" t="s">
        <v>988</v>
      </c>
    </row>
    <row r="2356" spans="1:18" ht="40.200000000000003">
      <c r="A2356" s="24">
        <v>2355</v>
      </c>
      <c r="B2356" s="24" t="s">
        <v>9808</v>
      </c>
      <c r="C2356" s="29">
        <v>202517116316</v>
      </c>
      <c r="D2356" s="24" t="s">
        <v>50</v>
      </c>
      <c r="E2356" s="24" t="s">
        <v>9809</v>
      </c>
      <c r="F2356" s="24" t="s">
        <v>3066</v>
      </c>
      <c r="G2356" s="24" t="s">
        <v>3319</v>
      </c>
      <c r="H2356" s="25" t="s">
        <v>9810</v>
      </c>
      <c r="I2356" s="24"/>
      <c r="J2356" s="24" t="s">
        <v>3048</v>
      </c>
      <c r="K2356" s="26">
        <v>45875</v>
      </c>
      <c r="L2356" s="26">
        <v>45064</v>
      </c>
      <c r="M2356" s="26">
        <v>45985</v>
      </c>
      <c r="N2356" s="24"/>
      <c r="O2356" s="26">
        <v>45985</v>
      </c>
      <c r="P2356" s="24" t="s">
        <v>3284</v>
      </c>
      <c r="Q2356" s="24" t="s">
        <v>3285</v>
      </c>
      <c r="R2356" s="24" t="s">
        <v>988</v>
      </c>
    </row>
    <row r="2357" spans="1:18" ht="40.200000000000003">
      <c r="A2357" s="24">
        <v>2356</v>
      </c>
      <c r="B2357" s="24" t="s">
        <v>9811</v>
      </c>
      <c r="C2357" s="29">
        <v>202547116255</v>
      </c>
      <c r="D2357" s="24" t="s">
        <v>32</v>
      </c>
      <c r="E2357" s="24" t="s">
        <v>9812</v>
      </c>
      <c r="F2357" s="24" t="s">
        <v>3066</v>
      </c>
      <c r="G2357" s="24" t="s">
        <v>3067</v>
      </c>
      <c r="H2357" s="25" t="s">
        <v>9813</v>
      </c>
      <c r="I2357" s="24"/>
      <c r="J2357" s="24" t="s">
        <v>3048</v>
      </c>
      <c r="K2357" s="26">
        <v>45965</v>
      </c>
      <c r="L2357" s="26">
        <v>45254</v>
      </c>
      <c r="M2357" s="26">
        <v>45985</v>
      </c>
      <c r="N2357" s="24"/>
      <c r="O2357" s="26">
        <v>45985</v>
      </c>
      <c r="P2357" s="24" t="s">
        <v>3192</v>
      </c>
      <c r="Q2357" s="24" t="s">
        <v>3193</v>
      </c>
      <c r="R2357" s="24" t="s">
        <v>988</v>
      </c>
    </row>
    <row r="2358" spans="1:18" ht="53.4">
      <c r="A2358" s="24">
        <v>2357</v>
      </c>
      <c r="B2358" s="24" t="s">
        <v>9814</v>
      </c>
      <c r="C2358" s="29">
        <v>202547115931</v>
      </c>
      <c r="D2358" s="24" t="s">
        <v>31</v>
      </c>
      <c r="E2358" s="24" t="s">
        <v>9815</v>
      </c>
      <c r="F2358" s="24" t="s">
        <v>3091</v>
      </c>
      <c r="G2358" s="24" t="s">
        <v>31</v>
      </c>
      <c r="H2358" s="25" t="s">
        <v>9816</v>
      </c>
      <c r="I2358" s="24"/>
      <c r="J2358" s="24" t="s">
        <v>3048</v>
      </c>
      <c r="K2358" s="26">
        <v>45981</v>
      </c>
      <c r="L2358" s="26">
        <v>45121</v>
      </c>
      <c r="M2358" s="26">
        <v>45985</v>
      </c>
      <c r="N2358" s="24"/>
      <c r="O2358" s="26">
        <v>45985</v>
      </c>
      <c r="P2358" s="24" t="s">
        <v>3103</v>
      </c>
      <c r="Q2358" s="24" t="s">
        <v>3104</v>
      </c>
      <c r="R2358" s="24" t="s">
        <v>988</v>
      </c>
    </row>
    <row r="2359" spans="1:18" ht="53.4">
      <c r="A2359" s="24">
        <v>2358</v>
      </c>
      <c r="B2359" s="24" t="s">
        <v>9817</v>
      </c>
      <c r="C2359" s="29">
        <v>202547115988</v>
      </c>
      <c r="D2359" s="24" t="s">
        <v>31</v>
      </c>
      <c r="E2359" s="24" t="s">
        <v>9818</v>
      </c>
      <c r="F2359" s="24" t="s">
        <v>3091</v>
      </c>
      <c r="G2359" s="24" t="s">
        <v>31</v>
      </c>
      <c r="H2359" s="25" t="s">
        <v>9819</v>
      </c>
      <c r="I2359" s="24"/>
      <c r="J2359" s="24" t="s">
        <v>3048</v>
      </c>
      <c r="K2359" s="26">
        <v>45980</v>
      </c>
      <c r="L2359" s="26">
        <v>45121</v>
      </c>
      <c r="M2359" s="26">
        <v>45985</v>
      </c>
      <c r="N2359" s="24"/>
      <c r="O2359" s="26">
        <v>45985</v>
      </c>
      <c r="P2359" s="24" t="s">
        <v>3103</v>
      </c>
      <c r="Q2359" s="24" t="s">
        <v>3104</v>
      </c>
      <c r="R2359" s="24" t="s">
        <v>988</v>
      </c>
    </row>
    <row r="2360" spans="1:18" ht="40.200000000000003">
      <c r="A2360" s="24">
        <v>2359</v>
      </c>
      <c r="B2360" s="24" t="s">
        <v>9820</v>
      </c>
      <c r="C2360" s="29">
        <v>202547116334</v>
      </c>
      <c r="D2360" s="24" t="s">
        <v>31</v>
      </c>
      <c r="E2360" s="24" t="s">
        <v>9821</v>
      </c>
      <c r="F2360" s="24" t="s">
        <v>3091</v>
      </c>
      <c r="G2360" s="24" t="s">
        <v>31</v>
      </c>
      <c r="H2360" s="25" t="s">
        <v>9822</v>
      </c>
      <c r="I2360" s="24"/>
      <c r="J2360" s="24" t="s">
        <v>3048</v>
      </c>
      <c r="K2360" s="26">
        <v>45980</v>
      </c>
      <c r="L2360" s="26">
        <v>45985</v>
      </c>
      <c r="M2360" s="26">
        <v>45985</v>
      </c>
      <c r="N2360" s="24"/>
      <c r="O2360" s="26">
        <v>45985</v>
      </c>
      <c r="P2360" s="24" t="s">
        <v>4022</v>
      </c>
      <c r="Q2360" s="24" t="s">
        <v>3104</v>
      </c>
      <c r="R2360" s="24" t="s">
        <v>988</v>
      </c>
    </row>
    <row r="2361" spans="1:18" ht="53.4">
      <c r="A2361" s="24">
        <v>2360</v>
      </c>
      <c r="B2361" s="24" t="s">
        <v>9823</v>
      </c>
      <c r="C2361" s="29">
        <v>202517116712</v>
      </c>
      <c r="D2361" s="24" t="s">
        <v>449</v>
      </c>
      <c r="E2361" s="24" t="s">
        <v>9824</v>
      </c>
      <c r="F2361" s="24" t="s">
        <v>3091</v>
      </c>
      <c r="G2361" s="24" t="s">
        <v>9825</v>
      </c>
      <c r="H2361" s="25" t="s">
        <v>9826</v>
      </c>
      <c r="I2361" s="24"/>
      <c r="J2361" s="24" t="s">
        <v>3048</v>
      </c>
      <c r="K2361" s="26">
        <v>45961</v>
      </c>
      <c r="L2361" s="26">
        <v>45050</v>
      </c>
      <c r="M2361" s="26">
        <v>45986</v>
      </c>
      <c r="N2361" s="24"/>
      <c r="O2361" s="26">
        <v>45986</v>
      </c>
      <c r="P2361" s="24" t="s">
        <v>3173</v>
      </c>
      <c r="Q2361" s="24" t="s">
        <v>3174</v>
      </c>
      <c r="R2361" s="24" t="s">
        <v>988</v>
      </c>
    </row>
    <row r="2362" spans="1:18" ht="40.200000000000003">
      <c r="A2362" s="24">
        <v>2361</v>
      </c>
      <c r="B2362" s="24" t="s">
        <v>1671</v>
      </c>
      <c r="C2362" s="29">
        <v>202541116704</v>
      </c>
      <c r="D2362" s="24" t="s">
        <v>40</v>
      </c>
      <c r="E2362" s="24" t="s">
        <v>1672</v>
      </c>
      <c r="F2362" s="24" t="s">
        <v>3091</v>
      </c>
      <c r="G2362" s="24" t="s">
        <v>4104</v>
      </c>
      <c r="H2362" s="25" t="s">
        <v>9827</v>
      </c>
      <c r="I2362" s="24" t="s">
        <v>3152</v>
      </c>
      <c r="J2362" s="24" t="s">
        <v>3048</v>
      </c>
      <c r="K2362" s="26">
        <v>45985</v>
      </c>
      <c r="L2362" s="26">
        <v>45986</v>
      </c>
      <c r="M2362" s="26">
        <v>45986</v>
      </c>
      <c r="N2362" s="26">
        <v>46929</v>
      </c>
      <c r="O2362" s="24"/>
      <c r="P2362" s="24" t="s">
        <v>3968</v>
      </c>
      <c r="Q2362" s="24" t="s">
        <v>3969</v>
      </c>
      <c r="R2362" s="24" t="s">
        <v>968</v>
      </c>
    </row>
    <row r="2363" spans="1:18" ht="40.200000000000003">
      <c r="A2363" s="24">
        <v>2362</v>
      </c>
      <c r="B2363" s="24" t="s">
        <v>9828</v>
      </c>
      <c r="C2363" s="29">
        <v>202541116655</v>
      </c>
      <c r="D2363" s="24" t="s">
        <v>46</v>
      </c>
      <c r="E2363" s="24" t="s">
        <v>9829</v>
      </c>
      <c r="F2363" s="24" t="s">
        <v>3052</v>
      </c>
      <c r="G2363" s="24" t="s">
        <v>46</v>
      </c>
      <c r="H2363" s="25" t="s">
        <v>9830</v>
      </c>
      <c r="I2363" s="24" t="s">
        <v>23</v>
      </c>
      <c r="J2363" s="24" t="s">
        <v>3048</v>
      </c>
      <c r="K2363" s="26">
        <v>45911</v>
      </c>
      <c r="L2363" s="26">
        <v>45986</v>
      </c>
      <c r="M2363" s="26">
        <v>45986</v>
      </c>
      <c r="N2363" s="24"/>
      <c r="O2363" s="26">
        <v>45986</v>
      </c>
      <c r="P2363" s="24" t="s">
        <v>3305</v>
      </c>
      <c r="Q2363" s="24" t="s">
        <v>3306</v>
      </c>
      <c r="R2363" s="24" t="s">
        <v>3022</v>
      </c>
    </row>
    <row r="2364" spans="1:18" ht="40.200000000000003">
      <c r="A2364" s="24">
        <v>2363</v>
      </c>
      <c r="B2364" s="24" t="s">
        <v>9831</v>
      </c>
      <c r="C2364" s="29">
        <v>202517116833</v>
      </c>
      <c r="D2364" s="24" t="s">
        <v>113</v>
      </c>
      <c r="E2364" s="24" t="s">
        <v>9832</v>
      </c>
      <c r="F2364" s="24" t="s">
        <v>3091</v>
      </c>
      <c r="G2364" s="24" t="s">
        <v>9833</v>
      </c>
      <c r="H2364" s="25" t="s">
        <v>9834</v>
      </c>
      <c r="I2364" s="24"/>
      <c r="J2364" s="24" t="s">
        <v>3048</v>
      </c>
      <c r="K2364" s="26">
        <v>45954</v>
      </c>
      <c r="L2364" s="26">
        <v>45041</v>
      </c>
      <c r="M2364" s="26">
        <v>45986</v>
      </c>
      <c r="N2364" s="24"/>
      <c r="O2364" s="26">
        <v>45986</v>
      </c>
      <c r="P2364" s="24" t="s">
        <v>3130</v>
      </c>
      <c r="Q2364" s="24" t="s">
        <v>3131</v>
      </c>
      <c r="R2364" s="24" t="s">
        <v>988</v>
      </c>
    </row>
    <row r="2365" spans="1:18" ht="66.599999999999994">
      <c r="A2365" s="24">
        <v>2364</v>
      </c>
      <c r="B2365" s="24" t="s">
        <v>9835</v>
      </c>
      <c r="C2365" s="29">
        <v>202547116829</v>
      </c>
      <c r="D2365" s="24" t="s">
        <v>35</v>
      </c>
      <c r="E2365" s="24" t="s">
        <v>9836</v>
      </c>
      <c r="F2365" s="24" t="s">
        <v>3091</v>
      </c>
      <c r="G2365" s="24" t="s">
        <v>3213</v>
      </c>
      <c r="H2365" s="25" t="s">
        <v>9837</v>
      </c>
      <c r="I2365" s="24"/>
      <c r="J2365" s="24" t="s">
        <v>3048</v>
      </c>
      <c r="K2365" s="26">
        <v>45940</v>
      </c>
      <c r="L2365" s="26">
        <v>45048</v>
      </c>
      <c r="M2365" s="26">
        <v>45986</v>
      </c>
      <c r="N2365" s="24"/>
      <c r="O2365" s="26">
        <v>45986</v>
      </c>
      <c r="P2365" s="24" t="s">
        <v>3359</v>
      </c>
      <c r="Q2365" s="24" t="s">
        <v>3360</v>
      </c>
      <c r="R2365" s="24" t="s">
        <v>988</v>
      </c>
    </row>
    <row r="2366" spans="1:18" ht="66.599999999999994">
      <c r="A2366" s="24">
        <v>2365</v>
      </c>
      <c r="B2366" s="24" t="s">
        <v>1673</v>
      </c>
      <c r="C2366" s="29">
        <v>202541116714</v>
      </c>
      <c r="D2366" s="24" t="s">
        <v>249</v>
      </c>
      <c r="E2366" s="24" t="s">
        <v>649</v>
      </c>
      <c r="F2366" s="24" t="s">
        <v>3052</v>
      </c>
      <c r="G2366" s="24" t="s">
        <v>249</v>
      </c>
      <c r="H2366" s="25" t="s">
        <v>9838</v>
      </c>
      <c r="I2366" s="24" t="s">
        <v>3152</v>
      </c>
      <c r="J2366" s="24" t="s">
        <v>3470</v>
      </c>
      <c r="K2366" s="26">
        <v>45826</v>
      </c>
      <c r="L2366" s="26">
        <v>45986</v>
      </c>
      <c r="M2366" s="26">
        <v>45986</v>
      </c>
      <c r="N2366" s="26">
        <v>46929</v>
      </c>
      <c r="O2366" s="24"/>
      <c r="P2366" s="24" t="s">
        <v>3120</v>
      </c>
      <c r="Q2366" s="24" t="s">
        <v>3121</v>
      </c>
      <c r="R2366" s="24" t="s">
        <v>968</v>
      </c>
    </row>
    <row r="2367" spans="1:18" ht="40.200000000000003">
      <c r="A2367" s="24">
        <v>2366</v>
      </c>
      <c r="B2367" s="24" t="s">
        <v>9839</v>
      </c>
      <c r="C2367" s="29">
        <v>202547116671</v>
      </c>
      <c r="D2367" s="24" t="s">
        <v>317</v>
      </c>
      <c r="E2367" s="24" t="s">
        <v>9840</v>
      </c>
      <c r="F2367" s="24" t="s">
        <v>3091</v>
      </c>
      <c r="G2367" s="24" t="s">
        <v>9841</v>
      </c>
      <c r="H2367" s="25" t="s">
        <v>9842</v>
      </c>
      <c r="I2367" s="24"/>
      <c r="J2367" s="24" t="s">
        <v>3048</v>
      </c>
      <c r="K2367" s="26">
        <v>45972</v>
      </c>
      <c r="L2367" s="26">
        <v>45057</v>
      </c>
      <c r="M2367" s="26">
        <v>45986</v>
      </c>
      <c r="N2367" s="24"/>
      <c r="O2367" s="26">
        <v>45986</v>
      </c>
      <c r="P2367" s="24" t="s">
        <v>8482</v>
      </c>
      <c r="Q2367" s="24" t="s">
        <v>8483</v>
      </c>
      <c r="R2367" s="24" t="s">
        <v>988</v>
      </c>
    </row>
    <row r="2368" spans="1:18" ht="40.200000000000003">
      <c r="A2368" s="24">
        <v>2367</v>
      </c>
      <c r="B2368" s="24" t="s">
        <v>9843</v>
      </c>
      <c r="C2368" s="29">
        <v>202517116650</v>
      </c>
      <c r="D2368" s="24" t="s">
        <v>32</v>
      </c>
      <c r="E2368" s="24" t="s">
        <v>9844</v>
      </c>
      <c r="F2368" s="24" t="s">
        <v>3066</v>
      </c>
      <c r="G2368" s="24" t="s">
        <v>3067</v>
      </c>
      <c r="H2368" s="25" t="s">
        <v>9845</v>
      </c>
      <c r="I2368" s="24"/>
      <c r="J2368" s="24" t="s">
        <v>3048</v>
      </c>
      <c r="K2368" s="26">
        <v>45965</v>
      </c>
      <c r="L2368" s="26">
        <v>45196</v>
      </c>
      <c r="M2368" s="26">
        <v>45986</v>
      </c>
      <c r="N2368" s="24"/>
      <c r="O2368" s="26">
        <v>45986</v>
      </c>
      <c r="P2368" s="24" t="s">
        <v>3141</v>
      </c>
      <c r="Q2368" s="24" t="s">
        <v>3142</v>
      </c>
      <c r="R2368" s="24" t="s">
        <v>988</v>
      </c>
    </row>
    <row r="2369" spans="1:18" ht="27">
      <c r="A2369" s="24">
        <v>2368</v>
      </c>
      <c r="B2369" s="24" t="s">
        <v>9846</v>
      </c>
      <c r="C2369" s="29">
        <v>202547116668</v>
      </c>
      <c r="D2369" s="24" t="s">
        <v>384</v>
      </c>
      <c r="E2369" s="24" t="s">
        <v>9847</v>
      </c>
      <c r="F2369" s="24" t="s">
        <v>3302</v>
      </c>
      <c r="G2369" s="24" t="s">
        <v>9848</v>
      </c>
      <c r="H2369" s="25" t="s">
        <v>9849</v>
      </c>
      <c r="I2369" s="24"/>
      <c r="J2369" s="24" t="s">
        <v>3048</v>
      </c>
      <c r="K2369" s="26">
        <v>45923</v>
      </c>
      <c r="L2369" s="26">
        <v>45044</v>
      </c>
      <c r="M2369" s="26">
        <v>45986</v>
      </c>
      <c r="N2369" s="24"/>
      <c r="O2369" s="26">
        <v>45986</v>
      </c>
      <c r="P2369" s="24" t="s">
        <v>8482</v>
      </c>
      <c r="Q2369" s="24" t="s">
        <v>8483</v>
      </c>
      <c r="R2369" s="24" t="s">
        <v>988</v>
      </c>
    </row>
    <row r="2370" spans="1:18" ht="27">
      <c r="A2370" s="24">
        <v>2369</v>
      </c>
      <c r="B2370" s="24" t="s">
        <v>9850</v>
      </c>
      <c r="C2370" s="29">
        <v>202517116721</v>
      </c>
      <c r="D2370" s="24" t="s">
        <v>321</v>
      </c>
      <c r="E2370" s="24" t="s">
        <v>9851</v>
      </c>
      <c r="F2370" s="24" t="s">
        <v>4630</v>
      </c>
      <c r="G2370" s="24" t="s">
        <v>9852</v>
      </c>
      <c r="H2370" s="25" t="s">
        <v>9853</v>
      </c>
      <c r="I2370" s="24"/>
      <c r="J2370" s="24" t="s">
        <v>3048</v>
      </c>
      <c r="K2370" s="26">
        <v>45957</v>
      </c>
      <c r="L2370" s="26">
        <v>45063</v>
      </c>
      <c r="M2370" s="26">
        <v>45986</v>
      </c>
      <c r="N2370" s="24"/>
      <c r="O2370" s="26">
        <v>45986</v>
      </c>
      <c r="P2370" s="24" t="s">
        <v>3397</v>
      </c>
      <c r="Q2370" s="24" t="s">
        <v>3398</v>
      </c>
      <c r="R2370" s="24" t="s">
        <v>988</v>
      </c>
    </row>
    <row r="2371" spans="1:18" ht="53.4">
      <c r="A2371" s="24">
        <v>2370</v>
      </c>
      <c r="B2371" s="24" t="s">
        <v>9854</v>
      </c>
      <c r="C2371" s="29">
        <v>202541116764</v>
      </c>
      <c r="D2371" s="24" t="s">
        <v>101</v>
      </c>
      <c r="E2371" s="24" t="s">
        <v>9855</v>
      </c>
      <c r="F2371" s="24" t="s">
        <v>3059</v>
      </c>
      <c r="G2371" s="24" t="s">
        <v>9856</v>
      </c>
      <c r="H2371" s="25" t="s">
        <v>9857</v>
      </c>
      <c r="I2371" s="24" t="s">
        <v>23</v>
      </c>
      <c r="J2371" s="24" t="s">
        <v>3048</v>
      </c>
      <c r="K2371" s="26">
        <v>45985</v>
      </c>
      <c r="L2371" s="26">
        <v>45986</v>
      </c>
      <c r="M2371" s="26">
        <v>45986</v>
      </c>
      <c r="N2371" s="24"/>
      <c r="O2371" s="26">
        <v>45986</v>
      </c>
      <c r="P2371" s="24" t="s">
        <v>3114</v>
      </c>
      <c r="Q2371" s="24" t="s">
        <v>3094</v>
      </c>
      <c r="R2371" s="24" t="s">
        <v>988</v>
      </c>
    </row>
    <row r="2372" spans="1:18" ht="27">
      <c r="A2372" s="24">
        <v>2371</v>
      </c>
      <c r="B2372" s="24" t="s">
        <v>9858</v>
      </c>
      <c r="C2372" s="29">
        <v>202521116877</v>
      </c>
      <c r="D2372" s="24" t="s">
        <v>41</v>
      </c>
      <c r="E2372" s="24" t="s">
        <v>9859</v>
      </c>
      <c r="F2372" s="24" t="s">
        <v>3052</v>
      </c>
      <c r="G2372" s="24" t="s">
        <v>41</v>
      </c>
      <c r="H2372" s="25" t="s">
        <v>9860</v>
      </c>
      <c r="I2372" s="24" t="s">
        <v>23</v>
      </c>
      <c r="J2372" s="24" t="s">
        <v>3048</v>
      </c>
      <c r="K2372" s="26">
        <v>45951</v>
      </c>
      <c r="L2372" s="26">
        <v>45986</v>
      </c>
      <c r="M2372" s="26">
        <v>45986</v>
      </c>
      <c r="N2372" s="24"/>
      <c r="O2372" s="26">
        <v>45986</v>
      </c>
      <c r="P2372" s="24" t="s">
        <v>3278</v>
      </c>
      <c r="Q2372" s="24" t="s">
        <v>3279</v>
      </c>
      <c r="R2372" s="24" t="s">
        <v>988</v>
      </c>
    </row>
    <row r="2373" spans="1:18" ht="40.200000000000003">
      <c r="A2373" s="24">
        <v>2372</v>
      </c>
      <c r="B2373" s="24" t="s">
        <v>9861</v>
      </c>
      <c r="C2373" s="29">
        <v>202547116781</v>
      </c>
      <c r="D2373" s="24" t="s">
        <v>138</v>
      </c>
      <c r="E2373" s="24" t="s">
        <v>9862</v>
      </c>
      <c r="F2373" s="24" t="s">
        <v>3045</v>
      </c>
      <c r="G2373" s="24" t="s">
        <v>3046</v>
      </c>
      <c r="H2373" s="25" t="s">
        <v>9863</v>
      </c>
      <c r="I2373" s="24"/>
      <c r="J2373" s="24" t="s">
        <v>3048</v>
      </c>
      <c r="K2373" s="26">
        <v>45975</v>
      </c>
      <c r="L2373" s="26">
        <v>45076</v>
      </c>
      <c r="M2373" s="26">
        <v>45986</v>
      </c>
      <c r="N2373" s="24"/>
      <c r="O2373" s="26">
        <v>45986</v>
      </c>
      <c r="P2373" s="24" t="s">
        <v>3168</v>
      </c>
      <c r="Q2373" s="24" t="s">
        <v>3050</v>
      </c>
      <c r="R2373" s="24" t="s">
        <v>988</v>
      </c>
    </row>
    <row r="2374" spans="1:18" ht="27">
      <c r="A2374" s="24">
        <v>2373</v>
      </c>
      <c r="B2374" s="24" t="s">
        <v>9864</v>
      </c>
      <c r="C2374" s="29">
        <v>202547116859</v>
      </c>
      <c r="D2374" s="24" t="s">
        <v>31</v>
      </c>
      <c r="E2374" s="24" t="s">
        <v>9865</v>
      </c>
      <c r="F2374" s="24" t="s">
        <v>3091</v>
      </c>
      <c r="G2374" s="24" t="s">
        <v>31</v>
      </c>
      <c r="H2374" s="25" t="s">
        <v>9866</v>
      </c>
      <c r="I2374" s="24"/>
      <c r="J2374" s="24" t="s">
        <v>3048</v>
      </c>
      <c r="K2374" s="26">
        <v>45980</v>
      </c>
      <c r="L2374" s="26">
        <v>45986</v>
      </c>
      <c r="M2374" s="26">
        <v>45986</v>
      </c>
      <c r="N2374" s="24"/>
      <c r="O2374" s="26">
        <v>45986</v>
      </c>
      <c r="P2374" s="24" t="s">
        <v>3093</v>
      </c>
      <c r="Q2374" s="24" t="s">
        <v>3094</v>
      </c>
      <c r="R2374" s="24" t="s">
        <v>988</v>
      </c>
    </row>
    <row r="2375" spans="1:18" ht="53.4">
      <c r="A2375" s="24">
        <v>2374</v>
      </c>
      <c r="B2375" s="24" t="s">
        <v>9867</v>
      </c>
      <c r="C2375" s="29">
        <v>202544116685</v>
      </c>
      <c r="D2375" s="24" t="s">
        <v>43</v>
      </c>
      <c r="E2375" s="24" t="s">
        <v>9868</v>
      </c>
      <c r="F2375" s="24" t="s">
        <v>3052</v>
      </c>
      <c r="G2375" s="24" t="s">
        <v>43</v>
      </c>
      <c r="H2375" s="25" t="s">
        <v>9869</v>
      </c>
      <c r="I2375" s="24"/>
      <c r="J2375" s="24" t="s">
        <v>3048</v>
      </c>
      <c r="K2375" s="26">
        <v>45982</v>
      </c>
      <c r="L2375" s="26">
        <v>45957</v>
      </c>
      <c r="M2375" s="26">
        <v>45986</v>
      </c>
      <c r="N2375" s="24"/>
      <c r="O2375" s="26">
        <v>45986</v>
      </c>
      <c r="P2375" s="24" t="s">
        <v>3289</v>
      </c>
      <c r="Q2375" s="24" t="s">
        <v>3290</v>
      </c>
      <c r="R2375" s="24" t="s">
        <v>988</v>
      </c>
    </row>
    <row r="2376" spans="1:18" ht="53.4">
      <c r="A2376" s="24">
        <v>2375</v>
      </c>
      <c r="B2376" s="24" t="s">
        <v>9870</v>
      </c>
      <c r="C2376" s="29">
        <v>202517116733</v>
      </c>
      <c r="D2376" s="24" t="s">
        <v>34</v>
      </c>
      <c r="E2376" s="24" t="s">
        <v>9871</v>
      </c>
      <c r="F2376" s="24" t="s">
        <v>3066</v>
      </c>
      <c r="G2376" s="24" t="s">
        <v>3067</v>
      </c>
      <c r="H2376" s="25" t="s">
        <v>9872</v>
      </c>
      <c r="I2376" s="24"/>
      <c r="J2376" s="24" t="s">
        <v>3048</v>
      </c>
      <c r="K2376" s="26">
        <v>45974</v>
      </c>
      <c r="L2376" s="26">
        <v>45176</v>
      </c>
      <c r="M2376" s="26">
        <v>45986</v>
      </c>
      <c r="N2376" s="24"/>
      <c r="O2376" s="26">
        <v>45986</v>
      </c>
      <c r="P2376" s="24" t="s">
        <v>3204</v>
      </c>
      <c r="Q2376" s="24" t="s">
        <v>3205</v>
      </c>
      <c r="R2376" s="24" t="s">
        <v>988</v>
      </c>
    </row>
    <row r="2377" spans="1:18" ht="40.200000000000003">
      <c r="A2377" s="24">
        <v>2376</v>
      </c>
      <c r="B2377" s="24" t="s">
        <v>9873</v>
      </c>
      <c r="C2377" s="29">
        <v>202517116692</v>
      </c>
      <c r="D2377" s="24" t="s">
        <v>34</v>
      </c>
      <c r="E2377" s="24" t="s">
        <v>9874</v>
      </c>
      <c r="F2377" s="24" t="s">
        <v>3066</v>
      </c>
      <c r="G2377" s="24" t="s">
        <v>3067</v>
      </c>
      <c r="H2377" s="25" t="s">
        <v>9875</v>
      </c>
      <c r="I2377" s="24"/>
      <c r="J2377" s="24" t="s">
        <v>3048</v>
      </c>
      <c r="K2377" s="26">
        <v>45980</v>
      </c>
      <c r="L2377" s="26">
        <v>45082</v>
      </c>
      <c r="M2377" s="26">
        <v>45986</v>
      </c>
      <c r="N2377" s="24"/>
      <c r="O2377" s="26">
        <v>45986</v>
      </c>
      <c r="P2377" s="24" t="s">
        <v>3204</v>
      </c>
      <c r="Q2377" s="24" t="s">
        <v>3205</v>
      </c>
      <c r="R2377" s="24" t="s">
        <v>988</v>
      </c>
    </row>
    <row r="2378" spans="1:18" ht="40.200000000000003">
      <c r="A2378" s="24">
        <v>2377</v>
      </c>
      <c r="B2378" s="24" t="s">
        <v>9876</v>
      </c>
      <c r="C2378" s="29">
        <v>202517116816</v>
      </c>
      <c r="D2378" s="24" t="s">
        <v>34</v>
      </c>
      <c r="E2378" s="24" t="s">
        <v>9877</v>
      </c>
      <c r="F2378" s="24" t="s">
        <v>3066</v>
      </c>
      <c r="G2378" s="24" t="s">
        <v>3067</v>
      </c>
      <c r="H2378" s="25" t="s">
        <v>9878</v>
      </c>
      <c r="I2378" s="24"/>
      <c r="J2378" s="24" t="s">
        <v>3048</v>
      </c>
      <c r="K2378" s="26">
        <v>45981</v>
      </c>
      <c r="L2378" s="26">
        <v>45281</v>
      </c>
      <c r="M2378" s="26">
        <v>45986</v>
      </c>
      <c r="N2378" s="24"/>
      <c r="O2378" s="26">
        <v>45986</v>
      </c>
      <c r="P2378" s="24" t="s">
        <v>3204</v>
      </c>
      <c r="Q2378" s="24" t="s">
        <v>3205</v>
      </c>
      <c r="R2378" s="24" t="s">
        <v>988</v>
      </c>
    </row>
    <row r="2379" spans="1:18" ht="40.200000000000003">
      <c r="A2379" s="24">
        <v>2378</v>
      </c>
      <c r="B2379" s="24" t="s">
        <v>1678</v>
      </c>
      <c r="C2379" s="29">
        <v>202541117195</v>
      </c>
      <c r="D2379" s="24" t="s">
        <v>37</v>
      </c>
      <c r="E2379" s="24" t="s">
        <v>1679</v>
      </c>
      <c r="F2379" s="24" t="s">
        <v>3059</v>
      </c>
      <c r="G2379" s="24" t="s">
        <v>3330</v>
      </c>
      <c r="H2379" s="25" t="s">
        <v>9879</v>
      </c>
      <c r="I2379" s="24" t="s">
        <v>23</v>
      </c>
      <c r="J2379" s="24" t="s">
        <v>3048</v>
      </c>
      <c r="K2379" s="26">
        <v>45821</v>
      </c>
      <c r="L2379" s="26">
        <v>45987</v>
      </c>
      <c r="M2379" s="26">
        <v>45987</v>
      </c>
      <c r="N2379" s="26">
        <v>46930</v>
      </c>
      <c r="O2379" s="24"/>
      <c r="P2379" s="24" t="s">
        <v>3220</v>
      </c>
      <c r="Q2379" s="24" t="s">
        <v>3221</v>
      </c>
      <c r="R2379" s="24" t="s">
        <v>974</v>
      </c>
    </row>
    <row r="2380" spans="1:18" ht="40.200000000000003">
      <c r="A2380" s="24">
        <v>2379</v>
      </c>
      <c r="B2380" s="24" t="s">
        <v>9880</v>
      </c>
      <c r="C2380" s="29">
        <v>202517117275</v>
      </c>
      <c r="D2380" s="24" t="s">
        <v>59</v>
      </c>
      <c r="E2380" s="24" t="s">
        <v>9881</v>
      </c>
      <c r="F2380" s="24" t="s">
        <v>3066</v>
      </c>
      <c r="G2380" s="24" t="s">
        <v>3319</v>
      </c>
      <c r="H2380" s="25" t="s">
        <v>9882</v>
      </c>
      <c r="I2380" s="24"/>
      <c r="J2380" s="24" t="s">
        <v>3048</v>
      </c>
      <c r="K2380" s="26">
        <v>45947</v>
      </c>
      <c r="L2380" s="26">
        <v>45174</v>
      </c>
      <c r="M2380" s="26">
        <v>45987</v>
      </c>
      <c r="N2380" s="24"/>
      <c r="O2380" s="26">
        <v>45987</v>
      </c>
      <c r="P2380" s="24" t="s">
        <v>3284</v>
      </c>
      <c r="Q2380" s="24" t="s">
        <v>3285</v>
      </c>
      <c r="R2380" s="24" t="s">
        <v>988</v>
      </c>
    </row>
    <row r="2381" spans="1:18" ht="40.200000000000003">
      <c r="A2381" s="24">
        <v>2380</v>
      </c>
      <c r="B2381" s="24" t="s">
        <v>9883</v>
      </c>
      <c r="C2381" s="29">
        <v>202517117719</v>
      </c>
      <c r="D2381" s="24" t="s">
        <v>64</v>
      </c>
      <c r="E2381" s="24" t="s">
        <v>9884</v>
      </c>
      <c r="F2381" s="24" t="s">
        <v>3066</v>
      </c>
      <c r="G2381" s="24" t="s">
        <v>3067</v>
      </c>
      <c r="H2381" s="25" t="s">
        <v>9885</v>
      </c>
      <c r="I2381" s="24"/>
      <c r="J2381" s="24" t="s">
        <v>3048</v>
      </c>
      <c r="K2381" s="26">
        <v>45734</v>
      </c>
      <c r="L2381" s="26">
        <v>45278</v>
      </c>
      <c r="M2381" s="26">
        <v>45987</v>
      </c>
      <c r="N2381" s="24"/>
      <c r="O2381" s="26">
        <v>45987</v>
      </c>
      <c r="P2381" s="24" t="s">
        <v>3069</v>
      </c>
      <c r="Q2381" s="24" t="s">
        <v>3070</v>
      </c>
      <c r="R2381" s="24" t="s">
        <v>988</v>
      </c>
    </row>
    <row r="2382" spans="1:18" ht="53.4">
      <c r="A2382" s="24">
        <v>2381</v>
      </c>
      <c r="B2382" s="24" t="s">
        <v>9886</v>
      </c>
      <c r="C2382" s="29">
        <v>202541117345</v>
      </c>
      <c r="D2382" s="24" t="s">
        <v>65</v>
      </c>
      <c r="E2382" s="24" t="s">
        <v>9887</v>
      </c>
      <c r="F2382" s="24" t="s">
        <v>3059</v>
      </c>
      <c r="G2382" s="24" t="s">
        <v>65</v>
      </c>
      <c r="H2382" s="25" t="s">
        <v>9888</v>
      </c>
      <c r="I2382" s="24" t="s">
        <v>23</v>
      </c>
      <c r="J2382" s="24" t="s">
        <v>3048</v>
      </c>
      <c r="K2382" s="26">
        <v>45915</v>
      </c>
      <c r="L2382" s="26">
        <v>45987</v>
      </c>
      <c r="M2382" s="26">
        <v>45987</v>
      </c>
      <c r="N2382" s="24"/>
      <c r="O2382" s="26">
        <v>45987</v>
      </c>
      <c r="P2382" s="24" t="s">
        <v>3215</v>
      </c>
      <c r="Q2382" s="24" t="s">
        <v>3216</v>
      </c>
      <c r="R2382" s="24" t="s">
        <v>988</v>
      </c>
    </row>
    <row r="2383" spans="1:18" ht="53.4">
      <c r="A2383" s="24">
        <v>2382</v>
      </c>
      <c r="B2383" s="24" t="s">
        <v>9889</v>
      </c>
      <c r="C2383" s="29">
        <v>202541117551</v>
      </c>
      <c r="D2383" s="24" t="s">
        <v>46</v>
      </c>
      <c r="E2383" s="24" t="s">
        <v>9890</v>
      </c>
      <c r="F2383" s="24" t="s">
        <v>3052</v>
      </c>
      <c r="G2383" s="24" t="s">
        <v>46</v>
      </c>
      <c r="H2383" s="25" t="s">
        <v>9891</v>
      </c>
      <c r="I2383" s="24" t="s">
        <v>23</v>
      </c>
      <c r="J2383" s="24" t="s">
        <v>3048</v>
      </c>
      <c r="K2383" s="26">
        <v>45877</v>
      </c>
      <c r="L2383" s="26">
        <v>45987</v>
      </c>
      <c r="M2383" s="26">
        <v>45987</v>
      </c>
      <c r="N2383" s="24"/>
      <c r="O2383" s="26">
        <v>45988</v>
      </c>
      <c r="P2383" s="24" t="s">
        <v>3321</v>
      </c>
      <c r="Q2383" s="24" t="s">
        <v>3322</v>
      </c>
      <c r="R2383" s="24" t="s">
        <v>3022</v>
      </c>
    </row>
    <row r="2384" spans="1:18" ht="79.8">
      <c r="A2384" s="24">
        <v>2383</v>
      </c>
      <c r="B2384" s="24" t="s">
        <v>9892</v>
      </c>
      <c r="C2384" s="29">
        <v>202517117202</v>
      </c>
      <c r="D2384" s="24" t="s">
        <v>280</v>
      </c>
      <c r="E2384" s="24" t="s">
        <v>9893</v>
      </c>
      <c r="F2384" s="24" t="s">
        <v>3091</v>
      </c>
      <c r="G2384" s="24" t="s">
        <v>9894</v>
      </c>
      <c r="H2384" s="25" t="s">
        <v>9895</v>
      </c>
      <c r="I2384" s="24"/>
      <c r="J2384" s="24" t="s">
        <v>3048</v>
      </c>
      <c r="K2384" s="26">
        <v>45968</v>
      </c>
      <c r="L2384" s="26">
        <v>45084</v>
      </c>
      <c r="M2384" s="26">
        <v>45987</v>
      </c>
      <c r="N2384" s="24"/>
      <c r="O2384" s="26">
        <v>45987</v>
      </c>
      <c r="P2384" s="24" t="s">
        <v>3049</v>
      </c>
      <c r="Q2384" s="24" t="s">
        <v>3050</v>
      </c>
      <c r="R2384" s="24" t="s">
        <v>988</v>
      </c>
    </row>
    <row r="2385" spans="1:18" ht="27">
      <c r="A2385" s="24">
        <v>2384</v>
      </c>
      <c r="B2385" s="24" t="s">
        <v>812</v>
      </c>
      <c r="C2385" s="29">
        <v>202514117454</v>
      </c>
      <c r="D2385" s="24" t="s">
        <v>58</v>
      </c>
      <c r="E2385" s="24" t="s">
        <v>813</v>
      </c>
      <c r="F2385" s="24" t="s">
        <v>3312</v>
      </c>
      <c r="G2385" s="24" t="s">
        <v>9896</v>
      </c>
      <c r="H2385" s="25" t="s">
        <v>9897</v>
      </c>
      <c r="I2385" s="24"/>
      <c r="J2385" s="24" t="s">
        <v>3048</v>
      </c>
      <c r="K2385" s="26">
        <v>45964</v>
      </c>
      <c r="L2385" s="26">
        <v>45636</v>
      </c>
      <c r="M2385" s="26">
        <v>45987</v>
      </c>
      <c r="N2385" s="26">
        <v>46578</v>
      </c>
      <c r="O2385" s="24"/>
      <c r="P2385" s="24" t="s">
        <v>3220</v>
      </c>
      <c r="Q2385" s="24" t="s">
        <v>3221</v>
      </c>
      <c r="R2385" s="24" t="s">
        <v>650</v>
      </c>
    </row>
    <row r="2386" spans="1:18" ht="40.200000000000003">
      <c r="A2386" s="24">
        <v>2385</v>
      </c>
      <c r="B2386" s="24" t="s">
        <v>9898</v>
      </c>
      <c r="C2386" s="29">
        <v>202517117160</v>
      </c>
      <c r="D2386" s="24" t="s">
        <v>48</v>
      </c>
      <c r="E2386" s="24" t="s">
        <v>9899</v>
      </c>
      <c r="F2386" s="24" t="s">
        <v>3066</v>
      </c>
      <c r="G2386" s="24" t="s">
        <v>3319</v>
      </c>
      <c r="H2386" s="25" t="s">
        <v>9900</v>
      </c>
      <c r="I2386" s="24"/>
      <c r="J2386" s="24" t="s">
        <v>3048</v>
      </c>
      <c r="K2386" s="26">
        <v>45945</v>
      </c>
      <c r="L2386" s="26">
        <v>45105</v>
      </c>
      <c r="M2386" s="26">
        <v>45987</v>
      </c>
      <c r="N2386" s="24"/>
      <c r="O2386" s="26">
        <v>45987</v>
      </c>
      <c r="P2386" s="24" t="s">
        <v>3049</v>
      </c>
      <c r="Q2386" s="24" t="s">
        <v>3050</v>
      </c>
      <c r="R2386" s="24" t="s">
        <v>988</v>
      </c>
    </row>
    <row r="2387" spans="1:18" ht="53.4">
      <c r="A2387" s="24">
        <v>2386</v>
      </c>
      <c r="B2387" s="24" t="s">
        <v>1676</v>
      </c>
      <c r="C2387" s="29">
        <v>202541117744</v>
      </c>
      <c r="D2387" s="24" t="s">
        <v>99</v>
      </c>
      <c r="E2387" s="24" t="s">
        <v>1677</v>
      </c>
      <c r="F2387" s="24" t="s">
        <v>3052</v>
      </c>
      <c r="G2387" s="24" t="s">
        <v>99</v>
      </c>
      <c r="H2387" s="25" t="s">
        <v>9901</v>
      </c>
      <c r="I2387" s="24" t="s">
        <v>3152</v>
      </c>
      <c r="J2387" s="24" t="s">
        <v>3048</v>
      </c>
      <c r="K2387" s="26">
        <v>45966</v>
      </c>
      <c r="L2387" s="26">
        <v>45987</v>
      </c>
      <c r="M2387" s="26">
        <v>45987</v>
      </c>
      <c r="N2387" s="26">
        <v>46930</v>
      </c>
      <c r="O2387" s="24"/>
      <c r="P2387" s="24" t="s">
        <v>3069</v>
      </c>
      <c r="Q2387" s="24" t="s">
        <v>3070</v>
      </c>
      <c r="R2387" s="24" t="s">
        <v>968</v>
      </c>
    </row>
    <row r="2388" spans="1:18" ht="40.200000000000003">
      <c r="A2388" s="24">
        <v>2387</v>
      </c>
      <c r="B2388" s="24" t="s">
        <v>9902</v>
      </c>
      <c r="C2388" s="29">
        <v>202517117521</v>
      </c>
      <c r="D2388" s="24" t="s">
        <v>49</v>
      </c>
      <c r="E2388" s="24" t="s">
        <v>9903</v>
      </c>
      <c r="F2388" s="24" t="s">
        <v>3066</v>
      </c>
      <c r="G2388" s="24" t="s">
        <v>3067</v>
      </c>
      <c r="H2388" s="25" t="s">
        <v>9904</v>
      </c>
      <c r="I2388" s="24"/>
      <c r="J2388" s="24" t="s">
        <v>3048</v>
      </c>
      <c r="K2388" s="26">
        <v>45762</v>
      </c>
      <c r="L2388" s="26">
        <v>45133</v>
      </c>
      <c r="M2388" s="26">
        <v>45987</v>
      </c>
      <c r="N2388" s="24"/>
      <c r="O2388" s="26">
        <v>45987</v>
      </c>
      <c r="P2388" s="24" t="s">
        <v>3069</v>
      </c>
      <c r="Q2388" s="24" t="s">
        <v>3070</v>
      </c>
      <c r="R2388" s="24" t="s">
        <v>988</v>
      </c>
    </row>
    <row r="2389" spans="1:18" ht="40.200000000000003">
      <c r="A2389" s="24">
        <v>2388</v>
      </c>
      <c r="B2389" s="24" t="s">
        <v>9905</v>
      </c>
      <c r="C2389" s="29">
        <v>202517117172</v>
      </c>
      <c r="D2389" s="24" t="s">
        <v>35</v>
      </c>
      <c r="E2389" s="24" t="s">
        <v>9906</v>
      </c>
      <c r="F2389" s="24" t="s">
        <v>3091</v>
      </c>
      <c r="G2389" s="24" t="s">
        <v>3213</v>
      </c>
      <c r="H2389" s="25" t="s">
        <v>9907</v>
      </c>
      <c r="I2389" s="24"/>
      <c r="J2389" s="24" t="s">
        <v>3048</v>
      </c>
      <c r="K2389" s="26">
        <v>45954</v>
      </c>
      <c r="L2389" s="26">
        <v>45062</v>
      </c>
      <c r="M2389" s="26">
        <v>45987</v>
      </c>
      <c r="N2389" s="24"/>
      <c r="O2389" s="26">
        <v>45987</v>
      </c>
      <c r="P2389" s="24" t="s">
        <v>3049</v>
      </c>
      <c r="Q2389" s="24" t="s">
        <v>3050</v>
      </c>
      <c r="R2389" s="24" t="s">
        <v>988</v>
      </c>
    </row>
    <row r="2390" spans="1:18" ht="40.200000000000003">
      <c r="A2390" s="24">
        <v>2389</v>
      </c>
      <c r="B2390" s="24" t="s">
        <v>9908</v>
      </c>
      <c r="C2390" s="29">
        <v>202517117755</v>
      </c>
      <c r="D2390" s="24" t="s">
        <v>35</v>
      </c>
      <c r="E2390" s="24" t="s">
        <v>649</v>
      </c>
      <c r="F2390" s="24" t="s">
        <v>3091</v>
      </c>
      <c r="G2390" s="24" t="s">
        <v>3213</v>
      </c>
      <c r="H2390" s="25" t="s">
        <v>9909</v>
      </c>
      <c r="I2390" s="24"/>
      <c r="J2390" s="24" t="s">
        <v>3048</v>
      </c>
      <c r="K2390" s="26">
        <v>45978</v>
      </c>
      <c r="L2390" s="26">
        <v>45043</v>
      </c>
      <c r="M2390" s="26">
        <v>45987</v>
      </c>
      <c r="N2390" s="24"/>
      <c r="O2390" s="26">
        <v>45987</v>
      </c>
      <c r="P2390" s="24" t="s">
        <v>3364</v>
      </c>
      <c r="Q2390" s="24" t="s">
        <v>3255</v>
      </c>
      <c r="R2390" s="24" t="s">
        <v>988</v>
      </c>
    </row>
    <row r="2391" spans="1:18" ht="27">
      <c r="A2391" s="24">
        <v>2390</v>
      </c>
      <c r="B2391" s="24" t="s">
        <v>9910</v>
      </c>
      <c r="C2391" s="29">
        <v>202531117211</v>
      </c>
      <c r="D2391" s="24" t="s">
        <v>38</v>
      </c>
      <c r="E2391" s="24" t="s">
        <v>9911</v>
      </c>
      <c r="F2391" s="24" t="s">
        <v>3052</v>
      </c>
      <c r="G2391" s="24" t="s">
        <v>38</v>
      </c>
      <c r="H2391" s="25" t="s">
        <v>9912</v>
      </c>
      <c r="I2391" s="24" t="s">
        <v>23</v>
      </c>
      <c r="J2391" s="24" t="s">
        <v>3048</v>
      </c>
      <c r="K2391" s="26">
        <v>45861</v>
      </c>
      <c r="L2391" s="26">
        <v>45987</v>
      </c>
      <c r="M2391" s="26">
        <v>45987</v>
      </c>
      <c r="N2391" s="24"/>
      <c r="O2391" s="26">
        <v>45987</v>
      </c>
      <c r="P2391" s="24" t="s">
        <v>3305</v>
      </c>
      <c r="Q2391" s="24" t="s">
        <v>3306</v>
      </c>
      <c r="R2391" s="24" t="s">
        <v>988</v>
      </c>
    </row>
    <row r="2392" spans="1:18" ht="40.200000000000003">
      <c r="A2392" s="24">
        <v>2391</v>
      </c>
      <c r="B2392" s="24" t="s">
        <v>9913</v>
      </c>
      <c r="C2392" s="29">
        <v>202514117190</v>
      </c>
      <c r="D2392" s="24" t="s">
        <v>52</v>
      </c>
      <c r="E2392" s="24" t="s">
        <v>9914</v>
      </c>
      <c r="F2392" s="24" t="s">
        <v>3045</v>
      </c>
      <c r="G2392" s="24" t="s">
        <v>4870</v>
      </c>
      <c r="H2392" s="25" t="s">
        <v>9915</v>
      </c>
      <c r="I2392" s="24"/>
      <c r="J2392" s="24" t="s">
        <v>3048</v>
      </c>
      <c r="K2392" s="26">
        <v>45972</v>
      </c>
      <c r="L2392" s="26">
        <v>45639</v>
      </c>
      <c r="M2392" s="26">
        <v>45987</v>
      </c>
      <c r="N2392" s="24"/>
      <c r="O2392" s="26">
        <v>45987</v>
      </c>
      <c r="P2392" s="24" t="s">
        <v>3422</v>
      </c>
      <c r="Q2392" s="24" t="s">
        <v>3423</v>
      </c>
      <c r="R2392" s="24" t="s">
        <v>988</v>
      </c>
    </row>
    <row r="2393" spans="1:18" ht="27">
      <c r="A2393" s="24">
        <v>2392</v>
      </c>
      <c r="B2393" s="24" t="s">
        <v>9916</v>
      </c>
      <c r="C2393" s="29">
        <v>202514117470</v>
      </c>
      <c r="D2393" s="24" t="s">
        <v>52</v>
      </c>
      <c r="E2393" s="24" t="s">
        <v>9917</v>
      </c>
      <c r="F2393" s="24" t="s">
        <v>3045</v>
      </c>
      <c r="G2393" s="24" t="s">
        <v>4870</v>
      </c>
      <c r="H2393" s="25" t="s">
        <v>9918</v>
      </c>
      <c r="I2393" s="24"/>
      <c r="J2393" s="24" t="s">
        <v>3048</v>
      </c>
      <c r="K2393" s="26">
        <v>45972</v>
      </c>
      <c r="L2393" s="26">
        <v>45643</v>
      </c>
      <c r="M2393" s="26">
        <v>45987</v>
      </c>
      <c r="N2393" s="24"/>
      <c r="O2393" s="26">
        <v>45987</v>
      </c>
      <c r="P2393" s="24" t="s">
        <v>3422</v>
      </c>
      <c r="Q2393" s="24" t="s">
        <v>3423</v>
      </c>
      <c r="R2393" s="24" t="s">
        <v>988</v>
      </c>
    </row>
    <row r="2394" spans="1:18" ht="40.200000000000003">
      <c r="A2394" s="24">
        <v>2393</v>
      </c>
      <c r="B2394" s="24" t="s">
        <v>9919</v>
      </c>
      <c r="C2394" s="29">
        <v>202547117681</v>
      </c>
      <c r="D2394" s="24" t="s">
        <v>79</v>
      </c>
      <c r="E2394" s="24" t="s">
        <v>9920</v>
      </c>
      <c r="F2394" s="24" t="s">
        <v>3432</v>
      </c>
      <c r="G2394" s="24" t="s">
        <v>7528</v>
      </c>
      <c r="H2394" s="25" t="s">
        <v>9921</v>
      </c>
      <c r="I2394" s="24"/>
      <c r="J2394" s="24" t="s">
        <v>3048</v>
      </c>
      <c r="K2394" s="26">
        <v>45946</v>
      </c>
      <c r="L2394" s="26">
        <v>45048</v>
      </c>
      <c r="M2394" s="26">
        <v>45987</v>
      </c>
      <c r="N2394" s="24"/>
      <c r="O2394" s="26">
        <v>45987</v>
      </c>
      <c r="P2394" s="24" t="s">
        <v>3893</v>
      </c>
      <c r="Q2394" s="24" t="s">
        <v>3894</v>
      </c>
      <c r="R2394" s="24" t="s">
        <v>988</v>
      </c>
    </row>
    <row r="2395" spans="1:18" ht="40.200000000000003">
      <c r="A2395" s="24">
        <v>2394</v>
      </c>
      <c r="B2395" s="24" t="s">
        <v>9922</v>
      </c>
      <c r="C2395" s="29">
        <v>202517117197</v>
      </c>
      <c r="D2395" s="24" t="s">
        <v>79</v>
      </c>
      <c r="E2395" s="24" t="s">
        <v>9923</v>
      </c>
      <c r="F2395" s="24" t="s">
        <v>3432</v>
      </c>
      <c r="G2395" s="24" t="s">
        <v>7528</v>
      </c>
      <c r="H2395" s="25" t="s">
        <v>9924</v>
      </c>
      <c r="I2395" s="24"/>
      <c r="J2395" s="24" t="s">
        <v>3048</v>
      </c>
      <c r="K2395" s="26">
        <v>45966</v>
      </c>
      <c r="L2395" s="26">
        <v>45064</v>
      </c>
      <c r="M2395" s="26">
        <v>45987</v>
      </c>
      <c r="N2395" s="24"/>
      <c r="O2395" s="26">
        <v>45987</v>
      </c>
      <c r="P2395" s="24" t="s">
        <v>3305</v>
      </c>
      <c r="Q2395" s="24" t="s">
        <v>3306</v>
      </c>
      <c r="R2395" s="24" t="s">
        <v>988</v>
      </c>
    </row>
    <row r="2396" spans="1:18" ht="40.200000000000003">
      <c r="A2396" s="24">
        <v>2395</v>
      </c>
      <c r="B2396" s="24" t="s">
        <v>9925</v>
      </c>
      <c r="C2396" s="29">
        <v>202547117673</v>
      </c>
      <c r="D2396" s="24" t="s">
        <v>36</v>
      </c>
      <c r="E2396" s="24" t="s">
        <v>9926</v>
      </c>
      <c r="F2396" s="24" t="s">
        <v>3091</v>
      </c>
      <c r="G2396" s="24" t="s">
        <v>3139</v>
      </c>
      <c r="H2396" s="25" t="s">
        <v>9927</v>
      </c>
      <c r="I2396" s="24"/>
      <c r="J2396" s="24" t="s">
        <v>3048</v>
      </c>
      <c r="K2396" s="26">
        <v>45986</v>
      </c>
      <c r="L2396" s="26">
        <v>45091</v>
      </c>
      <c r="M2396" s="26">
        <v>45987</v>
      </c>
      <c r="N2396" s="24"/>
      <c r="O2396" s="26">
        <v>45987</v>
      </c>
      <c r="P2396" s="24" t="s">
        <v>3114</v>
      </c>
      <c r="Q2396" s="24" t="s">
        <v>3094</v>
      </c>
      <c r="R2396" s="24" t="s">
        <v>988</v>
      </c>
    </row>
    <row r="2397" spans="1:18" ht="27">
      <c r="A2397" s="24">
        <v>2396</v>
      </c>
      <c r="B2397" s="24" t="s">
        <v>9928</v>
      </c>
      <c r="C2397" s="29">
        <v>202547117533</v>
      </c>
      <c r="D2397" s="24" t="s">
        <v>70</v>
      </c>
      <c r="E2397" s="24" t="s">
        <v>9929</v>
      </c>
      <c r="F2397" s="24" t="s">
        <v>3302</v>
      </c>
      <c r="G2397" s="24" t="s">
        <v>9930</v>
      </c>
      <c r="H2397" s="25" t="s">
        <v>9931</v>
      </c>
      <c r="I2397" s="24"/>
      <c r="J2397" s="24" t="s">
        <v>3048</v>
      </c>
      <c r="K2397" s="26">
        <v>45958</v>
      </c>
      <c r="L2397" s="26">
        <v>45043</v>
      </c>
      <c r="M2397" s="26">
        <v>45987</v>
      </c>
      <c r="N2397" s="24"/>
      <c r="O2397" s="26">
        <v>45987</v>
      </c>
      <c r="P2397" s="24" t="s">
        <v>3321</v>
      </c>
      <c r="Q2397" s="24" t="s">
        <v>3322</v>
      </c>
      <c r="R2397" s="24" t="s">
        <v>988</v>
      </c>
    </row>
    <row r="2398" spans="1:18" ht="40.200000000000003">
      <c r="A2398" s="24">
        <v>2397</v>
      </c>
      <c r="B2398" s="24" t="s">
        <v>9932</v>
      </c>
      <c r="C2398" s="29">
        <v>202547117232</v>
      </c>
      <c r="D2398" s="24" t="s">
        <v>384</v>
      </c>
      <c r="E2398" s="24" t="s">
        <v>9933</v>
      </c>
      <c r="F2398" s="24" t="s">
        <v>3302</v>
      </c>
      <c r="G2398" s="24" t="s">
        <v>9848</v>
      </c>
      <c r="H2398" s="25" t="s">
        <v>9934</v>
      </c>
      <c r="I2398" s="24"/>
      <c r="J2398" s="24" t="s">
        <v>3048</v>
      </c>
      <c r="K2398" s="26">
        <v>45923</v>
      </c>
      <c r="L2398" s="26">
        <v>45044</v>
      </c>
      <c r="M2398" s="26">
        <v>45987</v>
      </c>
      <c r="N2398" s="24"/>
      <c r="O2398" s="26">
        <v>45987</v>
      </c>
      <c r="P2398" s="24" t="s">
        <v>8482</v>
      </c>
      <c r="Q2398" s="24" t="s">
        <v>8483</v>
      </c>
      <c r="R2398" s="24" t="s">
        <v>988</v>
      </c>
    </row>
    <row r="2399" spans="1:18" ht="40.200000000000003">
      <c r="A2399" s="24">
        <v>2398</v>
      </c>
      <c r="B2399" s="24" t="s">
        <v>9935</v>
      </c>
      <c r="C2399" s="29">
        <v>202517117291</v>
      </c>
      <c r="D2399" s="24" t="s">
        <v>32</v>
      </c>
      <c r="E2399" s="24" t="s">
        <v>9936</v>
      </c>
      <c r="F2399" s="24" t="s">
        <v>3066</v>
      </c>
      <c r="G2399" s="24" t="s">
        <v>3067</v>
      </c>
      <c r="H2399" s="25" t="s">
        <v>9937</v>
      </c>
      <c r="I2399" s="24"/>
      <c r="J2399" s="24" t="s">
        <v>3048</v>
      </c>
      <c r="K2399" s="26">
        <v>45957</v>
      </c>
      <c r="L2399" s="26">
        <v>45236</v>
      </c>
      <c r="M2399" s="26">
        <v>45987</v>
      </c>
      <c r="N2399" s="24"/>
      <c r="O2399" s="26">
        <v>45987</v>
      </c>
      <c r="P2399" s="24" t="s">
        <v>3135</v>
      </c>
      <c r="Q2399" s="24" t="s">
        <v>3136</v>
      </c>
      <c r="R2399" s="24" t="s">
        <v>988</v>
      </c>
    </row>
    <row r="2400" spans="1:18" ht="40.200000000000003">
      <c r="A2400" s="24">
        <v>2399</v>
      </c>
      <c r="B2400" s="24" t="s">
        <v>9938</v>
      </c>
      <c r="C2400" s="29">
        <v>202517117299</v>
      </c>
      <c r="D2400" s="24" t="s">
        <v>32</v>
      </c>
      <c r="E2400" s="24" t="s">
        <v>9939</v>
      </c>
      <c r="F2400" s="24" t="s">
        <v>3066</v>
      </c>
      <c r="G2400" s="24" t="s">
        <v>3067</v>
      </c>
      <c r="H2400" s="25" t="s">
        <v>9940</v>
      </c>
      <c r="I2400" s="24"/>
      <c r="J2400" s="24" t="s">
        <v>3048</v>
      </c>
      <c r="K2400" s="26">
        <v>45966</v>
      </c>
      <c r="L2400" s="26">
        <v>45321</v>
      </c>
      <c r="M2400" s="26">
        <v>45987</v>
      </c>
      <c r="N2400" s="24"/>
      <c r="O2400" s="26">
        <v>45987</v>
      </c>
      <c r="P2400" s="24" t="s">
        <v>3141</v>
      </c>
      <c r="Q2400" s="24" t="s">
        <v>3142</v>
      </c>
      <c r="R2400" s="24" t="s">
        <v>988</v>
      </c>
    </row>
    <row r="2401" spans="1:18" ht="27">
      <c r="A2401" s="24">
        <v>2400</v>
      </c>
      <c r="B2401" s="24" t="s">
        <v>9941</v>
      </c>
      <c r="C2401" s="29">
        <v>202517117303</v>
      </c>
      <c r="D2401" s="24" t="s">
        <v>32</v>
      </c>
      <c r="E2401" s="24" t="s">
        <v>9942</v>
      </c>
      <c r="F2401" s="24" t="s">
        <v>3066</v>
      </c>
      <c r="G2401" s="24" t="s">
        <v>3067</v>
      </c>
      <c r="H2401" s="25" t="s">
        <v>9943</v>
      </c>
      <c r="I2401" s="24"/>
      <c r="J2401" s="24" t="s">
        <v>3048</v>
      </c>
      <c r="K2401" s="26">
        <v>45967</v>
      </c>
      <c r="L2401" s="26">
        <v>45316</v>
      </c>
      <c r="M2401" s="26">
        <v>45987</v>
      </c>
      <c r="N2401" s="24"/>
      <c r="O2401" s="26">
        <v>45987</v>
      </c>
      <c r="P2401" s="24" t="s">
        <v>3141</v>
      </c>
      <c r="Q2401" s="24" t="s">
        <v>3142</v>
      </c>
      <c r="R2401" s="24" t="s">
        <v>988</v>
      </c>
    </row>
    <row r="2402" spans="1:18" ht="40.200000000000003">
      <c r="A2402" s="24">
        <v>2401</v>
      </c>
      <c r="B2402" s="24" t="s">
        <v>9944</v>
      </c>
      <c r="C2402" s="29">
        <v>202517117601</v>
      </c>
      <c r="D2402" s="24" t="s">
        <v>32</v>
      </c>
      <c r="E2402" s="24" t="s">
        <v>9945</v>
      </c>
      <c r="F2402" s="24" t="s">
        <v>3066</v>
      </c>
      <c r="G2402" s="24" t="s">
        <v>3067</v>
      </c>
      <c r="H2402" s="25" t="s">
        <v>9946</v>
      </c>
      <c r="I2402" s="24"/>
      <c r="J2402" s="24" t="s">
        <v>3048</v>
      </c>
      <c r="K2402" s="26">
        <v>45985</v>
      </c>
      <c r="L2402" s="26">
        <v>45169</v>
      </c>
      <c r="M2402" s="26">
        <v>45987</v>
      </c>
      <c r="N2402" s="24"/>
      <c r="O2402" s="26">
        <v>45987</v>
      </c>
      <c r="P2402" s="24" t="s">
        <v>3173</v>
      </c>
      <c r="Q2402" s="24" t="s">
        <v>3174</v>
      </c>
      <c r="R2402" s="24" t="s">
        <v>988</v>
      </c>
    </row>
    <row r="2403" spans="1:18" ht="66.599999999999994">
      <c r="A2403" s="24">
        <v>2402</v>
      </c>
      <c r="B2403" s="24" t="s">
        <v>9947</v>
      </c>
      <c r="C2403" s="29">
        <v>202544117178</v>
      </c>
      <c r="D2403" s="24" t="s">
        <v>66</v>
      </c>
      <c r="E2403" s="24" t="s">
        <v>9948</v>
      </c>
      <c r="F2403" s="24" t="s">
        <v>3059</v>
      </c>
      <c r="G2403" s="24" t="s">
        <v>3455</v>
      </c>
      <c r="H2403" s="25" t="s">
        <v>9949</v>
      </c>
      <c r="I2403" s="24"/>
      <c r="J2403" s="24" t="s">
        <v>3048</v>
      </c>
      <c r="K2403" s="26">
        <v>45968</v>
      </c>
      <c r="L2403" s="26">
        <v>45624</v>
      </c>
      <c r="M2403" s="26">
        <v>45987</v>
      </c>
      <c r="N2403" s="24"/>
      <c r="O2403" s="26">
        <v>45987</v>
      </c>
      <c r="P2403" s="24" t="s">
        <v>3149</v>
      </c>
      <c r="Q2403" s="24" t="s">
        <v>3150</v>
      </c>
      <c r="R2403" s="24" t="s">
        <v>988</v>
      </c>
    </row>
    <row r="2404" spans="1:18" ht="53.4">
      <c r="A2404" s="24">
        <v>2403</v>
      </c>
      <c r="B2404" s="24" t="s">
        <v>9950</v>
      </c>
      <c r="C2404" s="29">
        <v>202547117386</v>
      </c>
      <c r="D2404" s="24" t="s">
        <v>606</v>
      </c>
      <c r="E2404" s="24" t="s">
        <v>649</v>
      </c>
      <c r="F2404" s="24" t="s">
        <v>3117</v>
      </c>
      <c r="G2404" s="24" t="s">
        <v>9951</v>
      </c>
      <c r="H2404" s="25" t="s">
        <v>9952</v>
      </c>
      <c r="I2404" s="24"/>
      <c r="J2404" s="24" t="s">
        <v>3048</v>
      </c>
      <c r="K2404" s="26">
        <v>45947</v>
      </c>
      <c r="L2404" s="26">
        <v>45090</v>
      </c>
      <c r="M2404" s="26">
        <v>45987</v>
      </c>
      <c r="N2404" s="24"/>
      <c r="O2404" s="26">
        <v>45987</v>
      </c>
      <c r="P2404" s="24" t="s">
        <v>3414</v>
      </c>
      <c r="Q2404" s="24" t="s">
        <v>3415</v>
      </c>
      <c r="R2404" s="24" t="s">
        <v>988</v>
      </c>
    </row>
    <row r="2405" spans="1:18" ht="79.8">
      <c r="A2405" s="24">
        <v>2404</v>
      </c>
      <c r="B2405" s="24" t="s">
        <v>9953</v>
      </c>
      <c r="C2405" s="29">
        <v>202517117433</v>
      </c>
      <c r="D2405" s="24" t="s">
        <v>530</v>
      </c>
      <c r="E2405" s="24" t="s">
        <v>9954</v>
      </c>
      <c r="F2405" s="24" t="s">
        <v>3059</v>
      </c>
      <c r="G2405" s="24" t="s">
        <v>9955</v>
      </c>
      <c r="H2405" s="25" t="s">
        <v>9956</v>
      </c>
      <c r="I2405" s="24"/>
      <c r="J2405" s="24" t="s">
        <v>3048</v>
      </c>
      <c r="K2405" s="26">
        <v>45957</v>
      </c>
      <c r="L2405" s="26">
        <v>45044</v>
      </c>
      <c r="M2405" s="26">
        <v>45987</v>
      </c>
      <c r="N2405" s="24"/>
      <c r="O2405" s="26">
        <v>45987</v>
      </c>
      <c r="P2405" s="24" t="s">
        <v>3435</v>
      </c>
      <c r="Q2405" s="24" t="s">
        <v>3159</v>
      </c>
      <c r="R2405" s="24" t="s">
        <v>988</v>
      </c>
    </row>
    <row r="2406" spans="1:18" ht="66.599999999999994">
      <c r="A2406" s="24">
        <v>2405</v>
      </c>
      <c r="B2406" s="24" t="s">
        <v>9957</v>
      </c>
      <c r="C2406" s="29">
        <v>202544117481</v>
      </c>
      <c r="D2406" s="24" t="s">
        <v>107</v>
      </c>
      <c r="E2406" s="24" t="s">
        <v>9958</v>
      </c>
      <c r="F2406" s="24" t="s">
        <v>3091</v>
      </c>
      <c r="G2406" s="24" t="s">
        <v>9959</v>
      </c>
      <c r="H2406" s="25" t="s">
        <v>9960</v>
      </c>
      <c r="I2406" s="24"/>
      <c r="J2406" s="24" t="s">
        <v>3048</v>
      </c>
      <c r="K2406" s="26">
        <v>45966</v>
      </c>
      <c r="L2406" s="26">
        <v>45623</v>
      </c>
      <c r="M2406" s="26">
        <v>45987</v>
      </c>
      <c r="N2406" s="24"/>
      <c r="O2406" s="26">
        <v>45987</v>
      </c>
      <c r="P2406" s="24" t="s">
        <v>3321</v>
      </c>
      <c r="Q2406" s="24" t="s">
        <v>3322</v>
      </c>
      <c r="R2406" s="24" t="s">
        <v>988</v>
      </c>
    </row>
    <row r="2407" spans="1:18" ht="53.4">
      <c r="A2407" s="24">
        <v>2406</v>
      </c>
      <c r="B2407" s="24" t="s">
        <v>9961</v>
      </c>
      <c r="C2407" s="29">
        <v>202517117488</v>
      </c>
      <c r="D2407" s="24" t="s">
        <v>75</v>
      </c>
      <c r="E2407" s="24" t="s">
        <v>9962</v>
      </c>
      <c r="F2407" s="24" t="s">
        <v>3066</v>
      </c>
      <c r="G2407" s="24" t="s">
        <v>3319</v>
      </c>
      <c r="H2407" s="25" t="s">
        <v>9963</v>
      </c>
      <c r="I2407" s="24"/>
      <c r="J2407" s="24" t="s">
        <v>3048</v>
      </c>
      <c r="K2407" s="26">
        <v>45957</v>
      </c>
      <c r="L2407" s="26">
        <v>45142</v>
      </c>
      <c r="M2407" s="26">
        <v>45987</v>
      </c>
      <c r="N2407" s="24"/>
      <c r="O2407" s="26">
        <v>45987</v>
      </c>
      <c r="P2407" s="24" t="s">
        <v>3284</v>
      </c>
      <c r="Q2407" s="24" t="s">
        <v>3285</v>
      </c>
      <c r="R2407" s="24" t="s">
        <v>988</v>
      </c>
    </row>
    <row r="2408" spans="1:18" ht="53.4">
      <c r="A2408" s="24">
        <v>2407</v>
      </c>
      <c r="B2408" s="24" t="s">
        <v>9964</v>
      </c>
      <c r="C2408" s="29">
        <v>202547117328</v>
      </c>
      <c r="D2408" s="24" t="s">
        <v>31</v>
      </c>
      <c r="E2408" s="24" t="s">
        <v>9965</v>
      </c>
      <c r="F2408" s="24" t="s">
        <v>3091</v>
      </c>
      <c r="G2408" s="24" t="s">
        <v>31</v>
      </c>
      <c r="H2408" s="25" t="s">
        <v>9966</v>
      </c>
      <c r="I2408" s="24"/>
      <c r="J2408" s="24" t="s">
        <v>3048</v>
      </c>
      <c r="K2408" s="26">
        <v>45980</v>
      </c>
      <c r="L2408" s="26">
        <v>45987</v>
      </c>
      <c r="M2408" s="26">
        <v>45987</v>
      </c>
      <c r="N2408" s="24"/>
      <c r="O2408" s="26">
        <v>45987</v>
      </c>
      <c r="P2408" s="24" t="s">
        <v>3215</v>
      </c>
      <c r="Q2408" s="24" t="s">
        <v>3216</v>
      </c>
      <c r="R2408" s="24" t="s">
        <v>988</v>
      </c>
    </row>
    <row r="2409" spans="1:18" ht="40.200000000000003">
      <c r="A2409" s="24">
        <v>2408</v>
      </c>
      <c r="B2409" s="24" t="s">
        <v>9967</v>
      </c>
      <c r="C2409" s="29">
        <v>202547117758</v>
      </c>
      <c r="D2409" s="24" t="s">
        <v>31</v>
      </c>
      <c r="E2409" s="24" t="s">
        <v>9968</v>
      </c>
      <c r="F2409" s="24" t="s">
        <v>3091</v>
      </c>
      <c r="G2409" s="24" t="s">
        <v>31</v>
      </c>
      <c r="H2409" s="25" t="s">
        <v>9969</v>
      </c>
      <c r="I2409" s="24"/>
      <c r="J2409" s="24" t="s">
        <v>3048</v>
      </c>
      <c r="K2409" s="26">
        <v>45980</v>
      </c>
      <c r="L2409" s="26">
        <v>45987</v>
      </c>
      <c r="M2409" s="26">
        <v>45987</v>
      </c>
      <c r="N2409" s="24"/>
      <c r="O2409" s="26">
        <v>45987</v>
      </c>
      <c r="P2409" s="24" t="s">
        <v>3093</v>
      </c>
      <c r="Q2409" s="24" t="s">
        <v>3094</v>
      </c>
      <c r="R2409" s="24" t="s">
        <v>988</v>
      </c>
    </row>
    <row r="2410" spans="1:18" ht="53.4">
      <c r="A2410" s="24">
        <v>2409</v>
      </c>
      <c r="B2410" s="24" t="s">
        <v>9970</v>
      </c>
      <c r="C2410" s="29">
        <v>202547117487</v>
      </c>
      <c r="D2410" s="24" t="s">
        <v>31</v>
      </c>
      <c r="E2410" s="24" t="s">
        <v>9971</v>
      </c>
      <c r="F2410" s="24" t="s">
        <v>3091</v>
      </c>
      <c r="G2410" s="24" t="s">
        <v>31</v>
      </c>
      <c r="H2410" s="25" t="s">
        <v>9972</v>
      </c>
      <c r="I2410" s="24"/>
      <c r="J2410" s="24" t="s">
        <v>3048</v>
      </c>
      <c r="K2410" s="26">
        <v>45980</v>
      </c>
      <c r="L2410" s="26">
        <v>45138</v>
      </c>
      <c r="M2410" s="26">
        <v>45987</v>
      </c>
      <c r="N2410" s="24"/>
      <c r="O2410" s="26">
        <v>45987</v>
      </c>
      <c r="P2410" s="24" t="s">
        <v>3192</v>
      </c>
      <c r="Q2410" s="24" t="s">
        <v>3193</v>
      </c>
      <c r="R2410" s="24" t="s">
        <v>988</v>
      </c>
    </row>
    <row r="2411" spans="1:18" ht="40.200000000000003">
      <c r="A2411" s="24">
        <v>2410</v>
      </c>
      <c r="B2411" s="24" t="s">
        <v>9973</v>
      </c>
      <c r="C2411" s="29">
        <v>202547117541</v>
      </c>
      <c r="D2411" s="24" t="s">
        <v>31</v>
      </c>
      <c r="E2411" s="24" t="s">
        <v>9974</v>
      </c>
      <c r="F2411" s="24" t="s">
        <v>3091</v>
      </c>
      <c r="G2411" s="24" t="s">
        <v>31</v>
      </c>
      <c r="H2411" s="25" t="s">
        <v>9975</v>
      </c>
      <c r="I2411" s="24"/>
      <c r="J2411" s="24" t="s">
        <v>3048</v>
      </c>
      <c r="K2411" s="26">
        <v>45980</v>
      </c>
      <c r="L2411" s="26">
        <v>45987</v>
      </c>
      <c r="M2411" s="26">
        <v>45987</v>
      </c>
      <c r="N2411" s="24"/>
      <c r="O2411" s="26">
        <v>45987</v>
      </c>
      <c r="P2411" s="24" t="s">
        <v>3098</v>
      </c>
      <c r="Q2411" s="24" t="s">
        <v>3099</v>
      </c>
      <c r="R2411" s="24" t="s">
        <v>988</v>
      </c>
    </row>
    <row r="2412" spans="1:18" ht="66.599999999999994">
      <c r="A2412" s="24">
        <v>2411</v>
      </c>
      <c r="B2412" s="24" t="s">
        <v>9976</v>
      </c>
      <c r="C2412" s="29">
        <v>202547117764</v>
      </c>
      <c r="D2412" s="24" t="s">
        <v>31</v>
      </c>
      <c r="E2412" s="24" t="s">
        <v>9977</v>
      </c>
      <c r="F2412" s="24" t="s">
        <v>3091</v>
      </c>
      <c r="G2412" s="24" t="s">
        <v>31</v>
      </c>
      <c r="H2412" s="25" t="s">
        <v>9978</v>
      </c>
      <c r="I2412" s="24"/>
      <c r="J2412" s="24" t="s">
        <v>3048</v>
      </c>
      <c r="K2412" s="26">
        <v>45981</v>
      </c>
      <c r="L2412" s="26">
        <v>45141</v>
      </c>
      <c r="M2412" s="26">
        <v>45987</v>
      </c>
      <c r="N2412" s="24"/>
      <c r="O2412" s="26">
        <v>45987</v>
      </c>
      <c r="P2412" s="24" t="s">
        <v>3098</v>
      </c>
      <c r="Q2412" s="24" t="s">
        <v>3099</v>
      </c>
      <c r="R2412" s="24" t="s">
        <v>988</v>
      </c>
    </row>
    <row r="2413" spans="1:18" ht="53.4">
      <c r="A2413" s="24">
        <v>2412</v>
      </c>
      <c r="B2413" s="24" t="s">
        <v>1674</v>
      </c>
      <c r="C2413" s="29">
        <v>202541117517</v>
      </c>
      <c r="D2413" s="24" t="s">
        <v>31</v>
      </c>
      <c r="E2413" s="24" t="s">
        <v>1675</v>
      </c>
      <c r="F2413" s="24" t="s">
        <v>3091</v>
      </c>
      <c r="G2413" s="24" t="s">
        <v>31</v>
      </c>
      <c r="H2413" s="25" t="s">
        <v>9979</v>
      </c>
      <c r="I2413" s="24" t="s">
        <v>3152</v>
      </c>
      <c r="J2413" s="24" t="s">
        <v>3048</v>
      </c>
      <c r="K2413" s="26">
        <v>45987</v>
      </c>
      <c r="L2413" s="26">
        <v>45987</v>
      </c>
      <c r="M2413" s="26">
        <v>45987</v>
      </c>
      <c r="N2413" s="26">
        <v>46930</v>
      </c>
      <c r="O2413" s="24"/>
      <c r="P2413" s="24" t="s">
        <v>4022</v>
      </c>
      <c r="Q2413" s="24" t="s">
        <v>3104</v>
      </c>
      <c r="R2413" s="24" t="s">
        <v>968</v>
      </c>
    </row>
    <row r="2414" spans="1:18" ht="40.200000000000003">
      <c r="A2414" s="24">
        <v>2413</v>
      </c>
      <c r="B2414" s="24" t="s">
        <v>9980</v>
      </c>
      <c r="C2414" s="29">
        <v>202541117977</v>
      </c>
      <c r="D2414" s="24" t="s">
        <v>39</v>
      </c>
      <c r="E2414" s="24" t="s">
        <v>9981</v>
      </c>
      <c r="F2414" s="24" t="s">
        <v>3165</v>
      </c>
      <c r="G2414" s="24" t="s">
        <v>3166</v>
      </c>
      <c r="H2414" s="25" t="s">
        <v>9982</v>
      </c>
      <c r="I2414" s="24" t="s">
        <v>23</v>
      </c>
      <c r="J2414" s="24" t="s">
        <v>3048</v>
      </c>
      <c r="K2414" s="26">
        <v>45917</v>
      </c>
      <c r="L2414" s="26">
        <v>45988</v>
      </c>
      <c r="M2414" s="26">
        <v>45988</v>
      </c>
      <c r="N2414" s="24"/>
      <c r="O2414" s="26">
        <v>45988</v>
      </c>
      <c r="P2414" s="24" t="s">
        <v>3278</v>
      </c>
      <c r="Q2414" s="24" t="s">
        <v>3279</v>
      </c>
      <c r="R2414" s="24" t="s">
        <v>988</v>
      </c>
    </row>
    <row r="2415" spans="1:18" ht="27">
      <c r="A2415" s="24">
        <v>2414</v>
      </c>
      <c r="B2415" s="24" t="s">
        <v>9983</v>
      </c>
      <c r="C2415" s="29">
        <v>202517118256</v>
      </c>
      <c r="D2415" s="24" t="s">
        <v>105</v>
      </c>
      <c r="E2415" s="24" t="s">
        <v>9984</v>
      </c>
      <c r="F2415" s="24" t="s">
        <v>3045</v>
      </c>
      <c r="G2415" s="24" t="s">
        <v>3046</v>
      </c>
      <c r="H2415" s="25" t="s">
        <v>9985</v>
      </c>
      <c r="I2415" s="24"/>
      <c r="J2415" s="24" t="s">
        <v>3048</v>
      </c>
      <c r="K2415" s="26">
        <v>45840</v>
      </c>
      <c r="L2415" s="26">
        <v>45988</v>
      </c>
      <c r="M2415" s="26">
        <v>45988</v>
      </c>
      <c r="N2415" s="24"/>
      <c r="O2415" s="26">
        <v>45988</v>
      </c>
      <c r="P2415" s="24" t="s">
        <v>3284</v>
      </c>
      <c r="Q2415" s="24" t="s">
        <v>3285</v>
      </c>
      <c r="R2415" s="24" t="s">
        <v>988</v>
      </c>
    </row>
    <row r="2416" spans="1:18" ht="79.8">
      <c r="A2416" s="24">
        <v>2415</v>
      </c>
      <c r="B2416" s="24" t="s">
        <v>9986</v>
      </c>
      <c r="C2416" s="29">
        <v>202517117933</v>
      </c>
      <c r="D2416" s="24" t="s">
        <v>124</v>
      </c>
      <c r="E2416" s="24" t="s">
        <v>9987</v>
      </c>
      <c r="F2416" s="24" t="s">
        <v>3066</v>
      </c>
      <c r="G2416" s="24" t="s">
        <v>3067</v>
      </c>
      <c r="H2416" s="25" t="s">
        <v>9988</v>
      </c>
      <c r="I2416" s="24"/>
      <c r="J2416" s="24" t="s">
        <v>3048</v>
      </c>
      <c r="K2416" s="26">
        <v>45958</v>
      </c>
      <c r="L2416" s="26">
        <v>45072</v>
      </c>
      <c r="M2416" s="26">
        <v>45988</v>
      </c>
      <c r="N2416" s="24"/>
      <c r="O2416" s="26">
        <v>45988</v>
      </c>
      <c r="P2416" s="24" t="s">
        <v>3294</v>
      </c>
      <c r="Q2416" s="24" t="s">
        <v>3295</v>
      </c>
      <c r="R2416" s="24" t="s">
        <v>988</v>
      </c>
    </row>
    <row r="2417" spans="1:18" ht="27">
      <c r="A2417" s="24">
        <v>2416</v>
      </c>
      <c r="B2417" s="24" t="s">
        <v>9989</v>
      </c>
      <c r="C2417" s="29">
        <v>202517118157</v>
      </c>
      <c r="D2417" s="24" t="s">
        <v>236</v>
      </c>
      <c r="E2417" s="24" t="s">
        <v>9990</v>
      </c>
      <c r="F2417" s="24" t="s">
        <v>3312</v>
      </c>
      <c r="G2417" s="24" t="s">
        <v>9991</v>
      </c>
      <c r="H2417" s="25" t="s">
        <v>9992</v>
      </c>
      <c r="I2417" s="24"/>
      <c r="J2417" s="24" t="s">
        <v>3048</v>
      </c>
      <c r="K2417" s="26">
        <v>45937</v>
      </c>
      <c r="L2417" s="26">
        <v>45048</v>
      </c>
      <c r="M2417" s="26">
        <v>45988</v>
      </c>
      <c r="N2417" s="24"/>
      <c r="O2417" s="26">
        <v>45988</v>
      </c>
      <c r="P2417" s="24" t="s">
        <v>3397</v>
      </c>
      <c r="Q2417" s="24" t="s">
        <v>3398</v>
      </c>
      <c r="R2417" s="24" t="s">
        <v>988</v>
      </c>
    </row>
    <row r="2418" spans="1:18" ht="40.200000000000003">
      <c r="A2418" s="24">
        <v>2417</v>
      </c>
      <c r="B2418" s="24" t="s">
        <v>9993</v>
      </c>
      <c r="C2418" s="29">
        <v>202547118164</v>
      </c>
      <c r="D2418" s="24" t="s">
        <v>98</v>
      </c>
      <c r="E2418" s="24" t="s">
        <v>9994</v>
      </c>
      <c r="F2418" s="24" t="s">
        <v>3302</v>
      </c>
      <c r="G2418" s="24" t="s">
        <v>3486</v>
      </c>
      <c r="H2418" s="25" t="s">
        <v>9995</v>
      </c>
      <c r="I2418" s="24"/>
      <c r="J2418" s="24" t="s">
        <v>3048</v>
      </c>
      <c r="K2418" s="26">
        <v>45972</v>
      </c>
      <c r="L2418" s="26">
        <v>45140</v>
      </c>
      <c r="M2418" s="26">
        <v>45988</v>
      </c>
      <c r="N2418" s="24"/>
      <c r="O2418" s="26">
        <v>45988</v>
      </c>
      <c r="P2418" s="24" t="s">
        <v>3062</v>
      </c>
      <c r="Q2418" s="24" t="s">
        <v>3063</v>
      </c>
      <c r="R2418" s="24" t="s">
        <v>988</v>
      </c>
    </row>
    <row r="2419" spans="1:18" ht="53.4">
      <c r="A2419" s="24">
        <v>2418</v>
      </c>
      <c r="B2419" s="24" t="s">
        <v>9996</v>
      </c>
      <c r="C2419" s="29">
        <v>202517117924</v>
      </c>
      <c r="D2419" s="24" t="s">
        <v>91</v>
      </c>
      <c r="E2419" s="24" t="s">
        <v>9997</v>
      </c>
      <c r="F2419" s="24" t="s">
        <v>3117</v>
      </c>
      <c r="G2419" s="24" t="s">
        <v>9998</v>
      </c>
      <c r="H2419" s="25" t="s">
        <v>9999</v>
      </c>
      <c r="I2419" s="24"/>
      <c r="J2419" s="24" t="s">
        <v>3048</v>
      </c>
      <c r="K2419" s="26">
        <v>45951</v>
      </c>
      <c r="L2419" s="26">
        <v>45044</v>
      </c>
      <c r="M2419" s="26">
        <v>45988</v>
      </c>
      <c r="N2419" s="24"/>
      <c r="O2419" s="26">
        <v>45988</v>
      </c>
      <c r="P2419" s="24" t="s">
        <v>3130</v>
      </c>
      <c r="Q2419" s="24" t="s">
        <v>3131</v>
      </c>
      <c r="R2419" s="24" t="s">
        <v>988</v>
      </c>
    </row>
    <row r="2420" spans="1:18" ht="53.4">
      <c r="A2420" s="24">
        <v>2419</v>
      </c>
      <c r="B2420" s="24" t="s">
        <v>10000</v>
      </c>
      <c r="C2420" s="29">
        <v>202547118278</v>
      </c>
      <c r="D2420" s="24" t="s">
        <v>91</v>
      </c>
      <c r="E2420" s="24" t="s">
        <v>10001</v>
      </c>
      <c r="F2420" s="24" t="s">
        <v>3117</v>
      </c>
      <c r="G2420" s="24" t="s">
        <v>8913</v>
      </c>
      <c r="H2420" s="25" t="s">
        <v>10002</v>
      </c>
      <c r="I2420" s="24"/>
      <c r="J2420" s="24" t="s">
        <v>3048</v>
      </c>
      <c r="K2420" s="26">
        <v>45951</v>
      </c>
      <c r="L2420" s="26">
        <v>45045</v>
      </c>
      <c r="M2420" s="26">
        <v>45988</v>
      </c>
      <c r="N2420" s="24"/>
      <c r="O2420" s="26">
        <v>45988</v>
      </c>
      <c r="P2420" s="24" t="s">
        <v>3335</v>
      </c>
      <c r="Q2420" s="24" t="s">
        <v>3336</v>
      </c>
      <c r="R2420" s="24" t="s">
        <v>988</v>
      </c>
    </row>
    <row r="2421" spans="1:18" ht="66.599999999999994">
      <c r="A2421" s="24">
        <v>2420</v>
      </c>
      <c r="B2421" s="24" t="s">
        <v>810</v>
      </c>
      <c r="C2421" s="29">
        <v>202544118037</v>
      </c>
      <c r="D2421" s="24" t="s">
        <v>95</v>
      </c>
      <c r="E2421" s="24" t="s">
        <v>811</v>
      </c>
      <c r="F2421" s="24" t="s">
        <v>3059</v>
      </c>
      <c r="G2421" s="24" t="s">
        <v>7516</v>
      </c>
      <c r="H2421" s="25" t="s">
        <v>10003</v>
      </c>
      <c r="I2421" s="24"/>
      <c r="J2421" s="24" t="s">
        <v>3048</v>
      </c>
      <c r="K2421" s="26">
        <v>45980</v>
      </c>
      <c r="L2421" s="26">
        <v>45636</v>
      </c>
      <c r="M2421" s="26">
        <v>45988</v>
      </c>
      <c r="N2421" s="26">
        <v>46578</v>
      </c>
      <c r="O2421" s="24"/>
      <c r="P2421" s="24" t="s">
        <v>3388</v>
      </c>
      <c r="Q2421" s="24" t="s">
        <v>3389</v>
      </c>
      <c r="R2421" s="24" t="s">
        <v>650</v>
      </c>
    </row>
    <row r="2422" spans="1:18" ht="40.200000000000003">
      <c r="A2422" s="24">
        <v>2421</v>
      </c>
      <c r="B2422" s="24" t="s">
        <v>10004</v>
      </c>
      <c r="C2422" s="29">
        <v>202517117867</v>
      </c>
      <c r="D2422" s="24" t="s">
        <v>47</v>
      </c>
      <c r="E2422" s="24" t="s">
        <v>10005</v>
      </c>
      <c r="F2422" s="24" t="s">
        <v>3091</v>
      </c>
      <c r="G2422" s="24" t="s">
        <v>47</v>
      </c>
      <c r="H2422" s="25" t="s">
        <v>10006</v>
      </c>
      <c r="I2422" s="24"/>
      <c r="J2422" s="24" t="s">
        <v>3048</v>
      </c>
      <c r="K2422" s="26">
        <v>45973</v>
      </c>
      <c r="L2422" s="26">
        <v>45072</v>
      </c>
      <c r="M2422" s="26">
        <v>45988</v>
      </c>
      <c r="N2422" s="24"/>
      <c r="O2422" s="26">
        <v>45988</v>
      </c>
      <c r="P2422" s="24" t="s">
        <v>3228</v>
      </c>
      <c r="Q2422" s="24" t="s">
        <v>3229</v>
      </c>
      <c r="R2422" s="24" t="s">
        <v>988</v>
      </c>
    </row>
    <row r="2423" spans="1:18" ht="27">
      <c r="A2423" s="24">
        <v>2422</v>
      </c>
      <c r="B2423" s="24" t="s">
        <v>10007</v>
      </c>
      <c r="C2423" s="29">
        <v>202514118005</v>
      </c>
      <c r="D2423" s="24" t="s">
        <v>112</v>
      </c>
      <c r="E2423" s="24" t="s">
        <v>10008</v>
      </c>
      <c r="F2423" s="24" t="s">
        <v>3045</v>
      </c>
      <c r="G2423" s="24" t="s">
        <v>5680</v>
      </c>
      <c r="H2423" s="25" t="s">
        <v>10009</v>
      </c>
      <c r="I2423" s="24"/>
      <c r="J2423" s="24" t="s">
        <v>3048</v>
      </c>
      <c r="K2423" s="26">
        <v>45986</v>
      </c>
      <c r="L2423" s="26">
        <v>45629</v>
      </c>
      <c r="M2423" s="26">
        <v>45988</v>
      </c>
      <c r="N2423" s="24"/>
      <c r="O2423" s="26">
        <v>45988</v>
      </c>
      <c r="P2423" s="24" t="s">
        <v>3220</v>
      </c>
      <c r="Q2423" s="24" t="s">
        <v>3221</v>
      </c>
      <c r="R2423" s="24" t="s">
        <v>988</v>
      </c>
    </row>
    <row r="2424" spans="1:18" ht="27">
      <c r="A2424" s="24">
        <v>2423</v>
      </c>
      <c r="B2424" s="24" t="s">
        <v>10010</v>
      </c>
      <c r="C2424" s="29">
        <v>202514118066</v>
      </c>
      <c r="D2424" s="24" t="s">
        <v>198</v>
      </c>
      <c r="E2424" s="24" t="s">
        <v>10011</v>
      </c>
      <c r="F2424" s="24" t="s">
        <v>3045</v>
      </c>
      <c r="G2424" s="24" t="s">
        <v>5680</v>
      </c>
      <c r="H2424" s="25" t="s">
        <v>10012</v>
      </c>
      <c r="I2424" s="24"/>
      <c r="J2424" s="24" t="s">
        <v>3048</v>
      </c>
      <c r="K2424" s="26">
        <v>45964</v>
      </c>
      <c r="L2424" s="26">
        <v>45620</v>
      </c>
      <c r="M2424" s="26">
        <v>45988</v>
      </c>
      <c r="N2424" s="24"/>
      <c r="O2424" s="26">
        <v>45988</v>
      </c>
      <c r="P2424" s="24" t="s">
        <v>4491</v>
      </c>
      <c r="Q2424" s="24" t="s">
        <v>3279</v>
      </c>
      <c r="R2424" s="24" t="s">
        <v>988</v>
      </c>
    </row>
    <row r="2425" spans="1:18" ht="27">
      <c r="A2425" s="24">
        <v>2424</v>
      </c>
      <c r="B2425" s="24" t="s">
        <v>10013</v>
      </c>
      <c r="C2425" s="29">
        <v>202547118013</v>
      </c>
      <c r="D2425" s="24" t="s">
        <v>298</v>
      </c>
      <c r="E2425" s="24" t="s">
        <v>10014</v>
      </c>
      <c r="F2425" s="24" t="s">
        <v>3045</v>
      </c>
      <c r="G2425" s="24" t="s">
        <v>10015</v>
      </c>
      <c r="H2425" s="25" t="s">
        <v>10016</v>
      </c>
      <c r="I2425" s="24"/>
      <c r="J2425" s="24" t="s">
        <v>3048</v>
      </c>
      <c r="K2425" s="26">
        <v>45944</v>
      </c>
      <c r="L2425" s="26">
        <v>45085</v>
      </c>
      <c r="M2425" s="26">
        <v>45988</v>
      </c>
      <c r="N2425" s="24"/>
      <c r="O2425" s="26">
        <v>45988</v>
      </c>
      <c r="P2425" s="24" t="s">
        <v>3149</v>
      </c>
      <c r="Q2425" s="24" t="s">
        <v>3150</v>
      </c>
      <c r="R2425" s="24" t="s">
        <v>988</v>
      </c>
    </row>
    <row r="2426" spans="1:18" ht="40.200000000000003">
      <c r="A2426" s="24">
        <v>2425</v>
      </c>
      <c r="B2426" s="24" t="s">
        <v>10017</v>
      </c>
      <c r="C2426" s="29">
        <v>202547118106</v>
      </c>
      <c r="D2426" s="24" t="s">
        <v>35</v>
      </c>
      <c r="E2426" s="24" t="s">
        <v>10018</v>
      </c>
      <c r="F2426" s="24" t="s">
        <v>3091</v>
      </c>
      <c r="G2426" s="24" t="s">
        <v>3213</v>
      </c>
      <c r="H2426" s="25" t="s">
        <v>10019</v>
      </c>
      <c r="I2426" s="24"/>
      <c r="J2426" s="24" t="s">
        <v>3048</v>
      </c>
      <c r="K2426" s="26">
        <v>45981</v>
      </c>
      <c r="L2426" s="26">
        <v>45040</v>
      </c>
      <c r="M2426" s="26">
        <v>45988</v>
      </c>
      <c r="N2426" s="24"/>
      <c r="O2426" s="26">
        <v>45995</v>
      </c>
      <c r="P2426" s="24" t="s">
        <v>3352</v>
      </c>
      <c r="Q2426" s="24" t="s">
        <v>3216</v>
      </c>
      <c r="R2426" s="24" t="s">
        <v>988</v>
      </c>
    </row>
    <row r="2427" spans="1:18" ht="53.4">
      <c r="A2427" s="24">
        <v>2426</v>
      </c>
      <c r="B2427" s="24" t="s">
        <v>10020</v>
      </c>
      <c r="C2427" s="29">
        <v>202517118100</v>
      </c>
      <c r="D2427" s="24" t="s">
        <v>35</v>
      </c>
      <c r="E2427" s="24" t="s">
        <v>10021</v>
      </c>
      <c r="F2427" s="24" t="s">
        <v>3091</v>
      </c>
      <c r="G2427" s="24" t="s">
        <v>3213</v>
      </c>
      <c r="H2427" s="25" t="s">
        <v>10022</v>
      </c>
      <c r="I2427" s="24"/>
      <c r="J2427" s="24" t="s">
        <v>3048</v>
      </c>
      <c r="K2427" s="26">
        <v>45957</v>
      </c>
      <c r="L2427" s="26">
        <v>45040</v>
      </c>
      <c r="M2427" s="26">
        <v>45988</v>
      </c>
      <c r="N2427" s="24"/>
      <c r="O2427" s="26">
        <v>45992</v>
      </c>
      <c r="P2427" s="24" t="s">
        <v>4128</v>
      </c>
      <c r="Q2427" s="24" t="s">
        <v>3360</v>
      </c>
      <c r="R2427" s="24" t="s">
        <v>988</v>
      </c>
    </row>
    <row r="2428" spans="1:18" ht="40.200000000000003">
      <c r="A2428" s="24">
        <v>2427</v>
      </c>
      <c r="B2428" s="24" t="s">
        <v>10023</v>
      </c>
      <c r="C2428" s="29">
        <v>202541118279</v>
      </c>
      <c r="D2428" s="24" t="s">
        <v>44</v>
      </c>
      <c r="E2428" s="24" t="s">
        <v>10024</v>
      </c>
      <c r="F2428" s="24" t="s">
        <v>3052</v>
      </c>
      <c r="G2428" s="24" t="s">
        <v>3408</v>
      </c>
      <c r="H2428" s="25" t="s">
        <v>10025</v>
      </c>
      <c r="I2428" s="24" t="s">
        <v>23</v>
      </c>
      <c r="J2428" s="24" t="s">
        <v>3334</v>
      </c>
      <c r="K2428" s="26">
        <v>45924</v>
      </c>
      <c r="L2428" s="26">
        <v>45988</v>
      </c>
      <c r="M2428" s="26">
        <v>45988</v>
      </c>
      <c r="N2428" s="24"/>
      <c r="O2428" s="26">
        <v>45989</v>
      </c>
      <c r="P2428" s="24" t="s">
        <v>5213</v>
      </c>
      <c r="Q2428" s="24" t="s">
        <v>3316</v>
      </c>
      <c r="R2428" s="24" t="s">
        <v>3022</v>
      </c>
    </row>
    <row r="2429" spans="1:18" ht="53.4">
      <c r="A2429" s="24">
        <v>2428</v>
      </c>
      <c r="B2429" s="24" t="s">
        <v>10026</v>
      </c>
      <c r="C2429" s="29">
        <v>202517118352</v>
      </c>
      <c r="D2429" s="24" t="s">
        <v>387</v>
      </c>
      <c r="E2429" s="24" t="s">
        <v>10027</v>
      </c>
      <c r="F2429" s="24" t="s">
        <v>3091</v>
      </c>
      <c r="G2429" s="24" t="s">
        <v>10028</v>
      </c>
      <c r="H2429" s="25" t="s">
        <v>10029</v>
      </c>
      <c r="I2429" s="24"/>
      <c r="J2429" s="24" t="s">
        <v>3048</v>
      </c>
      <c r="K2429" s="26">
        <v>45974</v>
      </c>
      <c r="L2429" s="26">
        <v>45044</v>
      </c>
      <c r="M2429" s="26">
        <v>45988</v>
      </c>
      <c r="N2429" s="24"/>
      <c r="O2429" s="26">
        <v>45988</v>
      </c>
      <c r="P2429" s="24" t="s">
        <v>3435</v>
      </c>
      <c r="Q2429" s="24" t="s">
        <v>3159</v>
      </c>
      <c r="R2429" s="24" t="s">
        <v>988</v>
      </c>
    </row>
    <row r="2430" spans="1:18" ht="27">
      <c r="A2430" s="24">
        <v>2429</v>
      </c>
      <c r="B2430" s="24" t="s">
        <v>10030</v>
      </c>
      <c r="C2430" s="29">
        <v>202517117928</v>
      </c>
      <c r="D2430" s="24" t="s">
        <v>232</v>
      </c>
      <c r="E2430" s="24" t="s">
        <v>10031</v>
      </c>
      <c r="F2430" s="24" t="s">
        <v>3177</v>
      </c>
      <c r="G2430" s="24" t="s">
        <v>9159</v>
      </c>
      <c r="H2430" s="25" t="s">
        <v>10032</v>
      </c>
      <c r="I2430" s="24"/>
      <c r="J2430" s="24" t="s">
        <v>3048</v>
      </c>
      <c r="K2430" s="26">
        <v>45918</v>
      </c>
      <c r="L2430" s="26">
        <v>45050</v>
      </c>
      <c r="M2430" s="26">
        <v>45988</v>
      </c>
      <c r="N2430" s="24"/>
      <c r="O2430" s="26">
        <v>45988</v>
      </c>
      <c r="P2430" s="24" t="s">
        <v>3233</v>
      </c>
      <c r="Q2430" s="24" t="s">
        <v>3234</v>
      </c>
      <c r="R2430" s="24" t="s">
        <v>988</v>
      </c>
    </row>
    <row r="2431" spans="1:18" ht="40.200000000000003">
      <c r="A2431" s="24">
        <v>2430</v>
      </c>
      <c r="B2431" s="24" t="s">
        <v>10033</v>
      </c>
      <c r="C2431" s="29">
        <v>202547118162</v>
      </c>
      <c r="D2431" s="24" t="s">
        <v>36</v>
      </c>
      <c r="E2431" s="24" t="s">
        <v>10034</v>
      </c>
      <c r="F2431" s="24" t="s">
        <v>3091</v>
      </c>
      <c r="G2431" s="24" t="s">
        <v>3139</v>
      </c>
      <c r="H2431" s="25" t="s">
        <v>10035</v>
      </c>
      <c r="I2431" s="24"/>
      <c r="J2431" s="24" t="s">
        <v>3048</v>
      </c>
      <c r="K2431" s="26">
        <v>45986</v>
      </c>
      <c r="L2431" s="26">
        <v>45091</v>
      </c>
      <c r="M2431" s="26">
        <v>45988</v>
      </c>
      <c r="N2431" s="24"/>
      <c r="O2431" s="26">
        <v>45988</v>
      </c>
      <c r="P2431" s="24" t="s">
        <v>3215</v>
      </c>
      <c r="Q2431" s="24" t="s">
        <v>3216</v>
      </c>
      <c r="R2431" s="24" t="s">
        <v>988</v>
      </c>
    </row>
    <row r="2432" spans="1:18" ht="53.4">
      <c r="A2432" s="24">
        <v>2431</v>
      </c>
      <c r="B2432" s="24" t="s">
        <v>10036</v>
      </c>
      <c r="C2432" s="29">
        <v>202517118031</v>
      </c>
      <c r="D2432" s="24" t="s">
        <v>36</v>
      </c>
      <c r="E2432" s="24" t="s">
        <v>10037</v>
      </c>
      <c r="F2432" s="24" t="s">
        <v>3091</v>
      </c>
      <c r="G2432" s="24" t="s">
        <v>3139</v>
      </c>
      <c r="H2432" s="25" t="s">
        <v>10038</v>
      </c>
      <c r="I2432" s="24"/>
      <c r="J2432" s="24" t="s">
        <v>3048</v>
      </c>
      <c r="K2432" s="26">
        <v>45986</v>
      </c>
      <c r="L2432" s="26">
        <v>45097</v>
      </c>
      <c r="M2432" s="26">
        <v>45988</v>
      </c>
      <c r="N2432" s="24"/>
      <c r="O2432" s="26">
        <v>45988</v>
      </c>
      <c r="P2432" s="24" t="s">
        <v>3364</v>
      </c>
      <c r="Q2432" s="24" t="s">
        <v>3255</v>
      </c>
      <c r="R2432" s="24" t="s">
        <v>988</v>
      </c>
    </row>
    <row r="2433" spans="1:18" ht="40.200000000000003">
      <c r="A2433" s="24">
        <v>2432</v>
      </c>
      <c r="B2433" s="24" t="s">
        <v>10039</v>
      </c>
      <c r="C2433" s="29">
        <v>202547118258</v>
      </c>
      <c r="D2433" s="24" t="s">
        <v>36</v>
      </c>
      <c r="E2433" s="24" t="s">
        <v>10040</v>
      </c>
      <c r="F2433" s="24" t="s">
        <v>3091</v>
      </c>
      <c r="G2433" s="24" t="s">
        <v>3139</v>
      </c>
      <c r="H2433" s="25" t="s">
        <v>10041</v>
      </c>
      <c r="I2433" s="24"/>
      <c r="J2433" s="24" t="s">
        <v>3048</v>
      </c>
      <c r="K2433" s="26">
        <v>45986</v>
      </c>
      <c r="L2433" s="26">
        <v>45098</v>
      </c>
      <c r="M2433" s="26">
        <v>45988</v>
      </c>
      <c r="N2433" s="24"/>
      <c r="O2433" s="26">
        <v>45988</v>
      </c>
      <c r="P2433" s="24" t="s">
        <v>3321</v>
      </c>
      <c r="Q2433" s="24" t="s">
        <v>3322</v>
      </c>
      <c r="R2433" s="24" t="s">
        <v>988</v>
      </c>
    </row>
    <row r="2434" spans="1:18" ht="40.200000000000003">
      <c r="A2434" s="24">
        <v>2433</v>
      </c>
      <c r="B2434" s="24" t="s">
        <v>10042</v>
      </c>
      <c r="C2434" s="29">
        <v>202547118049</v>
      </c>
      <c r="D2434" s="24" t="s">
        <v>36</v>
      </c>
      <c r="E2434" s="24" t="s">
        <v>10043</v>
      </c>
      <c r="F2434" s="24" t="s">
        <v>3091</v>
      </c>
      <c r="G2434" s="24" t="s">
        <v>3139</v>
      </c>
      <c r="H2434" s="25" t="s">
        <v>10044</v>
      </c>
      <c r="I2434" s="24"/>
      <c r="J2434" s="24" t="s">
        <v>3048</v>
      </c>
      <c r="K2434" s="26">
        <v>45986</v>
      </c>
      <c r="L2434" s="26">
        <v>45098</v>
      </c>
      <c r="M2434" s="26">
        <v>45988</v>
      </c>
      <c r="N2434" s="24"/>
      <c r="O2434" s="26">
        <v>45988</v>
      </c>
      <c r="P2434" s="24" t="s">
        <v>4022</v>
      </c>
      <c r="Q2434" s="24" t="s">
        <v>3104</v>
      </c>
      <c r="R2434" s="24" t="s">
        <v>988</v>
      </c>
    </row>
    <row r="2435" spans="1:18" ht="40.200000000000003">
      <c r="A2435" s="24">
        <v>2434</v>
      </c>
      <c r="B2435" s="24" t="s">
        <v>10045</v>
      </c>
      <c r="C2435" s="29">
        <v>202517118163</v>
      </c>
      <c r="D2435" s="24" t="s">
        <v>36</v>
      </c>
      <c r="E2435" s="24" t="s">
        <v>10046</v>
      </c>
      <c r="F2435" s="24" t="s">
        <v>3091</v>
      </c>
      <c r="G2435" s="24" t="s">
        <v>3139</v>
      </c>
      <c r="H2435" s="25" t="s">
        <v>10047</v>
      </c>
      <c r="I2435" s="24"/>
      <c r="J2435" s="24" t="s">
        <v>3048</v>
      </c>
      <c r="K2435" s="26">
        <v>45987</v>
      </c>
      <c r="L2435" s="26">
        <v>45098</v>
      </c>
      <c r="M2435" s="26">
        <v>45988</v>
      </c>
      <c r="N2435" s="24"/>
      <c r="O2435" s="26">
        <v>45988</v>
      </c>
      <c r="P2435" s="24" t="s">
        <v>3173</v>
      </c>
      <c r="Q2435" s="24" t="s">
        <v>3174</v>
      </c>
      <c r="R2435" s="24" t="s">
        <v>988</v>
      </c>
    </row>
    <row r="2436" spans="1:18" ht="40.200000000000003">
      <c r="A2436" s="24">
        <v>2435</v>
      </c>
      <c r="B2436" s="24" t="s">
        <v>10048</v>
      </c>
      <c r="C2436" s="29">
        <v>202517118282</v>
      </c>
      <c r="D2436" s="24" t="s">
        <v>36</v>
      </c>
      <c r="E2436" s="24" t="s">
        <v>10049</v>
      </c>
      <c r="F2436" s="24" t="s">
        <v>3091</v>
      </c>
      <c r="G2436" s="24" t="s">
        <v>3139</v>
      </c>
      <c r="H2436" s="25" t="s">
        <v>10050</v>
      </c>
      <c r="I2436" s="24"/>
      <c r="J2436" s="24" t="s">
        <v>3048</v>
      </c>
      <c r="K2436" s="26">
        <v>45987</v>
      </c>
      <c r="L2436" s="26">
        <v>45099</v>
      </c>
      <c r="M2436" s="26">
        <v>45988</v>
      </c>
      <c r="N2436" s="24"/>
      <c r="O2436" s="26">
        <v>45988</v>
      </c>
      <c r="P2436" s="24" t="s">
        <v>3968</v>
      </c>
      <c r="Q2436" s="24" t="s">
        <v>3969</v>
      </c>
      <c r="R2436" s="24" t="s">
        <v>988</v>
      </c>
    </row>
    <row r="2437" spans="1:18" ht="66.599999999999994">
      <c r="A2437" s="24">
        <v>2436</v>
      </c>
      <c r="B2437" s="24" t="s">
        <v>10051</v>
      </c>
      <c r="C2437" s="29">
        <v>202517117937</v>
      </c>
      <c r="D2437" s="24" t="s">
        <v>234</v>
      </c>
      <c r="E2437" s="24" t="s">
        <v>10052</v>
      </c>
      <c r="F2437" s="24" t="s">
        <v>3177</v>
      </c>
      <c r="G2437" s="24" t="s">
        <v>10053</v>
      </c>
      <c r="H2437" s="25" t="s">
        <v>10054</v>
      </c>
      <c r="I2437" s="24"/>
      <c r="J2437" s="24" t="s">
        <v>3048</v>
      </c>
      <c r="K2437" s="26">
        <v>45982</v>
      </c>
      <c r="L2437" s="26">
        <v>45105</v>
      </c>
      <c r="M2437" s="26">
        <v>45988</v>
      </c>
      <c r="N2437" s="24"/>
      <c r="O2437" s="26">
        <v>45988</v>
      </c>
      <c r="P2437" s="24" t="s">
        <v>3233</v>
      </c>
      <c r="Q2437" s="24" t="s">
        <v>3234</v>
      </c>
      <c r="R2437" s="24" t="s">
        <v>988</v>
      </c>
    </row>
    <row r="2438" spans="1:18" ht="53.4">
      <c r="A2438" s="24">
        <v>2437</v>
      </c>
      <c r="B2438" s="24" t="s">
        <v>10055</v>
      </c>
      <c r="C2438" s="29">
        <v>202517118424</v>
      </c>
      <c r="D2438" s="24" t="s">
        <v>130</v>
      </c>
      <c r="E2438" s="24" t="s">
        <v>10056</v>
      </c>
      <c r="F2438" s="24" t="s">
        <v>3091</v>
      </c>
      <c r="G2438" s="24" t="s">
        <v>130</v>
      </c>
      <c r="H2438" s="25" t="s">
        <v>10057</v>
      </c>
      <c r="I2438" s="24"/>
      <c r="J2438" s="24" t="s">
        <v>3048</v>
      </c>
      <c r="K2438" s="26">
        <v>45993</v>
      </c>
      <c r="L2438" s="26">
        <v>45086</v>
      </c>
      <c r="M2438" s="26">
        <v>45988</v>
      </c>
      <c r="N2438" s="24"/>
      <c r="O2438" s="26">
        <v>45988</v>
      </c>
      <c r="P2438" s="24" t="s">
        <v>3233</v>
      </c>
      <c r="Q2438" s="24" t="s">
        <v>3234</v>
      </c>
      <c r="R2438" s="24" t="s">
        <v>988</v>
      </c>
    </row>
    <row r="2439" spans="1:18" ht="53.4">
      <c r="A2439" s="24">
        <v>2438</v>
      </c>
      <c r="B2439" s="24" t="s">
        <v>10058</v>
      </c>
      <c r="C2439" s="29">
        <v>202547117910</v>
      </c>
      <c r="D2439" s="24" t="s">
        <v>161</v>
      </c>
      <c r="E2439" s="24" t="s">
        <v>10059</v>
      </c>
      <c r="F2439" s="24" t="s">
        <v>3091</v>
      </c>
      <c r="G2439" s="24" t="s">
        <v>161</v>
      </c>
      <c r="H2439" s="25" t="s">
        <v>10060</v>
      </c>
      <c r="I2439" s="24"/>
      <c r="J2439" s="24" t="s">
        <v>3048</v>
      </c>
      <c r="K2439" s="26">
        <v>45925</v>
      </c>
      <c r="L2439" s="26">
        <v>45044</v>
      </c>
      <c r="M2439" s="26">
        <v>45988</v>
      </c>
      <c r="N2439" s="24"/>
      <c r="O2439" s="26">
        <v>45988</v>
      </c>
      <c r="P2439" s="24" t="s">
        <v>3062</v>
      </c>
      <c r="Q2439" s="24" t="s">
        <v>3063</v>
      </c>
      <c r="R2439" s="24" t="s">
        <v>988</v>
      </c>
    </row>
    <row r="2440" spans="1:18" ht="40.200000000000003">
      <c r="A2440" s="24">
        <v>2439</v>
      </c>
      <c r="B2440" s="24" t="s">
        <v>10061</v>
      </c>
      <c r="C2440" s="29">
        <v>202521117987</v>
      </c>
      <c r="D2440" s="24" t="s">
        <v>41</v>
      </c>
      <c r="E2440" s="24" t="s">
        <v>10062</v>
      </c>
      <c r="F2440" s="24" t="s">
        <v>3052</v>
      </c>
      <c r="G2440" s="24" t="s">
        <v>10063</v>
      </c>
      <c r="H2440" s="25" t="s">
        <v>10064</v>
      </c>
      <c r="I2440" s="24" t="s">
        <v>23</v>
      </c>
      <c r="J2440" s="24" t="s">
        <v>3048</v>
      </c>
      <c r="K2440" s="26">
        <v>45951</v>
      </c>
      <c r="L2440" s="26">
        <v>45988</v>
      </c>
      <c r="M2440" s="26">
        <v>45988</v>
      </c>
      <c r="N2440" s="24"/>
      <c r="O2440" s="26">
        <v>45988</v>
      </c>
      <c r="P2440" s="24" t="s">
        <v>3404</v>
      </c>
      <c r="Q2440" s="24" t="s">
        <v>3405</v>
      </c>
      <c r="R2440" s="24" t="s">
        <v>988</v>
      </c>
    </row>
    <row r="2441" spans="1:18" ht="27">
      <c r="A2441" s="24">
        <v>2440</v>
      </c>
      <c r="B2441" s="24" t="s">
        <v>10065</v>
      </c>
      <c r="C2441" s="29">
        <v>202517118254</v>
      </c>
      <c r="D2441" s="24" t="s">
        <v>89</v>
      </c>
      <c r="E2441" s="24" t="s">
        <v>10066</v>
      </c>
      <c r="F2441" s="24" t="s">
        <v>3091</v>
      </c>
      <c r="G2441" s="24" t="s">
        <v>10067</v>
      </c>
      <c r="H2441" s="25" t="s">
        <v>10068</v>
      </c>
      <c r="I2441" s="24"/>
      <c r="J2441" s="24" t="s">
        <v>3048</v>
      </c>
      <c r="K2441" s="26">
        <v>45979</v>
      </c>
      <c r="L2441" s="26">
        <v>45106</v>
      </c>
      <c r="M2441" s="26">
        <v>45988</v>
      </c>
      <c r="N2441" s="24"/>
      <c r="O2441" s="26">
        <v>45988</v>
      </c>
      <c r="P2441" s="24" t="s">
        <v>5924</v>
      </c>
      <c r="Q2441" s="24" t="s">
        <v>3285</v>
      </c>
      <c r="R2441" s="24" t="s">
        <v>863</v>
      </c>
    </row>
    <row r="2442" spans="1:18" ht="40.200000000000003">
      <c r="A2442" s="24">
        <v>2441</v>
      </c>
      <c r="B2442" s="24" t="s">
        <v>1680</v>
      </c>
      <c r="C2442" s="29">
        <v>202541117868</v>
      </c>
      <c r="D2442" s="24" t="s">
        <v>31</v>
      </c>
      <c r="E2442" s="24" t="s">
        <v>1681</v>
      </c>
      <c r="F2442" s="24" t="s">
        <v>3091</v>
      </c>
      <c r="G2442" s="24" t="s">
        <v>31</v>
      </c>
      <c r="H2442" s="25" t="s">
        <v>10069</v>
      </c>
      <c r="I2442" s="24" t="s">
        <v>3152</v>
      </c>
      <c r="J2442" s="24" t="s">
        <v>3048</v>
      </c>
      <c r="K2442" s="26">
        <v>45988</v>
      </c>
      <c r="L2442" s="26">
        <v>45988</v>
      </c>
      <c r="M2442" s="26">
        <v>45988</v>
      </c>
      <c r="N2442" s="26">
        <v>46931</v>
      </c>
      <c r="O2442" s="24"/>
      <c r="P2442" s="24" t="s">
        <v>3114</v>
      </c>
      <c r="Q2442" s="24" t="s">
        <v>3094</v>
      </c>
      <c r="R2442" s="24" t="s">
        <v>968</v>
      </c>
    </row>
    <row r="2443" spans="1:18" ht="66.599999999999994">
      <c r="A2443" s="24">
        <v>2442</v>
      </c>
      <c r="B2443" s="24" t="s">
        <v>10070</v>
      </c>
      <c r="C2443" s="29">
        <v>202517118143</v>
      </c>
      <c r="D2443" s="24" t="s">
        <v>34</v>
      </c>
      <c r="E2443" s="24" t="s">
        <v>10071</v>
      </c>
      <c r="F2443" s="24" t="s">
        <v>3066</v>
      </c>
      <c r="G2443" s="24" t="s">
        <v>3067</v>
      </c>
      <c r="H2443" s="25" t="s">
        <v>10072</v>
      </c>
      <c r="I2443" s="24"/>
      <c r="J2443" s="24" t="s">
        <v>3048</v>
      </c>
      <c r="K2443" s="26">
        <v>45967</v>
      </c>
      <c r="L2443" s="26">
        <v>45133</v>
      </c>
      <c r="M2443" s="26">
        <v>45988</v>
      </c>
      <c r="N2443" s="24"/>
      <c r="O2443" s="26">
        <v>45988</v>
      </c>
      <c r="P2443" s="24" t="s">
        <v>3069</v>
      </c>
      <c r="Q2443" s="24" t="s">
        <v>3070</v>
      </c>
      <c r="R2443" s="24" t="s">
        <v>988</v>
      </c>
    </row>
    <row r="2444" spans="1:18" ht="53.4">
      <c r="A2444" s="24">
        <v>2443</v>
      </c>
      <c r="B2444" s="24" t="s">
        <v>10073</v>
      </c>
      <c r="C2444" s="29">
        <v>202547118783</v>
      </c>
      <c r="D2444" s="24" t="s">
        <v>132</v>
      </c>
      <c r="E2444" s="24" t="s">
        <v>10074</v>
      </c>
      <c r="F2444" s="24" t="s">
        <v>3045</v>
      </c>
      <c r="G2444" s="24" t="s">
        <v>3046</v>
      </c>
      <c r="H2444" s="25" t="s">
        <v>10075</v>
      </c>
      <c r="I2444" s="24"/>
      <c r="J2444" s="24" t="s">
        <v>3048</v>
      </c>
      <c r="K2444" s="26">
        <v>45930</v>
      </c>
      <c r="L2444" s="26">
        <v>45989</v>
      </c>
      <c r="M2444" s="26">
        <v>45989</v>
      </c>
      <c r="N2444" s="24"/>
      <c r="O2444" s="26">
        <v>45989</v>
      </c>
      <c r="P2444" s="24" t="s">
        <v>3168</v>
      </c>
      <c r="Q2444" s="24" t="s">
        <v>3050</v>
      </c>
      <c r="R2444" s="24" t="s">
        <v>988</v>
      </c>
    </row>
    <row r="2445" spans="1:18" ht="53.4">
      <c r="A2445" s="24">
        <v>2444</v>
      </c>
      <c r="B2445" s="24" t="s">
        <v>10076</v>
      </c>
      <c r="C2445" s="29">
        <v>202517118633</v>
      </c>
      <c r="D2445" s="24" t="s">
        <v>96</v>
      </c>
      <c r="E2445" s="24" t="s">
        <v>10077</v>
      </c>
      <c r="F2445" s="24" t="s">
        <v>3177</v>
      </c>
      <c r="G2445" s="24" t="s">
        <v>10078</v>
      </c>
      <c r="H2445" s="25" t="s">
        <v>10079</v>
      </c>
      <c r="I2445" s="24"/>
      <c r="J2445" s="24" t="s">
        <v>3048</v>
      </c>
      <c r="K2445" s="26">
        <v>45951</v>
      </c>
      <c r="L2445" s="26">
        <v>45065</v>
      </c>
      <c r="M2445" s="26">
        <v>45989</v>
      </c>
      <c r="N2445" s="24"/>
      <c r="O2445" s="26">
        <v>45989</v>
      </c>
      <c r="P2445" s="24" t="s">
        <v>3135</v>
      </c>
      <c r="Q2445" s="24" t="s">
        <v>3136</v>
      </c>
      <c r="R2445" s="24" t="s">
        <v>988</v>
      </c>
    </row>
    <row r="2446" spans="1:18" ht="53.4">
      <c r="A2446" s="24">
        <v>2445</v>
      </c>
      <c r="B2446" s="24" t="s">
        <v>10080</v>
      </c>
      <c r="C2446" s="29">
        <v>202517118864</v>
      </c>
      <c r="D2446" s="24" t="s">
        <v>59</v>
      </c>
      <c r="E2446" s="24" t="s">
        <v>10081</v>
      </c>
      <c r="F2446" s="24" t="s">
        <v>3066</v>
      </c>
      <c r="G2446" s="24" t="s">
        <v>3319</v>
      </c>
      <c r="H2446" s="25" t="s">
        <v>10082</v>
      </c>
      <c r="I2446" s="24"/>
      <c r="J2446" s="24" t="s">
        <v>3048</v>
      </c>
      <c r="K2446" s="26">
        <v>45881</v>
      </c>
      <c r="L2446" s="26">
        <v>45097</v>
      </c>
      <c r="M2446" s="26">
        <v>45989</v>
      </c>
      <c r="N2446" s="24"/>
      <c r="O2446" s="26">
        <v>45989</v>
      </c>
      <c r="P2446" s="24" t="s">
        <v>3141</v>
      </c>
      <c r="Q2446" s="24" t="s">
        <v>3142</v>
      </c>
      <c r="R2446" s="24" t="s">
        <v>988</v>
      </c>
    </row>
    <row r="2447" spans="1:18" ht="66.599999999999994">
      <c r="A2447" s="24">
        <v>2446</v>
      </c>
      <c r="B2447" s="24" t="s">
        <v>10083</v>
      </c>
      <c r="C2447" s="29">
        <v>202517118637</v>
      </c>
      <c r="D2447" s="24" t="s">
        <v>143</v>
      </c>
      <c r="E2447" s="24" t="s">
        <v>10084</v>
      </c>
      <c r="F2447" s="24" t="s">
        <v>3066</v>
      </c>
      <c r="G2447" s="24" t="s">
        <v>3067</v>
      </c>
      <c r="H2447" s="25" t="s">
        <v>10085</v>
      </c>
      <c r="I2447" s="24"/>
      <c r="J2447" s="24" t="s">
        <v>3048</v>
      </c>
      <c r="K2447" s="26">
        <v>45902</v>
      </c>
      <c r="L2447" s="26">
        <v>45351</v>
      </c>
      <c r="M2447" s="26">
        <v>45989</v>
      </c>
      <c r="N2447" s="24"/>
      <c r="O2447" s="26">
        <v>46120</v>
      </c>
      <c r="P2447" s="24" t="s">
        <v>3075</v>
      </c>
      <c r="Q2447" s="24" t="s">
        <v>3076</v>
      </c>
      <c r="R2447" s="24" t="s">
        <v>988</v>
      </c>
    </row>
    <row r="2448" spans="1:18" ht="40.200000000000003">
      <c r="A2448" s="24">
        <v>2447</v>
      </c>
      <c r="B2448" s="24" t="s">
        <v>818</v>
      </c>
      <c r="C2448" s="29">
        <v>202514118772</v>
      </c>
      <c r="D2448" s="24" t="s">
        <v>110</v>
      </c>
      <c r="E2448" s="24" t="s">
        <v>819</v>
      </c>
      <c r="F2448" s="24" t="s">
        <v>3066</v>
      </c>
      <c r="G2448" s="24" t="s">
        <v>3077</v>
      </c>
      <c r="H2448" s="25" t="s">
        <v>10086</v>
      </c>
      <c r="I2448" s="24"/>
      <c r="J2448" s="24" t="s">
        <v>3048</v>
      </c>
      <c r="K2448" s="26">
        <v>45908</v>
      </c>
      <c r="L2448" s="26">
        <v>45642</v>
      </c>
      <c r="M2448" s="26">
        <v>45989</v>
      </c>
      <c r="N2448" s="26">
        <v>46584</v>
      </c>
      <c r="O2448" s="24"/>
      <c r="P2448" s="24" t="s">
        <v>3049</v>
      </c>
      <c r="Q2448" s="24" t="s">
        <v>3050</v>
      </c>
      <c r="R2448" s="24" t="s">
        <v>650</v>
      </c>
    </row>
    <row r="2449" spans="1:18" ht="27">
      <c r="A2449" s="24">
        <v>2448</v>
      </c>
      <c r="B2449" s="24" t="s">
        <v>10087</v>
      </c>
      <c r="C2449" s="29">
        <v>202514118626</v>
      </c>
      <c r="D2449" s="24" t="s">
        <v>112</v>
      </c>
      <c r="E2449" s="24" t="s">
        <v>10088</v>
      </c>
      <c r="F2449" s="24" t="s">
        <v>3045</v>
      </c>
      <c r="G2449" s="24" t="s">
        <v>5680</v>
      </c>
      <c r="H2449" s="25" t="s">
        <v>10089</v>
      </c>
      <c r="I2449" s="24"/>
      <c r="J2449" s="24" t="s">
        <v>3048</v>
      </c>
      <c r="K2449" s="26">
        <v>45987</v>
      </c>
      <c r="L2449" s="26">
        <v>45638</v>
      </c>
      <c r="M2449" s="26">
        <v>45989</v>
      </c>
      <c r="N2449" s="24"/>
      <c r="O2449" s="26">
        <v>45989</v>
      </c>
      <c r="P2449" s="24" t="s">
        <v>3220</v>
      </c>
      <c r="Q2449" s="24" t="s">
        <v>3221</v>
      </c>
      <c r="R2449" s="24" t="s">
        <v>988</v>
      </c>
    </row>
    <row r="2450" spans="1:18" ht="40.200000000000003">
      <c r="A2450" s="24">
        <v>2449</v>
      </c>
      <c r="B2450" s="24" t="s">
        <v>10090</v>
      </c>
      <c r="C2450" s="29">
        <v>202517118744</v>
      </c>
      <c r="D2450" s="24" t="s">
        <v>47</v>
      </c>
      <c r="E2450" s="24" t="s">
        <v>10091</v>
      </c>
      <c r="F2450" s="24" t="s">
        <v>3091</v>
      </c>
      <c r="G2450" s="24" t="s">
        <v>47</v>
      </c>
      <c r="H2450" s="25" t="s">
        <v>10092</v>
      </c>
      <c r="I2450" s="24"/>
      <c r="J2450" s="24" t="s">
        <v>3048</v>
      </c>
      <c r="K2450" s="26">
        <v>45974</v>
      </c>
      <c r="L2450" s="26">
        <v>45097</v>
      </c>
      <c r="M2450" s="26">
        <v>45989</v>
      </c>
      <c r="N2450" s="24"/>
      <c r="O2450" s="26">
        <v>45989</v>
      </c>
      <c r="P2450" s="24" t="s">
        <v>3228</v>
      </c>
      <c r="Q2450" s="24" t="s">
        <v>3229</v>
      </c>
      <c r="R2450" s="24" t="s">
        <v>988</v>
      </c>
    </row>
    <row r="2451" spans="1:18" ht="53.4">
      <c r="A2451" s="24">
        <v>2450</v>
      </c>
      <c r="B2451" s="24" t="s">
        <v>10093</v>
      </c>
      <c r="C2451" s="29">
        <v>202547118694</v>
      </c>
      <c r="D2451" s="24" t="s">
        <v>48</v>
      </c>
      <c r="E2451" s="24" t="s">
        <v>10094</v>
      </c>
      <c r="F2451" s="24" t="s">
        <v>3066</v>
      </c>
      <c r="G2451" s="24" t="s">
        <v>3319</v>
      </c>
      <c r="H2451" s="25" t="s">
        <v>10095</v>
      </c>
      <c r="I2451" s="24"/>
      <c r="J2451" s="24" t="s">
        <v>3048</v>
      </c>
      <c r="K2451" s="26">
        <v>45924</v>
      </c>
      <c r="L2451" s="26">
        <v>45072</v>
      </c>
      <c r="M2451" s="26">
        <v>45989</v>
      </c>
      <c r="N2451" s="24"/>
      <c r="O2451" s="26">
        <v>45989</v>
      </c>
      <c r="P2451" s="24" t="s">
        <v>3168</v>
      </c>
      <c r="Q2451" s="24" t="s">
        <v>3050</v>
      </c>
      <c r="R2451" s="24" t="s">
        <v>988</v>
      </c>
    </row>
    <row r="2452" spans="1:18" ht="53.4">
      <c r="A2452" s="24">
        <v>2451</v>
      </c>
      <c r="B2452" s="24" t="s">
        <v>10096</v>
      </c>
      <c r="C2452" s="29">
        <v>202547118815</v>
      </c>
      <c r="D2452" s="24" t="s">
        <v>48</v>
      </c>
      <c r="E2452" s="24" t="s">
        <v>10097</v>
      </c>
      <c r="F2452" s="24" t="s">
        <v>3066</v>
      </c>
      <c r="G2452" s="24" t="s">
        <v>3319</v>
      </c>
      <c r="H2452" s="25" t="s">
        <v>10098</v>
      </c>
      <c r="I2452" s="24"/>
      <c r="J2452" s="24" t="s">
        <v>3048</v>
      </c>
      <c r="K2452" s="26">
        <v>45953</v>
      </c>
      <c r="L2452" s="26">
        <v>45079</v>
      </c>
      <c r="M2452" s="26">
        <v>45989</v>
      </c>
      <c r="N2452" s="24"/>
      <c r="O2452" s="26">
        <v>45989</v>
      </c>
      <c r="P2452" s="24" t="s">
        <v>3321</v>
      </c>
      <c r="Q2452" s="24" t="s">
        <v>3322</v>
      </c>
      <c r="R2452" s="24" t="s">
        <v>988</v>
      </c>
    </row>
    <row r="2453" spans="1:18" ht="40.200000000000003">
      <c r="A2453" s="24">
        <v>2452</v>
      </c>
      <c r="B2453" s="24" t="s">
        <v>10099</v>
      </c>
      <c r="C2453" s="29">
        <v>202517118638</v>
      </c>
      <c r="D2453" s="24" t="s">
        <v>58</v>
      </c>
      <c r="E2453" s="24" t="s">
        <v>10100</v>
      </c>
      <c r="F2453" s="24" t="s">
        <v>3312</v>
      </c>
      <c r="G2453" s="24" t="s">
        <v>10101</v>
      </c>
      <c r="H2453" s="25" t="s">
        <v>10102</v>
      </c>
      <c r="I2453" s="24"/>
      <c r="J2453" s="24" t="s">
        <v>3048</v>
      </c>
      <c r="K2453" s="26">
        <v>45965</v>
      </c>
      <c r="L2453" s="26">
        <v>45077</v>
      </c>
      <c r="M2453" s="26">
        <v>45989</v>
      </c>
      <c r="N2453" s="24"/>
      <c r="O2453" s="26">
        <v>45989</v>
      </c>
      <c r="P2453" s="24" t="s">
        <v>3294</v>
      </c>
      <c r="Q2453" s="24" t="s">
        <v>3295</v>
      </c>
      <c r="R2453" s="24" t="s">
        <v>988</v>
      </c>
    </row>
    <row r="2454" spans="1:18" ht="40.200000000000003">
      <c r="A2454" s="24">
        <v>2453</v>
      </c>
      <c r="B2454" s="24" t="s">
        <v>10103</v>
      </c>
      <c r="C2454" s="29">
        <v>202517118561</v>
      </c>
      <c r="D2454" s="24" t="s">
        <v>58</v>
      </c>
      <c r="E2454" s="24" t="s">
        <v>10104</v>
      </c>
      <c r="F2454" s="24" t="s">
        <v>3312</v>
      </c>
      <c r="G2454" s="24" t="s">
        <v>10101</v>
      </c>
      <c r="H2454" s="25" t="s">
        <v>10105</v>
      </c>
      <c r="I2454" s="24"/>
      <c r="J2454" s="24" t="s">
        <v>3048</v>
      </c>
      <c r="K2454" s="26">
        <v>45966</v>
      </c>
      <c r="L2454" s="26">
        <v>45077</v>
      </c>
      <c r="M2454" s="26">
        <v>45989</v>
      </c>
      <c r="N2454" s="24"/>
      <c r="O2454" s="26">
        <v>45989</v>
      </c>
      <c r="P2454" s="24" t="s">
        <v>3294</v>
      </c>
      <c r="Q2454" s="24" t="s">
        <v>3295</v>
      </c>
      <c r="R2454" s="24" t="s">
        <v>988</v>
      </c>
    </row>
    <row r="2455" spans="1:18" ht="27">
      <c r="A2455" s="24">
        <v>2454</v>
      </c>
      <c r="B2455" s="24" t="s">
        <v>10106</v>
      </c>
      <c r="C2455" s="29">
        <v>202541119027</v>
      </c>
      <c r="D2455" s="24" t="s">
        <v>44</v>
      </c>
      <c r="E2455" s="24" t="s">
        <v>10107</v>
      </c>
      <c r="F2455" s="24" t="s">
        <v>3052</v>
      </c>
      <c r="G2455" s="24" t="s">
        <v>3408</v>
      </c>
      <c r="H2455" s="25" t="s">
        <v>10108</v>
      </c>
      <c r="I2455" s="24" t="s">
        <v>23</v>
      </c>
      <c r="J2455" s="24" t="s">
        <v>3334</v>
      </c>
      <c r="K2455" s="26">
        <v>45944</v>
      </c>
      <c r="L2455" s="26">
        <v>45989</v>
      </c>
      <c r="M2455" s="26">
        <v>45989</v>
      </c>
      <c r="N2455" s="24"/>
      <c r="O2455" s="26">
        <v>45992</v>
      </c>
      <c r="P2455" s="24" t="s">
        <v>3422</v>
      </c>
      <c r="Q2455" s="24" t="s">
        <v>3423</v>
      </c>
      <c r="R2455" s="24" t="s">
        <v>3028</v>
      </c>
    </row>
    <row r="2456" spans="1:18" ht="53.4">
      <c r="A2456" s="24">
        <v>2455</v>
      </c>
      <c r="B2456" s="24" t="s">
        <v>10109</v>
      </c>
      <c r="C2456" s="29">
        <v>202517118592</v>
      </c>
      <c r="D2456" s="24" t="s">
        <v>417</v>
      </c>
      <c r="E2456" s="24" t="s">
        <v>10110</v>
      </c>
      <c r="F2456" s="24" t="s">
        <v>3045</v>
      </c>
      <c r="G2456" s="24" t="s">
        <v>6009</v>
      </c>
      <c r="H2456" s="25" t="s">
        <v>10111</v>
      </c>
      <c r="I2456" s="24"/>
      <c r="J2456" s="24" t="s">
        <v>3048</v>
      </c>
      <c r="K2456" s="26">
        <v>45938</v>
      </c>
      <c r="L2456" s="26">
        <v>45191</v>
      </c>
      <c r="M2456" s="26">
        <v>45989</v>
      </c>
      <c r="N2456" s="24"/>
      <c r="O2456" s="26">
        <v>45989</v>
      </c>
      <c r="P2456" s="24" t="s">
        <v>3695</v>
      </c>
      <c r="Q2456" s="24" t="s">
        <v>3085</v>
      </c>
      <c r="R2456" s="24" t="s">
        <v>988</v>
      </c>
    </row>
    <row r="2457" spans="1:18" ht="40.200000000000003">
      <c r="A2457" s="24">
        <v>2456</v>
      </c>
      <c r="B2457" s="24" t="s">
        <v>10112</v>
      </c>
      <c r="C2457" s="29">
        <v>202517118753</v>
      </c>
      <c r="D2457" s="24" t="s">
        <v>76</v>
      </c>
      <c r="E2457" s="24" t="s">
        <v>10113</v>
      </c>
      <c r="F2457" s="24" t="s">
        <v>3066</v>
      </c>
      <c r="G2457" s="24" t="s">
        <v>3319</v>
      </c>
      <c r="H2457" s="25" t="s">
        <v>10114</v>
      </c>
      <c r="I2457" s="24"/>
      <c r="J2457" s="24" t="s">
        <v>3048</v>
      </c>
      <c r="K2457" s="26">
        <v>45952</v>
      </c>
      <c r="L2457" s="26">
        <v>45090</v>
      </c>
      <c r="M2457" s="26">
        <v>45989</v>
      </c>
      <c r="N2457" s="24"/>
      <c r="O2457" s="26">
        <v>45989</v>
      </c>
      <c r="P2457" s="24" t="s">
        <v>3049</v>
      </c>
      <c r="Q2457" s="24" t="s">
        <v>3050</v>
      </c>
      <c r="R2457" s="24" t="s">
        <v>988</v>
      </c>
    </row>
    <row r="2458" spans="1:18" ht="40.200000000000003">
      <c r="A2458" s="24">
        <v>2457</v>
      </c>
      <c r="B2458" s="24" t="s">
        <v>10115</v>
      </c>
      <c r="C2458" s="29">
        <v>202547118988</v>
      </c>
      <c r="D2458" s="24" t="s">
        <v>76</v>
      </c>
      <c r="E2458" s="24" t="s">
        <v>10116</v>
      </c>
      <c r="F2458" s="24" t="s">
        <v>3066</v>
      </c>
      <c r="G2458" s="24" t="s">
        <v>3319</v>
      </c>
      <c r="H2458" s="25" t="s">
        <v>10117</v>
      </c>
      <c r="I2458" s="24"/>
      <c r="J2458" s="24" t="s">
        <v>3048</v>
      </c>
      <c r="K2458" s="26">
        <v>45889</v>
      </c>
      <c r="L2458" s="26">
        <v>45084</v>
      </c>
      <c r="M2458" s="26">
        <v>45989</v>
      </c>
      <c r="N2458" s="24"/>
      <c r="O2458" s="26">
        <v>45989</v>
      </c>
      <c r="P2458" s="24" t="s">
        <v>3168</v>
      </c>
      <c r="Q2458" s="24" t="s">
        <v>3050</v>
      </c>
      <c r="R2458" s="24" t="s">
        <v>988</v>
      </c>
    </row>
    <row r="2459" spans="1:18" ht="40.200000000000003">
      <c r="A2459" s="24">
        <v>2458</v>
      </c>
      <c r="B2459" s="24" t="s">
        <v>10118</v>
      </c>
      <c r="C2459" s="29">
        <v>202547118818</v>
      </c>
      <c r="D2459" s="24" t="s">
        <v>337</v>
      </c>
      <c r="E2459" s="24" t="s">
        <v>10119</v>
      </c>
      <c r="F2459" s="24" t="s">
        <v>3473</v>
      </c>
      <c r="G2459" s="24" t="s">
        <v>8342</v>
      </c>
      <c r="H2459" s="25" t="s">
        <v>10120</v>
      </c>
      <c r="I2459" s="24"/>
      <c r="J2459" s="24" t="s">
        <v>3048</v>
      </c>
      <c r="K2459" s="26">
        <v>45919</v>
      </c>
      <c r="L2459" s="26">
        <v>45054</v>
      </c>
      <c r="M2459" s="26">
        <v>45989</v>
      </c>
      <c r="N2459" s="24"/>
      <c r="O2459" s="26">
        <v>45989</v>
      </c>
      <c r="P2459" s="24" t="s">
        <v>3893</v>
      </c>
      <c r="Q2459" s="24" t="s">
        <v>3894</v>
      </c>
      <c r="R2459" s="24" t="s">
        <v>988</v>
      </c>
    </row>
    <row r="2460" spans="1:18" ht="40.200000000000003">
      <c r="A2460" s="24">
        <v>2459</v>
      </c>
      <c r="B2460" s="24" t="s">
        <v>10121</v>
      </c>
      <c r="C2460" s="29">
        <v>202517119131</v>
      </c>
      <c r="D2460" s="24" t="s">
        <v>545</v>
      </c>
      <c r="E2460" s="24" t="s">
        <v>649</v>
      </c>
      <c r="F2460" s="24" t="s">
        <v>3052</v>
      </c>
      <c r="G2460" s="24" t="s">
        <v>10122</v>
      </c>
      <c r="H2460" s="25" t="s">
        <v>10123</v>
      </c>
      <c r="I2460" s="24"/>
      <c r="J2460" s="24" t="s">
        <v>3048</v>
      </c>
      <c r="K2460" s="26">
        <v>45965</v>
      </c>
      <c r="L2460" s="26">
        <v>45068</v>
      </c>
      <c r="M2460" s="26">
        <v>45989</v>
      </c>
      <c r="N2460" s="24"/>
      <c r="O2460" s="26">
        <v>45989</v>
      </c>
      <c r="P2460" s="24" t="s">
        <v>3109</v>
      </c>
      <c r="Q2460" s="24" t="s">
        <v>3110</v>
      </c>
      <c r="R2460" s="24" t="s">
        <v>988</v>
      </c>
    </row>
    <row r="2461" spans="1:18" ht="27">
      <c r="A2461" s="24">
        <v>2460</v>
      </c>
      <c r="B2461" s="24" t="s">
        <v>10124</v>
      </c>
      <c r="C2461" s="29">
        <v>202511118797</v>
      </c>
      <c r="D2461" s="24" t="s">
        <v>57</v>
      </c>
      <c r="E2461" s="24" t="s">
        <v>10125</v>
      </c>
      <c r="F2461" s="24" t="s">
        <v>3052</v>
      </c>
      <c r="G2461" s="24" t="s">
        <v>57</v>
      </c>
      <c r="H2461" s="25" t="s">
        <v>10126</v>
      </c>
      <c r="I2461" s="24" t="s">
        <v>23</v>
      </c>
      <c r="J2461" s="24" t="s">
        <v>3048</v>
      </c>
      <c r="K2461" s="26">
        <v>45939</v>
      </c>
      <c r="L2461" s="26">
        <v>45989</v>
      </c>
      <c r="M2461" s="26">
        <v>45989</v>
      </c>
      <c r="N2461" s="24"/>
      <c r="O2461" s="26">
        <v>45989</v>
      </c>
      <c r="P2461" s="24" t="s">
        <v>3284</v>
      </c>
      <c r="Q2461" s="24" t="s">
        <v>3285</v>
      </c>
      <c r="R2461" s="24" t="s">
        <v>988</v>
      </c>
    </row>
    <row r="2462" spans="1:18" ht="27">
      <c r="A2462" s="24">
        <v>2461</v>
      </c>
      <c r="B2462" s="24" t="s">
        <v>10127</v>
      </c>
      <c r="C2462" s="29">
        <v>202511118897</v>
      </c>
      <c r="D2462" s="24" t="s">
        <v>57</v>
      </c>
      <c r="E2462" s="24" t="s">
        <v>10128</v>
      </c>
      <c r="F2462" s="24" t="s">
        <v>3052</v>
      </c>
      <c r="G2462" s="24" t="s">
        <v>6805</v>
      </c>
      <c r="H2462" s="25" t="s">
        <v>10129</v>
      </c>
      <c r="I2462" s="24" t="s">
        <v>23</v>
      </c>
      <c r="J2462" s="24" t="s">
        <v>3048</v>
      </c>
      <c r="K2462" s="26">
        <v>45965</v>
      </c>
      <c r="L2462" s="26">
        <v>45989</v>
      </c>
      <c r="M2462" s="26">
        <v>45989</v>
      </c>
      <c r="N2462" s="24"/>
      <c r="O2462" s="26">
        <v>45989</v>
      </c>
      <c r="P2462" s="24" t="s">
        <v>3135</v>
      </c>
      <c r="Q2462" s="24" t="s">
        <v>3136</v>
      </c>
      <c r="R2462" s="24" t="s">
        <v>988</v>
      </c>
    </row>
    <row r="2463" spans="1:18" ht="40.200000000000003">
      <c r="A2463" s="24">
        <v>2462</v>
      </c>
      <c r="B2463" s="24" t="s">
        <v>10130</v>
      </c>
      <c r="C2463" s="29">
        <v>202517118645</v>
      </c>
      <c r="D2463" s="24" t="s">
        <v>36</v>
      </c>
      <c r="E2463" s="24" t="s">
        <v>10131</v>
      </c>
      <c r="F2463" s="24" t="s">
        <v>3091</v>
      </c>
      <c r="G2463" s="24" t="s">
        <v>3139</v>
      </c>
      <c r="H2463" s="25" t="s">
        <v>10132</v>
      </c>
      <c r="I2463" s="24"/>
      <c r="J2463" s="24" t="s">
        <v>3048</v>
      </c>
      <c r="K2463" s="26">
        <v>45986</v>
      </c>
      <c r="L2463" s="26">
        <v>45099</v>
      </c>
      <c r="M2463" s="26">
        <v>45989</v>
      </c>
      <c r="N2463" s="24"/>
      <c r="O2463" s="26">
        <v>45989</v>
      </c>
      <c r="P2463" s="24" t="s">
        <v>3289</v>
      </c>
      <c r="Q2463" s="24" t="s">
        <v>3290</v>
      </c>
      <c r="R2463" s="24" t="s">
        <v>988</v>
      </c>
    </row>
    <row r="2464" spans="1:18" ht="40.200000000000003">
      <c r="A2464" s="24">
        <v>2463</v>
      </c>
      <c r="B2464" s="24" t="s">
        <v>10133</v>
      </c>
      <c r="C2464" s="29">
        <v>202517119085</v>
      </c>
      <c r="D2464" s="24" t="s">
        <v>36</v>
      </c>
      <c r="E2464" s="24" t="s">
        <v>10134</v>
      </c>
      <c r="F2464" s="24" t="s">
        <v>3091</v>
      </c>
      <c r="G2464" s="24" t="s">
        <v>3139</v>
      </c>
      <c r="H2464" s="25" t="s">
        <v>10135</v>
      </c>
      <c r="I2464" s="24"/>
      <c r="J2464" s="24" t="s">
        <v>3048</v>
      </c>
      <c r="K2464" s="26">
        <v>45986</v>
      </c>
      <c r="L2464" s="26">
        <v>45100</v>
      </c>
      <c r="M2464" s="26">
        <v>45989</v>
      </c>
      <c r="N2464" s="24"/>
      <c r="O2464" s="26">
        <v>45989</v>
      </c>
      <c r="P2464" s="24" t="s">
        <v>4128</v>
      </c>
      <c r="Q2464" s="24" t="s">
        <v>3360</v>
      </c>
      <c r="R2464" s="24" t="s">
        <v>988</v>
      </c>
    </row>
    <row r="2465" spans="1:18" ht="40.200000000000003">
      <c r="A2465" s="24">
        <v>2464</v>
      </c>
      <c r="B2465" s="24" t="s">
        <v>10136</v>
      </c>
      <c r="C2465" s="29">
        <v>202517118507</v>
      </c>
      <c r="D2465" s="24" t="s">
        <v>36</v>
      </c>
      <c r="E2465" s="24" t="s">
        <v>10137</v>
      </c>
      <c r="F2465" s="24" t="s">
        <v>3091</v>
      </c>
      <c r="G2465" s="24" t="s">
        <v>3139</v>
      </c>
      <c r="H2465" s="25" t="s">
        <v>10138</v>
      </c>
      <c r="I2465" s="24"/>
      <c r="J2465" s="24" t="s">
        <v>3048</v>
      </c>
      <c r="K2465" s="26">
        <v>45986</v>
      </c>
      <c r="L2465" s="26">
        <v>45100</v>
      </c>
      <c r="M2465" s="26">
        <v>45989</v>
      </c>
      <c r="N2465" s="24"/>
      <c r="O2465" s="26">
        <v>45989</v>
      </c>
      <c r="P2465" s="24" t="s">
        <v>3634</v>
      </c>
      <c r="Q2465" s="24" t="s">
        <v>3322</v>
      </c>
      <c r="R2465" s="24" t="s">
        <v>3022</v>
      </c>
    </row>
    <row r="2466" spans="1:18" ht="40.200000000000003">
      <c r="A2466" s="24">
        <v>2465</v>
      </c>
      <c r="B2466" s="24" t="s">
        <v>10139</v>
      </c>
      <c r="C2466" s="29">
        <v>202547119143</v>
      </c>
      <c r="D2466" s="24" t="s">
        <v>36</v>
      </c>
      <c r="E2466" s="24" t="s">
        <v>10140</v>
      </c>
      <c r="F2466" s="24" t="s">
        <v>3091</v>
      </c>
      <c r="G2466" s="24" t="s">
        <v>3139</v>
      </c>
      <c r="H2466" s="25" t="s">
        <v>10141</v>
      </c>
      <c r="I2466" s="24"/>
      <c r="J2466" s="24" t="s">
        <v>3048</v>
      </c>
      <c r="K2466" s="26">
        <v>45986</v>
      </c>
      <c r="L2466" s="26">
        <v>45093</v>
      </c>
      <c r="M2466" s="26">
        <v>45989</v>
      </c>
      <c r="N2466" s="24"/>
      <c r="O2466" s="26">
        <v>45989</v>
      </c>
      <c r="P2466" s="24" t="s">
        <v>3093</v>
      </c>
      <c r="Q2466" s="24" t="s">
        <v>3094</v>
      </c>
      <c r="R2466" s="24" t="s">
        <v>988</v>
      </c>
    </row>
    <row r="2467" spans="1:18" ht="53.4">
      <c r="A2467" s="24">
        <v>2466</v>
      </c>
      <c r="B2467" s="24" t="s">
        <v>10142</v>
      </c>
      <c r="C2467" s="29">
        <v>202547118616</v>
      </c>
      <c r="D2467" s="24" t="s">
        <v>36</v>
      </c>
      <c r="E2467" s="24" t="s">
        <v>10143</v>
      </c>
      <c r="F2467" s="24" t="s">
        <v>3091</v>
      </c>
      <c r="G2467" s="24" t="s">
        <v>3139</v>
      </c>
      <c r="H2467" s="25" t="s">
        <v>10144</v>
      </c>
      <c r="I2467" s="24"/>
      <c r="J2467" s="24" t="s">
        <v>3048</v>
      </c>
      <c r="K2467" s="26">
        <v>45986</v>
      </c>
      <c r="L2467" s="26">
        <v>45093</v>
      </c>
      <c r="M2467" s="26">
        <v>45989</v>
      </c>
      <c r="N2467" s="24"/>
      <c r="O2467" s="26">
        <v>45989</v>
      </c>
      <c r="P2467" s="24" t="s">
        <v>3192</v>
      </c>
      <c r="Q2467" s="24" t="s">
        <v>3193</v>
      </c>
      <c r="R2467" s="24" t="s">
        <v>988</v>
      </c>
    </row>
    <row r="2468" spans="1:18" ht="40.200000000000003">
      <c r="A2468" s="24">
        <v>2467</v>
      </c>
      <c r="B2468" s="24" t="s">
        <v>10145</v>
      </c>
      <c r="C2468" s="29">
        <v>202547119130</v>
      </c>
      <c r="D2468" s="24" t="s">
        <v>36</v>
      </c>
      <c r="E2468" s="24" t="s">
        <v>10146</v>
      </c>
      <c r="F2468" s="24" t="s">
        <v>3091</v>
      </c>
      <c r="G2468" s="24" t="s">
        <v>3139</v>
      </c>
      <c r="H2468" s="25" t="s">
        <v>10147</v>
      </c>
      <c r="I2468" s="24"/>
      <c r="J2468" s="24" t="s">
        <v>3048</v>
      </c>
      <c r="K2468" s="26">
        <v>45986</v>
      </c>
      <c r="L2468" s="26">
        <v>45095</v>
      </c>
      <c r="M2468" s="26">
        <v>45989</v>
      </c>
      <c r="N2468" s="24"/>
      <c r="O2468" s="26">
        <v>45989</v>
      </c>
      <c r="P2468" s="24" t="s">
        <v>3093</v>
      </c>
      <c r="Q2468" s="24" t="s">
        <v>3094</v>
      </c>
      <c r="R2468" s="24" t="s">
        <v>988</v>
      </c>
    </row>
    <row r="2469" spans="1:18" ht="53.4">
      <c r="A2469" s="24">
        <v>2468</v>
      </c>
      <c r="B2469" s="24" t="s">
        <v>10148</v>
      </c>
      <c r="C2469" s="29">
        <v>202547118602</v>
      </c>
      <c r="D2469" s="24" t="s">
        <v>204</v>
      </c>
      <c r="E2469" s="24" t="s">
        <v>10149</v>
      </c>
      <c r="F2469" s="24" t="s">
        <v>3066</v>
      </c>
      <c r="G2469" s="24" t="s">
        <v>3319</v>
      </c>
      <c r="H2469" s="25" t="s">
        <v>10150</v>
      </c>
      <c r="I2469" s="24"/>
      <c r="J2469" s="24" t="s">
        <v>3048</v>
      </c>
      <c r="K2469" s="26">
        <v>45926</v>
      </c>
      <c r="L2469" s="26">
        <v>45162</v>
      </c>
      <c r="M2469" s="26">
        <v>45989</v>
      </c>
      <c r="N2469" s="24"/>
      <c r="O2469" s="26">
        <v>45989</v>
      </c>
      <c r="P2469" s="24" t="s">
        <v>3168</v>
      </c>
      <c r="Q2469" s="24" t="s">
        <v>3050</v>
      </c>
      <c r="R2469" s="24" t="s">
        <v>988</v>
      </c>
    </row>
    <row r="2470" spans="1:18" ht="40.200000000000003">
      <c r="A2470" s="24">
        <v>2469</v>
      </c>
      <c r="B2470" s="24" t="s">
        <v>10151</v>
      </c>
      <c r="C2470" s="29">
        <v>202517118826</v>
      </c>
      <c r="D2470" s="24" t="s">
        <v>378</v>
      </c>
      <c r="E2470" s="24" t="s">
        <v>10152</v>
      </c>
      <c r="F2470" s="24" t="s">
        <v>3312</v>
      </c>
      <c r="G2470" s="24" t="s">
        <v>10153</v>
      </c>
      <c r="H2470" s="25" t="s">
        <v>10154</v>
      </c>
      <c r="I2470" s="24"/>
      <c r="J2470" s="24" t="s">
        <v>3048</v>
      </c>
      <c r="K2470" s="26">
        <v>45954</v>
      </c>
      <c r="L2470" s="26">
        <v>45063</v>
      </c>
      <c r="M2470" s="26">
        <v>45989</v>
      </c>
      <c r="N2470" s="24"/>
      <c r="O2470" s="26">
        <v>45989</v>
      </c>
      <c r="P2470" s="24" t="s">
        <v>3220</v>
      </c>
      <c r="Q2470" s="24" t="s">
        <v>3221</v>
      </c>
      <c r="R2470" s="24" t="s">
        <v>988</v>
      </c>
    </row>
    <row r="2471" spans="1:18" ht="27">
      <c r="A2471" s="24">
        <v>2470</v>
      </c>
      <c r="B2471" s="24" t="s">
        <v>10155</v>
      </c>
      <c r="C2471" s="29">
        <v>202517118634</v>
      </c>
      <c r="D2471" s="24" t="s">
        <v>32</v>
      </c>
      <c r="E2471" s="24" t="s">
        <v>10156</v>
      </c>
      <c r="F2471" s="24" t="s">
        <v>3066</v>
      </c>
      <c r="G2471" s="24" t="s">
        <v>3067</v>
      </c>
      <c r="H2471" s="25" t="s">
        <v>10157</v>
      </c>
      <c r="I2471" s="24"/>
      <c r="J2471" s="24" t="s">
        <v>3048</v>
      </c>
      <c r="K2471" s="26">
        <v>45967</v>
      </c>
      <c r="L2471" s="26">
        <v>45338</v>
      </c>
      <c r="M2471" s="26">
        <v>45989</v>
      </c>
      <c r="N2471" s="24"/>
      <c r="O2471" s="26">
        <v>45989</v>
      </c>
      <c r="P2471" s="24" t="s">
        <v>3254</v>
      </c>
      <c r="Q2471" s="24" t="s">
        <v>3255</v>
      </c>
      <c r="R2471" s="24" t="s">
        <v>988</v>
      </c>
    </row>
    <row r="2472" spans="1:18" ht="27">
      <c r="A2472" s="24">
        <v>2471</v>
      </c>
      <c r="B2472" s="24" t="s">
        <v>10158</v>
      </c>
      <c r="C2472" s="29">
        <v>202517118559</v>
      </c>
      <c r="D2472" s="24" t="s">
        <v>32</v>
      </c>
      <c r="E2472" s="24" t="s">
        <v>10159</v>
      </c>
      <c r="F2472" s="24" t="s">
        <v>3066</v>
      </c>
      <c r="G2472" s="24" t="s">
        <v>3067</v>
      </c>
      <c r="H2472" s="25" t="s">
        <v>10160</v>
      </c>
      <c r="I2472" s="24"/>
      <c r="J2472" s="24" t="s">
        <v>3048</v>
      </c>
      <c r="K2472" s="26">
        <v>45980</v>
      </c>
      <c r="L2472" s="26">
        <v>45308</v>
      </c>
      <c r="M2472" s="26">
        <v>45989</v>
      </c>
      <c r="N2472" s="24"/>
      <c r="O2472" s="26">
        <v>45989</v>
      </c>
      <c r="P2472" s="24" t="s">
        <v>3141</v>
      </c>
      <c r="Q2472" s="24" t="s">
        <v>3142</v>
      </c>
      <c r="R2472" s="24" t="s">
        <v>988</v>
      </c>
    </row>
    <row r="2473" spans="1:18" ht="53.4">
      <c r="A2473" s="24">
        <v>2472</v>
      </c>
      <c r="B2473" s="24" t="s">
        <v>10161</v>
      </c>
      <c r="C2473" s="29">
        <v>202517118781</v>
      </c>
      <c r="D2473" s="24" t="s">
        <v>32</v>
      </c>
      <c r="E2473" s="24" t="s">
        <v>10162</v>
      </c>
      <c r="F2473" s="24" t="s">
        <v>3066</v>
      </c>
      <c r="G2473" s="24" t="s">
        <v>3067</v>
      </c>
      <c r="H2473" s="25" t="s">
        <v>10163</v>
      </c>
      <c r="I2473" s="24"/>
      <c r="J2473" s="24" t="s">
        <v>3048</v>
      </c>
      <c r="K2473" s="26">
        <v>45961</v>
      </c>
      <c r="L2473" s="26">
        <v>45062</v>
      </c>
      <c r="M2473" s="26">
        <v>45989</v>
      </c>
      <c r="N2473" s="24"/>
      <c r="O2473" s="26">
        <v>45989</v>
      </c>
      <c r="P2473" s="24" t="s">
        <v>3204</v>
      </c>
      <c r="Q2473" s="24" t="s">
        <v>3205</v>
      </c>
      <c r="R2473" s="24" t="s">
        <v>988</v>
      </c>
    </row>
    <row r="2474" spans="1:18" ht="40.200000000000003">
      <c r="A2474" s="24">
        <v>2473</v>
      </c>
      <c r="B2474" s="24" t="s">
        <v>10164</v>
      </c>
      <c r="C2474" s="29">
        <v>202517118652</v>
      </c>
      <c r="D2474" s="24" t="s">
        <v>32</v>
      </c>
      <c r="E2474" s="24" t="s">
        <v>10165</v>
      </c>
      <c r="F2474" s="24" t="s">
        <v>3066</v>
      </c>
      <c r="G2474" s="24" t="s">
        <v>3067</v>
      </c>
      <c r="H2474" s="25" t="s">
        <v>10166</v>
      </c>
      <c r="I2474" s="24"/>
      <c r="J2474" s="24" t="s">
        <v>3048</v>
      </c>
      <c r="K2474" s="26">
        <v>45965</v>
      </c>
      <c r="L2474" s="26">
        <v>45205</v>
      </c>
      <c r="M2474" s="26">
        <v>45989</v>
      </c>
      <c r="N2474" s="24"/>
      <c r="O2474" s="26">
        <v>45989</v>
      </c>
      <c r="P2474" s="24" t="s">
        <v>3364</v>
      </c>
      <c r="Q2474" s="24" t="s">
        <v>3255</v>
      </c>
      <c r="R2474" s="24" t="s">
        <v>988</v>
      </c>
    </row>
    <row r="2475" spans="1:18" ht="40.200000000000003">
      <c r="A2475" s="24">
        <v>2474</v>
      </c>
      <c r="B2475" s="24" t="s">
        <v>10167</v>
      </c>
      <c r="C2475" s="29">
        <v>202517118823</v>
      </c>
      <c r="D2475" s="24" t="s">
        <v>32</v>
      </c>
      <c r="E2475" s="24" t="s">
        <v>10168</v>
      </c>
      <c r="F2475" s="24" t="s">
        <v>3066</v>
      </c>
      <c r="G2475" s="24" t="s">
        <v>3067</v>
      </c>
      <c r="H2475" s="25" t="s">
        <v>10169</v>
      </c>
      <c r="I2475" s="24"/>
      <c r="J2475" s="24" t="s">
        <v>3048</v>
      </c>
      <c r="K2475" s="26">
        <v>45965</v>
      </c>
      <c r="L2475" s="26">
        <v>45254</v>
      </c>
      <c r="M2475" s="26">
        <v>45989</v>
      </c>
      <c r="N2475" s="24"/>
      <c r="O2475" s="26">
        <v>45989</v>
      </c>
      <c r="P2475" s="24" t="s">
        <v>3364</v>
      </c>
      <c r="Q2475" s="24" t="s">
        <v>3255</v>
      </c>
      <c r="R2475" s="24" t="s">
        <v>988</v>
      </c>
    </row>
    <row r="2476" spans="1:18" ht="40.200000000000003">
      <c r="A2476" s="24">
        <v>2475</v>
      </c>
      <c r="B2476" s="24" t="s">
        <v>10170</v>
      </c>
      <c r="C2476" s="29">
        <v>202521118794</v>
      </c>
      <c r="D2476" s="24" t="s">
        <v>41</v>
      </c>
      <c r="E2476" s="24" t="s">
        <v>10171</v>
      </c>
      <c r="F2476" s="24" t="s">
        <v>3052</v>
      </c>
      <c r="G2476" s="24" t="s">
        <v>41</v>
      </c>
      <c r="H2476" s="25" t="s">
        <v>10172</v>
      </c>
      <c r="I2476" s="24" t="s">
        <v>23</v>
      </c>
      <c r="J2476" s="24" t="s">
        <v>3048</v>
      </c>
      <c r="K2476" s="26">
        <v>45947</v>
      </c>
      <c r="L2476" s="26">
        <v>45989</v>
      </c>
      <c r="M2476" s="26">
        <v>45989</v>
      </c>
      <c r="N2476" s="24"/>
      <c r="O2476" s="26">
        <v>45989</v>
      </c>
      <c r="P2476" s="24" t="s">
        <v>3149</v>
      </c>
      <c r="Q2476" s="24" t="s">
        <v>3150</v>
      </c>
      <c r="R2476" s="24" t="s">
        <v>988</v>
      </c>
    </row>
    <row r="2477" spans="1:18" ht="53.4">
      <c r="A2477" s="24">
        <v>2476</v>
      </c>
      <c r="B2477" s="24" t="s">
        <v>10173</v>
      </c>
      <c r="C2477" s="29">
        <v>202517118745</v>
      </c>
      <c r="D2477" s="24" t="s">
        <v>66</v>
      </c>
      <c r="E2477" s="24" t="s">
        <v>10174</v>
      </c>
      <c r="F2477" s="24" t="s">
        <v>3059</v>
      </c>
      <c r="G2477" s="24" t="s">
        <v>3455</v>
      </c>
      <c r="H2477" s="25" t="s">
        <v>10175</v>
      </c>
      <c r="I2477" s="24"/>
      <c r="J2477" s="24" t="s">
        <v>3048</v>
      </c>
      <c r="K2477" s="26">
        <v>45981</v>
      </c>
      <c r="L2477" s="26">
        <v>45090</v>
      </c>
      <c r="M2477" s="26">
        <v>45989</v>
      </c>
      <c r="N2477" s="24"/>
      <c r="O2477" s="26">
        <v>45989</v>
      </c>
      <c r="P2477" s="24" t="s">
        <v>3049</v>
      </c>
      <c r="Q2477" s="24" t="s">
        <v>3050</v>
      </c>
      <c r="R2477" s="24" t="s">
        <v>988</v>
      </c>
    </row>
    <row r="2478" spans="1:18" ht="40.200000000000003">
      <c r="A2478" s="24">
        <v>2477</v>
      </c>
      <c r="B2478" s="24" t="s">
        <v>10176</v>
      </c>
      <c r="C2478" s="29">
        <v>202517118623</v>
      </c>
      <c r="D2478" s="24" t="s">
        <v>75</v>
      </c>
      <c r="E2478" s="24" t="s">
        <v>10177</v>
      </c>
      <c r="F2478" s="24" t="s">
        <v>3066</v>
      </c>
      <c r="G2478" s="24" t="s">
        <v>3319</v>
      </c>
      <c r="H2478" s="25" t="s">
        <v>10178</v>
      </c>
      <c r="I2478" s="24"/>
      <c r="J2478" s="24" t="s">
        <v>3048</v>
      </c>
      <c r="K2478" s="26">
        <v>45960</v>
      </c>
      <c r="L2478" s="26">
        <v>45152</v>
      </c>
      <c r="M2478" s="26">
        <v>45989</v>
      </c>
      <c r="N2478" s="24"/>
      <c r="O2478" s="26">
        <v>45989</v>
      </c>
      <c r="P2478" s="24" t="s">
        <v>3141</v>
      </c>
      <c r="Q2478" s="24" t="s">
        <v>3142</v>
      </c>
      <c r="R2478" s="24" t="s">
        <v>988</v>
      </c>
    </row>
    <row r="2479" spans="1:18" ht="27">
      <c r="A2479" s="24">
        <v>2478</v>
      </c>
      <c r="B2479" s="24" t="s">
        <v>10179</v>
      </c>
      <c r="C2479" s="29">
        <v>202547119101</v>
      </c>
      <c r="D2479" s="24" t="s">
        <v>75</v>
      </c>
      <c r="E2479" s="24" t="s">
        <v>10180</v>
      </c>
      <c r="F2479" s="24" t="s">
        <v>3066</v>
      </c>
      <c r="G2479" s="24" t="s">
        <v>3319</v>
      </c>
      <c r="H2479" s="25" t="s">
        <v>10181</v>
      </c>
      <c r="I2479" s="24"/>
      <c r="J2479" s="24" t="s">
        <v>3048</v>
      </c>
      <c r="K2479" s="26">
        <v>45919</v>
      </c>
      <c r="L2479" s="26">
        <v>45114</v>
      </c>
      <c r="M2479" s="26">
        <v>45989</v>
      </c>
      <c r="N2479" s="24"/>
      <c r="O2479" s="26">
        <v>45989</v>
      </c>
      <c r="P2479" s="24" t="s">
        <v>3168</v>
      </c>
      <c r="Q2479" s="24" t="s">
        <v>3050</v>
      </c>
      <c r="R2479" s="24" t="s">
        <v>988</v>
      </c>
    </row>
    <row r="2480" spans="1:18" ht="53.4">
      <c r="A2480" s="24">
        <v>2479</v>
      </c>
      <c r="B2480" s="24" t="s">
        <v>10182</v>
      </c>
      <c r="C2480" s="29">
        <v>202517119071</v>
      </c>
      <c r="D2480" s="24" t="s">
        <v>75</v>
      </c>
      <c r="E2480" s="24" t="s">
        <v>10183</v>
      </c>
      <c r="F2480" s="24" t="s">
        <v>3066</v>
      </c>
      <c r="G2480" s="24" t="s">
        <v>3319</v>
      </c>
      <c r="H2480" s="25" t="s">
        <v>10184</v>
      </c>
      <c r="I2480" s="24"/>
      <c r="J2480" s="24" t="s">
        <v>3048</v>
      </c>
      <c r="K2480" s="26">
        <v>45919</v>
      </c>
      <c r="L2480" s="26">
        <v>45112</v>
      </c>
      <c r="M2480" s="26">
        <v>45989</v>
      </c>
      <c r="N2480" s="24"/>
      <c r="O2480" s="26">
        <v>45989</v>
      </c>
      <c r="P2480" s="24" t="s">
        <v>3141</v>
      </c>
      <c r="Q2480" s="24" t="s">
        <v>3142</v>
      </c>
      <c r="R2480" s="24" t="s">
        <v>988</v>
      </c>
    </row>
    <row r="2481" spans="1:18" ht="40.200000000000003">
      <c r="A2481" s="24">
        <v>2480</v>
      </c>
      <c r="B2481" s="24" t="s">
        <v>10185</v>
      </c>
      <c r="C2481" s="29">
        <v>202517119014</v>
      </c>
      <c r="D2481" s="24" t="s">
        <v>75</v>
      </c>
      <c r="E2481" s="24" t="s">
        <v>10186</v>
      </c>
      <c r="F2481" s="24" t="s">
        <v>3066</v>
      </c>
      <c r="G2481" s="24" t="s">
        <v>3319</v>
      </c>
      <c r="H2481" s="25" t="s">
        <v>10187</v>
      </c>
      <c r="I2481" s="24"/>
      <c r="J2481" s="24" t="s">
        <v>3048</v>
      </c>
      <c r="K2481" s="26">
        <v>45980</v>
      </c>
      <c r="L2481" s="26">
        <v>45156</v>
      </c>
      <c r="M2481" s="26">
        <v>45989</v>
      </c>
      <c r="N2481" s="24"/>
      <c r="O2481" s="26">
        <v>45989</v>
      </c>
      <c r="P2481" s="24" t="s">
        <v>3049</v>
      </c>
      <c r="Q2481" s="24" t="s">
        <v>3050</v>
      </c>
      <c r="R2481" s="24" t="s">
        <v>988</v>
      </c>
    </row>
    <row r="2482" spans="1:18" ht="40.200000000000003">
      <c r="A2482" s="24">
        <v>2481</v>
      </c>
      <c r="B2482" s="24" t="s">
        <v>1682</v>
      </c>
      <c r="C2482" s="29">
        <v>202541119481</v>
      </c>
      <c r="D2482" s="24" t="s">
        <v>42</v>
      </c>
      <c r="E2482" s="24" t="s">
        <v>1683</v>
      </c>
      <c r="F2482" s="24" t="s">
        <v>3045</v>
      </c>
      <c r="G2482" s="24" t="s">
        <v>3559</v>
      </c>
      <c r="H2482" s="25" t="s">
        <v>10188</v>
      </c>
      <c r="I2482" s="24" t="s">
        <v>23</v>
      </c>
      <c r="J2482" s="24" t="s">
        <v>3048</v>
      </c>
      <c r="K2482" s="26">
        <v>45930</v>
      </c>
      <c r="L2482" s="26">
        <v>45990</v>
      </c>
      <c r="M2482" s="26">
        <v>45990</v>
      </c>
      <c r="N2482" s="26">
        <v>46933</v>
      </c>
      <c r="O2482" s="24"/>
      <c r="P2482" s="24" t="s">
        <v>3254</v>
      </c>
      <c r="Q2482" s="24" t="s">
        <v>3255</v>
      </c>
      <c r="R2482" s="24" t="s">
        <v>974</v>
      </c>
    </row>
    <row r="2483" spans="1:18" ht="27">
      <c r="A2483" s="24">
        <v>2482</v>
      </c>
      <c r="B2483" s="24" t="s">
        <v>10189</v>
      </c>
      <c r="C2483" s="29">
        <v>202517119717</v>
      </c>
      <c r="D2483" s="24" t="s">
        <v>141</v>
      </c>
      <c r="E2483" s="24" t="s">
        <v>10190</v>
      </c>
      <c r="F2483" s="24" t="s">
        <v>3208</v>
      </c>
      <c r="G2483" s="24" t="s">
        <v>4638</v>
      </c>
      <c r="H2483" s="25" t="s">
        <v>10191</v>
      </c>
      <c r="I2483" s="24"/>
      <c r="J2483" s="24" t="s">
        <v>3048</v>
      </c>
      <c r="K2483" s="26">
        <v>45953</v>
      </c>
      <c r="L2483" s="26">
        <v>45047</v>
      </c>
      <c r="M2483" s="26">
        <v>45992</v>
      </c>
      <c r="N2483" s="24"/>
      <c r="O2483" s="26">
        <v>45992</v>
      </c>
      <c r="P2483" s="24" t="s">
        <v>3109</v>
      </c>
      <c r="Q2483" s="24" t="s">
        <v>3110</v>
      </c>
      <c r="R2483" s="24" t="s">
        <v>988</v>
      </c>
    </row>
    <row r="2484" spans="1:18" ht="53.4">
      <c r="A2484" s="24">
        <v>2483</v>
      </c>
      <c r="B2484" s="24" t="s">
        <v>10192</v>
      </c>
      <c r="C2484" s="29">
        <v>202511119992</v>
      </c>
      <c r="D2484" s="24" t="s">
        <v>33</v>
      </c>
      <c r="E2484" s="24" t="s">
        <v>10193</v>
      </c>
      <c r="F2484" s="24" t="s">
        <v>3052</v>
      </c>
      <c r="G2484" s="24" t="s">
        <v>3319</v>
      </c>
      <c r="H2484" s="25" t="s">
        <v>10194</v>
      </c>
      <c r="I2484" s="24" t="s">
        <v>23</v>
      </c>
      <c r="J2484" s="24" t="s">
        <v>3048</v>
      </c>
      <c r="K2484" s="26">
        <v>45777</v>
      </c>
      <c r="L2484" s="26">
        <v>45992</v>
      </c>
      <c r="M2484" s="26">
        <v>45992</v>
      </c>
      <c r="N2484" s="24"/>
      <c r="O2484" s="26">
        <v>45992</v>
      </c>
      <c r="P2484" s="24" t="s">
        <v>3141</v>
      </c>
      <c r="Q2484" s="24" t="s">
        <v>3142</v>
      </c>
      <c r="R2484" s="24" t="s">
        <v>988</v>
      </c>
    </row>
    <row r="2485" spans="1:18" ht="53.4">
      <c r="A2485" s="24">
        <v>2484</v>
      </c>
      <c r="B2485" s="24" t="s">
        <v>10195</v>
      </c>
      <c r="C2485" s="29">
        <v>202517119702</v>
      </c>
      <c r="D2485" s="24" t="s">
        <v>68</v>
      </c>
      <c r="E2485" s="24" t="s">
        <v>10196</v>
      </c>
      <c r="F2485" s="24" t="s">
        <v>3091</v>
      </c>
      <c r="G2485" s="24" t="s">
        <v>3559</v>
      </c>
      <c r="H2485" s="25" t="s">
        <v>10197</v>
      </c>
      <c r="I2485" s="24"/>
      <c r="J2485" s="24" t="s">
        <v>3048</v>
      </c>
      <c r="K2485" s="26">
        <v>45918</v>
      </c>
      <c r="L2485" s="26">
        <v>45992</v>
      </c>
      <c r="M2485" s="26">
        <v>45992</v>
      </c>
      <c r="N2485" s="24"/>
      <c r="O2485" s="26">
        <v>45992</v>
      </c>
      <c r="P2485" s="24" t="s">
        <v>3254</v>
      </c>
      <c r="Q2485" s="24" t="s">
        <v>3255</v>
      </c>
      <c r="R2485" s="24" t="s">
        <v>988</v>
      </c>
    </row>
    <row r="2486" spans="1:18" ht="27">
      <c r="A2486" s="24">
        <v>2485</v>
      </c>
      <c r="B2486" s="24" t="s">
        <v>10198</v>
      </c>
      <c r="C2486" s="29">
        <v>202547119927</v>
      </c>
      <c r="D2486" s="24" t="s">
        <v>498</v>
      </c>
      <c r="E2486" s="24" t="s">
        <v>10199</v>
      </c>
      <c r="F2486" s="24" t="s">
        <v>3091</v>
      </c>
      <c r="G2486" s="24" t="s">
        <v>10200</v>
      </c>
      <c r="H2486" s="25" t="s">
        <v>10201</v>
      </c>
      <c r="I2486" s="24"/>
      <c r="J2486" s="24" t="s">
        <v>3048</v>
      </c>
      <c r="K2486" s="26">
        <v>45943</v>
      </c>
      <c r="L2486" s="26">
        <v>45050</v>
      </c>
      <c r="M2486" s="26">
        <v>45992</v>
      </c>
      <c r="N2486" s="24"/>
      <c r="O2486" s="26">
        <v>45992</v>
      </c>
      <c r="P2486" s="24" t="s">
        <v>3410</v>
      </c>
      <c r="Q2486" s="24" t="s">
        <v>3150</v>
      </c>
      <c r="R2486" s="24" t="s">
        <v>988</v>
      </c>
    </row>
    <row r="2487" spans="1:18" ht="53.4">
      <c r="A2487" s="24">
        <v>2486</v>
      </c>
      <c r="B2487" s="24" t="s">
        <v>1685</v>
      </c>
      <c r="C2487" s="29">
        <v>202541119865</v>
      </c>
      <c r="D2487" s="24" t="s">
        <v>46</v>
      </c>
      <c r="E2487" s="24" t="s">
        <v>1686</v>
      </c>
      <c r="F2487" s="24" t="s">
        <v>3052</v>
      </c>
      <c r="G2487" s="24" t="s">
        <v>46</v>
      </c>
      <c r="H2487" s="25" t="s">
        <v>10202</v>
      </c>
      <c r="I2487" s="24" t="s">
        <v>3152</v>
      </c>
      <c r="J2487" s="24" t="s">
        <v>3048</v>
      </c>
      <c r="K2487" s="26">
        <v>45902</v>
      </c>
      <c r="L2487" s="26">
        <v>45992</v>
      </c>
      <c r="M2487" s="26">
        <v>45992</v>
      </c>
      <c r="N2487" s="26">
        <v>46935</v>
      </c>
      <c r="O2487" s="24"/>
      <c r="P2487" s="24" t="s">
        <v>4491</v>
      </c>
      <c r="Q2487" s="24" t="s">
        <v>3279</v>
      </c>
      <c r="R2487" s="24" t="s">
        <v>968</v>
      </c>
    </row>
    <row r="2488" spans="1:18" ht="27">
      <c r="A2488" s="24">
        <v>2487</v>
      </c>
      <c r="B2488" s="24" t="s">
        <v>10203</v>
      </c>
      <c r="C2488" s="29">
        <v>202511119979</v>
      </c>
      <c r="D2488" s="24" t="s">
        <v>57</v>
      </c>
      <c r="E2488" s="24" t="s">
        <v>10204</v>
      </c>
      <c r="F2488" s="24" t="s">
        <v>3052</v>
      </c>
      <c r="G2488" s="24" t="s">
        <v>57</v>
      </c>
      <c r="H2488" s="25" t="s">
        <v>10205</v>
      </c>
      <c r="I2488" s="24" t="s">
        <v>23</v>
      </c>
      <c r="J2488" s="24" t="s">
        <v>3048</v>
      </c>
      <c r="K2488" s="26">
        <v>45952</v>
      </c>
      <c r="L2488" s="26">
        <v>45992</v>
      </c>
      <c r="M2488" s="26">
        <v>45992</v>
      </c>
      <c r="N2488" s="24"/>
      <c r="O2488" s="26">
        <v>45992</v>
      </c>
      <c r="P2488" s="24" t="s">
        <v>3397</v>
      </c>
      <c r="Q2488" s="24" t="s">
        <v>3398</v>
      </c>
      <c r="R2488" s="24" t="s">
        <v>988</v>
      </c>
    </row>
    <row r="2489" spans="1:18" ht="53.4">
      <c r="A2489" s="24">
        <v>2488</v>
      </c>
      <c r="B2489" s="24" t="s">
        <v>10206</v>
      </c>
      <c r="C2489" s="29">
        <v>202531120013</v>
      </c>
      <c r="D2489" s="24" t="s">
        <v>38</v>
      </c>
      <c r="E2489" s="24" t="s">
        <v>10207</v>
      </c>
      <c r="F2489" s="24" t="s">
        <v>3052</v>
      </c>
      <c r="G2489" s="24" t="s">
        <v>38</v>
      </c>
      <c r="H2489" s="25" t="s">
        <v>10208</v>
      </c>
      <c r="I2489" s="24" t="s">
        <v>23</v>
      </c>
      <c r="J2489" s="24" t="s">
        <v>3048</v>
      </c>
      <c r="K2489" s="26">
        <v>45821</v>
      </c>
      <c r="L2489" s="26">
        <v>45992</v>
      </c>
      <c r="M2489" s="26">
        <v>45992</v>
      </c>
      <c r="N2489" s="24"/>
      <c r="O2489" s="26">
        <v>45992</v>
      </c>
      <c r="P2489" s="24" t="s">
        <v>3120</v>
      </c>
      <c r="Q2489" s="24" t="s">
        <v>3121</v>
      </c>
      <c r="R2489" s="24" t="s">
        <v>988</v>
      </c>
    </row>
    <row r="2490" spans="1:18" ht="40.200000000000003">
      <c r="A2490" s="24">
        <v>2489</v>
      </c>
      <c r="B2490" s="24" t="s">
        <v>10209</v>
      </c>
      <c r="C2490" s="29">
        <v>202517119948</v>
      </c>
      <c r="D2490" s="24" t="s">
        <v>32</v>
      </c>
      <c r="E2490" s="24" t="s">
        <v>10210</v>
      </c>
      <c r="F2490" s="24" t="s">
        <v>3066</v>
      </c>
      <c r="G2490" s="24" t="s">
        <v>3067</v>
      </c>
      <c r="H2490" s="25" t="s">
        <v>10211</v>
      </c>
      <c r="I2490" s="24"/>
      <c r="J2490" s="24" t="s">
        <v>3048</v>
      </c>
      <c r="K2490" s="26">
        <v>45968</v>
      </c>
      <c r="L2490" s="26">
        <v>45204</v>
      </c>
      <c r="M2490" s="26">
        <v>45992</v>
      </c>
      <c r="N2490" s="24"/>
      <c r="O2490" s="26">
        <v>45992</v>
      </c>
      <c r="P2490" s="24" t="s">
        <v>3239</v>
      </c>
      <c r="Q2490" s="24" t="s">
        <v>3240</v>
      </c>
      <c r="R2490" s="24" t="s">
        <v>988</v>
      </c>
    </row>
    <row r="2491" spans="1:18" ht="40.200000000000003">
      <c r="A2491" s="24">
        <v>2490</v>
      </c>
      <c r="B2491" s="24" t="s">
        <v>10212</v>
      </c>
      <c r="C2491" s="29">
        <v>202547119667</v>
      </c>
      <c r="D2491" s="24" t="s">
        <v>32</v>
      </c>
      <c r="E2491" s="24" t="s">
        <v>10213</v>
      </c>
      <c r="F2491" s="24" t="s">
        <v>3066</v>
      </c>
      <c r="G2491" s="24" t="s">
        <v>3067</v>
      </c>
      <c r="H2491" s="25" t="s">
        <v>10214</v>
      </c>
      <c r="I2491" s="24"/>
      <c r="J2491" s="24" t="s">
        <v>3048</v>
      </c>
      <c r="K2491" s="26">
        <v>45985</v>
      </c>
      <c r="L2491" s="26">
        <v>45303</v>
      </c>
      <c r="M2491" s="26">
        <v>45992</v>
      </c>
      <c r="N2491" s="24"/>
      <c r="O2491" s="26">
        <v>45992</v>
      </c>
      <c r="P2491" s="24" t="s">
        <v>3192</v>
      </c>
      <c r="Q2491" s="24" t="s">
        <v>3193</v>
      </c>
      <c r="R2491" s="24" t="s">
        <v>988</v>
      </c>
    </row>
    <row r="2492" spans="1:18" ht="53.4">
      <c r="A2492" s="24">
        <v>2491</v>
      </c>
      <c r="B2492" s="24" t="s">
        <v>10215</v>
      </c>
      <c r="C2492" s="29">
        <v>202517119940</v>
      </c>
      <c r="D2492" s="24" t="s">
        <v>473</v>
      </c>
      <c r="E2492" s="24" t="s">
        <v>10216</v>
      </c>
      <c r="F2492" s="24" t="s">
        <v>3091</v>
      </c>
      <c r="G2492" s="24" t="s">
        <v>473</v>
      </c>
      <c r="H2492" s="25" t="s">
        <v>10217</v>
      </c>
      <c r="I2492" s="24"/>
      <c r="J2492" s="24" t="s">
        <v>3048</v>
      </c>
      <c r="K2492" s="26">
        <v>45947</v>
      </c>
      <c r="L2492" s="26">
        <v>45050</v>
      </c>
      <c r="M2492" s="26">
        <v>45992</v>
      </c>
      <c r="N2492" s="24"/>
      <c r="O2492" s="26">
        <v>45992</v>
      </c>
      <c r="P2492" s="24" t="s">
        <v>3204</v>
      </c>
      <c r="Q2492" s="24" t="s">
        <v>3205</v>
      </c>
      <c r="R2492" s="24" t="s">
        <v>988</v>
      </c>
    </row>
    <row r="2493" spans="1:18" ht="40.200000000000003">
      <c r="A2493" s="24">
        <v>2492</v>
      </c>
      <c r="B2493" s="24" t="s">
        <v>10218</v>
      </c>
      <c r="C2493" s="29">
        <v>202517120092</v>
      </c>
      <c r="D2493" s="24" t="s">
        <v>130</v>
      </c>
      <c r="E2493" s="24" t="s">
        <v>10219</v>
      </c>
      <c r="F2493" s="24" t="s">
        <v>3091</v>
      </c>
      <c r="G2493" s="24" t="s">
        <v>10220</v>
      </c>
      <c r="H2493" s="25" t="s">
        <v>10221</v>
      </c>
      <c r="I2493" s="24"/>
      <c r="J2493" s="24" t="s">
        <v>3048</v>
      </c>
      <c r="K2493" s="26">
        <v>46035</v>
      </c>
      <c r="L2493" s="26">
        <v>45103</v>
      </c>
      <c r="M2493" s="26">
        <v>45992</v>
      </c>
      <c r="N2493" s="24"/>
      <c r="O2493" s="26">
        <v>45992</v>
      </c>
      <c r="P2493" s="24" t="s">
        <v>3233</v>
      </c>
      <c r="Q2493" s="24" t="s">
        <v>3234</v>
      </c>
      <c r="R2493" s="24" t="s">
        <v>988</v>
      </c>
    </row>
    <row r="2494" spans="1:18" ht="53.4">
      <c r="A2494" s="24">
        <v>2493</v>
      </c>
      <c r="B2494" s="24" t="s">
        <v>1684</v>
      </c>
      <c r="C2494" s="29">
        <v>202541119765</v>
      </c>
      <c r="D2494" s="24" t="s">
        <v>462</v>
      </c>
      <c r="E2494" s="24" t="s">
        <v>649</v>
      </c>
      <c r="F2494" s="24" t="s">
        <v>3052</v>
      </c>
      <c r="G2494" s="24"/>
      <c r="H2494" s="25" t="s">
        <v>10222</v>
      </c>
      <c r="I2494" s="24" t="s">
        <v>3152</v>
      </c>
      <c r="J2494" s="24" t="s">
        <v>3334</v>
      </c>
      <c r="K2494" s="26">
        <v>46062</v>
      </c>
      <c r="L2494" s="26">
        <v>45992</v>
      </c>
      <c r="M2494" s="26">
        <v>45992</v>
      </c>
      <c r="N2494" s="26">
        <v>46935</v>
      </c>
      <c r="O2494" s="24"/>
      <c r="P2494" s="24" t="s">
        <v>4022</v>
      </c>
      <c r="Q2494" s="24" t="s">
        <v>3104</v>
      </c>
      <c r="R2494" s="24" t="s">
        <v>968</v>
      </c>
    </row>
    <row r="2495" spans="1:18" ht="40.200000000000003">
      <c r="A2495" s="24">
        <v>2494</v>
      </c>
      <c r="B2495" s="24" t="s">
        <v>10223</v>
      </c>
      <c r="C2495" s="29">
        <v>202517119866</v>
      </c>
      <c r="D2495" s="24" t="s">
        <v>75</v>
      </c>
      <c r="E2495" s="24" t="s">
        <v>10224</v>
      </c>
      <c r="F2495" s="24" t="s">
        <v>3066</v>
      </c>
      <c r="G2495" s="24" t="s">
        <v>3319</v>
      </c>
      <c r="H2495" s="25" t="s">
        <v>10225</v>
      </c>
      <c r="I2495" s="24"/>
      <c r="J2495" s="24" t="s">
        <v>3048</v>
      </c>
      <c r="K2495" s="26">
        <v>45974</v>
      </c>
      <c r="L2495" s="26">
        <v>45113</v>
      </c>
      <c r="M2495" s="26">
        <v>45992</v>
      </c>
      <c r="N2495" s="24"/>
      <c r="O2495" s="26">
        <v>45992</v>
      </c>
      <c r="P2495" s="24" t="s">
        <v>3968</v>
      </c>
      <c r="Q2495" s="24" t="s">
        <v>3969</v>
      </c>
      <c r="R2495" s="24" t="s">
        <v>988</v>
      </c>
    </row>
    <row r="2496" spans="1:18" ht="53.4">
      <c r="A2496" s="24">
        <v>2495</v>
      </c>
      <c r="B2496" s="24" t="s">
        <v>10226</v>
      </c>
      <c r="C2496" s="29">
        <v>202547119898</v>
      </c>
      <c r="D2496" s="24" t="s">
        <v>31</v>
      </c>
      <c r="E2496" s="24" t="s">
        <v>10227</v>
      </c>
      <c r="F2496" s="24" t="s">
        <v>3091</v>
      </c>
      <c r="G2496" s="24" t="s">
        <v>31</v>
      </c>
      <c r="H2496" s="25" t="s">
        <v>10228</v>
      </c>
      <c r="I2496" s="24"/>
      <c r="J2496" s="24" t="s">
        <v>3048</v>
      </c>
      <c r="K2496" s="26">
        <v>45988</v>
      </c>
      <c r="L2496" s="26">
        <v>45133</v>
      </c>
      <c r="M2496" s="26">
        <v>45992</v>
      </c>
      <c r="N2496" s="24"/>
      <c r="O2496" s="26">
        <v>45992</v>
      </c>
      <c r="P2496" s="24" t="s">
        <v>4022</v>
      </c>
      <c r="Q2496" s="24" t="s">
        <v>3104</v>
      </c>
      <c r="R2496" s="24" t="s">
        <v>988</v>
      </c>
    </row>
    <row r="2497" spans="1:18" ht="40.200000000000003">
      <c r="A2497" s="24">
        <v>2496</v>
      </c>
      <c r="B2497" s="24" t="s">
        <v>10229</v>
      </c>
      <c r="C2497" s="29">
        <v>202547120199</v>
      </c>
      <c r="D2497" s="24" t="s">
        <v>61</v>
      </c>
      <c r="E2497" s="24" t="s">
        <v>10230</v>
      </c>
      <c r="F2497" s="24" t="s">
        <v>3066</v>
      </c>
      <c r="G2497" s="24" t="s">
        <v>3067</v>
      </c>
      <c r="H2497" s="25" t="s">
        <v>10231</v>
      </c>
      <c r="I2497" s="24"/>
      <c r="J2497" s="24" t="s">
        <v>3048</v>
      </c>
      <c r="K2497" s="26">
        <v>45986</v>
      </c>
      <c r="L2497" s="26">
        <v>45406</v>
      </c>
      <c r="M2497" s="26">
        <v>45993</v>
      </c>
      <c r="N2497" s="24"/>
      <c r="O2497" s="26">
        <v>45993</v>
      </c>
      <c r="P2497" s="24" t="s">
        <v>3192</v>
      </c>
      <c r="Q2497" s="24" t="s">
        <v>3193</v>
      </c>
      <c r="R2497" s="24" t="s">
        <v>988</v>
      </c>
    </row>
    <row r="2498" spans="1:18" ht="40.200000000000003">
      <c r="A2498" s="24">
        <v>2497</v>
      </c>
      <c r="B2498" s="24" t="s">
        <v>1693</v>
      </c>
      <c r="C2498" s="29">
        <v>202541120807</v>
      </c>
      <c r="D2498" s="24" t="s">
        <v>33</v>
      </c>
      <c r="E2498" s="24" t="s">
        <v>1694</v>
      </c>
      <c r="F2498" s="24" t="s">
        <v>3052</v>
      </c>
      <c r="G2498" s="24" t="s">
        <v>3319</v>
      </c>
      <c r="H2498" s="25" t="s">
        <v>10232</v>
      </c>
      <c r="I2498" s="24" t="s">
        <v>3152</v>
      </c>
      <c r="J2498" s="24" t="s">
        <v>3048</v>
      </c>
      <c r="K2498" s="26">
        <v>45982</v>
      </c>
      <c r="L2498" s="26">
        <v>45993</v>
      </c>
      <c r="M2498" s="26">
        <v>45993</v>
      </c>
      <c r="N2498" s="26">
        <v>46936</v>
      </c>
      <c r="O2498" s="24"/>
      <c r="P2498" s="24" t="s">
        <v>3254</v>
      </c>
      <c r="Q2498" s="24" t="s">
        <v>3255</v>
      </c>
      <c r="R2498" s="24" t="s">
        <v>968</v>
      </c>
    </row>
    <row r="2499" spans="1:18" ht="53.4">
      <c r="A2499" s="24">
        <v>2498</v>
      </c>
      <c r="B2499" s="24" t="s">
        <v>1695</v>
      </c>
      <c r="C2499" s="29">
        <v>202541120659</v>
      </c>
      <c r="D2499" s="24" t="s">
        <v>33</v>
      </c>
      <c r="E2499" s="24" t="s">
        <v>1696</v>
      </c>
      <c r="F2499" s="24" t="s">
        <v>3052</v>
      </c>
      <c r="G2499" s="24" t="s">
        <v>3319</v>
      </c>
      <c r="H2499" s="25" t="s">
        <v>10233</v>
      </c>
      <c r="I2499" s="24" t="s">
        <v>3152</v>
      </c>
      <c r="J2499" s="24" t="s">
        <v>3048</v>
      </c>
      <c r="K2499" s="26">
        <v>45989</v>
      </c>
      <c r="L2499" s="26">
        <v>45993</v>
      </c>
      <c r="M2499" s="26">
        <v>45993</v>
      </c>
      <c r="N2499" s="26">
        <v>46936</v>
      </c>
      <c r="O2499" s="24"/>
      <c r="P2499" s="24" t="s">
        <v>3173</v>
      </c>
      <c r="Q2499" s="24" t="s">
        <v>3174</v>
      </c>
      <c r="R2499" s="24" t="s">
        <v>968</v>
      </c>
    </row>
    <row r="2500" spans="1:18" ht="40.200000000000003">
      <c r="A2500" s="24">
        <v>2499</v>
      </c>
      <c r="B2500" s="24" t="s">
        <v>1691</v>
      </c>
      <c r="C2500" s="29">
        <v>202541120792</v>
      </c>
      <c r="D2500" s="24" t="s">
        <v>37</v>
      </c>
      <c r="E2500" s="24" t="s">
        <v>1692</v>
      </c>
      <c r="F2500" s="24" t="s">
        <v>3059</v>
      </c>
      <c r="G2500" s="24" t="s">
        <v>3330</v>
      </c>
      <c r="H2500" s="25" t="s">
        <v>10234</v>
      </c>
      <c r="I2500" s="24" t="s">
        <v>23</v>
      </c>
      <c r="J2500" s="24" t="s">
        <v>3048</v>
      </c>
      <c r="K2500" s="26">
        <v>45933</v>
      </c>
      <c r="L2500" s="26">
        <v>45993</v>
      </c>
      <c r="M2500" s="26">
        <v>45993</v>
      </c>
      <c r="N2500" s="26">
        <v>46936</v>
      </c>
      <c r="O2500" s="24"/>
      <c r="P2500" s="24" t="s">
        <v>3098</v>
      </c>
      <c r="Q2500" s="24" t="s">
        <v>3099</v>
      </c>
      <c r="R2500" s="24" t="s">
        <v>974</v>
      </c>
    </row>
    <row r="2501" spans="1:18" ht="53.4">
      <c r="A2501" s="24">
        <v>2500</v>
      </c>
      <c r="B2501" s="24" t="s">
        <v>1689</v>
      </c>
      <c r="C2501" s="29">
        <v>202541120353</v>
      </c>
      <c r="D2501" s="24" t="s">
        <v>37</v>
      </c>
      <c r="E2501" s="24" t="s">
        <v>1690</v>
      </c>
      <c r="F2501" s="24" t="s">
        <v>3059</v>
      </c>
      <c r="G2501" s="24" t="s">
        <v>3330</v>
      </c>
      <c r="H2501" s="25" t="s">
        <v>10235</v>
      </c>
      <c r="I2501" s="24" t="s">
        <v>23</v>
      </c>
      <c r="J2501" s="24" t="s">
        <v>3048</v>
      </c>
      <c r="K2501" s="26">
        <v>45919</v>
      </c>
      <c r="L2501" s="26">
        <v>45993</v>
      </c>
      <c r="M2501" s="26">
        <v>45993</v>
      </c>
      <c r="N2501" s="26">
        <v>46936</v>
      </c>
      <c r="O2501" s="24"/>
      <c r="P2501" s="24" t="s">
        <v>3893</v>
      </c>
      <c r="Q2501" s="24" t="s">
        <v>3894</v>
      </c>
      <c r="R2501" s="24" t="s">
        <v>974</v>
      </c>
    </row>
    <row r="2502" spans="1:18" ht="40.200000000000003">
      <c r="A2502" s="24">
        <v>2501</v>
      </c>
      <c r="B2502" s="24" t="s">
        <v>10236</v>
      </c>
      <c r="C2502" s="29">
        <v>202517120891</v>
      </c>
      <c r="D2502" s="24" t="s">
        <v>105</v>
      </c>
      <c r="E2502" s="24" t="s">
        <v>10237</v>
      </c>
      <c r="F2502" s="24" t="s">
        <v>3045</v>
      </c>
      <c r="G2502" s="24" t="s">
        <v>3046</v>
      </c>
      <c r="H2502" s="25" t="s">
        <v>10238</v>
      </c>
      <c r="I2502" s="24"/>
      <c r="J2502" s="24" t="s">
        <v>3048</v>
      </c>
      <c r="K2502" s="26">
        <v>45762</v>
      </c>
      <c r="L2502" s="26">
        <v>45993</v>
      </c>
      <c r="M2502" s="26">
        <v>45993</v>
      </c>
      <c r="N2502" s="24"/>
      <c r="O2502" s="26">
        <v>45993</v>
      </c>
      <c r="P2502" s="24" t="s">
        <v>3069</v>
      </c>
      <c r="Q2502" s="24" t="s">
        <v>3070</v>
      </c>
      <c r="R2502" s="24" t="s">
        <v>988</v>
      </c>
    </row>
    <row r="2503" spans="1:18" ht="40.200000000000003">
      <c r="A2503" s="24">
        <v>2502</v>
      </c>
      <c r="B2503" s="24" t="s">
        <v>10239</v>
      </c>
      <c r="C2503" s="29">
        <v>202541120881</v>
      </c>
      <c r="D2503" s="24" t="s">
        <v>39</v>
      </c>
      <c r="E2503" s="24" t="s">
        <v>10240</v>
      </c>
      <c r="F2503" s="24" t="s">
        <v>3165</v>
      </c>
      <c r="G2503" s="24" t="s">
        <v>3166</v>
      </c>
      <c r="H2503" s="25" t="s">
        <v>10241</v>
      </c>
      <c r="I2503" s="24" t="s">
        <v>23</v>
      </c>
      <c r="J2503" s="24" t="s">
        <v>3048</v>
      </c>
      <c r="K2503" s="26">
        <v>45925</v>
      </c>
      <c r="L2503" s="26">
        <v>45993</v>
      </c>
      <c r="M2503" s="26">
        <v>45993</v>
      </c>
      <c r="N2503" s="24"/>
      <c r="O2503" s="26">
        <v>45993</v>
      </c>
      <c r="P2503" s="24" t="s">
        <v>3893</v>
      </c>
      <c r="Q2503" s="24" t="s">
        <v>3894</v>
      </c>
      <c r="R2503" s="24" t="s">
        <v>988</v>
      </c>
    </row>
    <row r="2504" spans="1:18" ht="66.599999999999994">
      <c r="A2504" s="24">
        <v>2503</v>
      </c>
      <c r="B2504" s="24" t="s">
        <v>10242</v>
      </c>
      <c r="C2504" s="29">
        <v>202541120785</v>
      </c>
      <c r="D2504" s="24" t="s">
        <v>39</v>
      </c>
      <c r="E2504" s="24" t="s">
        <v>10243</v>
      </c>
      <c r="F2504" s="24" t="s">
        <v>3165</v>
      </c>
      <c r="G2504" s="24" t="s">
        <v>3166</v>
      </c>
      <c r="H2504" s="25" t="s">
        <v>10244</v>
      </c>
      <c r="I2504" s="24" t="s">
        <v>23</v>
      </c>
      <c r="J2504" s="24" t="s">
        <v>3048</v>
      </c>
      <c r="K2504" s="26">
        <v>45917</v>
      </c>
      <c r="L2504" s="26">
        <v>45993</v>
      </c>
      <c r="M2504" s="26">
        <v>45993</v>
      </c>
      <c r="N2504" s="24"/>
      <c r="O2504" s="26">
        <v>45993</v>
      </c>
      <c r="P2504" s="24" t="s">
        <v>3103</v>
      </c>
      <c r="Q2504" s="24" t="s">
        <v>3104</v>
      </c>
      <c r="R2504" s="24" t="s">
        <v>988</v>
      </c>
    </row>
    <row r="2505" spans="1:18" ht="40.200000000000003">
      <c r="A2505" s="24">
        <v>2504</v>
      </c>
      <c r="B2505" s="24" t="s">
        <v>804</v>
      </c>
      <c r="C2505" s="29">
        <v>202544120682</v>
      </c>
      <c r="D2505" s="24" t="s">
        <v>64</v>
      </c>
      <c r="E2505" s="24" t="s">
        <v>805</v>
      </c>
      <c r="F2505" s="24" t="s">
        <v>3066</v>
      </c>
      <c r="G2505" s="24" t="s">
        <v>3319</v>
      </c>
      <c r="H2505" s="25" t="s">
        <v>10245</v>
      </c>
      <c r="I2505" s="24"/>
      <c r="J2505" s="24" t="s">
        <v>3048</v>
      </c>
      <c r="K2505" s="26">
        <v>45952</v>
      </c>
      <c r="L2505" s="26">
        <v>45629</v>
      </c>
      <c r="M2505" s="26">
        <v>45993</v>
      </c>
      <c r="N2505" s="26">
        <v>46571</v>
      </c>
      <c r="O2505" s="24"/>
      <c r="P2505" s="24" t="s">
        <v>3168</v>
      </c>
      <c r="Q2505" s="24" t="s">
        <v>3050</v>
      </c>
      <c r="R2505" s="24" t="s">
        <v>650</v>
      </c>
    </row>
    <row r="2506" spans="1:18" ht="53.4">
      <c r="A2506" s="24">
        <v>2505</v>
      </c>
      <c r="B2506" s="24" t="s">
        <v>10246</v>
      </c>
      <c r="C2506" s="29">
        <v>202541120888</v>
      </c>
      <c r="D2506" s="24" t="s">
        <v>46</v>
      </c>
      <c r="E2506" s="24" t="s">
        <v>10247</v>
      </c>
      <c r="F2506" s="24" t="s">
        <v>3052</v>
      </c>
      <c r="G2506" s="24" t="s">
        <v>46</v>
      </c>
      <c r="H2506" s="25" t="s">
        <v>10248</v>
      </c>
      <c r="I2506" s="24" t="s">
        <v>23</v>
      </c>
      <c r="J2506" s="24" t="s">
        <v>3048</v>
      </c>
      <c r="K2506" s="26">
        <v>45908</v>
      </c>
      <c r="L2506" s="26">
        <v>45993</v>
      </c>
      <c r="M2506" s="26">
        <v>45993</v>
      </c>
      <c r="N2506" s="24"/>
      <c r="O2506" s="26">
        <v>45996</v>
      </c>
      <c r="P2506" s="24" t="s">
        <v>3248</v>
      </c>
      <c r="Q2506" s="24" t="s">
        <v>3249</v>
      </c>
      <c r="R2506" s="24" t="s">
        <v>988</v>
      </c>
    </row>
    <row r="2507" spans="1:18" ht="40.200000000000003">
      <c r="A2507" s="24">
        <v>2506</v>
      </c>
      <c r="B2507" s="24" t="s">
        <v>10249</v>
      </c>
      <c r="C2507" s="29">
        <v>202547120499</v>
      </c>
      <c r="D2507" s="24" t="s">
        <v>58</v>
      </c>
      <c r="E2507" s="24" t="s">
        <v>10250</v>
      </c>
      <c r="F2507" s="24" t="s">
        <v>3312</v>
      </c>
      <c r="G2507" s="24" t="s">
        <v>10251</v>
      </c>
      <c r="H2507" s="25" t="s">
        <v>10252</v>
      </c>
      <c r="I2507" s="24"/>
      <c r="J2507" s="24" t="s">
        <v>3048</v>
      </c>
      <c r="K2507" s="26">
        <v>45988</v>
      </c>
      <c r="L2507" s="26">
        <v>45086</v>
      </c>
      <c r="M2507" s="26">
        <v>45993</v>
      </c>
      <c r="N2507" s="24"/>
      <c r="O2507" s="26">
        <v>45993</v>
      </c>
      <c r="P2507" s="24" t="s">
        <v>3278</v>
      </c>
      <c r="Q2507" s="24" t="s">
        <v>3279</v>
      </c>
      <c r="R2507" s="24" t="s">
        <v>988</v>
      </c>
    </row>
    <row r="2508" spans="1:18" ht="40.200000000000003">
      <c r="A2508" s="24">
        <v>2507</v>
      </c>
      <c r="B2508" s="24" t="s">
        <v>10253</v>
      </c>
      <c r="C2508" s="29">
        <v>202547120708</v>
      </c>
      <c r="D2508" s="24" t="s">
        <v>48</v>
      </c>
      <c r="E2508" s="24" t="s">
        <v>10254</v>
      </c>
      <c r="F2508" s="24" t="s">
        <v>3066</v>
      </c>
      <c r="G2508" s="24" t="s">
        <v>3319</v>
      </c>
      <c r="H2508" s="25" t="s">
        <v>10255</v>
      </c>
      <c r="I2508" s="24"/>
      <c r="J2508" s="24" t="s">
        <v>3048</v>
      </c>
      <c r="K2508" s="26">
        <v>45975</v>
      </c>
      <c r="L2508" s="26">
        <v>45072</v>
      </c>
      <c r="M2508" s="26">
        <v>45993</v>
      </c>
      <c r="N2508" s="24"/>
      <c r="O2508" s="26">
        <v>45993</v>
      </c>
      <c r="P2508" s="24" t="s">
        <v>3321</v>
      </c>
      <c r="Q2508" s="24" t="s">
        <v>3322</v>
      </c>
      <c r="R2508" s="24" t="s">
        <v>988</v>
      </c>
    </row>
    <row r="2509" spans="1:18" ht="53.4">
      <c r="A2509" s="24">
        <v>2508</v>
      </c>
      <c r="B2509" s="24" t="s">
        <v>10256</v>
      </c>
      <c r="C2509" s="29">
        <v>202531120606</v>
      </c>
      <c r="D2509" s="24" t="s">
        <v>38</v>
      </c>
      <c r="E2509" s="24" t="s">
        <v>10257</v>
      </c>
      <c r="F2509" s="24" t="s">
        <v>3052</v>
      </c>
      <c r="G2509" s="24" t="s">
        <v>38</v>
      </c>
      <c r="H2509" s="25" t="s">
        <v>10258</v>
      </c>
      <c r="I2509" s="24" t="s">
        <v>23</v>
      </c>
      <c r="J2509" s="24" t="s">
        <v>3048</v>
      </c>
      <c r="K2509" s="26">
        <v>45861</v>
      </c>
      <c r="L2509" s="26">
        <v>45993</v>
      </c>
      <c r="M2509" s="26">
        <v>45993</v>
      </c>
      <c r="N2509" s="24"/>
      <c r="O2509" s="26">
        <v>45993</v>
      </c>
      <c r="P2509" s="24" t="s">
        <v>3404</v>
      </c>
      <c r="Q2509" s="24" t="s">
        <v>3405</v>
      </c>
      <c r="R2509" s="24" t="s">
        <v>988</v>
      </c>
    </row>
    <row r="2510" spans="1:18" ht="40.200000000000003">
      <c r="A2510" s="24">
        <v>2509</v>
      </c>
      <c r="B2510" s="24" t="s">
        <v>10259</v>
      </c>
      <c r="C2510" s="29">
        <v>202547120526</v>
      </c>
      <c r="D2510" s="24" t="s">
        <v>35</v>
      </c>
      <c r="E2510" s="24" t="s">
        <v>10260</v>
      </c>
      <c r="F2510" s="24" t="s">
        <v>3091</v>
      </c>
      <c r="G2510" s="24" t="s">
        <v>3213</v>
      </c>
      <c r="H2510" s="25" t="s">
        <v>10261</v>
      </c>
      <c r="I2510" s="24"/>
      <c r="J2510" s="24" t="s">
        <v>3048</v>
      </c>
      <c r="K2510" s="26">
        <v>45986</v>
      </c>
      <c r="L2510" s="26">
        <v>45061</v>
      </c>
      <c r="M2510" s="26">
        <v>45993</v>
      </c>
      <c r="N2510" s="24"/>
      <c r="O2510" s="26">
        <v>45993</v>
      </c>
      <c r="P2510" s="24" t="s">
        <v>3352</v>
      </c>
      <c r="Q2510" s="24" t="s">
        <v>3216</v>
      </c>
      <c r="R2510" s="24" t="s">
        <v>988</v>
      </c>
    </row>
    <row r="2511" spans="1:18" ht="40.200000000000003">
      <c r="A2511" s="24">
        <v>2510</v>
      </c>
      <c r="B2511" s="24" t="s">
        <v>10262</v>
      </c>
      <c r="C2511" s="29">
        <v>202517120430</v>
      </c>
      <c r="D2511" s="24" t="s">
        <v>140</v>
      </c>
      <c r="E2511" s="24" t="s">
        <v>10263</v>
      </c>
      <c r="F2511" s="24" t="s">
        <v>3066</v>
      </c>
      <c r="G2511" s="24" t="s">
        <v>3319</v>
      </c>
      <c r="H2511" s="25" t="s">
        <v>10264</v>
      </c>
      <c r="I2511" s="24"/>
      <c r="J2511" s="24" t="s">
        <v>3048</v>
      </c>
      <c r="K2511" s="26">
        <v>45904</v>
      </c>
      <c r="L2511" s="26">
        <v>45065</v>
      </c>
      <c r="M2511" s="26">
        <v>45993</v>
      </c>
      <c r="N2511" s="24"/>
      <c r="O2511" s="26">
        <v>45993</v>
      </c>
      <c r="P2511" s="24" t="s">
        <v>3079</v>
      </c>
      <c r="Q2511" s="24" t="s">
        <v>3080</v>
      </c>
      <c r="R2511" s="24" t="s">
        <v>988</v>
      </c>
    </row>
    <row r="2512" spans="1:18" ht="27">
      <c r="A2512" s="24">
        <v>2511</v>
      </c>
      <c r="B2512" s="24" t="s">
        <v>10265</v>
      </c>
      <c r="C2512" s="29">
        <v>202517120814</v>
      </c>
      <c r="D2512" s="24" t="s">
        <v>32</v>
      </c>
      <c r="E2512" s="24" t="s">
        <v>10266</v>
      </c>
      <c r="F2512" s="24" t="s">
        <v>3066</v>
      </c>
      <c r="G2512" s="24" t="s">
        <v>3067</v>
      </c>
      <c r="H2512" s="25" t="s">
        <v>10267</v>
      </c>
      <c r="I2512" s="24"/>
      <c r="J2512" s="24" t="s">
        <v>3048</v>
      </c>
      <c r="K2512" s="26">
        <v>45965</v>
      </c>
      <c r="L2512" s="26">
        <v>45216</v>
      </c>
      <c r="M2512" s="26">
        <v>45993</v>
      </c>
      <c r="N2512" s="24"/>
      <c r="O2512" s="26">
        <v>45993</v>
      </c>
      <c r="P2512" s="24" t="s">
        <v>3204</v>
      </c>
      <c r="Q2512" s="24" t="s">
        <v>3205</v>
      </c>
      <c r="R2512" s="24" t="s">
        <v>988</v>
      </c>
    </row>
    <row r="2513" spans="1:18" ht="27">
      <c r="A2513" s="24">
        <v>2512</v>
      </c>
      <c r="B2513" s="24" t="s">
        <v>10268</v>
      </c>
      <c r="C2513" s="29">
        <v>202517120599</v>
      </c>
      <c r="D2513" s="24" t="s">
        <v>297</v>
      </c>
      <c r="E2513" s="24" t="s">
        <v>10269</v>
      </c>
      <c r="F2513" s="24" t="s">
        <v>3302</v>
      </c>
      <c r="G2513" s="24" t="s">
        <v>10270</v>
      </c>
      <c r="H2513" s="25" t="s">
        <v>10271</v>
      </c>
      <c r="I2513" s="24"/>
      <c r="J2513" s="24" t="s">
        <v>3048</v>
      </c>
      <c r="K2513" s="26">
        <v>45982</v>
      </c>
      <c r="L2513" s="26">
        <v>45071</v>
      </c>
      <c r="M2513" s="26">
        <v>45993</v>
      </c>
      <c r="N2513" s="24"/>
      <c r="O2513" s="26">
        <v>45993</v>
      </c>
      <c r="P2513" s="24" t="s">
        <v>3583</v>
      </c>
      <c r="Q2513" s="24" t="s">
        <v>3584</v>
      </c>
      <c r="R2513" s="24" t="s">
        <v>988</v>
      </c>
    </row>
    <row r="2514" spans="1:18" ht="27">
      <c r="A2514" s="24">
        <v>2513</v>
      </c>
      <c r="B2514" s="24" t="s">
        <v>10272</v>
      </c>
      <c r="C2514" s="29">
        <v>202517120576</v>
      </c>
      <c r="D2514" s="24" t="s">
        <v>297</v>
      </c>
      <c r="E2514" s="24" t="s">
        <v>10273</v>
      </c>
      <c r="F2514" s="24" t="s">
        <v>3302</v>
      </c>
      <c r="G2514" s="24" t="s">
        <v>10270</v>
      </c>
      <c r="H2514" s="25" t="s">
        <v>10274</v>
      </c>
      <c r="I2514" s="24"/>
      <c r="J2514" s="24" t="s">
        <v>3048</v>
      </c>
      <c r="K2514" s="26">
        <v>45982</v>
      </c>
      <c r="L2514" s="26">
        <v>45071</v>
      </c>
      <c r="M2514" s="26">
        <v>45993</v>
      </c>
      <c r="N2514" s="24"/>
      <c r="O2514" s="26">
        <v>45993</v>
      </c>
      <c r="P2514" s="24" t="s">
        <v>3583</v>
      </c>
      <c r="Q2514" s="24" t="s">
        <v>3584</v>
      </c>
      <c r="R2514" s="24" t="s">
        <v>988</v>
      </c>
    </row>
    <row r="2515" spans="1:18" ht="27">
      <c r="A2515" s="24">
        <v>2514</v>
      </c>
      <c r="B2515" s="24" t="s">
        <v>10275</v>
      </c>
      <c r="C2515" s="29">
        <v>202517120668</v>
      </c>
      <c r="D2515" s="24" t="s">
        <v>297</v>
      </c>
      <c r="E2515" s="24" t="s">
        <v>10276</v>
      </c>
      <c r="F2515" s="24" t="s">
        <v>3302</v>
      </c>
      <c r="G2515" s="24" t="s">
        <v>10270</v>
      </c>
      <c r="H2515" s="25" t="s">
        <v>10277</v>
      </c>
      <c r="I2515" s="24"/>
      <c r="J2515" s="24" t="s">
        <v>3048</v>
      </c>
      <c r="K2515" s="26">
        <v>45982</v>
      </c>
      <c r="L2515" s="26">
        <v>45071</v>
      </c>
      <c r="M2515" s="26">
        <v>45993</v>
      </c>
      <c r="N2515" s="24"/>
      <c r="O2515" s="26">
        <v>45993</v>
      </c>
      <c r="P2515" s="24" t="s">
        <v>3583</v>
      </c>
      <c r="Q2515" s="24" t="s">
        <v>3584</v>
      </c>
      <c r="R2515" s="24" t="s">
        <v>988</v>
      </c>
    </row>
    <row r="2516" spans="1:18" ht="66.599999999999994">
      <c r="A2516" s="24">
        <v>2515</v>
      </c>
      <c r="B2516" s="24" t="s">
        <v>10278</v>
      </c>
      <c r="C2516" s="29">
        <v>202511120612</v>
      </c>
      <c r="D2516" s="24" t="s">
        <v>72</v>
      </c>
      <c r="E2516" s="24" t="s">
        <v>10279</v>
      </c>
      <c r="F2516" s="24" t="s">
        <v>3052</v>
      </c>
      <c r="G2516" s="24" t="s">
        <v>3319</v>
      </c>
      <c r="H2516" s="25" t="s">
        <v>10280</v>
      </c>
      <c r="I2516" s="24" t="s">
        <v>23</v>
      </c>
      <c r="J2516" s="24" t="s">
        <v>3048</v>
      </c>
      <c r="K2516" s="26">
        <v>45936</v>
      </c>
      <c r="L2516" s="26">
        <v>45993</v>
      </c>
      <c r="M2516" s="26">
        <v>45993</v>
      </c>
      <c r="N2516" s="24"/>
      <c r="O2516" s="26">
        <v>45993</v>
      </c>
      <c r="P2516" s="24" t="s">
        <v>3049</v>
      </c>
      <c r="Q2516" s="24" t="s">
        <v>3050</v>
      </c>
      <c r="R2516" s="24" t="s">
        <v>988</v>
      </c>
    </row>
    <row r="2517" spans="1:18" ht="40.200000000000003">
      <c r="A2517" s="24">
        <v>2516</v>
      </c>
      <c r="B2517" s="24" t="s">
        <v>10281</v>
      </c>
      <c r="C2517" s="29">
        <v>202511120679</v>
      </c>
      <c r="D2517" s="24" t="s">
        <v>72</v>
      </c>
      <c r="E2517" s="24" t="s">
        <v>10282</v>
      </c>
      <c r="F2517" s="24" t="s">
        <v>3052</v>
      </c>
      <c r="G2517" s="24" t="s">
        <v>3319</v>
      </c>
      <c r="H2517" s="25" t="s">
        <v>10283</v>
      </c>
      <c r="I2517" s="24" t="s">
        <v>23</v>
      </c>
      <c r="J2517" s="24" t="s">
        <v>3048</v>
      </c>
      <c r="K2517" s="26">
        <v>45924</v>
      </c>
      <c r="L2517" s="26">
        <v>45993</v>
      </c>
      <c r="M2517" s="26">
        <v>45993</v>
      </c>
      <c r="N2517" s="24"/>
      <c r="O2517" s="26">
        <v>45993</v>
      </c>
      <c r="P2517" s="24" t="s">
        <v>3168</v>
      </c>
      <c r="Q2517" s="24" t="s">
        <v>3050</v>
      </c>
      <c r="R2517" s="24" t="s">
        <v>988</v>
      </c>
    </row>
    <row r="2518" spans="1:18" ht="40.200000000000003">
      <c r="A2518" s="24">
        <v>2517</v>
      </c>
      <c r="B2518" s="24" t="s">
        <v>820</v>
      </c>
      <c r="C2518" s="29">
        <v>202514120731</v>
      </c>
      <c r="D2518" s="24" t="s">
        <v>194</v>
      </c>
      <c r="E2518" s="24" t="s">
        <v>821</v>
      </c>
      <c r="F2518" s="24" t="s">
        <v>3312</v>
      </c>
      <c r="G2518" s="24" t="s">
        <v>3891</v>
      </c>
      <c r="H2518" s="25" t="s">
        <v>10284</v>
      </c>
      <c r="I2518" s="24"/>
      <c r="J2518" s="24" t="s">
        <v>3048</v>
      </c>
      <c r="K2518" s="26">
        <v>45961</v>
      </c>
      <c r="L2518" s="26">
        <v>45645</v>
      </c>
      <c r="M2518" s="26">
        <v>45993</v>
      </c>
      <c r="N2518" s="26">
        <v>46587</v>
      </c>
      <c r="O2518" s="24"/>
      <c r="P2518" s="24" t="s">
        <v>3141</v>
      </c>
      <c r="Q2518" s="24" t="s">
        <v>3142</v>
      </c>
      <c r="R2518" s="24" t="s">
        <v>650</v>
      </c>
    </row>
    <row r="2519" spans="1:18" ht="53.4">
      <c r="A2519" s="24">
        <v>2518</v>
      </c>
      <c r="B2519" s="24" t="s">
        <v>1687</v>
      </c>
      <c r="C2519" s="29">
        <v>202541120424</v>
      </c>
      <c r="D2519" s="24" t="s">
        <v>42</v>
      </c>
      <c r="E2519" s="24" t="s">
        <v>1688</v>
      </c>
      <c r="F2519" s="24" t="s">
        <v>3045</v>
      </c>
      <c r="G2519" s="24" t="s">
        <v>3252</v>
      </c>
      <c r="H2519" s="25" t="s">
        <v>10285</v>
      </c>
      <c r="I2519" s="24" t="s">
        <v>3152</v>
      </c>
      <c r="J2519" s="24" t="s">
        <v>3048</v>
      </c>
      <c r="K2519" s="26">
        <v>45992</v>
      </c>
      <c r="L2519" s="26">
        <v>45993</v>
      </c>
      <c r="M2519" s="26">
        <v>45993</v>
      </c>
      <c r="N2519" s="26">
        <v>46936</v>
      </c>
      <c r="O2519" s="24"/>
      <c r="P2519" s="24" t="s">
        <v>3093</v>
      </c>
      <c r="Q2519" s="24" t="s">
        <v>3094</v>
      </c>
      <c r="R2519" s="24" t="s">
        <v>968</v>
      </c>
    </row>
    <row r="2520" spans="1:18" ht="40.200000000000003">
      <c r="A2520" s="24">
        <v>2519</v>
      </c>
      <c r="B2520" s="24" t="s">
        <v>10286</v>
      </c>
      <c r="C2520" s="29">
        <v>202547120642</v>
      </c>
      <c r="D2520" s="24" t="s">
        <v>31</v>
      </c>
      <c r="E2520" s="24" t="s">
        <v>10287</v>
      </c>
      <c r="F2520" s="24" t="s">
        <v>3091</v>
      </c>
      <c r="G2520" s="24" t="s">
        <v>31</v>
      </c>
      <c r="H2520" s="25" t="s">
        <v>10288</v>
      </c>
      <c r="I2520" s="24"/>
      <c r="J2520" s="24" t="s">
        <v>3048</v>
      </c>
      <c r="K2520" s="26">
        <v>45986</v>
      </c>
      <c r="L2520" s="26">
        <v>45124</v>
      </c>
      <c r="M2520" s="26">
        <v>45993</v>
      </c>
      <c r="N2520" s="24"/>
      <c r="O2520" s="26">
        <v>45993</v>
      </c>
      <c r="P2520" s="24" t="s">
        <v>3098</v>
      </c>
      <c r="Q2520" s="24" t="s">
        <v>3099</v>
      </c>
      <c r="R2520" s="24" t="s">
        <v>988</v>
      </c>
    </row>
    <row r="2521" spans="1:18" ht="40.200000000000003">
      <c r="A2521" s="24">
        <v>2520</v>
      </c>
      <c r="B2521" s="24" t="s">
        <v>10289</v>
      </c>
      <c r="C2521" s="29">
        <v>202528120905</v>
      </c>
      <c r="D2521" s="24" t="s">
        <v>31</v>
      </c>
      <c r="E2521" s="24" t="s">
        <v>10290</v>
      </c>
      <c r="F2521" s="24" t="s">
        <v>3091</v>
      </c>
      <c r="G2521" s="24" t="s">
        <v>31</v>
      </c>
      <c r="H2521" s="25" t="s">
        <v>10291</v>
      </c>
      <c r="I2521" s="24"/>
      <c r="J2521" s="24" t="s">
        <v>3048</v>
      </c>
      <c r="K2521" s="26">
        <v>45988</v>
      </c>
      <c r="L2521" s="26">
        <v>45993</v>
      </c>
      <c r="M2521" s="26">
        <v>45993</v>
      </c>
      <c r="N2521" s="24"/>
      <c r="O2521" s="26">
        <v>45993</v>
      </c>
      <c r="P2521" s="24" t="s">
        <v>8184</v>
      </c>
      <c r="Q2521" s="24" t="s">
        <v>5147</v>
      </c>
      <c r="R2521" s="24" t="s">
        <v>988</v>
      </c>
    </row>
    <row r="2522" spans="1:18" ht="53.4">
      <c r="A2522" s="24">
        <v>2521</v>
      </c>
      <c r="B2522" s="24" t="s">
        <v>10292</v>
      </c>
      <c r="C2522" s="29">
        <v>202517120429</v>
      </c>
      <c r="D2522" s="24" t="s">
        <v>34</v>
      </c>
      <c r="E2522" s="24" t="s">
        <v>10293</v>
      </c>
      <c r="F2522" s="24" t="s">
        <v>3066</v>
      </c>
      <c r="G2522" s="24" t="s">
        <v>3067</v>
      </c>
      <c r="H2522" s="25" t="s">
        <v>10294</v>
      </c>
      <c r="I2522" s="24"/>
      <c r="J2522" s="24" t="s">
        <v>3048</v>
      </c>
      <c r="K2522" s="26">
        <v>45981</v>
      </c>
      <c r="L2522" s="26">
        <v>45281</v>
      </c>
      <c r="M2522" s="26">
        <v>45993</v>
      </c>
      <c r="N2522" s="24"/>
      <c r="O2522" s="26">
        <v>45993</v>
      </c>
      <c r="P2522" s="24" t="s">
        <v>3294</v>
      </c>
      <c r="Q2522" s="24" t="s">
        <v>3295</v>
      </c>
      <c r="R2522" s="24" t="s">
        <v>988</v>
      </c>
    </row>
    <row r="2523" spans="1:18" ht="53.4">
      <c r="A2523" s="24">
        <v>2522</v>
      </c>
      <c r="B2523" s="24" t="s">
        <v>10295</v>
      </c>
      <c r="C2523" s="29">
        <v>202517121409</v>
      </c>
      <c r="D2523" s="24" t="s">
        <v>64</v>
      </c>
      <c r="E2523" s="24" t="s">
        <v>10296</v>
      </c>
      <c r="F2523" s="24" t="s">
        <v>3066</v>
      </c>
      <c r="G2523" s="24" t="s">
        <v>3067</v>
      </c>
      <c r="H2523" s="25" t="s">
        <v>10297</v>
      </c>
      <c r="I2523" s="24"/>
      <c r="J2523" s="24" t="s">
        <v>3048</v>
      </c>
      <c r="K2523" s="26">
        <v>45862</v>
      </c>
      <c r="L2523" s="26">
        <v>45266</v>
      </c>
      <c r="M2523" s="26">
        <v>45994</v>
      </c>
      <c r="N2523" s="24"/>
      <c r="O2523" s="26">
        <v>45994</v>
      </c>
      <c r="P2523" s="24" t="s">
        <v>3239</v>
      </c>
      <c r="Q2523" s="24" t="s">
        <v>3240</v>
      </c>
      <c r="R2523" s="24" t="s">
        <v>988</v>
      </c>
    </row>
    <row r="2524" spans="1:18" ht="40.200000000000003">
      <c r="A2524" s="24">
        <v>2523</v>
      </c>
      <c r="B2524" s="24" t="s">
        <v>1697</v>
      </c>
      <c r="C2524" s="29">
        <v>202541121167</v>
      </c>
      <c r="D2524" s="24" t="s">
        <v>37</v>
      </c>
      <c r="E2524" s="24" t="s">
        <v>1698</v>
      </c>
      <c r="F2524" s="24" t="s">
        <v>3059</v>
      </c>
      <c r="G2524" s="24" t="s">
        <v>3330</v>
      </c>
      <c r="H2524" s="25" t="s">
        <v>10298</v>
      </c>
      <c r="I2524" s="24" t="s">
        <v>23</v>
      </c>
      <c r="J2524" s="24" t="s">
        <v>3048</v>
      </c>
      <c r="K2524" s="26">
        <v>45919</v>
      </c>
      <c r="L2524" s="26">
        <v>45994</v>
      </c>
      <c r="M2524" s="26">
        <v>45994</v>
      </c>
      <c r="N2524" s="26">
        <v>46937</v>
      </c>
      <c r="O2524" s="24"/>
      <c r="P2524" s="24" t="s">
        <v>3321</v>
      </c>
      <c r="Q2524" s="24" t="s">
        <v>3322</v>
      </c>
      <c r="R2524" s="24" t="s">
        <v>974</v>
      </c>
    </row>
    <row r="2525" spans="1:18" ht="40.200000000000003">
      <c r="A2525" s="24">
        <v>2524</v>
      </c>
      <c r="B2525" s="24" t="s">
        <v>1699</v>
      </c>
      <c r="C2525" s="29">
        <v>202541121056</v>
      </c>
      <c r="D2525" s="24" t="s">
        <v>37</v>
      </c>
      <c r="E2525" s="24" t="s">
        <v>1700</v>
      </c>
      <c r="F2525" s="24" t="s">
        <v>3059</v>
      </c>
      <c r="G2525" s="24" t="s">
        <v>3330</v>
      </c>
      <c r="H2525" s="25" t="s">
        <v>10299</v>
      </c>
      <c r="I2525" s="24" t="s">
        <v>23</v>
      </c>
      <c r="J2525" s="24" t="s">
        <v>3048</v>
      </c>
      <c r="K2525" s="26">
        <v>45946</v>
      </c>
      <c r="L2525" s="26">
        <v>45994</v>
      </c>
      <c r="M2525" s="26">
        <v>45994</v>
      </c>
      <c r="N2525" s="26">
        <v>46937</v>
      </c>
      <c r="O2525" s="24"/>
      <c r="P2525" s="24" t="s">
        <v>3204</v>
      </c>
      <c r="Q2525" s="24" t="s">
        <v>3205</v>
      </c>
      <c r="R2525" s="24" t="s">
        <v>974</v>
      </c>
    </row>
    <row r="2526" spans="1:18" ht="27">
      <c r="A2526" s="24">
        <v>2525</v>
      </c>
      <c r="B2526" s="24" t="s">
        <v>10300</v>
      </c>
      <c r="C2526" s="29">
        <v>202517121237</v>
      </c>
      <c r="D2526" s="24" t="s">
        <v>358</v>
      </c>
      <c r="E2526" s="24" t="s">
        <v>10301</v>
      </c>
      <c r="F2526" s="24" t="s">
        <v>10302</v>
      </c>
      <c r="G2526" s="24" t="s">
        <v>358</v>
      </c>
      <c r="H2526" s="25" t="s">
        <v>10303</v>
      </c>
      <c r="I2526" s="24"/>
      <c r="J2526" s="24" t="s">
        <v>3048</v>
      </c>
      <c r="K2526" s="26">
        <v>45909</v>
      </c>
      <c r="L2526" s="26">
        <v>45994</v>
      </c>
      <c r="M2526" s="26">
        <v>45994</v>
      </c>
      <c r="N2526" s="24"/>
      <c r="O2526" s="26">
        <v>45994</v>
      </c>
      <c r="P2526" s="24" t="s">
        <v>3114</v>
      </c>
      <c r="Q2526" s="24" t="s">
        <v>3094</v>
      </c>
      <c r="R2526" s="24" t="s">
        <v>988</v>
      </c>
    </row>
    <row r="2527" spans="1:18" ht="40.200000000000003">
      <c r="A2527" s="24">
        <v>2526</v>
      </c>
      <c r="B2527" s="24" t="s">
        <v>1701</v>
      </c>
      <c r="C2527" s="29">
        <v>202541121224</v>
      </c>
      <c r="D2527" s="24" t="s">
        <v>413</v>
      </c>
      <c r="E2527" s="24" t="s">
        <v>1702</v>
      </c>
      <c r="F2527" s="24" t="s">
        <v>3091</v>
      </c>
      <c r="G2527" s="24" t="s">
        <v>6790</v>
      </c>
      <c r="H2527" s="25" t="s">
        <v>10304</v>
      </c>
      <c r="I2527" s="24" t="s">
        <v>3152</v>
      </c>
      <c r="J2527" s="24" t="s">
        <v>3048</v>
      </c>
      <c r="K2527" s="26">
        <v>45982</v>
      </c>
      <c r="L2527" s="26">
        <v>45994</v>
      </c>
      <c r="M2527" s="26">
        <v>45994</v>
      </c>
      <c r="N2527" s="26">
        <v>46937</v>
      </c>
      <c r="O2527" s="24"/>
      <c r="P2527" s="24" t="s">
        <v>3062</v>
      </c>
      <c r="Q2527" s="24" t="s">
        <v>3063</v>
      </c>
      <c r="R2527" s="24" t="s">
        <v>968</v>
      </c>
    </row>
    <row r="2528" spans="1:18" ht="53.4">
      <c r="A2528" s="24">
        <v>2527</v>
      </c>
      <c r="B2528" s="24" t="s">
        <v>1703</v>
      </c>
      <c r="C2528" s="29">
        <v>202511120978</v>
      </c>
      <c r="D2528" s="24" t="s">
        <v>33</v>
      </c>
      <c r="E2528" s="24" t="s">
        <v>1704</v>
      </c>
      <c r="F2528" s="24" t="s">
        <v>3052</v>
      </c>
      <c r="G2528" s="24" t="s">
        <v>3319</v>
      </c>
      <c r="H2528" s="25" t="s">
        <v>10305</v>
      </c>
      <c r="I2528" s="24" t="s">
        <v>3152</v>
      </c>
      <c r="J2528" s="24" t="s">
        <v>3048</v>
      </c>
      <c r="K2528" s="26">
        <v>45988</v>
      </c>
      <c r="L2528" s="26">
        <v>45994</v>
      </c>
      <c r="M2528" s="26">
        <v>45994</v>
      </c>
      <c r="N2528" s="26">
        <v>46937</v>
      </c>
      <c r="O2528" s="24"/>
      <c r="P2528" s="24" t="s">
        <v>3659</v>
      </c>
      <c r="Q2528" s="24" t="s">
        <v>3142</v>
      </c>
      <c r="R2528" s="24" t="s">
        <v>968</v>
      </c>
    </row>
    <row r="2529" spans="1:18" ht="53.4">
      <c r="A2529" s="24">
        <v>2528</v>
      </c>
      <c r="B2529" s="24" t="s">
        <v>10306</v>
      </c>
      <c r="C2529" s="29">
        <v>202517121380</v>
      </c>
      <c r="D2529" s="24" t="s">
        <v>48</v>
      </c>
      <c r="E2529" s="24" t="s">
        <v>10307</v>
      </c>
      <c r="F2529" s="24" t="s">
        <v>3066</v>
      </c>
      <c r="G2529" s="24" t="s">
        <v>3319</v>
      </c>
      <c r="H2529" s="25" t="s">
        <v>10308</v>
      </c>
      <c r="I2529" s="24"/>
      <c r="J2529" s="24" t="s">
        <v>3048</v>
      </c>
      <c r="K2529" s="26">
        <v>45880</v>
      </c>
      <c r="L2529" s="26">
        <v>45128</v>
      </c>
      <c r="M2529" s="26">
        <v>45994</v>
      </c>
      <c r="N2529" s="24"/>
      <c r="O2529" s="26">
        <v>45994</v>
      </c>
      <c r="P2529" s="24" t="s">
        <v>3079</v>
      </c>
      <c r="Q2529" s="24" t="s">
        <v>3080</v>
      </c>
      <c r="R2529" s="24" t="s">
        <v>988</v>
      </c>
    </row>
    <row r="2530" spans="1:18" ht="66.599999999999994">
      <c r="A2530" s="24">
        <v>2529</v>
      </c>
      <c r="B2530" s="24" t="s">
        <v>10309</v>
      </c>
      <c r="C2530" s="29">
        <v>202517120973</v>
      </c>
      <c r="D2530" s="24" t="s">
        <v>103</v>
      </c>
      <c r="E2530" s="24" t="s">
        <v>10310</v>
      </c>
      <c r="F2530" s="24" t="s">
        <v>3117</v>
      </c>
      <c r="G2530" s="24" t="s">
        <v>4053</v>
      </c>
      <c r="H2530" s="25" t="s">
        <v>10311</v>
      </c>
      <c r="I2530" s="24"/>
      <c r="J2530" s="24" t="s">
        <v>3048</v>
      </c>
      <c r="K2530" s="26">
        <v>45982</v>
      </c>
      <c r="L2530" s="26">
        <v>45063</v>
      </c>
      <c r="M2530" s="26">
        <v>45994</v>
      </c>
      <c r="N2530" s="24"/>
      <c r="O2530" s="26">
        <v>45994</v>
      </c>
      <c r="P2530" s="24" t="s">
        <v>3435</v>
      </c>
      <c r="Q2530" s="24" t="s">
        <v>3159</v>
      </c>
      <c r="R2530" s="24" t="s">
        <v>988</v>
      </c>
    </row>
    <row r="2531" spans="1:18" ht="40.200000000000003">
      <c r="A2531" s="24">
        <v>2530</v>
      </c>
      <c r="B2531" s="24" t="s">
        <v>10312</v>
      </c>
      <c r="C2531" s="29">
        <v>202547120998</v>
      </c>
      <c r="D2531" s="24" t="s">
        <v>84</v>
      </c>
      <c r="E2531" s="24" t="s">
        <v>10313</v>
      </c>
      <c r="F2531" s="24" t="s">
        <v>3091</v>
      </c>
      <c r="G2531" s="24" t="s">
        <v>84</v>
      </c>
      <c r="H2531" s="25" t="s">
        <v>10314</v>
      </c>
      <c r="I2531" s="24"/>
      <c r="J2531" s="24" t="s">
        <v>3048</v>
      </c>
      <c r="K2531" s="26">
        <v>45973</v>
      </c>
      <c r="L2531" s="26">
        <v>45085</v>
      </c>
      <c r="M2531" s="26">
        <v>45994</v>
      </c>
      <c r="N2531" s="24"/>
      <c r="O2531" s="26">
        <v>46001</v>
      </c>
      <c r="P2531" s="24" t="s">
        <v>3388</v>
      </c>
      <c r="Q2531" s="24" t="s">
        <v>3389</v>
      </c>
      <c r="R2531" s="24" t="s">
        <v>988</v>
      </c>
    </row>
    <row r="2532" spans="1:18" ht="53.4">
      <c r="A2532" s="24">
        <v>2531</v>
      </c>
      <c r="B2532" s="24" t="s">
        <v>10315</v>
      </c>
      <c r="C2532" s="29">
        <v>202541121345</v>
      </c>
      <c r="D2532" s="24" t="s">
        <v>44</v>
      </c>
      <c r="E2532" s="24" t="s">
        <v>10316</v>
      </c>
      <c r="F2532" s="24" t="s">
        <v>3052</v>
      </c>
      <c r="G2532" s="24" t="s">
        <v>3408</v>
      </c>
      <c r="H2532" s="25" t="s">
        <v>10317</v>
      </c>
      <c r="I2532" s="24" t="s">
        <v>23</v>
      </c>
      <c r="J2532" s="24" t="s">
        <v>3334</v>
      </c>
      <c r="K2532" s="26">
        <v>45877</v>
      </c>
      <c r="L2532" s="26">
        <v>45994</v>
      </c>
      <c r="M2532" s="26">
        <v>45994</v>
      </c>
      <c r="N2532" s="24"/>
      <c r="O2532" s="26">
        <v>45999</v>
      </c>
      <c r="P2532" s="24" t="s">
        <v>3098</v>
      </c>
      <c r="Q2532" s="24" t="s">
        <v>3099</v>
      </c>
      <c r="R2532" s="24" t="s">
        <v>3022</v>
      </c>
    </row>
    <row r="2533" spans="1:18" ht="40.200000000000003">
      <c r="A2533" s="24">
        <v>2532</v>
      </c>
      <c r="B2533" s="24" t="s">
        <v>10318</v>
      </c>
      <c r="C2533" s="29">
        <v>202517120960</v>
      </c>
      <c r="D2533" s="24" t="s">
        <v>49</v>
      </c>
      <c r="E2533" s="24" t="s">
        <v>10319</v>
      </c>
      <c r="F2533" s="24" t="s">
        <v>3066</v>
      </c>
      <c r="G2533" s="24" t="s">
        <v>3067</v>
      </c>
      <c r="H2533" s="25" t="s">
        <v>10320</v>
      </c>
      <c r="I2533" s="24"/>
      <c r="J2533" s="24" t="s">
        <v>3048</v>
      </c>
      <c r="K2533" s="26">
        <v>45775</v>
      </c>
      <c r="L2533" s="26">
        <v>45142</v>
      </c>
      <c r="M2533" s="26">
        <v>45994</v>
      </c>
      <c r="N2533" s="24"/>
      <c r="O2533" s="26">
        <v>45994</v>
      </c>
      <c r="P2533" s="24" t="s">
        <v>3135</v>
      </c>
      <c r="Q2533" s="24" t="s">
        <v>3136</v>
      </c>
      <c r="R2533" s="24" t="s">
        <v>988</v>
      </c>
    </row>
    <row r="2534" spans="1:18" ht="53.4">
      <c r="A2534" s="24">
        <v>2533</v>
      </c>
      <c r="B2534" s="24" t="s">
        <v>10321</v>
      </c>
      <c r="C2534" s="29">
        <v>202531121120</v>
      </c>
      <c r="D2534" s="24" t="s">
        <v>38</v>
      </c>
      <c r="E2534" s="24" t="s">
        <v>10322</v>
      </c>
      <c r="F2534" s="24" t="s">
        <v>3052</v>
      </c>
      <c r="G2534" s="24" t="s">
        <v>38</v>
      </c>
      <c r="H2534" s="25" t="s">
        <v>10323</v>
      </c>
      <c r="I2534" s="24" t="s">
        <v>23</v>
      </c>
      <c r="J2534" s="24" t="s">
        <v>3048</v>
      </c>
      <c r="K2534" s="26">
        <v>45860</v>
      </c>
      <c r="L2534" s="26">
        <v>45994</v>
      </c>
      <c r="M2534" s="26">
        <v>45994</v>
      </c>
      <c r="N2534" s="24"/>
      <c r="O2534" s="26">
        <v>45994</v>
      </c>
      <c r="P2534" s="24" t="s">
        <v>3388</v>
      </c>
      <c r="Q2534" s="24" t="s">
        <v>3389</v>
      </c>
      <c r="R2534" s="24" t="s">
        <v>988</v>
      </c>
    </row>
    <row r="2535" spans="1:18" ht="66.599999999999994">
      <c r="A2535" s="24">
        <v>2534</v>
      </c>
      <c r="B2535" s="24" t="s">
        <v>10324</v>
      </c>
      <c r="C2535" s="29">
        <v>202531121070</v>
      </c>
      <c r="D2535" s="24" t="s">
        <v>38</v>
      </c>
      <c r="E2535" s="24" t="s">
        <v>10325</v>
      </c>
      <c r="F2535" s="24" t="s">
        <v>3052</v>
      </c>
      <c r="G2535" s="24" t="s">
        <v>38</v>
      </c>
      <c r="H2535" s="25" t="s">
        <v>10326</v>
      </c>
      <c r="I2535" s="24" t="s">
        <v>23</v>
      </c>
      <c r="J2535" s="24" t="s">
        <v>3048</v>
      </c>
      <c r="K2535" s="26">
        <v>45917</v>
      </c>
      <c r="L2535" s="26">
        <v>45994</v>
      </c>
      <c r="M2535" s="26">
        <v>45994</v>
      </c>
      <c r="N2535" s="24"/>
      <c r="O2535" s="26">
        <v>45994</v>
      </c>
      <c r="P2535" s="24" t="s">
        <v>3933</v>
      </c>
      <c r="Q2535" s="24" t="s">
        <v>3934</v>
      </c>
      <c r="R2535" s="24" t="s">
        <v>988</v>
      </c>
    </row>
    <row r="2536" spans="1:18" ht="40.200000000000003">
      <c r="A2536" s="24">
        <v>2535</v>
      </c>
      <c r="B2536" s="24" t="s">
        <v>10327</v>
      </c>
      <c r="C2536" s="29">
        <v>202517121165</v>
      </c>
      <c r="D2536" s="24" t="s">
        <v>51</v>
      </c>
      <c r="E2536" s="24" t="s">
        <v>10328</v>
      </c>
      <c r="F2536" s="24" t="s">
        <v>3091</v>
      </c>
      <c r="G2536" s="24" t="s">
        <v>51</v>
      </c>
      <c r="H2536" s="25" t="s">
        <v>10329</v>
      </c>
      <c r="I2536" s="24"/>
      <c r="J2536" s="24" t="s">
        <v>3048</v>
      </c>
      <c r="K2536" s="26">
        <v>45959</v>
      </c>
      <c r="L2536" s="26">
        <v>45077</v>
      </c>
      <c r="M2536" s="26">
        <v>45994</v>
      </c>
      <c r="N2536" s="24"/>
      <c r="O2536" s="26">
        <v>45994</v>
      </c>
      <c r="P2536" s="24" t="s">
        <v>3158</v>
      </c>
      <c r="Q2536" s="24" t="s">
        <v>3159</v>
      </c>
      <c r="R2536" s="24" t="s">
        <v>988</v>
      </c>
    </row>
    <row r="2537" spans="1:18" ht="27">
      <c r="A2537" s="24">
        <v>2536</v>
      </c>
      <c r="B2537" s="24" t="s">
        <v>10330</v>
      </c>
      <c r="C2537" s="29">
        <v>202514121071</v>
      </c>
      <c r="D2537" s="24" t="s">
        <v>52</v>
      </c>
      <c r="E2537" s="24" t="s">
        <v>10331</v>
      </c>
      <c r="F2537" s="24" t="s">
        <v>3045</v>
      </c>
      <c r="G2537" s="24" t="s">
        <v>4870</v>
      </c>
      <c r="H2537" s="25" t="s">
        <v>10332</v>
      </c>
      <c r="I2537" s="24"/>
      <c r="J2537" s="24" t="s">
        <v>3048</v>
      </c>
      <c r="K2537" s="26">
        <v>45993</v>
      </c>
      <c r="L2537" s="26">
        <v>45645</v>
      </c>
      <c r="M2537" s="26">
        <v>45994</v>
      </c>
      <c r="N2537" s="24"/>
      <c r="O2537" s="26">
        <v>45994</v>
      </c>
      <c r="P2537" s="24" t="s">
        <v>3397</v>
      </c>
      <c r="Q2537" s="24" t="s">
        <v>3398</v>
      </c>
      <c r="R2537" s="24" t="s">
        <v>988</v>
      </c>
    </row>
    <row r="2538" spans="1:18" ht="66.599999999999994">
      <c r="A2538" s="24">
        <v>2537</v>
      </c>
      <c r="B2538" s="24" t="s">
        <v>10333</v>
      </c>
      <c r="C2538" s="29">
        <v>202517121232</v>
      </c>
      <c r="D2538" s="24" t="s">
        <v>32</v>
      </c>
      <c r="E2538" s="24" t="s">
        <v>10334</v>
      </c>
      <c r="F2538" s="24" t="s">
        <v>3066</v>
      </c>
      <c r="G2538" s="24" t="s">
        <v>3067</v>
      </c>
      <c r="H2538" s="25" t="s">
        <v>10335</v>
      </c>
      <c r="I2538" s="24"/>
      <c r="J2538" s="24" t="s">
        <v>3048</v>
      </c>
      <c r="K2538" s="26">
        <v>45967</v>
      </c>
      <c r="L2538" s="26">
        <v>45212</v>
      </c>
      <c r="M2538" s="26">
        <v>45994</v>
      </c>
      <c r="N2538" s="24"/>
      <c r="O2538" s="26">
        <v>45994</v>
      </c>
      <c r="P2538" s="24" t="s">
        <v>3204</v>
      </c>
      <c r="Q2538" s="24" t="s">
        <v>3205</v>
      </c>
      <c r="R2538" s="24" t="s">
        <v>988</v>
      </c>
    </row>
    <row r="2539" spans="1:18" ht="27">
      <c r="A2539" s="24">
        <v>2538</v>
      </c>
      <c r="B2539" s="24" t="s">
        <v>10336</v>
      </c>
      <c r="C2539" s="29">
        <v>202511121264</v>
      </c>
      <c r="D2539" s="24" t="s">
        <v>62</v>
      </c>
      <c r="E2539" s="24" t="s">
        <v>10337</v>
      </c>
      <c r="F2539" s="24" t="s">
        <v>3052</v>
      </c>
      <c r="G2539" s="24" t="s">
        <v>5354</v>
      </c>
      <c r="H2539" s="25" t="s">
        <v>10338</v>
      </c>
      <c r="I2539" s="24" t="s">
        <v>23</v>
      </c>
      <c r="J2539" s="24" t="s">
        <v>3048</v>
      </c>
      <c r="K2539" s="26">
        <v>45874</v>
      </c>
      <c r="L2539" s="26">
        <v>45994</v>
      </c>
      <c r="M2539" s="26">
        <v>45994</v>
      </c>
      <c r="N2539" s="24"/>
      <c r="O2539" s="26">
        <v>45994</v>
      </c>
      <c r="P2539" s="24" t="s">
        <v>3135</v>
      </c>
      <c r="Q2539" s="24" t="s">
        <v>3136</v>
      </c>
      <c r="R2539" s="24" t="s">
        <v>988</v>
      </c>
    </row>
    <row r="2540" spans="1:18" ht="27">
      <c r="A2540" s="24">
        <v>2539</v>
      </c>
      <c r="B2540" s="24" t="s">
        <v>10339</v>
      </c>
      <c r="C2540" s="29">
        <v>202517120975</v>
      </c>
      <c r="D2540" s="24" t="s">
        <v>70</v>
      </c>
      <c r="E2540" s="24" t="s">
        <v>10340</v>
      </c>
      <c r="F2540" s="24" t="s">
        <v>3302</v>
      </c>
      <c r="G2540" s="24" t="s">
        <v>10341</v>
      </c>
      <c r="H2540" s="25" t="s">
        <v>10342</v>
      </c>
      <c r="I2540" s="24"/>
      <c r="J2540" s="24" t="s">
        <v>3048</v>
      </c>
      <c r="K2540" s="26">
        <v>45981</v>
      </c>
      <c r="L2540" s="26">
        <v>45085</v>
      </c>
      <c r="M2540" s="26">
        <v>45994</v>
      </c>
      <c r="N2540" s="24"/>
      <c r="O2540" s="26">
        <v>45994</v>
      </c>
      <c r="P2540" s="24" t="s">
        <v>3305</v>
      </c>
      <c r="Q2540" s="24" t="s">
        <v>3306</v>
      </c>
      <c r="R2540" s="24" t="s">
        <v>988</v>
      </c>
    </row>
    <row r="2541" spans="1:18" ht="53.4">
      <c r="A2541" s="24">
        <v>2540</v>
      </c>
      <c r="B2541" s="24" t="s">
        <v>10343</v>
      </c>
      <c r="C2541" s="29">
        <v>202547121160</v>
      </c>
      <c r="D2541" s="24" t="s">
        <v>218</v>
      </c>
      <c r="E2541" s="24" t="s">
        <v>10344</v>
      </c>
      <c r="F2541" s="24" t="s">
        <v>3760</v>
      </c>
      <c r="G2541" s="24" t="s">
        <v>10345</v>
      </c>
      <c r="H2541" s="25" t="s">
        <v>10346</v>
      </c>
      <c r="I2541" s="24"/>
      <c r="J2541" s="24" t="s">
        <v>3048</v>
      </c>
      <c r="K2541" s="26">
        <v>45938</v>
      </c>
      <c r="L2541" s="26">
        <v>45049</v>
      </c>
      <c r="M2541" s="26">
        <v>45994</v>
      </c>
      <c r="N2541" s="24"/>
      <c r="O2541" s="26">
        <v>45994</v>
      </c>
      <c r="P2541" s="24" t="s">
        <v>3224</v>
      </c>
      <c r="Q2541" s="24" t="s">
        <v>3225</v>
      </c>
      <c r="R2541" s="24" t="s">
        <v>988</v>
      </c>
    </row>
    <row r="2542" spans="1:18" ht="40.200000000000003">
      <c r="A2542" s="24">
        <v>2541</v>
      </c>
      <c r="B2542" s="24" t="s">
        <v>1705</v>
      </c>
      <c r="C2542" s="29">
        <v>202511121306</v>
      </c>
      <c r="D2542" s="24" t="s">
        <v>54</v>
      </c>
      <c r="E2542" s="24" t="s">
        <v>1706</v>
      </c>
      <c r="F2542" s="24" t="s">
        <v>3091</v>
      </c>
      <c r="G2542" s="24" t="s">
        <v>54</v>
      </c>
      <c r="H2542" s="25" t="s">
        <v>10347</v>
      </c>
      <c r="I2542" s="24" t="s">
        <v>3152</v>
      </c>
      <c r="J2542" s="24" t="s">
        <v>8446</v>
      </c>
      <c r="K2542" s="26">
        <v>45923</v>
      </c>
      <c r="L2542" s="26">
        <v>45994</v>
      </c>
      <c r="M2542" s="26">
        <v>45994</v>
      </c>
      <c r="N2542" s="26">
        <v>46937</v>
      </c>
      <c r="O2542" s="24"/>
      <c r="P2542" s="24" t="s">
        <v>3397</v>
      </c>
      <c r="Q2542" s="24" t="s">
        <v>3398</v>
      </c>
      <c r="R2542" s="24" t="s">
        <v>968</v>
      </c>
    </row>
    <row r="2543" spans="1:18" ht="53.4">
      <c r="A2543" s="24">
        <v>2542</v>
      </c>
      <c r="B2543" s="24" t="s">
        <v>10348</v>
      </c>
      <c r="C2543" s="29">
        <v>202511121395</v>
      </c>
      <c r="D2543" s="24" t="s">
        <v>72</v>
      </c>
      <c r="E2543" s="24" t="s">
        <v>10349</v>
      </c>
      <c r="F2543" s="24" t="s">
        <v>3052</v>
      </c>
      <c r="G2543" s="24" t="s">
        <v>3319</v>
      </c>
      <c r="H2543" s="25" t="s">
        <v>10350</v>
      </c>
      <c r="I2543" s="24" t="s">
        <v>23</v>
      </c>
      <c r="J2543" s="24" t="s">
        <v>3048</v>
      </c>
      <c r="K2543" s="26">
        <v>45965</v>
      </c>
      <c r="L2543" s="26">
        <v>45994</v>
      </c>
      <c r="M2543" s="26">
        <v>45994</v>
      </c>
      <c r="N2543" s="24"/>
      <c r="O2543" s="26">
        <v>45994</v>
      </c>
      <c r="P2543" s="24" t="s">
        <v>3049</v>
      </c>
      <c r="Q2543" s="24" t="s">
        <v>3050</v>
      </c>
      <c r="R2543" s="24" t="s">
        <v>988</v>
      </c>
    </row>
    <row r="2544" spans="1:18" ht="53.4">
      <c r="A2544" s="24">
        <v>2543</v>
      </c>
      <c r="B2544" s="24" t="s">
        <v>10351</v>
      </c>
      <c r="C2544" s="29">
        <v>202541121037</v>
      </c>
      <c r="D2544" s="24" t="s">
        <v>60</v>
      </c>
      <c r="E2544" s="24" t="s">
        <v>10352</v>
      </c>
      <c r="F2544" s="24" t="s">
        <v>3059</v>
      </c>
      <c r="G2544" s="24" t="s">
        <v>4375</v>
      </c>
      <c r="H2544" s="25" t="s">
        <v>10353</v>
      </c>
      <c r="I2544" s="24" t="s">
        <v>23</v>
      </c>
      <c r="J2544" s="24" t="s">
        <v>3048</v>
      </c>
      <c r="K2544" s="26">
        <v>45993</v>
      </c>
      <c r="L2544" s="26">
        <v>45994</v>
      </c>
      <c r="M2544" s="26">
        <v>45994</v>
      </c>
      <c r="N2544" s="24"/>
      <c r="O2544" s="26">
        <v>45994</v>
      </c>
      <c r="P2544" s="24" t="s">
        <v>3062</v>
      </c>
      <c r="Q2544" s="24" t="s">
        <v>3063</v>
      </c>
      <c r="R2544" s="24" t="s">
        <v>988</v>
      </c>
    </row>
    <row r="2545" spans="1:18" ht="40.200000000000003">
      <c r="A2545" s="24">
        <v>2544</v>
      </c>
      <c r="B2545" s="24" t="s">
        <v>10354</v>
      </c>
      <c r="C2545" s="29">
        <v>202547121116</v>
      </c>
      <c r="D2545" s="24" t="s">
        <v>270</v>
      </c>
      <c r="E2545" s="24" t="s">
        <v>10355</v>
      </c>
      <c r="F2545" s="24" t="s">
        <v>3302</v>
      </c>
      <c r="G2545" s="24" t="s">
        <v>10356</v>
      </c>
      <c r="H2545" s="25" t="s">
        <v>10357</v>
      </c>
      <c r="I2545" s="24"/>
      <c r="J2545" s="24" t="s">
        <v>3048</v>
      </c>
      <c r="K2545" s="26">
        <v>45946</v>
      </c>
      <c r="L2545" s="26">
        <v>45051</v>
      </c>
      <c r="M2545" s="26">
        <v>45994</v>
      </c>
      <c r="N2545" s="24"/>
      <c r="O2545" s="26">
        <v>45994</v>
      </c>
      <c r="P2545" s="24" t="s">
        <v>3278</v>
      </c>
      <c r="Q2545" s="24" t="s">
        <v>3279</v>
      </c>
      <c r="R2545" s="24" t="s">
        <v>988</v>
      </c>
    </row>
    <row r="2546" spans="1:18" ht="40.200000000000003">
      <c r="A2546" s="24">
        <v>2545</v>
      </c>
      <c r="B2546" s="24" t="s">
        <v>10358</v>
      </c>
      <c r="C2546" s="29">
        <v>202547120979</v>
      </c>
      <c r="D2546" s="24" t="s">
        <v>31</v>
      </c>
      <c r="E2546" s="24" t="s">
        <v>10359</v>
      </c>
      <c r="F2546" s="24" t="s">
        <v>3091</v>
      </c>
      <c r="G2546" s="24" t="s">
        <v>31</v>
      </c>
      <c r="H2546" s="25" t="s">
        <v>10360</v>
      </c>
      <c r="I2546" s="24"/>
      <c r="J2546" s="24" t="s">
        <v>3048</v>
      </c>
      <c r="K2546" s="26">
        <v>45987</v>
      </c>
      <c r="L2546" s="26">
        <v>45118</v>
      </c>
      <c r="M2546" s="26">
        <v>45994</v>
      </c>
      <c r="N2546" s="24"/>
      <c r="O2546" s="26">
        <v>45994</v>
      </c>
      <c r="P2546" s="24" t="s">
        <v>3098</v>
      </c>
      <c r="Q2546" s="24" t="s">
        <v>3099</v>
      </c>
      <c r="R2546" s="24" t="s">
        <v>988</v>
      </c>
    </row>
    <row r="2547" spans="1:18" ht="53.4">
      <c r="A2547" s="24">
        <v>2546</v>
      </c>
      <c r="B2547" s="24" t="s">
        <v>10361</v>
      </c>
      <c r="C2547" s="29">
        <v>202517121401</v>
      </c>
      <c r="D2547" s="24" t="s">
        <v>31</v>
      </c>
      <c r="E2547" s="24" t="s">
        <v>10362</v>
      </c>
      <c r="F2547" s="24" t="s">
        <v>3091</v>
      </c>
      <c r="G2547" s="24" t="s">
        <v>31</v>
      </c>
      <c r="H2547" s="25" t="s">
        <v>10363</v>
      </c>
      <c r="I2547" s="24"/>
      <c r="J2547" s="24" t="s">
        <v>3048</v>
      </c>
      <c r="K2547" s="26">
        <v>45987</v>
      </c>
      <c r="L2547" s="26">
        <v>45135</v>
      </c>
      <c r="M2547" s="26">
        <v>45994</v>
      </c>
      <c r="N2547" s="24"/>
      <c r="O2547" s="26">
        <v>45994</v>
      </c>
      <c r="P2547" s="24" t="s">
        <v>3364</v>
      </c>
      <c r="Q2547" s="24" t="s">
        <v>3255</v>
      </c>
      <c r="R2547" s="24" t="s">
        <v>988</v>
      </c>
    </row>
    <row r="2548" spans="1:18" ht="53.4">
      <c r="A2548" s="24">
        <v>2547</v>
      </c>
      <c r="B2548" s="24" t="s">
        <v>1716</v>
      </c>
      <c r="C2548" s="29">
        <v>202541121691</v>
      </c>
      <c r="D2548" s="24" t="s">
        <v>33</v>
      </c>
      <c r="E2548" s="24" t="s">
        <v>1717</v>
      </c>
      <c r="F2548" s="24" t="s">
        <v>3052</v>
      </c>
      <c r="G2548" s="24" t="s">
        <v>3319</v>
      </c>
      <c r="H2548" s="25" t="s">
        <v>10364</v>
      </c>
      <c r="I2548" s="24" t="s">
        <v>3152</v>
      </c>
      <c r="J2548" s="24" t="s">
        <v>3048</v>
      </c>
      <c r="K2548" s="26">
        <v>45989</v>
      </c>
      <c r="L2548" s="26">
        <v>45995</v>
      </c>
      <c r="M2548" s="26">
        <v>45995</v>
      </c>
      <c r="N2548" s="26">
        <v>46938</v>
      </c>
      <c r="O2548" s="24"/>
      <c r="P2548" s="24" t="s">
        <v>3168</v>
      </c>
      <c r="Q2548" s="24" t="s">
        <v>3050</v>
      </c>
      <c r="R2548" s="24" t="s">
        <v>968</v>
      </c>
    </row>
    <row r="2549" spans="1:18" ht="53.4">
      <c r="A2549" s="24">
        <v>2548</v>
      </c>
      <c r="B2549" s="24" t="s">
        <v>1714</v>
      </c>
      <c r="C2549" s="29">
        <v>202541121539</v>
      </c>
      <c r="D2549" s="24" t="s">
        <v>37</v>
      </c>
      <c r="E2549" s="24" t="s">
        <v>1715</v>
      </c>
      <c r="F2549" s="24" t="s">
        <v>3059</v>
      </c>
      <c r="G2549" s="24" t="s">
        <v>3330</v>
      </c>
      <c r="H2549" s="25" t="s">
        <v>10365</v>
      </c>
      <c r="I2549" s="24" t="s">
        <v>23</v>
      </c>
      <c r="J2549" s="24" t="s">
        <v>3048</v>
      </c>
      <c r="K2549" s="26">
        <v>45944</v>
      </c>
      <c r="L2549" s="26">
        <v>45995</v>
      </c>
      <c r="M2549" s="26">
        <v>45995</v>
      </c>
      <c r="N2549" s="26">
        <v>46938</v>
      </c>
      <c r="O2549" s="24"/>
      <c r="P2549" s="24" t="s">
        <v>3062</v>
      </c>
      <c r="Q2549" s="24" t="s">
        <v>3063</v>
      </c>
      <c r="R2549" s="24" t="s">
        <v>974</v>
      </c>
    </row>
    <row r="2550" spans="1:18" ht="53.4">
      <c r="A2550" s="24">
        <v>2549</v>
      </c>
      <c r="B2550" s="24" t="s">
        <v>1718</v>
      </c>
      <c r="C2550" s="29">
        <v>202541121699</v>
      </c>
      <c r="D2550" s="24" t="s">
        <v>37</v>
      </c>
      <c r="E2550" s="24" t="s">
        <v>1719</v>
      </c>
      <c r="F2550" s="24" t="s">
        <v>3059</v>
      </c>
      <c r="G2550" s="24" t="s">
        <v>3330</v>
      </c>
      <c r="H2550" s="25" t="s">
        <v>10366</v>
      </c>
      <c r="I2550" s="24" t="s">
        <v>23</v>
      </c>
      <c r="J2550" s="24" t="s">
        <v>3048</v>
      </c>
      <c r="K2550" s="26">
        <v>45925</v>
      </c>
      <c r="L2550" s="26">
        <v>45995</v>
      </c>
      <c r="M2550" s="26">
        <v>45995</v>
      </c>
      <c r="N2550" s="26">
        <v>46938</v>
      </c>
      <c r="O2550" s="24"/>
      <c r="P2550" s="24" t="s">
        <v>3364</v>
      </c>
      <c r="Q2550" s="24" t="s">
        <v>3255</v>
      </c>
      <c r="R2550" s="24" t="s">
        <v>974</v>
      </c>
    </row>
    <row r="2551" spans="1:18" ht="53.4">
      <c r="A2551" s="24">
        <v>2550</v>
      </c>
      <c r="B2551" s="24" t="s">
        <v>1712</v>
      </c>
      <c r="C2551" s="29">
        <v>202541121863</v>
      </c>
      <c r="D2551" s="24" t="s">
        <v>37</v>
      </c>
      <c r="E2551" s="24" t="s">
        <v>1713</v>
      </c>
      <c r="F2551" s="24" t="s">
        <v>3059</v>
      </c>
      <c r="G2551" s="24" t="s">
        <v>3330</v>
      </c>
      <c r="H2551" s="25" t="s">
        <v>10367</v>
      </c>
      <c r="I2551" s="24" t="s">
        <v>23</v>
      </c>
      <c r="J2551" s="24" t="s">
        <v>3048</v>
      </c>
      <c r="K2551" s="26">
        <v>45929</v>
      </c>
      <c r="L2551" s="26">
        <v>45995</v>
      </c>
      <c r="M2551" s="26">
        <v>45995</v>
      </c>
      <c r="N2551" s="26">
        <v>46938</v>
      </c>
      <c r="O2551" s="24"/>
      <c r="P2551" s="24" t="s">
        <v>3220</v>
      </c>
      <c r="Q2551" s="24" t="s">
        <v>3221</v>
      </c>
      <c r="R2551" s="24" t="s">
        <v>974</v>
      </c>
    </row>
    <row r="2552" spans="1:18" ht="66.599999999999994">
      <c r="A2552" s="24">
        <v>2551</v>
      </c>
      <c r="B2552" s="24" t="s">
        <v>1710</v>
      </c>
      <c r="C2552" s="29">
        <v>202541121828</v>
      </c>
      <c r="D2552" s="24" t="s">
        <v>37</v>
      </c>
      <c r="E2552" s="24" t="s">
        <v>1711</v>
      </c>
      <c r="F2552" s="24" t="s">
        <v>3059</v>
      </c>
      <c r="G2552" s="24" t="s">
        <v>3330</v>
      </c>
      <c r="H2552" s="25" t="s">
        <v>10368</v>
      </c>
      <c r="I2552" s="24" t="s">
        <v>23</v>
      </c>
      <c r="J2552" s="24" t="s">
        <v>3048</v>
      </c>
      <c r="K2552" s="26">
        <v>45925</v>
      </c>
      <c r="L2552" s="26">
        <v>45995</v>
      </c>
      <c r="M2552" s="26">
        <v>45995</v>
      </c>
      <c r="N2552" s="26">
        <v>46938</v>
      </c>
      <c r="O2552" s="24"/>
      <c r="P2552" s="24" t="s">
        <v>3204</v>
      </c>
      <c r="Q2552" s="24" t="s">
        <v>3205</v>
      </c>
      <c r="R2552" s="24" t="s">
        <v>974</v>
      </c>
    </row>
    <row r="2553" spans="1:18" ht="53.4">
      <c r="A2553" s="24">
        <v>2552</v>
      </c>
      <c r="B2553" s="24" t="s">
        <v>1708</v>
      </c>
      <c r="C2553" s="29">
        <v>202541121668</v>
      </c>
      <c r="D2553" s="24" t="s">
        <v>37</v>
      </c>
      <c r="E2553" s="24" t="s">
        <v>1709</v>
      </c>
      <c r="F2553" s="24" t="s">
        <v>3059</v>
      </c>
      <c r="G2553" s="24" t="s">
        <v>3330</v>
      </c>
      <c r="H2553" s="25" t="s">
        <v>10369</v>
      </c>
      <c r="I2553" s="24" t="s">
        <v>23</v>
      </c>
      <c r="J2553" s="24" t="s">
        <v>3048</v>
      </c>
      <c r="K2553" s="26">
        <v>45919</v>
      </c>
      <c r="L2553" s="26">
        <v>45995</v>
      </c>
      <c r="M2553" s="26">
        <v>45995</v>
      </c>
      <c r="N2553" s="26">
        <v>46938</v>
      </c>
      <c r="O2553" s="24"/>
      <c r="P2553" s="24" t="s">
        <v>3254</v>
      </c>
      <c r="Q2553" s="24" t="s">
        <v>3255</v>
      </c>
      <c r="R2553" s="24" t="s">
        <v>974</v>
      </c>
    </row>
    <row r="2554" spans="1:18" ht="40.200000000000003">
      <c r="A2554" s="24">
        <v>2553</v>
      </c>
      <c r="B2554" s="24" t="s">
        <v>10370</v>
      </c>
      <c r="C2554" s="29">
        <v>202541121913</v>
      </c>
      <c r="D2554" s="24" t="s">
        <v>39</v>
      </c>
      <c r="E2554" s="24" t="s">
        <v>10371</v>
      </c>
      <c r="F2554" s="24" t="s">
        <v>3165</v>
      </c>
      <c r="G2554" s="24" t="s">
        <v>3166</v>
      </c>
      <c r="H2554" s="25" t="s">
        <v>10372</v>
      </c>
      <c r="I2554" s="24" t="s">
        <v>23</v>
      </c>
      <c r="J2554" s="24" t="s">
        <v>3048</v>
      </c>
      <c r="K2554" s="26">
        <v>45944</v>
      </c>
      <c r="L2554" s="26">
        <v>45995</v>
      </c>
      <c r="M2554" s="26">
        <v>45995</v>
      </c>
      <c r="N2554" s="24"/>
      <c r="O2554" s="26">
        <v>45995</v>
      </c>
      <c r="P2554" s="24" t="s">
        <v>3278</v>
      </c>
      <c r="Q2554" s="24" t="s">
        <v>3279</v>
      </c>
      <c r="R2554" s="24" t="s">
        <v>988</v>
      </c>
    </row>
    <row r="2555" spans="1:18" ht="40.200000000000003">
      <c r="A2555" s="24">
        <v>2554</v>
      </c>
      <c r="B2555" s="24" t="s">
        <v>10373</v>
      </c>
      <c r="C2555" s="29">
        <v>202517121801</v>
      </c>
      <c r="D2555" s="24" t="s">
        <v>59</v>
      </c>
      <c r="E2555" s="24" t="s">
        <v>10374</v>
      </c>
      <c r="F2555" s="24" t="s">
        <v>3066</v>
      </c>
      <c r="G2555" s="24" t="s">
        <v>3319</v>
      </c>
      <c r="H2555" s="25" t="s">
        <v>10375</v>
      </c>
      <c r="I2555" s="24"/>
      <c r="J2555" s="24" t="s">
        <v>3048</v>
      </c>
      <c r="K2555" s="26">
        <v>45951</v>
      </c>
      <c r="L2555" s="26">
        <v>45057</v>
      </c>
      <c r="M2555" s="26">
        <v>45995</v>
      </c>
      <c r="N2555" s="24"/>
      <c r="O2555" s="26">
        <v>45995</v>
      </c>
      <c r="P2555" s="24" t="s">
        <v>3284</v>
      </c>
      <c r="Q2555" s="24" t="s">
        <v>3285</v>
      </c>
      <c r="R2555" s="24" t="s">
        <v>988</v>
      </c>
    </row>
    <row r="2556" spans="1:18" ht="66.599999999999994">
      <c r="A2556" s="24">
        <v>2555</v>
      </c>
      <c r="B2556" s="24" t="s">
        <v>806</v>
      </c>
      <c r="C2556" s="29">
        <v>202514121987</v>
      </c>
      <c r="D2556" s="24" t="s">
        <v>58</v>
      </c>
      <c r="E2556" s="24" t="s">
        <v>807</v>
      </c>
      <c r="F2556" s="24" t="s">
        <v>3312</v>
      </c>
      <c r="G2556" s="24" t="s">
        <v>3576</v>
      </c>
      <c r="H2556" s="25" t="s">
        <v>10376</v>
      </c>
      <c r="I2556" s="24"/>
      <c r="J2556" s="24" t="s">
        <v>3048</v>
      </c>
      <c r="K2556" s="26">
        <v>45993</v>
      </c>
      <c r="L2556" s="26">
        <v>45631</v>
      </c>
      <c r="M2556" s="26">
        <v>45995</v>
      </c>
      <c r="N2556" s="26">
        <v>46573</v>
      </c>
      <c r="O2556" s="24"/>
      <c r="P2556" s="24" t="s">
        <v>4128</v>
      </c>
      <c r="Q2556" s="24" t="s">
        <v>3360</v>
      </c>
      <c r="R2556" s="24" t="s">
        <v>650</v>
      </c>
    </row>
    <row r="2557" spans="1:18" ht="40.200000000000003">
      <c r="A2557" s="24">
        <v>2556</v>
      </c>
      <c r="B2557" s="24" t="s">
        <v>808</v>
      </c>
      <c r="C2557" s="29">
        <v>202514121728</v>
      </c>
      <c r="D2557" s="24" t="s">
        <v>110</v>
      </c>
      <c r="E2557" s="24" t="s">
        <v>809</v>
      </c>
      <c r="F2557" s="24" t="s">
        <v>3066</v>
      </c>
      <c r="G2557" s="24" t="s">
        <v>3319</v>
      </c>
      <c r="H2557" s="25" t="s">
        <v>10377</v>
      </c>
      <c r="I2557" s="24"/>
      <c r="J2557" s="24" t="s">
        <v>3048</v>
      </c>
      <c r="K2557" s="26">
        <v>45995</v>
      </c>
      <c r="L2557" s="26">
        <v>45632</v>
      </c>
      <c r="M2557" s="26">
        <v>45995</v>
      </c>
      <c r="N2557" s="26">
        <v>46574</v>
      </c>
      <c r="O2557" s="24"/>
      <c r="P2557" s="24" t="s">
        <v>3049</v>
      </c>
      <c r="Q2557" s="24" t="s">
        <v>3050</v>
      </c>
      <c r="R2557" s="24" t="s">
        <v>650</v>
      </c>
    </row>
    <row r="2558" spans="1:18" ht="79.8">
      <c r="A2558" s="24">
        <v>2557</v>
      </c>
      <c r="B2558" s="24" t="s">
        <v>10378</v>
      </c>
      <c r="C2558" s="29">
        <v>202517121896</v>
      </c>
      <c r="D2558" s="24" t="s">
        <v>145</v>
      </c>
      <c r="E2558" s="24" t="s">
        <v>10379</v>
      </c>
      <c r="F2558" s="24" t="s">
        <v>3091</v>
      </c>
      <c r="G2558" s="24" t="s">
        <v>7368</v>
      </c>
      <c r="H2558" s="25" t="s">
        <v>10380</v>
      </c>
      <c r="I2558" s="24"/>
      <c r="J2558" s="24" t="s">
        <v>3048</v>
      </c>
      <c r="K2558" s="26">
        <v>45978</v>
      </c>
      <c r="L2558" s="26">
        <v>45086</v>
      </c>
      <c r="M2558" s="26">
        <v>45995</v>
      </c>
      <c r="N2558" s="24"/>
      <c r="O2558" s="26">
        <v>45995</v>
      </c>
      <c r="P2558" s="24" t="s">
        <v>3158</v>
      </c>
      <c r="Q2558" s="24" t="s">
        <v>3159</v>
      </c>
      <c r="R2558" s="24" t="s">
        <v>988</v>
      </c>
    </row>
    <row r="2559" spans="1:18" ht="53.4">
      <c r="A2559" s="24">
        <v>2558</v>
      </c>
      <c r="B2559" s="24" t="s">
        <v>10381</v>
      </c>
      <c r="C2559" s="29">
        <v>202511122113</v>
      </c>
      <c r="D2559" s="24" t="s">
        <v>63</v>
      </c>
      <c r="E2559" s="24" t="s">
        <v>10382</v>
      </c>
      <c r="F2559" s="24" t="s">
        <v>3052</v>
      </c>
      <c r="G2559" s="24" t="s">
        <v>4014</v>
      </c>
      <c r="H2559" s="25" t="s">
        <v>10383</v>
      </c>
      <c r="I2559" s="24" t="s">
        <v>23</v>
      </c>
      <c r="J2559" s="24" t="s">
        <v>3048</v>
      </c>
      <c r="K2559" s="26">
        <v>45940</v>
      </c>
      <c r="L2559" s="26">
        <v>45995</v>
      </c>
      <c r="M2559" s="26">
        <v>45995</v>
      </c>
      <c r="N2559" s="24"/>
      <c r="O2559" s="26">
        <v>45995</v>
      </c>
      <c r="P2559" s="24" t="s">
        <v>3098</v>
      </c>
      <c r="Q2559" s="24" t="s">
        <v>3099</v>
      </c>
      <c r="R2559" s="24" t="s">
        <v>988</v>
      </c>
    </row>
    <row r="2560" spans="1:18" ht="40.200000000000003">
      <c r="A2560" s="24">
        <v>2559</v>
      </c>
      <c r="B2560" s="24" t="s">
        <v>10384</v>
      </c>
      <c r="C2560" s="29">
        <v>202531121955</v>
      </c>
      <c r="D2560" s="24" t="s">
        <v>38</v>
      </c>
      <c r="E2560" s="24" t="s">
        <v>10385</v>
      </c>
      <c r="F2560" s="24" t="s">
        <v>3052</v>
      </c>
      <c r="G2560" s="24" t="s">
        <v>38</v>
      </c>
      <c r="H2560" s="25" t="s">
        <v>10386</v>
      </c>
      <c r="I2560" s="24" t="s">
        <v>23</v>
      </c>
      <c r="J2560" s="24" t="s">
        <v>3048</v>
      </c>
      <c r="K2560" s="26">
        <v>45909</v>
      </c>
      <c r="L2560" s="26">
        <v>45995</v>
      </c>
      <c r="M2560" s="26">
        <v>45995</v>
      </c>
      <c r="N2560" s="24"/>
      <c r="O2560" s="26">
        <v>45995</v>
      </c>
      <c r="P2560" s="24" t="s">
        <v>3120</v>
      </c>
      <c r="Q2560" s="24" t="s">
        <v>3121</v>
      </c>
      <c r="R2560" s="24" t="s">
        <v>988</v>
      </c>
    </row>
    <row r="2561" spans="1:18" ht="53.4">
      <c r="A2561" s="24">
        <v>2560</v>
      </c>
      <c r="B2561" s="24" t="s">
        <v>10387</v>
      </c>
      <c r="C2561" s="29">
        <v>202531121662</v>
      </c>
      <c r="D2561" s="24" t="s">
        <v>38</v>
      </c>
      <c r="E2561" s="24" t="s">
        <v>10388</v>
      </c>
      <c r="F2561" s="24" t="s">
        <v>3052</v>
      </c>
      <c r="G2561" s="24" t="s">
        <v>38</v>
      </c>
      <c r="H2561" s="25" t="s">
        <v>10389</v>
      </c>
      <c r="I2561" s="24" t="s">
        <v>23</v>
      </c>
      <c r="J2561" s="24" t="s">
        <v>3048</v>
      </c>
      <c r="K2561" s="26">
        <v>45861</v>
      </c>
      <c r="L2561" s="26">
        <v>45995</v>
      </c>
      <c r="M2561" s="26">
        <v>45995</v>
      </c>
      <c r="N2561" s="24"/>
      <c r="O2561" s="26">
        <v>45995</v>
      </c>
      <c r="P2561" s="24" t="s">
        <v>3335</v>
      </c>
      <c r="Q2561" s="24" t="s">
        <v>3336</v>
      </c>
      <c r="R2561" s="24" t="s">
        <v>988</v>
      </c>
    </row>
    <row r="2562" spans="1:18" ht="40.200000000000003">
      <c r="A2562" s="24">
        <v>2561</v>
      </c>
      <c r="B2562" s="24" t="s">
        <v>10390</v>
      </c>
      <c r="C2562" s="29">
        <v>202531121581</v>
      </c>
      <c r="D2562" s="24" t="s">
        <v>38</v>
      </c>
      <c r="E2562" s="24" t="s">
        <v>10391</v>
      </c>
      <c r="F2562" s="24" t="s">
        <v>3052</v>
      </c>
      <c r="G2562" s="24" t="s">
        <v>38</v>
      </c>
      <c r="H2562" s="25" t="s">
        <v>10392</v>
      </c>
      <c r="I2562" s="24" t="s">
        <v>23</v>
      </c>
      <c r="J2562" s="24" t="s">
        <v>3048</v>
      </c>
      <c r="K2562" s="26">
        <v>45686</v>
      </c>
      <c r="L2562" s="26">
        <v>45995</v>
      </c>
      <c r="M2562" s="26">
        <v>45995</v>
      </c>
      <c r="N2562" s="24"/>
      <c r="O2562" s="26">
        <v>45995</v>
      </c>
      <c r="P2562" s="24" t="s">
        <v>3933</v>
      </c>
      <c r="Q2562" s="24" t="s">
        <v>3934</v>
      </c>
      <c r="R2562" s="24" t="s">
        <v>988</v>
      </c>
    </row>
    <row r="2563" spans="1:18" ht="53.4">
      <c r="A2563" s="24">
        <v>2562</v>
      </c>
      <c r="B2563" s="24" t="s">
        <v>10393</v>
      </c>
      <c r="C2563" s="29">
        <v>202517121922</v>
      </c>
      <c r="D2563" s="24" t="s">
        <v>35</v>
      </c>
      <c r="E2563" s="24" t="s">
        <v>10394</v>
      </c>
      <c r="F2563" s="24" t="s">
        <v>3091</v>
      </c>
      <c r="G2563" s="24" t="s">
        <v>3213</v>
      </c>
      <c r="H2563" s="25" t="s">
        <v>10395</v>
      </c>
      <c r="I2563" s="24"/>
      <c r="J2563" s="24" t="s">
        <v>3048</v>
      </c>
      <c r="K2563" s="26">
        <v>45943</v>
      </c>
      <c r="L2563" s="26">
        <v>45057</v>
      </c>
      <c r="M2563" s="26">
        <v>45995</v>
      </c>
      <c r="N2563" s="24"/>
      <c r="O2563" s="26">
        <v>45995</v>
      </c>
      <c r="P2563" s="24" t="s">
        <v>3254</v>
      </c>
      <c r="Q2563" s="24" t="s">
        <v>3255</v>
      </c>
      <c r="R2563" s="24" t="s">
        <v>988</v>
      </c>
    </row>
    <row r="2564" spans="1:18" ht="53.4">
      <c r="A2564" s="24">
        <v>2563</v>
      </c>
      <c r="B2564" s="24" t="s">
        <v>10396</v>
      </c>
      <c r="C2564" s="29">
        <v>202517122165</v>
      </c>
      <c r="D2564" s="24" t="s">
        <v>35</v>
      </c>
      <c r="E2564" s="24" t="s">
        <v>10397</v>
      </c>
      <c r="F2564" s="24" t="s">
        <v>3091</v>
      </c>
      <c r="G2564" s="24" t="s">
        <v>3213</v>
      </c>
      <c r="H2564" s="25" t="s">
        <v>10398</v>
      </c>
      <c r="I2564" s="24"/>
      <c r="J2564" s="24" t="s">
        <v>3048</v>
      </c>
      <c r="K2564" s="26">
        <v>45966</v>
      </c>
      <c r="L2564" s="26">
        <v>45059</v>
      </c>
      <c r="M2564" s="26">
        <v>45995</v>
      </c>
      <c r="N2564" s="24"/>
      <c r="O2564" s="26">
        <v>45995</v>
      </c>
      <c r="P2564" s="24" t="s">
        <v>4128</v>
      </c>
      <c r="Q2564" s="24" t="s">
        <v>3360</v>
      </c>
      <c r="R2564" s="24" t="s">
        <v>988</v>
      </c>
    </row>
    <row r="2565" spans="1:18" ht="53.4">
      <c r="A2565" s="24">
        <v>2564</v>
      </c>
      <c r="B2565" s="24" t="s">
        <v>1707</v>
      </c>
      <c r="C2565" s="29">
        <v>202541121960</v>
      </c>
      <c r="D2565" s="24" t="s">
        <v>249</v>
      </c>
      <c r="E2565" s="24" t="s">
        <v>649</v>
      </c>
      <c r="F2565" s="24" t="s">
        <v>3052</v>
      </c>
      <c r="G2565" s="24" t="s">
        <v>249</v>
      </c>
      <c r="H2565" s="25" t="s">
        <v>10399</v>
      </c>
      <c r="I2565" s="24" t="s">
        <v>3152</v>
      </c>
      <c r="J2565" s="24" t="s">
        <v>3470</v>
      </c>
      <c r="K2565" s="26">
        <v>45973</v>
      </c>
      <c r="L2565" s="26">
        <v>45995</v>
      </c>
      <c r="M2565" s="26">
        <v>45995</v>
      </c>
      <c r="N2565" s="26">
        <v>46938</v>
      </c>
      <c r="O2565" s="24"/>
      <c r="P2565" s="24" t="s">
        <v>3120</v>
      </c>
      <c r="Q2565" s="24" t="s">
        <v>3121</v>
      </c>
      <c r="R2565" s="24" t="s">
        <v>968</v>
      </c>
    </row>
    <row r="2566" spans="1:18" ht="53.4">
      <c r="A2566" s="24">
        <v>2565</v>
      </c>
      <c r="B2566" s="24" t="s">
        <v>10400</v>
      </c>
      <c r="C2566" s="29">
        <v>202547121895</v>
      </c>
      <c r="D2566" s="24" t="s">
        <v>82</v>
      </c>
      <c r="E2566" s="24" t="s">
        <v>649</v>
      </c>
      <c r="F2566" s="24" t="s">
        <v>3045</v>
      </c>
      <c r="G2566" s="24" t="s">
        <v>6009</v>
      </c>
      <c r="H2566" s="25" t="s">
        <v>10401</v>
      </c>
      <c r="I2566" s="24"/>
      <c r="J2566" s="24" t="s">
        <v>3048</v>
      </c>
      <c r="K2566" s="26">
        <v>45768</v>
      </c>
      <c r="L2566" s="26">
        <v>45099</v>
      </c>
      <c r="M2566" s="26">
        <v>45995</v>
      </c>
      <c r="N2566" s="24"/>
      <c r="O2566" s="26">
        <v>45995</v>
      </c>
      <c r="P2566" s="24" t="s">
        <v>3893</v>
      </c>
      <c r="Q2566" s="24" t="s">
        <v>3894</v>
      </c>
      <c r="R2566" s="24" t="s">
        <v>988</v>
      </c>
    </row>
    <row r="2567" spans="1:18" ht="66.599999999999994">
      <c r="A2567" s="24">
        <v>2566</v>
      </c>
      <c r="B2567" s="24" t="s">
        <v>10402</v>
      </c>
      <c r="C2567" s="29">
        <v>202517121623</v>
      </c>
      <c r="D2567" s="24" t="s">
        <v>108</v>
      </c>
      <c r="E2567" s="24" t="s">
        <v>10403</v>
      </c>
      <c r="F2567" s="24" t="s">
        <v>3312</v>
      </c>
      <c r="G2567" s="24" t="s">
        <v>10404</v>
      </c>
      <c r="H2567" s="25" t="s">
        <v>10405</v>
      </c>
      <c r="I2567" s="24"/>
      <c r="J2567" s="24" t="s">
        <v>3048</v>
      </c>
      <c r="K2567" s="26">
        <v>45980</v>
      </c>
      <c r="L2567" s="26">
        <v>45099</v>
      </c>
      <c r="M2567" s="26">
        <v>45995</v>
      </c>
      <c r="N2567" s="24"/>
      <c r="O2567" s="26">
        <v>45995</v>
      </c>
      <c r="P2567" s="24" t="s">
        <v>3055</v>
      </c>
      <c r="Q2567" s="24" t="s">
        <v>3056</v>
      </c>
      <c r="R2567" s="24" t="s">
        <v>988</v>
      </c>
    </row>
    <row r="2568" spans="1:18" ht="66.599999999999994">
      <c r="A2568" s="24">
        <v>2567</v>
      </c>
      <c r="B2568" s="24" t="s">
        <v>10406</v>
      </c>
      <c r="C2568" s="29">
        <v>202517121853</v>
      </c>
      <c r="D2568" s="24" t="s">
        <v>66</v>
      </c>
      <c r="E2568" s="24" t="s">
        <v>10407</v>
      </c>
      <c r="F2568" s="24" t="s">
        <v>3059</v>
      </c>
      <c r="G2568" s="24" t="s">
        <v>3455</v>
      </c>
      <c r="H2568" s="25" t="s">
        <v>10408</v>
      </c>
      <c r="I2568" s="24"/>
      <c r="J2568" s="24" t="s">
        <v>3048</v>
      </c>
      <c r="K2568" s="26">
        <v>45986</v>
      </c>
      <c r="L2568" s="26">
        <v>45086</v>
      </c>
      <c r="M2568" s="26">
        <v>45995</v>
      </c>
      <c r="N2568" s="24"/>
      <c r="O2568" s="26">
        <v>45995</v>
      </c>
      <c r="P2568" s="24" t="s">
        <v>3254</v>
      </c>
      <c r="Q2568" s="24" t="s">
        <v>3255</v>
      </c>
      <c r="R2568" s="24" t="s">
        <v>988</v>
      </c>
    </row>
    <row r="2569" spans="1:18" ht="53.4">
      <c r="A2569" s="24">
        <v>2568</v>
      </c>
      <c r="B2569" s="24" t="s">
        <v>10409</v>
      </c>
      <c r="C2569" s="29">
        <v>202541121851</v>
      </c>
      <c r="D2569" s="24" t="s">
        <v>72</v>
      </c>
      <c r="E2569" s="24" t="s">
        <v>10410</v>
      </c>
      <c r="F2569" s="24" t="s">
        <v>3052</v>
      </c>
      <c r="G2569" s="24" t="s">
        <v>3319</v>
      </c>
      <c r="H2569" s="25" t="s">
        <v>10411</v>
      </c>
      <c r="I2569" s="24" t="s">
        <v>23</v>
      </c>
      <c r="J2569" s="24" t="s">
        <v>3048</v>
      </c>
      <c r="K2569" s="26">
        <v>45929</v>
      </c>
      <c r="L2569" s="26">
        <v>45995</v>
      </c>
      <c r="M2569" s="26">
        <v>45995</v>
      </c>
      <c r="N2569" s="24"/>
      <c r="O2569" s="26">
        <v>45995</v>
      </c>
      <c r="P2569" s="24" t="s">
        <v>3079</v>
      </c>
      <c r="Q2569" s="24" t="s">
        <v>3080</v>
      </c>
      <c r="R2569" s="24" t="s">
        <v>988</v>
      </c>
    </row>
    <row r="2570" spans="1:18" ht="40.200000000000003">
      <c r="A2570" s="24">
        <v>2569</v>
      </c>
      <c r="B2570" s="24" t="s">
        <v>10412</v>
      </c>
      <c r="C2570" s="29">
        <v>202521121573</v>
      </c>
      <c r="D2570" s="24" t="s">
        <v>41</v>
      </c>
      <c r="E2570" s="24" t="s">
        <v>10413</v>
      </c>
      <c r="F2570" s="24" t="s">
        <v>3052</v>
      </c>
      <c r="G2570" s="24" t="s">
        <v>41</v>
      </c>
      <c r="H2570" s="25" t="s">
        <v>10414</v>
      </c>
      <c r="I2570" s="24" t="s">
        <v>23</v>
      </c>
      <c r="J2570" s="24" t="s">
        <v>3048</v>
      </c>
      <c r="K2570" s="26">
        <v>45953</v>
      </c>
      <c r="L2570" s="26">
        <v>45995</v>
      </c>
      <c r="M2570" s="26">
        <v>45995</v>
      </c>
      <c r="N2570" s="24"/>
      <c r="O2570" s="26">
        <v>45995</v>
      </c>
      <c r="P2570" s="24" t="s">
        <v>3410</v>
      </c>
      <c r="Q2570" s="24" t="s">
        <v>3150</v>
      </c>
      <c r="R2570" s="24" t="s">
        <v>988</v>
      </c>
    </row>
    <row r="2571" spans="1:18" ht="27">
      <c r="A2571" s="24">
        <v>2570</v>
      </c>
      <c r="B2571" s="24" t="s">
        <v>10415</v>
      </c>
      <c r="C2571" s="29">
        <v>202547121999</v>
      </c>
      <c r="D2571" s="24" t="s">
        <v>31</v>
      </c>
      <c r="E2571" s="24" t="s">
        <v>10416</v>
      </c>
      <c r="F2571" s="24" t="s">
        <v>3091</v>
      </c>
      <c r="G2571" s="24" t="s">
        <v>31</v>
      </c>
      <c r="H2571" s="25" t="s">
        <v>10417</v>
      </c>
      <c r="I2571" s="24"/>
      <c r="J2571" s="24" t="s">
        <v>3048</v>
      </c>
      <c r="K2571" s="26">
        <v>45988</v>
      </c>
      <c r="L2571" s="26">
        <v>45132</v>
      </c>
      <c r="M2571" s="26">
        <v>45995</v>
      </c>
      <c r="N2571" s="24"/>
      <c r="O2571" s="26">
        <v>45995</v>
      </c>
      <c r="P2571" s="24" t="s">
        <v>3093</v>
      </c>
      <c r="Q2571" s="24" t="s">
        <v>3094</v>
      </c>
      <c r="R2571" s="24" t="s">
        <v>988</v>
      </c>
    </row>
    <row r="2572" spans="1:18" ht="79.8">
      <c r="A2572" s="24">
        <v>2571</v>
      </c>
      <c r="B2572" s="24" t="s">
        <v>10418</v>
      </c>
      <c r="C2572" s="29">
        <v>202547122092</v>
      </c>
      <c r="D2572" s="24" t="s">
        <v>31</v>
      </c>
      <c r="E2572" s="24" t="s">
        <v>10419</v>
      </c>
      <c r="F2572" s="24" t="s">
        <v>3091</v>
      </c>
      <c r="G2572" s="24" t="s">
        <v>31</v>
      </c>
      <c r="H2572" s="25" t="s">
        <v>10420</v>
      </c>
      <c r="I2572" s="24"/>
      <c r="J2572" s="24" t="s">
        <v>3048</v>
      </c>
      <c r="K2572" s="26">
        <v>45988</v>
      </c>
      <c r="L2572" s="26">
        <v>45141</v>
      </c>
      <c r="M2572" s="26">
        <v>45995</v>
      </c>
      <c r="N2572" s="24"/>
      <c r="O2572" s="26">
        <v>45995</v>
      </c>
      <c r="P2572" s="24" t="s">
        <v>3098</v>
      </c>
      <c r="Q2572" s="24" t="s">
        <v>3099</v>
      </c>
      <c r="R2572" s="24" t="s">
        <v>988</v>
      </c>
    </row>
    <row r="2573" spans="1:18" ht="40.200000000000003">
      <c r="A2573" s="24">
        <v>2572</v>
      </c>
      <c r="B2573" s="24" t="s">
        <v>10421</v>
      </c>
      <c r="C2573" s="29">
        <v>202517121661</v>
      </c>
      <c r="D2573" s="24" t="s">
        <v>31</v>
      </c>
      <c r="E2573" s="24" t="s">
        <v>10422</v>
      </c>
      <c r="F2573" s="24" t="s">
        <v>3091</v>
      </c>
      <c r="G2573" s="24" t="s">
        <v>31</v>
      </c>
      <c r="H2573" s="25" t="s">
        <v>10423</v>
      </c>
      <c r="I2573" s="24"/>
      <c r="J2573" s="24" t="s">
        <v>3048</v>
      </c>
      <c r="K2573" s="26">
        <v>45988</v>
      </c>
      <c r="L2573" s="26">
        <v>45135</v>
      </c>
      <c r="M2573" s="26">
        <v>45995</v>
      </c>
      <c r="N2573" s="24"/>
      <c r="O2573" s="26">
        <v>45995</v>
      </c>
      <c r="P2573" s="24" t="s">
        <v>3364</v>
      </c>
      <c r="Q2573" s="24" t="s">
        <v>3255</v>
      </c>
      <c r="R2573" s="24" t="s">
        <v>988</v>
      </c>
    </row>
    <row r="2574" spans="1:18" ht="40.200000000000003">
      <c r="A2574" s="24">
        <v>2573</v>
      </c>
      <c r="B2574" s="24" t="s">
        <v>1720</v>
      </c>
      <c r="C2574" s="29">
        <v>202541122394</v>
      </c>
      <c r="D2574" s="24" t="s">
        <v>109</v>
      </c>
      <c r="E2574" s="24" t="s">
        <v>1721</v>
      </c>
      <c r="F2574" s="24" t="s">
        <v>3091</v>
      </c>
      <c r="G2574" s="24" t="s">
        <v>5368</v>
      </c>
      <c r="H2574" s="25" t="s">
        <v>10424</v>
      </c>
      <c r="I2574" s="24" t="s">
        <v>3152</v>
      </c>
      <c r="J2574" s="24" t="s">
        <v>3048</v>
      </c>
      <c r="K2574" s="26">
        <v>45994</v>
      </c>
      <c r="L2574" s="26">
        <v>45996</v>
      </c>
      <c r="M2574" s="26">
        <v>45996</v>
      </c>
      <c r="N2574" s="26">
        <v>46939</v>
      </c>
      <c r="O2574" s="24"/>
      <c r="P2574" s="24" t="s">
        <v>3098</v>
      </c>
      <c r="Q2574" s="24" t="s">
        <v>3099</v>
      </c>
      <c r="R2574" s="24" t="s">
        <v>647</v>
      </c>
    </row>
    <row r="2575" spans="1:18" ht="27">
      <c r="A2575" s="24">
        <v>2574</v>
      </c>
      <c r="B2575" s="24" t="s">
        <v>10425</v>
      </c>
      <c r="C2575" s="29">
        <v>202547122964</v>
      </c>
      <c r="D2575" s="24" t="s">
        <v>39</v>
      </c>
      <c r="E2575" s="24" t="s">
        <v>10426</v>
      </c>
      <c r="F2575" s="24" t="s">
        <v>3165</v>
      </c>
      <c r="G2575" s="24" t="s">
        <v>3166</v>
      </c>
      <c r="H2575" s="25" t="s">
        <v>10427</v>
      </c>
      <c r="I2575" s="24"/>
      <c r="J2575" s="24" t="s">
        <v>3048</v>
      </c>
      <c r="K2575" s="26">
        <v>45967</v>
      </c>
      <c r="L2575" s="26">
        <v>45996</v>
      </c>
      <c r="M2575" s="26">
        <v>45996</v>
      </c>
      <c r="N2575" s="24"/>
      <c r="O2575" s="26">
        <v>45996</v>
      </c>
      <c r="P2575" s="24" t="s">
        <v>3278</v>
      </c>
      <c r="Q2575" s="24" t="s">
        <v>3279</v>
      </c>
      <c r="R2575" s="24" t="s">
        <v>988</v>
      </c>
    </row>
    <row r="2576" spans="1:18" ht="53.4">
      <c r="A2576" s="24">
        <v>2575</v>
      </c>
      <c r="B2576" s="24" t="s">
        <v>1722</v>
      </c>
      <c r="C2576" s="29">
        <v>202521123032</v>
      </c>
      <c r="D2576" s="24" t="s">
        <v>547</v>
      </c>
      <c r="E2576" s="24" t="s">
        <v>649</v>
      </c>
      <c r="F2576" s="24" t="s">
        <v>3052</v>
      </c>
      <c r="G2576" s="24" t="s">
        <v>10428</v>
      </c>
      <c r="H2576" s="25" t="s">
        <v>10429</v>
      </c>
      <c r="I2576" s="24" t="s">
        <v>3152</v>
      </c>
      <c r="J2576" s="24" t="s">
        <v>3048</v>
      </c>
      <c r="K2576" s="26">
        <v>45965</v>
      </c>
      <c r="L2576" s="26">
        <v>45996</v>
      </c>
      <c r="M2576" s="26">
        <v>45996</v>
      </c>
      <c r="N2576" s="26">
        <v>46939</v>
      </c>
      <c r="O2576" s="24"/>
      <c r="P2576" s="24" t="s">
        <v>3583</v>
      </c>
      <c r="Q2576" s="24" t="s">
        <v>3584</v>
      </c>
      <c r="R2576" s="24" t="s">
        <v>647</v>
      </c>
    </row>
    <row r="2577" spans="1:18" ht="40.200000000000003">
      <c r="A2577" s="24">
        <v>2576</v>
      </c>
      <c r="B2577" s="24" t="s">
        <v>10430</v>
      </c>
      <c r="C2577" s="29">
        <v>202547122610</v>
      </c>
      <c r="D2577" s="24" t="s">
        <v>83</v>
      </c>
      <c r="E2577" s="24" t="s">
        <v>10431</v>
      </c>
      <c r="F2577" s="24" t="s">
        <v>3091</v>
      </c>
      <c r="G2577" s="24" t="s">
        <v>3171</v>
      </c>
      <c r="H2577" s="25" t="s">
        <v>10432</v>
      </c>
      <c r="I2577" s="24"/>
      <c r="J2577" s="24" t="s">
        <v>3048</v>
      </c>
      <c r="K2577" s="26">
        <v>45959</v>
      </c>
      <c r="L2577" s="26">
        <v>45077</v>
      </c>
      <c r="M2577" s="26">
        <v>45996</v>
      </c>
      <c r="N2577" s="24"/>
      <c r="O2577" s="26">
        <v>45996</v>
      </c>
      <c r="P2577" s="24" t="s">
        <v>3321</v>
      </c>
      <c r="Q2577" s="24" t="s">
        <v>3322</v>
      </c>
      <c r="R2577" s="24" t="s">
        <v>988</v>
      </c>
    </row>
    <row r="2578" spans="1:18" ht="53.4">
      <c r="A2578" s="24">
        <v>2577</v>
      </c>
      <c r="B2578" s="24" t="s">
        <v>10433</v>
      </c>
      <c r="C2578" s="29">
        <v>202541122907</v>
      </c>
      <c r="D2578" s="24" t="s">
        <v>33</v>
      </c>
      <c r="E2578" s="24" t="s">
        <v>10434</v>
      </c>
      <c r="F2578" s="24" t="s">
        <v>3052</v>
      </c>
      <c r="G2578" s="24" t="s">
        <v>3319</v>
      </c>
      <c r="H2578" s="25" t="s">
        <v>10435</v>
      </c>
      <c r="I2578" s="24" t="s">
        <v>23</v>
      </c>
      <c r="J2578" s="24" t="s">
        <v>3048</v>
      </c>
      <c r="K2578" s="26">
        <v>45915</v>
      </c>
      <c r="L2578" s="26">
        <v>45996</v>
      </c>
      <c r="M2578" s="26">
        <v>45996</v>
      </c>
      <c r="N2578" s="24"/>
      <c r="O2578" s="26">
        <v>45996</v>
      </c>
      <c r="P2578" s="24" t="s">
        <v>3254</v>
      </c>
      <c r="Q2578" s="24" t="s">
        <v>3255</v>
      </c>
      <c r="R2578" s="24" t="s">
        <v>988</v>
      </c>
    </row>
    <row r="2579" spans="1:18" ht="27">
      <c r="A2579" s="24">
        <v>2578</v>
      </c>
      <c r="B2579" s="24" t="s">
        <v>10436</v>
      </c>
      <c r="C2579" s="29">
        <v>202547122519</v>
      </c>
      <c r="D2579" s="24" t="s">
        <v>145</v>
      </c>
      <c r="E2579" s="24" t="s">
        <v>10437</v>
      </c>
      <c r="F2579" s="24" t="s">
        <v>3091</v>
      </c>
      <c r="G2579" s="24" t="s">
        <v>7368</v>
      </c>
      <c r="H2579" s="25" t="s">
        <v>10438</v>
      </c>
      <c r="I2579" s="24"/>
      <c r="J2579" s="24" t="s">
        <v>3048</v>
      </c>
      <c r="K2579" s="26">
        <v>45978</v>
      </c>
      <c r="L2579" s="26">
        <v>45091</v>
      </c>
      <c r="M2579" s="26">
        <v>45996</v>
      </c>
      <c r="N2579" s="24"/>
      <c r="O2579" s="26">
        <v>45996</v>
      </c>
      <c r="P2579" s="24" t="s">
        <v>3228</v>
      </c>
      <c r="Q2579" s="24" t="s">
        <v>3229</v>
      </c>
      <c r="R2579" s="24" t="s">
        <v>988</v>
      </c>
    </row>
    <row r="2580" spans="1:18" ht="40.200000000000003">
      <c r="A2580" s="24">
        <v>2579</v>
      </c>
      <c r="B2580" s="24" t="s">
        <v>10439</v>
      </c>
      <c r="C2580" s="29">
        <v>202518122667</v>
      </c>
      <c r="D2580" s="24" t="s">
        <v>76</v>
      </c>
      <c r="E2580" s="24" t="s">
        <v>10440</v>
      </c>
      <c r="F2580" s="24" t="s">
        <v>3066</v>
      </c>
      <c r="G2580" s="24" t="s">
        <v>3319</v>
      </c>
      <c r="H2580" s="25" t="s">
        <v>10441</v>
      </c>
      <c r="I2580" s="24"/>
      <c r="J2580" s="24" t="s">
        <v>3048</v>
      </c>
      <c r="K2580" s="26">
        <v>45993</v>
      </c>
      <c r="L2580" s="26">
        <v>45996</v>
      </c>
      <c r="M2580" s="26">
        <v>45996</v>
      </c>
      <c r="N2580" s="24"/>
      <c r="O2580" s="26">
        <v>45996</v>
      </c>
      <c r="P2580" s="24" t="s">
        <v>3141</v>
      </c>
      <c r="Q2580" s="24" t="s">
        <v>3142</v>
      </c>
      <c r="R2580" s="24" t="s">
        <v>988</v>
      </c>
    </row>
    <row r="2581" spans="1:18" ht="53.4">
      <c r="A2581" s="24">
        <v>2580</v>
      </c>
      <c r="B2581" s="24" t="s">
        <v>10442</v>
      </c>
      <c r="C2581" s="29">
        <v>202547122642</v>
      </c>
      <c r="D2581" s="24" t="s">
        <v>35</v>
      </c>
      <c r="E2581" s="24" t="s">
        <v>10443</v>
      </c>
      <c r="F2581" s="24" t="s">
        <v>3091</v>
      </c>
      <c r="G2581" s="24" t="s">
        <v>3213</v>
      </c>
      <c r="H2581" s="25" t="s">
        <v>10444</v>
      </c>
      <c r="I2581" s="24"/>
      <c r="J2581" s="24" t="s">
        <v>3048</v>
      </c>
      <c r="K2581" s="26">
        <v>45968</v>
      </c>
      <c r="L2581" s="26">
        <v>45058</v>
      </c>
      <c r="M2581" s="26">
        <v>45996</v>
      </c>
      <c r="N2581" s="24"/>
      <c r="O2581" s="26">
        <v>45996</v>
      </c>
      <c r="P2581" s="24" t="s">
        <v>3168</v>
      </c>
      <c r="Q2581" s="24" t="s">
        <v>3050</v>
      </c>
      <c r="R2581" s="24" t="s">
        <v>988</v>
      </c>
    </row>
    <row r="2582" spans="1:18" ht="40.200000000000003">
      <c r="A2582" s="24">
        <v>2581</v>
      </c>
      <c r="B2582" s="24" t="s">
        <v>10445</v>
      </c>
      <c r="C2582" s="29">
        <v>202547122397</v>
      </c>
      <c r="D2582" s="24" t="s">
        <v>35</v>
      </c>
      <c r="E2582" s="24" t="s">
        <v>10446</v>
      </c>
      <c r="F2582" s="24" t="s">
        <v>3091</v>
      </c>
      <c r="G2582" s="24" t="s">
        <v>3213</v>
      </c>
      <c r="H2582" s="25" t="s">
        <v>10447</v>
      </c>
      <c r="I2582" s="24"/>
      <c r="J2582" s="24" t="s">
        <v>3048</v>
      </c>
      <c r="K2582" s="26">
        <v>45966</v>
      </c>
      <c r="L2582" s="26">
        <v>45058</v>
      </c>
      <c r="M2582" s="26">
        <v>45996</v>
      </c>
      <c r="N2582" s="24"/>
      <c r="O2582" s="26">
        <v>45996</v>
      </c>
      <c r="P2582" s="24" t="s">
        <v>4022</v>
      </c>
      <c r="Q2582" s="24" t="s">
        <v>3104</v>
      </c>
      <c r="R2582" s="24" t="s">
        <v>988</v>
      </c>
    </row>
    <row r="2583" spans="1:18" ht="40.200000000000003">
      <c r="A2583" s="24">
        <v>2582</v>
      </c>
      <c r="B2583" s="24" t="s">
        <v>10448</v>
      </c>
      <c r="C2583" s="29">
        <v>202547122396</v>
      </c>
      <c r="D2583" s="24" t="s">
        <v>35</v>
      </c>
      <c r="E2583" s="24" t="s">
        <v>10449</v>
      </c>
      <c r="F2583" s="24" t="s">
        <v>3091</v>
      </c>
      <c r="G2583" s="24" t="s">
        <v>3213</v>
      </c>
      <c r="H2583" s="25" t="s">
        <v>10450</v>
      </c>
      <c r="I2583" s="24"/>
      <c r="J2583" s="24" t="s">
        <v>3048</v>
      </c>
      <c r="K2583" s="26">
        <v>45966</v>
      </c>
      <c r="L2583" s="26">
        <v>45058</v>
      </c>
      <c r="M2583" s="26">
        <v>45996</v>
      </c>
      <c r="N2583" s="24"/>
      <c r="O2583" s="26">
        <v>45996</v>
      </c>
      <c r="P2583" s="24" t="s">
        <v>4022</v>
      </c>
      <c r="Q2583" s="24" t="s">
        <v>3104</v>
      </c>
      <c r="R2583" s="24" t="s">
        <v>988</v>
      </c>
    </row>
    <row r="2584" spans="1:18" ht="53.4">
      <c r="A2584" s="24">
        <v>2583</v>
      </c>
      <c r="B2584" s="24" t="s">
        <v>10451</v>
      </c>
      <c r="C2584" s="29">
        <v>202547122886</v>
      </c>
      <c r="D2584" s="24" t="s">
        <v>35</v>
      </c>
      <c r="E2584" s="24" t="s">
        <v>10452</v>
      </c>
      <c r="F2584" s="24" t="s">
        <v>3091</v>
      </c>
      <c r="G2584" s="24" t="s">
        <v>3213</v>
      </c>
      <c r="H2584" s="25" t="s">
        <v>10453</v>
      </c>
      <c r="I2584" s="24"/>
      <c r="J2584" s="24" t="s">
        <v>3048</v>
      </c>
      <c r="K2584" s="26">
        <v>45940</v>
      </c>
      <c r="L2584" s="26">
        <v>45060</v>
      </c>
      <c r="M2584" s="26">
        <v>45996</v>
      </c>
      <c r="N2584" s="24"/>
      <c r="O2584" s="26">
        <v>45996</v>
      </c>
      <c r="P2584" s="24" t="s">
        <v>3098</v>
      </c>
      <c r="Q2584" s="24" t="s">
        <v>3099</v>
      </c>
      <c r="R2584" s="24" t="s">
        <v>988</v>
      </c>
    </row>
    <row r="2585" spans="1:18" ht="53.4">
      <c r="A2585" s="24">
        <v>2584</v>
      </c>
      <c r="B2585" s="24" t="s">
        <v>10454</v>
      </c>
      <c r="C2585" s="29">
        <v>202547122657</v>
      </c>
      <c r="D2585" s="24" t="s">
        <v>35</v>
      </c>
      <c r="E2585" s="24" t="s">
        <v>10455</v>
      </c>
      <c r="F2585" s="24" t="s">
        <v>3091</v>
      </c>
      <c r="G2585" s="24" t="s">
        <v>3213</v>
      </c>
      <c r="H2585" s="25" t="s">
        <v>10456</v>
      </c>
      <c r="I2585" s="24"/>
      <c r="J2585" s="24" t="s">
        <v>3048</v>
      </c>
      <c r="K2585" s="26">
        <v>45940</v>
      </c>
      <c r="L2585" s="26">
        <v>45060</v>
      </c>
      <c r="M2585" s="26">
        <v>45996</v>
      </c>
      <c r="N2585" s="24"/>
      <c r="O2585" s="26">
        <v>45996</v>
      </c>
      <c r="P2585" s="24" t="s">
        <v>3352</v>
      </c>
      <c r="Q2585" s="24" t="s">
        <v>3216</v>
      </c>
      <c r="R2585" s="24" t="s">
        <v>988</v>
      </c>
    </row>
    <row r="2586" spans="1:18" ht="40.200000000000003">
      <c r="A2586" s="24">
        <v>2585</v>
      </c>
      <c r="B2586" s="24" t="s">
        <v>10457</v>
      </c>
      <c r="C2586" s="29">
        <v>202547122651</v>
      </c>
      <c r="D2586" s="24" t="s">
        <v>277</v>
      </c>
      <c r="E2586" s="24" t="s">
        <v>10458</v>
      </c>
      <c r="F2586" s="24" t="s">
        <v>4009</v>
      </c>
      <c r="G2586" s="24" t="s">
        <v>10459</v>
      </c>
      <c r="H2586" s="25" t="s">
        <v>10460</v>
      </c>
      <c r="I2586" s="24"/>
      <c r="J2586" s="24" t="s">
        <v>3048</v>
      </c>
      <c r="K2586" s="26">
        <v>45964</v>
      </c>
      <c r="L2586" s="26">
        <v>45051</v>
      </c>
      <c r="M2586" s="26">
        <v>45996</v>
      </c>
      <c r="N2586" s="24"/>
      <c r="O2586" s="26">
        <v>45996</v>
      </c>
      <c r="P2586" s="24" t="s">
        <v>3168</v>
      </c>
      <c r="Q2586" s="24" t="s">
        <v>3050</v>
      </c>
      <c r="R2586" s="24" t="s">
        <v>988</v>
      </c>
    </row>
    <row r="2587" spans="1:18" ht="40.200000000000003">
      <c r="A2587" s="24">
        <v>2586</v>
      </c>
      <c r="B2587" s="24" t="s">
        <v>10461</v>
      </c>
      <c r="C2587" s="29">
        <v>202521122473</v>
      </c>
      <c r="D2587" s="24" t="s">
        <v>45</v>
      </c>
      <c r="E2587" s="24" t="s">
        <v>10462</v>
      </c>
      <c r="F2587" s="24" t="s">
        <v>3052</v>
      </c>
      <c r="G2587" s="24" t="s">
        <v>45</v>
      </c>
      <c r="H2587" s="25" t="s">
        <v>10463</v>
      </c>
      <c r="I2587" s="24" t="s">
        <v>23</v>
      </c>
      <c r="J2587" s="24" t="s">
        <v>3048</v>
      </c>
      <c r="K2587" s="26">
        <v>45915</v>
      </c>
      <c r="L2587" s="26">
        <v>45996</v>
      </c>
      <c r="M2587" s="26">
        <v>45996</v>
      </c>
      <c r="N2587" s="24"/>
      <c r="O2587" s="26">
        <v>45996</v>
      </c>
      <c r="P2587" s="24" t="s">
        <v>3278</v>
      </c>
      <c r="Q2587" s="24" t="s">
        <v>3279</v>
      </c>
      <c r="R2587" s="24" t="s">
        <v>988</v>
      </c>
    </row>
    <row r="2588" spans="1:18" ht="53.4">
      <c r="A2588" s="24">
        <v>2587</v>
      </c>
      <c r="B2588" s="24" t="s">
        <v>1723</v>
      </c>
      <c r="C2588" s="29">
        <v>202521122840</v>
      </c>
      <c r="D2588" s="24" t="s">
        <v>45</v>
      </c>
      <c r="E2588" s="24" t="s">
        <v>1724</v>
      </c>
      <c r="F2588" s="24" t="s">
        <v>3052</v>
      </c>
      <c r="G2588" s="24" t="s">
        <v>45</v>
      </c>
      <c r="H2588" s="25" t="s">
        <v>10464</v>
      </c>
      <c r="I2588" s="24" t="s">
        <v>3152</v>
      </c>
      <c r="J2588" s="24" t="s">
        <v>3048</v>
      </c>
      <c r="K2588" s="26">
        <v>45996</v>
      </c>
      <c r="L2588" s="26">
        <v>45996</v>
      </c>
      <c r="M2588" s="26">
        <v>45996</v>
      </c>
      <c r="N2588" s="26">
        <v>46939</v>
      </c>
      <c r="O2588" s="24"/>
      <c r="P2588" s="24" t="s">
        <v>3278</v>
      </c>
      <c r="Q2588" s="24" t="s">
        <v>3279</v>
      </c>
      <c r="R2588" s="24" t="s">
        <v>968</v>
      </c>
    </row>
    <row r="2589" spans="1:18" ht="66.599999999999994">
      <c r="A2589" s="24">
        <v>2588</v>
      </c>
      <c r="B2589" s="24" t="s">
        <v>10465</v>
      </c>
      <c r="C2589" s="29">
        <v>202517122564</v>
      </c>
      <c r="D2589" s="24" t="s">
        <v>123</v>
      </c>
      <c r="E2589" s="24" t="s">
        <v>10466</v>
      </c>
      <c r="F2589" s="24" t="s">
        <v>3045</v>
      </c>
      <c r="G2589" s="24" t="s">
        <v>4679</v>
      </c>
      <c r="H2589" s="25" t="s">
        <v>10467</v>
      </c>
      <c r="I2589" s="24"/>
      <c r="J2589" s="24" t="s">
        <v>3048</v>
      </c>
      <c r="K2589" s="26">
        <v>45933</v>
      </c>
      <c r="L2589" s="26">
        <v>45085</v>
      </c>
      <c r="M2589" s="26">
        <v>45996</v>
      </c>
      <c r="N2589" s="24"/>
      <c r="O2589" s="26">
        <v>45996</v>
      </c>
      <c r="P2589" s="24" t="s">
        <v>3435</v>
      </c>
      <c r="Q2589" s="24" t="s">
        <v>3159</v>
      </c>
      <c r="R2589" s="24" t="s">
        <v>988</v>
      </c>
    </row>
    <row r="2590" spans="1:18" ht="40.200000000000003">
      <c r="A2590" s="24">
        <v>2589</v>
      </c>
      <c r="B2590" s="24" t="s">
        <v>10468</v>
      </c>
      <c r="C2590" s="29">
        <v>202547122924</v>
      </c>
      <c r="D2590" s="24" t="s">
        <v>31</v>
      </c>
      <c r="E2590" s="24" t="s">
        <v>10469</v>
      </c>
      <c r="F2590" s="24" t="s">
        <v>3091</v>
      </c>
      <c r="G2590" s="24" t="s">
        <v>31</v>
      </c>
      <c r="H2590" s="25" t="s">
        <v>10470</v>
      </c>
      <c r="I2590" s="24"/>
      <c r="J2590" s="24" t="s">
        <v>3048</v>
      </c>
      <c r="K2590" s="26">
        <v>45993</v>
      </c>
      <c r="L2590" s="26">
        <v>45996</v>
      </c>
      <c r="M2590" s="26">
        <v>45996</v>
      </c>
      <c r="N2590" s="24"/>
      <c r="O2590" s="26">
        <v>45996</v>
      </c>
      <c r="P2590" s="24" t="s">
        <v>3093</v>
      </c>
      <c r="Q2590" s="24" t="s">
        <v>3094</v>
      </c>
      <c r="R2590" s="24" t="s">
        <v>988</v>
      </c>
    </row>
    <row r="2591" spans="1:18" ht="40.200000000000003">
      <c r="A2591" s="24">
        <v>2590</v>
      </c>
      <c r="B2591" s="24" t="s">
        <v>10471</v>
      </c>
      <c r="C2591" s="29">
        <v>202547122879</v>
      </c>
      <c r="D2591" s="24" t="s">
        <v>31</v>
      </c>
      <c r="E2591" s="24" t="s">
        <v>10472</v>
      </c>
      <c r="F2591" s="24" t="s">
        <v>3091</v>
      </c>
      <c r="G2591" s="24" t="s">
        <v>31</v>
      </c>
      <c r="H2591" s="25" t="s">
        <v>10473</v>
      </c>
      <c r="I2591" s="24"/>
      <c r="J2591" s="24" t="s">
        <v>3048</v>
      </c>
      <c r="K2591" s="26">
        <v>45993</v>
      </c>
      <c r="L2591" s="26">
        <v>45148</v>
      </c>
      <c r="M2591" s="26">
        <v>45996</v>
      </c>
      <c r="N2591" s="24"/>
      <c r="O2591" s="26">
        <v>45996</v>
      </c>
      <c r="P2591" s="24" t="s">
        <v>3272</v>
      </c>
      <c r="Q2591" s="24" t="s">
        <v>3273</v>
      </c>
      <c r="R2591" s="24" t="s">
        <v>988</v>
      </c>
    </row>
    <row r="2592" spans="1:18" ht="40.200000000000003">
      <c r="A2592" s="24">
        <v>2591</v>
      </c>
      <c r="B2592" s="24" t="s">
        <v>10474</v>
      </c>
      <c r="C2592" s="29">
        <v>202547122717</v>
      </c>
      <c r="D2592" s="24" t="s">
        <v>31</v>
      </c>
      <c r="E2592" s="24" t="s">
        <v>10475</v>
      </c>
      <c r="F2592" s="24" t="s">
        <v>3091</v>
      </c>
      <c r="G2592" s="24" t="s">
        <v>31</v>
      </c>
      <c r="H2592" s="25" t="s">
        <v>10476</v>
      </c>
      <c r="I2592" s="24"/>
      <c r="J2592" s="24" t="s">
        <v>3048</v>
      </c>
      <c r="K2592" s="26">
        <v>45993</v>
      </c>
      <c r="L2592" s="26">
        <v>45149</v>
      </c>
      <c r="M2592" s="26">
        <v>45996</v>
      </c>
      <c r="N2592" s="24"/>
      <c r="O2592" s="26">
        <v>45996</v>
      </c>
      <c r="P2592" s="24" t="s">
        <v>3192</v>
      </c>
      <c r="Q2592" s="24" t="s">
        <v>3193</v>
      </c>
      <c r="R2592" s="24" t="s">
        <v>988</v>
      </c>
    </row>
    <row r="2593" spans="1:18" ht="40.200000000000003">
      <c r="A2593" s="24">
        <v>2592</v>
      </c>
      <c r="B2593" s="24" t="s">
        <v>10477</v>
      </c>
      <c r="C2593" s="29">
        <v>202517122890</v>
      </c>
      <c r="D2593" s="24" t="s">
        <v>31</v>
      </c>
      <c r="E2593" s="24" t="s">
        <v>10478</v>
      </c>
      <c r="F2593" s="24" t="s">
        <v>3091</v>
      </c>
      <c r="G2593" s="24" t="s">
        <v>31</v>
      </c>
      <c r="H2593" s="25" t="s">
        <v>10479</v>
      </c>
      <c r="I2593" s="24"/>
      <c r="J2593" s="24" t="s">
        <v>3048</v>
      </c>
      <c r="K2593" s="26">
        <v>45993</v>
      </c>
      <c r="L2593" s="26">
        <v>45996</v>
      </c>
      <c r="M2593" s="26">
        <v>45996</v>
      </c>
      <c r="N2593" s="24"/>
      <c r="O2593" s="26">
        <v>45996</v>
      </c>
      <c r="P2593" s="24" t="s">
        <v>3069</v>
      </c>
      <c r="Q2593" s="24" t="s">
        <v>3070</v>
      </c>
      <c r="R2593" s="24" t="s">
        <v>988</v>
      </c>
    </row>
    <row r="2594" spans="1:18" ht="40.200000000000003">
      <c r="A2594" s="24">
        <v>2593</v>
      </c>
      <c r="B2594" s="24" t="s">
        <v>10480</v>
      </c>
      <c r="C2594" s="29">
        <v>202517123303</v>
      </c>
      <c r="D2594" s="24" t="s">
        <v>35</v>
      </c>
      <c r="E2594" s="24" t="s">
        <v>10481</v>
      </c>
      <c r="F2594" s="24" t="s">
        <v>3091</v>
      </c>
      <c r="G2594" s="24" t="s">
        <v>3213</v>
      </c>
      <c r="H2594" s="25" t="s">
        <v>10482</v>
      </c>
      <c r="I2594" s="24"/>
      <c r="J2594" s="24" t="s">
        <v>3048</v>
      </c>
      <c r="K2594" s="26">
        <v>45940</v>
      </c>
      <c r="L2594" s="26">
        <v>45060</v>
      </c>
      <c r="M2594" s="26">
        <v>45998</v>
      </c>
      <c r="N2594" s="24"/>
      <c r="O2594" s="26">
        <v>45998</v>
      </c>
      <c r="P2594" s="24" t="s">
        <v>3254</v>
      </c>
      <c r="Q2594" s="24" t="s">
        <v>3255</v>
      </c>
      <c r="R2594" s="24" t="s">
        <v>988</v>
      </c>
    </row>
    <row r="2595" spans="1:18" ht="27">
      <c r="A2595" s="24">
        <v>2594</v>
      </c>
      <c r="B2595" s="24" t="s">
        <v>1726</v>
      </c>
      <c r="C2595" s="29">
        <v>202541123649</v>
      </c>
      <c r="D2595" s="24" t="s">
        <v>37</v>
      </c>
      <c r="E2595" s="24" t="s">
        <v>1727</v>
      </c>
      <c r="F2595" s="24" t="s">
        <v>3059</v>
      </c>
      <c r="G2595" s="24" t="s">
        <v>3330</v>
      </c>
      <c r="H2595" s="25" t="s">
        <v>10483</v>
      </c>
      <c r="I2595" s="24" t="s">
        <v>23</v>
      </c>
      <c r="J2595" s="24" t="s">
        <v>3048</v>
      </c>
      <c r="K2595" s="26">
        <v>45945</v>
      </c>
      <c r="L2595" s="26">
        <v>45999</v>
      </c>
      <c r="M2595" s="26">
        <v>45999</v>
      </c>
      <c r="N2595" s="26">
        <v>46942</v>
      </c>
      <c r="O2595" s="24"/>
      <c r="P2595" s="24" t="s">
        <v>3239</v>
      </c>
      <c r="Q2595" s="24" t="s">
        <v>3240</v>
      </c>
      <c r="R2595" s="24" t="s">
        <v>974</v>
      </c>
    </row>
    <row r="2596" spans="1:18" ht="40.200000000000003">
      <c r="A2596" s="24">
        <v>2595</v>
      </c>
      <c r="B2596" s="24" t="s">
        <v>10484</v>
      </c>
      <c r="C2596" s="29">
        <v>202544123392</v>
      </c>
      <c r="D2596" s="24" t="s">
        <v>413</v>
      </c>
      <c r="E2596" s="24" t="s">
        <v>10485</v>
      </c>
      <c r="F2596" s="24" t="s">
        <v>3091</v>
      </c>
      <c r="G2596" s="24" t="s">
        <v>6790</v>
      </c>
      <c r="H2596" s="25" t="s">
        <v>10486</v>
      </c>
      <c r="I2596" s="24"/>
      <c r="J2596" s="24" t="s">
        <v>3048</v>
      </c>
      <c r="K2596" s="26">
        <v>45947</v>
      </c>
      <c r="L2596" s="26">
        <v>45635</v>
      </c>
      <c r="M2596" s="26">
        <v>45999</v>
      </c>
      <c r="N2596" s="24"/>
      <c r="O2596" s="26">
        <v>45999</v>
      </c>
      <c r="P2596" s="24" t="s">
        <v>3893</v>
      </c>
      <c r="Q2596" s="24" t="s">
        <v>3894</v>
      </c>
      <c r="R2596" s="24" t="s">
        <v>988</v>
      </c>
    </row>
    <row r="2597" spans="1:18" ht="53.4">
      <c r="A2597" s="24">
        <v>2596</v>
      </c>
      <c r="B2597" s="24" t="s">
        <v>1725</v>
      </c>
      <c r="C2597" s="29">
        <v>202521123609</v>
      </c>
      <c r="D2597" s="24" t="s">
        <v>320</v>
      </c>
      <c r="E2597" s="24" t="s">
        <v>649</v>
      </c>
      <c r="F2597" s="24" t="s">
        <v>3052</v>
      </c>
      <c r="G2597" s="24" t="s">
        <v>320</v>
      </c>
      <c r="H2597" s="25" t="s">
        <v>10487</v>
      </c>
      <c r="I2597" s="24" t="s">
        <v>3152</v>
      </c>
      <c r="J2597" s="24" t="s">
        <v>3048</v>
      </c>
      <c r="K2597" s="26">
        <v>45916</v>
      </c>
      <c r="L2597" s="26">
        <v>45999</v>
      </c>
      <c r="M2597" s="26">
        <v>45999</v>
      </c>
      <c r="N2597" s="26">
        <v>46942</v>
      </c>
      <c r="O2597" s="24"/>
      <c r="P2597" s="24" t="s">
        <v>3079</v>
      </c>
      <c r="Q2597" s="24" t="s">
        <v>3080</v>
      </c>
      <c r="R2597" s="24" t="s">
        <v>968</v>
      </c>
    </row>
    <row r="2598" spans="1:18" ht="40.200000000000003">
      <c r="A2598" s="24">
        <v>2597</v>
      </c>
      <c r="B2598" s="24" t="s">
        <v>816</v>
      </c>
      <c r="C2598" s="29">
        <v>202514123459</v>
      </c>
      <c r="D2598" s="24" t="s">
        <v>110</v>
      </c>
      <c r="E2598" s="24" t="s">
        <v>817</v>
      </c>
      <c r="F2598" s="24" t="s">
        <v>3066</v>
      </c>
      <c r="G2598" s="24" t="s">
        <v>3077</v>
      </c>
      <c r="H2598" s="25" t="s">
        <v>10488</v>
      </c>
      <c r="I2598" s="24"/>
      <c r="J2598" s="24" t="s">
        <v>3048</v>
      </c>
      <c r="K2598" s="26">
        <v>45882</v>
      </c>
      <c r="L2598" s="26">
        <v>45638</v>
      </c>
      <c r="M2598" s="26">
        <v>45999</v>
      </c>
      <c r="N2598" s="26">
        <v>46580</v>
      </c>
      <c r="O2598" s="24"/>
      <c r="P2598" s="24" t="s">
        <v>3079</v>
      </c>
      <c r="Q2598" s="24" t="s">
        <v>3080</v>
      </c>
      <c r="R2598" s="24" t="s">
        <v>650</v>
      </c>
    </row>
    <row r="2599" spans="1:18" ht="40.200000000000003">
      <c r="A2599" s="24">
        <v>2598</v>
      </c>
      <c r="B2599" s="24" t="s">
        <v>10489</v>
      </c>
      <c r="C2599" s="29">
        <v>202517123484</v>
      </c>
      <c r="D2599" s="24" t="s">
        <v>68</v>
      </c>
      <c r="E2599" s="24" t="s">
        <v>10490</v>
      </c>
      <c r="F2599" s="24" t="s">
        <v>3091</v>
      </c>
      <c r="G2599" s="24" t="s">
        <v>3252</v>
      </c>
      <c r="H2599" s="25" t="s">
        <v>10491</v>
      </c>
      <c r="I2599" s="24"/>
      <c r="J2599" s="24" t="s">
        <v>3048</v>
      </c>
      <c r="K2599" s="26">
        <v>45915</v>
      </c>
      <c r="L2599" s="26">
        <v>45082</v>
      </c>
      <c r="M2599" s="26">
        <v>45999</v>
      </c>
      <c r="N2599" s="24"/>
      <c r="O2599" s="26">
        <v>45999</v>
      </c>
      <c r="P2599" s="24" t="s">
        <v>3254</v>
      </c>
      <c r="Q2599" s="24" t="s">
        <v>3255</v>
      </c>
      <c r="R2599" s="24" t="s">
        <v>988</v>
      </c>
    </row>
    <row r="2600" spans="1:18" ht="27">
      <c r="A2600" s="24">
        <v>2599</v>
      </c>
      <c r="B2600" s="24" t="s">
        <v>10492</v>
      </c>
      <c r="C2600" s="29">
        <v>202517123621</v>
      </c>
      <c r="D2600" s="24" t="s">
        <v>227</v>
      </c>
      <c r="E2600" s="24" t="s">
        <v>10493</v>
      </c>
      <c r="F2600" s="24" t="s">
        <v>3091</v>
      </c>
      <c r="G2600" s="24" t="s">
        <v>10494</v>
      </c>
      <c r="H2600" s="25" t="s">
        <v>10495</v>
      </c>
      <c r="I2600" s="24"/>
      <c r="J2600" s="24" t="s">
        <v>3048</v>
      </c>
      <c r="K2600" s="26">
        <v>45965</v>
      </c>
      <c r="L2600" s="26">
        <v>45999</v>
      </c>
      <c r="M2600" s="26">
        <v>45999</v>
      </c>
      <c r="N2600" s="24"/>
      <c r="O2600" s="26">
        <v>45999</v>
      </c>
      <c r="P2600" s="24" t="s">
        <v>3397</v>
      </c>
      <c r="Q2600" s="24" t="s">
        <v>3398</v>
      </c>
      <c r="R2600" s="24" t="s">
        <v>988</v>
      </c>
    </row>
    <row r="2601" spans="1:18" ht="40.200000000000003">
      <c r="A2601" s="24">
        <v>2600</v>
      </c>
      <c r="B2601" s="24" t="s">
        <v>10496</v>
      </c>
      <c r="C2601" s="29">
        <v>202517123510</v>
      </c>
      <c r="D2601" s="24" t="s">
        <v>188</v>
      </c>
      <c r="E2601" s="24" t="s">
        <v>10497</v>
      </c>
      <c r="F2601" s="24" t="s">
        <v>3394</v>
      </c>
      <c r="G2601" s="24" t="s">
        <v>5025</v>
      </c>
      <c r="H2601" s="25" t="s">
        <v>10498</v>
      </c>
      <c r="I2601" s="24"/>
      <c r="J2601" s="24" t="s">
        <v>3048</v>
      </c>
      <c r="K2601" s="26">
        <v>45982</v>
      </c>
      <c r="L2601" s="26">
        <v>45085</v>
      </c>
      <c r="M2601" s="26">
        <v>45999</v>
      </c>
      <c r="N2601" s="24"/>
      <c r="O2601" s="26">
        <v>45999</v>
      </c>
      <c r="P2601" s="24" t="s">
        <v>3397</v>
      </c>
      <c r="Q2601" s="24" t="s">
        <v>3398</v>
      </c>
      <c r="R2601" s="24" t="s">
        <v>988</v>
      </c>
    </row>
    <row r="2602" spans="1:18" ht="53.4">
      <c r="A2602" s="24">
        <v>2601</v>
      </c>
      <c r="B2602" s="24" t="s">
        <v>1728</v>
      </c>
      <c r="C2602" s="29">
        <v>202541123455</v>
      </c>
      <c r="D2602" s="24" t="s">
        <v>56</v>
      </c>
      <c r="E2602" s="24" t="s">
        <v>1729</v>
      </c>
      <c r="F2602" s="24" t="s">
        <v>3091</v>
      </c>
      <c r="G2602" s="24" t="s">
        <v>4358</v>
      </c>
      <c r="H2602" s="25" t="s">
        <v>10499</v>
      </c>
      <c r="I2602" s="24" t="s">
        <v>3152</v>
      </c>
      <c r="J2602" s="24" t="s">
        <v>3048</v>
      </c>
      <c r="K2602" s="26">
        <v>45997</v>
      </c>
      <c r="L2602" s="26">
        <v>45999</v>
      </c>
      <c r="M2602" s="26">
        <v>45999</v>
      </c>
      <c r="N2602" s="26">
        <v>46942</v>
      </c>
      <c r="O2602" s="24"/>
      <c r="P2602" s="24" t="s">
        <v>3352</v>
      </c>
      <c r="Q2602" s="24" t="s">
        <v>3216</v>
      </c>
      <c r="R2602" s="24" t="s">
        <v>968</v>
      </c>
    </row>
    <row r="2603" spans="1:18" ht="53.4">
      <c r="A2603" s="24">
        <v>2602</v>
      </c>
      <c r="B2603" s="24" t="s">
        <v>10500</v>
      </c>
      <c r="C2603" s="29">
        <v>202517123723</v>
      </c>
      <c r="D2603" s="24" t="s">
        <v>324</v>
      </c>
      <c r="E2603" s="24" t="s">
        <v>10501</v>
      </c>
      <c r="F2603" s="24" t="s">
        <v>3059</v>
      </c>
      <c r="G2603" s="24" t="s">
        <v>10502</v>
      </c>
      <c r="H2603" s="25" t="s">
        <v>10503</v>
      </c>
      <c r="I2603" s="24"/>
      <c r="J2603" s="24" t="s">
        <v>3048</v>
      </c>
      <c r="K2603" s="26">
        <v>45908</v>
      </c>
      <c r="L2603" s="26">
        <v>45054</v>
      </c>
      <c r="M2603" s="26">
        <v>45999</v>
      </c>
      <c r="N2603" s="24"/>
      <c r="O2603" s="26">
        <v>45999</v>
      </c>
      <c r="P2603" s="24" t="s">
        <v>4491</v>
      </c>
      <c r="Q2603" s="24" t="s">
        <v>3279</v>
      </c>
      <c r="R2603" s="24" t="s">
        <v>988</v>
      </c>
    </row>
    <row r="2604" spans="1:18" ht="66.599999999999994">
      <c r="A2604" s="24">
        <v>2603</v>
      </c>
      <c r="B2604" s="24" t="s">
        <v>10504</v>
      </c>
      <c r="C2604" s="29">
        <v>202517123494</v>
      </c>
      <c r="D2604" s="24" t="s">
        <v>70</v>
      </c>
      <c r="E2604" s="24" t="s">
        <v>10505</v>
      </c>
      <c r="F2604" s="24" t="s">
        <v>3302</v>
      </c>
      <c r="G2604" s="24" t="s">
        <v>10506</v>
      </c>
      <c r="H2604" s="25" t="s">
        <v>10507</v>
      </c>
      <c r="I2604" s="24"/>
      <c r="J2604" s="24" t="s">
        <v>3048</v>
      </c>
      <c r="K2604" s="26">
        <v>45980</v>
      </c>
      <c r="L2604" s="26">
        <v>45055</v>
      </c>
      <c r="M2604" s="26">
        <v>45999</v>
      </c>
      <c r="N2604" s="24"/>
      <c r="O2604" s="26">
        <v>45999</v>
      </c>
      <c r="P2604" s="24" t="s">
        <v>3109</v>
      </c>
      <c r="Q2604" s="24" t="s">
        <v>3110</v>
      </c>
      <c r="R2604" s="24" t="s">
        <v>988</v>
      </c>
    </row>
    <row r="2605" spans="1:18" ht="27">
      <c r="A2605" s="24">
        <v>2604</v>
      </c>
      <c r="B2605" s="24" t="s">
        <v>10508</v>
      </c>
      <c r="C2605" s="29">
        <v>202517123669</v>
      </c>
      <c r="D2605" s="24" t="s">
        <v>70</v>
      </c>
      <c r="E2605" s="24" t="s">
        <v>10509</v>
      </c>
      <c r="F2605" s="24" t="s">
        <v>3302</v>
      </c>
      <c r="G2605" s="24" t="s">
        <v>10506</v>
      </c>
      <c r="H2605" s="25" t="s">
        <v>10510</v>
      </c>
      <c r="I2605" s="24"/>
      <c r="J2605" s="24" t="s">
        <v>3048</v>
      </c>
      <c r="K2605" s="26">
        <v>45980</v>
      </c>
      <c r="L2605" s="26">
        <v>45055</v>
      </c>
      <c r="M2605" s="26">
        <v>45999</v>
      </c>
      <c r="N2605" s="24"/>
      <c r="O2605" s="26">
        <v>45999</v>
      </c>
      <c r="P2605" s="24" t="s">
        <v>3109</v>
      </c>
      <c r="Q2605" s="24" t="s">
        <v>3110</v>
      </c>
      <c r="R2605" s="24" t="s">
        <v>988</v>
      </c>
    </row>
    <row r="2606" spans="1:18" ht="40.200000000000003">
      <c r="A2606" s="24">
        <v>2605</v>
      </c>
      <c r="B2606" s="24" t="s">
        <v>10511</v>
      </c>
      <c r="C2606" s="29">
        <v>202511123756</v>
      </c>
      <c r="D2606" s="24" t="s">
        <v>62</v>
      </c>
      <c r="E2606" s="24" t="s">
        <v>10512</v>
      </c>
      <c r="F2606" s="24" t="s">
        <v>3052</v>
      </c>
      <c r="G2606" s="24" t="s">
        <v>5354</v>
      </c>
      <c r="H2606" s="25" t="s">
        <v>10513</v>
      </c>
      <c r="I2606" s="24" t="s">
        <v>23</v>
      </c>
      <c r="J2606" s="24" t="s">
        <v>3048</v>
      </c>
      <c r="K2606" s="26">
        <v>45930</v>
      </c>
      <c r="L2606" s="26">
        <v>45999</v>
      </c>
      <c r="M2606" s="26">
        <v>45999</v>
      </c>
      <c r="N2606" s="24"/>
      <c r="O2606" s="26">
        <v>45999</v>
      </c>
      <c r="P2606" s="24" t="s">
        <v>3098</v>
      </c>
      <c r="Q2606" s="24" t="s">
        <v>3099</v>
      </c>
      <c r="R2606" s="24" t="s">
        <v>988</v>
      </c>
    </row>
    <row r="2607" spans="1:18" ht="53.4">
      <c r="A2607" s="24">
        <v>2606</v>
      </c>
      <c r="B2607" s="24" t="s">
        <v>10514</v>
      </c>
      <c r="C2607" s="29">
        <v>202521123673</v>
      </c>
      <c r="D2607" s="24" t="s">
        <v>41</v>
      </c>
      <c r="E2607" s="24" t="s">
        <v>10515</v>
      </c>
      <c r="F2607" s="24" t="s">
        <v>3052</v>
      </c>
      <c r="G2607" s="24" t="s">
        <v>41</v>
      </c>
      <c r="H2607" s="25" t="s">
        <v>10516</v>
      </c>
      <c r="I2607" s="24" t="s">
        <v>23</v>
      </c>
      <c r="J2607" s="24" t="s">
        <v>3048</v>
      </c>
      <c r="K2607" s="26">
        <v>45947</v>
      </c>
      <c r="L2607" s="26">
        <v>45999</v>
      </c>
      <c r="M2607" s="26">
        <v>45999</v>
      </c>
      <c r="N2607" s="24"/>
      <c r="O2607" s="26">
        <v>45999</v>
      </c>
      <c r="P2607" s="24" t="s">
        <v>3404</v>
      </c>
      <c r="Q2607" s="24" t="s">
        <v>3405</v>
      </c>
      <c r="R2607" s="24" t="s">
        <v>988</v>
      </c>
    </row>
    <row r="2608" spans="1:18" ht="40.200000000000003">
      <c r="A2608" s="24">
        <v>2607</v>
      </c>
      <c r="B2608" s="24" t="s">
        <v>10517</v>
      </c>
      <c r="C2608" s="29">
        <v>202541123705</v>
      </c>
      <c r="D2608" s="24" t="s">
        <v>101</v>
      </c>
      <c r="E2608" s="24" t="s">
        <v>10518</v>
      </c>
      <c r="F2608" s="24" t="s">
        <v>3059</v>
      </c>
      <c r="G2608" s="24" t="s">
        <v>426</v>
      </c>
      <c r="H2608" s="25" t="s">
        <v>10519</v>
      </c>
      <c r="I2608" s="24" t="s">
        <v>23</v>
      </c>
      <c r="J2608" s="24" t="s">
        <v>3048</v>
      </c>
      <c r="K2608" s="26">
        <v>45905</v>
      </c>
      <c r="L2608" s="26">
        <v>45999</v>
      </c>
      <c r="M2608" s="26">
        <v>45999</v>
      </c>
      <c r="N2608" s="24"/>
      <c r="O2608" s="26">
        <v>45999</v>
      </c>
      <c r="P2608" s="24" t="s">
        <v>3103</v>
      </c>
      <c r="Q2608" s="24" t="s">
        <v>3104</v>
      </c>
      <c r="R2608" s="24" t="s">
        <v>988</v>
      </c>
    </row>
    <row r="2609" spans="1:18" ht="53.4">
      <c r="A2609" s="24">
        <v>2608</v>
      </c>
      <c r="B2609" s="24" t="s">
        <v>10520</v>
      </c>
      <c r="C2609" s="29">
        <v>202517123730</v>
      </c>
      <c r="D2609" s="24" t="s">
        <v>31</v>
      </c>
      <c r="E2609" s="24" t="s">
        <v>10521</v>
      </c>
      <c r="F2609" s="24" t="s">
        <v>3091</v>
      </c>
      <c r="G2609" s="24" t="s">
        <v>31</v>
      </c>
      <c r="H2609" s="25" t="s">
        <v>10522</v>
      </c>
      <c r="I2609" s="24"/>
      <c r="J2609" s="24" t="s">
        <v>3048</v>
      </c>
      <c r="K2609" s="26">
        <v>45993</v>
      </c>
      <c r="L2609" s="26">
        <v>45155</v>
      </c>
      <c r="M2609" s="26">
        <v>45999</v>
      </c>
      <c r="N2609" s="24"/>
      <c r="O2609" s="26">
        <v>45999</v>
      </c>
      <c r="P2609" s="24" t="s">
        <v>3364</v>
      </c>
      <c r="Q2609" s="24" t="s">
        <v>3255</v>
      </c>
      <c r="R2609" s="24" t="s">
        <v>988</v>
      </c>
    </row>
    <row r="2610" spans="1:18" ht="40.200000000000003">
      <c r="A2610" s="24">
        <v>2609</v>
      </c>
      <c r="B2610" s="24" t="s">
        <v>10523</v>
      </c>
      <c r="C2610" s="29">
        <v>202547123509</v>
      </c>
      <c r="D2610" s="24" t="s">
        <v>31</v>
      </c>
      <c r="E2610" s="24" t="s">
        <v>10524</v>
      </c>
      <c r="F2610" s="24" t="s">
        <v>3091</v>
      </c>
      <c r="G2610" s="24" t="s">
        <v>31</v>
      </c>
      <c r="H2610" s="25" t="s">
        <v>10525</v>
      </c>
      <c r="I2610" s="24"/>
      <c r="J2610" s="24" t="s">
        <v>3048</v>
      </c>
      <c r="K2610" s="26">
        <v>45993</v>
      </c>
      <c r="L2610" s="26">
        <v>45999</v>
      </c>
      <c r="M2610" s="26">
        <v>45999</v>
      </c>
      <c r="N2610" s="24"/>
      <c r="O2610" s="26">
        <v>45999</v>
      </c>
      <c r="P2610" s="24" t="s">
        <v>3215</v>
      </c>
      <c r="Q2610" s="24" t="s">
        <v>3216</v>
      </c>
      <c r="R2610" s="24" t="s">
        <v>988</v>
      </c>
    </row>
    <row r="2611" spans="1:18" ht="79.8">
      <c r="A2611" s="24">
        <v>2610</v>
      </c>
      <c r="B2611" s="24" t="s">
        <v>10526</v>
      </c>
      <c r="C2611" s="29">
        <v>202547123536</v>
      </c>
      <c r="D2611" s="24" t="s">
        <v>31</v>
      </c>
      <c r="E2611" s="24" t="s">
        <v>10527</v>
      </c>
      <c r="F2611" s="24" t="s">
        <v>3091</v>
      </c>
      <c r="G2611" s="24" t="s">
        <v>31</v>
      </c>
      <c r="H2611" s="25" t="s">
        <v>10528</v>
      </c>
      <c r="I2611" s="24"/>
      <c r="J2611" s="24" t="s">
        <v>3048</v>
      </c>
      <c r="K2611" s="26">
        <v>45993</v>
      </c>
      <c r="L2611" s="26">
        <v>45999</v>
      </c>
      <c r="M2611" s="26">
        <v>45999</v>
      </c>
      <c r="N2611" s="24"/>
      <c r="O2611" s="26">
        <v>45999</v>
      </c>
      <c r="P2611" s="24" t="s">
        <v>3093</v>
      </c>
      <c r="Q2611" s="24" t="s">
        <v>3094</v>
      </c>
      <c r="R2611" s="24" t="s">
        <v>988</v>
      </c>
    </row>
    <row r="2612" spans="1:18" ht="53.4">
      <c r="A2612" s="24">
        <v>2611</v>
      </c>
      <c r="B2612" s="24" t="s">
        <v>10529</v>
      </c>
      <c r="C2612" s="29">
        <v>202547123465</v>
      </c>
      <c r="D2612" s="24" t="s">
        <v>31</v>
      </c>
      <c r="E2612" s="24" t="s">
        <v>10530</v>
      </c>
      <c r="F2612" s="24" t="s">
        <v>3091</v>
      </c>
      <c r="G2612" s="24" t="s">
        <v>31</v>
      </c>
      <c r="H2612" s="25" t="s">
        <v>10531</v>
      </c>
      <c r="I2612" s="24"/>
      <c r="J2612" s="24" t="s">
        <v>3048</v>
      </c>
      <c r="K2612" s="26">
        <v>45993</v>
      </c>
      <c r="L2612" s="26">
        <v>45146</v>
      </c>
      <c r="M2612" s="26">
        <v>45999</v>
      </c>
      <c r="N2612" s="24"/>
      <c r="O2612" s="26">
        <v>45999</v>
      </c>
      <c r="P2612" s="24" t="s">
        <v>3098</v>
      </c>
      <c r="Q2612" s="24" t="s">
        <v>3099</v>
      </c>
      <c r="R2612" s="24" t="s">
        <v>988</v>
      </c>
    </row>
    <row r="2613" spans="1:18" ht="53.4">
      <c r="A2613" s="24">
        <v>2612</v>
      </c>
      <c r="B2613" s="24" t="s">
        <v>10532</v>
      </c>
      <c r="C2613" s="29">
        <v>202547123475</v>
      </c>
      <c r="D2613" s="24" t="s">
        <v>31</v>
      </c>
      <c r="E2613" s="24" t="s">
        <v>10533</v>
      </c>
      <c r="F2613" s="24" t="s">
        <v>3091</v>
      </c>
      <c r="G2613" s="24" t="s">
        <v>31</v>
      </c>
      <c r="H2613" s="25" t="s">
        <v>10534</v>
      </c>
      <c r="I2613" s="24"/>
      <c r="J2613" s="24" t="s">
        <v>3048</v>
      </c>
      <c r="K2613" s="26">
        <v>45993</v>
      </c>
      <c r="L2613" s="26">
        <v>45147</v>
      </c>
      <c r="M2613" s="26">
        <v>45999</v>
      </c>
      <c r="N2613" s="24"/>
      <c r="O2613" s="26">
        <v>45999</v>
      </c>
      <c r="P2613" s="24" t="s">
        <v>3103</v>
      </c>
      <c r="Q2613" s="24" t="s">
        <v>3104</v>
      </c>
      <c r="R2613" s="24" t="s">
        <v>988</v>
      </c>
    </row>
    <row r="2614" spans="1:18" ht="53.4">
      <c r="A2614" s="24">
        <v>2613</v>
      </c>
      <c r="B2614" s="24" t="s">
        <v>10535</v>
      </c>
      <c r="C2614" s="29">
        <v>202547123597</v>
      </c>
      <c r="D2614" s="24" t="s">
        <v>31</v>
      </c>
      <c r="E2614" s="24" t="s">
        <v>10536</v>
      </c>
      <c r="F2614" s="24" t="s">
        <v>3091</v>
      </c>
      <c r="G2614" s="24" t="s">
        <v>31</v>
      </c>
      <c r="H2614" s="25" t="s">
        <v>10537</v>
      </c>
      <c r="I2614" s="24"/>
      <c r="J2614" s="24" t="s">
        <v>3048</v>
      </c>
      <c r="K2614" s="26">
        <v>45994</v>
      </c>
      <c r="L2614" s="26">
        <v>45177</v>
      </c>
      <c r="M2614" s="26">
        <v>45999</v>
      </c>
      <c r="N2614" s="24"/>
      <c r="O2614" s="26">
        <v>45999</v>
      </c>
      <c r="P2614" s="24" t="s">
        <v>3093</v>
      </c>
      <c r="Q2614" s="24" t="s">
        <v>3094</v>
      </c>
      <c r="R2614" s="24" t="s">
        <v>988</v>
      </c>
    </row>
    <row r="2615" spans="1:18" ht="27">
      <c r="A2615" s="24">
        <v>2614</v>
      </c>
      <c r="B2615" s="24" t="s">
        <v>10538</v>
      </c>
      <c r="C2615" s="29">
        <v>202547123639</v>
      </c>
      <c r="D2615" s="24" t="s">
        <v>31</v>
      </c>
      <c r="E2615" s="24" t="s">
        <v>10539</v>
      </c>
      <c r="F2615" s="24" t="s">
        <v>3091</v>
      </c>
      <c r="G2615" s="24" t="s">
        <v>31</v>
      </c>
      <c r="H2615" s="25" t="s">
        <v>10540</v>
      </c>
      <c r="I2615" s="24"/>
      <c r="J2615" s="24" t="s">
        <v>3048</v>
      </c>
      <c r="K2615" s="26">
        <v>45994</v>
      </c>
      <c r="L2615" s="26">
        <v>45999</v>
      </c>
      <c r="M2615" s="26">
        <v>45999</v>
      </c>
      <c r="N2615" s="24"/>
      <c r="O2615" s="26">
        <v>45999</v>
      </c>
      <c r="P2615" s="24" t="s">
        <v>3103</v>
      </c>
      <c r="Q2615" s="24" t="s">
        <v>3104</v>
      </c>
      <c r="R2615" s="24" t="s">
        <v>988</v>
      </c>
    </row>
    <row r="2616" spans="1:18" ht="27">
      <c r="A2616" s="24">
        <v>2615</v>
      </c>
      <c r="B2616" s="24" t="s">
        <v>10541</v>
      </c>
      <c r="C2616" s="29">
        <v>202517123526</v>
      </c>
      <c r="D2616" s="24" t="s">
        <v>31</v>
      </c>
      <c r="E2616" s="24" t="s">
        <v>10542</v>
      </c>
      <c r="F2616" s="24" t="s">
        <v>3091</v>
      </c>
      <c r="G2616" s="24" t="s">
        <v>31</v>
      </c>
      <c r="H2616" s="25" t="s">
        <v>10543</v>
      </c>
      <c r="I2616" s="24"/>
      <c r="J2616" s="24" t="s">
        <v>3048</v>
      </c>
      <c r="K2616" s="26">
        <v>45994</v>
      </c>
      <c r="L2616" s="26">
        <v>45174</v>
      </c>
      <c r="M2616" s="26">
        <v>45999</v>
      </c>
      <c r="N2616" s="24"/>
      <c r="O2616" s="26">
        <v>45999</v>
      </c>
      <c r="P2616" s="24" t="s">
        <v>3069</v>
      </c>
      <c r="Q2616" s="24" t="s">
        <v>3070</v>
      </c>
      <c r="R2616" s="24" t="s">
        <v>988</v>
      </c>
    </row>
    <row r="2617" spans="1:18" ht="66.599999999999994">
      <c r="A2617" s="24">
        <v>2616</v>
      </c>
      <c r="B2617" s="24" t="s">
        <v>10544</v>
      </c>
      <c r="C2617" s="29">
        <v>202517123504</v>
      </c>
      <c r="D2617" s="24" t="s">
        <v>34</v>
      </c>
      <c r="E2617" s="24" t="s">
        <v>10545</v>
      </c>
      <c r="F2617" s="24" t="s">
        <v>3066</v>
      </c>
      <c r="G2617" s="24" t="s">
        <v>3067</v>
      </c>
      <c r="H2617" s="25" t="s">
        <v>10546</v>
      </c>
      <c r="I2617" s="24"/>
      <c r="J2617" s="24" t="s">
        <v>3048</v>
      </c>
      <c r="K2617" s="26">
        <v>45988</v>
      </c>
      <c r="L2617" s="26">
        <v>45107</v>
      </c>
      <c r="M2617" s="26">
        <v>45999</v>
      </c>
      <c r="N2617" s="24"/>
      <c r="O2617" s="26">
        <v>46000</v>
      </c>
      <c r="P2617" s="24" t="s">
        <v>3294</v>
      </c>
      <c r="Q2617" s="24" t="s">
        <v>3295</v>
      </c>
      <c r="R2617" s="24" t="s">
        <v>988</v>
      </c>
    </row>
    <row r="2618" spans="1:18" ht="53.4">
      <c r="A2618" s="24">
        <v>2617</v>
      </c>
      <c r="B2618" s="24" t="s">
        <v>1732</v>
      </c>
      <c r="C2618" s="29">
        <v>202541123981</v>
      </c>
      <c r="D2618" s="24" t="s">
        <v>37</v>
      </c>
      <c r="E2618" s="24" t="s">
        <v>1733</v>
      </c>
      <c r="F2618" s="24" t="s">
        <v>3059</v>
      </c>
      <c r="G2618" s="24" t="s">
        <v>3330</v>
      </c>
      <c r="H2618" s="25" t="s">
        <v>10547</v>
      </c>
      <c r="I2618" s="24" t="s">
        <v>23</v>
      </c>
      <c r="J2618" s="24" t="s">
        <v>3048</v>
      </c>
      <c r="K2618" s="26">
        <v>45905</v>
      </c>
      <c r="L2618" s="26">
        <v>46000</v>
      </c>
      <c r="M2618" s="26">
        <v>46000</v>
      </c>
      <c r="N2618" s="26">
        <v>46943</v>
      </c>
      <c r="O2618" s="24"/>
      <c r="P2618" s="24" t="s">
        <v>5213</v>
      </c>
      <c r="Q2618" s="24" t="s">
        <v>3316</v>
      </c>
      <c r="R2618" s="24" t="s">
        <v>974</v>
      </c>
    </row>
    <row r="2619" spans="1:18" ht="27">
      <c r="A2619" s="24">
        <v>2618</v>
      </c>
      <c r="B2619" s="24" t="s">
        <v>10548</v>
      </c>
      <c r="C2619" s="29">
        <v>202517123872</v>
      </c>
      <c r="D2619" s="24" t="s">
        <v>61</v>
      </c>
      <c r="E2619" s="24" t="s">
        <v>10549</v>
      </c>
      <c r="F2619" s="24" t="s">
        <v>3066</v>
      </c>
      <c r="G2619" s="24" t="s">
        <v>3067</v>
      </c>
      <c r="H2619" s="25" t="s">
        <v>10550</v>
      </c>
      <c r="I2619" s="24"/>
      <c r="J2619" s="24" t="s">
        <v>3048</v>
      </c>
      <c r="K2619" s="26">
        <v>45980</v>
      </c>
      <c r="L2619" s="26">
        <v>45282</v>
      </c>
      <c r="M2619" s="26">
        <v>46000</v>
      </c>
      <c r="N2619" s="24"/>
      <c r="O2619" s="26">
        <v>46000</v>
      </c>
      <c r="P2619" s="24" t="s">
        <v>3135</v>
      </c>
      <c r="Q2619" s="24" t="s">
        <v>3136</v>
      </c>
      <c r="R2619" s="24" t="s">
        <v>988</v>
      </c>
    </row>
    <row r="2620" spans="1:18" ht="53.4">
      <c r="A2620" s="24">
        <v>2619</v>
      </c>
      <c r="B2620" s="24" t="s">
        <v>1734</v>
      </c>
      <c r="C2620" s="29">
        <v>202541124047</v>
      </c>
      <c r="D2620" s="24" t="s">
        <v>33</v>
      </c>
      <c r="E2620" s="24" t="s">
        <v>1735</v>
      </c>
      <c r="F2620" s="24" t="s">
        <v>3052</v>
      </c>
      <c r="G2620" s="24" t="s">
        <v>3319</v>
      </c>
      <c r="H2620" s="25" t="s">
        <v>10551</v>
      </c>
      <c r="I2620" s="24" t="s">
        <v>3152</v>
      </c>
      <c r="J2620" s="24" t="s">
        <v>3048</v>
      </c>
      <c r="K2620" s="26">
        <v>45993</v>
      </c>
      <c r="L2620" s="26">
        <v>46000</v>
      </c>
      <c r="M2620" s="26">
        <v>46000</v>
      </c>
      <c r="N2620" s="26">
        <v>46943</v>
      </c>
      <c r="O2620" s="24"/>
      <c r="P2620" s="24" t="s">
        <v>3079</v>
      </c>
      <c r="Q2620" s="24" t="s">
        <v>3080</v>
      </c>
      <c r="R2620" s="24" t="s">
        <v>968</v>
      </c>
    </row>
    <row r="2621" spans="1:18" ht="53.4">
      <c r="A2621" s="24">
        <v>2620</v>
      </c>
      <c r="B2621" s="24" t="s">
        <v>10552</v>
      </c>
      <c r="C2621" s="29">
        <v>202517123925</v>
      </c>
      <c r="D2621" s="24" t="s">
        <v>53</v>
      </c>
      <c r="E2621" s="24" t="s">
        <v>10553</v>
      </c>
      <c r="F2621" s="24" t="s">
        <v>3066</v>
      </c>
      <c r="G2621" s="24" t="s">
        <v>3067</v>
      </c>
      <c r="H2621" s="25" t="s">
        <v>10554</v>
      </c>
      <c r="I2621" s="24"/>
      <c r="J2621" s="24" t="s">
        <v>3048</v>
      </c>
      <c r="K2621" s="26">
        <v>45999</v>
      </c>
      <c r="L2621" s="26">
        <v>45096</v>
      </c>
      <c r="M2621" s="26">
        <v>46000</v>
      </c>
      <c r="N2621" s="24"/>
      <c r="O2621" s="26">
        <v>46000</v>
      </c>
      <c r="P2621" s="24" t="s">
        <v>3204</v>
      </c>
      <c r="Q2621" s="24" t="s">
        <v>3205</v>
      </c>
      <c r="R2621" s="24" t="s">
        <v>988</v>
      </c>
    </row>
    <row r="2622" spans="1:18" ht="40.200000000000003">
      <c r="A2622" s="24">
        <v>2621</v>
      </c>
      <c r="B2622" s="24" t="s">
        <v>1736</v>
      </c>
      <c r="C2622" s="29">
        <v>202541124008</v>
      </c>
      <c r="D2622" s="24" t="s">
        <v>40</v>
      </c>
      <c r="E2622" s="24" t="s">
        <v>1737</v>
      </c>
      <c r="F2622" s="24" t="s">
        <v>3091</v>
      </c>
      <c r="G2622" s="24" t="s">
        <v>4104</v>
      </c>
      <c r="H2622" s="25" t="s">
        <v>10555</v>
      </c>
      <c r="I2622" s="24" t="s">
        <v>3152</v>
      </c>
      <c r="J2622" s="24" t="s">
        <v>3048</v>
      </c>
      <c r="K2622" s="26">
        <v>45997</v>
      </c>
      <c r="L2622" s="26">
        <v>46000</v>
      </c>
      <c r="M2622" s="26">
        <v>46000</v>
      </c>
      <c r="N2622" s="26">
        <v>46943</v>
      </c>
      <c r="O2622" s="24"/>
      <c r="P2622" s="24" t="s">
        <v>3893</v>
      </c>
      <c r="Q2622" s="24" t="s">
        <v>3894</v>
      </c>
      <c r="R2622" s="24" t="s">
        <v>968</v>
      </c>
    </row>
    <row r="2623" spans="1:18" ht="53.4">
      <c r="A2623" s="24">
        <v>2622</v>
      </c>
      <c r="B2623" s="24" t="s">
        <v>10556</v>
      </c>
      <c r="C2623" s="29">
        <v>202547123983</v>
      </c>
      <c r="D2623" s="24" t="s">
        <v>216</v>
      </c>
      <c r="E2623" s="24" t="s">
        <v>10557</v>
      </c>
      <c r="F2623" s="24" t="s">
        <v>4318</v>
      </c>
      <c r="G2623" s="24" t="s">
        <v>10558</v>
      </c>
      <c r="H2623" s="25" t="s">
        <v>10559</v>
      </c>
      <c r="I2623" s="24"/>
      <c r="J2623" s="24" t="s">
        <v>3048</v>
      </c>
      <c r="K2623" s="26">
        <v>45952</v>
      </c>
      <c r="L2623" s="26">
        <v>45063</v>
      </c>
      <c r="M2623" s="26">
        <v>46000</v>
      </c>
      <c r="N2623" s="24"/>
      <c r="O2623" s="26">
        <v>46000</v>
      </c>
      <c r="P2623" s="24" t="s">
        <v>3335</v>
      </c>
      <c r="Q2623" s="24" t="s">
        <v>3336</v>
      </c>
      <c r="R2623" s="24" t="s">
        <v>988</v>
      </c>
    </row>
    <row r="2624" spans="1:18" ht="40.200000000000003">
      <c r="A2624" s="24">
        <v>2623</v>
      </c>
      <c r="B2624" s="24" t="s">
        <v>10560</v>
      </c>
      <c r="C2624" s="29">
        <v>202514124096</v>
      </c>
      <c r="D2624" s="24" t="s">
        <v>52</v>
      </c>
      <c r="E2624" s="24" t="s">
        <v>10561</v>
      </c>
      <c r="F2624" s="24" t="s">
        <v>3045</v>
      </c>
      <c r="G2624" s="24" t="s">
        <v>8949</v>
      </c>
      <c r="H2624" s="25" t="s">
        <v>10562</v>
      </c>
      <c r="I2624" s="24"/>
      <c r="J2624" s="24" t="s">
        <v>3048</v>
      </c>
      <c r="K2624" s="26">
        <v>45993</v>
      </c>
      <c r="L2624" s="26">
        <v>45666</v>
      </c>
      <c r="M2624" s="26">
        <v>46000</v>
      </c>
      <c r="N2624" s="24"/>
      <c r="O2624" s="26">
        <v>46000</v>
      </c>
      <c r="P2624" s="24" t="s">
        <v>3135</v>
      </c>
      <c r="Q2624" s="24" t="s">
        <v>3136</v>
      </c>
      <c r="R2624" s="24" t="s">
        <v>988</v>
      </c>
    </row>
    <row r="2625" spans="1:18" ht="40.200000000000003">
      <c r="A2625" s="24">
        <v>2624</v>
      </c>
      <c r="B2625" s="24" t="s">
        <v>10563</v>
      </c>
      <c r="C2625" s="29">
        <v>202547124202</v>
      </c>
      <c r="D2625" s="24" t="s">
        <v>100</v>
      </c>
      <c r="E2625" s="24" t="s">
        <v>10564</v>
      </c>
      <c r="F2625" s="24" t="s">
        <v>3091</v>
      </c>
      <c r="G2625" s="24" t="s">
        <v>10565</v>
      </c>
      <c r="H2625" s="25" t="s">
        <v>10566</v>
      </c>
      <c r="I2625" s="24"/>
      <c r="J2625" s="24" t="s">
        <v>3048</v>
      </c>
      <c r="K2625" s="26">
        <v>45975</v>
      </c>
      <c r="L2625" s="26">
        <v>45064</v>
      </c>
      <c r="M2625" s="26">
        <v>46000</v>
      </c>
      <c r="N2625" s="24"/>
      <c r="O2625" s="26">
        <v>46000</v>
      </c>
      <c r="P2625" s="24" t="s">
        <v>3410</v>
      </c>
      <c r="Q2625" s="24" t="s">
        <v>3150</v>
      </c>
      <c r="R2625" s="24" t="s">
        <v>988</v>
      </c>
    </row>
    <row r="2626" spans="1:18" ht="40.200000000000003">
      <c r="A2626" s="24">
        <v>2625</v>
      </c>
      <c r="B2626" s="24" t="s">
        <v>10567</v>
      </c>
      <c r="C2626" s="29">
        <v>202547124325</v>
      </c>
      <c r="D2626" s="24" t="s">
        <v>100</v>
      </c>
      <c r="E2626" s="24" t="s">
        <v>10568</v>
      </c>
      <c r="F2626" s="24" t="s">
        <v>3091</v>
      </c>
      <c r="G2626" s="24" t="s">
        <v>10565</v>
      </c>
      <c r="H2626" s="25" t="s">
        <v>10569</v>
      </c>
      <c r="I2626" s="24"/>
      <c r="J2626" s="24" t="s">
        <v>3048</v>
      </c>
      <c r="K2626" s="26">
        <v>45975</v>
      </c>
      <c r="L2626" s="26">
        <v>45064</v>
      </c>
      <c r="M2626" s="26">
        <v>46000</v>
      </c>
      <c r="N2626" s="24"/>
      <c r="O2626" s="26">
        <v>46000</v>
      </c>
      <c r="P2626" s="24" t="s">
        <v>3410</v>
      </c>
      <c r="Q2626" s="24" t="s">
        <v>3150</v>
      </c>
      <c r="R2626" s="24" t="s">
        <v>988</v>
      </c>
    </row>
    <row r="2627" spans="1:18" ht="53.4">
      <c r="A2627" s="24">
        <v>2626</v>
      </c>
      <c r="B2627" s="24" t="s">
        <v>1738</v>
      </c>
      <c r="C2627" s="29">
        <v>202541124214</v>
      </c>
      <c r="D2627" s="24" t="s">
        <v>35</v>
      </c>
      <c r="E2627" s="24" t="s">
        <v>1739</v>
      </c>
      <c r="F2627" s="24" t="s">
        <v>3091</v>
      </c>
      <c r="G2627" s="24" t="s">
        <v>4116</v>
      </c>
      <c r="H2627" s="25" t="s">
        <v>10570</v>
      </c>
      <c r="I2627" s="24" t="s">
        <v>3152</v>
      </c>
      <c r="J2627" s="24" t="s">
        <v>3048</v>
      </c>
      <c r="K2627" s="26">
        <v>46000</v>
      </c>
      <c r="L2627" s="26">
        <v>46000</v>
      </c>
      <c r="M2627" s="26">
        <v>46000</v>
      </c>
      <c r="N2627" s="26">
        <v>46943</v>
      </c>
      <c r="O2627" s="24"/>
      <c r="P2627" s="24" t="s">
        <v>3103</v>
      </c>
      <c r="Q2627" s="24" t="s">
        <v>3104</v>
      </c>
      <c r="R2627" s="24" t="s">
        <v>968</v>
      </c>
    </row>
    <row r="2628" spans="1:18" ht="27">
      <c r="A2628" s="24">
        <v>2627</v>
      </c>
      <c r="B2628" s="24" t="s">
        <v>10571</v>
      </c>
      <c r="C2628" s="29">
        <v>202531124180</v>
      </c>
      <c r="D2628" s="24" t="s">
        <v>38</v>
      </c>
      <c r="E2628" s="24" t="s">
        <v>10572</v>
      </c>
      <c r="F2628" s="24" t="s">
        <v>3052</v>
      </c>
      <c r="G2628" s="24" t="s">
        <v>38</v>
      </c>
      <c r="H2628" s="25" t="s">
        <v>10573</v>
      </c>
      <c r="I2628" s="24" t="s">
        <v>23</v>
      </c>
      <c r="J2628" s="24" t="s">
        <v>3048</v>
      </c>
      <c r="K2628" s="26">
        <v>45916</v>
      </c>
      <c r="L2628" s="26">
        <v>46000</v>
      </c>
      <c r="M2628" s="26">
        <v>46000</v>
      </c>
      <c r="N2628" s="24"/>
      <c r="O2628" s="26">
        <v>46000</v>
      </c>
      <c r="P2628" s="24" t="s">
        <v>3224</v>
      </c>
      <c r="Q2628" s="24" t="s">
        <v>3225</v>
      </c>
      <c r="R2628" s="24" t="s">
        <v>988</v>
      </c>
    </row>
    <row r="2629" spans="1:18" ht="27">
      <c r="A2629" s="24">
        <v>2628</v>
      </c>
      <c r="B2629" s="24" t="s">
        <v>824</v>
      </c>
      <c r="C2629" s="29">
        <v>202514123937</v>
      </c>
      <c r="D2629" s="24" t="s">
        <v>181</v>
      </c>
      <c r="E2629" s="24" t="s">
        <v>825</v>
      </c>
      <c r="F2629" s="24" t="s">
        <v>3066</v>
      </c>
      <c r="G2629" s="24" t="s">
        <v>3077</v>
      </c>
      <c r="H2629" s="25" t="s">
        <v>4127</v>
      </c>
      <c r="I2629" s="24"/>
      <c r="J2629" s="24" t="s">
        <v>3048</v>
      </c>
      <c r="K2629" s="26">
        <v>45883</v>
      </c>
      <c r="L2629" s="26">
        <v>45650</v>
      </c>
      <c r="M2629" s="26">
        <v>46000</v>
      </c>
      <c r="N2629" s="26">
        <v>46592</v>
      </c>
      <c r="O2629" s="24"/>
      <c r="P2629" s="24" t="s">
        <v>3079</v>
      </c>
      <c r="Q2629" s="24" t="s">
        <v>3080</v>
      </c>
      <c r="R2629" s="24" t="s">
        <v>650</v>
      </c>
    </row>
    <row r="2630" spans="1:18" ht="53.4">
      <c r="A2630" s="24">
        <v>2629</v>
      </c>
      <c r="B2630" s="24" t="s">
        <v>10574</v>
      </c>
      <c r="C2630" s="29">
        <v>202517124248</v>
      </c>
      <c r="D2630" s="24" t="s">
        <v>94</v>
      </c>
      <c r="E2630" s="24" t="s">
        <v>10575</v>
      </c>
      <c r="F2630" s="24" t="s">
        <v>3473</v>
      </c>
      <c r="G2630" s="24" t="s">
        <v>94</v>
      </c>
      <c r="H2630" s="25" t="s">
        <v>10576</v>
      </c>
      <c r="I2630" s="24"/>
      <c r="J2630" s="24" t="s">
        <v>3048</v>
      </c>
      <c r="K2630" s="26">
        <v>46037</v>
      </c>
      <c r="L2630" s="26">
        <v>45055</v>
      </c>
      <c r="M2630" s="26">
        <v>46000</v>
      </c>
      <c r="N2630" s="26">
        <v>46000</v>
      </c>
      <c r="O2630" s="26">
        <v>46000</v>
      </c>
      <c r="P2630" s="24" t="s">
        <v>3130</v>
      </c>
      <c r="Q2630" s="24" t="s">
        <v>3131</v>
      </c>
      <c r="R2630" s="24" t="s">
        <v>988</v>
      </c>
    </row>
    <row r="2631" spans="1:18" ht="79.8">
      <c r="A2631" s="24">
        <v>2630</v>
      </c>
      <c r="B2631" s="24" t="s">
        <v>10577</v>
      </c>
      <c r="C2631" s="29">
        <v>202517124115</v>
      </c>
      <c r="D2631" s="24" t="s">
        <v>82</v>
      </c>
      <c r="E2631" s="24" t="s">
        <v>10578</v>
      </c>
      <c r="F2631" s="24" t="s">
        <v>3045</v>
      </c>
      <c r="G2631" s="24" t="s">
        <v>10579</v>
      </c>
      <c r="H2631" s="25" t="s">
        <v>10580</v>
      </c>
      <c r="I2631" s="24"/>
      <c r="J2631" s="24" t="s">
        <v>3048</v>
      </c>
      <c r="K2631" s="26">
        <v>45945</v>
      </c>
      <c r="L2631" s="26">
        <v>45057</v>
      </c>
      <c r="M2631" s="26">
        <v>46000</v>
      </c>
      <c r="N2631" s="24"/>
      <c r="O2631" s="26">
        <v>46000</v>
      </c>
      <c r="P2631" s="24" t="s">
        <v>3695</v>
      </c>
      <c r="Q2631" s="24" t="s">
        <v>3085</v>
      </c>
      <c r="R2631" s="24" t="s">
        <v>988</v>
      </c>
    </row>
    <row r="2632" spans="1:18" ht="66.599999999999994">
      <c r="A2632" s="24">
        <v>2631</v>
      </c>
      <c r="B2632" s="24" t="s">
        <v>10581</v>
      </c>
      <c r="C2632" s="29">
        <v>202517124204</v>
      </c>
      <c r="D2632" s="24" t="s">
        <v>82</v>
      </c>
      <c r="E2632" s="24" t="s">
        <v>10582</v>
      </c>
      <c r="F2632" s="24" t="s">
        <v>3045</v>
      </c>
      <c r="G2632" s="24" t="s">
        <v>10579</v>
      </c>
      <c r="H2632" s="25" t="s">
        <v>10583</v>
      </c>
      <c r="I2632" s="24"/>
      <c r="J2632" s="24" t="s">
        <v>3048</v>
      </c>
      <c r="K2632" s="26">
        <v>45945</v>
      </c>
      <c r="L2632" s="26">
        <v>45057</v>
      </c>
      <c r="M2632" s="26">
        <v>46000</v>
      </c>
      <c r="N2632" s="24"/>
      <c r="O2632" s="26">
        <v>46000</v>
      </c>
      <c r="P2632" s="24" t="s">
        <v>3695</v>
      </c>
      <c r="Q2632" s="24" t="s">
        <v>3085</v>
      </c>
      <c r="R2632" s="24" t="s">
        <v>988</v>
      </c>
    </row>
    <row r="2633" spans="1:18" ht="66.599999999999994">
      <c r="A2633" s="24">
        <v>2632</v>
      </c>
      <c r="B2633" s="24" t="s">
        <v>10584</v>
      </c>
      <c r="C2633" s="29">
        <v>202517124157</v>
      </c>
      <c r="D2633" s="24" t="s">
        <v>82</v>
      </c>
      <c r="E2633" s="24" t="s">
        <v>10585</v>
      </c>
      <c r="F2633" s="24" t="s">
        <v>3045</v>
      </c>
      <c r="G2633" s="24" t="s">
        <v>10579</v>
      </c>
      <c r="H2633" s="25" t="s">
        <v>10586</v>
      </c>
      <c r="I2633" s="24"/>
      <c r="J2633" s="24" t="s">
        <v>3048</v>
      </c>
      <c r="K2633" s="26">
        <v>45945</v>
      </c>
      <c r="L2633" s="26">
        <v>45057</v>
      </c>
      <c r="M2633" s="26">
        <v>46000</v>
      </c>
      <c r="N2633" s="24"/>
      <c r="O2633" s="26">
        <v>46000</v>
      </c>
      <c r="P2633" s="24" t="s">
        <v>3695</v>
      </c>
      <c r="Q2633" s="24" t="s">
        <v>3085</v>
      </c>
      <c r="R2633" s="24" t="s">
        <v>988</v>
      </c>
    </row>
    <row r="2634" spans="1:18" ht="66.599999999999994">
      <c r="A2634" s="24">
        <v>2633</v>
      </c>
      <c r="B2634" s="24" t="s">
        <v>10587</v>
      </c>
      <c r="C2634" s="29">
        <v>202517124137</v>
      </c>
      <c r="D2634" s="24" t="s">
        <v>82</v>
      </c>
      <c r="E2634" s="24" t="s">
        <v>10588</v>
      </c>
      <c r="F2634" s="24" t="s">
        <v>3045</v>
      </c>
      <c r="G2634" s="24" t="s">
        <v>10579</v>
      </c>
      <c r="H2634" s="25" t="s">
        <v>10589</v>
      </c>
      <c r="I2634" s="24"/>
      <c r="J2634" s="24" t="s">
        <v>3048</v>
      </c>
      <c r="K2634" s="26">
        <v>45945</v>
      </c>
      <c r="L2634" s="26">
        <v>45057</v>
      </c>
      <c r="M2634" s="26">
        <v>46000</v>
      </c>
      <c r="N2634" s="24"/>
      <c r="O2634" s="26">
        <v>46000</v>
      </c>
      <c r="P2634" s="24" t="s">
        <v>3435</v>
      </c>
      <c r="Q2634" s="24" t="s">
        <v>3159</v>
      </c>
      <c r="R2634" s="24" t="s">
        <v>988</v>
      </c>
    </row>
    <row r="2635" spans="1:18" ht="66.599999999999994">
      <c r="A2635" s="24">
        <v>2634</v>
      </c>
      <c r="B2635" s="24" t="s">
        <v>10590</v>
      </c>
      <c r="C2635" s="29">
        <v>202517124190</v>
      </c>
      <c r="D2635" s="24" t="s">
        <v>82</v>
      </c>
      <c r="E2635" s="24" t="s">
        <v>10591</v>
      </c>
      <c r="F2635" s="24" t="s">
        <v>3045</v>
      </c>
      <c r="G2635" s="24" t="s">
        <v>10579</v>
      </c>
      <c r="H2635" s="25" t="s">
        <v>10592</v>
      </c>
      <c r="I2635" s="24"/>
      <c r="J2635" s="24" t="s">
        <v>3048</v>
      </c>
      <c r="K2635" s="26">
        <v>45945</v>
      </c>
      <c r="L2635" s="26">
        <v>45057</v>
      </c>
      <c r="M2635" s="26">
        <v>46000</v>
      </c>
      <c r="N2635" s="24"/>
      <c r="O2635" s="26">
        <v>46000</v>
      </c>
      <c r="P2635" s="24" t="s">
        <v>3435</v>
      </c>
      <c r="Q2635" s="24" t="s">
        <v>3159</v>
      </c>
      <c r="R2635" s="24" t="s">
        <v>988</v>
      </c>
    </row>
    <row r="2636" spans="1:18" ht="40.200000000000003">
      <c r="A2636" s="24">
        <v>2635</v>
      </c>
      <c r="B2636" s="24" t="s">
        <v>10593</v>
      </c>
      <c r="C2636" s="29">
        <v>202521124143</v>
      </c>
      <c r="D2636" s="24" t="s">
        <v>41</v>
      </c>
      <c r="E2636" s="24" t="s">
        <v>10594</v>
      </c>
      <c r="F2636" s="24" t="s">
        <v>3052</v>
      </c>
      <c r="G2636" s="24" t="s">
        <v>41</v>
      </c>
      <c r="H2636" s="25" t="s">
        <v>10595</v>
      </c>
      <c r="I2636" s="24" t="s">
        <v>23</v>
      </c>
      <c r="J2636" s="24" t="s">
        <v>3048</v>
      </c>
      <c r="K2636" s="26">
        <v>45954</v>
      </c>
      <c r="L2636" s="26">
        <v>46000</v>
      </c>
      <c r="M2636" s="26">
        <v>46000</v>
      </c>
      <c r="N2636" s="24"/>
      <c r="O2636" s="26">
        <v>46000</v>
      </c>
      <c r="P2636" s="24" t="s">
        <v>3149</v>
      </c>
      <c r="Q2636" s="24" t="s">
        <v>3150</v>
      </c>
      <c r="R2636" s="24" t="s">
        <v>988</v>
      </c>
    </row>
    <row r="2637" spans="1:18" ht="40.200000000000003">
      <c r="A2637" s="24">
        <v>2636</v>
      </c>
      <c r="B2637" s="24" t="s">
        <v>1730</v>
      </c>
      <c r="C2637" s="29">
        <v>202541123808</v>
      </c>
      <c r="D2637" s="24" t="s">
        <v>42</v>
      </c>
      <c r="E2637" s="24" t="s">
        <v>1731</v>
      </c>
      <c r="F2637" s="24" t="s">
        <v>3045</v>
      </c>
      <c r="G2637" s="24" t="s">
        <v>3252</v>
      </c>
      <c r="H2637" s="25" t="s">
        <v>10596</v>
      </c>
      <c r="I2637" s="24" t="s">
        <v>3152</v>
      </c>
      <c r="J2637" s="24" t="s">
        <v>3048</v>
      </c>
      <c r="K2637" s="26">
        <v>45994</v>
      </c>
      <c r="L2637" s="26">
        <v>46000</v>
      </c>
      <c r="M2637" s="26">
        <v>46000</v>
      </c>
      <c r="N2637" s="26">
        <v>46943</v>
      </c>
      <c r="O2637" s="24"/>
      <c r="P2637" s="24" t="s">
        <v>3114</v>
      </c>
      <c r="Q2637" s="24" t="s">
        <v>3094</v>
      </c>
      <c r="R2637" s="24" t="s">
        <v>968</v>
      </c>
    </row>
    <row r="2638" spans="1:18" ht="40.200000000000003">
      <c r="A2638" s="24">
        <v>2637</v>
      </c>
      <c r="B2638" s="24" t="s">
        <v>10597</v>
      </c>
      <c r="C2638" s="29">
        <v>202511124353</v>
      </c>
      <c r="D2638" s="24" t="s">
        <v>72</v>
      </c>
      <c r="E2638" s="24" t="s">
        <v>10598</v>
      </c>
      <c r="F2638" s="24" t="s">
        <v>3052</v>
      </c>
      <c r="G2638" s="24" t="s">
        <v>3319</v>
      </c>
      <c r="H2638" s="25" t="s">
        <v>10599</v>
      </c>
      <c r="I2638" s="24" t="s">
        <v>23</v>
      </c>
      <c r="J2638" s="24" t="s">
        <v>3048</v>
      </c>
      <c r="K2638" s="26">
        <v>45972</v>
      </c>
      <c r="L2638" s="26">
        <v>46000</v>
      </c>
      <c r="M2638" s="26">
        <v>46000</v>
      </c>
      <c r="N2638" s="24"/>
      <c r="O2638" s="26">
        <v>46000</v>
      </c>
      <c r="P2638" s="24" t="s">
        <v>3168</v>
      </c>
      <c r="Q2638" s="24" t="s">
        <v>3050</v>
      </c>
      <c r="R2638" s="24" t="s">
        <v>988</v>
      </c>
    </row>
    <row r="2639" spans="1:18" ht="40.200000000000003">
      <c r="A2639" s="24">
        <v>2638</v>
      </c>
      <c r="B2639" s="24" t="s">
        <v>10600</v>
      </c>
      <c r="C2639" s="29">
        <v>202547124083</v>
      </c>
      <c r="D2639" s="24" t="s">
        <v>270</v>
      </c>
      <c r="E2639" s="24" t="s">
        <v>10601</v>
      </c>
      <c r="F2639" s="24" t="s">
        <v>3302</v>
      </c>
      <c r="G2639" s="24" t="s">
        <v>10602</v>
      </c>
      <c r="H2639" s="25" t="s">
        <v>10603</v>
      </c>
      <c r="I2639" s="24"/>
      <c r="J2639" s="24" t="s">
        <v>3048</v>
      </c>
      <c r="K2639" s="26">
        <v>45947</v>
      </c>
      <c r="L2639" s="26">
        <v>45091</v>
      </c>
      <c r="M2639" s="26">
        <v>46000</v>
      </c>
      <c r="N2639" s="24"/>
      <c r="O2639" s="26">
        <v>46000</v>
      </c>
      <c r="P2639" s="24" t="s">
        <v>3414</v>
      </c>
      <c r="Q2639" s="24" t="s">
        <v>3415</v>
      </c>
      <c r="R2639" s="24" t="s">
        <v>988</v>
      </c>
    </row>
    <row r="2640" spans="1:18" ht="40.200000000000003">
      <c r="A2640" s="24">
        <v>2639</v>
      </c>
      <c r="B2640" s="24" t="s">
        <v>10604</v>
      </c>
      <c r="C2640" s="29">
        <v>202517124193</v>
      </c>
      <c r="D2640" s="24" t="s">
        <v>31</v>
      </c>
      <c r="E2640" s="24" t="s">
        <v>10605</v>
      </c>
      <c r="F2640" s="24" t="s">
        <v>3091</v>
      </c>
      <c r="G2640" s="24" t="s">
        <v>31</v>
      </c>
      <c r="H2640" s="25" t="s">
        <v>10606</v>
      </c>
      <c r="I2640" s="24"/>
      <c r="J2640" s="24" t="s">
        <v>3048</v>
      </c>
      <c r="K2640" s="26">
        <v>45994</v>
      </c>
      <c r="L2640" s="26">
        <v>45176</v>
      </c>
      <c r="M2640" s="26">
        <v>46000</v>
      </c>
      <c r="N2640" s="24"/>
      <c r="O2640" s="26">
        <v>46000</v>
      </c>
      <c r="P2640" s="24" t="s">
        <v>3069</v>
      </c>
      <c r="Q2640" s="24" t="s">
        <v>3070</v>
      </c>
      <c r="R2640" s="24" t="s">
        <v>988</v>
      </c>
    </row>
    <row r="2641" spans="1:18" ht="40.200000000000003">
      <c r="A2641" s="24">
        <v>2640</v>
      </c>
      <c r="B2641" s="24" t="s">
        <v>10607</v>
      </c>
      <c r="C2641" s="29">
        <v>202547124274</v>
      </c>
      <c r="D2641" s="24" t="s">
        <v>31</v>
      </c>
      <c r="E2641" s="24" t="s">
        <v>10608</v>
      </c>
      <c r="F2641" s="24" t="s">
        <v>3091</v>
      </c>
      <c r="G2641" s="24" t="s">
        <v>31</v>
      </c>
      <c r="H2641" s="25" t="s">
        <v>10609</v>
      </c>
      <c r="I2641" s="24"/>
      <c r="J2641" s="24" t="s">
        <v>3048</v>
      </c>
      <c r="K2641" s="26">
        <v>45994</v>
      </c>
      <c r="L2641" s="26">
        <v>45177</v>
      </c>
      <c r="M2641" s="26">
        <v>46000</v>
      </c>
      <c r="N2641" s="24"/>
      <c r="O2641" s="26">
        <v>46000</v>
      </c>
      <c r="P2641" s="24" t="s">
        <v>3114</v>
      </c>
      <c r="Q2641" s="24" t="s">
        <v>3094</v>
      </c>
      <c r="R2641" s="24" t="s">
        <v>988</v>
      </c>
    </row>
    <row r="2642" spans="1:18" ht="53.4">
      <c r="A2642" s="24">
        <v>2641</v>
      </c>
      <c r="B2642" s="24" t="s">
        <v>10610</v>
      </c>
      <c r="C2642" s="29">
        <v>202547124149</v>
      </c>
      <c r="D2642" s="24" t="s">
        <v>31</v>
      </c>
      <c r="E2642" s="24" t="s">
        <v>10611</v>
      </c>
      <c r="F2642" s="24" t="s">
        <v>3091</v>
      </c>
      <c r="G2642" s="24" t="s">
        <v>31</v>
      </c>
      <c r="H2642" s="25" t="s">
        <v>10612</v>
      </c>
      <c r="I2642" s="24"/>
      <c r="J2642" s="24" t="s">
        <v>3048</v>
      </c>
      <c r="K2642" s="26">
        <v>45994</v>
      </c>
      <c r="L2642" s="26">
        <v>46000</v>
      </c>
      <c r="M2642" s="26">
        <v>46000</v>
      </c>
      <c r="N2642" s="24"/>
      <c r="O2642" s="26">
        <v>46000</v>
      </c>
      <c r="P2642" s="24" t="s">
        <v>3215</v>
      </c>
      <c r="Q2642" s="24" t="s">
        <v>3216</v>
      </c>
      <c r="R2642" s="24" t="s">
        <v>988</v>
      </c>
    </row>
    <row r="2643" spans="1:18" ht="40.200000000000003">
      <c r="A2643" s="24">
        <v>2642</v>
      </c>
      <c r="B2643" s="24" t="s">
        <v>10613</v>
      </c>
      <c r="C2643" s="29">
        <v>202547124316</v>
      </c>
      <c r="D2643" s="24" t="s">
        <v>31</v>
      </c>
      <c r="E2643" s="24" t="s">
        <v>10614</v>
      </c>
      <c r="F2643" s="24" t="s">
        <v>3091</v>
      </c>
      <c r="G2643" s="24" t="s">
        <v>31</v>
      </c>
      <c r="H2643" s="25" t="s">
        <v>10615</v>
      </c>
      <c r="I2643" s="24"/>
      <c r="J2643" s="24" t="s">
        <v>3048</v>
      </c>
      <c r="K2643" s="26">
        <v>45995</v>
      </c>
      <c r="L2643" s="26">
        <v>45147</v>
      </c>
      <c r="M2643" s="26">
        <v>46000</v>
      </c>
      <c r="N2643" s="24"/>
      <c r="O2643" s="26">
        <v>46000</v>
      </c>
      <c r="P2643" s="24" t="s">
        <v>3098</v>
      </c>
      <c r="Q2643" s="24" t="s">
        <v>3099</v>
      </c>
      <c r="R2643" s="24" t="s">
        <v>988</v>
      </c>
    </row>
    <row r="2644" spans="1:18" ht="40.200000000000003">
      <c r="A2644" s="24">
        <v>2643</v>
      </c>
      <c r="B2644" s="24" t="s">
        <v>10616</v>
      </c>
      <c r="C2644" s="29">
        <v>202547124044</v>
      </c>
      <c r="D2644" s="24" t="s">
        <v>31</v>
      </c>
      <c r="E2644" s="24" t="s">
        <v>10617</v>
      </c>
      <c r="F2644" s="24" t="s">
        <v>3091</v>
      </c>
      <c r="G2644" s="24" t="s">
        <v>31</v>
      </c>
      <c r="H2644" s="25" t="s">
        <v>10618</v>
      </c>
      <c r="I2644" s="24"/>
      <c r="J2644" s="24" t="s">
        <v>3048</v>
      </c>
      <c r="K2644" s="26">
        <v>45995</v>
      </c>
      <c r="L2644" s="26">
        <v>45148</v>
      </c>
      <c r="M2644" s="26">
        <v>46000</v>
      </c>
      <c r="N2644" s="24"/>
      <c r="O2644" s="26">
        <v>46000</v>
      </c>
      <c r="P2644" s="24" t="s">
        <v>3103</v>
      </c>
      <c r="Q2644" s="24" t="s">
        <v>3104</v>
      </c>
      <c r="R2644" s="24" t="s">
        <v>988</v>
      </c>
    </row>
    <row r="2645" spans="1:18" ht="40.200000000000003">
      <c r="A2645" s="24">
        <v>2644</v>
      </c>
      <c r="B2645" s="24" t="s">
        <v>10619</v>
      </c>
      <c r="C2645" s="29">
        <v>202547124078</v>
      </c>
      <c r="D2645" s="24" t="s">
        <v>31</v>
      </c>
      <c r="E2645" s="24" t="s">
        <v>10620</v>
      </c>
      <c r="F2645" s="24" t="s">
        <v>3091</v>
      </c>
      <c r="G2645" s="24" t="s">
        <v>31</v>
      </c>
      <c r="H2645" s="25" t="s">
        <v>10621</v>
      </c>
      <c r="I2645" s="24"/>
      <c r="J2645" s="24" t="s">
        <v>3048</v>
      </c>
      <c r="K2645" s="26">
        <v>45993</v>
      </c>
      <c r="L2645" s="26">
        <v>46000</v>
      </c>
      <c r="M2645" s="26">
        <v>46000</v>
      </c>
      <c r="N2645" s="24"/>
      <c r="O2645" s="26">
        <v>46000</v>
      </c>
      <c r="P2645" s="24" t="s">
        <v>3352</v>
      </c>
      <c r="Q2645" s="24" t="s">
        <v>3216</v>
      </c>
      <c r="R2645" s="24" t="s">
        <v>988</v>
      </c>
    </row>
    <row r="2646" spans="1:18" ht="40.200000000000003">
      <c r="A2646" s="24">
        <v>2645</v>
      </c>
      <c r="B2646" s="24" t="s">
        <v>10622</v>
      </c>
      <c r="C2646" s="29">
        <v>202517124352</v>
      </c>
      <c r="D2646" s="24" t="s">
        <v>31</v>
      </c>
      <c r="E2646" s="24" t="s">
        <v>10623</v>
      </c>
      <c r="F2646" s="24" t="s">
        <v>3091</v>
      </c>
      <c r="G2646" s="24" t="s">
        <v>31</v>
      </c>
      <c r="H2646" s="25" t="s">
        <v>10624</v>
      </c>
      <c r="I2646" s="24"/>
      <c r="J2646" s="24" t="s">
        <v>3048</v>
      </c>
      <c r="K2646" s="26">
        <v>45994</v>
      </c>
      <c r="L2646" s="26">
        <v>46000</v>
      </c>
      <c r="M2646" s="26">
        <v>46000</v>
      </c>
      <c r="N2646" s="24"/>
      <c r="O2646" s="26">
        <v>46000</v>
      </c>
      <c r="P2646" s="24" t="s">
        <v>3364</v>
      </c>
      <c r="Q2646" s="24" t="s">
        <v>3255</v>
      </c>
      <c r="R2646" s="24" t="s">
        <v>988</v>
      </c>
    </row>
    <row r="2647" spans="1:18" ht="53.4">
      <c r="A2647" s="24">
        <v>2646</v>
      </c>
      <c r="B2647" s="24" t="s">
        <v>10625</v>
      </c>
      <c r="C2647" s="29">
        <v>202517124355</v>
      </c>
      <c r="D2647" s="24" t="s">
        <v>31</v>
      </c>
      <c r="E2647" s="24" t="s">
        <v>10626</v>
      </c>
      <c r="F2647" s="24" t="s">
        <v>3091</v>
      </c>
      <c r="G2647" s="24" t="s">
        <v>31</v>
      </c>
      <c r="H2647" s="25" t="s">
        <v>10627</v>
      </c>
      <c r="I2647" s="24"/>
      <c r="J2647" s="24" t="s">
        <v>3048</v>
      </c>
      <c r="K2647" s="26">
        <v>45994</v>
      </c>
      <c r="L2647" s="26">
        <v>46000</v>
      </c>
      <c r="M2647" s="26">
        <v>46000</v>
      </c>
      <c r="N2647" s="24"/>
      <c r="O2647" s="26">
        <v>46000</v>
      </c>
      <c r="P2647" s="24" t="s">
        <v>3364</v>
      </c>
      <c r="Q2647" s="24" t="s">
        <v>3255</v>
      </c>
      <c r="R2647" s="24" t="s">
        <v>988</v>
      </c>
    </row>
    <row r="2648" spans="1:18" ht="53.4">
      <c r="A2648" s="24">
        <v>2647</v>
      </c>
      <c r="B2648" s="24" t="s">
        <v>10628</v>
      </c>
      <c r="C2648" s="29">
        <v>202547124085</v>
      </c>
      <c r="D2648" s="24" t="s">
        <v>31</v>
      </c>
      <c r="E2648" s="24" t="s">
        <v>10629</v>
      </c>
      <c r="F2648" s="24" t="s">
        <v>3091</v>
      </c>
      <c r="G2648" s="24" t="s">
        <v>31</v>
      </c>
      <c r="H2648" s="25" t="s">
        <v>10630</v>
      </c>
      <c r="I2648" s="24"/>
      <c r="J2648" s="24" t="s">
        <v>3048</v>
      </c>
      <c r="K2648" s="26">
        <v>45994</v>
      </c>
      <c r="L2648" s="26">
        <v>45148</v>
      </c>
      <c r="M2648" s="26">
        <v>46000</v>
      </c>
      <c r="N2648" s="24"/>
      <c r="O2648" s="26">
        <v>46000</v>
      </c>
      <c r="P2648" s="24" t="s">
        <v>3192</v>
      </c>
      <c r="Q2648" s="24" t="s">
        <v>3193</v>
      </c>
      <c r="R2648" s="24" t="s">
        <v>988</v>
      </c>
    </row>
    <row r="2649" spans="1:18" ht="53.4">
      <c r="A2649" s="24">
        <v>2648</v>
      </c>
      <c r="B2649" s="24" t="s">
        <v>10631</v>
      </c>
      <c r="C2649" s="29">
        <v>202547123849</v>
      </c>
      <c r="D2649" s="24" t="s">
        <v>31</v>
      </c>
      <c r="E2649" s="24" t="s">
        <v>10632</v>
      </c>
      <c r="F2649" s="24" t="s">
        <v>3091</v>
      </c>
      <c r="G2649" s="24" t="s">
        <v>31</v>
      </c>
      <c r="H2649" s="25" t="s">
        <v>10633</v>
      </c>
      <c r="I2649" s="24"/>
      <c r="J2649" s="24" t="s">
        <v>3048</v>
      </c>
      <c r="K2649" s="26">
        <v>45994</v>
      </c>
      <c r="L2649" s="26">
        <v>45149</v>
      </c>
      <c r="M2649" s="26">
        <v>46000</v>
      </c>
      <c r="N2649" s="24"/>
      <c r="O2649" s="26">
        <v>46000</v>
      </c>
      <c r="P2649" s="24" t="s">
        <v>3192</v>
      </c>
      <c r="Q2649" s="24" t="s">
        <v>3193</v>
      </c>
      <c r="R2649" s="24" t="s">
        <v>988</v>
      </c>
    </row>
    <row r="2650" spans="1:18" ht="53.4">
      <c r="A2650" s="24">
        <v>2649</v>
      </c>
      <c r="B2650" s="24" t="s">
        <v>10634</v>
      </c>
      <c r="C2650" s="29">
        <v>202517124833</v>
      </c>
      <c r="D2650" s="24" t="s">
        <v>83</v>
      </c>
      <c r="E2650" s="24" t="s">
        <v>10635</v>
      </c>
      <c r="F2650" s="24" t="s">
        <v>3091</v>
      </c>
      <c r="G2650" s="24" t="s">
        <v>3171</v>
      </c>
      <c r="H2650" s="25" t="s">
        <v>10636</v>
      </c>
      <c r="I2650" s="24"/>
      <c r="J2650" s="24" t="s">
        <v>3048</v>
      </c>
      <c r="K2650" s="26">
        <v>45954</v>
      </c>
      <c r="L2650" s="26">
        <v>46001</v>
      </c>
      <c r="M2650" s="26">
        <v>46001</v>
      </c>
      <c r="N2650" s="24"/>
      <c r="O2650" s="26">
        <v>46001</v>
      </c>
      <c r="P2650" s="24" t="s">
        <v>4128</v>
      </c>
      <c r="Q2650" s="24" t="s">
        <v>3360</v>
      </c>
      <c r="R2650" s="24" t="s">
        <v>988</v>
      </c>
    </row>
    <row r="2651" spans="1:18" ht="40.200000000000003">
      <c r="A2651" s="24">
        <v>2650</v>
      </c>
      <c r="B2651" s="24" t="s">
        <v>1747</v>
      </c>
      <c r="C2651" s="29">
        <v>202541124565</v>
      </c>
      <c r="D2651" s="24" t="s">
        <v>37</v>
      </c>
      <c r="E2651" s="24" t="s">
        <v>1748</v>
      </c>
      <c r="F2651" s="24" t="s">
        <v>3059</v>
      </c>
      <c r="G2651" s="24" t="s">
        <v>3330</v>
      </c>
      <c r="H2651" s="25" t="s">
        <v>10637</v>
      </c>
      <c r="I2651" s="24" t="s">
        <v>23</v>
      </c>
      <c r="J2651" s="24" t="s">
        <v>3048</v>
      </c>
      <c r="K2651" s="26">
        <v>45951</v>
      </c>
      <c r="L2651" s="26">
        <v>46001</v>
      </c>
      <c r="M2651" s="26">
        <v>46001</v>
      </c>
      <c r="N2651" s="26">
        <v>46944</v>
      </c>
      <c r="O2651" s="24"/>
      <c r="P2651" s="24" t="s">
        <v>3239</v>
      </c>
      <c r="Q2651" s="24" t="s">
        <v>3240</v>
      </c>
      <c r="R2651" s="24" t="s">
        <v>974</v>
      </c>
    </row>
    <row r="2652" spans="1:18" ht="40.200000000000003">
      <c r="A2652" s="24">
        <v>2651</v>
      </c>
      <c r="B2652" s="24" t="s">
        <v>10638</v>
      </c>
      <c r="C2652" s="29">
        <v>202517124427</v>
      </c>
      <c r="D2652" s="24" t="s">
        <v>518</v>
      </c>
      <c r="E2652" s="24" t="s">
        <v>10639</v>
      </c>
      <c r="F2652" s="24" t="s">
        <v>3312</v>
      </c>
      <c r="G2652" s="24" t="s">
        <v>518</v>
      </c>
      <c r="H2652" s="25" t="s">
        <v>10640</v>
      </c>
      <c r="I2652" s="24"/>
      <c r="J2652" s="24" t="s">
        <v>3048</v>
      </c>
      <c r="K2652" s="26">
        <v>45985</v>
      </c>
      <c r="L2652" s="26">
        <v>45090</v>
      </c>
      <c r="M2652" s="26">
        <v>46001</v>
      </c>
      <c r="N2652" s="24"/>
      <c r="O2652" s="26">
        <v>46001</v>
      </c>
      <c r="P2652" s="24" t="s">
        <v>3204</v>
      </c>
      <c r="Q2652" s="24" t="s">
        <v>3205</v>
      </c>
      <c r="R2652" s="24" t="s">
        <v>988</v>
      </c>
    </row>
    <row r="2653" spans="1:18" ht="53.4">
      <c r="A2653" s="24">
        <v>2652</v>
      </c>
      <c r="B2653" s="24" t="s">
        <v>10641</v>
      </c>
      <c r="C2653" s="29">
        <v>202541124799</v>
      </c>
      <c r="D2653" s="24" t="s">
        <v>65</v>
      </c>
      <c r="E2653" s="24" t="s">
        <v>10642</v>
      </c>
      <c r="F2653" s="24" t="s">
        <v>3059</v>
      </c>
      <c r="G2653" s="24" t="s">
        <v>65</v>
      </c>
      <c r="H2653" s="25" t="s">
        <v>10643</v>
      </c>
      <c r="I2653" s="24" t="s">
        <v>23</v>
      </c>
      <c r="J2653" s="24" t="s">
        <v>3048</v>
      </c>
      <c r="K2653" s="26">
        <v>45959</v>
      </c>
      <c r="L2653" s="26">
        <v>46001</v>
      </c>
      <c r="M2653" s="26">
        <v>46001</v>
      </c>
      <c r="N2653" s="24"/>
      <c r="O2653" s="26">
        <v>46001</v>
      </c>
      <c r="P2653" s="24" t="s">
        <v>3141</v>
      </c>
      <c r="Q2653" s="24" t="s">
        <v>3142</v>
      </c>
      <c r="R2653" s="24" t="s">
        <v>988</v>
      </c>
    </row>
    <row r="2654" spans="1:18" ht="40.200000000000003">
      <c r="A2654" s="24">
        <v>2653</v>
      </c>
      <c r="B2654" s="24" t="s">
        <v>10644</v>
      </c>
      <c r="C2654" s="29">
        <v>202541124770</v>
      </c>
      <c r="D2654" s="24" t="s">
        <v>65</v>
      </c>
      <c r="E2654" s="24" t="s">
        <v>10645</v>
      </c>
      <c r="F2654" s="24" t="s">
        <v>3059</v>
      </c>
      <c r="G2654" s="24" t="s">
        <v>65</v>
      </c>
      <c r="H2654" s="25" t="s">
        <v>10646</v>
      </c>
      <c r="I2654" s="24" t="s">
        <v>23</v>
      </c>
      <c r="J2654" s="24" t="s">
        <v>3048</v>
      </c>
      <c r="K2654" s="26">
        <v>45964</v>
      </c>
      <c r="L2654" s="26">
        <v>46001</v>
      </c>
      <c r="M2654" s="26">
        <v>46001</v>
      </c>
      <c r="N2654" s="24"/>
      <c r="O2654" s="26">
        <v>46001</v>
      </c>
      <c r="P2654" s="24" t="s">
        <v>4128</v>
      </c>
      <c r="Q2654" s="24" t="s">
        <v>3360</v>
      </c>
      <c r="R2654" s="24" t="s">
        <v>988</v>
      </c>
    </row>
    <row r="2655" spans="1:18" ht="53.4">
      <c r="A2655" s="24">
        <v>2654</v>
      </c>
      <c r="B2655" s="24" t="s">
        <v>10647</v>
      </c>
      <c r="C2655" s="29">
        <v>202547124688</v>
      </c>
      <c r="D2655" s="24" t="s">
        <v>106</v>
      </c>
      <c r="E2655" s="24" t="s">
        <v>10648</v>
      </c>
      <c r="F2655" s="24" t="s">
        <v>3059</v>
      </c>
      <c r="G2655" s="24" t="s">
        <v>106</v>
      </c>
      <c r="H2655" s="25" t="s">
        <v>10649</v>
      </c>
      <c r="I2655" s="24"/>
      <c r="J2655" s="24" t="s">
        <v>3048</v>
      </c>
      <c r="K2655" s="26">
        <v>45982</v>
      </c>
      <c r="L2655" s="26">
        <v>45106</v>
      </c>
      <c r="M2655" s="26">
        <v>46001</v>
      </c>
      <c r="N2655" s="24"/>
      <c r="O2655" s="26">
        <v>46001</v>
      </c>
      <c r="P2655" s="24" t="s">
        <v>3404</v>
      </c>
      <c r="Q2655" s="24" t="s">
        <v>3405</v>
      </c>
      <c r="R2655" s="24" t="s">
        <v>988</v>
      </c>
    </row>
    <row r="2656" spans="1:18" ht="40.200000000000003">
      <c r="A2656" s="24">
        <v>2655</v>
      </c>
      <c r="B2656" s="24" t="s">
        <v>1749</v>
      </c>
      <c r="C2656" s="29">
        <v>202541124612</v>
      </c>
      <c r="D2656" s="24" t="s">
        <v>141</v>
      </c>
      <c r="E2656" s="24" t="s">
        <v>1750</v>
      </c>
      <c r="F2656" s="24" t="s">
        <v>3208</v>
      </c>
      <c r="G2656" s="24" t="s">
        <v>10650</v>
      </c>
      <c r="H2656" s="25" t="s">
        <v>10651</v>
      </c>
      <c r="I2656" s="24" t="s">
        <v>3152</v>
      </c>
      <c r="J2656" s="24" t="s">
        <v>3048</v>
      </c>
      <c r="K2656" s="26">
        <v>46000</v>
      </c>
      <c r="L2656" s="26">
        <v>46001</v>
      </c>
      <c r="M2656" s="26">
        <v>46001</v>
      </c>
      <c r="N2656" s="26">
        <v>46944</v>
      </c>
      <c r="O2656" s="24"/>
      <c r="P2656" s="24" t="s">
        <v>3103</v>
      </c>
      <c r="Q2656" s="24" t="s">
        <v>3104</v>
      </c>
      <c r="R2656" s="24" t="s">
        <v>968</v>
      </c>
    </row>
    <row r="2657" spans="1:18" ht="40.200000000000003">
      <c r="A2657" s="24">
        <v>2656</v>
      </c>
      <c r="B2657" s="24" t="s">
        <v>1743</v>
      </c>
      <c r="C2657" s="29">
        <v>202541124646</v>
      </c>
      <c r="D2657" s="24" t="s">
        <v>47</v>
      </c>
      <c r="E2657" s="24" t="s">
        <v>1744</v>
      </c>
      <c r="F2657" s="24" t="s">
        <v>3091</v>
      </c>
      <c r="G2657" s="24" t="s">
        <v>47</v>
      </c>
      <c r="H2657" s="25" t="s">
        <v>10652</v>
      </c>
      <c r="I2657" s="24" t="s">
        <v>3152</v>
      </c>
      <c r="J2657" s="24" t="s">
        <v>3048</v>
      </c>
      <c r="K2657" s="26">
        <v>46000</v>
      </c>
      <c r="L2657" s="26">
        <v>46001</v>
      </c>
      <c r="M2657" s="26">
        <v>46001</v>
      </c>
      <c r="N2657" s="26">
        <v>46944</v>
      </c>
      <c r="O2657" s="24"/>
      <c r="P2657" s="24" t="s">
        <v>3062</v>
      </c>
      <c r="Q2657" s="24" t="s">
        <v>3063</v>
      </c>
      <c r="R2657" s="24" t="s">
        <v>968</v>
      </c>
    </row>
    <row r="2658" spans="1:18" ht="40.200000000000003">
      <c r="A2658" s="24">
        <v>2657</v>
      </c>
      <c r="B2658" s="24" t="s">
        <v>10653</v>
      </c>
      <c r="C2658" s="29">
        <v>202518124554</v>
      </c>
      <c r="D2658" s="24" t="s">
        <v>115</v>
      </c>
      <c r="E2658" s="24" t="s">
        <v>10654</v>
      </c>
      <c r="F2658" s="24" t="s">
        <v>3091</v>
      </c>
      <c r="G2658" s="24" t="s">
        <v>10655</v>
      </c>
      <c r="H2658" s="25" t="s">
        <v>10656</v>
      </c>
      <c r="I2658" s="24"/>
      <c r="J2658" s="24" t="s">
        <v>3048</v>
      </c>
      <c r="K2658" s="26">
        <v>46000</v>
      </c>
      <c r="L2658" s="26">
        <v>46001</v>
      </c>
      <c r="M2658" s="26">
        <v>46001</v>
      </c>
      <c r="N2658" s="24"/>
      <c r="O2658" s="26">
        <v>46001</v>
      </c>
      <c r="P2658" s="24" t="s">
        <v>3158</v>
      </c>
      <c r="Q2658" s="24" t="s">
        <v>3159</v>
      </c>
      <c r="R2658" s="24" t="s">
        <v>988</v>
      </c>
    </row>
    <row r="2659" spans="1:18" ht="66.599999999999994">
      <c r="A2659" s="24">
        <v>2658</v>
      </c>
      <c r="B2659" s="24" t="s">
        <v>1745</v>
      </c>
      <c r="C2659" s="29">
        <v>202541124877</v>
      </c>
      <c r="D2659" s="24" t="s">
        <v>46</v>
      </c>
      <c r="E2659" s="24" t="s">
        <v>1746</v>
      </c>
      <c r="F2659" s="24" t="s">
        <v>3052</v>
      </c>
      <c r="G2659" s="24" t="s">
        <v>46</v>
      </c>
      <c r="H2659" s="25" t="s">
        <v>10657</v>
      </c>
      <c r="I2659" s="24" t="s">
        <v>3152</v>
      </c>
      <c r="J2659" s="24" t="s">
        <v>3048</v>
      </c>
      <c r="K2659" s="26">
        <v>45982</v>
      </c>
      <c r="L2659" s="26">
        <v>46001</v>
      </c>
      <c r="M2659" s="26">
        <v>46001</v>
      </c>
      <c r="N2659" s="26">
        <v>46944</v>
      </c>
      <c r="O2659" s="24"/>
      <c r="P2659" s="24" t="s">
        <v>3173</v>
      </c>
      <c r="Q2659" s="24" t="s">
        <v>3174</v>
      </c>
      <c r="R2659" s="24" t="s">
        <v>968</v>
      </c>
    </row>
    <row r="2660" spans="1:18" ht="40.200000000000003">
      <c r="A2660" s="24">
        <v>2659</v>
      </c>
      <c r="B2660" s="24" t="s">
        <v>10658</v>
      </c>
      <c r="C2660" s="29">
        <v>202517124904</v>
      </c>
      <c r="D2660" s="24" t="s">
        <v>35</v>
      </c>
      <c r="E2660" s="24" t="s">
        <v>10659</v>
      </c>
      <c r="F2660" s="24" t="s">
        <v>3091</v>
      </c>
      <c r="G2660" s="24" t="s">
        <v>3213</v>
      </c>
      <c r="H2660" s="25" t="s">
        <v>10660</v>
      </c>
      <c r="I2660" s="24"/>
      <c r="J2660" s="24" t="s">
        <v>3048</v>
      </c>
      <c r="K2660" s="26">
        <v>46000</v>
      </c>
      <c r="L2660" s="26">
        <v>45058</v>
      </c>
      <c r="M2660" s="26">
        <v>46001</v>
      </c>
      <c r="N2660" s="24"/>
      <c r="O2660" s="26">
        <v>46001</v>
      </c>
      <c r="P2660" s="24" t="s">
        <v>4128</v>
      </c>
      <c r="Q2660" s="24" t="s">
        <v>3360</v>
      </c>
      <c r="R2660" s="24" t="s">
        <v>988</v>
      </c>
    </row>
    <row r="2661" spans="1:18" ht="40.200000000000003">
      <c r="A2661" s="24">
        <v>2660</v>
      </c>
      <c r="B2661" s="24" t="s">
        <v>10661</v>
      </c>
      <c r="C2661" s="29">
        <v>202517124637</v>
      </c>
      <c r="D2661" s="24" t="s">
        <v>35</v>
      </c>
      <c r="E2661" s="24" t="s">
        <v>649</v>
      </c>
      <c r="F2661" s="24" t="s">
        <v>3091</v>
      </c>
      <c r="G2661" s="24" t="s">
        <v>3213</v>
      </c>
      <c r="H2661" s="25" t="s">
        <v>10662</v>
      </c>
      <c r="I2661" s="24"/>
      <c r="J2661" s="24" t="s">
        <v>3048</v>
      </c>
      <c r="K2661" s="26">
        <v>46000</v>
      </c>
      <c r="L2661" s="26">
        <v>45058</v>
      </c>
      <c r="M2661" s="26">
        <v>46001</v>
      </c>
      <c r="N2661" s="24"/>
      <c r="O2661" s="26">
        <v>46001</v>
      </c>
      <c r="P2661" s="24" t="s">
        <v>3682</v>
      </c>
      <c r="Q2661" s="24" t="s">
        <v>3683</v>
      </c>
      <c r="R2661" s="24" t="s">
        <v>988</v>
      </c>
    </row>
    <row r="2662" spans="1:18" ht="40.200000000000003">
      <c r="A2662" s="24">
        <v>2661</v>
      </c>
      <c r="B2662" s="24" t="s">
        <v>10663</v>
      </c>
      <c r="C2662" s="29">
        <v>202547124938</v>
      </c>
      <c r="D2662" s="24" t="s">
        <v>100</v>
      </c>
      <c r="E2662" s="24" t="s">
        <v>10664</v>
      </c>
      <c r="F2662" s="24" t="s">
        <v>3091</v>
      </c>
      <c r="G2662" s="24" t="s">
        <v>10565</v>
      </c>
      <c r="H2662" s="25" t="s">
        <v>10665</v>
      </c>
      <c r="I2662" s="24"/>
      <c r="J2662" s="24" t="s">
        <v>3048</v>
      </c>
      <c r="K2662" s="26">
        <v>45975</v>
      </c>
      <c r="L2662" s="26">
        <v>45064</v>
      </c>
      <c r="M2662" s="26">
        <v>46001</v>
      </c>
      <c r="N2662" s="24"/>
      <c r="O2662" s="26">
        <v>46001</v>
      </c>
      <c r="P2662" s="24" t="s">
        <v>3410</v>
      </c>
      <c r="Q2662" s="24" t="s">
        <v>3150</v>
      </c>
      <c r="R2662" s="24" t="s">
        <v>988</v>
      </c>
    </row>
    <row r="2663" spans="1:18" ht="53.4">
      <c r="A2663" s="24">
        <v>2662</v>
      </c>
      <c r="B2663" s="24" t="s">
        <v>10666</v>
      </c>
      <c r="C2663" s="29">
        <v>202517124593</v>
      </c>
      <c r="D2663" s="24" t="s">
        <v>79</v>
      </c>
      <c r="E2663" s="24" t="s">
        <v>10667</v>
      </c>
      <c r="F2663" s="24" t="s">
        <v>3432</v>
      </c>
      <c r="G2663" s="24" t="s">
        <v>10668</v>
      </c>
      <c r="H2663" s="25" t="s">
        <v>10669</v>
      </c>
      <c r="I2663" s="24"/>
      <c r="J2663" s="24" t="s">
        <v>3048</v>
      </c>
      <c r="K2663" s="26">
        <v>45995</v>
      </c>
      <c r="L2663" s="26">
        <v>45056</v>
      </c>
      <c r="M2663" s="26">
        <v>46001</v>
      </c>
      <c r="N2663" s="24"/>
      <c r="O2663" s="26">
        <v>46001</v>
      </c>
      <c r="P2663" s="24" t="s">
        <v>3294</v>
      </c>
      <c r="Q2663" s="24" t="s">
        <v>3295</v>
      </c>
      <c r="R2663" s="24" t="s">
        <v>988</v>
      </c>
    </row>
    <row r="2664" spans="1:18" ht="66.599999999999994">
      <c r="A2664" s="24">
        <v>2663</v>
      </c>
      <c r="B2664" s="24" t="s">
        <v>1742</v>
      </c>
      <c r="C2664" s="29">
        <v>202541124946</v>
      </c>
      <c r="D2664" s="24" t="s">
        <v>249</v>
      </c>
      <c r="E2664" s="24" t="s">
        <v>649</v>
      </c>
      <c r="F2664" s="24" t="s">
        <v>3052</v>
      </c>
      <c r="G2664" s="24" t="s">
        <v>249</v>
      </c>
      <c r="H2664" s="25" t="s">
        <v>10670</v>
      </c>
      <c r="I2664" s="24" t="s">
        <v>3152</v>
      </c>
      <c r="J2664" s="24" t="s">
        <v>3470</v>
      </c>
      <c r="K2664" s="26">
        <v>45902</v>
      </c>
      <c r="L2664" s="26">
        <v>46001</v>
      </c>
      <c r="M2664" s="26">
        <v>46001</v>
      </c>
      <c r="N2664" s="26">
        <v>46944</v>
      </c>
      <c r="O2664" s="24"/>
      <c r="P2664" s="24" t="s">
        <v>3093</v>
      </c>
      <c r="Q2664" s="24" t="s">
        <v>3094</v>
      </c>
      <c r="R2664" s="24" t="s">
        <v>968</v>
      </c>
    </row>
    <row r="2665" spans="1:18" ht="40.200000000000003">
      <c r="A2665" s="24">
        <v>2664</v>
      </c>
      <c r="B2665" s="24" t="s">
        <v>10671</v>
      </c>
      <c r="C2665" s="29">
        <v>202517124571</v>
      </c>
      <c r="D2665" s="24" t="s">
        <v>50</v>
      </c>
      <c r="E2665" s="24" t="s">
        <v>10672</v>
      </c>
      <c r="F2665" s="24" t="s">
        <v>3066</v>
      </c>
      <c r="G2665" s="24" t="s">
        <v>3319</v>
      </c>
      <c r="H2665" s="25" t="s">
        <v>10673</v>
      </c>
      <c r="I2665" s="24"/>
      <c r="J2665" s="24" t="s">
        <v>3048</v>
      </c>
      <c r="K2665" s="26">
        <v>45838</v>
      </c>
      <c r="L2665" s="26">
        <v>45057</v>
      </c>
      <c r="M2665" s="26">
        <v>46001</v>
      </c>
      <c r="N2665" s="24"/>
      <c r="O2665" s="26">
        <v>46001</v>
      </c>
      <c r="P2665" s="24" t="s">
        <v>3049</v>
      </c>
      <c r="Q2665" s="24" t="s">
        <v>3050</v>
      </c>
      <c r="R2665" s="24" t="s">
        <v>988</v>
      </c>
    </row>
    <row r="2666" spans="1:18" ht="40.200000000000003">
      <c r="A2666" s="24">
        <v>2665</v>
      </c>
      <c r="B2666" s="24" t="s">
        <v>1740</v>
      </c>
      <c r="C2666" s="29">
        <v>202541124948</v>
      </c>
      <c r="D2666" s="24" t="s">
        <v>173</v>
      </c>
      <c r="E2666" s="24" t="s">
        <v>1741</v>
      </c>
      <c r="F2666" s="24" t="s">
        <v>3059</v>
      </c>
      <c r="G2666" s="24" t="s">
        <v>10674</v>
      </c>
      <c r="H2666" s="25" t="s">
        <v>10675</v>
      </c>
      <c r="I2666" s="24" t="s">
        <v>3152</v>
      </c>
      <c r="J2666" s="24" t="s">
        <v>3048</v>
      </c>
      <c r="K2666" s="26">
        <v>45979</v>
      </c>
      <c r="L2666" s="26">
        <v>46001</v>
      </c>
      <c r="M2666" s="26">
        <v>46001</v>
      </c>
      <c r="N2666" s="26">
        <v>46944</v>
      </c>
      <c r="O2666" s="24"/>
      <c r="P2666" s="24" t="s">
        <v>3093</v>
      </c>
      <c r="Q2666" s="24" t="s">
        <v>3094</v>
      </c>
      <c r="R2666" s="24" t="s">
        <v>968</v>
      </c>
    </row>
    <row r="2667" spans="1:18" ht="40.200000000000003">
      <c r="A2667" s="24">
        <v>2666</v>
      </c>
      <c r="B2667" s="24" t="s">
        <v>10676</v>
      </c>
      <c r="C2667" s="29">
        <v>202547124493</v>
      </c>
      <c r="D2667" s="24" t="s">
        <v>31</v>
      </c>
      <c r="E2667" s="24" t="s">
        <v>10677</v>
      </c>
      <c r="F2667" s="24" t="s">
        <v>3091</v>
      </c>
      <c r="G2667" s="24" t="s">
        <v>31</v>
      </c>
      <c r="H2667" s="25" t="s">
        <v>10678</v>
      </c>
      <c r="I2667" s="24"/>
      <c r="J2667" s="24" t="s">
        <v>3048</v>
      </c>
      <c r="K2667" s="26">
        <v>45995</v>
      </c>
      <c r="L2667" s="26">
        <v>46001</v>
      </c>
      <c r="M2667" s="26">
        <v>46001</v>
      </c>
      <c r="N2667" s="24"/>
      <c r="O2667" s="26">
        <v>46001</v>
      </c>
      <c r="P2667" s="24" t="s">
        <v>3908</v>
      </c>
      <c r="Q2667" s="24" t="s">
        <v>3193</v>
      </c>
      <c r="R2667" s="24" t="s">
        <v>988</v>
      </c>
    </row>
    <row r="2668" spans="1:18" ht="40.200000000000003">
      <c r="A2668" s="24">
        <v>2667</v>
      </c>
      <c r="B2668" s="24" t="s">
        <v>10679</v>
      </c>
      <c r="C2668" s="29">
        <v>202547124805</v>
      </c>
      <c r="D2668" s="24" t="s">
        <v>31</v>
      </c>
      <c r="E2668" s="24" t="s">
        <v>10680</v>
      </c>
      <c r="F2668" s="24" t="s">
        <v>3091</v>
      </c>
      <c r="G2668" s="24" t="s">
        <v>31</v>
      </c>
      <c r="H2668" s="25" t="s">
        <v>10681</v>
      </c>
      <c r="I2668" s="24"/>
      <c r="J2668" s="24" t="s">
        <v>3048</v>
      </c>
      <c r="K2668" s="26">
        <v>45995</v>
      </c>
      <c r="L2668" s="26">
        <v>46001</v>
      </c>
      <c r="M2668" s="26">
        <v>46001</v>
      </c>
      <c r="N2668" s="24"/>
      <c r="O2668" s="26">
        <v>46001</v>
      </c>
      <c r="P2668" s="24" t="s">
        <v>3272</v>
      </c>
      <c r="Q2668" s="24" t="s">
        <v>3273</v>
      </c>
      <c r="R2668" s="24" t="s">
        <v>988</v>
      </c>
    </row>
    <row r="2669" spans="1:18" ht="40.200000000000003">
      <c r="A2669" s="24">
        <v>2668</v>
      </c>
      <c r="B2669" s="24" t="s">
        <v>10682</v>
      </c>
      <c r="C2669" s="29">
        <v>202547124580</v>
      </c>
      <c r="D2669" s="24" t="s">
        <v>31</v>
      </c>
      <c r="E2669" s="24" t="s">
        <v>10683</v>
      </c>
      <c r="F2669" s="24" t="s">
        <v>3091</v>
      </c>
      <c r="G2669" s="24" t="s">
        <v>31</v>
      </c>
      <c r="H2669" s="25" t="s">
        <v>10684</v>
      </c>
      <c r="I2669" s="24"/>
      <c r="J2669" s="24" t="s">
        <v>3048</v>
      </c>
      <c r="K2669" s="26">
        <v>45995</v>
      </c>
      <c r="L2669" s="26">
        <v>46001</v>
      </c>
      <c r="M2669" s="26">
        <v>46001</v>
      </c>
      <c r="N2669" s="24"/>
      <c r="O2669" s="26">
        <v>46001</v>
      </c>
      <c r="P2669" s="24" t="s">
        <v>3352</v>
      </c>
      <c r="Q2669" s="24" t="s">
        <v>3216</v>
      </c>
      <c r="R2669" s="24" t="s">
        <v>988</v>
      </c>
    </row>
    <row r="2670" spans="1:18" ht="40.200000000000003">
      <c r="A2670" s="24">
        <v>2669</v>
      </c>
      <c r="B2670" s="24" t="s">
        <v>10685</v>
      </c>
      <c r="C2670" s="29">
        <v>202517124765</v>
      </c>
      <c r="D2670" s="24" t="s">
        <v>34</v>
      </c>
      <c r="E2670" s="24" t="s">
        <v>10686</v>
      </c>
      <c r="F2670" s="24" t="s">
        <v>3066</v>
      </c>
      <c r="G2670" s="24" t="s">
        <v>3067</v>
      </c>
      <c r="H2670" s="25" t="s">
        <v>10687</v>
      </c>
      <c r="I2670" s="24"/>
      <c r="J2670" s="24" t="s">
        <v>3048</v>
      </c>
      <c r="K2670" s="26">
        <v>45985</v>
      </c>
      <c r="L2670" s="26">
        <v>45189</v>
      </c>
      <c r="M2670" s="26">
        <v>46001</v>
      </c>
      <c r="N2670" s="24"/>
      <c r="O2670" s="26">
        <v>46001</v>
      </c>
      <c r="P2670" s="24" t="s">
        <v>3364</v>
      </c>
      <c r="Q2670" s="24" t="s">
        <v>3255</v>
      </c>
      <c r="R2670" s="24" t="s">
        <v>988</v>
      </c>
    </row>
    <row r="2671" spans="1:18" ht="40.200000000000003">
      <c r="A2671" s="24">
        <v>2670</v>
      </c>
      <c r="B2671" s="24" t="s">
        <v>10688</v>
      </c>
      <c r="C2671" s="29">
        <v>202547124686</v>
      </c>
      <c r="D2671" s="24" t="s">
        <v>34</v>
      </c>
      <c r="E2671" s="24" t="s">
        <v>10689</v>
      </c>
      <c r="F2671" s="24" t="s">
        <v>3066</v>
      </c>
      <c r="G2671" s="24" t="s">
        <v>3067</v>
      </c>
      <c r="H2671" s="25" t="s">
        <v>10690</v>
      </c>
      <c r="I2671" s="24"/>
      <c r="J2671" s="24" t="s">
        <v>3048</v>
      </c>
      <c r="K2671" s="26">
        <v>45972</v>
      </c>
      <c r="L2671" s="26">
        <v>45141</v>
      </c>
      <c r="M2671" s="26">
        <v>46001</v>
      </c>
      <c r="N2671" s="24"/>
      <c r="O2671" s="26">
        <v>46001</v>
      </c>
      <c r="P2671" s="24" t="s">
        <v>3272</v>
      </c>
      <c r="Q2671" s="24" t="s">
        <v>3273</v>
      </c>
      <c r="R2671" s="24" t="s">
        <v>988</v>
      </c>
    </row>
    <row r="2672" spans="1:18" ht="40.200000000000003">
      <c r="A2672" s="24">
        <v>2671</v>
      </c>
      <c r="B2672" s="24" t="s">
        <v>10691</v>
      </c>
      <c r="C2672" s="29">
        <v>202547124428</v>
      </c>
      <c r="D2672" s="24" t="s">
        <v>34</v>
      </c>
      <c r="E2672" s="24" t="s">
        <v>10692</v>
      </c>
      <c r="F2672" s="24" t="s">
        <v>3066</v>
      </c>
      <c r="G2672" s="24" t="s">
        <v>3542</v>
      </c>
      <c r="H2672" s="25" t="s">
        <v>10693</v>
      </c>
      <c r="I2672" s="24"/>
      <c r="J2672" s="24" t="s">
        <v>3048</v>
      </c>
      <c r="K2672" s="26">
        <v>45923</v>
      </c>
      <c r="L2672" s="26">
        <v>45069</v>
      </c>
      <c r="M2672" s="26">
        <v>46001</v>
      </c>
      <c r="N2672" s="24"/>
      <c r="O2672" s="26">
        <v>46001</v>
      </c>
      <c r="P2672" s="24" t="s">
        <v>3335</v>
      </c>
      <c r="Q2672" s="24" t="s">
        <v>3336</v>
      </c>
      <c r="R2672" s="24" t="s">
        <v>988</v>
      </c>
    </row>
    <row r="2673" spans="1:18" ht="40.200000000000003">
      <c r="A2673" s="24">
        <v>2672</v>
      </c>
      <c r="B2673" s="24" t="s">
        <v>10694</v>
      </c>
      <c r="C2673" s="29">
        <v>202517125352</v>
      </c>
      <c r="D2673" s="24" t="s">
        <v>154</v>
      </c>
      <c r="E2673" s="24" t="s">
        <v>10695</v>
      </c>
      <c r="F2673" s="24" t="s">
        <v>3091</v>
      </c>
      <c r="G2673" s="24" t="s">
        <v>8113</v>
      </c>
      <c r="H2673" s="25" t="s">
        <v>10696</v>
      </c>
      <c r="I2673" s="24"/>
      <c r="J2673" s="24" t="s">
        <v>3048</v>
      </c>
      <c r="K2673" s="26">
        <v>45966</v>
      </c>
      <c r="L2673" s="26">
        <v>45058</v>
      </c>
      <c r="M2673" s="26">
        <v>46002</v>
      </c>
      <c r="N2673" s="24"/>
      <c r="O2673" s="26">
        <v>46002</v>
      </c>
      <c r="P2673" s="24" t="s">
        <v>3220</v>
      </c>
      <c r="Q2673" s="24" t="s">
        <v>3221</v>
      </c>
      <c r="R2673" s="24" t="s">
        <v>988</v>
      </c>
    </row>
    <row r="2674" spans="1:18" ht="40.200000000000003">
      <c r="A2674" s="24">
        <v>2673</v>
      </c>
      <c r="B2674" s="24" t="s">
        <v>1751</v>
      </c>
      <c r="C2674" s="29">
        <v>202511125506</v>
      </c>
      <c r="D2674" s="24" t="s">
        <v>213</v>
      </c>
      <c r="E2674" s="24" t="s">
        <v>649</v>
      </c>
      <c r="F2674" s="24" t="s">
        <v>3052</v>
      </c>
      <c r="G2674" s="24" t="s">
        <v>3226</v>
      </c>
      <c r="H2674" s="25" t="s">
        <v>10697</v>
      </c>
      <c r="I2674" s="24" t="s">
        <v>23</v>
      </c>
      <c r="J2674" s="24" t="s">
        <v>3048</v>
      </c>
      <c r="K2674" s="26">
        <v>45852</v>
      </c>
      <c r="L2674" s="26">
        <v>46002</v>
      </c>
      <c r="M2674" s="26">
        <v>46002</v>
      </c>
      <c r="N2674" s="26">
        <v>46945</v>
      </c>
      <c r="O2674" s="24"/>
      <c r="P2674" s="24" t="s">
        <v>3055</v>
      </c>
      <c r="Q2674" s="24" t="s">
        <v>3056</v>
      </c>
      <c r="R2674" s="24" t="s">
        <v>974</v>
      </c>
    </row>
    <row r="2675" spans="1:18" ht="27">
      <c r="A2675" s="24">
        <v>2674</v>
      </c>
      <c r="B2675" s="24" t="s">
        <v>10698</v>
      </c>
      <c r="C2675" s="29">
        <v>202517125143</v>
      </c>
      <c r="D2675" s="24" t="s">
        <v>105</v>
      </c>
      <c r="E2675" s="24" t="s">
        <v>10699</v>
      </c>
      <c r="F2675" s="24" t="s">
        <v>3045</v>
      </c>
      <c r="G2675" s="24" t="s">
        <v>3046</v>
      </c>
      <c r="H2675" s="25" t="s">
        <v>10700</v>
      </c>
      <c r="I2675" s="24"/>
      <c r="J2675" s="24" t="s">
        <v>3048</v>
      </c>
      <c r="K2675" s="26">
        <v>45813</v>
      </c>
      <c r="L2675" s="26">
        <v>46002</v>
      </c>
      <c r="M2675" s="26">
        <v>46002</v>
      </c>
      <c r="N2675" s="24"/>
      <c r="O2675" s="26">
        <v>46002</v>
      </c>
      <c r="P2675" s="24" t="s">
        <v>3305</v>
      </c>
      <c r="Q2675" s="24" t="s">
        <v>3306</v>
      </c>
      <c r="R2675" s="24" t="s">
        <v>988</v>
      </c>
    </row>
    <row r="2676" spans="1:18" ht="53.4">
      <c r="A2676" s="24">
        <v>2675</v>
      </c>
      <c r="B2676" s="24" t="s">
        <v>10701</v>
      </c>
      <c r="C2676" s="29">
        <v>202547125447</v>
      </c>
      <c r="D2676" s="24" t="s">
        <v>105</v>
      </c>
      <c r="E2676" s="24" t="s">
        <v>10702</v>
      </c>
      <c r="F2676" s="24" t="s">
        <v>3045</v>
      </c>
      <c r="G2676" s="24" t="s">
        <v>3046</v>
      </c>
      <c r="H2676" s="25" t="s">
        <v>10703</v>
      </c>
      <c r="I2676" s="24"/>
      <c r="J2676" s="24" t="s">
        <v>3048</v>
      </c>
      <c r="K2676" s="26">
        <v>45874</v>
      </c>
      <c r="L2676" s="26">
        <v>46002</v>
      </c>
      <c r="M2676" s="26">
        <v>46002</v>
      </c>
      <c r="N2676" s="24"/>
      <c r="O2676" s="26">
        <v>46002</v>
      </c>
      <c r="P2676" s="24" t="s">
        <v>3410</v>
      </c>
      <c r="Q2676" s="24" t="s">
        <v>3150</v>
      </c>
      <c r="R2676" s="24" t="s">
        <v>988</v>
      </c>
    </row>
    <row r="2677" spans="1:18" ht="40.200000000000003">
      <c r="A2677" s="24">
        <v>2676</v>
      </c>
      <c r="B2677" s="24" t="s">
        <v>10704</v>
      </c>
      <c r="C2677" s="29">
        <v>202547125460</v>
      </c>
      <c r="D2677" s="24" t="s">
        <v>105</v>
      </c>
      <c r="E2677" s="24" t="s">
        <v>10705</v>
      </c>
      <c r="F2677" s="24" t="s">
        <v>3045</v>
      </c>
      <c r="G2677" s="24" t="s">
        <v>3046</v>
      </c>
      <c r="H2677" s="25" t="s">
        <v>10706</v>
      </c>
      <c r="I2677" s="24"/>
      <c r="J2677" s="24" t="s">
        <v>3048</v>
      </c>
      <c r="K2677" s="26">
        <v>45874</v>
      </c>
      <c r="L2677" s="26">
        <v>46002</v>
      </c>
      <c r="M2677" s="26">
        <v>46002</v>
      </c>
      <c r="N2677" s="24"/>
      <c r="O2677" s="26">
        <v>46002</v>
      </c>
      <c r="P2677" s="24" t="s">
        <v>3410</v>
      </c>
      <c r="Q2677" s="24" t="s">
        <v>3150</v>
      </c>
      <c r="R2677" s="24" t="s">
        <v>988</v>
      </c>
    </row>
    <row r="2678" spans="1:18" ht="40.200000000000003">
      <c r="A2678" s="24">
        <v>2677</v>
      </c>
      <c r="B2678" s="24" t="s">
        <v>1752</v>
      </c>
      <c r="C2678" s="29">
        <v>202511125136</v>
      </c>
      <c r="D2678" s="24" t="s">
        <v>259</v>
      </c>
      <c r="E2678" s="24" t="s">
        <v>1753</v>
      </c>
      <c r="F2678" s="24" t="s">
        <v>3091</v>
      </c>
      <c r="G2678" s="24" t="s">
        <v>10707</v>
      </c>
      <c r="H2678" s="25" t="s">
        <v>10708</v>
      </c>
      <c r="I2678" s="24" t="s">
        <v>3152</v>
      </c>
      <c r="J2678" s="24" t="s">
        <v>3048</v>
      </c>
      <c r="K2678" s="26">
        <v>45986</v>
      </c>
      <c r="L2678" s="26">
        <v>46002</v>
      </c>
      <c r="M2678" s="26">
        <v>46002</v>
      </c>
      <c r="N2678" s="26">
        <v>46945</v>
      </c>
      <c r="O2678" s="24"/>
      <c r="P2678" s="24" t="s">
        <v>3049</v>
      </c>
      <c r="Q2678" s="24" t="s">
        <v>3050</v>
      </c>
      <c r="R2678" s="24" t="s">
        <v>968</v>
      </c>
    </row>
    <row r="2679" spans="1:18" ht="27">
      <c r="A2679" s="24">
        <v>2678</v>
      </c>
      <c r="B2679" s="24" t="s">
        <v>1754</v>
      </c>
      <c r="C2679" s="29">
        <v>202541125197</v>
      </c>
      <c r="D2679" s="24" t="s">
        <v>37</v>
      </c>
      <c r="E2679" s="24" t="s">
        <v>1755</v>
      </c>
      <c r="F2679" s="24" t="s">
        <v>3059</v>
      </c>
      <c r="G2679" s="24" t="s">
        <v>3330</v>
      </c>
      <c r="H2679" s="25" t="s">
        <v>10709</v>
      </c>
      <c r="I2679" s="24" t="s">
        <v>23</v>
      </c>
      <c r="J2679" s="24" t="s">
        <v>3048</v>
      </c>
      <c r="K2679" s="26">
        <v>45947</v>
      </c>
      <c r="L2679" s="26">
        <v>46002</v>
      </c>
      <c r="M2679" s="26">
        <v>46002</v>
      </c>
      <c r="N2679" s="26">
        <v>46945</v>
      </c>
      <c r="O2679" s="24"/>
      <c r="P2679" s="24" t="s">
        <v>3220</v>
      </c>
      <c r="Q2679" s="24" t="s">
        <v>3221</v>
      </c>
      <c r="R2679" s="24" t="s">
        <v>974</v>
      </c>
    </row>
    <row r="2680" spans="1:18" ht="40.200000000000003">
      <c r="A2680" s="24">
        <v>2679</v>
      </c>
      <c r="B2680" s="24" t="s">
        <v>1756</v>
      </c>
      <c r="C2680" s="29">
        <v>202541125152</v>
      </c>
      <c r="D2680" s="24" t="s">
        <v>37</v>
      </c>
      <c r="E2680" s="24" t="s">
        <v>1757</v>
      </c>
      <c r="F2680" s="24" t="s">
        <v>3059</v>
      </c>
      <c r="G2680" s="24" t="s">
        <v>3330</v>
      </c>
      <c r="H2680" s="25" t="s">
        <v>10710</v>
      </c>
      <c r="I2680" s="24" t="s">
        <v>23</v>
      </c>
      <c r="J2680" s="24" t="s">
        <v>3048</v>
      </c>
      <c r="K2680" s="26">
        <v>45944</v>
      </c>
      <c r="L2680" s="26">
        <v>46002</v>
      </c>
      <c r="M2680" s="26">
        <v>46002</v>
      </c>
      <c r="N2680" s="26">
        <v>46945</v>
      </c>
      <c r="O2680" s="24"/>
      <c r="P2680" s="24" t="s">
        <v>3220</v>
      </c>
      <c r="Q2680" s="24" t="s">
        <v>3221</v>
      </c>
      <c r="R2680" s="24" t="s">
        <v>974</v>
      </c>
    </row>
    <row r="2681" spans="1:18" ht="53.4">
      <c r="A2681" s="24">
        <v>2680</v>
      </c>
      <c r="B2681" s="24" t="s">
        <v>1758</v>
      </c>
      <c r="C2681" s="29">
        <v>202541125164</v>
      </c>
      <c r="D2681" s="24" t="s">
        <v>37</v>
      </c>
      <c r="E2681" s="24" t="s">
        <v>1759</v>
      </c>
      <c r="F2681" s="24" t="s">
        <v>3059</v>
      </c>
      <c r="G2681" s="24" t="s">
        <v>3330</v>
      </c>
      <c r="H2681" s="25" t="s">
        <v>10711</v>
      </c>
      <c r="I2681" s="24" t="s">
        <v>23</v>
      </c>
      <c r="J2681" s="24" t="s">
        <v>3048</v>
      </c>
      <c r="K2681" s="26">
        <v>45978</v>
      </c>
      <c r="L2681" s="26">
        <v>46002</v>
      </c>
      <c r="M2681" s="26">
        <v>46002</v>
      </c>
      <c r="N2681" s="26">
        <v>46945</v>
      </c>
      <c r="O2681" s="24"/>
      <c r="P2681" s="24" t="s">
        <v>3204</v>
      </c>
      <c r="Q2681" s="24" t="s">
        <v>3205</v>
      </c>
      <c r="R2681" s="24" t="s">
        <v>974</v>
      </c>
    </row>
    <row r="2682" spans="1:18" ht="40.200000000000003">
      <c r="A2682" s="24">
        <v>2681</v>
      </c>
      <c r="B2682" s="24" t="s">
        <v>10712</v>
      </c>
      <c r="C2682" s="29">
        <v>202517125013</v>
      </c>
      <c r="D2682" s="24" t="s">
        <v>61</v>
      </c>
      <c r="E2682" s="24" t="s">
        <v>10713</v>
      </c>
      <c r="F2682" s="24" t="s">
        <v>3066</v>
      </c>
      <c r="G2682" s="24" t="s">
        <v>3067</v>
      </c>
      <c r="H2682" s="25" t="s">
        <v>10714</v>
      </c>
      <c r="I2682" s="24"/>
      <c r="J2682" s="24" t="s">
        <v>3048</v>
      </c>
      <c r="K2682" s="26">
        <v>45995</v>
      </c>
      <c r="L2682" s="26">
        <v>45387</v>
      </c>
      <c r="M2682" s="26">
        <v>46002</v>
      </c>
      <c r="N2682" s="24"/>
      <c r="O2682" s="26">
        <v>46143</v>
      </c>
      <c r="P2682" s="24" t="s">
        <v>3254</v>
      </c>
      <c r="Q2682" s="24" t="s">
        <v>3255</v>
      </c>
      <c r="R2682" s="24" t="s">
        <v>988</v>
      </c>
    </row>
    <row r="2683" spans="1:18" ht="27">
      <c r="A2683" s="24">
        <v>2682</v>
      </c>
      <c r="B2683" s="24" t="s">
        <v>1760</v>
      </c>
      <c r="C2683" s="29">
        <v>202541125474</v>
      </c>
      <c r="D2683" s="24" t="s">
        <v>46</v>
      </c>
      <c r="E2683" s="24" t="s">
        <v>1761</v>
      </c>
      <c r="F2683" s="24" t="s">
        <v>3052</v>
      </c>
      <c r="G2683" s="24" t="s">
        <v>46</v>
      </c>
      <c r="H2683" s="25" t="s">
        <v>10715</v>
      </c>
      <c r="I2683" s="24" t="s">
        <v>3152</v>
      </c>
      <c r="J2683" s="24" t="s">
        <v>3048</v>
      </c>
      <c r="K2683" s="26">
        <v>45867</v>
      </c>
      <c r="L2683" s="26">
        <v>46002</v>
      </c>
      <c r="M2683" s="26">
        <v>46002</v>
      </c>
      <c r="N2683" s="26">
        <v>46945</v>
      </c>
      <c r="O2683" s="24"/>
      <c r="P2683" s="24" t="s">
        <v>3305</v>
      </c>
      <c r="Q2683" s="24" t="s">
        <v>3306</v>
      </c>
      <c r="R2683" s="24" t="s">
        <v>968</v>
      </c>
    </row>
    <row r="2684" spans="1:18" ht="27">
      <c r="A2684" s="24">
        <v>2683</v>
      </c>
      <c r="B2684" s="24" t="s">
        <v>10716</v>
      </c>
      <c r="C2684" s="29">
        <v>202547125358</v>
      </c>
      <c r="D2684" s="24" t="s">
        <v>237</v>
      </c>
      <c r="E2684" s="24" t="s">
        <v>10717</v>
      </c>
      <c r="F2684" s="24" t="s">
        <v>3208</v>
      </c>
      <c r="G2684" s="24" t="s">
        <v>10718</v>
      </c>
      <c r="H2684" s="25" t="s">
        <v>10719</v>
      </c>
      <c r="I2684" s="24"/>
      <c r="J2684" s="24" t="s">
        <v>3048</v>
      </c>
      <c r="K2684" s="26">
        <v>45973</v>
      </c>
      <c r="L2684" s="26">
        <v>45062</v>
      </c>
      <c r="M2684" s="26">
        <v>46002</v>
      </c>
      <c r="N2684" s="24"/>
      <c r="O2684" s="26">
        <v>46002</v>
      </c>
      <c r="P2684" s="24" t="s">
        <v>3335</v>
      </c>
      <c r="Q2684" s="24" t="s">
        <v>3336</v>
      </c>
      <c r="R2684" s="24" t="s">
        <v>988</v>
      </c>
    </row>
    <row r="2685" spans="1:18" ht="53.4">
      <c r="A2685" s="24">
        <v>2684</v>
      </c>
      <c r="B2685" s="24" t="s">
        <v>1762</v>
      </c>
      <c r="C2685" s="29">
        <v>202511125193</v>
      </c>
      <c r="D2685" s="24" t="s">
        <v>80</v>
      </c>
      <c r="E2685" s="24" t="s">
        <v>1763</v>
      </c>
      <c r="F2685" s="24" t="s">
        <v>3052</v>
      </c>
      <c r="G2685" s="24" t="s">
        <v>6260</v>
      </c>
      <c r="H2685" s="25" t="s">
        <v>10720</v>
      </c>
      <c r="I2685" s="24" t="s">
        <v>3152</v>
      </c>
      <c r="J2685" s="24" t="s">
        <v>3048</v>
      </c>
      <c r="K2685" s="26">
        <v>45930</v>
      </c>
      <c r="L2685" s="26">
        <v>46002</v>
      </c>
      <c r="M2685" s="26">
        <v>46002</v>
      </c>
      <c r="N2685" s="26">
        <v>46945</v>
      </c>
      <c r="O2685" s="24"/>
      <c r="P2685" s="24" t="s">
        <v>3404</v>
      </c>
      <c r="Q2685" s="24" t="s">
        <v>3405</v>
      </c>
      <c r="R2685" s="24" t="s">
        <v>968</v>
      </c>
    </row>
    <row r="2686" spans="1:18" ht="66.599999999999994">
      <c r="A2686" s="24">
        <v>2685</v>
      </c>
      <c r="B2686" s="24" t="s">
        <v>822</v>
      </c>
      <c r="C2686" s="29">
        <v>202514125081</v>
      </c>
      <c r="D2686" s="24" t="s">
        <v>48</v>
      </c>
      <c r="E2686" s="24" t="s">
        <v>823</v>
      </c>
      <c r="F2686" s="24" t="s">
        <v>3066</v>
      </c>
      <c r="G2686" s="24" t="s">
        <v>3319</v>
      </c>
      <c r="H2686" s="25" t="s">
        <v>10721</v>
      </c>
      <c r="I2686" s="24"/>
      <c r="J2686" s="24" t="s">
        <v>3048</v>
      </c>
      <c r="K2686" s="26">
        <v>45957</v>
      </c>
      <c r="L2686" s="26">
        <v>45646</v>
      </c>
      <c r="M2686" s="26">
        <v>46002</v>
      </c>
      <c r="N2686" s="26">
        <v>46588</v>
      </c>
      <c r="O2686" s="24"/>
      <c r="P2686" s="24" t="s">
        <v>3141</v>
      </c>
      <c r="Q2686" s="24" t="s">
        <v>3142</v>
      </c>
      <c r="R2686" s="24" t="s">
        <v>650</v>
      </c>
    </row>
    <row r="2687" spans="1:18" ht="27">
      <c r="A2687" s="24">
        <v>2686</v>
      </c>
      <c r="B2687" s="24" t="s">
        <v>10722</v>
      </c>
      <c r="C2687" s="29">
        <v>202541125234</v>
      </c>
      <c r="D2687" s="24" t="s">
        <v>44</v>
      </c>
      <c r="E2687" s="24" t="s">
        <v>10723</v>
      </c>
      <c r="F2687" s="24" t="s">
        <v>3052</v>
      </c>
      <c r="G2687" s="24" t="s">
        <v>3408</v>
      </c>
      <c r="H2687" s="25" t="s">
        <v>10724</v>
      </c>
      <c r="I2687" s="24" t="s">
        <v>23</v>
      </c>
      <c r="J2687" s="24" t="s">
        <v>3334</v>
      </c>
      <c r="K2687" s="26">
        <v>45817</v>
      </c>
      <c r="L2687" s="26">
        <v>46002</v>
      </c>
      <c r="M2687" s="26">
        <v>46002</v>
      </c>
      <c r="N2687" s="24"/>
      <c r="O2687" s="26">
        <v>46056</v>
      </c>
      <c r="P2687" s="24" t="s">
        <v>5213</v>
      </c>
      <c r="Q2687" s="24" t="s">
        <v>3316</v>
      </c>
      <c r="R2687" s="24" t="s">
        <v>3022</v>
      </c>
    </row>
    <row r="2688" spans="1:18" ht="53.4">
      <c r="A2688" s="24">
        <v>2687</v>
      </c>
      <c r="B2688" s="24" t="s">
        <v>10725</v>
      </c>
      <c r="C2688" s="29">
        <v>202517125176</v>
      </c>
      <c r="D2688" s="24" t="s">
        <v>129</v>
      </c>
      <c r="E2688" s="24" t="s">
        <v>10726</v>
      </c>
      <c r="F2688" s="24" t="s">
        <v>3312</v>
      </c>
      <c r="G2688" s="24" t="s">
        <v>129</v>
      </c>
      <c r="H2688" s="25" t="s">
        <v>10727</v>
      </c>
      <c r="I2688" s="24"/>
      <c r="J2688" s="24" t="s">
        <v>3048</v>
      </c>
      <c r="K2688" s="26">
        <v>45974</v>
      </c>
      <c r="L2688" s="26">
        <v>45069</v>
      </c>
      <c r="M2688" s="26">
        <v>46002</v>
      </c>
      <c r="N2688" s="24"/>
      <c r="O2688" s="26">
        <v>46002</v>
      </c>
      <c r="P2688" s="24" t="s">
        <v>3141</v>
      </c>
      <c r="Q2688" s="24" t="s">
        <v>3142</v>
      </c>
      <c r="R2688" s="24" t="s">
        <v>988</v>
      </c>
    </row>
    <row r="2689" spans="1:18" ht="40.200000000000003">
      <c r="A2689" s="24">
        <v>2688</v>
      </c>
      <c r="B2689" s="24" t="s">
        <v>10728</v>
      </c>
      <c r="C2689" s="29">
        <v>202547125261</v>
      </c>
      <c r="D2689" s="24" t="s">
        <v>90</v>
      </c>
      <c r="E2689" s="24" t="s">
        <v>10729</v>
      </c>
      <c r="F2689" s="24" t="s">
        <v>3045</v>
      </c>
      <c r="G2689" s="24" t="s">
        <v>3046</v>
      </c>
      <c r="H2689" s="25" t="s">
        <v>10730</v>
      </c>
      <c r="I2689" s="24"/>
      <c r="J2689" s="24" t="s">
        <v>3048</v>
      </c>
      <c r="K2689" s="26">
        <v>45979</v>
      </c>
      <c r="L2689" s="26">
        <v>46002</v>
      </c>
      <c r="M2689" s="26">
        <v>46002</v>
      </c>
      <c r="N2689" s="24"/>
      <c r="O2689" s="26">
        <v>46002</v>
      </c>
      <c r="P2689" s="24" t="s">
        <v>3321</v>
      </c>
      <c r="Q2689" s="24" t="s">
        <v>3322</v>
      </c>
      <c r="R2689" s="24" t="s">
        <v>988</v>
      </c>
    </row>
    <row r="2690" spans="1:18" ht="53.4">
      <c r="A2690" s="24">
        <v>2689</v>
      </c>
      <c r="B2690" s="24" t="s">
        <v>10731</v>
      </c>
      <c r="C2690" s="29">
        <v>202517125028</v>
      </c>
      <c r="D2690" s="24" t="s">
        <v>35</v>
      </c>
      <c r="E2690" s="24" t="s">
        <v>649</v>
      </c>
      <c r="F2690" s="24" t="s">
        <v>3091</v>
      </c>
      <c r="G2690" s="24" t="s">
        <v>3213</v>
      </c>
      <c r="H2690" s="25" t="s">
        <v>10732</v>
      </c>
      <c r="I2690" s="24"/>
      <c r="J2690" s="24" t="s">
        <v>3048</v>
      </c>
      <c r="K2690" s="26">
        <v>46000</v>
      </c>
      <c r="L2690" s="26">
        <v>45058</v>
      </c>
      <c r="M2690" s="26">
        <v>46002</v>
      </c>
      <c r="N2690" s="24"/>
      <c r="O2690" s="26">
        <v>46002</v>
      </c>
      <c r="P2690" s="24" t="s">
        <v>3254</v>
      </c>
      <c r="Q2690" s="24" t="s">
        <v>3255</v>
      </c>
      <c r="R2690" s="24" t="s">
        <v>988</v>
      </c>
    </row>
    <row r="2691" spans="1:18" ht="53.4">
      <c r="A2691" s="24">
        <v>2690</v>
      </c>
      <c r="B2691" s="24" t="s">
        <v>10733</v>
      </c>
      <c r="C2691" s="29">
        <v>202547125084</v>
      </c>
      <c r="D2691" s="24" t="s">
        <v>35</v>
      </c>
      <c r="E2691" s="24" t="s">
        <v>10734</v>
      </c>
      <c r="F2691" s="24" t="s">
        <v>3091</v>
      </c>
      <c r="G2691" s="24" t="s">
        <v>3213</v>
      </c>
      <c r="H2691" s="25" t="s">
        <v>10735</v>
      </c>
      <c r="I2691" s="24"/>
      <c r="J2691" s="24" t="s">
        <v>3048</v>
      </c>
      <c r="K2691" s="26">
        <v>46001</v>
      </c>
      <c r="L2691" s="26">
        <v>45058</v>
      </c>
      <c r="M2691" s="26">
        <v>46002</v>
      </c>
      <c r="N2691" s="24"/>
      <c r="O2691" s="26">
        <v>46002</v>
      </c>
      <c r="P2691" s="24" t="s">
        <v>3192</v>
      </c>
      <c r="Q2691" s="24" t="s">
        <v>3193</v>
      </c>
      <c r="R2691" s="24" t="s">
        <v>988</v>
      </c>
    </row>
    <row r="2692" spans="1:18" ht="53.4">
      <c r="A2692" s="24">
        <v>2691</v>
      </c>
      <c r="B2692" s="24" t="s">
        <v>10736</v>
      </c>
      <c r="C2692" s="29">
        <v>202517125410</v>
      </c>
      <c r="D2692" s="24" t="s">
        <v>35</v>
      </c>
      <c r="E2692" s="24" t="s">
        <v>649</v>
      </c>
      <c r="F2692" s="24" t="s">
        <v>3091</v>
      </c>
      <c r="G2692" s="24" t="s">
        <v>3213</v>
      </c>
      <c r="H2692" s="25" t="s">
        <v>10737</v>
      </c>
      <c r="I2692" s="24"/>
      <c r="J2692" s="24" t="s">
        <v>3048</v>
      </c>
      <c r="K2692" s="26">
        <v>46000</v>
      </c>
      <c r="L2692" s="26">
        <v>45058</v>
      </c>
      <c r="M2692" s="26">
        <v>46002</v>
      </c>
      <c r="N2692" s="24"/>
      <c r="O2692" s="26">
        <v>46002</v>
      </c>
      <c r="P2692" s="24" t="s">
        <v>3141</v>
      </c>
      <c r="Q2692" s="24" t="s">
        <v>3142</v>
      </c>
      <c r="R2692" s="24" t="s">
        <v>988</v>
      </c>
    </row>
    <row r="2693" spans="1:18" ht="53.4">
      <c r="A2693" s="24">
        <v>2692</v>
      </c>
      <c r="B2693" s="24" t="s">
        <v>10738</v>
      </c>
      <c r="C2693" s="29">
        <v>202547125194</v>
      </c>
      <c r="D2693" s="24" t="s">
        <v>35</v>
      </c>
      <c r="E2693" s="24" t="s">
        <v>10739</v>
      </c>
      <c r="F2693" s="24" t="s">
        <v>3091</v>
      </c>
      <c r="G2693" s="24" t="s">
        <v>3213</v>
      </c>
      <c r="H2693" s="25" t="s">
        <v>10740</v>
      </c>
      <c r="I2693" s="24"/>
      <c r="J2693" s="24" t="s">
        <v>3048</v>
      </c>
      <c r="K2693" s="26">
        <v>46000</v>
      </c>
      <c r="L2693" s="26">
        <v>45058</v>
      </c>
      <c r="M2693" s="26">
        <v>46002</v>
      </c>
      <c r="N2693" s="24"/>
      <c r="O2693" s="26">
        <v>46002</v>
      </c>
      <c r="P2693" s="24" t="s">
        <v>3908</v>
      </c>
      <c r="Q2693" s="24" t="s">
        <v>3193</v>
      </c>
      <c r="R2693" s="24" t="s">
        <v>988</v>
      </c>
    </row>
    <row r="2694" spans="1:18" ht="40.200000000000003">
      <c r="A2694" s="24">
        <v>2693</v>
      </c>
      <c r="B2694" s="24" t="s">
        <v>10741</v>
      </c>
      <c r="C2694" s="29">
        <v>202517125094</v>
      </c>
      <c r="D2694" s="24" t="s">
        <v>35</v>
      </c>
      <c r="E2694" s="24" t="s">
        <v>10742</v>
      </c>
      <c r="F2694" s="24" t="s">
        <v>3091</v>
      </c>
      <c r="G2694" s="24" t="s">
        <v>3213</v>
      </c>
      <c r="H2694" s="25" t="s">
        <v>10743</v>
      </c>
      <c r="I2694" s="24"/>
      <c r="J2694" s="24" t="s">
        <v>3048</v>
      </c>
      <c r="K2694" s="26">
        <v>46002</v>
      </c>
      <c r="L2694" s="26">
        <v>45058</v>
      </c>
      <c r="M2694" s="26">
        <v>46002</v>
      </c>
      <c r="N2694" s="24"/>
      <c r="O2694" s="26">
        <v>46002</v>
      </c>
      <c r="P2694" s="24" t="s">
        <v>3682</v>
      </c>
      <c r="Q2694" s="24" t="s">
        <v>3683</v>
      </c>
      <c r="R2694" s="24" t="s">
        <v>988</v>
      </c>
    </row>
    <row r="2695" spans="1:18" ht="53.4">
      <c r="A2695" s="24">
        <v>2694</v>
      </c>
      <c r="B2695" s="24" t="s">
        <v>10744</v>
      </c>
      <c r="C2695" s="29">
        <v>202547125452</v>
      </c>
      <c r="D2695" s="24" t="s">
        <v>35</v>
      </c>
      <c r="E2695" s="24" t="s">
        <v>649</v>
      </c>
      <c r="F2695" s="24" t="s">
        <v>3091</v>
      </c>
      <c r="G2695" s="24" t="s">
        <v>3213</v>
      </c>
      <c r="H2695" s="25" t="s">
        <v>10745</v>
      </c>
      <c r="I2695" s="24"/>
      <c r="J2695" s="24" t="s">
        <v>3048</v>
      </c>
      <c r="K2695" s="26">
        <v>46001</v>
      </c>
      <c r="L2695" s="26">
        <v>45058</v>
      </c>
      <c r="M2695" s="26">
        <v>46002</v>
      </c>
      <c r="N2695" s="24"/>
      <c r="O2695" s="26">
        <v>46002</v>
      </c>
      <c r="P2695" s="24" t="s">
        <v>3352</v>
      </c>
      <c r="Q2695" s="24" t="s">
        <v>3216</v>
      </c>
      <c r="R2695" s="24" t="s">
        <v>988</v>
      </c>
    </row>
    <row r="2696" spans="1:18" ht="53.4">
      <c r="A2696" s="24">
        <v>2695</v>
      </c>
      <c r="B2696" s="24" t="s">
        <v>10746</v>
      </c>
      <c r="C2696" s="29">
        <v>202547125214</v>
      </c>
      <c r="D2696" s="24" t="s">
        <v>35</v>
      </c>
      <c r="E2696" s="24" t="s">
        <v>10747</v>
      </c>
      <c r="F2696" s="24" t="s">
        <v>3091</v>
      </c>
      <c r="G2696" s="24" t="s">
        <v>3213</v>
      </c>
      <c r="H2696" s="25" t="s">
        <v>10748</v>
      </c>
      <c r="I2696" s="24"/>
      <c r="J2696" s="24" t="s">
        <v>3048</v>
      </c>
      <c r="K2696" s="26">
        <v>46001</v>
      </c>
      <c r="L2696" s="26">
        <v>45058</v>
      </c>
      <c r="M2696" s="26">
        <v>46002</v>
      </c>
      <c r="N2696" s="24"/>
      <c r="O2696" s="26">
        <v>46002</v>
      </c>
      <c r="P2696" s="24" t="s">
        <v>5146</v>
      </c>
      <c r="Q2696" s="24" t="s">
        <v>5147</v>
      </c>
      <c r="R2696" s="24" t="s">
        <v>988</v>
      </c>
    </row>
    <row r="2697" spans="1:18" ht="40.200000000000003">
      <c r="A2697" s="24">
        <v>2696</v>
      </c>
      <c r="B2697" s="24" t="s">
        <v>10749</v>
      </c>
      <c r="C2697" s="29">
        <v>202517125168</v>
      </c>
      <c r="D2697" s="24" t="s">
        <v>35</v>
      </c>
      <c r="E2697" s="24" t="s">
        <v>649</v>
      </c>
      <c r="F2697" s="24" t="s">
        <v>3091</v>
      </c>
      <c r="G2697" s="24" t="s">
        <v>3213</v>
      </c>
      <c r="H2697" s="25" t="s">
        <v>10750</v>
      </c>
      <c r="I2697" s="24"/>
      <c r="J2697" s="24" t="s">
        <v>3048</v>
      </c>
      <c r="K2697" s="26">
        <v>45981</v>
      </c>
      <c r="L2697" s="26">
        <v>45058</v>
      </c>
      <c r="M2697" s="26">
        <v>46002</v>
      </c>
      <c r="N2697" s="24"/>
      <c r="O2697" s="26">
        <v>46002</v>
      </c>
      <c r="P2697" s="24" t="s">
        <v>3289</v>
      </c>
      <c r="Q2697" s="24" t="s">
        <v>3290</v>
      </c>
      <c r="R2697" s="24" t="s">
        <v>988</v>
      </c>
    </row>
    <row r="2698" spans="1:18" ht="53.4">
      <c r="A2698" s="24">
        <v>2697</v>
      </c>
      <c r="B2698" s="24" t="s">
        <v>10751</v>
      </c>
      <c r="C2698" s="29">
        <v>202531125106</v>
      </c>
      <c r="D2698" s="24" t="s">
        <v>38</v>
      </c>
      <c r="E2698" s="24" t="s">
        <v>10752</v>
      </c>
      <c r="F2698" s="24" t="s">
        <v>3052</v>
      </c>
      <c r="G2698" s="24" t="s">
        <v>38</v>
      </c>
      <c r="H2698" s="25" t="s">
        <v>10753</v>
      </c>
      <c r="I2698" s="24" t="s">
        <v>23</v>
      </c>
      <c r="J2698" s="24" t="s">
        <v>3162</v>
      </c>
      <c r="K2698" s="26">
        <v>45813</v>
      </c>
      <c r="L2698" s="26">
        <v>46002</v>
      </c>
      <c r="M2698" s="26">
        <v>46002</v>
      </c>
      <c r="N2698" s="24"/>
      <c r="O2698" s="26">
        <v>46002</v>
      </c>
      <c r="P2698" s="24" t="s">
        <v>3321</v>
      </c>
      <c r="Q2698" s="24" t="s">
        <v>3322</v>
      </c>
      <c r="R2698" s="24" t="s">
        <v>988</v>
      </c>
    </row>
    <row r="2699" spans="1:18" ht="53.4">
      <c r="A2699" s="24">
        <v>2698</v>
      </c>
      <c r="B2699" s="24" t="s">
        <v>10754</v>
      </c>
      <c r="C2699" s="29">
        <v>202517125003</v>
      </c>
      <c r="D2699" s="24" t="s">
        <v>234</v>
      </c>
      <c r="E2699" s="24" t="s">
        <v>10755</v>
      </c>
      <c r="F2699" s="24" t="s">
        <v>3177</v>
      </c>
      <c r="G2699" s="24" t="s">
        <v>10756</v>
      </c>
      <c r="H2699" s="25" t="s">
        <v>10757</v>
      </c>
      <c r="I2699" s="24"/>
      <c r="J2699" s="24" t="s">
        <v>3048</v>
      </c>
      <c r="K2699" s="26">
        <v>45996</v>
      </c>
      <c r="L2699" s="26">
        <v>45086</v>
      </c>
      <c r="M2699" s="26">
        <v>46002</v>
      </c>
      <c r="N2699" s="24"/>
      <c r="O2699" s="26">
        <v>46002</v>
      </c>
      <c r="P2699" s="24" t="s">
        <v>3233</v>
      </c>
      <c r="Q2699" s="24" t="s">
        <v>3234</v>
      </c>
      <c r="R2699" s="24" t="s">
        <v>988</v>
      </c>
    </row>
    <row r="2700" spans="1:18" ht="27">
      <c r="A2700" s="24">
        <v>2699</v>
      </c>
      <c r="B2700" s="24" t="s">
        <v>10758</v>
      </c>
      <c r="C2700" s="29">
        <v>202517125020</v>
      </c>
      <c r="D2700" s="24" t="s">
        <v>162</v>
      </c>
      <c r="E2700" s="24" t="s">
        <v>10759</v>
      </c>
      <c r="F2700" s="24" t="s">
        <v>4630</v>
      </c>
      <c r="G2700" s="24" t="s">
        <v>10760</v>
      </c>
      <c r="H2700" s="25" t="s">
        <v>10761</v>
      </c>
      <c r="I2700" s="24"/>
      <c r="J2700" s="24" t="s">
        <v>3048</v>
      </c>
      <c r="K2700" s="26">
        <v>45989</v>
      </c>
      <c r="L2700" s="26">
        <v>45093</v>
      </c>
      <c r="M2700" s="26">
        <v>46002</v>
      </c>
      <c r="N2700" s="24"/>
      <c r="O2700" s="26">
        <v>46002</v>
      </c>
      <c r="P2700" s="24" t="s">
        <v>3055</v>
      </c>
      <c r="Q2700" s="24" t="s">
        <v>3056</v>
      </c>
      <c r="R2700" s="24" t="s">
        <v>988</v>
      </c>
    </row>
    <row r="2701" spans="1:18" ht="40.200000000000003">
      <c r="A2701" s="24">
        <v>2700</v>
      </c>
      <c r="B2701" s="24" t="s">
        <v>10762</v>
      </c>
      <c r="C2701" s="29">
        <v>202517125301</v>
      </c>
      <c r="D2701" s="24" t="s">
        <v>32</v>
      </c>
      <c r="E2701" s="24" t="s">
        <v>10763</v>
      </c>
      <c r="F2701" s="24" t="s">
        <v>3066</v>
      </c>
      <c r="G2701" s="24" t="s">
        <v>3067</v>
      </c>
      <c r="H2701" s="25" t="s">
        <v>10764</v>
      </c>
      <c r="I2701" s="24"/>
      <c r="J2701" s="24" t="s">
        <v>3048</v>
      </c>
      <c r="K2701" s="26">
        <v>45986</v>
      </c>
      <c r="L2701" s="26">
        <v>45322</v>
      </c>
      <c r="M2701" s="26">
        <v>46002</v>
      </c>
      <c r="N2701" s="24"/>
      <c r="O2701" s="26">
        <v>46002</v>
      </c>
      <c r="P2701" s="24" t="s">
        <v>3141</v>
      </c>
      <c r="Q2701" s="24" t="s">
        <v>3142</v>
      </c>
      <c r="R2701" s="24" t="s">
        <v>988</v>
      </c>
    </row>
    <row r="2702" spans="1:18" ht="40.200000000000003">
      <c r="A2702" s="24">
        <v>2701</v>
      </c>
      <c r="B2702" s="24" t="s">
        <v>10765</v>
      </c>
      <c r="C2702" s="29">
        <v>202547125477</v>
      </c>
      <c r="D2702" s="24" t="s">
        <v>32</v>
      </c>
      <c r="E2702" s="24" t="s">
        <v>10766</v>
      </c>
      <c r="F2702" s="24" t="s">
        <v>3066</v>
      </c>
      <c r="G2702" s="24" t="s">
        <v>3067</v>
      </c>
      <c r="H2702" s="25" t="s">
        <v>10767</v>
      </c>
      <c r="I2702" s="24"/>
      <c r="J2702" s="24" t="s">
        <v>3048</v>
      </c>
      <c r="K2702" s="26">
        <v>45981</v>
      </c>
      <c r="L2702" s="26">
        <v>45303</v>
      </c>
      <c r="M2702" s="26">
        <v>46002</v>
      </c>
      <c r="N2702" s="24"/>
      <c r="O2702" s="26">
        <v>46002</v>
      </c>
      <c r="P2702" s="24" t="s">
        <v>3098</v>
      </c>
      <c r="Q2702" s="24" t="s">
        <v>3099</v>
      </c>
      <c r="R2702" s="24" t="s">
        <v>988</v>
      </c>
    </row>
    <row r="2703" spans="1:18" ht="40.200000000000003">
      <c r="A2703" s="24">
        <v>2702</v>
      </c>
      <c r="B2703" s="24" t="s">
        <v>10768</v>
      </c>
      <c r="C2703" s="29">
        <v>202517125492</v>
      </c>
      <c r="D2703" s="24" t="s">
        <v>32</v>
      </c>
      <c r="E2703" s="24" t="s">
        <v>10769</v>
      </c>
      <c r="F2703" s="24" t="s">
        <v>3066</v>
      </c>
      <c r="G2703" s="24" t="s">
        <v>3067</v>
      </c>
      <c r="H2703" s="25" t="s">
        <v>10770</v>
      </c>
      <c r="I2703" s="24"/>
      <c r="J2703" s="24" t="s">
        <v>3048</v>
      </c>
      <c r="K2703" s="26">
        <v>45996</v>
      </c>
      <c r="L2703" s="26">
        <v>45205</v>
      </c>
      <c r="M2703" s="26">
        <v>46002</v>
      </c>
      <c r="N2703" s="24"/>
      <c r="O2703" s="26">
        <v>46002</v>
      </c>
      <c r="P2703" s="24" t="s">
        <v>3254</v>
      </c>
      <c r="Q2703" s="24" t="s">
        <v>3255</v>
      </c>
      <c r="R2703" s="24" t="s">
        <v>988</v>
      </c>
    </row>
    <row r="2704" spans="1:18" ht="53.4">
      <c r="A2704" s="24">
        <v>2703</v>
      </c>
      <c r="B2704" s="24" t="s">
        <v>1764</v>
      </c>
      <c r="C2704" s="29">
        <v>202541125039</v>
      </c>
      <c r="D2704" s="24" t="s">
        <v>42</v>
      </c>
      <c r="E2704" s="24" t="s">
        <v>1765</v>
      </c>
      <c r="F2704" s="24" t="s">
        <v>3045</v>
      </c>
      <c r="G2704" s="24" t="s">
        <v>3252</v>
      </c>
      <c r="H2704" s="25" t="s">
        <v>10771</v>
      </c>
      <c r="I2704" s="24" t="s">
        <v>3152</v>
      </c>
      <c r="J2704" s="24" t="s">
        <v>3048</v>
      </c>
      <c r="K2704" s="26">
        <v>45999</v>
      </c>
      <c r="L2704" s="26">
        <v>46002</v>
      </c>
      <c r="M2704" s="26">
        <v>46002</v>
      </c>
      <c r="N2704" s="26">
        <v>46945</v>
      </c>
      <c r="O2704" s="24"/>
      <c r="P2704" s="24" t="s">
        <v>3093</v>
      </c>
      <c r="Q2704" s="24" t="s">
        <v>3094</v>
      </c>
      <c r="R2704" s="24" t="s">
        <v>968</v>
      </c>
    </row>
    <row r="2705" spans="1:18" ht="53.4">
      <c r="A2705" s="24">
        <v>2704</v>
      </c>
      <c r="B2705" s="24" t="s">
        <v>10772</v>
      </c>
      <c r="C2705" s="29">
        <v>202517125008</v>
      </c>
      <c r="D2705" s="24" t="s">
        <v>89</v>
      </c>
      <c r="E2705" s="24" t="s">
        <v>10773</v>
      </c>
      <c r="F2705" s="24" t="s">
        <v>3091</v>
      </c>
      <c r="G2705" s="24" t="s">
        <v>10067</v>
      </c>
      <c r="H2705" s="25" t="s">
        <v>10774</v>
      </c>
      <c r="I2705" s="24"/>
      <c r="J2705" s="24" t="s">
        <v>3048</v>
      </c>
      <c r="K2705" s="26">
        <v>45994</v>
      </c>
      <c r="L2705" s="26">
        <v>45113</v>
      </c>
      <c r="M2705" s="26">
        <v>46002</v>
      </c>
      <c r="N2705" s="24"/>
      <c r="O2705" s="26">
        <v>46002</v>
      </c>
      <c r="P2705" s="24" t="s">
        <v>5924</v>
      </c>
      <c r="Q2705" s="24" t="s">
        <v>3285</v>
      </c>
      <c r="R2705" s="24" t="s">
        <v>863</v>
      </c>
    </row>
    <row r="2706" spans="1:18" ht="27">
      <c r="A2706" s="24">
        <v>2705</v>
      </c>
      <c r="B2706" s="24" t="s">
        <v>10775</v>
      </c>
      <c r="C2706" s="29">
        <v>202517125457</v>
      </c>
      <c r="D2706" s="24" t="s">
        <v>366</v>
      </c>
      <c r="E2706" s="24" t="s">
        <v>10776</v>
      </c>
      <c r="F2706" s="24" t="s">
        <v>3394</v>
      </c>
      <c r="G2706" s="24" t="s">
        <v>10777</v>
      </c>
      <c r="H2706" s="25" t="s">
        <v>10778</v>
      </c>
      <c r="I2706" s="24"/>
      <c r="J2706" s="24" t="s">
        <v>3048</v>
      </c>
      <c r="K2706" s="26">
        <v>45950</v>
      </c>
      <c r="L2706" s="26">
        <v>46002</v>
      </c>
      <c r="M2706" s="26">
        <v>46002</v>
      </c>
      <c r="N2706" s="24"/>
      <c r="O2706" s="26">
        <v>46002</v>
      </c>
      <c r="P2706" s="24" t="s">
        <v>3069</v>
      </c>
      <c r="Q2706" s="24" t="s">
        <v>3070</v>
      </c>
      <c r="R2706" s="24" t="s">
        <v>988</v>
      </c>
    </row>
    <row r="2707" spans="1:18" ht="27">
      <c r="A2707" s="24">
        <v>2706</v>
      </c>
      <c r="B2707" s="24" t="s">
        <v>10779</v>
      </c>
      <c r="C2707" s="29">
        <v>202517125484</v>
      </c>
      <c r="D2707" s="24" t="s">
        <v>366</v>
      </c>
      <c r="E2707" s="24" t="s">
        <v>10780</v>
      </c>
      <c r="F2707" s="24" t="s">
        <v>3394</v>
      </c>
      <c r="G2707" s="24" t="s">
        <v>10777</v>
      </c>
      <c r="H2707" s="25" t="s">
        <v>10781</v>
      </c>
      <c r="I2707" s="24"/>
      <c r="J2707" s="24" t="s">
        <v>3048</v>
      </c>
      <c r="K2707" s="26">
        <v>45951</v>
      </c>
      <c r="L2707" s="26">
        <v>46002</v>
      </c>
      <c r="M2707" s="26">
        <v>46002</v>
      </c>
      <c r="N2707" s="24"/>
      <c r="O2707" s="26">
        <v>46002</v>
      </c>
      <c r="P2707" s="24" t="s">
        <v>3098</v>
      </c>
      <c r="Q2707" s="24" t="s">
        <v>3099</v>
      </c>
      <c r="R2707" s="24" t="s">
        <v>988</v>
      </c>
    </row>
    <row r="2708" spans="1:18" ht="40.200000000000003">
      <c r="A2708" s="24">
        <v>2707</v>
      </c>
      <c r="B2708" s="24" t="s">
        <v>10782</v>
      </c>
      <c r="C2708" s="29">
        <v>202547125479</v>
      </c>
      <c r="D2708" s="24" t="s">
        <v>31</v>
      </c>
      <c r="E2708" s="24" t="s">
        <v>10783</v>
      </c>
      <c r="F2708" s="24" t="s">
        <v>3091</v>
      </c>
      <c r="G2708" s="24" t="s">
        <v>31</v>
      </c>
      <c r="H2708" s="25" t="s">
        <v>10784</v>
      </c>
      <c r="I2708" s="24"/>
      <c r="J2708" s="24" t="s">
        <v>3048</v>
      </c>
      <c r="K2708" s="26">
        <v>45999</v>
      </c>
      <c r="L2708" s="26">
        <v>45159</v>
      </c>
      <c r="M2708" s="26">
        <v>46002</v>
      </c>
      <c r="N2708" s="24"/>
      <c r="O2708" s="26">
        <v>46002</v>
      </c>
      <c r="P2708" s="24" t="s">
        <v>3103</v>
      </c>
      <c r="Q2708" s="24" t="s">
        <v>3104</v>
      </c>
      <c r="R2708" s="24" t="s">
        <v>988</v>
      </c>
    </row>
    <row r="2709" spans="1:18" ht="40.200000000000003">
      <c r="A2709" s="24">
        <v>2708</v>
      </c>
      <c r="B2709" s="24" t="s">
        <v>10785</v>
      </c>
      <c r="C2709" s="29">
        <v>202547125483</v>
      </c>
      <c r="D2709" s="24" t="s">
        <v>31</v>
      </c>
      <c r="E2709" s="24" t="s">
        <v>10786</v>
      </c>
      <c r="F2709" s="24" t="s">
        <v>3091</v>
      </c>
      <c r="G2709" s="24" t="s">
        <v>31</v>
      </c>
      <c r="H2709" s="25" t="s">
        <v>10787</v>
      </c>
      <c r="I2709" s="24"/>
      <c r="J2709" s="24" t="s">
        <v>3048</v>
      </c>
      <c r="K2709" s="26">
        <v>45999</v>
      </c>
      <c r="L2709" s="26">
        <v>45169</v>
      </c>
      <c r="M2709" s="26">
        <v>46002</v>
      </c>
      <c r="N2709" s="24"/>
      <c r="O2709" s="26">
        <v>46002</v>
      </c>
      <c r="P2709" s="24" t="s">
        <v>3103</v>
      </c>
      <c r="Q2709" s="24" t="s">
        <v>3104</v>
      </c>
      <c r="R2709" s="24" t="s">
        <v>988</v>
      </c>
    </row>
    <row r="2710" spans="1:18" ht="53.4">
      <c r="A2710" s="24">
        <v>2709</v>
      </c>
      <c r="B2710" s="24" t="s">
        <v>10788</v>
      </c>
      <c r="C2710" s="29">
        <v>202517125464</v>
      </c>
      <c r="D2710" s="24" t="s">
        <v>31</v>
      </c>
      <c r="E2710" s="24" t="s">
        <v>10789</v>
      </c>
      <c r="F2710" s="24" t="s">
        <v>3091</v>
      </c>
      <c r="G2710" s="24" t="s">
        <v>31</v>
      </c>
      <c r="H2710" s="25" t="s">
        <v>10790</v>
      </c>
      <c r="I2710" s="24"/>
      <c r="J2710" s="24" t="s">
        <v>3048</v>
      </c>
      <c r="K2710" s="26">
        <v>45999</v>
      </c>
      <c r="L2710" s="26">
        <v>46002</v>
      </c>
      <c r="M2710" s="26">
        <v>46002</v>
      </c>
      <c r="N2710" s="24"/>
      <c r="O2710" s="26">
        <v>46002</v>
      </c>
      <c r="P2710" s="24" t="s">
        <v>3069</v>
      </c>
      <c r="Q2710" s="24" t="s">
        <v>3070</v>
      </c>
      <c r="R2710" s="24" t="s">
        <v>988</v>
      </c>
    </row>
    <row r="2711" spans="1:18" ht="53.4">
      <c r="A2711" s="24">
        <v>2710</v>
      </c>
      <c r="B2711" s="24" t="s">
        <v>10791</v>
      </c>
      <c r="C2711" s="29">
        <v>202517125420</v>
      </c>
      <c r="D2711" s="24" t="s">
        <v>31</v>
      </c>
      <c r="E2711" s="24" t="s">
        <v>10792</v>
      </c>
      <c r="F2711" s="24" t="s">
        <v>3091</v>
      </c>
      <c r="G2711" s="24" t="s">
        <v>31</v>
      </c>
      <c r="H2711" s="25" t="s">
        <v>10793</v>
      </c>
      <c r="I2711" s="24"/>
      <c r="J2711" s="24" t="s">
        <v>3048</v>
      </c>
      <c r="K2711" s="26">
        <v>45999</v>
      </c>
      <c r="L2711" s="26">
        <v>46002</v>
      </c>
      <c r="M2711" s="26">
        <v>46002</v>
      </c>
      <c r="N2711" s="24"/>
      <c r="O2711" s="26">
        <v>46002</v>
      </c>
      <c r="P2711" s="24" t="s">
        <v>3069</v>
      </c>
      <c r="Q2711" s="24" t="s">
        <v>3070</v>
      </c>
      <c r="R2711" s="24" t="s">
        <v>988</v>
      </c>
    </row>
    <row r="2712" spans="1:18" ht="53.4">
      <c r="A2712" s="24">
        <v>2711</v>
      </c>
      <c r="B2712" s="24" t="s">
        <v>10794</v>
      </c>
      <c r="C2712" s="29">
        <v>202547125226</v>
      </c>
      <c r="D2712" s="24" t="s">
        <v>31</v>
      </c>
      <c r="E2712" s="24" t="s">
        <v>10795</v>
      </c>
      <c r="F2712" s="24" t="s">
        <v>3091</v>
      </c>
      <c r="G2712" s="24" t="s">
        <v>31</v>
      </c>
      <c r="H2712" s="25" t="s">
        <v>10796</v>
      </c>
      <c r="I2712" s="24"/>
      <c r="J2712" s="24" t="s">
        <v>3048</v>
      </c>
      <c r="K2712" s="26">
        <v>45999</v>
      </c>
      <c r="L2712" s="26">
        <v>45135</v>
      </c>
      <c r="M2712" s="26">
        <v>46002</v>
      </c>
      <c r="N2712" s="24"/>
      <c r="O2712" s="26">
        <v>46002</v>
      </c>
      <c r="P2712" s="24" t="s">
        <v>3908</v>
      </c>
      <c r="Q2712" s="24" t="s">
        <v>3193</v>
      </c>
      <c r="R2712" s="24" t="s">
        <v>988</v>
      </c>
    </row>
    <row r="2713" spans="1:18" ht="40.200000000000003">
      <c r="A2713" s="24">
        <v>2712</v>
      </c>
      <c r="B2713" s="24" t="s">
        <v>10797</v>
      </c>
      <c r="C2713" s="29">
        <v>202517125480</v>
      </c>
      <c r="D2713" s="24" t="s">
        <v>31</v>
      </c>
      <c r="E2713" s="24" t="s">
        <v>10798</v>
      </c>
      <c r="F2713" s="24" t="s">
        <v>3091</v>
      </c>
      <c r="G2713" s="24" t="s">
        <v>31</v>
      </c>
      <c r="H2713" s="25" t="s">
        <v>10799</v>
      </c>
      <c r="I2713" s="24"/>
      <c r="J2713" s="24" t="s">
        <v>3048</v>
      </c>
      <c r="K2713" s="26">
        <v>46000</v>
      </c>
      <c r="L2713" s="26">
        <v>45117</v>
      </c>
      <c r="M2713" s="26">
        <v>46002</v>
      </c>
      <c r="N2713" s="24"/>
      <c r="O2713" s="26">
        <v>46002</v>
      </c>
      <c r="P2713" s="24" t="s">
        <v>3069</v>
      </c>
      <c r="Q2713" s="24" t="s">
        <v>3070</v>
      </c>
      <c r="R2713" s="24" t="s">
        <v>988</v>
      </c>
    </row>
    <row r="2714" spans="1:18" ht="53.4">
      <c r="A2714" s="24">
        <v>2713</v>
      </c>
      <c r="B2714" s="24" t="s">
        <v>10800</v>
      </c>
      <c r="C2714" s="29">
        <v>202517125222</v>
      </c>
      <c r="D2714" s="24" t="s">
        <v>31</v>
      </c>
      <c r="E2714" s="24" t="s">
        <v>10801</v>
      </c>
      <c r="F2714" s="24" t="s">
        <v>3091</v>
      </c>
      <c r="G2714" s="24" t="s">
        <v>31</v>
      </c>
      <c r="H2714" s="25" t="s">
        <v>10802</v>
      </c>
      <c r="I2714" s="24"/>
      <c r="J2714" s="24" t="s">
        <v>3048</v>
      </c>
      <c r="K2714" s="26">
        <v>46001</v>
      </c>
      <c r="L2714" s="26">
        <v>45147</v>
      </c>
      <c r="M2714" s="26">
        <v>46002</v>
      </c>
      <c r="N2714" s="24"/>
      <c r="O2714" s="26">
        <v>46002</v>
      </c>
      <c r="P2714" s="24" t="s">
        <v>3069</v>
      </c>
      <c r="Q2714" s="24" t="s">
        <v>3070</v>
      </c>
      <c r="R2714" s="24" t="s">
        <v>988</v>
      </c>
    </row>
    <row r="2715" spans="1:18" ht="53.4">
      <c r="A2715" s="24">
        <v>2714</v>
      </c>
      <c r="B2715" s="24" t="s">
        <v>10803</v>
      </c>
      <c r="C2715" s="29">
        <v>202541125854</v>
      </c>
      <c r="D2715" s="24" t="s">
        <v>33</v>
      </c>
      <c r="E2715" s="24" t="s">
        <v>10804</v>
      </c>
      <c r="F2715" s="24" t="s">
        <v>3052</v>
      </c>
      <c r="G2715" s="24" t="s">
        <v>3319</v>
      </c>
      <c r="H2715" s="25" t="s">
        <v>10805</v>
      </c>
      <c r="I2715" s="24" t="s">
        <v>23</v>
      </c>
      <c r="J2715" s="24" t="s">
        <v>3048</v>
      </c>
      <c r="K2715" s="26">
        <v>45869</v>
      </c>
      <c r="L2715" s="26">
        <v>46003</v>
      </c>
      <c r="M2715" s="26">
        <v>46003</v>
      </c>
      <c r="N2715" s="24"/>
      <c r="O2715" s="26">
        <v>46003</v>
      </c>
      <c r="P2715" s="24" t="s">
        <v>3079</v>
      </c>
      <c r="Q2715" s="24" t="s">
        <v>3080</v>
      </c>
      <c r="R2715" s="24" t="s">
        <v>988</v>
      </c>
    </row>
    <row r="2716" spans="1:18" ht="66.599999999999994">
      <c r="A2716" s="24">
        <v>2715</v>
      </c>
      <c r="B2716" s="24" t="s">
        <v>10806</v>
      </c>
      <c r="C2716" s="29">
        <v>202511126074</v>
      </c>
      <c r="D2716" s="24" t="s">
        <v>33</v>
      </c>
      <c r="E2716" s="24" t="s">
        <v>10807</v>
      </c>
      <c r="F2716" s="24" t="s">
        <v>3052</v>
      </c>
      <c r="G2716" s="24" t="s">
        <v>3319</v>
      </c>
      <c r="H2716" s="25" t="s">
        <v>10808</v>
      </c>
      <c r="I2716" s="24" t="s">
        <v>23</v>
      </c>
      <c r="J2716" s="24" t="s">
        <v>3048</v>
      </c>
      <c r="K2716" s="26">
        <v>45769</v>
      </c>
      <c r="L2716" s="26">
        <v>46003</v>
      </c>
      <c r="M2716" s="26">
        <v>46003</v>
      </c>
      <c r="N2716" s="24"/>
      <c r="O2716" s="26">
        <v>46003</v>
      </c>
      <c r="P2716" s="24" t="s">
        <v>3168</v>
      </c>
      <c r="Q2716" s="24" t="s">
        <v>3050</v>
      </c>
      <c r="R2716" s="24" t="s">
        <v>988</v>
      </c>
    </row>
    <row r="2717" spans="1:18" ht="53.4">
      <c r="A2717" s="24">
        <v>2716</v>
      </c>
      <c r="B2717" s="24" t="s">
        <v>1774</v>
      </c>
      <c r="C2717" s="29">
        <v>202541125712</v>
      </c>
      <c r="D2717" s="24" t="s">
        <v>37</v>
      </c>
      <c r="E2717" s="24" t="s">
        <v>1775</v>
      </c>
      <c r="F2717" s="24" t="s">
        <v>3059</v>
      </c>
      <c r="G2717" s="24" t="s">
        <v>3330</v>
      </c>
      <c r="H2717" s="25" t="s">
        <v>10809</v>
      </c>
      <c r="I2717" s="24" t="s">
        <v>23</v>
      </c>
      <c r="J2717" s="24" t="s">
        <v>3048</v>
      </c>
      <c r="K2717" s="26">
        <v>45982</v>
      </c>
      <c r="L2717" s="26">
        <v>46003</v>
      </c>
      <c r="M2717" s="26">
        <v>46003</v>
      </c>
      <c r="N2717" s="26">
        <v>46946</v>
      </c>
      <c r="O2717" s="24"/>
      <c r="P2717" s="24" t="s">
        <v>3098</v>
      </c>
      <c r="Q2717" s="24" t="s">
        <v>3099</v>
      </c>
      <c r="R2717" s="24" t="s">
        <v>974</v>
      </c>
    </row>
    <row r="2718" spans="1:18" ht="53.4">
      <c r="A2718" s="24">
        <v>2717</v>
      </c>
      <c r="B2718" s="24" t="s">
        <v>1780</v>
      </c>
      <c r="C2718" s="29">
        <v>202541125674</v>
      </c>
      <c r="D2718" s="24" t="s">
        <v>37</v>
      </c>
      <c r="E2718" s="24" t="s">
        <v>1781</v>
      </c>
      <c r="F2718" s="24" t="s">
        <v>3059</v>
      </c>
      <c r="G2718" s="24" t="s">
        <v>3330</v>
      </c>
      <c r="H2718" s="25" t="s">
        <v>10810</v>
      </c>
      <c r="I2718" s="24" t="s">
        <v>23</v>
      </c>
      <c r="J2718" s="24" t="s">
        <v>3048</v>
      </c>
      <c r="K2718" s="26">
        <v>45995</v>
      </c>
      <c r="L2718" s="26">
        <v>46003</v>
      </c>
      <c r="M2718" s="26">
        <v>46003</v>
      </c>
      <c r="N2718" s="26">
        <v>46946</v>
      </c>
      <c r="O2718" s="24"/>
      <c r="P2718" s="24" t="s">
        <v>3062</v>
      </c>
      <c r="Q2718" s="24" t="s">
        <v>3063</v>
      </c>
      <c r="R2718" s="24" t="s">
        <v>974</v>
      </c>
    </row>
    <row r="2719" spans="1:18" ht="53.4">
      <c r="A2719" s="24">
        <v>2718</v>
      </c>
      <c r="B2719" s="24" t="s">
        <v>1778</v>
      </c>
      <c r="C2719" s="29">
        <v>202541125886</v>
      </c>
      <c r="D2719" s="24" t="s">
        <v>37</v>
      </c>
      <c r="E2719" s="24" t="s">
        <v>1779</v>
      </c>
      <c r="F2719" s="24" t="s">
        <v>3059</v>
      </c>
      <c r="G2719" s="24" t="s">
        <v>3330</v>
      </c>
      <c r="H2719" s="25" t="s">
        <v>10811</v>
      </c>
      <c r="I2719" s="24" t="s">
        <v>23</v>
      </c>
      <c r="J2719" s="24" t="s">
        <v>3048</v>
      </c>
      <c r="K2719" s="26">
        <v>45883</v>
      </c>
      <c r="L2719" s="26">
        <v>46003</v>
      </c>
      <c r="M2719" s="26">
        <v>46003</v>
      </c>
      <c r="N2719" s="26">
        <v>46946</v>
      </c>
      <c r="O2719" s="24"/>
      <c r="P2719" s="24" t="s">
        <v>5785</v>
      </c>
      <c r="Q2719" s="24" t="s">
        <v>3080</v>
      </c>
      <c r="R2719" s="24" t="s">
        <v>974</v>
      </c>
    </row>
    <row r="2720" spans="1:18" ht="40.200000000000003">
      <c r="A2720" s="24">
        <v>2719</v>
      </c>
      <c r="B2720" s="24" t="s">
        <v>1776</v>
      </c>
      <c r="C2720" s="29">
        <v>202541125973</v>
      </c>
      <c r="D2720" s="24" t="s">
        <v>37</v>
      </c>
      <c r="E2720" s="24" t="s">
        <v>1777</v>
      </c>
      <c r="F2720" s="24" t="s">
        <v>3059</v>
      </c>
      <c r="G2720" s="24" t="s">
        <v>3330</v>
      </c>
      <c r="H2720" s="25" t="s">
        <v>10812</v>
      </c>
      <c r="I2720" s="24" t="s">
        <v>23</v>
      </c>
      <c r="J2720" s="24" t="s">
        <v>3048</v>
      </c>
      <c r="K2720" s="26">
        <v>45818</v>
      </c>
      <c r="L2720" s="26">
        <v>46003</v>
      </c>
      <c r="M2720" s="26">
        <v>46003</v>
      </c>
      <c r="N2720" s="26">
        <v>46946</v>
      </c>
      <c r="O2720" s="24"/>
      <c r="P2720" s="24" t="s">
        <v>3192</v>
      </c>
      <c r="Q2720" s="24" t="s">
        <v>3193</v>
      </c>
      <c r="R2720" s="24" t="s">
        <v>974</v>
      </c>
    </row>
    <row r="2721" spans="1:18" ht="40.200000000000003">
      <c r="A2721" s="24">
        <v>2720</v>
      </c>
      <c r="B2721" s="24" t="s">
        <v>10813</v>
      </c>
      <c r="C2721" s="29">
        <v>202544126087</v>
      </c>
      <c r="D2721" s="24" t="s">
        <v>358</v>
      </c>
      <c r="E2721" s="24" t="s">
        <v>10814</v>
      </c>
      <c r="F2721" s="24" t="s">
        <v>10302</v>
      </c>
      <c r="G2721" s="24" t="s">
        <v>358</v>
      </c>
      <c r="H2721" s="25" t="s">
        <v>10815</v>
      </c>
      <c r="I2721" s="24"/>
      <c r="J2721" s="24" t="s">
        <v>3048</v>
      </c>
      <c r="K2721" s="26">
        <v>45909</v>
      </c>
      <c r="L2721" s="26">
        <v>45786</v>
      </c>
      <c r="M2721" s="26">
        <v>46003</v>
      </c>
      <c r="N2721" s="24"/>
      <c r="O2721" s="26">
        <v>46003</v>
      </c>
      <c r="P2721" s="24" t="s">
        <v>3103</v>
      </c>
      <c r="Q2721" s="24" t="s">
        <v>3104</v>
      </c>
      <c r="R2721" s="24" t="s">
        <v>988</v>
      </c>
    </row>
    <row r="2722" spans="1:18" ht="27">
      <c r="A2722" s="24">
        <v>2721</v>
      </c>
      <c r="B2722" s="24" t="s">
        <v>10816</v>
      </c>
      <c r="C2722" s="29">
        <v>202547125860</v>
      </c>
      <c r="D2722" s="24" t="s">
        <v>39</v>
      </c>
      <c r="E2722" s="24" t="s">
        <v>10817</v>
      </c>
      <c r="F2722" s="24" t="s">
        <v>3165</v>
      </c>
      <c r="G2722" s="24" t="s">
        <v>3166</v>
      </c>
      <c r="H2722" s="25" t="s">
        <v>10818</v>
      </c>
      <c r="I2722" s="24"/>
      <c r="J2722" s="24" t="s">
        <v>3048</v>
      </c>
      <c r="K2722" s="26">
        <v>45973</v>
      </c>
      <c r="L2722" s="26">
        <v>46003</v>
      </c>
      <c r="M2722" s="26">
        <v>46003</v>
      </c>
      <c r="N2722" s="24"/>
      <c r="O2722" s="26">
        <v>46003</v>
      </c>
      <c r="P2722" s="24" t="s">
        <v>3278</v>
      </c>
      <c r="Q2722" s="24" t="s">
        <v>3279</v>
      </c>
      <c r="R2722" s="24" t="s">
        <v>988</v>
      </c>
    </row>
    <row r="2723" spans="1:18" ht="53.4">
      <c r="A2723" s="24">
        <v>2722</v>
      </c>
      <c r="B2723" s="24" t="s">
        <v>10819</v>
      </c>
      <c r="C2723" s="29">
        <v>202547125660</v>
      </c>
      <c r="D2723" s="24" t="s">
        <v>105</v>
      </c>
      <c r="E2723" s="24" t="s">
        <v>10820</v>
      </c>
      <c r="F2723" s="24" t="s">
        <v>3045</v>
      </c>
      <c r="G2723" s="24" t="s">
        <v>3046</v>
      </c>
      <c r="H2723" s="25" t="s">
        <v>10821</v>
      </c>
      <c r="I2723" s="24"/>
      <c r="J2723" s="24" t="s">
        <v>3048</v>
      </c>
      <c r="K2723" s="26">
        <v>45849</v>
      </c>
      <c r="L2723" s="26">
        <v>46003</v>
      </c>
      <c r="M2723" s="26">
        <v>46003</v>
      </c>
      <c r="N2723" s="24"/>
      <c r="O2723" s="26">
        <v>46003</v>
      </c>
      <c r="P2723" s="24" t="s">
        <v>3410</v>
      </c>
      <c r="Q2723" s="24" t="s">
        <v>3150</v>
      </c>
      <c r="R2723" s="24" t="s">
        <v>988</v>
      </c>
    </row>
    <row r="2724" spans="1:18" ht="53.4">
      <c r="A2724" s="24">
        <v>2723</v>
      </c>
      <c r="B2724" s="24" t="s">
        <v>1782</v>
      </c>
      <c r="C2724" s="29">
        <v>202541125745</v>
      </c>
      <c r="D2724" s="24" t="s">
        <v>109</v>
      </c>
      <c r="E2724" s="24" t="s">
        <v>1783</v>
      </c>
      <c r="F2724" s="24" t="s">
        <v>3091</v>
      </c>
      <c r="G2724" s="24" t="s">
        <v>5368</v>
      </c>
      <c r="H2724" s="25" t="s">
        <v>10822</v>
      </c>
      <c r="I2724" s="24" t="s">
        <v>3152</v>
      </c>
      <c r="J2724" s="24" t="s">
        <v>3048</v>
      </c>
      <c r="K2724" s="26">
        <v>46001</v>
      </c>
      <c r="L2724" s="26">
        <v>46003</v>
      </c>
      <c r="M2724" s="26">
        <v>46003</v>
      </c>
      <c r="N2724" s="26">
        <v>46946</v>
      </c>
      <c r="O2724" s="24"/>
      <c r="P2724" s="24" t="s">
        <v>3093</v>
      </c>
      <c r="Q2724" s="24" t="s">
        <v>3094</v>
      </c>
      <c r="R2724" s="24" t="s">
        <v>968</v>
      </c>
    </row>
    <row r="2725" spans="1:18" ht="53.4">
      <c r="A2725" s="24">
        <v>2724</v>
      </c>
      <c r="B2725" s="24" t="s">
        <v>814</v>
      </c>
      <c r="C2725" s="29">
        <v>202544125914</v>
      </c>
      <c r="D2725" s="24" t="s">
        <v>58</v>
      </c>
      <c r="E2725" s="24" t="s">
        <v>815</v>
      </c>
      <c r="F2725" s="24" t="s">
        <v>3312</v>
      </c>
      <c r="G2725" s="24" t="s">
        <v>3576</v>
      </c>
      <c r="H2725" s="25" t="s">
        <v>10823</v>
      </c>
      <c r="I2725" s="24"/>
      <c r="J2725" s="24" t="s">
        <v>3048</v>
      </c>
      <c r="K2725" s="26">
        <v>45996</v>
      </c>
      <c r="L2725" s="26">
        <v>45638</v>
      </c>
      <c r="M2725" s="26">
        <v>46003</v>
      </c>
      <c r="N2725" s="26">
        <v>46580</v>
      </c>
      <c r="O2725" s="24"/>
      <c r="P2725" s="24" t="s">
        <v>3224</v>
      </c>
      <c r="Q2725" s="24" t="s">
        <v>3225</v>
      </c>
      <c r="R2725" s="24" t="s">
        <v>650</v>
      </c>
    </row>
    <row r="2726" spans="1:18" ht="27">
      <c r="A2726" s="24">
        <v>2725</v>
      </c>
      <c r="B2726" s="24" t="s">
        <v>10824</v>
      </c>
      <c r="C2726" s="29">
        <v>202517125825</v>
      </c>
      <c r="D2726" s="24" t="s">
        <v>122</v>
      </c>
      <c r="E2726" s="24" t="s">
        <v>10825</v>
      </c>
      <c r="F2726" s="24" t="s">
        <v>3302</v>
      </c>
      <c r="G2726" s="24" t="s">
        <v>10826</v>
      </c>
      <c r="H2726" s="25" t="s">
        <v>10827</v>
      </c>
      <c r="I2726" s="24"/>
      <c r="J2726" s="24" t="s">
        <v>3048</v>
      </c>
      <c r="K2726" s="26">
        <v>45960</v>
      </c>
      <c r="L2726" s="26">
        <v>45061</v>
      </c>
      <c r="M2726" s="26">
        <v>46003</v>
      </c>
      <c r="N2726" s="24"/>
      <c r="O2726" s="26">
        <v>46003</v>
      </c>
      <c r="P2726" s="24" t="s">
        <v>3062</v>
      </c>
      <c r="Q2726" s="24" t="s">
        <v>3063</v>
      </c>
      <c r="R2726" s="24" t="s">
        <v>988</v>
      </c>
    </row>
    <row r="2727" spans="1:18" ht="27">
      <c r="A2727" s="24">
        <v>2726</v>
      </c>
      <c r="B2727" s="24" t="s">
        <v>10828</v>
      </c>
      <c r="C2727" s="29">
        <v>202514125623</v>
      </c>
      <c r="D2727" s="24" t="s">
        <v>198</v>
      </c>
      <c r="E2727" s="24" t="s">
        <v>10829</v>
      </c>
      <c r="F2727" s="24" t="s">
        <v>3045</v>
      </c>
      <c r="G2727" s="24" t="s">
        <v>5680</v>
      </c>
      <c r="H2727" s="25" t="s">
        <v>8328</v>
      </c>
      <c r="I2727" s="24"/>
      <c r="J2727" s="24" t="s">
        <v>3048</v>
      </c>
      <c r="K2727" s="26">
        <v>45971</v>
      </c>
      <c r="L2727" s="26">
        <v>45639</v>
      </c>
      <c r="M2727" s="26">
        <v>46003</v>
      </c>
      <c r="N2727" s="24"/>
      <c r="O2727" s="26">
        <v>46003</v>
      </c>
      <c r="P2727" s="24" t="s">
        <v>3305</v>
      </c>
      <c r="Q2727" s="24" t="s">
        <v>3306</v>
      </c>
      <c r="R2727" s="24" t="s">
        <v>988</v>
      </c>
    </row>
    <row r="2728" spans="1:18" ht="27">
      <c r="A2728" s="24">
        <v>2727</v>
      </c>
      <c r="B2728" s="24" t="s">
        <v>10830</v>
      </c>
      <c r="C2728" s="29">
        <v>202517125760</v>
      </c>
      <c r="D2728" s="24" t="s">
        <v>202</v>
      </c>
      <c r="E2728" s="24" t="s">
        <v>10831</v>
      </c>
      <c r="F2728" s="24" t="s">
        <v>4009</v>
      </c>
      <c r="G2728" s="24" t="s">
        <v>10832</v>
      </c>
      <c r="H2728" s="25" t="s">
        <v>10833</v>
      </c>
      <c r="I2728" s="24"/>
      <c r="J2728" s="24" t="s">
        <v>3048</v>
      </c>
      <c r="K2728" s="26">
        <v>45979</v>
      </c>
      <c r="L2728" s="26">
        <v>45061</v>
      </c>
      <c r="M2728" s="26">
        <v>46003</v>
      </c>
      <c r="N2728" s="24"/>
      <c r="O2728" s="26">
        <v>46003</v>
      </c>
      <c r="P2728" s="24" t="s">
        <v>3220</v>
      </c>
      <c r="Q2728" s="24" t="s">
        <v>3221</v>
      </c>
      <c r="R2728" s="24" t="s">
        <v>988</v>
      </c>
    </row>
    <row r="2729" spans="1:18" ht="53.4">
      <c r="A2729" s="24">
        <v>2728</v>
      </c>
      <c r="B2729" s="24" t="s">
        <v>10834</v>
      </c>
      <c r="C2729" s="29">
        <v>202517125561</v>
      </c>
      <c r="D2729" s="24" t="s">
        <v>35</v>
      </c>
      <c r="E2729" s="24" t="s">
        <v>10835</v>
      </c>
      <c r="F2729" s="24" t="s">
        <v>3091</v>
      </c>
      <c r="G2729" s="24" t="s">
        <v>3213</v>
      </c>
      <c r="H2729" s="25" t="s">
        <v>10836</v>
      </c>
      <c r="I2729" s="24"/>
      <c r="J2729" s="24" t="s">
        <v>3048</v>
      </c>
      <c r="K2729" s="26">
        <v>46001</v>
      </c>
      <c r="L2729" s="26">
        <v>45058</v>
      </c>
      <c r="M2729" s="26">
        <v>46003</v>
      </c>
      <c r="N2729" s="24"/>
      <c r="O2729" s="26">
        <v>46003</v>
      </c>
      <c r="P2729" s="24" t="s">
        <v>3364</v>
      </c>
      <c r="Q2729" s="24" t="s">
        <v>3255</v>
      </c>
      <c r="R2729" s="24" t="s">
        <v>988</v>
      </c>
    </row>
    <row r="2730" spans="1:18" ht="27">
      <c r="A2730" s="24">
        <v>2729</v>
      </c>
      <c r="B2730" s="24" t="s">
        <v>10837</v>
      </c>
      <c r="C2730" s="29">
        <v>202517125821</v>
      </c>
      <c r="D2730" s="24" t="s">
        <v>35</v>
      </c>
      <c r="E2730" s="24" t="s">
        <v>649</v>
      </c>
      <c r="F2730" s="24" t="s">
        <v>3091</v>
      </c>
      <c r="G2730" s="24" t="s">
        <v>3213</v>
      </c>
      <c r="H2730" s="25" t="s">
        <v>10838</v>
      </c>
      <c r="I2730" s="24"/>
      <c r="J2730" s="24" t="s">
        <v>3048</v>
      </c>
      <c r="K2730" s="26">
        <v>46002</v>
      </c>
      <c r="L2730" s="26">
        <v>45059</v>
      </c>
      <c r="M2730" s="26">
        <v>46003</v>
      </c>
      <c r="N2730" s="24"/>
      <c r="O2730" s="26">
        <v>46003</v>
      </c>
      <c r="P2730" s="24" t="s">
        <v>3049</v>
      </c>
      <c r="Q2730" s="24" t="s">
        <v>3050</v>
      </c>
      <c r="R2730" s="24" t="s">
        <v>988</v>
      </c>
    </row>
    <row r="2731" spans="1:18" ht="27">
      <c r="A2731" s="24">
        <v>2730</v>
      </c>
      <c r="B2731" s="24" t="s">
        <v>10839</v>
      </c>
      <c r="C2731" s="29">
        <v>202547125588</v>
      </c>
      <c r="D2731" s="24" t="s">
        <v>35</v>
      </c>
      <c r="E2731" s="24" t="s">
        <v>10840</v>
      </c>
      <c r="F2731" s="24" t="s">
        <v>3091</v>
      </c>
      <c r="G2731" s="24" t="s">
        <v>3213</v>
      </c>
      <c r="H2731" s="25" t="s">
        <v>10841</v>
      </c>
      <c r="I2731" s="24"/>
      <c r="J2731" s="24" t="s">
        <v>3048</v>
      </c>
      <c r="K2731" s="26">
        <v>46002</v>
      </c>
      <c r="L2731" s="26">
        <v>45059</v>
      </c>
      <c r="M2731" s="26">
        <v>46003</v>
      </c>
      <c r="N2731" s="24"/>
      <c r="O2731" s="26">
        <v>46003</v>
      </c>
      <c r="P2731" s="24" t="s">
        <v>3272</v>
      </c>
      <c r="Q2731" s="24" t="s">
        <v>3273</v>
      </c>
      <c r="R2731" s="24" t="s">
        <v>988</v>
      </c>
    </row>
    <row r="2732" spans="1:18" ht="40.200000000000003">
      <c r="A2732" s="24">
        <v>2731</v>
      </c>
      <c r="B2732" s="24" t="s">
        <v>10842</v>
      </c>
      <c r="C2732" s="29">
        <v>202547125897</v>
      </c>
      <c r="D2732" s="24" t="s">
        <v>35</v>
      </c>
      <c r="E2732" s="24" t="s">
        <v>649</v>
      </c>
      <c r="F2732" s="24" t="s">
        <v>3091</v>
      </c>
      <c r="G2732" s="24" t="s">
        <v>3213</v>
      </c>
      <c r="H2732" s="25" t="s">
        <v>10843</v>
      </c>
      <c r="I2732" s="24"/>
      <c r="J2732" s="24" t="s">
        <v>3048</v>
      </c>
      <c r="K2732" s="26">
        <v>46002</v>
      </c>
      <c r="L2732" s="26">
        <v>45059</v>
      </c>
      <c r="M2732" s="26">
        <v>46003</v>
      </c>
      <c r="N2732" s="24"/>
      <c r="O2732" s="26">
        <v>46003</v>
      </c>
      <c r="P2732" s="24" t="s">
        <v>3093</v>
      </c>
      <c r="Q2732" s="24" t="s">
        <v>3094</v>
      </c>
      <c r="R2732" s="24" t="s">
        <v>988</v>
      </c>
    </row>
    <row r="2733" spans="1:18" ht="40.200000000000003">
      <c r="A2733" s="24">
        <v>2732</v>
      </c>
      <c r="B2733" s="24" t="s">
        <v>10844</v>
      </c>
      <c r="C2733" s="29">
        <v>202517125663</v>
      </c>
      <c r="D2733" s="24" t="s">
        <v>35</v>
      </c>
      <c r="E2733" s="24" t="s">
        <v>649</v>
      </c>
      <c r="F2733" s="24" t="s">
        <v>3091</v>
      </c>
      <c r="G2733" s="24" t="s">
        <v>3213</v>
      </c>
      <c r="H2733" s="25" t="s">
        <v>10845</v>
      </c>
      <c r="I2733" s="24"/>
      <c r="J2733" s="24" t="s">
        <v>3048</v>
      </c>
      <c r="K2733" s="26">
        <v>46002</v>
      </c>
      <c r="L2733" s="26">
        <v>45059</v>
      </c>
      <c r="M2733" s="26">
        <v>46003</v>
      </c>
      <c r="N2733" s="24"/>
      <c r="O2733" s="26">
        <v>46003</v>
      </c>
      <c r="P2733" s="24" t="s">
        <v>3069</v>
      </c>
      <c r="Q2733" s="24" t="s">
        <v>3070</v>
      </c>
      <c r="R2733" s="24" t="s">
        <v>988</v>
      </c>
    </row>
    <row r="2734" spans="1:18" ht="40.200000000000003">
      <c r="A2734" s="24">
        <v>2733</v>
      </c>
      <c r="B2734" s="24" t="s">
        <v>10846</v>
      </c>
      <c r="C2734" s="29">
        <v>202517125756</v>
      </c>
      <c r="D2734" s="24" t="s">
        <v>35</v>
      </c>
      <c r="E2734" s="24" t="s">
        <v>10847</v>
      </c>
      <c r="F2734" s="24" t="s">
        <v>3091</v>
      </c>
      <c r="G2734" s="24" t="s">
        <v>3213</v>
      </c>
      <c r="H2734" s="25" t="s">
        <v>10848</v>
      </c>
      <c r="I2734" s="24"/>
      <c r="J2734" s="24" t="s">
        <v>3048</v>
      </c>
      <c r="K2734" s="26">
        <v>46002</v>
      </c>
      <c r="L2734" s="26">
        <v>45059</v>
      </c>
      <c r="M2734" s="26">
        <v>46003</v>
      </c>
      <c r="N2734" s="24"/>
      <c r="O2734" s="26">
        <v>46003</v>
      </c>
      <c r="P2734" s="24" t="s">
        <v>4128</v>
      </c>
      <c r="Q2734" s="24" t="s">
        <v>3360</v>
      </c>
      <c r="R2734" s="24" t="s">
        <v>988</v>
      </c>
    </row>
    <row r="2735" spans="1:18" ht="40.200000000000003">
      <c r="A2735" s="24">
        <v>2734</v>
      </c>
      <c r="B2735" s="24" t="s">
        <v>10849</v>
      </c>
      <c r="C2735" s="29">
        <v>202517125558</v>
      </c>
      <c r="D2735" s="24" t="s">
        <v>35</v>
      </c>
      <c r="E2735" s="24" t="s">
        <v>10850</v>
      </c>
      <c r="F2735" s="24" t="s">
        <v>3091</v>
      </c>
      <c r="G2735" s="24" t="s">
        <v>3213</v>
      </c>
      <c r="H2735" s="25" t="s">
        <v>10851</v>
      </c>
      <c r="I2735" s="24"/>
      <c r="J2735" s="24" t="s">
        <v>3048</v>
      </c>
      <c r="K2735" s="26">
        <v>45994</v>
      </c>
      <c r="L2735" s="26">
        <v>45152</v>
      </c>
      <c r="M2735" s="26">
        <v>46003</v>
      </c>
      <c r="N2735" s="24"/>
      <c r="O2735" s="26">
        <v>46003</v>
      </c>
      <c r="P2735" s="24" t="s">
        <v>3049</v>
      </c>
      <c r="Q2735" s="24" t="s">
        <v>3050</v>
      </c>
      <c r="R2735" s="24" t="s">
        <v>988</v>
      </c>
    </row>
    <row r="2736" spans="1:18" ht="66.599999999999994">
      <c r="A2736" s="24">
        <v>2735</v>
      </c>
      <c r="B2736" s="24" t="s">
        <v>10852</v>
      </c>
      <c r="C2736" s="29">
        <v>202547125608</v>
      </c>
      <c r="D2736" s="24" t="s">
        <v>35</v>
      </c>
      <c r="E2736" s="24" t="s">
        <v>10853</v>
      </c>
      <c r="F2736" s="24" t="s">
        <v>3091</v>
      </c>
      <c r="G2736" s="24" t="s">
        <v>3213</v>
      </c>
      <c r="H2736" s="25" t="s">
        <v>10854</v>
      </c>
      <c r="I2736" s="24"/>
      <c r="J2736" s="24" t="s">
        <v>3048</v>
      </c>
      <c r="K2736" s="26">
        <v>46000</v>
      </c>
      <c r="L2736" s="26">
        <v>45058</v>
      </c>
      <c r="M2736" s="26">
        <v>46003</v>
      </c>
      <c r="N2736" s="24"/>
      <c r="O2736" s="26">
        <v>46003</v>
      </c>
      <c r="P2736" s="24" t="s">
        <v>3272</v>
      </c>
      <c r="Q2736" s="24" t="s">
        <v>3273</v>
      </c>
      <c r="R2736" s="24" t="s">
        <v>988</v>
      </c>
    </row>
    <row r="2737" spans="1:18" ht="40.200000000000003">
      <c r="A2737" s="24">
        <v>2736</v>
      </c>
      <c r="B2737" s="24" t="s">
        <v>10855</v>
      </c>
      <c r="C2737" s="29">
        <v>202517125746</v>
      </c>
      <c r="D2737" s="24" t="s">
        <v>35</v>
      </c>
      <c r="E2737" s="24" t="s">
        <v>10856</v>
      </c>
      <c r="F2737" s="24" t="s">
        <v>3091</v>
      </c>
      <c r="G2737" s="24" t="s">
        <v>3213</v>
      </c>
      <c r="H2737" s="25" t="s">
        <v>10857</v>
      </c>
      <c r="I2737" s="24"/>
      <c r="J2737" s="24" t="s">
        <v>3048</v>
      </c>
      <c r="K2737" s="26">
        <v>46001</v>
      </c>
      <c r="L2737" s="26">
        <v>45059</v>
      </c>
      <c r="M2737" s="26">
        <v>46003</v>
      </c>
      <c r="N2737" s="24"/>
      <c r="O2737" s="26">
        <v>46003</v>
      </c>
      <c r="P2737" s="24" t="s">
        <v>4128</v>
      </c>
      <c r="Q2737" s="24" t="s">
        <v>3360</v>
      </c>
      <c r="R2737" s="24" t="s">
        <v>988</v>
      </c>
    </row>
    <row r="2738" spans="1:18" ht="40.200000000000003">
      <c r="A2738" s="24">
        <v>2737</v>
      </c>
      <c r="B2738" s="24" t="s">
        <v>10858</v>
      </c>
      <c r="C2738" s="29">
        <v>202517125637</v>
      </c>
      <c r="D2738" s="24" t="s">
        <v>35</v>
      </c>
      <c r="E2738" s="24" t="s">
        <v>649</v>
      </c>
      <c r="F2738" s="24" t="s">
        <v>3091</v>
      </c>
      <c r="G2738" s="24" t="s">
        <v>3213</v>
      </c>
      <c r="H2738" s="25" t="s">
        <v>10859</v>
      </c>
      <c r="I2738" s="24"/>
      <c r="J2738" s="24" t="s">
        <v>3048</v>
      </c>
      <c r="K2738" s="26">
        <v>46001</v>
      </c>
      <c r="L2738" s="26">
        <v>45059</v>
      </c>
      <c r="M2738" s="26">
        <v>46003</v>
      </c>
      <c r="N2738" s="24"/>
      <c r="O2738" s="26">
        <v>46003</v>
      </c>
      <c r="P2738" s="24" t="s">
        <v>3254</v>
      </c>
      <c r="Q2738" s="24" t="s">
        <v>3255</v>
      </c>
      <c r="R2738" s="24" t="s">
        <v>988</v>
      </c>
    </row>
    <row r="2739" spans="1:18" ht="40.200000000000003">
      <c r="A2739" s="24">
        <v>2738</v>
      </c>
      <c r="B2739" s="24" t="s">
        <v>10860</v>
      </c>
      <c r="C2739" s="29">
        <v>202547125564</v>
      </c>
      <c r="D2739" s="24" t="s">
        <v>35</v>
      </c>
      <c r="E2739" s="24" t="s">
        <v>10861</v>
      </c>
      <c r="F2739" s="24" t="s">
        <v>3091</v>
      </c>
      <c r="G2739" s="24" t="s">
        <v>3213</v>
      </c>
      <c r="H2739" s="25" t="s">
        <v>10862</v>
      </c>
      <c r="I2739" s="24"/>
      <c r="J2739" s="24" t="s">
        <v>3048</v>
      </c>
      <c r="K2739" s="26">
        <v>46001</v>
      </c>
      <c r="L2739" s="26">
        <v>45058</v>
      </c>
      <c r="M2739" s="26">
        <v>46003</v>
      </c>
      <c r="N2739" s="24"/>
      <c r="O2739" s="26">
        <v>46003</v>
      </c>
      <c r="P2739" s="24" t="s">
        <v>3093</v>
      </c>
      <c r="Q2739" s="24" t="s">
        <v>3094</v>
      </c>
      <c r="R2739" s="24" t="s">
        <v>988</v>
      </c>
    </row>
    <row r="2740" spans="1:18" ht="53.4">
      <c r="A2740" s="24">
        <v>2739</v>
      </c>
      <c r="B2740" s="24" t="s">
        <v>10863</v>
      </c>
      <c r="C2740" s="29">
        <v>202517125654</v>
      </c>
      <c r="D2740" s="24" t="s">
        <v>227</v>
      </c>
      <c r="E2740" s="24" t="s">
        <v>10864</v>
      </c>
      <c r="F2740" s="24" t="s">
        <v>3091</v>
      </c>
      <c r="G2740" s="24" t="s">
        <v>10494</v>
      </c>
      <c r="H2740" s="25" t="s">
        <v>10865</v>
      </c>
      <c r="I2740" s="24"/>
      <c r="J2740" s="24" t="s">
        <v>3048</v>
      </c>
      <c r="K2740" s="26">
        <v>45951</v>
      </c>
      <c r="L2740" s="26">
        <v>46003</v>
      </c>
      <c r="M2740" s="26">
        <v>46003</v>
      </c>
      <c r="N2740" s="24"/>
      <c r="O2740" s="26">
        <v>46003</v>
      </c>
      <c r="P2740" s="24" t="s">
        <v>3084</v>
      </c>
      <c r="Q2740" s="24" t="s">
        <v>3085</v>
      </c>
      <c r="R2740" s="24" t="s">
        <v>988</v>
      </c>
    </row>
    <row r="2741" spans="1:18" ht="66.599999999999994">
      <c r="A2741" s="24">
        <v>2740</v>
      </c>
      <c r="B2741" s="24" t="s">
        <v>1772</v>
      </c>
      <c r="C2741" s="29">
        <v>202541126124</v>
      </c>
      <c r="D2741" s="24" t="s">
        <v>44</v>
      </c>
      <c r="E2741" s="24" t="s">
        <v>1773</v>
      </c>
      <c r="F2741" s="24" t="s">
        <v>3052</v>
      </c>
      <c r="G2741" s="24" t="s">
        <v>3408</v>
      </c>
      <c r="H2741" s="25" t="s">
        <v>10866</v>
      </c>
      <c r="I2741" s="24" t="s">
        <v>3152</v>
      </c>
      <c r="J2741" s="24" t="s">
        <v>3334</v>
      </c>
      <c r="K2741" s="26">
        <v>45993</v>
      </c>
      <c r="L2741" s="26">
        <v>46003</v>
      </c>
      <c r="M2741" s="26">
        <v>46003</v>
      </c>
      <c r="N2741" s="26">
        <v>46946</v>
      </c>
      <c r="O2741" s="24"/>
      <c r="P2741" s="24" t="s">
        <v>3272</v>
      </c>
      <c r="Q2741" s="24" t="s">
        <v>3273</v>
      </c>
      <c r="R2741" s="24" t="s">
        <v>968</v>
      </c>
    </row>
    <row r="2742" spans="1:18" ht="53.4">
      <c r="A2742" s="24">
        <v>2741</v>
      </c>
      <c r="B2742" s="24" t="s">
        <v>1770</v>
      </c>
      <c r="C2742" s="29">
        <v>202541126133</v>
      </c>
      <c r="D2742" s="24" t="s">
        <v>44</v>
      </c>
      <c r="E2742" s="24" t="s">
        <v>1771</v>
      </c>
      <c r="F2742" s="24" t="s">
        <v>3052</v>
      </c>
      <c r="G2742" s="24" t="s">
        <v>3408</v>
      </c>
      <c r="H2742" s="25" t="s">
        <v>10867</v>
      </c>
      <c r="I2742" s="24" t="s">
        <v>3152</v>
      </c>
      <c r="J2742" s="24" t="s">
        <v>3334</v>
      </c>
      <c r="K2742" s="26">
        <v>46000</v>
      </c>
      <c r="L2742" s="26">
        <v>46003</v>
      </c>
      <c r="M2742" s="26">
        <v>46003</v>
      </c>
      <c r="N2742" s="26">
        <v>46946</v>
      </c>
      <c r="O2742" s="24"/>
      <c r="P2742" s="24" t="s">
        <v>3130</v>
      </c>
      <c r="Q2742" s="24" t="s">
        <v>3131</v>
      </c>
      <c r="R2742" s="24" t="s">
        <v>968</v>
      </c>
    </row>
    <row r="2743" spans="1:18" ht="53.4">
      <c r="A2743" s="24">
        <v>2742</v>
      </c>
      <c r="B2743" s="24" t="s">
        <v>1768</v>
      </c>
      <c r="C2743" s="29">
        <v>202541126135</v>
      </c>
      <c r="D2743" s="24" t="s">
        <v>44</v>
      </c>
      <c r="E2743" s="24" t="s">
        <v>1769</v>
      </c>
      <c r="F2743" s="24" t="s">
        <v>3052</v>
      </c>
      <c r="G2743" s="24" t="s">
        <v>3408</v>
      </c>
      <c r="H2743" s="25" t="s">
        <v>10868</v>
      </c>
      <c r="I2743" s="24" t="s">
        <v>3152</v>
      </c>
      <c r="J2743" s="24" t="s">
        <v>3334</v>
      </c>
      <c r="K2743" s="26">
        <v>46001</v>
      </c>
      <c r="L2743" s="26">
        <v>46003</v>
      </c>
      <c r="M2743" s="26">
        <v>46003</v>
      </c>
      <c r="N2743" s="26">
        <v>46946</v>
      </c>
      <c r="O2743" s="24"/>
      <c r="P2743" s="24" t="s">
        <v>3130</v>
      </c>
      <c r="Q2743" s="24" t="s">
        <v>3131</v>
      </c>
      <c r="R2743" s="24" t="s">
        <v>968</v>
      </c>
    </row>
    <row r="2744" spans="1:18" ht="40.200000000000003">
      <c r="A2744" s="24">
        <v>2743</v>
      </c>
      <c r="B2744" s="24" t="s">
        <v>10869</v>
      </c>
      <c r="C2744" s="29">
        <v>202517125628</v>
      </c>
      <c r="D2744" s="24" t="s">
        <v>142</v>
      </c>
      <c r="E2744" s="24" t="s">
        <v>10870</v>
      </c>
      <c r="F2744" s="24" t="s">
        <v>3091</v>
      </c>
      <c r="G2744" s="24" t="s">
        <v>3468</v>
      </c>
      <c r="H2744" s="25" t="s">
        <v>10871</v>
      </c>
      <c r="I2744" s="24"/>
      <c r="J2744" s="24" t="s">
        <v>3470</v>
      </c>
      <c r="K2744" s="26">
        <v>45824</v>
      </c>
      <c r="L2744" s="26">
        <v>45092</v>
      </c>
      <c r="M2744" s="26">
        <v>46003</v>
      </c>
      <c r="N2744" s="24"/>
      <c r="O2744" s="26">
        <v>46003</v>
      </c>
      <c r="P2744" s="24" t="s">
        <v>3069</v>
      </c>
      <c r="Q2744" s="24" t="s">
        <v>3070</v>
      </c>
      <c r="R2744" s="24" t="s">
        <v>988</v>
      </c>
    </row>
    <row r="2745" spans="1:18" ht="40.200000000000003">
      <c r="A2745" s="24">
        <v>2744</v>
      </c>
      <c r="B2745" s="24" t="s">
        <v>10872</v>
      </c>
      <c r="C2745" s="29">
        <v>202517125976</v>
      </c>
      <c r="D2745" s="24" t="s">
        <v>32</v>
      </c>
      <c r="E2745" s="24" t="s">
        <v>10873</v>
      </c>
      <c r="F2745" s="24" t="s">
        <v>3066</v>
      </c>
      <c r="G2745" s="24" t="s">
        <v>3067</v>
      </c>
      <c r="H2745" s="25" t="s">
        <v>10874</v>
      </c>
      <c r="I2745" s="24"/>
      <c r="J2745" s="24" t="s">
        <v>3048</v>
      </c>
      <c r="K2745" s="26">
        <v>45999</v>
      </c>
      <c r="L2745" s="26">
        <v>45303</v>
      </c>
      <c r="M2745" s="26">
        <v>46003</v>
      </c>
      <c r="N2745" s="24"/>
      <c r="O2745" s="26">
        <v>46059</v>
      </c>
      <c r="P2745" s="24" t="s">
        <v>3254</v>
      </c>
      <c r="Q2745" s="24" t="s">
        <v>3255</v>
      </c>
      <c r="R2745" s="24" t="s">
        <v>988</v>
      </c>
    </row>
    <row r="2746" spans="1:18" ht="40.200000000000003">
      <c r="A2746" s="24">
        <v>2745</v>
      </c>
      <c r="B2746" s="24" t="s">
        <v>10875</v>
      </c>
      <c r="C2746" s="29">
        <v>202517125864</v>
      </c>
      <c r="D2746" s="24" t="s">
        <v>32</v>
      </c>
      <c r="E2746" s="24" t="s">
        <v>10876</v>
      </c>
      <c r="F2746" s="24" t="s">
        <v>3066</v>
      </c>
      <c r="G2746" s="24" t="s">
        <v>3067</v>
      </c>
      <c r="H2746" s="25" t="s">
        <v>10877</v>
      </c>
      <c r="I2746" s="24"/>
      <c r="J2746" s="24" t="s">
        <v>3048</v>
      </c>
      <c r="K2746" s="26">
        <v>45978</v>
      </c>
      <c r="L2746" s="26">
        <v>45287</v>
      </c>
      <c r="M2746" s="26">
        <v>46003</v>
      </c>
      <c r="N2746" s="24"/>
      <c r="O2746" s="26">
        <v>46003</v>
      </c>
      <c r="P2746" s="24" t="s">
        <v>3204</v>
      </c>
      <c r="Q2746" s="24" t="s">
        <v>3205</v>
      </c>
      <c r="R2746" s="24" t="s">
        <v>988</v>
      </c>
    </row>
    <row r="2747" spans="1:18" ht="53.4">
      <c r="A2747" s="24">
        <v>2746</v>
      </c>
      <c r="B2747" s="24" t="s">
        <v>10878</v>
      </c>
      <c r="C2747" s="29">
        <v>202517125855</v>
      </c>
      <c r="D2747" s="24" t="s">
        <v>108</v>
      </c>
      <c r="E2747" s="24" t="s">
        <v>10879</v>
      </c>
      <c r="F2747" s="24" t="s">
        <v>3312</v>
      </c>
      <c r="G2747" s="24" t="s">
        <v>10880</v>
      </c>
      <c r="H2747" s="25" t="s">
        <v>10881</v>
      </c>
      <c r="I2747" s="24"/>
      <c r="J2747" s="24" t="s">
        <v>3048</v>
      </c>
      <c r="K2747" s="26">
        <v>45979</v>
      </c>
      <c r="L2747" s="26">
        <v>45086</v>
      </c>
      <c r="M2747" s="26">
        <v>46003</v>
      </c>
      <c r="N2747" s="24"/>
      <c r="O2747" s="26">
        <v>46003</v>
      </c>
      <c r="P2747" s="24" t="s">
        <v>3583</v>
      </c>
      <c r="Q2747" s="24" t="s">
        <v>3584</v>
      </c>
      <c r="R2747" s="24" t="s">
        <v>988</v>
      </c>
    </row>
    <row r="2748" spans="1:18" ht="40.200000000000003">
      <c r="A2748" s="24">
        <v>2747</v>
      </c>
      <c r="B2748" s="24" t="s">
        <v>10882</v>
      </c>
      <c r="C2748" s="29">
        <v>202517125621</v>
      </c>
      <c r="D2748" s="24" t="s">
        <v>215</v>
      </c>
      <c r="E2748" s="24" t="s">
        <v>10883</v>
      </c>
      <c r="F2748" s="24" t="s">
        <v>3312</v>
      </c>
      <c r="G2748" s="24" t="s">
        <v>215</v>
      </c>
      <c r="H2748" s="25" t="s">
        <v>10884</v>
      </c>
      <c r="I2748" s="24"/>
      <c r="J2748" s="24" t="s">
        <v>3048</v>
      </c>
      <c r="K2748" s="26">
        <v>45968</v>
      </c>
      <c r="L2748" s="26">
        <v>45078</v>
      </c>
      <c r="M2748" s="26">
        <v>46003</v>
      </c>
      <c r="N2748" s="24"/>
      <c r="O2748" s="26">
        <v>46003</v>
      </c>
      <c r="P2748" s="24" t="s">
        <v>3135</v>
      </c>
      <c r="Q2748" s="24" t="s">
        <v>3136</v>
      </c>
      <c r="R2748" s="24" t="s">
        <v>988</v>
      </c>
    </row>
    <row r="2749" spans="1:18" ht="40.200000000000003">
      <c r="A2749" s="24">
        <v>2748</v>
      </c>
      <c r="B2749" s="24" t="s">
        <v>10885</v>
      </c>
      <c r="C2749" s="29">
        <v>202547125622</v>
      </c>
      <c r="D2749" s="24" t="s">
        <v>31</v>
      </c>
      <c r="E2749" s="24" t="s">
        <v>10886</v>
      </c>
      <c r="F2749" s="24" t="s">
        <v>3091</v>
      </c>
      <c r="G2749" s="24" t="s">
        <v>31</v>
      </c>
      <c r="H2749" s="25" t="s">
        <v>10887</v>
      </c>
      <c r="I2749" s="24"/>
      <c r="J2749" s="24" t="s">
        <v>3048</v>
      </c>
      <c r="K2749" s="26">
        <v>45999</v>
      </c>
      <c r="L2749" s="26">
        <v>46003</v>
      </c>
      <c r="M2749" s="26">
        <v>46003</v>
      </c>
      <c r="N2749" s="24"/>
      <c r="O2749" s="26">
        <v>46003</v>
      </c>
      <c r="P2749" s="24" t="s">
        <v>3093</v>
      </c>
      <c r="Q2749" s="24" t="s">
        <v>3094</v>
      </c>
      <c r="R2749" s="24" t="s">
        <v>988</v>
      </c>
    </row>
    <row r="2750" spans="1:18" ht="40.200000000000003">
      <c r="A2750" s="24">
        <v>2749</v>
      </c>
      <c r="B2750" s="24" t="s">
        <v>10888</v>
      </c>
      <c r="C2750" s="29">
        <v>202547125675</v>
      </c>
      <c r="D2750" s="24" t="s">
        <v>31</v>
      </c>
      <c r="E2750" s="24" t="s">
        <v>10889</v>
      </c>
      <c r="F2750" s="24" t="s">
        <v>3091</v>
      </c>
      <c r="G2750" s="24" t="s">
        <v>31</v>
      </c>
      <c r="H2750" s="25" t="s">
        <v>10890</v>
      </c>
      <c r="I2750" s="24"/>
      <c r="J2750" s="24" t="s">
        <v>3048</v>
      </c>
      <c r="K2750" s="26">
        <v>45999</v>
      </c>
      <c r="L2750" s="26">
        <v>45168</v>
      </c>
      <c r="M2750" s="26">
        <v>46003</v>
      </c>
      <c r="N2750" s="24"/>
      <c r="O2750" s="26">
        <v>46003</v>
      </c>
      <c r="P2750" s="24" t="s">
        <v>3215</v>
      </c>
      <c r="Q2750" s="24" t="s">
        <v>3216</v>
      </c>
      <c r="R2750" s="24" t="s">
        <v>988</v>
      </c>
    </row>
    <row r="2751" spans="1:18" ht="53.4">
      <c r="A2751" s="24">
        <v>2750</v>
      </c>
      <c r="B2751" s="24" t="s">
        <v>10891</v>
      </c>
      <c r="C2751" s="29">
        <v>202547125591</v>
      </c>
      <c r="D2751" s="24" t="s">
        <v>31</v>
      </c>
      <c r="E2751" s="24" t="s">
        <v>10892</v>
      </c>
      <c r="F2751" s="24" t="s">
        <v>3091</v>
      </c>
      <c r="G2751" s="24" t="s">
        <v>31</v>
      </c>
      <c r="H2751" s="25" t="s">
        <v>10893</v>
      </c>
      <c r="I2751" s="24"/>
      <c r="J2751" s="24" t="s">
        <v>3048</v>
      </c>
      <c r="K2751" s="26">
        <v>45996</v>
      </c>
      <c r="L2751" s="26">
        <v>46003</v>
      </c>
      <c r="M2751" s="26">
        <v>46003</v>
      </c>
      <c r="N2751" s="24"/>
      <c r="O2751" s="26">
        <v>46003</v>
      </c>
      <c r="P2751" s="24" t="s">
        <v>3098</v>
      </c>
      <c r="Q2751" s="24" t="s">
        <v>3099</v>
      </c>
      <c r="R2751" s="24" t="s">
        <v>988</v>
      </c>
    </row>
    <row r="2752" spans="1:18" ht="40.200000000000003">
      <c r="A2752" s="24">
        <v>2751</v>
      </c>
      <c r="B2752" s="24" t="s">
        <v>10894</v>
      </c>
      <c r="C2752" s="29">
        <v>202547125617</v>
      </c>
      <c r="D2752" s="24" t="s">
        <v>31</v>
      </c>
      <c r="E2752" s="24" t="s">
        <v>10895</v>
      </c>
      <c r="F2752" s="24" t="s">
        <v>3091</v>
      </c>
      <c r="G2752" s="24" t="s">
        <v>31</v>
      </c>
      <c r="H2752" s="25" t="s">
        <v>10896</v>
      </c>
      <c r="I2752" s="24"/>
      <c r="J2752" s="24" t="s">
        <v>3048</v>
      </c>
      <c r="K2752" s="26">
        <v>45999</v>
      </c>
      <c r="L2752" s="26">
        <v>45153</v>
      </c>
      <c r="M2752" s="26">
        <v>46003</v>
      </c>
      <c r="N2752" s="24"/>
      <c r="O2752" s="26">
        <v>46003</v>
      </c>
      <c r="P2752" s="24" t="s">
        <v>3098</v>
      </c>
      <c r="Q2752" s="24" t="s">
        <v>3099</v>
      </c>
      <c r="R2752" s="24" t="s">
        <v>988</v>
      </c>
    </row>
    <row r="2753" spans="1:18" ht="40.200000000000003">
      <c r="A2753" s="24">
        <v>2752</v>
      </c>
      <c r="B2753" s="24" t="s">
        <v>1766</v>
      </c>
      <c r="C2753" s="29">
        <v>202541125842</v>
      </c>
      <c r="D2753" s="24" t="s">
        <v>31</v>
      </c>
      <c r="E2753" s="24" t="s">
        <v>1767</v>
      </c>
      <c r="F2753" s="24" t="s">
        <v>3091</v>
      </c>
      <c r="G2753" s="24" t="s">
        <v>31</v>
      </c>
      <c r="H2753" s="25" t="s">
        <v>10897</v>
      </c>
      <c r="I2753" s="24" t="s">
        <v>3152</v>
      </c>
      <c r="J2753" s="24" t="s">
        <v>3048</v>
      </c>
      <c r="K2753" s="26">
        <v>46003</v>
      </c>
      <c r="L2753" s="26">
        <v>46003</v>
      </c>
      <c r="M2753" s="26">
        <v>46003</v>
      </c>
      <c r="N2753" s="26">
        <v>46946</v>
      </c>
      <c r="O2753" s="24"/>
      <c r="P2753" s="24" t="s">
        <v>3098</v>
      </c>
      <c r="Q2753" s="24" t="s">
        <v>3099</v>
      </c>
      <c r="R2753" s="24" t="s">
        <v>968</v>
      </c>
    </row>
    <row r="2754" spans="1:18" ht="53.4">
      <c r="A2754" s="24">
        <v>2753</v>
      </c>
      <c r="B2754" s="24" t="s">
        <v>10898</v>
      </c>
      <c r="C2754" s="29">
        <v>202517125911</v>
      </c>
      <c r="D2754" s="24" t="s">
        <v>34</v>
      </c>
      <c r="E2754" s="24" t="s">
        <v>10899</v>
      </c>
      <c r="F2754" s="24" t="s">
        <v>3066</v>
      </c>
      <c r="G2754" s="24" t="s">
        <v>3067</v>
      </c>
      <c r="H2754" s="25" t="s">
        <v>10900</v>
      </c>
      <c r="I2754" s="24"/>
      <c r="J2754" s="24" t="s">
        <v>3048</v>
      </c>
      <c r="K2754" s="26">
        <v>45993</v>
      </c>
      <c r="L2754" s="26">
        <v>45159</v>
      </c>
      <c r="M2754" s="26">
        <v>46003</v>
      </c>
      <c r="N2754" s="24"/>
      <c r="O2754" s="26">
        <v>46003</v>
      </c>
      <c r="P2754" s="24" t="s">
        <v>3239</v>
      </c>
      <c r="Q2754" s="24" t="s">
        <v>3240</v>
      </c>
      <c r="R2754" s="24" t="s">
        <v>988</v>
      </c>
    </row>
    <row r="2755" spans="1:18" ht="40.200000000000003">
      <c r="A2755" s="24">
        <v>2754</v>
      </c>
      <c r="B2755" s="24" t="s">
        <v>10901</v>
      </c>
      <c r="C2755" s="29">
        <v>202544125822</v>
      </c>
      <c r="D2755" s="24" t="s">
        <v>43</v>
      </c>
      <c r="E2755" s="24" t="s">
        <v>10902</v>
      </c>
      <c r="F2755" s="24" t="s">
        <v>3052</v>
      </c>
      <c r="G2755" s="24" t="s">
        <v>43</v>
      </c>
      <c r="H2755" s="25" t="s">
        <v>10903</v>
      </c>
      <c r="I2755" s="24"/>
      <c r="J2755" s="24" t="s">
        <v>3048</v>
      </c>
      <c r="K2755" s="26">
        <v>46001</v>
      </c>
      <c r="L2755" s="26">
        <v>45957</v>
      </c>
      <c r="M2755" s="26">
        <v>46003</v>
      </c>
      <c r="N2755" s="24"/>
      <c r="O2755" s="26">
        <v>46003</v>
      </c>
      <c r="P2755" s="24" t="s">
        <v>3254</v>
      </c>
      <c r="Q2755" s="24" t="s">
        <v>3255</v>
      </c>
      <c r="R2755" s="24" t="s">
        <v>988</v>
      </c>
    </row>
    <row r="2756" spans="1:18" ht="40.200000000000003">
      <c r="A2756" s="24">
        <v>2755</v>
      </c>
      <c r="B2756" s="24" t="s">
        <v>10904</v>
      </c>
      <c r="C2756" s="29">
        <v>202544125812</v>
      </c>
      <c r="D2756" s="24" t="s">
        <v>43</v>
      </c>
      <c r="E2756" s="24" t="s">
        <v>10905</v>
      </c>
      <c r="F2756" s="24" t="s">
        <v>3052</v>
      </c>
      <c r="G2756" s="24" t="s">
        <v>43</v>
      </c>
      <c r="H2756" s="25" t="s">
        <v>10906</v>
      </c>
      <c r="I2756" s="24"/>
      <c r="J2756" s="24" t="s">
        <v>3048</v>
      </c>
      <c r="K2756" s="26">
        <v>46001</v>
      </c>
      <c r="L2756" s="26">
        <v>45957</v>
      </c>
      <c r="M2756" s="26">
        <v>46003</v>
      </c>
      <c r="N2756" s="24"/>
      <c r="O2756" s="26">
        <v>46003</v>
      </c>
      <c r="P2756" s="24" t="s">
        <v>3289</v>
      </c>
      <c r="Q2756" s="24" t="s">
        <v>3290</v>
      </c>
      <c r="R2756" s="24" t="s">
        <v>988</v>
      </c>
    </row>
    <row r="2757" spans="1:18" ht="40.200000000000003">
      <c r="A2757" s="24">
        <v>2756</v>
      </c>
      <c r="B2757" s="24" t="s">
        <v>10907</v>
      </c>
      <c r="C2757" s="29">
        <v>202544125974</v>
      </c>
      <c r="D2757" s="24" t="s">
        <v>43</v>
      </c>
      <c r="E2757" s="24" t="s">
        <v>10908</v>
      </c>
      <c r="F2757" s="24" t="s">
        <v>3052</v>
      </c>
      <c r="G2757" s="24" t="s">
        <v>43</v>
      </c>
      <c r="H2757" s="25" t="s">
        <v>10909</v>
      </c>
      <c r="I2757" s="24"/>
      <c r="J2757" s="24" t="s">
        <v>3048</v>
      </c>
      <c r="K2757" s="26">
        <v>46001</v>
      </c>
      <c r="L2757" s="26">
        <v>45957</v>
      </c>
      <c r="M2757" s="26">
        <v>46003</v>
      </c>
      <c r="N2757" s="24"/>
      <c r="O2757" s="26">
        <v>46003</v>
      </c>
      <c r="P2757" s="24" t="s">
        <v>3289</v>
      </c>
      <c r="Q2757" s="24" t="s">
        <v>3290</v>
      </c>
      <c r="R2757" s="24" t="s">
        <v>988</v>
      </c>
    </row>
    <row r="2758" spans="1:18" ht="53.4">
      <c r="A2758" s="24">
        <v>2757</v>
      </c>
      <c r="B2758" s="24" t="s">
        <v>1784</v>
      </c>
      <c r="C2758" s="29">
        <v>202511126295</v>
      </c>
      <c r="D2758" s="24" t="s">
        <v>33</v>
      </c>
      <c r="E2758" s="24" t="s">
        <v>1785</v>
      </c>
      <c r="F2758" s="24" t="s">
        <v>3052</v>
      </c>
      <c r="G2758" s="24" t="s">
        <v>3319</v>
      </c>
      <c r="H2758" s="25" t="s">
        <v>10910</v>
      </c>
      <c r="I2758" s="24" t="s">
        <v>3152</v>
      </c>
      <c r="J2758" s="24" t="s">
        <v>3048</v>
      </c>
      <c r="K2758" s="26">
        <v>46001</v>
      </c>
      <c r="L2758" s="26">
        <v>46004</v>
      </c>
      <c r="M2758" s="26">
        <v>46004</v>
      </c>
      <c r="N2758" s="26">
        <v>46947</v>
      </c>
      <c r="O2758" s="24"/>
      <c r="P2758" s="24" t="s">
        <v>3049</v>
      </c>
      <c r="Q2758" s="24" t="s">
        <v>3050</v>
      </c>
      <c r="R2758" s="24" t="s">
        <v>968</v>
      </c>
    </row>
    <row r="2759" spans="1:18" ht="27">
      <c r="A2759" s="24">
        <v>2758</v>
      </c>
      <c r="B2759" s="24" t="s">
        <v>10911</v>
      </c>
      <c r="C2759" s="29">
        <v>202547126312</v>
      </c>
      <c r="D2759" s="24" t="s">
        <v>31</v>
      </c>
      <c r="E2759" s="24" t="s">
        <v>10912</v>
      </c>
      <c r="F2759" s="24" t="s">
        <v>3091</v>
      </c>
      <c r="G2759" s="24" t="s">
        <v>31</v>
      </c>
      <c r="H2759" s="25" t="s">
        <v>10913</v>
      </c>
      <c r="I2759" s="24"/>
      <c r="J2759" s="24" t="s">
        <v>3048</v>
      </c>
      <c r="K2759" s="26">
        <v>45999</v>
      </c>
      <c r="L2759" s="26">
        <v>46004</v>
      </c>
      <c r="M2759" s="26">
        <v>46004</v>
      </c>
      <c r="N2759" s="24"/>
      <c r="O2759" s="26">
        <v>46004</v>
      </c>
      <c r="P2759" s="24" t="s">
        <v>3093</v>
      </c>
      <c r="Q2759" s="24" t="s">
        <v>3094</v>
      </c>
      <c r="R2759" s="24" t="s">
        <v>988</v>
      </c>
    </row>
    <row r="2760" spans="1:18" ht="40.200000000000003">
      <c r="A2760" s="24">
        <v>2759</v>
      </c>
      <c r="B2760" s="24" t="s">
        <v>10914</v>
      </c>
      <c r="C2760" s="29">
        <v>202547126304</v>
      </c>
      <c r="D2760" s="24" t="s">
        <v>31</v>
      </c>
      <c r="E2760" s="24" t="s">
        <v>10915</v>
      </c>
      <c r="F2760" s="24" t="s">
        <v>3091</v>
      </c>
      <c r="G2760" s="24" t="s">
        <v>31</v>
      </c>
      <c r="H2760" s="25" t="s">
        <v>10916</v>
      </c>
      <c r="I2760" s="24"/>
      <c r="J2760" s="24" t="s">
        <v>3048</v>
      </c>
      <c r="K2760" s="26">
        <v>45999</v>
      </c>
      <c r="L2760" s="26">
        <v>46004</v>
      </c>
      <c r="M2760" s="26">
        <v>46004</v>
      </c>
      <c r="N2760" s="24"/>
      <c r="O2760" s="26">
        <v>46004</v>
      </c>
      <c r="P2760" s="24" t="s">
        <v>3272</v>
      </c>
      <c r="Q2760" s="24" t="s">
        <v>3273</v>
      </c>
      <c r="R2760" s="24" t="s">
        <v>988</v>
      </c>
    </row>
    <row r="2761" spans="1:18" ht="40.200000000000003">
      <c r="A2761" s="24">
        <v>2760</v>
      </c>
      <c r="B2761" s="24" t="s">
        <v>10917</v>
      </c>
      <c r="C2761" s="29">
        <v>202517126450</v>
      </c>
      <c r="D2761" s="24" t="s">
        <v>31</v>
      </c>
      <c r="E2761" s="24" t="s">
        <v>10918</v>
      </c>
      <c r="F2761" s="24" t="s">
        <v>3091</v>
      </c>
      <c r="G2761" s="24" t="s">
        <v>31</v>
      </c>
      <c r="H2761" s="25" t="s">
        <v>10919</v>
      </c>
      <c r="I2761" s="24"/>
      <c r="J2761" s="24" t="s">
        <v>3048</v>
      </c>
      <c r="K2761" s="26">
        <v>45999</v>
      </c>
      <c r="L2761" s="26">
        <v>45133</v>
      </c>
      <c r="M2761" s="26">
        <v>46004</v>
      </c>
      <c r="N2761" s="24"/>
      <c r="O2761" s="26">
        <v>46004</v>
      </c>
      <c r="P2761" s="24" t="s">
        <v>3364</v>
      </c>
      <c r="Q2761" s="24" t="s">
        <v>3255</v>
      </c>
      <c r="R2761" s="24" t="s">
        <v>988</v>
      </c>
    </row>
    <row r="2762" spans="1:18" ht="40.200000000000003">
      <c r="A2762" s="24">
        <v>2761</v>
      </c>
      <c r="B2762" s="24" t="s">
        <v>10920</v>
      </c>
      <c r="C2762" s="29">
        <v>202517126454</v>
      </c>
      <c r="D2762" s="24" t="s">
        <v>31</v>
      </c>
      <c r="E2762" s="24" t="s">
        <v>10921</v>
      </c>
      <c r="F2762" s="24" t="s">
        <v>3091</v>
      </c>
      <c r="G2762" s="24" t="s">
        <v>31</v>
      </c>
      <c r="H2762" s="25" t="s">
        <v>10922</v>
      </c>
      <c r="I2762" s="24"/>
      <c r="J2762" s="24" t="s">
        <v>3048</v>
      </c>
      <c r="K2762" s="26">
        <v>45999</v>
      </c>
      <c r="L2762" s="26">
        <v>45121</v>
      </c>
      <c r="M2762" s="26">
        <v>46004</v>
      </c>
      <c r="N2762" s="24"/>
      <c r="O2762" s="26">
        <v>46004</v>
      </c>
      <c r="P2762" s="24" t="s">
        <v>3364</v>
      </c>
      <c r="Q2762" s="24" t="s">
        <v>3255</v>
      </c>
      <c r="R2762" s="24" t="s">
        <v>988</v>
      </c>
    </row>
    <row r="2763" spans="1:18" ht="79.8">
      <c r="A2763" s="24">
        <v>2762</v>
      </c>
      <c r="B2763" s="24" t="s">
        <v>10923</v>
      </c>
      <c r="C2763" s="29">
        <v>202547127136</v>
      </c>
      <c r="D2763" s="24" t="s">
        <v>572</v>
      </c>
      <c r="E2763" s="24" t="s">
        <v>10924</v>
      </c>
      <c r="F2763" s="24" t="s">
        <v>3059</v>
      </c>
      <c r="G2763" s="24" t="s">
        <v>10925</v>
      </c>
      <c r="H2763" s="25" t="s">
        <v>10926</v>
      </c>
      <c r="I2763" s="24"/>
      <c r="J2763" s="24" t="s">
        <v>3048</v>
      </c>
      <c r="K2763" s="26">
        <v>45943</v>
      </c>
      <c r="L2763" s="26">
        <v>45061</v>
      </c>
      <c r="M2763" s="26">
        <v>46006</v>
      </c>
      <c r="N2763" s="24"/>
      <c r="O2763" s="26">
        <v>46006</v>
      </c>
      <c r="P2763" s="24" t="s">
        <v>3224</v>
      </c>
      <c r="Q2763" s="24" t="s">
        <v>3225</v>
      </c>
      <c r="R2763" s="24" t="s">
        <v>988</v>
      </c>
    </row>
    <row r="2764" spans="1:18" ht="53.4">
      <c r="A2764" s="24">
        <v>2763</v>
      </c>
      <c r="B2764" s="24" t="s">
        <v>1790</v>
      </c>
      <c r="C2764" s="29">
        <v>202541126942</v>
      </c>
      <c r="D2764" s="24" t="s">
        <v>37</v>
      </c>
      <c r="E2764" s="24" t="s">
        <v>1791</v>
      </c>
      <c r="F2764" s="24" t="s">
        <v>3059</v>
      </c>
      <c r="G2764" s="24" t="s">
        <v>3330</v>
      </c>
      <c r="H2764" s="25" t="s">
        <v>10927</v>
      </c>
      <c r="I2764" s="24" t="s">
        <v>23</v>
      </c>
      <c r="J2764" s="24" t="s">
        <v>3048</v>
      </c>
      <c r="K2764" s="26">
        <v>45982</v>
      </c>
      <c r="L2764" s="26">
        <v>46006</v>
      </c>
      <c r="M2764" s="26">
        <v>46006</v>
      </c>
      <c r="N2764" s="26">
        <v>46949</v>
      </c>
      <c r="O2764" s="24"/>
      <c r="P2764" s="24" t="s">
        <v>3893</v>
      </c>
      <c r="Q2764" s="24" t="s">
        <v>3894</v>
      </c>
      <c r="R2764" s="24" t="s">
        <v>974</v>
      </c>
    </row>
    <row r="2765" spans="1:18" ht="40.200000000000003">
      <c r="A2765" s="24">
        <v>2764</v>
      </c>
      <c r="B2765" s="24" t="s">
        <v>1796</v>
      </c>
      <c r="C2765" s="29">
        <v>202541126708</v>
      </c>
      <c r="D2765" s="24" t="s">
        <v>37</v>
      </c>
      <c r="E2765" s="24" t="s">
        <v>1797</v>
      </c>
      <c r="F2765" s="24" t="s">
        <v>3059</v>
      </c>
      <c r="G2765" s="24" t="s">
        <v>3330</v>
      </c>
      <c r="H2765" s="25" t="s">
        <v>10928</v>
      </c>
      <c r="I2765" s="24" t="s">
        <v>23</v>
      </c>
      <c r="J2765" s="24" t="s">
        <v>3048</v>
      </c>
      <c r="K2765" s="26">
        <v>45978</v>
      </c>
      <c r="L2765" s="26">
        <v>46006</v>
      </c>
      <c r="M2765" s="26">
        <v>46006</v>
      </c>
      <c r="N2765" s="26">
        <v>46949</v>
      </c>
      <c r="O2765" s="24"/>
      <c r="P2765" s="24" t="s">
        <v>3220</v>
      </c>
      <c r="Q2765" s="24" t="s">
        <v>3221</v>
      </c>
      <c r="R2765" s="24" t="s">
        <v>974</v>
      </c>
    </row>
    <row r="2766" spans="1:18" ht="40.200000000000003">
      <c r="A2766" s="24">
        <v>2765</v>
      </c>
      <c r="B2766" s="24" t="s">
        <v>10929</v>
      </c>
      <c r="C2766" s="29">
        <v>202547127068</v>
      </c>
      <c r="D2766" s="24" t="s">
        <v>59</v>
      </c>
      <c r="E2766" s="24" t="s">
        <v>10930</v>
      </c>
      <c r="F2766" s="24" t="s">
        <v>3066</v>
      </c>
      <c r="G2766" s="24" t="s">
        <v>3319</v>
      </c>
      <c r="H2766" s="25" t="s">
        <v>10931</v>
      </c>
      <c r="I2766" s="24"/>
      <c r="J2766" s="24" t="s">
        <v>3048</v>
      </c>
      <c r="K2766" s="26">
        <v>45971</v>
      </c>
      <c r="L2766" s="26">
        <v>45107</v>
      </c>
      <c r="M2766" s="26">
        <v>46006</v>
      </c>
      <c r="N2766" s="24"/>
      <c r="O2766" s="26">
        <v>46006</v>
      </c>
      <c r="P2766" s="24" t="s">
        <v>3321</v>
      </c>
      <c r="Q2766" s="24" t="s">
        <v>3322</v>
      </c>
      <c r="R2766" s="24" t="s">
        <v>988</v>
      </c>
    </row>
    <row r="2767" spans="1:18" ht="53.4">
      <c r="A2767" s="24">
        <v>2766</v>
      </c>
      <c r="B2767" s="24" t="s">
        <v>10932</v>
      </c>
      <c r="C2767" s="29">
        <v>202517126678</v>
      </c>
      <c r="D2767" s="24" t="s">
        <v>124</v>
      </c>
      <c r="E2767" s="24" t="s">
        <v>10933</v>
      </c>
      <c r="F2767" s="24" t="s">
        <v>3066</v>
      </c>
      <c r="G2767" s="24" t="s">
        <v>3067</v>
      </c>
      <c r="H2767" s="25" t="s">
        <v>10934</v>
      </c>
      <c r="I2767" s="24"/>
      <c r="J2767" s="24" t="s">
        <v>3048</v>
      </c>
      <c r="K2767" s="26">
        <v>45993</v>
      </c>
      <c r="L2767" s="26">
        <v>45114</v>
      </c>
      <c r="M2767" s="26">
        <v>46006</v>
      </c>
      <c r="N2767" s="24"/>
      <c r="O2767" s="26">
        <v>46006</v>
      </c>
      <c r="P2767" s="24" t="s">
        <v>3204</v>
      </c>
      <c r="Q2767" s="24" t="s">
        <v>3205</v>
      </c>
      <c r="R2767" s="24" t="s">
        <v>988</v>
      </c>
    </row>
    <row r="2768" spans="1:18" ht="53.4">
      <c r="A2768" s="24">
        <v>2767</v>
      </c>
      <c r="B2768" s="24" t="s">
        <v>10935</v>
      </c>
      <c r="C2768" s="29">
        <v>202527126911</v>
      </c>
      <c r="D2768" s="24" t="s">
        <v>491</v>
      </c>
      <c r="E2768" s="24" t="s">
        <v>649</v>
      </c>
      <c r="F2768" s="24" t="s">
        <v>3052</v>
      </c>
      <c r="G2768" s="24" t="s">
        <v>492</v>
      </c>
      <c r="H2768" s="25" t="s">
        <v>10936</v>
      </c>
      <c r="I2768" s="24"/>
      <c r="J2768" s="24" t="s">
        <v>3048</v>
      </c>
      <c r="K2768" s="26">
        <v>46002</v>
      </c>
      <c r="L2768" s="26">
        <v>45062</v>
      </c>
      <c r="M2768" s="26">
        <v>46006</v>
      </c>
      <c r="N2768" s="24"/>
      <c r="O2768" s="26">
        <v>46006</v>
      </c>
      <c r="P2768" s="24" t="s">
        <v>3130</v>
      </c>
      <c r="Q2768" s="24" t="s">
        <v>3131</v>
      </c>
      <c r="R2768" s="24" t="s">
        <v>988</v>
      </c>
    </row>
    <row r="2769" spans="1:18" ht="40.200000000000003">
      <c r="A2769" s="24">
        <v>2768</v>
      </c>
      <c r="B2769" s="24" t="s">
        <v>10937</v>
      </c>
      <c r="C2769" s="29">
        <v>202547126689</v>
      </c>
      <c r="D2769" s="24" t="s">
        <v>106</v>
      </c>
      <c r="E2769" s="24" t="s">
        <v>10938</v>
      </c>
      <c r="F2769" s="24" t="s">
        <v>3059</v>
      </c>
      <c r="G2769" s="24" t="s">
        <v>106</v>
      </c>
      <c r="H2769" s="25" t="s">
        <v>10939</v>
      </c>
      <c r="I2769" s="24"/>
      <c r="J2769" s="24" t="s">
        <v>3048</v>
      </c>
      <c r="K2769" s="26">
        <v>45986</v>
      </c>
      <c r="L2769" s="26">
        <v>45114</v>
      </c>
      <c r="M2769" s="26">
        <v>46006</v>
      </c>
      <c r="N2769" s="24"/>
      <c r="O2769" s="26">
        <v>46006</v>
      </c>
      <c r="P2769" s="24" t="s">
        <v>3404</v>
      </c>
      <c r="Q2769" s="24" t="s">
        <v>3405</v>
      </c>
      <c r="R2769" s="24" t="s">
        <v>988</v>
      </c>
    </row>
    <row r="2770" spans="1:18" ht="66.599999999999994">
      <c r="A2770" s="24">
        <v>2769</v>
      </c>
      <c r="B2770" s="24" t="s">
        <v>10940</v>
      </c>
      <c r="C2770" s="29">
        <v>202547127169</v>
      </c>
      <c r="D2770" s="24" t="s">
        <v>39</v>
      </c>
      <c r="E2770" s="24" t="s">
        <v>10941</v>
      </c>
      <c r="F2770" s="24" t="s">
        <v>3165</v>
      </c>
      <c r="G2770" s="24" t="s">
        <v>3166</v>
      </c>
      <c r="H2770" s="25" t="s">
        <v>10942</v>
      </c>
      <c r="I2770" s="24"/>
      <c r="J2770" s="24" t="s">
        <v>3048</v>
      </c>
      <c r="K2770" s="26">
        <v>45966</v>
      </c>
      <c r="L2770" s="26">
        <v>45141</v>
      </c>
      <c r="M2770" s="26">
        <v>46006</v>
      </c>
      <c r="N2770" s="24"/>
      <c r="O2770" s="26">
        <v>46006</v>
      </c>
      <c r="P2770" s="24" t="s">
        <v>3079</v>
      </c>
      <c r="Q2770" s="24" t="s">
        <v>3080</v>
      </c>
      <c r="R2770" s="24" t="s">
        <v>988</v>
      </c>
    </row>
    <row r="2771" spans="1:18" ht="27">
      <c r="A2771" s="24">
        <v>2770</v>
      </c>
      <c r="B2771" s="24" t="s">
        <v>1798</v>
      </c>
      <c r="C2771" s="29">
        <v>202541126963</v>
      </c>
      <c r="D2771" s="24" t="s">
        <v>385</v>
      </c>
      <c r="E2771" s="24" t="s">
        <v>649</v>
      </c>
      <c r="F2771" s="24" t="s">
        <v>3052</v>
      </c>
      <c r="G2771" s="24" t="s">
        <v>385</v>
      </c>
      <c r="H2771" s="25" t="s">
        <v>10943</v>
      </c>
      <c r="I2771" s="24" t="s">
        <v>23</v>
      </c>
      <c r="J2771" s="24" t="s">
        <v>3162</v>
      </c>
      <c r="K2771" s="26">
        <v>45966</v>
      </c>
      <c r="L2771" s="26">
        <v>46006</v>
      </c>
      <c r="M2771" s="26">
        <v>46006</v>
      </c>
      <c r="N2771" s="26">
        <v>46949</v>
      </c>
      <c r="O2771" s="24"/>
      <c r="P2771" s="24" t="s">
        <v>3422</v>
      </c>
      <c r="Q2771" s="24" t="s">
        <v>3423</v>
      </c>
      <c r="R2771" s="24" t="s">
        <v>974</v>
      </c>
    </row>
    <row r="2772" spans="1:18" ht="53.4">
      <c r="A2772" s="24">
        <v>2771</v>
      </c>
      <c r="B2772" s="24" t="s">
        <v>1794</v>
      </c>
      <c r="C2772" s="29">
        <v>202541127190</v>
      </c>
      <c r="D2772" s="24" t="s">
        <v>99</v>
      </c>
      <c r="E2772" s="24" t="s">
        <v>1795</v>
      </c>
      <c r="F2772" s="24" t="s">
        <v>3052</v>
      </c>
      <c r="G2772" s="24" t="s">
        <v>99</v>
      </c>
      <c r="H2772" s="25" t="s">
        <v>10944</v>
      </c>
      <c r="I2772" s="24" t="s">
        <v>3152</v>
      </c>
      <c r="J2772" s="24" t="s">
        <v>3048</v>
      </c>
      <c r="K2772" s="26">
        <v>45964</v>
      </c>
      <c r="L2772" s="26">
        <v>46006</v>
      </c>
      <c r="M2772" s="26">
        <v>46006</v>
      </c>
      <c r="N2772" s="26">
        <v>46949</v>
      </c>
      <c r="O2772" s="24"/>
      <c r="P2772" s="24" t="s">
        <v>3114</v>
      </c>
      <c r="Q2772" s="24" t="s">
        <v>3094</v>
      </c>
      <c r="R2772" s="24" t="s">
        <v>968</v>
      </c>
    </row>
    <row r="2773" spans="1:18" ht="66.599999999999994">
      <c r="A2773" s="24">
        <v>2772</v>
      </c>
      <c r="B2773" s="24" t="s">
        <v>10945</v>
      </c>
      <c r="C2773" s="29">
        <v>202517127104</v>
      </c>
      <c r="D2773" s="24" t="s">
        <v>35</v>
      </c>
      <c r="E2773" s="24" t="s">
        <v>10946</v>
      </c>
      <c r="F2773" s="24" t="s">
        <v>3091</v>
      </c>
      <c r="G2773" s="24" t="s">
        <v>3213</v>
      </c>
      <c r="H2773" s="25" t="s">
        <v>10947</v>
      </c>
      <c r="I2773" s="24"/>
      <c r="J2773" s="24" t="s">
        <v>3048</v>
      </c>
      <c r="K2773" s="26">
        <v>45981</v>
      </c>
      <c r="L2773" s="26">
        <v>45040</v>
      </c>
      <c r="M2773" s="26">
        <v>46006</v>
      </c>
      <c r="N2773" s="24"/>
      <c r="O2773" s="26">
        <v>46009</v>
      </c>
      <c r="P2773" s="24" t="s">
        <v>3968</v>
      </c>
      <c r="Q2773" s="24" t="s">
        <v>3969</v>
      </c>
      <c r="R2773" s="24" t="s">
        <v>988</v>
      </c>
    </row>
    <row r="2774" spans="1:18" ht="53.4">
      <c r="A2774" s="24">
        <v>2773</v>
      </c>
      <c r="B2774" s="24" t="s">
        <v>10948</v>
      </c>
      <c r="C2774" s="29">
        <v>202531126874</v>
      </c>
      <c r="D2774" s="24" t="s">
        <v>38</v>
      </c>
      <c r="E2774" s="24" t="s">
        <v>10949</v>
      </c>
      <c r="F2774" s="24" t="s">
        <v>3052</v>
      </c>
      <c r="G2774" s="24" t="s">
        <v>38</v>
      </c>
      <c r="H2774" s="25" t="s">
        <v>10950</v>
      </c>
      <c r="I2774" s="24" t="s">
        <v>23</v>
      </c>
      <c r="J2774" s="24" t="s">
        <v>3048</v>
      </c>
      <c r="K2774" s="26">
        <v>45897</v>
      </c>
      <c r="L2774" s="26">
        <v>46006</v>
      </c>
      <c r="M2774" s="26">
        <v>46006</v>
      </c>
      <c r="N2774" s="24"/>
      <c r="O2774" s="26">
        <v>46006</v>
      </c>
      <c r="P2774" s="24" t="s">
        <v>3414</v>
      </c>
      <c r="Q2774" s="24" t="s">
        <v>3415</v>
      </c>
      <c r="R2774" s="24" t="s">
        <v>988</v>
      </c>
    </row>
    <row r="2775" spans="1:18" ht="53.4">
      <c r="A2775" s="24">
        <v>2774</v>
      </c>
      <c r="B2775" s="24" t="s">
        <v>10951</v>
      </c>
      <c r="C2775" s="29">
        <v>202531126891</v>
      </c>
      <c r="D2775" s="24" t="s">
        <v>38</v>
      </c>
      <c r="E2775" s="24" t="s">
        <v>10952</v>
      </c>
      <c r="F2775" s="24" t="s">
        <v>3052</v>
      </c>
      <c r="G2775" s="24" t="s">
        <v>38</v>
      </c>
      <c r="H2775" s="25" t="s">
        <v>10950</v>
      </c>
      <c r="I2775" s="24" t="s">
        <v>23</v>
      </c>
      <c r="J2775" s="24" t="s">
        <v>3048</v>
      </c>
      <c r="K2775" s="26">
        <v>45897</v>
      </c>
      <c r="L2775" s="26">
        <v>46006</v>
      </c>
      <c r="M2775" s="26">
        <v>46006</v>
      </c>
      <c r="N2775" s="24"/>
      <c r="O2775" s="26">
        <v>46006</v>
      </c>
      <c r="P2775" s="24" t="s">
        <v>3414</v>
      </c>
      <c r="Q2775" s="24" t="s">
        <v>3415</v>
      </c>
      <c r="R2775" s="24" t="s">
        <v>988</v>
      </c>
    </row>
    <row r="2776" spans="1:18" ht="53.4">
      <c r="A2776" s="24">
        <v>2775</v>
      </c>
      <c r="B2776" s="24" t="s">
        <v>10953</v>
      </c>
      <c r="C2776" s="29">
        <v>202531126925</v>
      </c>
      <c r="D2776" s="24" t="s">
        <v>38</v>
      </c>
      <c r="E2776" s="24" t="s">
        <v>10954</v>
      </c>
      <c r="F2776" s="24" t="s">
        <v>3052</v>
      </c>
      <c r="G2776" s="24" t="s">
        <v>38</v>
      </c>
      <c r="H2776" s="25" t="s">
        <v>10950</v>
      </c>
      <c r="I2776" s="24" t="s">
        <v>23</v>
      </c>
      <c r="J2776" s="24" t="s">
        <v>3048</v>
      </c>
      <c r="K2776" s="26">
        <v>45868</v>
      </c>
      <c r="L2776" s="26">
        <v>46006</v>
      </c>
      <c r="M2776" s="26">
        <v>46006</v>
      </c>
      <c r="N2776" s="24"/>
      <c r="O2776" s="26">
        <v>46006</v>
      </c>
      <c r="P2776" s="24" t="s">
        <v>3414</v>
      </c>
      <c r="Q2776" s="24" t="s">
        <v>3415</v>
      </c>
      <c r="R2776" s="24" t="s">
        <v>988</v>
      </c>
    </row>
    <row r="2777" spans="1:18" ht="40.200000000000003">
      <c r="A2777" s="24">
        <v>2776</v>
      </c>
      <c r="B2777" s="24" t="s">
        <v>10955</v>
      </c>
      <c r="C2777" s="29">
        <v>202517126715</v>
      </c>
      <c r="D2777" s="24" t="s">
        <v>108</v>
      </c>
      <c r="E2777" s="24" t="s">
        <v>10956</v>
      </c>
      <c r="F2777" s="24" t="s">
        <v>3312</v>
      </c>
      <c r="G2777" s="24" t="s">
        <v>10957</v>
      </c>
      <c r="H2777" s="25" t="s">
        <v>10958</v>
      </c>
      <c r="I2777" s="24"/>
      <c r="J2777" s="24" t="s">
        <v>3048</v>
      </c>
      <c r="K2777" s="26">
        <v>45980</v>
      </c>
      <c r="L2777" s="26">
        <v>45091</v>
      </c>
      <c r="M2777" s="26">
        <v>46006</v>
      </c>
      <c r="N2777" s="24"/>
      <c r="O2777" s="26">
        <v>46006</v>
      </c>
      <c r="P2777" s="24" t="s">
        <v>3294</v>
      </c>
      <c r="Q2777" s="24" t="s">
        <v>3295</v>
      </c>
      <c r="R2777" s="24" t="s">
        <v>988</v>
      </c>
    </row>
    <row r="2778" spans="1:18" ht="53.4">
      <c r="A2778" s="24">
        <v>2777</v>
      </c>
      <c r="B2778" s="24" t="s">
        <v>10959</v>
      </c>
      <c r="C2778" s="29">
        <v>202547126857</v>
      </c>
      <c r="D2778" s="24" t="s">
        <v>211</v>
      </c>
      <c r="E2778" s="24" t="s">
        <v>10960</v>
      </c>
      <c r="F2778" s="24" t="s">
        <v>3117</v>
      </c>
      <c r="G2778" s="24" t="s">
        <v>10961</v>
      </c>
      <c r="H2778" s="25" t="s">
        <v>10962</v>
      </c>
      <c r="I2778" s="24"/>
      <c r="J2778" s="24" t="s">
        <v>3048</v>
      </c>
      <c r="K2778" s="26">
        <v>45950</v>
      </c>
      <c r="L2778" s="26">
        <v>45118</v>
      </c>
      <c r="M2778" s="26">
        <v>46006</v>
      </c>
      <c r="N2778" s="24"/>
      <c r="O2778" s="26">
        <v>46006</v>
      </c>
      <c r="P2778" s="24" t="s">
        <v>3278</v>
      </c>
      <c r="Q2778" s="24" t="s">
        <v>3279</v>
      </c>
      <c r="R2778" s="24" t="s">
        <v>988</v>
      </c>
    </row>
    <row r="2779" spans="1:18" ht="40.200000000000003">
      <c r="A2779" s="24">
        <v>2778</v>
      </c>
      <c r="B2779" s="24" t="s">
        <v>10963</v>
      </c>
      <c r="C2779" s="29">
        <v>202547126923</v>
      </c>
      <c r="D2779" s="24" t="s">
        <v>273</v>
      </c>
      <c r="E2779" s="24" t="s">
        <v>10964</v>
      </c>
      <c r="F2779" s="24" t="s">
        <v>3091</v>
      </c>
      <c r="G2779" s="24" t="s">
        <v>10965</v>
      </c>
      <c r="H2779" s="25" t="s">
        <v>10966</v>
      </c>
      <c r="I2779" s="24"/>
      <c r="J2779" s="24" t="s">
        <v>3048</v>
      </c>
      <c r="K2779" s="26">
        <v>45978</v>
      </c>
      <c r="L2779" s="26">
        <v>45064</v>
      </c>
      <c r="M2779" s="26">
        <v>46006</v>
      </c>
      <c r="N2779" s="24"/>
      <c r="O2779" s="26">
        <v>46006</v>
      </c>
      <c r="P2779" s="24" t="s">
        <v>3062</v>
      </c>
      <c r="Q2779" s="24" t="s">
        <v>3063</v>
      </c>
      <c r="R2779" s="24" t="s">
        <v>988</v>
      </c>
    </row>
    <row r="2780" spans="1:18" ht="40.200000000000003">
      <c r="A2780" s="24">
        <v>2779</v>
      </c>
      <c r="B2780" s="24" t="s">
        <v>10967</v>
      </c>
      <c r="C2780" s="29">
        <v>202511127195</v>
      </c>
      <c r="D2780" s="24" t="s">
        <v>174</v>
      </c>
      <c r="E2780" s="24" t="s">
        <v>649</v>
      </c>
      <c r="F2780" s="24" t="s">
        <v>3052</v>
      </c>
      <c r="G2780" s="24" t="s">
        <v>174</v>
      </c>
      <c r="H2780" s="25" t="s">
        <v>10968</v>
      </c>
      <c r="I2780" s="24" t="s">
        <v>23</v>
      </c>
      <c r="J2780" s="24" t="s">
        <v>3048</v>
      </c>
      <c r="K2780" s="26">
        <v>45897</v>
      </c>
      <c r="L2780" s="26">
        <v>46006</v>
      </c>
      <c r="M2780" s="26">
        <v>46006</v>
      </c>
      <c r="N2780" s="24"/>
      <c r="O2780" s="26">
        <v>46006</v>
      </c>
      <c r="P2780" s="24" t="s">
        <v>4491</v>
      </c>
      <c r="Q2780" s="24" t="s">
        <v>3279</v>
      </c>
      <c r="R2780" s="24" t="s">
        <v>988</v>
      </c>
    </row>
    <row r="2781" spans="1:18" ht="66.599999999999994">
      <c r="A2781" s="24">
        <v>2780</v>
      </c>
      <c r="B2781" s="24" t="s">
        <v>10969</v>
      </c>
      <c r="C2781" s="29">
        <v>202517126950</v>
      </c>
      <c r="D2781" s="24" t="s">
        <v>144</v>
      </c>
      <c r="E2781" s="24" t="s">
        <v>10970</v>
      </c>
      <c r="F2781" s="24" t="s">
        <v>3059</v>
      </c>
      <c r="G2781" s="24" t="s">
        <v>5577</v>
      </c>
      <c r="H2781" s="25" t="s">
        <v>10971</v>
      </c>
      <c r="I2781" s="24"/>
      <c r="J2781" s="24" t="s">
        <v>3048</v>
      </c>
      <c r="K2781" s="26">
        <v>45975</v>
      </c>
      <c r="L2781" s="26">
        <v>45092</v>
      </c>
      <c r="M2781" s="26">
        <v>46006</v>
      </c>
      <c r="N2781" s="24"/>
      <c r="O2781" s="26">
        <v>46006</v>
      </c>
      <c r="P2781" s="24" t="s">
        <v>3695</v>
      </c>
      <c r="Q2781" s="24" t="s">
        <v>3085</v>
      </c>
      <c r="R2781" s="24" t="s">
        <v>988</v>
      </c>
    </row>
    <row r="2782" spans="1:18" ht="40.200000000000003">
      <c r="A2782" s="24">
        <v>2781</v>
      </c>
      <c r="B2782" s="24" t="s">
        <v>1786</v>
      </c>
      <c r="C2782" s="29">
        <v>202541127065</v>
      </c>
      <c r="D2782" s="24" t="s">
        <v>101</v>
      </c>
      <c r="E2782" s="24" t="s">
        <v>1787</v>
      </c>
      <c r="F2782" s="24" t="s">
        <v>3059</v>
      </c>
      <c r="G2782" s="24" t="s">
        <v>426</v>
      </c>
      <c r="H2782" s="25" t="s">
        <v>10972</v>
      </c>
      <c r="I2782" s="24" t="s">
        <v>23</v>
      </c>
      <c r="J2782" s="24" t="s">
        <v>3048</v>
      </c>
      <c r="K2782" s="26">
        <v>46003</v>
      </c>
      <c r="L2782" s="26">
        <v>46006</v>
      </c>
      <c r="M2782" s="26">
        <v>46006</v>
      </c>
      <c r="N2782" s="26">
        <v>46949</v>
      </c>
      <c r="O2782" s="24"/>
      <c r="P2782" s="24" t="s">
        <v>3968</v>
      </c>
      <c r="Q2782" s="24" t="s">
        <v>3969</v>
      </c>
      <c r="R2782" s="24" t="s">
        <v>974</v>
      </c>
    </row>
    <row r="2783" spans="1:18" ht="53.4">
      <c r="A2783" s="24">
        <v>2782</v>
      </c>
      <c r="B2783" s="24" t="s">
        <v>1788</v>
      </c>
      <c r="C2783" s="29">
        <v>202511126868</v>
      </c>
      <c r="D2783" s="24" t="s">
        <v>101</v>
      </c>
      <c r="E2783" s="24" t="s">
        <v>1789</v>
      </c>
      <c r="F2783" s="24" t="s">
        <v>3059</v>
      </c>
      <c r="G2783" s="24" t="s">
        <v>9856</v>
      </c>
      <c r="H2783" s="25" t="s">
        <v>10973</v>
      </c>
      <c r="I2783" s="24" t="s">
        <v>3152</v>
      </c>
      <c r="J2783" s="24" t="s">
        <v>3048</v>
      </c>
      <c r="K2783" s="26">
        <v>46003</v>
      </c>
      <c r="L2783" s="26">
        <v>46006</v>
      </c>
      <c r="M2783" s="26">
        <v>46006</v>
      </c>
      <c r="N2783" s="26">
        <v>46949</v>
      </c>
      <c r="O2783" s="24"/>
      <c r="P2783" s="24" t="s">
        <v>3682</v>
      </c>
      <c r="Q2783" s="24" t="s">
        <v>3683</v>
      </c>
      <c r="R2783" s="24" t="s">
        <v>647</v>
      </c>
    </row>
    <row r="2784" spans="1:18" ht="53.4">
      <c r="A2784" s="24">
        <v>2783</v>
      </c>
      <c r="B2784" s="24" t="s">
        <v>10974</v>
      </c>
      <c r="C2784" s="29">
        <v>202547126944</v>
      </c>
      <c r="D2784" s="24" t="s">
        <v>31</v>
      </c>
      <c r="E2784" s="24" t="s">
        <v>10975</v>
      </c>
      <c r="F2784" s="24" t="s">
        <v>3091</v>
      </c>
      <c r="G2784" s="24" t="s">
        <v>31</v>
      </c>
      <c r="H2784" s="25" t="s">
        <v>10976</v>
      </c>
      <c r="I2784" s="24"/>
      <c r="J2784" s="24" t="s">
        <v>3048</v>
      </c>
      <c r="K2784" s="26">
        <v>46000</v>
      </c>
      <c r="L2784" s="26">
        <v>46006</v>
      </c>
      <c r="M2784" s="26">
        <v>46006</v>
      </c>
      <c r="N2784" s="24"/>
      <c r="O2784" s="26">
        <v>46006</v>
      </c>
      <c r="P2784" s="24" t="s">
        <v>3908</v>
      </c>
      <c r="Q2784" s="24" t="s">
        <v>3193</v>
      </c>
      <c r="R2784" s="24" t="s">
        <v>988</v>
      </c>
    </row>
    <row r="2785" spans="1:18" ht="53.4">
      <c r="A2785" s="24">
        <v>2784</v>
      </c>
      <c r="B2785" s="24" t="s">
        <v>10977</v>
      </c>
      <c r="C2785" s="29">
        <v>202547126893</v>
      </c>
      <c r="D2785" s="24" t="s">
        <v>31</v>
      </c>
      <c r="E2785" s="24" t="s">
        <v>10978</v>
      </c>
      <c r="F2785" s="24" t="s">
        <v>3091</v>
      </c>
      <c r="G2785" s="24" t="s">
        <v>31</v>
      </c>
      <c r="H2785" s="25" t="s">
        <v>10979</v>
      </c>
      <c r="I2785" s="24"/>
      <c r="J2785" s="24" t="s">
        <v>3048</v>
      </c>
      <c r="K2785" s="26">
        <v>46001</v>
      </c>
      <c r="L2785" s="26">
        <v>45146</v>
      </c>
      <c r="M2785" s="26">
        <v>46006</v>
      </c>
      <c r="N2785" s="24"/>
      <c r="O2785" s="26">
        <v>46006</v>
      </c>
      <c r="P2785" s="24" t="s">
        <v>3103</v>
      </c>
      <c r="Q2785" s="24" t="s">
        <v>3104</v>
      </c>
      <c r="R2785" s="24" t="s">
        <v>988</v>
      </c>
    </row>
    <row r="2786" spans="1:18" ht="40.200000000000003">
      <c r="A2786" s="24">
        <v>2785</v>
      </c>
      <c r="B2786" s="24" t="s">
        <v>10980</v>
      </c>
      <c r="C2786" s="29">
        <v>202547126722</v>
      </c>
      <c r="D2786" s="24" t="s">
        <v>31</v>
      </c>
      <c r="E2786" s="24" t="s">
        <v>10981</v>
      </c>
      <c r="F2786" s="24" t="s">
        <v>3091</v>
      </c>
      <c r="G2786" s="24" t="s">
        <v>31</v>
      </c>
      <c r="H2786" s="25" t="s">
        <v>10982</v>
      </c>
      <c r="I2786" s="24"/>
      <c r="J2786" s="24" t="s">
        <v>3048</v>
      </c>
      <c r="K2786" s="26">
        <v>46001</v>
      </c>
      <c r="L2786" s="26">
        <v>45146</v>
      </c>
      <c r="M2786" s="26">
        <v>46006</v>
      </c>
      <c r="N2786" s="24"/>
      <c r="O2786" s="26">
        <v>46006</v>
      </c>
      <c r="P2786" s="24" t="s">
        <v>3272</v>
      </c>
      <c r="Q2786" s="24" t="s">
        <v>3273</v>
      </c>
      <c r="R2786" s="24" t="s">
        <v>988</v>
      </c>
    </row>
    <row r="2787" spans="1:18" ht="40.200000000000003">
      <c r="A2787" s="24">
        <v>2786</v>
      </c>
      <c r="B2787" s="24" t="s">
        <v>10983</v>
      </c>
      <c r="C2787" s="29">
        <v>202547126881</v>
      </c>
      <c r="D2787" s="24" t="s">
        <v>31</v>
      </c>
      <c r="E2787" s="24" t="s">
        <v>10984</v>
      </c>
      <c r="F2787" s="24" t="s">
        <v>3091</v>
      </c>
      <c r="G2787" s="24" t="s">
        <v>31</v>
      </c>
      <c r="H2787" s="25" t="s">
        <v>10985</v>
      </c>
      <c r="I2787" s="24"/>
      <c r="J2787" s="24" t="s">
        <v>3048</v>
      </c>
      <c r="K2787" s="26">
        <v>46001</v>
      </c>
      <c r="L2787" s="26">
        <v>45153</v>
      </c>
      <c r="M2787" s="26">
        <v>46006</v>
      </c>
      <c r="N2787" s="24"/>
      <c r="O2787" s="26">
        <v>46006</v>
      </c>
      <c r="P2787" s="24" t="s">
        <v>3908</v>
      </c>
      <c r="Q2787" s="24" t="s">
        <v>3193</v>
      </c>
      <c r="R2787" s="24" t="s">
        <v>988</v>
      </c>
    </row>
    <row r="2788" spans="1:18" ht="53.4">
      <c r="A2788" s="24">
        <v>2787</v>
      </c>
      <c r="B2788" s="24" t="s">
        <v>10986</v>
      </c>
      <c r="C2788" s="29">
        <v>202547127147</v>
      </c>
      <c r="D2788" s="24" t="s">
        <v>31</v>
      </c>
      <c r="E2788" s="24" t="s">
        <v>10987</v>
      </c>
      <c r="F2788" s="24" t="s">
        <v>3091</v>
      </c>
      <c r="G2788" s="24" t="s">
        <v>31</v>
      </c>
      <c r="H2788" s="25" t="s">
        <v>10988</v>
      </c>
      <c r="I2788" s="24"/>
      <c r="J2788" s="24" t="s">
        <v>3048</v>
      </c>
      <c r="K2788" s="26">
        <v>46003</v>
      </c>
      <c r="L2788" s="26">
        <v>45149</v>
      </c>
      <c r="M2788" s="26">
        <v>46006</v>
      </c>
      <c r="N2788" s="24"/>
      <c r="O2788" s="26">
        <v>46006</v>
      </c>
      <c r="P2788" s="24" t="s">
        <v>4022</v>
      </c>
      <c r="Q2788" s="24" t="s">
        <v>3104</v>
      </c>
      <c r="R2788" s="24" t="s">
        <v>988</v>
      </c>
    </row>
    <row r="2789" spans="1:18" ht="40.200000000000003">
      <c r="A2789" s="24">
        <v>2788</v>
      </c>
      <c r="B2789" s="24" t="s">
        <v>1792</v>
      </c>
      <c r="C2789" s="29">
        <v>202541126892</v>
      </c>
      <c r="D2789" s="24" t="s">
        <v>31</v>
      </c>
      <c r="E2789" s="24" t="s">
        <v>1793</v>
      </c>
      <c r="F2789" s="24" t="s">
        <v>3091</v>
      </c>
      <c r="G2789" s="24" t="s">
        <v>31</v>
      </c>
      <c r="H2789" s="25" t="s">
        <v>10989</v>
      </c>
      <c r="I2789" s="24" t="s">
        <v>3152</v>
      </c>
      <c r="J2789" s="24" t="s">
        <v>3048</v>
      </c>
      <c r="K2789" s="26">
        <v>46004</v>
      </c>
      <c r="L2789" s="26">
        <v>46006</v>
      </c>
      <c r="M2789" s="26">
        <v>46006</v>
      </c>
      <c r="N2789" s="26">
        <v>46949</v>
      </c>
      <c r="O2789" s="24"/>
      <c r="P2789" s="24" t="s">
        <v>3098</v>
      </c>
      <c r="Q2789" s="24" t="s">
        <v>3099</v>
      </c>
      <c r="R2789" s="24" t="s">
        <v>647</v>
      </c>
    </row>
    <row r="2790" spans="1:18" ht="40.200000000000003">
      <c r="A2790" s="24">
        <v>2789</v>
      </c>
      <c r="B2790" s="24" t="s">
        <v>10990</v>
      </c>
      <c r="C2790" s="29">
        <v>202547127171</v>
      </c>
      <c r="D2790" s="24" t="s">
        <v>93</v>
      </c>
      <c r="E2790" s="24" t="s">
        <v>10991</v>
      </c>
      <c r="F2790" s="24" t="s">
        <v>3091</v>
      </c>
      <c r="G2790" s="24" t="s">
        <v>3555</v>
      </c>
      <c r="H2790" s="25" t="s">
        <v>10992</v>
      </c>
      <c r="I2790" s="24"/>
      <c r="J2790" s="24" t="s">
        <v>3048</v>
      </c>
      <c r="K2790" s="26">
        <v>45917</v>
      </c>
      <c r="L2790" s="26">
        <v>45061</v>
      </c>
      <c r="M2790" s="26">
        <v>46006</v>
      </c>
      <c r="N2790" s="24"/>
      <c r="O2790" s="26">
        <v>46006</v>
      </c>
      <c r="P2790" s="24" t="s">
        <v>3168</v>
      </c>
      <c r="Q2790" s="24" t="s">
        <v>3050</v>
      </c>
      <c r="R2790" s="24" t="s">
        <v>988</v>
      </c>
    </row>
    <row r="2791" spans="1:18" ht="40.200000000000003">
      <c r="A2791" s="24">
        <v>2790</v>
      </c>
      <c r="B2791" s="24" t="s">
        <v>10993</v>
      </c>
      <c r="C2791" s="29">
        <v>202517127448</v>
      </c>
      <c r="D2791" s="24" t="s">
        <v>105</v>
      </c>
      <c r="E2791" s="24" t="s">
        <v>10994</v>
      </c>
      <c r="F2791" s="24" t="s">
        <v>3045</v>
      </c>
      <c r="G2791" s="24" t="s">
        <v>3046</v>
      </c>
      <c r="H2791" s="25" t="s">
        <v>10995</v>
      </c>
      <c r="I2791" s="24"/>
      <c r="J2791" s="24" t="s">
        <v>3048</v>
      </c>
      <c r="K2791" s="26">
        <v>45849</v>
      </c>
      <c r="L2791" s="26">
        <v>46007</v>
      </c>
      <c r="M2791" s="26">
        <v>46007</v>
      </c>
      <c r="N2791" s="24"/>
      <c r="O2791" s="26">
        <v>46007</v>
      </c>
      <c r="P2791" s="24" t="s">
        <v>3049</v>
      </c>
      <c r="Q2791" s="24" t="s">
        <v>3050</v>
      </c>
      <c r="R2791" s="24" t="s">
        <v>988</v>
      </c>
    </row>
    <row r="2792" spans="1:18" ht="40.200000000000003">
      <c r="A2792" s="24">
        <v>2791</v>
      </c>
      <c r="B2792" s="24" t="s">
        <v>10996</v>
      </c>
      <c r="C2792" s="29">
        <v>202541127579</v>
      </c>
      <c r="D2792" s="24" t="s">
        <v>65</v>
      </c>
      <c r="E2792" s="24" t="s">
        <v>10997</v>
      </c>
      <c r="F2792" s="24" t="s">
        <v>3059</v>
      </c>
      <c r="G2792" s="24" t="s">
        <v>65</v>
      </c>
      <c r="H2792" s="25" t="s">
        <v>10998</v>
      </c>
      <c r="I2792" s="24" t="s">
        <v>23</v>
      </c>
      <c r="J2792" s="24" t="s">
        <v>3048</v>
      </c>
      <c r="K2792" s="26">
        <v>45939</v>
      </c>
      <c r="L2792" s="26">
        <v>46007</v>
      </c>
      <c r="M2792" s="26">
        <v>46007</v>
      </c>
      <c r="N2792" s="24"/>
      <c r="O2792" s="26">
        <v>46007</v>
      </c>
      <c r="P2792" s="24" t="s">
        <v>3220</v>
      </c>
      <c r="Q2792" s="24" t="s">
        <v>3221</v>
      </c>
      <c r="R2792" s="24" t="s">
        <v>988</v>
      </c>
    </row>
    <row r="2793" spans="1:18" ht="40.200000000000003">
      <c r="A2793" s="24">
        <v>2792</v>
      </c>
      <c r="B2793" s="24" t="s">
        <v>1799</v>
      </c>
      <c r="C2793" s="29">
        <v>202541127337</v>
      </c>
      <c r="D2793" s="24" t="s">
        <v>37</v>
      </c>
      <c r="E2793" s="24" t="s">
        <v>1800</v>
      </c>
      <c r="F2793" s="24" t="s">
        <v>3059</v>
      </c>
      <c r="G2793" s="24" t="s">
        <v>3330</v>
      </c>
      <c r="H2793" s="25" t="s">
        <v>10999</v>
      </c>
      <c r="I2793" s="24" t="s">
        <v>23</v>
      </c>
      <c r="J2793" s="24" t="s">
        <v>3048</v>
      </c>
      <c r="K2793" s="26">
        <v>45911</v>
      </c>
      <c r="L2793" s="26">
        <v>46007</v>
      </c>
      <c r="M2793" s="26">
        <v>46007</v>
      </c>
      <c r="N2793" s="26">
        <v>46950</v>
      </c>
      <c r="O2793" s="24"/>
      <c r="P2793" s="24" t="s">
        <v>3192</v>
      </c>
      <c r="Q2793" s="24" t="s">
        <v>3193</v>
      </c>
      <c r="R2793" s="24" t="s">
        <v>974</v>
      </c>
    </row>
    <row r="2794" spans="1:18" ht="40.200000000000003">
      <c r="A2794" s="24">
        <v>2793</v>
      </c>
      <c r="B2794" s="24" t="s">
        <v>1801</v>
      </c>
      <c r="C2794" s="29">
        <v>202541127376</v>
      </c>
      <c r="D2794" s="24" t="s">
        <v>37</v>
      </c>
      <c r="E2794" s="24" t="s">
        <v>1802</v>
      </c>
      <c r="F2794" s="24" t="s">
        <v>3059</v>
      </c>
      <c r="G2794" s="24" t="s">
        <v>3330</v>
      </c>
      <c r="H2794" s="25" t="s">
        <v>11000</v>
      </c>
      <c r="I2794" s="24" t="s">
        <v>23</v>
      </c>
      <c r="J2794" s="24" t="s">
        <v>3048</v>
      </c>
      <c r="K2794" s="26">
        <v>45971</v>
      </c>
      <c r="L2794" s="26">
        <v>46007</v>
      </c>
      <c r="M2794" s="26">
        <v>46007</v>
      </c>
      <c r="N2794" s="26">
        <v>46950</v>
      </c>
      <c r="O2794" s="24"/>
      <c r="P2794" s="24" t="s">
        <v>5213</v>
      </c>
      <c r="Q2794" s="24" t="s">
        <v>3316</v>
      </c>
      <c r="R2794" s="24" t="s">
        <v>974</v>
      </c>
    </row>
    <row r="2795" spans="1:18" ht="53.4">
      <c r="A2795" s="24">
        <v>2794</v>
      </c>
      <c r="B2795" s="24" t="s">
        <v>1803</v>
      </c>
      <c r="C2795" s="29">
        <v>202541127430</v>
      </c>
      <c r="D2795" s="24" t="s">
        <v>37</v>
      </c>
      <c r="E2795" s="24" t="s">
        <v>1804</v>
      </c>
      <c r="F2795" s="24" t="s">
        <v>3059</v>
      </c>
      <c r="G2795" s="24" t="s">
        <v>3330</v>
      </c>
      <c r="H2795" s="25" t="s">
        <v>11001</v>
      </c>
      <c r="I2795" s="24" t="s">
        <v>23</v>
      </c>
      <c r="J2795" s="24" t="s">
        <v>3048</v>
      </c>
      <c r="K2795" s="26">
        <v>45821</v>
      </c>
      <c r="L2795" s="26">
        <v>46007</v>
      </c>
      <c r="M2795" s="26">
        <v>46007</v>
      </c>
      <c r="N2795" s="26">
        <v>46950</v>
      </c>
      <c r="O2795" s="24"/>
      <c r="P2795" s="24" t="s">
        <v>3254</v>
      </c>
      <c r="Q2795" s="24" t="s">
        <v>3255</v>
      </c>
      <c r="R2795" s="24" t="s">
        <v>974</v>
      </c>
    </row>
    <row r="2796" spans="1:18" ht="53.4">
      <c r="A2796" s="24">
        <v>2795</v>
      </c>
      <c r="B2796" s="24" t="s">
        <v>1805</v>
      </c>
      <c r="C2796" s="29">
        <v>202541127412</v>
      </c>
      <c r="D2796" s="24" t="s">
        <v>37</v>
      </c>
      <c r="E2796" s="24" t="s">
        <v>1806</v>
      </c>
      <c r="F2796" s="24" t="s">
        <v>3059</v>
      </c>
      <c r="G2796" s="24" t="s">
        <v>3330</v>
      </c>
      <c r="H2796" s="25" t="s">
        <v>11002</v>
      </c>
      <c r="I2796" s="24" t="s">
        <v>23</v>
      </c>
      <c r="J2796" s="24" t="s">
        <v>3048</v>
      </c>
      <c r="K2796" s="26">
        <v>45847</v>
      </c>
      <c r="L2796" s="26">
        <v>46007</v>
      </c>
      <c r="M2796" s="26">
        <v>46007</v>
      </c>
      <c r="N2796" s="26">
        <v>46950</v>
      </c>
      <c r="O2796" s="24"/>
      <c r="P2796" s="24" t="s">
        <v>3215</v>
      </c>
      <c r="Q2796" s="24" t="s">
        <v>3216</v>
      </c>
      <c r="R2796" s="24" t="s">
        <v>974</v>
      </c>
    </row>
    <row r="2797" spans="1:18" ht="66.599999999999994">
      <c r="A2797" s="24">
        <v>2796</v>
      </c>
      <c r="B2797" s="24" t="s">
        <v>11003</v>
      </c>
      <c r="C2797" s="29">
        <v>202547127806</v>
      </c>
      <c r="D2797" s="24" t="s">
        <v>132</v>
      </c>
      <c r="E2797" s="24" t="s">
        <v>11004</v>
      </c>
      <c r="F2797" s="24" t="s">
        <v>3045</v>
      </c>
      <c r="G2797" s="24" t="s">
        <v>3046</v>
      </c>
      <c r="H2797" s="25" t="s">
        <v>11005</v>
      </c>
      <c r="I2797" s="24"/>
      <c r="J2797" s="24" t="s">
        <v>3048</v>
      </c>
      <c r="K2797" s="26">
        <v>45946</v>
      </c>
      <c r="L2797" s="26">
        <v>46007</v>
      </c>
      <c r="M2797" s="26">
        <v>46007</v>
      </c>
      <c r="N2797" s="24"/>
      <c r="O2797" s="26">
        <v>46007</v>
      </c>
      <c r="P2797" s="24" t="s">
        <v>3168</v>
      </c>
      <c r="Q2797" s="24" t="s">
        <v>3050</v>
      </c>
      <c r="R2797" s="24" t="s">
        <v>988</v>
      </c>
    </row>
    <row r="2798" spans="1:18" ht="40.200000000000003">
      <c r="A2798" s="24">
        <v>2797</v>
      </c>
      <c r="B2798" s="24" t="s">
        <v>11006</v>
      </c>
      <c r="C2798" s="29">
        <v>202547127788</v>
      </c>
      <c r="D2798" s="24" t="s">
        <v>83</v>
      </c>
      <c r="E2798" s="24" t="s">
        <v>11007</v>
      </c>
      <c r="F2798" s="24" t="s">
        <v>3091</v>
      </c>
      <c r="G2798" s="24" t="s">
        <v>3171</v>
      </c>
      <c r="H2798" s="25" t="s">
        <v>11008</v>
      </c>
      <c r="I2798" s="24"/>
      <c r="J2798" s="24" t="s">
        <v>3048</v>
      </c>
      <c r="K2798" s="26">
        <v>45947</v>
      </c>
      <c r="L2798" s="26">
        <v>45068</v>
      </c>
      <c r="M2798" s="26">
        <v>46007</v>
      </c>
      <c r="N2798" s="24"/>
      <c r="O2798" s="26">
        <v>46007</v>
      </c>
      <c r="P2798" s="24" t="s">
        <v>3321</v>
      </c>
      <c r="Q2798" s="24" t="s">
        <v>3322</v>
      </c>
      <c r="R2798" s="24" t="s">
        <v>988</v>
      </c>
    </row>
    <row r="2799" spans="1:18" ht="40.200000000000003">
      <c r="A2799" s="24">
        <v>2798</v>
      </c>
      <c r="B2799" s="24" t="s">
        <v>845</v>
      </c>
      <c r="C2799" s="29">
        <v>202514127769</v>
      </c>
      <c r="D2799" s="24" t="s">
        <v>58</v>
      </c>
      <c r="E2799" s="24" t="s">
        <v>846</v>
      </c>
      <c r="F2799" s="24" t="s">
        <v>3312</v>
      </c>
      <c r="G2799" s="24" t="s">
        <v>3576</v>
      </c>
      <c r="H2799" s="25" t="s">
        <v>11009</v>
      </c>
      <c r="I2799" s="24"/>
      <c r="J2799" s="24" t="s">
        <v>3048</v>
      </c>
      <c r="K2799" s="26">
        <v>45989</v>
      </c>
      <c r="L2799" s="26">
        <v>45694</v>
      </c>
      <c r="M2799" s="26">
        <v>46007</v>
      </c>
      <c r="N2799" s="26">
        <v>46636</v>
      </c>
      <c r="O2799" s="24"/>
      <c r="P2799" s="24" t="s">
        <v>3397</v>
      </c>
      <c r="Q2799" s="24" t="s">
        <v>3398</v>
      </c>
      <c r="R2799" s="24" t="s">
        <v>650</v>
      </c>
    </row>
    <row r="2800" spans="1:18" ht="66.599999999999994">
      <c r="A2800" s="24">
        <v>2799</v>
      </c>
      <c r="B2800" s="24" t="s">
        <v>11010</v>
      </c>
      <c r="C2800" s="29">
        <v>202547127807</v>
      </c>
      <c r="D2800" s="24" t="s">
        <v>48</v>
      </c>
      <c r="E2800" s="24" t="s">
        <v>11011</v>
      </c>
      <c r="F2800" s="24" t="s">
        <v>3066</v>
      </c>
      <c r="G2800" s="24" t="s">
        <v>3319</v>
      </c>
      <c r="H2800" s="25" t="s">
        <v>11012</v>
      </c>
      <c r="I2800" s="24"/>
      <c r="J2800" s="24" t="s">
        <v>3048</v>
      </c>
      <c r="K2800" s="26">
        <v>45959</v>
      </c>
      <c r="L2800" s="26">
        <v>45069</v>
      </c>
      <c r="M2800" s="26">
        <v>46007</v>
      </c>
      <c r="N2800" s="24"/>
      <c r="O2800" s="26">
        <v>46007</v>
      </c>
      <c r="P2800" s="24" t="s">
        <v>3168</v>
      </c>
      <c r="Q2800" s="24" t="s">
        <v>3050</v>
      </c>
      <c r="R2800" s="24" t="s">
        <v>988</v>
      </c>
    </row>
    <row r="2801" spans="1:18" ht="40.200000000000003">
      <c r="A2801" s="24">
        <v>2800</v>
      </c>
      <c r="B2801" s="24" t="s">
        <v>11013</v>
      </c>
      <c r="C2801" s="29">
        <v>202517127352</v>
      </c>
      <c r="D2801" s="24" t="s">
        <v>53</v>
      </c>
      <c r="E2801" s="24" t="s">
        <v>11014</v>
      </c>
      <c r="F2801" s="24" t="s">
        <v>3066</v>
      </c>
      <c r="G2801" s="24" t="s">
        <v>3067</v>
      </c>
      <c r="H2801" s="25" t="s">
        <v>11015</v>
      </c>
      <c r="I2801" s="24"/>
      <c r="J2801" s="24" t="s">
        <v>3048</v>
      </c>
      <c r="K2801" s="26">
        <v>45988</v>
      </c>
      <c r="L2801" s="26">
        <v>45380</v>
      </c>
      <c r="M2801" s="26">
        <v>46007</v>
      </c>
      <c r="N2801" s="24"/>
      <c r="O2801" s="26">
        <v>46007</v>
      </c>
      <c r="P2801" s="24" t="s">
        <v>3204</v>
      </c>
      <c r="Q2801" s="24" t="s">
        <v>3205</v>
      </c>
      <c r="R2801" s="24" t="s">
        <v>988</v>
      </c>
    </row>
    <row r="2802" spans="1:18" ht="53.4">
      <c r="A2802" s="24">
        <v>2801</v>
      </c>
      <c r="B2802" s="24" t="s">
        <v>11016</v>
      </c>
      <c r="C2802" s="29">
        <v>202517127363</v>
      </c>
      <c r="D2802" s="24" t="s">
        <v>49</v>
      </c>
      <c r="E2802" s="24" t="s">
        <v>11017</v>
      </c>
      <c r="F2802" s="24" t="s">
        <v>3066</v>
      </c>
      <c r="G2802" s="24" t="s">
        <v>3067</v>
      </c>
      <c r="H2802" s="25" t="s">
        <v>11018</v>
      </c>
      <c r="I2802" s="24"/>
      <c r="J2802" s="24" t="s">
        <v>3048</v>
      </c>
      <c r="K2802" s="26">
        <v>45726</v>
      </c>
      <c r="L2802" s="26">
        <v>45195</v>
      </c>
      <c r="M2802" s="26">
        <v>46007</v>
      </c>
      <c r="N2802" s="24"/>
      <c r="O2802" s="26">
        <v>46007</v>
      </c>
      <c r="P2802" s="24" t="s">
        <v>3135</v>
      </c>
      <c r="Q2802" s="24" t="s">
        <v>3136</v>
      </c>
      <c r="R2802" s="24" t="s">
        <v>988</v>
      </c>
    </row>
    <row r="2803" spans="1:18" ht="27">
      <c r="A2803" s="24">
        <v>2802</v>
      </c>
      <c r="B2803" s="24" t="s">
        <v>11019</v>
      </c>
      <c r="C2803" s="29">
        <v>202517127772</v>
      </c>
      <c r="D2803" s="24" t="s">
        <v>49</v>
      </c>
      <c r="E2803" s="24" t="s">
        <v>11020</v>
      </c>
      <c r="F2803" s="24" t="s">
        <v>3066</v>
      </c>
      <c r="G2803" s="24" t="s">
        <v>3067</v>
      </c>
      <c r="H2803" s="25" t="s">
        <v>11021</v>
      </c>
      <c r="I2803" s="24"/>
      <c r="J2803" s="24" t="s">
        <v>3048</v>
      </c>
      <c r="K2803" s="26">
        <v>45903</v>
      </c>
      <c r="L2803" s="26">
        <v>45133</v>
      </c>
      <c r="M2803" s="26">
        <v>46007</v>
      </c>
      <c r="N2803" s="24"/>
      <c r="O2803" s="26">
        <v>46007</v>
      </c>
      <c r="P2803" s="24" t="s">
        <v>3141</v>
      </c>
      <c r="Q2803" s="24" t="s">
        <v>3142</v>
      </c>
      <c r="R2803" s="24" t="s">
        <v>988</v>
      </c>
    </row>
    <row r="2804" spans="1:18" ht="53.4">
      <c r="A2804" s="24">
        <v>2803</v>
      </c>
      <c r="B2804" s="24" t="s">
        <v>11022</v>
      </c>
      <c r="C2804" s="29">
        <v>202517127385</v>
      </c>
      <c r="D2804" s="24" t="s">
        <v>378</v>
      </c>
      <c r="E2804" s="24" t="s">
        <v>11023</v>
      </c>
      <c r="F2804" s="24" t="s">
        <v>3312</v>
      </c>
      <c r="G2804" s="24" t="s">
        <v>10153</v>
      </c>
      <c r="H2804" s="25" t="s">
        <v>11024</v>
      </c>
      <c r="I2804" s="24"/>
      <c r="J2804" s="24" t="s">
        <v>3048</v>
      </c>
      <c r="K2804" s="26">
        <v>45958</v>
      </c>
      <c r="L2804" s="26">
        <v>45063</v>
      </c>
      <c r="M2804" s="26">
        <v>46007</v>
      </c>
      <c r="N2804" s="24"/>
      <c r="O2804" s="26">
        <v>46007</v>
      </c>
      <c r="P2804" s="24" t="s">
        <v>3220</v>
      </c>
      <c r="Q2804" s="24" t="s">
        <v>3221</v>
      </c>
      <c r="R2804" s="24" t="s">
        <v>988</v>
      </c>
    </row>
    <row r="2805" spans="1:18" ht="27">
      <c r="A2805" s="24">
        <v>2804</v>
      </c>
      <c r="B2805" s="24" t="s">
        <v>11025</v>
      </c>
      <c r="C2805" s="29">
        <v>202517127612</v>
      </c>
      <c r="D2805" s="24" t="s">
        <v>327</v>
      </c>
      <c r="E2805" s="24" t="s">
        <v>11026</v>
      </c>
      <c r="F2805" s="24" t="s">
        <v>3302</v>
      </c>
      <c r="G2805" s="24" t="s">
        <v>11027</v>
      </c>
      <c r="H2805" s="25" t="s">
        <v>11028</v>
      </c>
      <c r="I2805" s="24"/>
      <c r="J2805" s="24" t="s">
        <v>3048</v>
      </c>
      <c r="K2805" s="26">
        <v>45981</v>
      </c>
      <c r="L2805" s="26">
        <v>45062</v>
      </c>
      <c r="M2805" s="26">
        <v>46007</v>
      </c>
      <c r="N2805" s="24"/>
      <c r="O2805" s="26">
        <v>46007</v>
      </c>
      <c r="P2805" s="24" t="s">
        <v>3130</v>
      </c>
      <c r="Q2805" s="24" t="s">
        <v>3131</v>
      </c>
      <c r="R2805" s="24" t="s">
        <v>988</v>
      </c>
    </row>
    <row r="2806" spans="1:18" ht="66.599999999999994">
      <c r="A2806" s="24">
        <v>2805</v>
      </c>
      <c r="B2806" s="24" t="s">
        <v>11029</v>
      </c>
      <c r="C2806" s="29">
        <v>202511127777</v>
      </c>
      <c r="D2806" s="24" t="s">
        <v>220</v>
      </c>
      <c r="E2806" s="24" t="s">
        <v>11030</v>
      </c>
      <c r="F2806" s="24" t="s">
        <v>3052</v>
      </c>
      <c r="G2806" s="24" t="s">
        <v>3529</v>
      </c>
      <c r="H2806" s="25" t="s">
        <v>11031</v>
      </c>
      <c r="I2806" s="24" t="s">
        <v>23</v>
      </c>
      <c r="J2806" s="24" t="s">
        <v>3048</v>
      </c>
      <c r="K2806" s="26">
        <v>45173</v>
      </c>
      <c r="L2806" s="26">
        <v>46007</v>
      </c>
      <c r="M2806" s="26">
        <v>46007</v>
      </c>
      <c r="N2806" s="24"/>
      <c r="O2806" s="26">
        <v>46007</v>
      </c>
      <c r="P2806" s="24" t="s">
        <v>3414</v>
      </c>
      <c r="Q2806" s="24" t="s">
        <v>3415</v>
      </c>
      <c r="R2806" s="24" t="s">
        <v>988</v>
      </c>
    </row>
    <row r="2807" spans="1:18" ht="40.200000000000003">
      <c r="A2807" s="24">
        <v>2806</v>
      </c>
      <c r="B2807" s="24" t="s">
        <v>11032</v>
      </c>
      <c r="C2807" s="29">
        <v>202517127360</v>
      </c>
      <c r="D2807" s="24" t="s">
        <v>32</v>
      </c>
      <c r="E2807" s="24" t="s">
        <v>11033</v>
      </c>
      <c r="F2807" s="24" t="s">
        <v>3066</v>
      </c>
      <c r="G2807" s="24" t="s">
        <v>3067</v>
      </c>
      <c r="H2807" s="25" t="s">
        <v>11034</v>
      </c>
      <c r="I2807" s="24"/>
      <c r="J2807" s="24" t="s">
        <v>3048</v>
      </c>
      <c r="K2807" s="26">
        <v>45988</v>
      </c>
      <c r="L2807" s="26">
        <v>45303</v>
      </c>
      <c r="M2807" s="26">
        <v>46007</v>
      </c>
      <c r="N2807" s="24"/>
      <c r="O2807" s="26">
        <v>46007</v>
      </c>
      <c r="P2807" s="24" t="s">
        <v>3204</v>
      </c>
      <c r="Q2807" s="24" t="s">
        <v>3205</v>
      </c>
      <c r="R2807" s="24" t="s">
        <v>988</v>
      </c>
    </row>
    <row r="2808" spans="1:18" ht="53.4">
      <c r="A2808" s="24">
        <v>2807</v>
      </c>
      <c r="B2808" s="24" t="s">
        <v>11035</v>
      </c>
      <c r="C2808" s="29">
        <v>202511127446</v>
      </c>
      <c r="D2808" s="24" t="s">
        <v>72</v>
      </c>
      <c r="E2808" s="24" t="s">
        <v>11036</v>
      </c>
      <c r="F2808" s="24" t="s">
        <v>3052</v>
      </c>
      <c r="G2808" s="24" t="s">
        <v>3319</v>
      </c>
      <c r="H2808" s="25" t="s">
        <v>11037</v>
      </c>
      <c r="I2808" s="24" t="s">
        <v>23</v>
      </c>
      <c r="J2808" s="24" t="s">
        <v>3048</v>
      </c>
      <c r="K2808" s="26">
        <v>45967</v>
      </c>
      <c r="L2808" s="26">
        <v>46007</v>
      </c>
      <c r="M2808" s="26">
        <v>46007</v>
      </c>
      <c r="N2808" s="24"/>
      <c r="O2808" s="26">
        <v>46007</v>
      </c>
      <c r="P2808" s="24" t="s">
        <v>3049</v>
      </c>
      <c r="Q2808" s="24" t="s">
        <v>3050</v>
      </c>
      <c r="R2808" s="24" t="s">
        <v>988</v>
      </c>
    </row>
    <row r="2809" spans="1:18" ht="53.4">
      <c r="A2809" s="24">
        <v>2808</v>
      </c>
      <c r="B2809" s="24" t="s">
        <v>11038</v>
      </c>
      <c r="C2809" s="29">
        <v>202547127833</v>
      </c>
      <c r="D2809" s="24" t="s">
        <v>161</v>
      </c>
      <c r="E2809" s="24" t="s">
        <v>11039</v>
      </c>
      <c r="F2809" s="24" t="s">
        <v>3091</v>
      </c>
      <c r="G2809" s="24" t="s">
        <v>161</v>
      </c>
      <c r="H2809" s="25" t="s">
        <v>11040</v>
      </c>
      <c r="I2809" s="24"/>
      <c r="J2809" s="24" t="s">
        <v>3048</v>
      </c>
      <c r="K2809" s="26">
        <v>45947</v>
      </c>
      <c r="L2809" s="26">
        <v>45063</v>
      </c>
      <c r="M2809" s="26">
        <v>46007</v>
      </c>
      <c r="N2809" s="24"/>
      <c r="O2809" s="26">
        <v>46007</v>
      </c>
      <c r="P2809" s="24" t="s">
        <v>3893</v>
      </c>
      <c r="Q2809" s="24" t="s">
        <v>3894</v>
      </c>
      <c r="R2809" s="24" t="s">
        <v>988</v>
      </c>
    </row>
    <row r="2810" spans="1:18" ht="53.4">
      <c r="A2810" s="24">
        <v>2809</v>
      </c>
      <c r="B2810" s="24" t="s">
        <v>1807</v>
      </c>
      <c r="C2810" s="29">
        <v>202541127320</v>
      </c>
      <c r="D2810" s="24" t="s">
        <v>42</v>
      </c>
      <c r="E2810" s="24" t="s">
        <v>1808</v>
      </c>
      <c r="F2810" s="24" t="s">
        <v>3045</v>
      </c>
      <c r="G2810" s="24" t="s">
        <v>3252</v>
      </c>
      <c r="H2810" s="25" t="s">
        <v>11041</v>
      </c>
      <c r="I2810" s="24" t="s">
        <v>3152</v>
      </c>
      <c r="J2810" s="24" t="s">
        <v>3048</v>
      </c>
      <c r="K2810" s="26">
        <v>46001</v>
      </c>
      <c r="L2810" s="26">
        <v>46007</v>
      </c>
      <c r="M2810" s="26">
        <v>46007</v>
      </c>
      <c r="N2810" s="26">
        <v>46950</v>
      </c>
      <c r="O2810" s="24"/>
      <c r="P2810" s="24" t="s">
        <v>3114</v>
      </c>
      <c r="Q2810" s="24" t="s">
        <v>3094</v>
      </c>
      <c r="R2810" s="24" t="s">
        <v>968</v>
      </c>
    </row>
    <row r="2811" spans="1:18" ht="79.8">
      <c r="A2811" s="24">
        <v>2810</v>
      </c>
      <c r="B2811" s="24" t="s">
        <v>11042</v>
      </c>
      <c r="C2811" s="29">
        <v>202517127560</v>
      </c>
      <c r="D2811" s="24" t="s">
        <v>34</v>
      </c>
      <c r="E2811" s="24" t="s">
        <v>11043</v>
      </c>
      <c r="F2811" s="24" t="s">
        <v>3066</v>
      </c>
      <c r="G2811" s="24" t="s">
        <v>3067</v>
      </c>
      <c r="H2811" s="25" t="s">
        <v>11044</v>
      </c>
      <c r="I2811" s="24"/>
      <c r="J2811" s="24" t="s">
        <v>3048</v>
      </c>
      <c r="K2811" s="26">
        <v>45994</v>
      </c>
      <c r="L2811" s="26">
        <v>45107</v>
      </c>
      <c r="M2811" s="26">
        <v>46007</v>
      </c>
      <c r="N2811" s="24"/>
      <c r="O2811" s="26">
        <v>46007</v>
      </c>
      <c r="P2811" s="24" t="s">
        <v>3075</v>
      </c>
      <c r="Q2811" s="24" t="s">
        <v>3076</v>
      </c>
      <c r="R2811" s="24" t="s">
        <v>988</v>
      </c>
    </row>
    <row r="2812" spans="1:18" ht="27">
      <c r="A2812" s="24">
        <v>2811</v>
      </c>
      <c r="B2812" s="24" t="s">
        <v>11045</v>
      </c>
      <c r="C2812" s="29">
        <v>202517127468</v>
      </c>
      <c r="D2812" s="24" t="s">
        <v>300</v>
      </c>
      <c r="E2812" s="24" t="s">
        <v>11046</v>
      </c>
      <c r="F2812" s="24" t="s">
        <v>3091</v>
      </c>
      <c r="G2812" s="24" t="s">
        <v>11047</v>
      </c>
      <c r="H2812" s="25" t="s">
        <v>11048</v>
      </c>
      <c r="I2812" s="24"/>
      <c r="J2812" s="24" t="s">
        <v>3048</v>
      </c>
      <c r="K2812" s="26">
        <v>45966</v>
      </c>
      <c r="L2812" s="26">
        <v>45064</v>
      </c>
      <c r="M2812" s="26">
        <v>46007</v>
      </c>
      <c r="N2812" s="24"/>
      <c r="O2812" s="26">
        <v>46007</v>
      </c>
      <c r="P2812" s="24" t="s">
        <v>3084</v>
      </c>
      <c r="Q2812" s="24" t="s">
        <v>3085</v>
      </c>
      <c r="R2812" s="24" t="s">
        <v>988</v>
      </c>
    </row>
    <row r="2813" spans="1:18" ht="40.200000000000003">
      <c r="A2813" s="24">
        <v>2812</v>
      </c>
      <c r="B2813" s="24" t="s">
        <v>1809</v>
      </c>
      <c r="C2813" s="29">
        <v>202541127487</v>
      </c>
      <c r="D2813" s="24" t="s">
        <v>31</v>
      </c>
      <c r="E2813" s="24" t="s">
        <v>1810</v>
      </c>
      <c r="F2813" s="24" t="s">
        <v>3091</v>
      </c>
      <c r="G2813" s="24" t="s">
        <v>31</v>
      </c>
      <c r="H2813" s="25" t="s">
        <v>11049</v>
      </c>
      <c r="I2813" s="24" t="s">
        <v>3152</v>
      </c>
      <c r="J2813" s="24" t="s">
        <v>3048</v>
      </c>
      <c r="K2813" s="26">
        <v>46007</v>
      </c>
      <c r="L2813" s="26">
        <v>46007</v>
      </c>
      <c r="M2813" s="26">
        <v>46007</v>
      </c>
      <c r="N2813" s="26">
        <v>46950</v>
      </c>
      <c r="O2813" s="24"/>
      <c r="P2813" s="24" t="s">
        <v>3215</v>
      </c>
      <c r="Q2813" s="24" t="s">
        <v>3216</v>
      </c>
      <c r="R2813" s="24" t="s">
        <v>968</v>
      </c>
    </row>
    <row r="2814" spans="1:18" ht="40.200000000000003">
      <c r="A2814" s="24">
        <v>2813</v>
      </c>
      <c r="B2814" s="24" t="s">
        <v>1811</v>
      </c>
      <c r="C2814" s="29">
        <v>202541127554</v>
      </c>
      <c r="D2814" s="24" t="s">
        <v>31</v>
      </c>
      <c r="E2814" s="24" t="s">
        <v>1812</v>
      </c>
      <c r="F2814" s="24" t="s">
        <v>3091</v>
      </c>
      <c r="G2814" s="24" t="s">
        <v>31</v>
      </c>
      <c r="H2814" s="25" t="s">
        <v>11050</v>
      </c>
      <c r="I2814" s="24" t="s">
        <v>3152</v>
      </c>
      <c r="J2814" s="24" t="s">
        <v>3048</v>
      </c>
      <c r="K2814" s="26">
        <v>46007</v>
      </c>
      <c r="L2814" s="26">
        <v>46007</v>
      </c>
      <c r="M2814" s="26">
        <v>46007</v>
      </c>
      <c r="N2814" s="26">
        <v>46950</v>
      </c>
      <c r="O2814" s="24"/>
      <c r="P2814" s="24" t="s">
        <v>4022</v>
      </c>
      <c r="Q2814" s="24" t="s">
        <v>3104</v>
      </c>
      <c r="R2814" s="24" t="s">
        <v>968</v>
      </c>
    </row>
    <row r="2815" spans="1:18" ht="53.4">
      <c r="A2815" s="24">
        <v>2814</v>
      </c>
      <c r="B2815" s="24" t="s">
        <v>11051</v>
      </c>
      <c r="C2815" s="29">
        <v>202547127776</v>
      </c>
      <c r="D2815" s="24" t="s">
        <v>31</v>
      </c>
      <c r="E2815" s="24" t="s">
        <v>11052</v>
      </c>
      <c r="F2815" s="24" t="s">
        <v>3091</v>
      </c>
      <c r="G2815" s="24" t="s">
        <v>31</v>
      </c>
      <c r="H2815" s="25" t="s">
        <v>11053</v>
      </c>
      <c r="I2815" s="24"/>
      <c r="J2815" s="24" t="s">
        <v>3048</v>
      </c>
      <c r="K2815" s="26">
        <v>46003</v>
      </c>
      <c r="L2815" s="26">
        <v>46007</v>
      </c>
      <c r="M2815" s="26">
        <v>46007</v>
      </c>
      <c r="N2815" s="24"/>
      <c r="O2815" s="26">
        <v>46007</v>
      </c>
      <c r="P2815" s="24" t="s">
        <v>4022</v>
      </c>
      <c r="Q2815" s="24" t="s">
        <v>3104</v>
      </c>
      <c r="R2815" s="24" t="s">
        <v>988</v>
      </c>
    </row>
    <row r="2816" spans="1:18" ht="53.4">
      <c r="A2816" s="24">
        <v>2815</v>
      </c>
      <c r="B2816" s="24" t="s">
        <v>11054</v>
      </c>
      <c r="C2816" s="29">
        <v>202517127854</v>
      </c>
      <c r="D2816" s="24" t="s">
        <v>31</v>
      </c>
      <c r="E2816" s="24" t="s">
        <v>11055</v>
      </c>
      <c r="F2816" s="24" t="s">
        <v>3091</v>
      </c>
      <c r="G2816" s="24" t="s">
        <v>31</v>
      </c>
      <c r="H2816" s="25" t="s">
        <v>11056</v>
      </c>
      <c r="I2816" s="24"/>
      <c r="J2816" s="24" t="s">
        <v>3048</v>
      </c>
      <c r="K2816" s="26">
        <v>46000</v>
      </c>
      <c r="L2816" s="26">
        <v>45128</v>
      </c>
      <c r="M2816" s="26">
        <v>46007</v>
      </c>
      <c r="N2816" s="24"/>
      <c r="O2816" s="26">
        <v>46007</v>
      </c>
      <c r="P2816" s="24" t="s">
        <v>3364</v>
      </c>
      <c r="Q2816" s="24" t="s">
        <v>3255</v>
      </c>
      <c r="R2816" s="24" t="s">
        <v>988</v>
      </c>
    </row>
    <row r="2817" spans="1:18" ht="40.200000000000003">
      <c r="A2817" s="24">
        <v>2816</v>
      </c>
      <c r="B2817" s="24" t="s">
        <v>11057</v>
      </c>
      <c r="C2817" s="29">
        <v>202547127770</v>
      </c>
      <c r="D2817" s="24" t="s">
        <v>31</v>
      </c>
      <c r="E2817" s="24" t="s">
        <v>11058</v>
      </c>
      <c r="F2817" s="24" t="s">
        <v>3091</v>
      </c>
      <c r="G2817" s="24" t="s">
        <v>31</v>
      </c>
      <c r="H2817" s="25" t="s">
        <v>11059</v>
      </c>
      <c r="I2817" s="24"/>
      <c r="J2817" s="24" t="s">
        <v>3048</v>
      </c>
      <c r="K2817" s="26">
        <v>46001</v>
      </c>
      <c r="L2817" s="26">
        <v>45147</v>
      </c>
      <c r="M2817" s="26">
        <v>46007</v>
      </c>
      <c r="N2817" s="24"/>
      <c r="O2817" s="26">
        <v>46007</v>
      </c>
      <c r="P2817" s="24" t="s">
        <v>3215</v>
      </c>
      <c r="Q2817" s="24" t="s">
        <v>3216</v>
      </c>
      <c r="R2817" s="24" t="s">
        <v>988</v>
      </c>
    </row>
    <row r="2818" spans="1:18" ht="40.200000000000003">
      <c r="A2818" s="24">
        <v>2817</v>
      </c>
      <c r="B2818" s="24" t="s">
        <v>11060</v>
      </c>
      <c r="C2818" s="29">
        <v>202517128027</v>
      </c>
      <c r="D2818" s="24" t="s">
        <v>104</v>
      </c>
      <c r="E2818" s="24" t="s">
        <v>11061</v>
      </c>
      <c r="F2818" s="24" t="s">
        <v>3066</v>
      </c>
      <c r="G2818" s="24" t="s">
        <v>3067</v>
      </c>
      <c r="H2818" s="25" t="s">
        <v>11062</v>
      </c>
      <c r="I2818" s="24"/>
      <c r="J2818" s="24" t="s">
        <v>3048</v>
      </c>
      <c r="K2818" s="26">
        <v>45938</v>
      </c>
      <c r="L2818" s="26">
        <v>45250</v>
      </c>
      <c r="M2818" s="26">
        <v>46008</v>
      </c>
      <c r="N2818" s="24"/>
      <c r="O2818" s="26">
        <v>46008</v>
      </c>
      <c r="P2818" s="24" t="s">
        <v>3239</v>
      </c>
      <c r="Q2818" s="24" t="s">
        <v>3240</v>
      </c>
      <c r="R2818" s="24" t="s">
        <v>988</v>
      </c>
    </row>
    <row r="2819" spans="1:18" ht="40.200000000000003">
      <c r="A2819" s="24">
        <v>2818</v>
      </c>
      <c r="B2819" s="24" t="s">
        <v>1813</v>
      </c>
      <c r="C2819" s="29">
        <v>202541127922</v>
      </c>
      <c r="D2819" s="24" t="s">
        <v>37</v>
      </c>
      <c r="E2819" s="24" t="s">
        <v>1814</v>
      </c>
      <c r="F2819" s="24" t="s">
        <v>3059</v>
      </c>
      <c r="G2819" s="24" t="s">
        <v>3330</v>
      </c>
      <c r="H2819" s="25" t="s">
        <v>11063</v>
      </c>
      <c r="I2819" s="24" t="s">
        <v>23</v>
      </c>
      <c r="J2819" s="24" t="s">
        <v>3048</v>
      </c>
      <c r="K2819" s="26">
        <v>45978</v>
      </c>
      <c r="L2819" s="26">
        <v>46008</v>
      </c>
      <c r="M2819" s="26">
        <v>46008</v>
      </c>
      <c r="N2819" s="26">
        <v>46951</v>
      </c>
      <c r="O2819" s="24"/>
      <c r="P2819" s="24" t="s">
        <v>3239</v>
      </c>
      <c r="Q2819" s="24" t="s">
        <v>3240</v>
      </c>
      <c r="R2819" s="24" t="s">
        <v>974</v>
      </c>
    </row>
    <row r="2820" spans="1:18" ht="40.200000000000003">
      <c r="A2820" s="24">
        <v>2819</v>
      </c>
      <c r="B2820" s="24" t="s">
        <v>11064</v>
      </c>
      <c r="C2820" s="29">
        <v>202517128145</v>
      </c>
      <c r="D2820" s="24" t="s">
        <v>59</v>
      </c>
      <c r="E2820" s="24" t="s">
        <v>11065</v>
      </c>
      <c r="F2820" s="24" t="s">
        <v>3066</v>
      </c>
      <c r="G2820" s="24" t="s">
        <v>3319</v>
      </c>
      <c r="H2820" s="25" t="s">
        <v>11066</v>
      </c>
      <c r="I2820" s="24"/>
      <c r="J2820" s="24" t="s">
        <v>3048</v>
      </c>
      <c r="K2820" s="26">
        <v>45951</v>
      </c>
      <c r="L2820" s="26">
        <v>45126</v>
      </c>
      <c r="M2820" s="26">
        <v>46008</v>
      </c>
      <c r="N2820" s="24"/>
      <c r="O2820" s="26">
        <v>46008</v>
      </c>
      <c r="P2820" s="24" t="s">
        <v>3284</v>
      </c>
      <c r="Q2820" s="24" t="s">
        <v>3285</v>
      </c>
      <c r="R2820" s="24" t="s">
        <v>988</v>
      </c>
    </row>
    <row r="2821" spans="1:18" ht="66.599999999999994">
      <c r="A2821" s="24">
        <v>2820</v>
      </c>
      <c r="B2821" s="24" t="s">
        <v>11067</v>
      </c>
      <c r="C2821" s="29">
        <v>202517127920</v>
      </c>
      <c r="D2821" s="24" t="s">
        <v>127</v>
      </c>
      <c r="E2821" s="24" t="s">
        <v>11068</v>
      </c>
      <c r="F2821" s="24" t="s">
        <v>3117</v>
      </c>
      <c r="G2821" s="24" t="s">
        <v>11069</v>
      </c>
      <c r="H2821" s="25" t="s">
        <v>11070</v>
      </c>
      <c r="I2821" s="24"/>
      <c r="J2821" s="24" t="s">
        <v>3048</v>
      </c>
      <c r="K2821" s="26">
        <v>45861</v>
      </c>
      <c r="L2821" s="26">
        <v>45104</v>
      </c>
      <c r="M2821" s="26">
        <v>46008</v>
      </c>
      <c r="N2821" s="24"/>
      <c r="O2821" s="26">
        <v>46008</v>
      </c>
      <c r="P2821" s="24" t="s">
        <v>3315</v>
      </c>
      <c r="Q2821" s="24" t="s">
        <v>3316</v>
      </c>
      <c r="R2821" s="24" t="s">
        <v>988</v>
      </c>
    </row>
    <row r="2822" spans="1:18" ht="40.200000000000003">
      <c r="A2822" s="24">
        <v>2821</v>
      </c>
      <c r="B2822" s="24" t="s">
        <v>11071</v>
      </c>
      <c r="C2822" s="29">
        <v>202517128360</v>
      </c>
      <c r="D2822" s="24" t="s">
        <v>68</v>
      </c>
      <c r="E2822" s="24" t="s">
        <v>11072</v>
      </c>
      <c r="F2822" s="24" t="s">
        <v>3091</v>
      </c>
      <c r="G2822" s="24" t="s">
        <v>3559</v>
      </c>
      <c r="H2822" s="25" t="s">
        <v>11073</v>
      </c>
      <c r="I2822" s="24"/>
      <c r="J2822" s="24" t="s">
        <v>3048</v>
      </c>
      <c r="K2822" s="26">
        <v>45915</v>
      </c>
      <c r="L2822" s="26">
        <v>45093</v>
      </c>
      <c r="M2822" s="26">
        <v>46008</v>
      </c>
      <c r="N2822" s="24"/>
      <c r="O2822" s="26">
        <v>46008</v>
      </c>
      <c r="P2822" s="24" t="s">
        <v>3289</v>
      </c>
      <c r="Q2822" s="24" t="s">
        <v>3290</v>
      </c>
      <c r="R2822" s="24" t="s">
        <v>988</v>
      </c>
    </row>
    <row r="2823" spans="1:18" ht="40.200000000000003">
      <c r="A2823" s="24">
        <v>2822</v>
      </c>
      <c r="B2823" s="24" t="s">
        <v>11074</v>
      </c>
      <c r="C2823" s="29">
        <v>202517128377</v>
      </c>
      <c r="D2823" s="24" t="s">
        <v>68</v>
      </c>
      <c r="E2823" s="24" t="s">
        <v>11075</v>
      </c>
      <c r="F2823" s="24" t="s">
        <v>3091</v>
      </c>
      <c r="G2823" s="24" t="s">
        <v>3559</v>
      </c>
      <c r="H2823" s="25" t="s">
        <v>11076</v>
      </c>
      <c r="I2823" s="24"/>
      <c r="J2823" s="24" t="s">
        <v>3048</v>
      </c>
      <c r="K2823" s="26">
        <v>45918</v>
      </c>
      <c r="L2823" s="26">
        <v>46008</v>
      </c>
      <c r="M2823" s="26">
        <v>46008</v>
      </c>
      <c r="N2823" s="24"/>
      <c r="O2823" s="26">
        <v>46008</v>
      </c>
      <c r="P2823" s="24" t="s">
        <v>3289</v>
      </c>
      <c r="Q2823" s="24" t="s">
        <v>3290</v>
      </c>
      <c r="R2823" s="24" t="s">
        <v>988</v>
      </c>
    </row>
    <row r="2824" spans="1:18" ht="27">
      <c r="A2824" s="24">
        <v>2823</v>
      </c>
      <c r="B2824" s="24" t="s">
        <v>11077</v>
      </c>
      <c r="C2824" s="29">
        <v>202517128044</v>
      </c>
      <c r="D2824" s="24" t="s">
        <v>296</v>
      </c>
      <c r="E2824" s="24" t="s">
        <v>11078</v>
      </c>
      <c r="F2824" s="24" t="s">
        <v>4009</v>
      </c>
      <c r="G2824" s="24" t="s">
        <v>11079</v>
      </c>
      <c r="H2824" s="25" t="s">
        <v>11080</v>
      </c>
      <c r="I2824" s="24"/>
      <c r="J2824" s="24" t="s">
        <v>3048</v>
      </c>
      <c r="K2824" s="26">
        <v>45999</v>
      </c>
      <c r="L2824" s="26">
        <v>45064</v>
      </c>
      <c r="M2824" s="26">
        <v>46008</v>
      </c>
      <c r="N2824" s="24"/>
      <c r="O2824" s="26">
        <v>46008</v>
      </c>
      <c r="P2824" s="24" t="s">
        <v>3109</v>
      </c>
      <c r="Q2824" s="24" t="s">
        <v>3110</v>
      </c>
      <c r="R2824" s="24" t="s">
        <v>988</v>
      </c>
    </row>
    <row r="2825" spans="1:18" ht="27">
      <c r="A2825" s="24">
        <v>2824</v>
      </c>
      <c r="B2825" s="24" t="s">
        <v>11081</v>
      </c>
      <c r="C2825" s="29">
        <v>202517128069</v>
      </c>
      <c r="D2825" s="24" t="s">
        <v>203</v>
      </c>
      <c r="E2825" s="24" t="s">
        <v>11082</v>
      </c>
      <c r="F2825" s="24" t="s">
        <v>4009</v>
      </c>
      <c r="G2825" s="24" t="s">
        <v>11083</v>
      </c>
      <c r="H2825" s="25" t="s">
        <v>11084</v>
      </c>
      <c r="I2825" s="24"/>
      <c r="J2825" s="24" t="s">
        <v>3048</v>
      </c>
      <c r="K2825" s="26">
        <v>45978</v>
      </c>
      <c r="L2825" s="26">
        <v>45077</v>
      </c>
      <c r="M2825" s="26">
        <v>46008</v>
      </c>
      <c r="N2825" s="24"/>
      <c r="O2825" s="26">
        <v>46008</v>
      </c>
      <c r="P2825" s="24" t="s">
        <v>3435</v>
      </c>
      <c r="Q2825" s="24" t="s">
        <v>3159</v>
      </c>
      <c r="R2825" s="24" t="s">
        <v>988</v>
      </c>
    </row>
    <row r="2826" spans="1:18" ht="40.200000000000003">
      <c r="A2826" s="24">
        <v>2825</v>
      </c>
      <c r="B2826" s="24" t="s">
        <v>11085</v>
      </c>
      <c r="C2826" s="29">
        <v>202517127992</v>
      </c>
      <c r="D2826" s="24" t="s">
        <v>140</v>
      </c>
      <c r="E2826" s="24" t="s">
        <v>11086</v>
      </c>
      <c r="F2826" s="24" t="s">
        <v>3066</v>
      </c>
      <c r="G2826" s="24" t="s">
        <v>3319</v>
      </c>
      <c r="H2826" s="25" t="s">
        <v>11087</v>
      </c>
      <c r="I2826" s="24"/>
      <c r="J2826" s="24" t="s">
        <v>3048</v>
      </c>
      <c r="K2826" s="26">
        <v>45965</v>
      </c>
      <c r="L2826" s="26">
        <v>45097</v>
      </c>
      <c r="M2826" s="26">
        <v>46008</v>
      </c>
      <c r="N2826" s="24"/>
      <c r="O2826" s="26">
        <v>46008</v>
      </c>
      <c r="P2826" s="24" t="s">
        <v>3284</v>
      </c>
      <c r="Q2826" s="24" t="s">
        <v>3285</v>
      </c>
      <c r="R2826" s="24" t="s">
        <v>988</v>
      </c>
    </row>
    <row r="2827" spans="1:18" ht="40.200000000000003">
      <c r="A2827" s="24">
        <v>2826</v>
      </c>
      <c r="B2827" s="24" t="s">
        <v>11088</v>
      </c>
      <c r="C2827" s="29">
        <v>202517127902</v>
      </c>
      <c r="D2827" s="24" t="s">
        <v>35</v>
      </c>
      <c r="E2827" s="24" t="s">
        <v>11089</v>
      </c>
      <c r="F2827" s="24" t="s">
        <v>3091</v>
      </c>
      <c r="G2827" s="24" t="s">
        <v>3213</v>
      </c>
      <c r="H2827" s="25" t="s">
        <v>11090</v>
      </c>
      <c r="I2827" s="24"/>
      <c r="J2827" s="24" t="s">
        <v>3048</v>
      </c>
      <c r="K2827" s="26">
        <v>45959</v>
      </c>
      <c r="L2827" s="26">
        <v>45064</v>
      </c>
      <c r="M2827" s="26">
        <v>46008</v>
      </c>
      <c r="N2827" s="24"/>
      <c r="O2827" s="26">
        <v>46008</v>
      </c>
      <c r="P2827" s="24" t="s">
        <v>4128</v>
      </c>
      <c r="Q2827" s="24" t="s">
        <v>3360</v>
      </c>
      <c r="R2827" s="24" t="s">
        <v>988</v>
      </c>
    </row>
    <row r="2828" spans="1:18" ht="40.200000000000003">
      <c r="A2828" s="24">
        <v>2827</v>
      </c>
      <c r="B2828" s="24" t="s">
        <v>11091</v>
      </c>
      <c r="C2828" s="29">
        <v>202517128079</v>
      </c>
      <c r="D2828" s="24" t="s">
        <v>79</v>
      </c>
      <c r="E2828" s="24" t="s">
        <v>11092</v>
      </c>
      <c r="F2828" s="24" t="s">
        <v>3432</v>
      </c>
      <c r="G2828" s="24" t="s">
        <v>11093</v>
      </c>
      <c r="H2828" s="25" t="s">
        <v>11094</v>
      </c>
      <c r="I2828" s="24"/>
      <c r="J2828" s="24" t="s">
        <v>3048</v>
      </c>
      <c r="K2828" s="26">
        <v>45972</v>
      </c>
      <c r="L2828" s="26">
        <v>45085</v>
      </c>
      <c r="M2828" s="26">
        <v>46008</v>
      </c>
      <c r="N2828" s="24"/>
      <c r="O2828" s="26">
        <v>46008</v>
      </c>
      <c r="P2828" s="24" t="s">
        <v>3435</v>
      </c>
      <c r="Q2828" s="24" t="s">
        <v>3159</v>
      </c>
      <c r="R2828" s="24" t="s">
        <v>988</v>
      </c>
    </row>
    <row r="2829" spans="1:18" ht="53.4">
      <c r="A2829" s="24">
        <v>2828</v>
      </c>
      <c r="B2829" s="24" t="s">
        <v>11095</v>
      </c>
      <c r="C2829" s="29">
        <v>202517127907</v>
      </c>
      <c r="D2829" s="24" t="s">
        <v>32</v>
      </c>
      <c r="E2829" s="24" t="s">
        <v>11096</v>
      </c>
      <c r="F2829" s="24" t="s">
        <v>3066</v>
      </c>
      <c r="G2829" s="24" t="s">
        <v>3067</v>
      </c>
      <c r="H2829" s="25" t="s">
        <v>11097</v>
      </c>
      <c r="I2829" s="24"/>
      <c r="J2829" s="24" t="s">
        <v>3048</v>
      </c>
      <c r="K2829" s="26">
        <v>45980</v>
      </c>
      <c r="L2829" s="26">
        <v>45156</v>
      </c>
      <c r="M2829" s="26">
        <v>46008</v>
      </c>
      <c r="N2829" s="24"/>
      <c r="O2829" s="26">
        <v>46008</v>
      </c>
      <c r="P2829" s="24" t="s">
        <v>3204</v>
      </c>
      <c r="Q2829" s="24" t="s">
        <v>3205</v>
      </c>
      <c r="R2829" s="24" t="s">
        <v>988</v>
      </c>
    </row>
    <row r="2830" spans="1:18" ht="53.4">
      <c r="A2830" s="24">
        <v>2829</v>
      </c>
      <c r="B2830" s="24" t="s">
        <v>11098</v>
      </c>
      <c r="C2830" s="29">
        <v>202517127971</v>
      </c>
      <c r="D2830" s="24" t="s">
        <v>205</v>
      </c>
      <c r="E2830" s="24" t="s">
        <v>11099</v>
      </c>
      <c r="F2830" s="24" t="s">
        <v>3342</v>
      </c>
      <c r="G2830" s="24" t="s">
        <v>8227</v>
      </c>
      <c r="H2830" s="25" t="s">
        <v>11100</v>
      </c>
      <c r="I2830" s="24"/>
      <c r="J2830" s="24" t="s">
        <v>3048</v>
      </c>
      <c r="K2830" s="26">
        <v>45939</v>
      </c>
      <c r="L2830" s="26">
        <v>45065</v>
      </c>
      <c r="M2830" s="26">
        <v>46008</v>
      </c>
      <c r="N2830" s="24"/>
      <c r="O2830" s="26">
        <v>46008</v>
      </c>
      <c r="P2830" s="24" t="s">
        <v>3695</v>
      </c>
      <c r="Q2830" s="24" t="s">
        <v>3085</v>
      </c>
      <c r="R2830" s="24" t="s">
        <v>988</v>
      </c>
    </row>
    <row r="2831" spans="1:18" ht="40.200000000000003">
      <c r="A2831" s="24">
        <v>2830</v>
      </c>
      <c r="B2831" s="24" t="s">
        <v>1815</v>
      </c>
      <c r="C2831" s="29">
        <v>202541128084</v>
      </c>
      <c r="D2831" s="24" t="s">
        <v>42</v>
      </c>
      <c r="E2831" s="24" t="s">
        <v>1816</v>
      </c>
      <c r="F2831" s="24" t="s">
        <v>3045</v>
      </c>
      <c r="G2831" s="24" t="s">
        <v>3252</v>
      </c>
      <c r="H2831" s="25" t="s">
        <v>11101</v>
      </c>
      <c r="I2831" s="24" t="s">
        <v>3152</v>
      </c>
      <c r="J2831" s="24" t="s">
        <v>3048</v>
      </c>
      <c r="K2831" s="26">
        <v>46002</v>
      </c>
      <c r="L2831" s="26">
        <v>46008</v>
      </c>
      <c r="M2831" s="26">
        <v>46008</v>
      </c>
      <c r="N2831" s="26">
        <v>46951</v>
      </c>
      <c r="O2831" s="24"/>
      <c r="P2831" s="24" t="s">
        <v>3254</v>
      </c>
      <c r="Q2831" s="24" t="s">
        <v>3255</v>
      </c>
      <c r="R2831" s="24" t="s">
        <v>968</v>
      </c>
    </row>
    <row r="2832" spans="1:18" ht="40.200000000000003">
      <c r="A2832" s="24">
        <v>2831</v>
      </c>
      <c r="B2832" s="24" t="s">
        <v>11102</v>
      </c>
      <c r="C2832" s="29">
        <v>202517127899</v>
      </c>
      <c r="D2832" s="24" t="s">
        <v>31</v>
      </c>
      <c r="E2832" s="24" t="s">
        <v>11103</v>
      </c>
      <c r="F2832" s="24" t="s">
        <v>3091</v>
      </c>
      <c r="G2832" s="24" t="s">
        <v>31</v>
      </c>
      <c r="H2832" s="25" t="s">
        <v>11104</v>
      </c>
      <c r="I2832" s="24"/>
      <c r="J2832" s="24" t="s">
        <v>3048</v>
      </c>
      <c r="K2832" s="26">
        <v>46001</v>
      </c>
      <c r="L2832" s="26">
        <v>46008</v>
      </c>
      <c r="M2832" s="26">
        <v>46008</v>
      </c>
      <c r="N2832" s="24"/>
      <c r="O2832" s="26">
        <v>46008</v>
      </c>
      <c r="P2832" s="24" t="s">
        <v>3364</v>
      </c>
      <c r="Q2832" s="24" t="s">
        <v>3255</v>
      </c>
      <c r="R2832" s="24" t="s">
        <v>988</v>
      </c>
    </row>
    <row r="2833" spans="1:18" ht="40.200000000000003">
      <c r="A2833" s="24">
        <v>2832</v>
      </c>
      <c r="B2833" s="24" t="s">
        <v>11105</v>
      </c>
      <c r="C2833" s="29">
        <v>202547127947</v>
      </c>
      <c r="D2833" s="24" t="s">
        <v>31</v>
      </c>
      <c r="E2833" s="24" t="s">
        <v>11106</v>
      </c>
      <c r="F2833" s="24" t="s">
        <v>3091</v>
      </c>
      <c r="G2833" s="24" t="s">
        <v>31</v>
      </c>
      <c r="H2833" s="25" t="s">
        <v>11107</v>
      </c>
      <c r="I2833" s="24"/>
      <c r="J2833" s="24" t="s">
        <v>3048</v>
      </c>
      <c r="K2833" s="26">
        <v>46001</v>
      </c>
      <c r="L2833" s="26">
        <v>45167</v>
      </c>
      <c r="M2833" s="26">
        <v>46008</v>
      </c>
      <c r="N2833" s="24"/>
      <c r="O2833" s="26">
        <v>46008</v>
      </c>
      <c r="P2833" s="24" t="s">
        <v>3352</v>
      </c>
      <c r="Q2833" s="24" t="s">
        <v>3216</v>
      </c>
      <c r="R2833" s="24" t="s">
        <v>988</v>
      </c>
    </row>
    <row r="2834" spans="1:18" ht="40.200000000000003">
      <c r="A2834" s="24">
        <v>2833</v>
      </c>
      <c r="B2834" s="24" t="s">
        <v>11108</v>
      </c>
      <c r="C2834" s="29">
        <v>202547127912</v>
      </c>
      <c r="D2834" s="24" t="s">
        <v>31</v>
      </c>
      <c r="E2834" s="24" t="s">
        <v>11109</v>
      </c>
      <c r="F2834" s="24" t="s">
        <v>3091</v>
      </c>
      <c r="G2834" s="24" t="s">
        <v>31</v>
      </c>
      <c r="H2834" s="25" t="s">
        <v>11110</v>
      </c>
      <c r="I2834" s="24"/>
      <c r="J2834" s="24" t="s">
        <v>3048</v>
      </c>
      <c r="K2834" s="26">
        <v>46003</v>
      </c>
      <c r="L2834" s="26">
        <v>45175</v>
      </c>
      <c r="M2834" s="26">
        <v>46008</v>
      </c>
      <c r="N2834" s="24"/>
      <c r="O2834" s="26">
        <v>46008</v>
      </c>
      <c r="P2834" s="24" t="s">
        <v>3908</v>
      </c>
      <c r="Q2834" s="24" t="s">
        <v>3193</v>
      </c>
      <c r="R2834" s="24" t="s">
        <v>988</v>
      </c>
    </row>
    <row r="2835" spans="1:18" ht="40.200000000000003">
      <c r="A2835" s="24">
        <v>2834</v>
      </c>
      <c r="B2835" s="24" t="s">
        <v>1817</v>
      </c>
      <c r="C2835" s="29">
        <v>202541128228</v>
      </c>
      <c r="D2835" s="24" t="s">
        <v>31</v>
      </c>
      <c r="E2835" s="24" t="s">
        <v>1818</v>
      </c>
      <c r="F2835" s="24" t="s">
        <v>3091</v>
      </c>
      <c r="G2835" s="24" t="s">
        <v>31</v>
      </c>
      <c r="H2835" s="25" t="s">
        <v>11111</v>
      </c>
      <c r="I2835" s="24" t="s">
        <v>3152</v>
      </c>
      <c r="J2835" s="24" t="s">
        <v>3048</v>
      </c>
      <c r="K2835" s="26">
        <v>46008</v>
      </c>
      <c r="L2835" s="26">
        <v>46008</v>
      </c>
      <c r="M2835" s="26">
        <v>46008</v>
      </c>
      <c r="N2835" s="26">
        <v>46951</v>
      </c>
      <c r="O2835" s="24"/>
      <c r="P2835" s="24" t="s">
        <v>3364</v>
      </c>
      <c r="Q2835" s="24" t="s">
        <v>3255</v>
      </c>
      <c r="R2835" s="24" t="s">
        <v>968</v>
      </c>
    </row>
    <row r="2836" spans="1:18" ht="53.4">
      <c r="A2836" s="24">
        <v>2835</v>
      </c>
      <c r="B2836" s="24" t="s">
        <v>11112</v>
      </c>
      <c r="C2836" s="29">
        <v>202517128001</v>
      </c>
      <c r="D2836" s="24" t="s">
        <v>34</v>
      </c>
      <c r="E2836" s="24" t="s">
        <v>11113</v>
      </c>
      <c r="F2836" s="24" t="s">
        <v>3066</v>
      </c>
      <c r="G2836" s="24" t="s">
        <v>3067</v>
      </c>
      <c r="H2836" s="25" t="s">
        <v>11114</v>
      </c>
      <c r="I2836" s="24"/>
      <c r="J2836" s="24" t="s">
        <v>3048</v>
      </c>
      <c r="K2836" s="26">
        <v>46001</v>
      </c>
      <c r="L2836" s="26">
        <v>45134</v>
      </c>
      <c r="M2836" s="26">
        <v>46008</v>
      </c>
      <c r="N2836" s="24"/>
      <c r="O2836" s="26">
        <v>46008</v>
      </c>
      <c r="P2836" s="24" t="s">
        <v>3075</v>
      </c>
      <c r="Q2836" s="24" t="s">
        <v>3076</v>
      </c>
      <c r="R2836" s="24" t="s">
        <v>988</v>
      </c>
    </row>
    <row r="2837" spans="1:18" ht="40.200000000000003">
      <c r="A2837" s="24">
        <v>2836</v>
      </c>
      <c r="B2837" s="24" t="s">
        <v>11115</v>
      </c>
      <c r="C2837" s="29">
        <v>202541128479</v>
      </c>
      <c r="D2837" s="24" t="s">
        <v>65</v>
      </c>
      <c r="E2837" s="24" t="s">
        <v>11116</v>
      </c>
      <c r="F2837" s="24" t="s">
        <v>3059</v>
      </c>
      <c r="G2837" s="24" t="s">
        <v>65</v>
      </c>
      <c r="H2837" s="25" t="s">
        <v>11117</v>
      </c>
      <c r="I2837" s="24" t="s">
        <v>23</v>
      </c>
      <c r="J2837" s="24" t="s">
        <v>3048</v>
      </c>
      <c r="K2837" s="26">
        <v>45946</v>
      </c>
      <c r="L2837" s="26">
        <v>46009</v>
      </c>
      <c r="M2837" s="26">
        <v>46009</v>
      </c>
      <c r="N2837" s="24"/>
      <c r="O2837" s="26">
        <v>46009</v>
      </c>
      <c r="P2837" s="24" t="s">
        <v>4022</v>
      </c>
      <c r="Q2837" s="24" t="s">
        <v>3104</v>
      </c>
      <c r="R2837" s="24" t="s">
        <v>988</v>
      </c>
    </row>
    <row r="2838" spans="1:18" ht="27">
      <c r="A2838" s="24">
        <v>2837</v>
      </c>
      <c r="B2838" s="24" t="s">
        <v>1827</v>
      </c>
      <c r="C2838" s="29">
        <v>202541128725</v>
      </c>
      <c r="D2838" s="24" t="s">
        <v>37</v>
      </c>
      <c r="E2838" s="24" t="s">
        <v>1828</v>
      </c>
      <c r="F2838" s="24" t="s">
        <v>3059</v>
      </c>
      <c r="G2838" s="24" t="s">
        <v>3330</v>
      </c>
      <c r="H2838" s="25" t="s">
        <v>11118</v>
      </c>
      <c r="I2838" s="24" t="s">
        <v>23</v>
      </c>
      <c r="J2838" s="24" t="s">
        <v>3048</v>
      </c>
      <c r="K2838" s="26">
        <v>45971</v>
      </c>
      <c r="L2838" s="26">
        <v>46009</v>
      </c>
      <c r="M2838" s="26">
        <v>46009</v>
      </c>
      <c r="N2838" s="26">
        <v>46952</v>
      </c>
      <c r="O2838" s="24"/>
      <c r="P2838" s="24" t="s">
        <v>3893</v>
      </c>
      <c r="Q2838" s="24" t="s">
        <v>3894</v>
      </c>
      <c r="R2838" s="24" t="s">
        <v>974</v>
      </c>
    </row>
    <row r="2839" spans="1:18" ht="27">
      <c r="A2839" s="24">
        <v>2838</v>
      </c>
      <c r="B2839" s="24" t="s">
        <v>1825</v>
      </c>
      <c r="C2839" s="29">
        <v>202541128835</v>
      </c>
      <c r="D2839" s="24" t="s">
        <v>37</v>
      </c>
      <c r="E2839" s="24" t="s">
        <v>1826</v>
      </c>
      <c r="F2839" s="24" t="s">
        <v>3059</v>
      </c>
      <c r="G2839" s="24" t="s">
        <v>3330</v>
      </c>
      <c r="H2839" s="25" t="s">
        <v>10709</v>
      </c>
      <c r="I2839" s="24" t="s">
        <v>23</v>
      </c>
      <c r="J2839" s="24" t="s">
        <v>3048</v>
      </c>
      <c r="K2839" s="26">
        <v>45972</v>
      </c>
      <c r="L2839" s="26">
        <v>46009</v>
      </c>
      <c r="M2839" s="26">
        <v>46009</v>
      </c>
      <c r="N2839" s="26">
        <v>46952</v>
      </c>
      <c r="O2839" s="24"/>
      <c r="P2839" s="24" t="s">
        <v>3220</v>
      </c>
      <c r="Q2839" s="24" t="s">
        <v>3221</v>
      </c>
      <c r="R2839" s="24" t="s">
        <v>974</v>
      </c>
    </row>
    <row r="2840" spans="1:18" ht="40.200000000000003">
      <c r="A2840" s="24">
        <v>2839</v>
      </c>
      <c r="B2840" s="24" t="s">
        <v>1823</v>
      </c>
      <c r="C2840" s="29">
        <v>202541128595</v>
      </c>
      <c r="D2840" s="24" t="s">
        <v>33</v>
      </c>
      <c r="E2840" s="24" t="s">
        <v>1824</v>
      </c>
      <c r="F2840" s="24" t="s">
        <v>3052</v>
      </c>
      <c r="G2840" s="24" t="s">
        <v>3319</v>
      </c>
      <c r="H2840" s="25" t="s">
        <v>11119</v>
      </c>
      <c r="I2840" s="24" t="s">
        <v>3152</v>
      </c>
      <c r="J2840" s="24" t="s">
        <v>3048</v>
      </c>
      <c r="K2840" s="26">
        <v>46007</v>
      </c>
      <c r="L2840" s="26">
        <v>46009</v>
      </c>
      <c r="M2840" s="26">
        <v>46009</v>
      </c>
      <c r="N2840" s="26">
        <v>46952</v>
      </c>
      <c r="O2840" s="24"/>
      <c r="P2840" s="24" t="s">
        <v>3079</v>
      </c>
      <c r="Q2840" s="24" t="s">
        <v>3080</v>
      </c>
      <c r="R2840" s="24" t="s">
        <v>968</v>
      </c>
    </row>
    <row r="2841" spans="1:18" ht="27">
      <c r="A2841" s="24">
        <v>2840</v>
      </c>
      <c r="B2841" s="24" t="s">
        <v>11120</v>
      </c>
      <c r="C2841" s="29">
        <v>202517128537</v>
      </c>
      <c r="D2841" s="24" t="s">
        <v>203</v>
      </c>
      <c r="E2841" s="24" t="s">
        <v>11121</v>
      </c>
      <c r="F2841" s="24" t="s">
        <v>4009</v>
      </c>
      <c r="G2841" s="24" t="s">
        <v>11122</v>
      </c>
      <c r="H2841" s="25" t="s">
        <v>11123</v>
      </c>
      <c r="I2841" s="24"/>
      <c r="J2841" s="24" t="s">
        <v>3048</v>
      </c>
      <c r="K2841" s="26">
        <v>46001</v>
      </c>
      <c r="L2841" s="26">
        <v>45064</v>
      </c>
      <c r="M2841" s="26">
        <v>46009</v>
      </c>
      <c r="N2841" s="24"/>
      <c r="O2841" s="26">
        <v>46009</v>
      </c>
      <c r="P2841" s="24" t="s">
        <v>3055</v>
      </c>
      <c r="Q2841" s="24" t="s">
        <v>3056</v>
      </c>
      <c r="R2841" s="24" t="s">
        <v>988</v>
      </c>
    </row>
    <row r="2842" spans="1:18" ht="40.200000000000003">
      <c r="A2842" s="24">
        <v>2841</v>
      </c>
      <c r="B2842" s="24" t="s">
        <v>11124</v>
      </c>
      <c r="C2842" s="29">
        <v>202547128632</v>
      </c>
      <c r="D2842" s="24" t="s">
        <v>113</v>
      </c>
      <c r="E2842" s="24" t="s">
        <v>11125</v>
      </c>
      <c r="F2842" s="24" t="s">
        <v>3091</v>
      </c>
      <c r="G2842" s="24" t="s">
        <v>8142</v>
      </c>
      <c r="H2842" s="25" t="s">
        <v>11126</v>
      </c>
      <c r="I2842" s="24"/>
      <c r="J2842" s="24" t="s">
        <v>3048</v>
      </c>
      <c r="K2842" s="26">
        <v>45978</v>
      </c>
      <c r="L2842" s="26">
        <v>45076</v>
      </c>
      <c r="M2842" s="26">
        <v>46009</v>
      </c>
      <c r="N2842" s="24"/>
      <c r="O2842" s="26">
        <v>46009</v>
      </c>
      <c r="P2842" s="24" t="s">
        <v>3120</v>
      </c>
      <c r="Q2842" s="24" t="s">
        <v>3121</v>
      </c>
      <c r="R2842" s="24" t="s">
        <v>988</v>
      </c>
    </row>
    <row r="2843" spans="1:18" ht="40.200000000000003">
      <c r="A2843" s="24">
        <v>2842</v>
      </c>
      <c r="B2843" s="24" t="s">
        <v>11127</v>
      </c>
      <c r="C2843" s="29">
        <v>202517128790</v>
      </c>
      <c r="D2843" s="24" t="s">
        <v>40</v>
      </c>
      <c r="E2843" s="24" t="s">
        <v>11128</v>
      </c>
      <c r="F2843" s="24" t="s">
        <v>3091</v>
      </c>
      <c r="G2843" s="24" t="s">
        <v>11129</v>
      </c>
      <c r="H2843" s="25" t="s">
        <v>11130</v>
      </c>
      <c r="I2843" s="24"/>
      <c r="J2843" s="24" t="s">
        <v>3048</v>
      </c>
      <c r="K2843" s="26">
        <v>45966</v>
      </c>
      <c r="L2843" s="26">
        <v>45113</v>
      </c>
      <c r="M2843" s="26">
        <v>46009</v>
      </c>
      <c r="N2843" s="24"/>
      <c r="O2843" s="26">
        <v>46009</v>
      </c>
      <c r="P2843" s="24" t="s">
        <v>3435</v>
      </c>
      <c r="Q2843" s="24" t="s">
        <v>3159</v>
      </c>
      <c r="R2843" s="24" t="s">
        <v>988</v>
      </c>
    </row>
    <row r="2844" spans="1:18" ht="53.4">
      <c r="A2844" s="24">
        <v>2843</v>
      </c>
      <c r="B2844" s="24" t="s">
        <v>11131</v>
      </c>
      <c r="C2844" s="29">
        <v>202547128495</v>
      </c>
      <c r="D2844" s="24" t="s">
        <v>74</v>
      </c>
      <c r="E2844" s="24" t="s">
        <v>11132</v>
      </c>
      <c r="F2844" s="24" t="s">
        <v>3302</v>
      </c>
      <c r="G2844" s="24" t="s">
        <v>9515</v>
      </c>
      <c r="H2844" s="25" t="s">
        <v>11133</v>
      </c>
      <c r="I2844" s="24"/>
      <c r="J2844" s="24" t="s">
        <v>3048</v>
      </c>
      <c r="K2844" s="26">
        <v>45965</v>
      </c>
      <c r="L2844" s="26">
        <v>45065</v>
      </c>
      <c r="M2844" s="26">
        <v>46009</v>
      </c>
      <c r="N2844" s="24"/>
      <c r="O2844" s="26">
        <v>46009</v>
      </c>
      <c r="P2844" s="24" t="s">
        <v>3079</v>
      </c>
      <c r="Q2844" s="24" t="s">
        <v>3080</v>
      </c>
      <c r="R2844" s="24" t="s">
        <v>988</v>
      </c>
    </row>
    <row r="2845" spans="1:18" ht="40.200000000000003">
      <c r="A2845" s="24">
        <v>2844</v>
      </c>
      <c r="B2845" s="24" t="s">
        <v>11134</v>
      </c>
      <c r="C2845" s="29">
        <v>202514128623</v>
      </c>
      <c r="D2845" s="24" t="s">
        <v>52</v>
      </c>
      <c r="E2845" s="24" t="s">
        <v>11135</v>
      </c>
      <c r="F2845" s="24" t="s">
        <v>3045</v>
      </c>
      <c r="G2845" s="24" t="s">
        <v>4870</v>
      </c>
      <c r="H2845" s="25" t="s">
        <v>10562</v>
      </c>
      <c r="I2845" s="24"/>
      <c r="J2845" s="24" t="s">
        <v>3048</v>
      </c>
      <c r="K2845" s="26">
        <v>45993</v>
      </c>
      <c r="L2845" s="26">
        <v>45666</v>
      </c>
      <c r="M2845" s="26">
        <v>46009</v>
      </c>
      <c r="N2845" s="24"/>
      <c r="O2845" s="26">
        <v>46009</v>
      </c>
      <c r="P2845" s="24" t="s">
        <v>3422</v>
      </c>
      <c r="Q2845" s="24" t="s">
        <v>3423</v>
      </c>
      <c r="R2845" s="24" t="s">
        <v>988</v>
      </c>
    </row>
    <row r="2846" spans="1:18" ht="40.200000000000003">
      <c r="A2846" s="24">
        <v>2845</v>
      </c>
      <c r="B2846" s="24" t="s">
        <v>11136</v>
      </c>
      <c r="C2846" s="29">
        <v>202517128724</v>
      </c>
      <c r="D2846" s="24" t="s">
        <v>35</v>
      </c>
      <c r="E2846" s="24" t="s">
        <v>11137</v>
      </c>
      <c r="F2846" s="24" t="s">
        <v>3091</v>
      </c>
      <c r="G2846" s="24" t="s">
        <v>3213</v>
      </c>
      <c r="H2846" s="25" t="s">
        <v>11138</v>
      </c>
      <c r="I2846" s="24"/>
      <c r="J2846" s="24" t="s">
        <v>3048</v>
      </c>
      <c r="K2846" s="26">
        <v>46001</v>
      </c>
      <c r="L2846" s="26">
        <v>45114</v>
      </c>
      <c r="M2846" s="26">
        <v>46009</v>
      </c>
      <c r="N2846" s="24"/>
      <c r="O2846" s="26">
        <v>46009</v>
      </c>
      <c r="P2846" s="24" t="s">
        <v>3682</v>
      </c>
      <c r="Q2846" s="24" t="s">
        <v>3683</v>
      </c>
      <c r="R2846" s="24" t="s">
        <v>988</v>
      </c>
    </row>
    <row r="2847" spans="1:18" ht="53.4">
      <c r="A2847" s="24">
        <v>2846</v>
      </c>
      <c r="B2847" s="24" t="s">
        <v>11139</v>
      </c>
      <c r="C2847" s="29">
        <v>202531128513</v>
      </c>
      <c r="D2847" s="24" t="s">
        <v>38</v>
      </c>
      <c r="E2847" s="24" t="s">
        <v>11140</v>
      </c>
      <c r="F2847" s="24" t="s">
        <v>3052</v>
      </c>
      <c r="G2847" s="24" t="s">
        <v>38</v>
      </c>
      <c r="H2847" s="25" t="s">
        <v>11141</v>
      </c>
      <c r="I2847" s="24" t="s">
        <v>23</v>
      </c>
      <c r="J2847" s="24" t="s">
        <v>3048</v>
      </c>
      <c r="K2847" s="26">
        <v>45957</v>
      </c>
      <c r="L2847" s="26">
        <v>46009</v>
      </c>
      <c r="M2847" s="26">
        <v>46009</v>
      </c>
      <c r="N2847" s="24"/>
      <c r="O2847" s="26">
        <v>46009</v>
      </c>
      <c r="P2847" s="24" t="s">
        <v>7101</v>
      </c>
      <c r="Q2847" s="24" t="s">
        <v>3225</v>
      </c>
      <c r="R2847" s="24" t="s">
        <v>988</v>
      </c>
    </row>
    <row r="2848" spans="1:18" ht="40.200000000000003">
      <c r="A2848" s="24">
        <v>2847</v>
      </c>
      <c r="B2848" s="24" t="s">
        <v>11142</v>
      </c>
      <c r="C2848" s="29">
        <v>202517128658</v>
      </c>
      <c r="D2848" s="24" t="s">
        <v>32</v>
      </c>
      <c r="E2848" s="24" t="s">
        <v>11143</v>
      </c>
      <c r="F2848" s="24" t="s">
        <v>3066</v>
      </c>
      <c r="G2848" s="24" t="s">
        <v>3067</v>
      </c>
      <c r="H2848" s="25" t="s">
        <v>11144</v>
      </c>
      <c r="I2848" s="24"/>
      <c r="J2848" s="24" t="s">
        <v>3048</v>
      </c>
      <c r="K2848" s="26">
        <v>45994</v>
      </c>
      <c r="L2848" s="26">
        <v>45428</v>
      </c>
      <c r="M2848" s="26">
        <v>46009</v>
      </c>
      <c r="N2848" s="24"/>
      <c r="O2848" s="26">
        <v>46009</v>
      </c>
      <c r="P2848" s="24" t="s">
        <v>3204</v>
      </c>
      <c r="Q2848" s="24" t="s">
        <v>3205</v>
      </c>
      <c r="R2848" s="24" t="s">
        <v>988</v>
      </c>
    </row>
    <row r="2849" spans="1:18" ht="53.4">
      <c r="A2849" s="24">
        <v>2848</v>
      </c>
      <c r="B2849" s="24" t="s">
        <v>11145</v>
      </c>
      <c r="C2849" s="29">
        <v>202517128648</v>
      </c>
      <c r="D2849" s="24" t="s">
        <v>315</v>
      </c>
      <c r="E2849" s="24" t="s">
        <v>11146</v>
      </c>
      <c r="F2849" s="24" t="s">
        <v>3066</v>
      </c>
      <c r="G2849" s="24" t="s">
        <v>3067</v>
      </c>
      <c r="H2849" s="25" t="s">
        <v>11147</v>
      </c>
      <c r="I2849" s="24"/>
      <c r="J2849" s="24" t="s">
        <v>3048</v>
      </c>
      <c r="K2849" s="26">
        <v>45926</v>
      </c>
      <c r="L2849" s="26">
        <v>45079</v>
      </c>
      <c r="M2849" s="26">
        <v>46009</v>
      </c>
      <c r="N2849" s="24"/>
      <c r="O2849" s="26">
        <v>46009</v>
      </c>
      <c r="P2849" s="24" t="s">
        <v>3239</v>
      </c>
      <c r="Q2849" s="24" t="s">
        <v>3240</v>
      </c>
      <c r="R2849" s="24" t="s">
        <v>988</v>
      </c>
    </row>
    <row r="2850" spans="1:18" ht="40.200000000000003">
      <c r="A2850" s="24">
        <v>2849</v>
      </c>
      <c r="B2850" s="24" t="s">
        <v>11148</v>
      </c>
      <c r="C2850" s="29">
        <v>202517128717</v>
      </c>
      <c r="D2850" s="24" t="s">
        <v>81</v>
      </c>
      <c r="E2850" s="24" t="s">
        <v>11149</v>
      </c>
      <c r="F2850" s="24" t="s">
        <v>3066</v>
      </c>
      <c r="G2850" s="24" t="s">
        <v>3319</v>
      </c>
      <c r="H2850" s="25" t="s">
        <v>11150</v>
      </c>
      <c r="I2850" s="24"/>
      <c r="J2850" s="24" t="s">
        <v>3048</v>
      </c>
      <c r="K2850" s="26">
        <v>45996</v>
      </c>
      <c r="L2850" s="26">
        <v>45145</v>
      </c>
      <c r="M2850" s="26">
        <v>46009</v>
      </c>
      <c r="N2850" s="24"/>
      <c r="O2850" s="26">
        <v>46009</v>
      </c>
      <c r="P2850" s="24" t="s">
        <v>3049</v>
      </c>
      <c r="Q2850" s="24" t="s">
        <v>3050</v>
      </c>
      <c r="R2850" s="24" t="s">
        <v>988</v>
      </c>
    </row>
    <row r="2851" spans="1:18" ht="27">
      <c r="A2851" s="24">
        <v>2850</v>
      </c>
      <c r="B2851" s="24" t="s">
        <v>11151</v>
      </c>
      <c r="C2851" s="29">
        <v>202514128718</v>
      </c>
      <c r="D2851" s="24" t="s">
        <v>77</v>
      </c>
      <c r="E2851" s="24" t="s">
        <v>11152</v>
      </c>
      <c r="F2851" s="24" t="s">
        <v>3045</v>
      </c>
      <c r="G2851" s="24" t="s">
        <v>77</v>
      </c>
      <c r="H2851" s="25" t="s">
        <v>7342</v>
      </c>
      <c r="I2851" s="24"/>
      <c r="J2851" s="24" t="s">
        <v>3048</v>
      </c>
      <c r="K2851" s="26">
        <v>45978</v>
      </c>
      <c r="L2851" s="26">
        <v>45686</v>
      </c>
      <c r="M2851" s="26">
        <v>46009</v>
      </c>
      <c r="N2851" s="24"/>
      <c r="O2851" s="26">
        <v>46009</v>
      </c>
      <c r="P2851" s="24" t="s">
        <v>3284</v>
      </c>
      <c r="Q2851" s="24" t="s">
        <v>3285</v>
      </c>
      <c r="R2851" s="24" t="s">
        <v>988</v>
      </c>
    </row>
    <row r="2852" spans="1:18" ht="40.200000000000003">
      <c r="A2852" s="24">
        <v>2851</v>
      </c>
      <c r="B2852" s="24" t="s">
        <v>1821</v>
      </c>
      <c r="C2852" s="29">
        <v>202511128671</v>
      </c>
      <c r="D2852" s="24" t="s">
        <v>209</v>
      </c>
      <c r="E2852" s="24" t="s">
        <v>1822</v>
      </c>
      <c r="F2852" s="24" t="s">
        <v>3165</v>
      </c>
      <c r="G2852" s="24" t="s">
        <v>11153</v>
      </c>
      <c r="H2852" s="25" t="s">
        <v>11154</v>
      </c>
      <c r="I2852" s="24" t="s">
        <v>3152</v>
      </c>
      <c r="J2852" s="24" t="s">
        <v>3048</v>
      </c>
      <c r="K2852" s="26">
        <v>45930</v>
      </c>
      <c r="L2852" s="26">
        <v>46009</v>
      </c>
      <c r="M2852" s="26">
        <v>46009</v>
      </c>
      <c r="N2852" s="26">
        <v>46952</v>
      </c>
      <c r="O2852" s="24"/>
      <c r="P2852" s="24" t="s">
        <v>3049</v>
      </c>
      <c r="Q2852" s="24" t="s">
        <v>3050</v>
      </c>
      <c r="R2852" s="24" t="s">
        <v>968</v>
      </c>
    </row>
    <row r="2853" spans="1:18" ht="40.200000000000003">
      <c r="A2853" s="24">
        <v>2852</v>
      </c>
      <c r="B2853" s="24" t="s">
        <v>11155</v>
      </c>
      <c r="C2853" s="29">
        <v>202517128512</v>
      </c>
      <c r="D2853" s="24" t="s">
        <v>31</v>
      </c>
      <c r="E2853" s="24" t="s">
        <v>11156</v>
      </c>
      <c r="F2853" s="24" t="s">
        <v>3091</v>
      </c>
      <c r="G2853" s="24" t="s">
        <v>31</v>
      </c>
      <c r="H2853" s="25" t="s">
        <v>11157</v>
      </c>
      <c r="I2853" s="24"/>
      <c r="J2853" s="24" t="s">
        <v>3048</v>
      </c>
      <c r="K2853" s="26">
        <v>46008</v>
      </c>
      <c r="L2853" s="26">
        <v>45176</v>
      </c>
      <c r="M2853" s="26">
        <v>46009</v>
      </c>
      <c r="N2853" s="24"/>
      <c r="O2853" s="26">
        <v>46009</v>
      </c>
      <c r="P2853" s="24" t="s">
        <v>3114</v>
      </c>
      <c r="Q2853" s="24" t="s">
        <v>3094</v>
      </c>
      <c r="R2853" s="24" t="s">
        <v>988</v>
      </c>
    </row>
    <row r="2854" spans="1:18" ht="66.599999999999994">
      <c r="A2854" s="24">
        <v>2853</v>
      </c>
      <c r="B2854" s="24" t="s">
        <v>11158</v>
      </c>
      <c r="C2854" s="29">
        <v>202517128496</v>
      </c>
      <c r="D2854" s="24" t="s">
        <v>31</v>
      </c>
      <c r="E2854" s="24" t="s">
        <v>11159</v>
      </c>
      <c r="F2854" s="24" t="s">
        <v>3091</v>
      </c>
      <c r="G2854" s="24" t="s">
        <v>31</v>
      </c>
      <c r="H2854" s="25" t="s">
        <v>11160</v>
      </c>
      <c r="I2854" s="24"/>
      <c r="J2854" s="24" t="s">
        <v>3048</v>
      </c>
      <c r="K2854" s="26">
        <v>46008</v>
      </c>
      <c r="L2854" s="26">
        <v>45176</v>
      </c>
      <c r="M2854" s="26">
        <v>46009</v>
      </c>
      <c r="N2854" s="24"/>
      <c r="O2854" s="26">
        <v>46009</v>
      </c>
      <c r="P2854" s="24" t="s">
        <v>3114</v>
      </c>
      <c r="Q2854" s="24" t="s">
        <v>3094</v>
      </c>
      <c r="R2854" s="24" t="s">
        <v>988</v>
      </c>
    </row>
    <row r="2855" spans="1:18" ht="40.200000000000003">
      <c r="A2855" s="24">
        <v>2854</v>
      </c>
      <c r="B2855" s="24" t="s">
        <v>1819</v>
      </c>
      <c r="C2855" s="29">
        <v>202541128520</v>
      </c>
      <c r="D2855" s="24" t="s">
        <v>31</v>
      </c>
      <c r="E2855" s="24" t="s">
        <v>1820</v>
      </c>
      <c r="F2855" s="24" t="s">
        <v>3091</v>
      </c>
      <c r="G2855" s="24" t="s">
        <v>31</v>
      </c>
      <c r="H2855" s="25" t="s">
        <v>11161</v>
      </c>
      <c r="I2855" s="24" t="s">
        <v>3152</v>
      </c>
      <c r="J2855" s="24" t="s">
        <v>3048</v>
      </c>
      <c r="K2855" s="26">
        <v>46009</v>
      </c>
      <c r="L2855" s="26">
        <v>46009</v>
      </c>
      <c r="M2855" s="26">
        <v>46009</v>
      </c>
      <c r="N2855" s="26">
        <v>46952</v>
      </c>
      <c r="O2855" s="24"/>
      <c r="P2855" s="24" t="s">
        <v>3215</v>
      </c>
      <c r="Q2855" s="24" t="s">
        <v>3216</v>
      </c>
      <c r="R2855" s="24" t="s">
        <v>968</v>
      </c>
    </row>
    <row r="2856" spans="1:18" ht="40.200000000000003">
      <c r="A2856" s="24">
        <v>2855</v>
      </c>
      <c r="B2856" s="24" t="s">
        <v>11162</v>
      </c>
      <c r="C2856" s="29">
        <v>202517128708</v>
      </c>
      <c r="D2856" s="24" t="s">
        <v>31</v>
      </c>
      <c r="E2856" s="24" t="s">
        <v>11163</v>
      </c>
      <c r="F2856" s="24" t="s">
        <v>3091</v>
      </c>
      <c r="G2856" s="24" t="s">
        <v>31</v>
      </c>
      <c r="H2856" s="25" t="s">
        <v>11164</v>
      </c>
      <c r="I2856" s="24"/>
      <c r="J2856" s="24" t="s">
        <v>3048</v>
      </c>
      <c r="K2856" s="26">
        <v>46003</v>
      </c>
      <c r="L2856" s="26">
        <v>45173</v>
      </c>
      <c r="M2856" s="26">
        <v>46009</v>
      </c>
      <c r="N2856" s="24"/>
      <c r="O2856" s="26">
        <v>46009</v>
      </c>
      <c r="P2856" s="24" t="s">
        <v>3069</v>
      </c>
      <c r="Q2856" s="24" t="s">
        <v>3070</v>
      </c>
      <c r="R2856" s="24" t="s">
        <v>988</v>
      </c>
    </row>
    <row r="2857" spans="1:18" ht="40.200000000000003">
      <c r="A2857" s="24">
        <v>2856</v>
      </c>
      <c r="B2857" s="24" t="s">
        <v>11165</v>
      </c>
      <c r="C2857" s="29">
        <v>202517128565</v>
      </c>
      <c r="D2857" s="24" t="s">
        <v>31</v>
      </c>
      <c r="E2857" s="24" t="s">
        <v>11166</v>
      </c>
      <c r="F2857" s="24" t="s">
        <v>3091</v>
      </c>
      <c r="G2857" s="24" t="s">
        <v>31</v>
      </c>
      <c r="H2857" s="25" t="s">
        <v>11167</v>
      </c>
      <c r="I2857" s="24"/>
      <c r="J2857" s="24" t="s">
        <v>3048</v>
      </c>
      <c r="K2857" s="26">
        <v>46003</v>
      </c>
      <c r="L2857" s="26">
        <v>46009</v>
      </c>
      <c r="M2857" s="26">
        <v>46009</v>
      </c>
      <c r="N2857" s="24"/>
      <c r="O2857" s="26">
        <v>46009</v>
      </c>
      <c r="P2857" s="24" t="s">
        <v>3069</v>
      </c>
      <c r="Q2857" s="24" t="s">
        <v>3070</v>
      </c>
      <c r="R2857" s="24" t="s">
        <v>988</v>
      </c>
    </row>
    <row r="2858" spans="1:18" ht="66.599999999999994">
      <c r="A2858" s="24">
        <v>2857</v>
      </c>
      <c r="B2858" s="24" t="s">
        <v>11168</v>
      </c>
      <c r="C2858" s="29">
        <v>202547128451</v>
      </c>
      <c r="D2858" s="24" t="s">
        <v>31</v>
      </c>
      <c r="E2858" s="24" t="s">
        <v>11169</v>
      </c>
      <c r="F2858" s="24" t="s">
        <v>3091</v>
      </c>
      <c r="G2858" s="24" t="s">
        <v>31</v>
      </c>
      <c r="H2858" s="25" t="s">
        <v>11170</v>
      </c>
      <c r="I2858" s="24"/>
      <c r="J2858" s="24" t="s">
        <v>3048</v>
      </c>
      <c r="K2858" s="26">
        <v>46003</v>
      </c>
      <c r="L2858" s="26">
        <v>45149</v>
      </c>
      <c r="M2858" s="26">
        <v>46009</v>
      </c>
      <c r="N2858" s="24"/>
      <c r="O2858" s="26">
        <v>46009</v>
      </c>
      <c r="P2858" s="24" t="s">
        <v>4022</v>
      </c>
      <c r="Q2858" s="24" t="s">
        <v>3104</v>
      </c>
      <c r="R2858" s="24" t="s">
        <v>988</v>
      </c>
    </row>
    <row r="2859" spans="1:18" ht="53.4">
      <c r="A2859" s="24">
        <v>2858</v>
      </c>
      <c r="B2859" s="24" t="s">
        <v>1829</v>
      </c>
      <c r="C2859" s="29">
        <v>202541129429</v>
      </c>
      <c r="D2859" s="24" t="s">
        <v>33</v>
      </c>
      <c r="E2859" s="24" t="s">
        <v>1830</v>
      </c>
      <c r="F2859" s="24" t="s">
        <v>3052</v>
      </c>
      <c r="G2859" s="24" t="s">
        <v>3319</v>
      </c>
      <c r="H2859" s="25" t="s">
        <v>11171</v>
      </c>
      <c r="I2859" s="24" t="s">
        <v>3152</v>
      </c>
      <c r="J2859" s="24" t="s">
        <v>3048</v>
      </c>
      <c r="K2859" s="26">
        <v>45972</v>
      </c>
      <c r="L2859" s="26">
        <v>46010</v>
      </c>
      <c r="M2859" s="26">
        <v>46010</v>
      </c>
      <c r="N2859" s="26">
        <v>46953</v>
      </c>
      <c r="O2859" s="24"/>
      <c r="P2859" s="24" t="s">
        <v>3326</v>
      </c>
      <c r="Q2859" s="24" t="s">
        <v>3174</v>
      </c>
      <c r="R2859" s="24" t="s">
        <v>968</v>
      </c>
    </row>
    <row r="2860" spans="1:18" ht="27">
      <c r="A2860" s="24">
        <v>2859</v>
      </c>
      <c r="B2860" s="24" t="s">
        <v>11172</v>
      </c>
      <c r="C2860" s="29">
        <v>202517129294</v>
      </c>
      <c r="D2860" s="24" t="s">
        <v>61</v>
      </c>
      <c r="E2860" s="24" t="s">
        <v>11173</v>
      </c>
      <c r="F2860" s="24" t="s">
        <v>3066</v>
      </c>
      <c r="G2860" s="24" t="s">
        <v>3067</v>
      </c>
      <c r="H2860" s="25" t="s">
        <v>11174</v>
      </c>
      <c r="I2860" s="24"/>
      <c r="J2860" s="24" t="s">
        <v>3048</v>
      </c>
      <c r="K2860" s="26">
        <v>45996</v>
      </c>
      <c r="L2860" s="26">
        <v>45394</v>
      </c>
      <c r="M2860" s="26">
        <v>46010</v>
      </c>
      <c r="N2860" s="24"/>
      <c r="O2860" s="26">
        <v>46157</v>
      </c>
      <c r="P2860" s="24" t="s">
        <v>3141</v>
      </c>
      <c r="Q2860" s="24" t="s">
        <v>3142</v>
      </c>
      <c r="R2860" s="24" t="s">
        <v>988</v>
      </c>
    </row>
    <row r="2861" spans="1:18" ht="27">
      <c r="A2861" s="24">
        <v>2860</v>
      </c>
      <c r="B2861" s="24" t="s">
        <v>1831</v>
      </c>
      <c r="C2861" s="29">
        <v>202521129282</v>
      </c>
      <c r="D2861" s="24" t="s">
        <v>291</v>
      </c>
      <c r="E2861" s="24" t="s">
        <v>649</v>
      </c>
      <c r="F2861" s="24" t="s">
        <v>3052</v>
      </c>
      <c r="G2861" s="24" t="s">
        <v>11175</v>
      </c>
      <c r="H2861" s="25" t="s">
        <v>11176</v>
      </c>
      <c r="I2861" s="24" t="s">
        <v>3152</v>
      </c>
      <c r="J2861" s="24" t="s">
        <v>3048</v>
      </c>
      <c r="K2861" s="26">
        <v>45971</v>
      </c>
      <c r="L2861" s="26">
        <v>46010</v>
      </c>
      <c r="M2861" s="26">
        <v>46010</v>
      </c>
      <c r="N2861" s="26">
        <v>46953</v>
      </c>
      <c r="O2861" s="24"/>
      <c r="P2861" s="24" t="s">
        <v>3305</v>
      </c>
      <c r="Q2861" s="24" t="s">
        <v>3306</v>
      </c>
      <c r="R2861" s="24" t="s">
        <v>968</v>
      </c>
    </row>
    <row r="2862" spans="1:18" ht="66.599999999999994">
      <c r="A2862" s="24">
        <v>2861</v>
      </c>
      <c r="B2862" s="24" t="s">
        <v>11177</v>
      </c>
      <c r="C2862" s="29">
        <v>202541129484</v>
      </c>
      <c r="D2862" s="24" t="s">
        <v>33</v>
      </c>
      <c r="E2862" s="24" t="s">
        <v>11178</v>
      </c>
      <c r="F2862" s="24" t="s">
        <v>3052</v>
      </c>
      <c r="G2862" s="24" t="s">
        <v>3319</v>
      </c>
      <c r="H2862" s="25" t="s">
        <v>11179</v>
      </c>
      <c r="I2862" s="24" t="s">
        <v>23</v>
      </c>
      <c r="J2862" s="24" t="s">
        <v>3048</v>
      </c>
      <c r="K2862" s="26">
        <v>45876</v>
      </c>
      <c r="L2862" s="26">
        <v>46010</v>
      </c>
      <c r="M2862" s="26">
        <v>46010</v>
      </c>
      <c r="N2862" s="24"/>
      <c r="O2862" s="26">
        <v>46010</v>
      </c>
      <c r="P2862" s="24" t="s">
        <v>3289</v>
      </c>
      <c r="Q2862" s="24" t="s">
        <v>3290</v>
      </c>
      <c r="R2862" s="24" t="s">
        <v>988</v>
      </c>
    </row>
    <row r="2863" spans="1:18" ht="53.4">
      <c r="A2863" s="24">
        <v>2862</v>
      </c>
      <c r="B2863" s="24" t="s">
        <v>1832</v>
      </c>
      <c r="C2863" s="29">
        <v>202541129185</v>
      </c>
      <c r="D2863" s="24" t="s">
        <v>37</v>
      </c>
      <c r="E2863" s="24" t="s">
        <v>1833</v>
      </c>
      <c r="F2863" s="24" t="s">
        <v>3059</v>
      </c>
      <c r="G2863" s="24" t="s">
        <v>3330</v>
      </c>
      <c r="H2863" s="25" t="s">
        <v>11180</v>
      </c>
      <c r="I2863" s="24" t="s">
        <v>23</v>
      </c>
      <c r="J2863" s="24" t="s">
        <v>3048</v>
      </c>
      <c r="K2863" s="26">
        <v>45951</v>
      </c>
      <c r="L2863" s="26">
        <v>46010</v>
      </c>
      <c r="M2863" s="26">
        <v>46010</v>
      </c>
      <c r="N2863" s="26">
        <v>46953</v>
      </c>
      <c r="O2863" s="24"/>
      <c r="P2863" s="24" t="s">
        <v>3062</v>
      </c>
      <c r="Q2863" s="24" t="s">
        <v>3063</v>
      </c>
      <c r="R2863" s="24" t="s">
        <v>974</v>
      </c>
    </row>
    <row r="2864" spans="1:18" ht="53.4">
      <c r="A2864" s="24">
        <v>2863</v>
      </c>
      <c r="B2864" s="24" t="s">
        <v>1834</v>
      </c>
      <c r="C2864" s="29">
        <v>202541129481</v>
      </c>
      <c r="D2864" s="24" t="s">
        <v>37</v>
      </c>
      <c r="E2864" s="24" t="s">
        <v>1835</v>
      </c>
      <c r="F2864" s="24" t="s">
        <v>3059</v>
      </c>
      <c r="G2864" s="24" t="s">
        <v>3330</v>
      </c>
      <c r="H2864" s="25" t="s">
        <v>11181</v>
      </c>
      <c r="I2864" s="24" t="s">
        <v>23</v>
      </c>
      <c r="J2864" s="24" t="s">
        <v>3048</v>
      </c>
      <c r="K2864" s="26">
        <v>45930</v>
      </c>
      <c r="L2864" s="26">
        <v>46010</v>
      </c>
      <c r="M2864" s="26">
        <v>46010</v>
      </c>
      <c r="N2864" s="26">
        <v>46953</v>
      </c>
      <c r="O2864" s="24"/>
      <c r="P2864" s="24" t="s">
        <v>4022</v>
      </c>
      <c r="Q2864" s="24" t="s">
        <v>3104</v>
      </c>
      <c r="R2864" s="24" t="s">
        <v>974</v>
      </c>
    </row>
    <row r="2865" spans="1:18" ht="40.200000000000003">
      <c r="A2865" s="24">
        <v>2864</v>
      </c>
      <c r="B2865" s="24" t="s">
        <v>1836</v>
      </c>
      <c r="C2865" s="29">
        <v>202541129298</v>
      </c>
      <c r="D2865" s="24" t="s">
        <v>37</v>
      </c>
      <c r="E2865" s="24" t="s">
        <v>1837</v>
      </c>
      <c r="F2865" s="24" t="s">
        <v>3059</v>
      </c>
      <c r="G2865" s="24" t="s">
        <v>3330</v>
      </c>
      <c r="H2865" s="25" t="s">
        <v>11182</v>
      </c>
      <c r="I2865" s="24" t="s">
        <v>23</v>
      </c>
      <c r="J2865" s="24" t="s">
        <v>3048</v>
      </c>
      <c r="K2865" s="26">
        <v>45979</v>
      </c>
      <c r="L2865" s="26">
        <v>46010</v>
      </c>
      <c r="M2865" s="26">
        <v>46010</v>
      </c>
      <c r="N2865" s="26">
        <v>46953</v>
      </c>
      <c r="O2865" s="24"/>
      <c r="P2865" s="24" t="s">
        <v>8184</v>
      </c>
      <c r="Q2865" s="24" t="s">
        <v>5147</v>
      </c>
      <c r="R2865" s="24" t="s">
        <v>974</v>
      </c>
    </row>
    <row r="2866" spans="1:18" ht="53.4">
      <c r="A2866" s="24">
        <v>2865</v>
      </c>
      <c r="B2866" s="24" t="s">
        <v>1838</v>
      </c>
      <c r="C2866" s="29">
        <v>202541129204</v>
      </c>
      <c r="D2866" s="24" t="s">
        <v>37</v>
      </c>
      <c r="E2866" s="24" t="s">
        <v>1839</v>
      </c>
      <c r="F2866" s="24" t="s">
        <v>3059</v>
      </c>
      <c r="G2866" s="24" t="s">
        <v>3330</v>
      </c>
      <c r="H2866" s="25" t="s">
        <v>11183</v>
      </c>
      <c r="I2866" s="24" t="s">
        <v>23</v>
      </c>
      <c r="J2866" s="24" t="s">
        <v>3048</v>
      </c>
      <c r="K2866" s="26">
        <v>45821</v>
      </c>
      <c r="L2866" s="26">
        <v>46010</v>
      </c>
      <c r="M2866" s="26">
        <v>46010</v>
      </c>
      <c r="N2866" s="26">
        <v>46953</v>
      </c>
      <c r="O2866" s="24"/>
      <c r="P2866" s="24" t="s">
        <v>3359</v>
      </c>
      <c r="Q2866" s="24" t="s">
        <v>3360</v>
      </c>
      <c r="R2866" s="24" t="s">
        <v>974</v>
      </c>
    </row>
    <row r="2867" spans="1:18" ht="40.200000000000003">
      <c r="A2867" s="24">
        <v>2866</v>
      </c>
      <c r="B2867" s="24" t="s">
        <v>11184</v>
      </c>
      <c r="C2867" s="29">
        <v>202544129235</v>
      </c>
      <c r="D2867" s="24" t="s">
        <v>65</v>
      </c>
      <c r="E2867" s="24" t="s">
        <v>11185</v>
      </c>
      <c r="F2867" s="24" t="s">
        <v>3059</v>
      </c>
      <c r="G2867" s="24" t="s">
        <v>65</v>
      </c>
      <c r="H2867" s="25" t="s">
        <v>11186</v>
      </c>
      <c r="I2867" s="24" t="s">
        <v>23</v>
      </c>
      <c r="J2867" s="24" t="s">
        <v>3048</v>
      </c>
      <c r="K2867" s="26">
        <v>45587</v>
      </c>
      <c r="L2867" s="26">
        <v>45657</v>
      </c>
      <c r="M2867" s="26">
        <v>46010</v>
      </c>
      <c r="N2867" s="24"/>
      <c r="O2867" s="26">
        <v>46010</v>
      </c>
      <c r="P2867" s="24" t="s">
        <v>3893</v>
      </c>
      <c r="Q2867" s="24" t="s">
        <v>3894</v>
      </c>
      <c r="R2867" s="24" t="s">
        <v>988</v>
      </c>
    </row>
    <row r="2868" spans="1:18" ht="27">
      <c r="A2868" s="24">
        <v>2867</v>
      </c>
      <c r="B2868" s="24" t="s">
        <v>11187</v>
      </c>
      <c r="C2868" s="29">
        <v>202517129023</v>
      </c>
      <c r="D2868" s="24" t="s">
        <v>64</v>
      </c>
      <c r="E2868" s="24" t="s">
        <v>11188</v>
      </c>
      <c r="F2868" s="24" t="s">
        <v>3066</v>
      </c>
      <c r="G2868" s="24" t="s">
        <v>3067</v>
      </c>
      <c r="H2868" s="25" t="s">
        <v>11189</v>
      </c>
      <c r="I2868" s="24"/>
      <c r="J2868" s="24" t="s">
        <v>3048</v>
      </c>
      <c r="K2868" s="26">
        <v>45917</v>
      </c>
      <c r="L2868" s="26">
        <v>45281</v>
      </c>
      <c r="M2868" s="26">
        <v>46010</v>
      </c>
      <c r="N2868" s="24"/>
      <c r="O2868" s="26">
        <v>46010</v>
      </c>
      <c r="P2868" s="24" t="s">
        <v>3204</v>
      </c>
      <c r="Q2868" s="24" t="s">
        <v>3205</v>
      </c>
      <c r="R2868" s="24" t="s">
        <v>988</v>
      </c>
    </row>
    <row r="2869" spans="1:18" ht="40.200000000000003">
      <c r="A2869" s="24">
        <v>2868</v>
      </c>
      <c r="B2869" s="24" t="s">
        <v>11190</v>
      </c>
      <c r="C2869" s="29">
        <v>202517129233</v>
      </c>
      <c r="D2869" s="24" t="s">
        <v>53</v>
      </c>
      <c r="E2869" s="24" t="s">
        <v>11191</v>
      </c>
      <c r="F2869" s="24" t="s">
        <v>3066</v>
      </c>
      <c r="G2869" s="24" t="s">
        <v>3067</v>
      </c>
      <c r="H2869" s="25" t="s">
        <v>11192</v>
      </c>
      <c r="I2869" s="24"/>
      <c r="J2869" s="24" t="s">
        <v>3048</v>
      </c>
      <c r="K2869" s="26">
        <v>45994</v>
      </c>
      <c r="L2869" s="26">
        <v>45261</v>
      </c>
      <c r="M2869" s="26">
        <v>46010</v>
      </c>
      <c r="N2869" s="24"/>
      <c r="O2869" s="26">
        <v>46010</v>
      </c>
      <c r="P2869" s="24" t="s">
        <v>3239</v>
      </c>
      <c r="Q2869" s="24" t="s">
        <v>3240</v>
      </c>
      <c r="R2869" s="24" t="s">
        <v>988</v>
      </c>
    </row>
    <row r="2870" spans="1:18" ht="27">
      <c r="A2870" s="24">
        <v>2869</v>
      </c>
      <c r="B2870" s="24" t="s">
        <v>1840</v>
      </c>
      <c r="C2870" s="29">
        <v>202541129265</v>
      </c>
      <c r="D2870" s="24" t="s">
        <v>40</v>
      </c>
      <c r="E2870" s="24" t="s">
        <v>1841</v>
      </c>
      <c r="F2870" s="24" t="s">
        <v>3091</v>
      </c>
      <c r="G2870" s="24" t="s">
        <v>7514</v>
      </c>
      <c r="H2870" s="25" t="s">
        <v>11193</v>
      </c>
      <c r="I2870" s="24" t="s">
        <v>3152</v>
      </c>
      <c r="J2870" s="24" t="s">
        <v>3048</v>
      </c>
      <c r="K2870" s="26">
        <v>46010</v>
      </c>
      <c r="L2870" s="26">
        <v>46010</v>
      </c>
      <c r="M2870" s="26">
        <v>46010</v>
      </c>
      <c r="N2870" s="26">
        <v>46953</v>
      </c>
      <c r="O2870" s="24"/>
      <c r="P2870" s="24" t="s">
        <v>3079</v>
      </c>
      <c r="Q2870" s="24" t="s">
        <v>3080</v>
      </c>
      <c r="R2870" s="24" t="s">
        <v>968</v>
      </c>
    </row>
    <row r="2871" spans="1:18" ht="40.200000000000003">
      <c r="A2871" s="24">
        <v>2870</v>
      </c>
      <c r="B2871" s="24" t="s">
        <v>11194</v>
      </c>
      <c r="C2871" s="29">
        <v>202547129062</v>
      </c>
      <c r="D2871" s="24" t="s">
        <v>47</v>
      </c>
      <c r="E2871" s="24" t="s">
        <v>11195</v>
      </c>
      <c r="F2871" s="24" t="s">
        <v>3091</v>
      </c>
      <c r="G2871" s="24" t="s">
        <v>47</v>
      </c>
      <c r="H2871" s="25" t="s">
        <v>11196</v>
      </c>
      <c r="I2871" s="24"/>
      <c r="J2871" s="24" t="s">
        <v>3048</v>
      </c>
      <c r="K2871" s="26">
        <v>45999</v>
      </c>
      <c r="L2871" s="26">
        <v>45096</v>
      </c>
      <c r="M2871" s="26">
        <v>46010</v>
      </c>
      <c r="N2871" s="24"/>
      <c r="O2871" s="26">
        <v>46010</v>
      </c>
      <c r="P2871" s="24" t="s">
        <v>3062</v>
      </c>
      <c r="Q2871" s="24" t="s">
        <v>3063</v>
      </c>
      <c r="R2871" s="24" t="s">
        <v>988</v>
      </c>
    </row>
    <row r="2872" spans="1:18" ht="40.200000000000003">
      <c r="A2872" s="24">
        <v>2871</v>
      </c>
      <c r="B2872" s="24" t="s">
        <v>11197</v>
      </c>
      <c r="C2872" s="29">
        <v>202531129483</v>
      </c>
      <c r="D2872" s="24" t="s">
        <v>38</v>
      </c>
      <c r="E2872" s="24" t="s">
        <v>11198</v>
      </c>
      <c r="F2872" s="24" t="s">
        <v>3052</v>
      </c>
      <c r="G2872" s="24" t="s">
        <v>38</v>
      </c>
      <c r="H2872" s="25" t="s">
        <v>11199</v>
      </c>
      <c r="I2872" s="24" t="s">
        <v>23</v>
      </c>
      <c r="J2872" s="24" t="s">
        <v>3048</v>
      </c>
      <c r="K2872" s="26">
        <v>45957</v>
      </c>
      <c r="L2872" s="26">
        <v>46010</v>
      </c>
      <c r="M2872" s="26">
        <v>46010</v>
      </c>
      <c r="N2872" s="24"/>
      <c r="O2872" s="26">
        <v>46010</v>
      </c>
      <c r="P2872" s="24" t="s">
        <v>3228</v>
      </c>
      <c r="Q2872" s="24" t="s">
        <v>3229</v>
      </c>
      <c r="R2872" s="24" t="s">
        <v>988</v>
      </c>
    </row>
    <row r="2873" spans="1:18" ht="66.599999999999994">
      <c r="A2873" s="24">
        <v>2872</v>
      </c>
      <c r="B2873" s="24" t="s">
        <v>11200</v>
      </c>
      <c r="C2873" s="29">
        <v>202531129160</v>
      </c>
      <c r="D2873" s="24" t="s">
        <v>38</v>
      </c>
      <c r="E2873" s="24" t="s">
        <v>11201</v>
      </c>
      <c r="F2873" s="24" t="s">
        <v>3052</v>
      </c>
      <c r="G2873" s="24" t="s">
        <v>38</v>
      </c>
      <c r="H2873" s="25" t="s">
        <v>11202</v>
      </c>
      <c r="I2873" s="24" t="s">
        <v>23</v>
      </c>
      <c r="J2873" s="24" t="s">
        <v>3048</v>
      </c>
      <c r="K2873" s="26">
        <v>46009</v>
      </c>
      <c r="L2873" s="26">
        <v>46010</v>
      </c>
      <c r="M2873" s="26">
        <v>46010</v>
      </c>
      <c r="N2873" s="24"/>
      <c r="O2873" s="26">
        <v>46010</v>
      </c>
      <c r="P2873" s="24" t="s">
        <v>3404</v>
      </c>
      <c r="Q2873" s="24" t="s">
        <v>3405</v>
      </c>
      <c r="R2873" s="24" t="s">
        <v>988</v>
      </c>
    </row>
    <row r="2874" spans="1:18" ht="40.200000000000003">
      <c r="A2874" s="24">
        <v>2873</v>
      </c>
      <c r="B2874" s="24" t="s">
        <v>11203</v>
      </c>
      <c r="C2874" s="29">
        <v>202517129334</v>
      </c>
      <c r="D2874" s="24" t="s">
        <v>574</v>
      </c>
      <c r="E2874" s="24" t="s">
        <v>11204</v>
      </c>
      <c r="F2874" s="24" t="s">
        <v>3045</v>
      </c>
      <c r="G2874" s="24" t="s">
        <v>11205</v>
      </c>
      <c r="H2874" s="25" t="s">
        <v>11206</v>
      </c>
      <c r="I2874" s="24"/>
      <c r="J2874" s="24" t="s">
        <v>3048</v>
      </c>
      <c r="K2874" s="26">
        <v>45814</v>
      </c>
      <c r="L2874" s="26">
        <v>45078</v>
      </c>
      <c r="M2874" s="26">
        <v>46010</v>
      </c>
      <c r="N2874" s="24"/>
      <c r="O2874" s="26">
        <v>46010</v>
      </c>
      <c r="P2874" s="24" t="s">
        <v>3414</v>
      </c>
      <c r="Q2874" s="24" t="s">
        <v>3415</v>
      </c>
      <c r="R2874" s="24" t="s">
        <v>988</v>
      </c>
    </row>
    <row r="2875" spans="1:18" ht="53.4">
      <c r="A2875" s="24">
        <v>2874</v>
      </c>
      <c r="B2875" s="24" t="s">
        <v>11207</v>
      </c>
      <c r="C2875" s="29">
        <v>202541129317</v>
      </c>
      <c r="D2875" s="24" t="s">
        <v>135</v>
      </c>
      <c r="E2875" s="24" t="s">
        <v>11208</v>
      </c>
      <c r="F2875" s="24" t="s">
        <v>3045</v>
      </c>
      <c r="G2875" s="24" t="s">
        <v>3813</v>
      </c>
      <c r="H2875" s="25" t="s">
        <v>11209</v>
      </c>
      <c r="I2875" s="24" t="s">
        <v>23</v>
      </c>
      <c r="J2875" s="24" t="s">
        <v>3048</v>
      </c>
      <c r="K2875" s="26">
        <v>45967</v>
      </c>
      <c r="L2875" s="26">
        <v>46010</v>
      </c>
      <c r="M2875" s="26">
        <v>46010</v>
      </c>
      <c r="N2875" s="24"/>
      <c r="O2875" s="26">
        <v>46010</v>
      </c>
      <c r="P2875" s="24" t="s">
        <v>3254</v>
      </c>
      <c r="Q2875" s="24" t="s">
        <v>3255</v>
      </c>
      <c r="R2875" s="24" t="s">
        <v>988</v>
      </c>
    </row>
    <row r="2876" spans="1:18" ht="66.599999999999994">
      <c r="A2876" s="24">
        <v>2875</v>
      </c>
      <c r="B2876" s="24" t="s">
        <v>11210</v>
      </c>
      <c r="C2876" s="29">
        <v>202517129411</v>
      </c>
      <c r="D2876" s="24" t="s">
        <v>49</v>
      </c>
      <c r="E2876" s="24" t="s">
        <v>11211</v>
      </c>
      <c r="F2876" s="24" t="s">
        <v>3066</v>
      </c>
      <c r="G2876" s="24" t="s">
        <v>3067</v>
      </c>
      <c r="H2876" s="25" t="s">
        <v>11212</v>
      </c>
      <c r="I2876" s="24"/>
      <c r="J2876" s="24" t="s">
        <v>3048</v>
      </c>
      <c r="K2876" s="26">
        <v>45838</v>
      </c>
      <c r="L2876" s="26">
        <v>45145</v>
      </c>
      <c r="M2876" s="26">
        <v>46010</v>
      </c>
      <c r="N2876" s="24"/>
      <c r="O2876" s="26">
        <v>46010</v>
      </c>
      <c r="P2876" s="24" t="s">
        <v>3141</v>
      </c>
      <c r="Q2876" s="24" t="s">
        <v>3142</v>
      </c>
      <c r="R2876" s="24" t="s">
        <v>988</v>
      </c>
    </row>
    <row r="2877" spans="1:18" ht="53.4">
      <c r="A2877" s="24">
        <v>2876</v>
      </c>
      <c r="B2877" s="24" t="s">
        <v>11213</v>
      </c>
      <c r="C2877" s="29">
        <v>202547129037</v>
      </c>
      <c r="D2877" s="24" t="s">
        <v>137</v>
      </c>
      <c r="E2877" s="24" t="s">
        <v>11214</v>
      </c>
      <c r="F2877" s="24" t="s">
        <v>3312</v>
      </c>
      <c r="G2877" s="24" t="s">
        <v>11215</v>
      </c>
      <c r="H2877" s="25" t="s">
        <v>11216</v>
      </c>
      <c r="I2877" s="24"/>
      <c r="J2877" s="24" t="s">
        <v>3048</v>
      </c>
      <c r="K2877" s="26">
        <v>45993</v>
      </c>
      <c r="L2877" s="26">
        <v>45082</v>
      </c>
      <c r="M2877" s="26">
        <v>46010</v>
      </c>
      <c r="N2877" s="24"/>
      <c r="O2877" s="26">
        <v>46010</v>
      </c>
      <c r="P2877" s="24" t="s">
        <v>3228</v>
      </c>
      <c r="Q2877" s="24" t="s">
        <v>3229</v>
      </c>
      <c r="R2877" s="24" t="s">
        <v>988</v>
      </c>
    </row>
    <row r="2878" spans="1:18" ht="40.200000000000003">
      <c r="A2878" s="24">
        <v>2877</v>
      </c>
      <c r="B2878" s="24" t="s">
        <v>11217</v>
      </c>
      <c r="C2878" s="29">
        <v>202517129319</v>
      </c>
      <c r="D2878" s="24" t="s">
        <v>32</v>
      </c>
      <c r="E2878" s="24" t="s">
        <v>11218</v>
      </c>
      <c r="F2878" s="24" t="s">
        <v>3066</v>
      </c>
      <c r="G2878" s="24" t="s">
        <v>3067</v>
      </c>
      <c r="H2878" s="25" t="s">
        <v>11219</v>
      </c>
      <c r="I2878" s="24"/>
      <c r="J2878" s="24" t="s">
        <v>3048</v>
      </c>
      <c r="K2878" s="26">
        <v>45999</v>
      </c>
      <c r="L2878" s="26">
        <v>45322</v>
      </c>
      <c r="M2878" s="26">
        <v>46010</v>
      </c>
      <c r="N2878" s="24"/>
      <c r="O2878" s="26">
        <v>46010</v>
      </c>
      <c r="P2878" s="24" t="s">
        <v>3141</v>
      </c>
      <c r="Q2878" s="24" t="s">
        <v>3142</v>
      </c>
      <c r="R2878" s="24" t="s">
        <v>988</v>
      </c>
    </row>
    <row r="2879" spans="1:18" ht="53.4">
      <c r="A2879" s="24">
        <v>2878</v>
      </c>
      <c r="B2879" s="24" t="s">
        <v>11220</v>
      </c>
      <c r="C2879" s="29">
        <v>202517129159</v>
      </c>
      <c r="D2879" s="24" t="s">
        <v>177</v>
      </c>
      <c r="E2879" s="24" t="s">
        <v>11221</v>
      </c>
      <c r="F2879" s="24" t="s">
        <v>3066</v>
      </c>
      <c r="G2879" s="24" t="s">
        <v>3067</v>
      </c>
      <c r="H2879" s="25" t="s">
        <v>11222</v>
      </c>
      <c r="I2879" s="24"/>
      <c r="J2879" s="24" t="s">
        <v>3048</v>
      </c>
      <c r="K2879" s="26">
        <v>45974</v>
      </c>
      <c r="L2879" s="26">
        <v>45328</v>
      </c>
      <c r="M2879" s="26">
        <v>46010</v>
      </c>
      <c r="N2879" s="24"/>
      <c r="O2879" s="26">
        <v>46010</v>
      </c>
      <c r="P2879" s="24" t="s">
        <v>3204</v>
      </c>
      <c r="Q2879" s="24" t="s">
        <v>3205</v>
      </c>
      <c r="R2879" s="24" t="s">
        <v>988</v>
      </c>
    </row>
    <row r="2880" spans="1:18" ht="40.200000000000003">
      <c r="A2880" s="24">
        <v>2879</v>
      </c>
      <c r="B2880" s="24" t="s">
        <v>11223</v>
      </c>
      <c r="C2880" s="29">
        <v>202517129237</v>
      </c>
      <c r="D2880" s="24" t="s">
        <v>50</v>
      </c>
      <c r="E2880" s="24" t="s">
        <v>11224</v>
      </c>
      <c r="F2880" s="24" t="s">
        <v>3066</v>
      </c>
      <c r="G2880" s="24" t="s">
        <v>3319</v>
      </c>
      <c r="H2880" s="25" t="s">
        <v>11225</v>
      </c>
      <c r="I2880" s="24"/>
      <c r="J2880" s="24" t="s">
        <v>3048</v>
      </c>
      <c r="K2880" s="26">
        <v>45967</v>
      </c>
      <c r="L2880" s="26">
        <v>45145</v>
      </c>
      <c r="M2880" s="26">
        <v>46010</v>
      </c>
      <c r="N2880" s="24"/>
      <c r="O2880" s="26">
        <v>46010</v>
      </c>
      <c r="P2880" s="24" t="s">
        <v>3284</v>
      </c>
      <c r="Q2880" s="24" t="s">
        <v>3285</v>
      </c>
      <c r="R2880" s="24" t="s">
        <v>988</v>
      </c>
    </row>
    <row r="2881" spans="1:18" ht="53.4">
      <c r="A2881" s="24">
        <v>2880</v>
      </c>
      <c r="B2881" s="24" t="s">
        <v>11226</v>
      </c>
      <c r="C2881" s="29">
        <v>202547129379</v>
      </c>
      <c r="D2881" s="24" t="s">
        <v>67</v>
      </c>
      <c r="E2881" s="24" t="s">
        <v>11227</v>
      </c>
      <c r="F2881" s="24" t="s">
        <v>3091</v>
      </c>
      <c r="G2881" s="24" t="s">
        <v>5359</v>
      </c>
      <c r="H2881" s="25" t="s">
        <v>11228</v>
      </c>
      <c r="I2881" s="24"/>
      <c r="J2881" s="24" t="s">
        <v>3048</v>
      </c>
      <c r="K2881" s="26">
        <v>45933</v>
      </c>
      <c r="L2881" s="26">
        <v>45078</v>
      </c>
      <c r="M2881" s="26">
        <v>46010</v>
      </c>
      <c r="N2881" s="24"/>
      <c r="O2881" s="26">
        <v>46010</v>
      </c>
      <c r="P2881" s="24" t="s">
        <v>4491</v>
      </c>
      <c r="Q2881" s="24" t="s">
        <v>3279</v>
      </c>
      <c r="R2881" s="24" t="s">
        <v>988</v>
      </c>
    </row>
    <row r="2882" spans="1:18" ht="40.200000000000003">
      <c r="A2882" s="24">
        <v>2881</v>
      </c>
      <c r="B2882" s="24" t="s">
        <v>11229</v>
      </c>
      <c r="C2882" s="29">
        <v>202541128954</v>
      </c>
      <c r="D2882" s="24" t="s">
        <v>60</v>
      </c>
      <c r="E2882" s="24" t="s">
        <v>11230</v>
      </c>
      <c r="F2882" s="24" t="s">
        <v>3059</v>
      </c>
      <c r="G2882" s="24" t="s">
        <v>4375</v>
      </c>
      <c r="H2882" s="25" t="s">
        <v>11231</v>
      </c>
      <c r="I2882" s="24" t="s">
        <v>23</v>
      </c>
      <c r="J2882" s="24" t="s">
        <v>3048</v>
      </c>
      <c r="K2882" s="26">
        <v>46008</v>
      </c>
      <c r="L2882" s="26">
        <v>46010</v>
      </c>
      <c r="M2882" s="26">
        <v>46010</v>
      </c>
      <c r="N2882" s="24"/>
      <c r="O2882" s="26">
        <v>46010</v>
      </c>
      <c r="P2882" s="24" t="s">
        <v>3062</v>
      </c>
      <c r="Q2882" s="24" t="s">
        <v>3063</v>
      </c>
      <c r="R2882" s="24" t="s">
        <v>988</v>
      </c>
    </row>
    <row r="2883" spans="1:18" ht="40.200000000000003">
      <c r="A2883" s="24">
        <v>2882</v>
      </c>
      <c r="B2883" s="24" t="s">
        <v>11232</v>
      </c>
      <c r="C2883" s="29">
        <v>202547128969</v>
      </c>
      <c r="D2883" s="24" t="s">
        <v>66</v>
      </c>
      <c r="E2883" s="24" t="s">
        <v>11233</v>
      </c>
      <c r="F2883" s="24" t="s">
        <v>3059</v>
      </c>
      <c r="G2883" s="24" t="s">
        <v>3455</v>
      </c>
      <c r="H2883" s="25" t="s">
        <v>11234</v>
      </c>
      <c r="I2883" s="24"/>
      <c r="J2883" s="24" t="s">
        <v>3048</v>
      </c>
      <c r="K2883" s="26">
        <v>45975</v>
      </c>
      <c r="L2883" s="26">
        <v>45093</v>
      </c>
      <c r="M2883" s="26">
        <v>46010</v>
      </c>
      <c r="N2883" s="24"/>
      <c r="O2883" s="26">
        <v>46010</v>
      </c>
      <c r="P2883" s="24" t="s">
        <v>3149</v>
      </c>
      <c r="Q2883" s="24" t="s">
        <v>3150</v>
      </c>
      <c r="R2883" s="24" t="s">
        <v>988</v>
      </c>
    </row>
    <row r="2884" spans="1:18" ht="40.200000000000003">
      <c r="A2884" s="24">
        <v>2883</v>
      </c>
      <c r="B2884" s="24" t="s">
        <v>11235</v>
      </c>
      <c r="C2884" s="29">
        <v>202517129111</v>
      </c>
      <c r="D2884" s="24" t="s">
        <v>386</v>
      </c>
      <c r="E2884" s="24" t="s">
        <v>11236</v>
      </c>
      <c r="F2884" s="24" t="s">
        <v>3091</v>
      </c>
      <c r="G2884" s="24" t="s">
        <v>11237</v>
      </c>
      <c r="H2884" s="25" t="s">
        <v>11238</v>
      </c>
      <c r="I2884" s="24"/>
      <c r="J2884" s="24" t="s">
        <v>3048</v>
      </c>
      <c r="K2884" s="26">
        <v>45973</v>
      </c>
      <c r="L2884" s="26">
        <v>45076</v>
      </c>
      <c r="M2884" s="26">
        <v>46010</v>
      </c>
      <c r="N2884" s="24"/>
      <c r="O2884" s="26">
        <v>46010</v>
      </c>
      <c r="P2884" s="24" t="s">
        <v>3084</v>
      </c>
      <c r="Q2884" s="24" t="s">
        <v>3085</v>
      </c>
      <c r="R2884" s="24" t="s">
        <v>988</v>
      </c>
    </row>
    <row r="2885" spans="1:18" ht="40.200000000000003">
      <c r="A2885" s="24">
        <v>2884</v>
      </c>
      <c r="B2885" s="24" t="s">
        <v>11239</v>
      </c>
      <c r="C2885" s="29">
        <v>202517129113</v>
      </c>
      <c r="D2885" s="24" t="s">
        <v>386</v>
      </c>
      <c r="E2885" s="24" t="s">
        <v>11240</v>
      </c>
      <c r="F2885" s="24" t="s">
        <v>3091</v>
      </c>
      <c r="G2885" s="24" t="s">
        <v>11237</v>
      </c>
      <c r="H2885" s="25" t="s">
        <v>11241</v>
      </c>
      <c r="I2885" s="24"/>
      <c r="J2885" s="24" t="s">
        <v>3048</v>
      </c>
      <c r="K2885" s="26">
        <v>45974</v>
      </c>
      <c r="L2885" s="26">
        <v>45076</v>
      </c>
      <c r="M2885" s="26">
        <v>46010</v>
      </c>
      <c r="N2885" s="24"/>
      <c r="O2885" s="26">
        <v>46010</v>
      </c>
      <c r="P2885" s="24" t="s">
        <v>3084</v>
      </c>
      <c r="Q2885" s="24" t="s">
        <v>3085</v>
      </c>
      <c r="R2885" s="24" t="s">
        <v>988</v>
      </c>
    </row>
    <row r="2886" spans="1:18" ht="40.200000000000003">
      <c r="A2886" s="24">
        <v>2885</v>
      </c>
      <c r="B2886" s="24" t="s">
        <v>11242</v>
      </c>
      <c r="C2886" s="29">
        <v>202517128959</v>
      </c>
      <c r="D2886" s="24" t="s">
        <v>342</v>
      </c>
      <c r="E2886" s="24" t="s">
        <v>11243</v>
      </c>
      <c r="F2886" s="24" t="s">
        <v>3066</v>
      </c>
      <c r="G2886" s="24" t="s">
        <v>11244</v>
      </c>
      <c r="H2886" s="25" t="s">
        <v>11245</v>
      </c>
      <c r="I2886" s="24"/>
      <c r="J2886" s="24" t="s">
        <v>3048</v>
      </c>
      <c r="K2886" s="26">
        <v>45863</v>
      </c>
      <c r="L2886" s="26">
        <v>45097</v>
      </c>
      <c r="M2886" s="26">
        <v>46010</v>
      </c>
      <c r="N2886" s="24"/>
      <c r="O2886" s="26">
        <v>46010</v>
      </c>
      <c r="P2886" s="24" t="s">
        <v>3239</v>
      </c>
      <c r="Q2886" s="24" t="s">
        <v>3240</v>
      </c>
      <c r="R2886" s="24" t="s">
        <v>988</v>
      </c>
    </row>
    <row r="2887" spans="1:18" ht="40.200000000000003">
      <c r="A2887" s="24">
        <v>2886</v>
      </c>
      <c r="B2887" s="24" t="s">
        <v>11246</v>
      </c>
      <c r="C2887" s="29">
        <v>202541129234</v>
      </c>
      <c r="D2887" s="24" t="s">
        <v>392</v>
      </c>
      <c r="E2887" s="24" t="s">
        <v>649</v>
      </c>
      <c r="F2887" s="24" t="s">
        <v>3052</v>
      </c>
      <c r="G2887" s="24" t="s">
        <v>5276</v>
      </c>
      <c r="H2887" s="25" t="s">
        <v>11247</v>
      </c>
      <c r="I2887" s="24" t="s">
        <v>23</v>
      </c>
      <c r="J2887" s="24" t="s">
        <v>3048</v>
      </c>
      <c r="K2887" s="26">
        <v>45846</v>
      </c>
      <c r="L2887" s="26">
        <v>46010</v>
      </c>
      <c r="M2887" s="26">
        <v>46010</v>
      </c>
      <c r="N2887" s="24"/>
      <c r="O2887" s="26">
        <v>46014</v>
      </c>
      <c r="P2887" s="24" t="s">
        <v>7101</v>
      </c>
      <c r="Q2887" s="24" t="s">
        <v>3225</v>
      </c>
      <c r="R2887" s="24" t="s">
        <v>988</v>
      </c>
    </row>
    <row r="2888" spans="1:18" ht="53.4">
      <c r="A2888" s="24">
        <v>2887</v>
      </c>
      <c r="B2888" s="24" t="s">
        <v>11248</v>
      </c>
      <c r="C2888" s="29">
        <v>202547128983</v>
      </c>
      <c r="D2888" s="24" t="s">
        <v>31</v>
      </c>
      <c r="E2888" s="24" t="s">
        <v>11249</v>
      </c>
      <c r="F2888" s="24" t="s">
        <v>3091</v>
      </c>
      <c r="G2888" s="24" t="s">
        <v>31</v>
      </c>
      <c r="H2888" s="25" t="s">
        <v>11250</v>
      </c>
      <c r="I2888" s="24"/>
      <c r="J2888" s="24" t="s">
        <v>3048</v>
      </c>
      <c r="K2888" s="26">
        <v>46003</v>
      </c>
      <c r="L2888" s="26">
        <v>46010</v>
      </c>
      <c r="M2888" s="26">
        <v>46010</v>
      </c>
      <c r="N2888" s="24"/>
      <c r="O2888" s="26">
        <v>46010</v>
      </c>
      <c r="P2888" s="24" t="s">
        <v>3093</v>
      </c>
      <c r="Q2888" s="24" t="s">
        <v>3094</v>
      </c>
      <c r="R2888" s="24" t="s">
        <v>988</v>
      </c>
    </row>
    <row r="2889" spans="1:18" ht="40.200000000000003">
      <c r="A2889" s="24">
        <v>2888</v>
      </c>
      <c r="B2889" s="24" t="s">
        <v>11251</v>
      </c>
      <c r="C2889" s="29">
        <v>202547128957</v>
      </c>
      <c r="D2889" s="24" t="s">
        <v>31</v>
      </c>
      <c r="E2889" s="24" t="s">
        <v>11252</v>
      </c>
      <c r="F2889" s="24" t="s">
        <v>3091</v>
      </c>
      <c r="G2889" s="24" t="s">
        <v>31</v>
      </c>
      <c r="H2889" s="25" t="s">
        <v>11253</v>
      </c>
      <c r="I2889" s="24"/>
      <c r="J2889" s="24" t="s">
        <v>3048</v>
      </c>
      <c r="K2889" s="26">
        <v>46003</v>
      </c>
      <c r="L2889" s="26">
        <v>46010</v>
      </c>
      <c r="M2889" s="26">
        <v>46010</v>
      </c>
      <c r="N2889" s="24"/>
      <c r="O2889" s="26">
        <v>46010</v>
      </c>
      <c r="P2889" s="24" t="s">
        <v>3272</v>
      </c>
      <c r="Q2889" s="24" t="s">
        <v>3273</v>
      </c>
      <c r="R2889" s="24" t="s">
        <v>988</v>
      </c>
    </row>
    <row r="2890" spans="1:18" ht="40.200000000000003">
      <c r="A2890" s="24">
        <v>2889</v>
      </c>
      <c r="B2890" s="24" t="s">
        <v>11254</v>
      </c>
      <c r="C2890" s="29">
        <v>202547129440</v>
      </c>
      <c r="D2890" s="24" t="s">
        <v>31</v>
      </c>
      <c r="E2890" s="24" t="s">
        <v>11255</v>
      </c>
      <c r="F2890" s="24" t="s">
        <v>3091</v>
      </c>
      <c r="G2890" s="24" t="s">
        <v>31</v>
      </c>
      <c r="H2890" s="25" t="s">
        <v>11256</v>
      </c>
      <c r="I2890" s="24"/>
      <c r="J2890" s="24" t="s">
        <v>3048</v>
      </c>
      <c r="K2890" s="26">
        <v>46003</v>
      </c>
      <c r="L2890" s="26">
        <v>45170</v>
      </c>
      <c r="M2890" s="26">
        <v>46010</v>
      </c>
      <c r="N2890" s="24"/>
      <c r="O2890" s="26">
        <v>46010</v>
      </c>
      <c r="P2890" s="24" t="s">
        <v>3098</v>
      </c>
      <c r="Q2890" s="24" t="s">
        <v>3099</v>
      </c>
      <c r="R2890" s="24" t="s">
        <v>988</v>
      </c>
    </row>
    <row r="2891" spans="1:18" ht="40.200000000000003">
      <c r="A2891" s="24">
        <v>2890</v>
      </c>
      <c r="B2891" s="24" t="s">
        <v>11257</v>
      </c>
      <c r="C2891" s="29">
        <v>202547128945</v>
      </c>
      <c r="D2891" s="24" t="s">
        <v>31</v>
      </c>
      <c r="E2891" s="24" t="s">
        <v>11258</v>
      </c>
      <c r="F2891" s="24" t="s">
        <v>3091</v>
      </c>
      <c r="G2891" s="24" t="s">
        <v>31</v>
      </c>
      <c r="H2891" s="25" t="s">
        <v>11259</v>
      </c>
      <c r="I2891" s="24"/>
      <c r="J2891" s="24" t="s">
        <v>3048</v>
      </c>
      <c r="K2891" s="26">
        <v>46007</v>
      </c>
      <c r="L2891" s="26">
        <v>46010</v>
      </c>
      <c r="M2891" s="26">
        <v>46010</v>
      </c>
      <c r="N2891" s="24"/>
      <c r="O2891" s="26">
        <v>46010</v>
      </c>
      <c r="P2891" s="24" t="s">
        <v>4022</v>
      </c>
      <c r="Q2891" s="24" t="s">
        <v>3104</v>
      </c>
      <c r="R2891" s="24" t="s">
        <v>988</v>
      </c>
    </row>
    <row r="2892" spans="1:18" ht="53.4">
      <c r="A2892" s="24">
        <v>2891</v>
      </c>
      <c r="B2892" s="24" t="s">
        <v>11260</v>
      </c>
      <c r="C2892" s="29">
        <v>202517129226</v>
      </c>
      <c r="D2892" s="24" t="s">
        <v>31</v>
      </c>
      <c r="E2892" s="24" t="s">
        <v>11261</v>
      </c>
      <c r="F2892" s="24" t="s">
        <v>3091</v>
      </c>
      <c r="G2892" s="24" t="s">
        <v>31</v>
      </c>
      <c r="H2892" s="25" t="s">
        <v>11262</v>
      </c>
      <c r="I2892" s="24"/>
      <c r="J2892" s="24" t="s">
        <v>3048</v>
      </c>
      <c r="K2892" s="26">
        <v>46003</v>
      </c>
      <c r="L2892" s="26">
        <v>45176</v>
      </c>
      <c r="M2892" s="26">
        <v>46010</v>
      </c>
      <c r="N2892" s="24"/>
      <c r="O2892" s="26">
        <v>46010</v>
      </c>
      <c r="P2892" s="24" t="s">
        <v>3364</v>
      </c>
      <c r="Q2892" s="24" t="s">
        <v>3255</v>
      </c>
      <c r="R2892" s="24" t="s">
        <v>988</v>
      </c>
    </row>
    <row r="2893" spans="1:18" ht="40.200000000000003">
      <c r="A2893" s="24">
        <v>2892</v>
      </c>
      <c r="B2893" s="24" t="s">
        <v>1842</v>
      </c>
      <c r="C2893" s="29">
        <v>202541129108</v>
      </c>
      <c r="D2893" s="24" t="s">
        <v>31</v>
      </c>
      <c r="E2893" s="24" t="s">
        <v>1843</v>
      </c>
      <c r="F2893" s="24" t="s">
        <v>3091</v>
      </c>
      <c r="G2893" s="24" t="s">
        <v>31</v>
      </c>
      <c r="H2893" s="25" t="s">
        <v>11263</v>
      </c>
      <c r="I2893" s="24" t="s">
        <v>3152</v>
      </c>
      <c r="J2893" s="24" t="s">
        <v>3048</v>
      </c>
      <c r="K2893" s="26">
        <v>46010</v>
      </c>
      <c r="L2893" s="26">
        <v>46010</v>
      </c>
      <c r="M2893" s="26">
        <v>46010</v>
      </c>
      <c r="N2893" s="26">
        <v>46953</v>
      </c>
      <c r="O2893" s="24"/>
      <c r="P2893" s="24" t="s">
        <v>4022</v>
      </c>
      <c r="Q2893" s="24" t="s">
        <v>3104</v>
      </c>
      <c r="R2893" s="24" t="s">
        <v>968</v>
      </c>
    </row>
    <row r="2894" spans="1:18" ht="40.200000000000003">
      <c r="A2894" s="24">
        <v>2893</v>
      </c>
      <c r="B2894" s="24" t="s">
        <v>11264</v>
      </c>
      <c r="C2894" s="29">
        <v>202547129475</v>
      </c>
      <c r="D2894" s="24" t="s">
        <v>34</v>
      </c>
      <c r="E2894" s="24" t="s">
        <v>11265</v>
      </c>
      <c r="F2894" s="24" t="s">
        <v>3066</v>
      </c>
      <c r="G2894" s="24" t="s">
        <v>3067</v>
      </c>
      <c r="H2894" s="25" t="s">
        <v>11266</v>
      </c>
      <c r="I2894" s="24"/>
      <c r="J2894" s="24" t="s">
        <v>3048</v>
      </c>
      <c r="K2894" s="26">
        <v>46002</v>
      </c>
      <c r="L2894" s="26">
        <v>45099</v>
      </c>
      <c r="M2894" s="26">
        <v>46010</v>
      </c>
      <c r="N2894" s="24"/>
      <c r="O2894" s="26">
        <v>46010</v>
      </c>
      <c r="P2894" s="24" t="s">
        <v>3192</v>
      </c>
      <c r="Q2894" s="24" t="s">
        <v>3193</v>
      </c>
      <c r="R2894" s="24" t="s">
        <v>988</v>
      </c>
    </row>
    <row r="2895" spans="1:18" ht="53.4">
      <c r="A2895" s="24">
        <v>2894</v>
      </c>
      <c r="B2895" s="24" t="s">
        <v>11267</v>
      </c>
      <c r="C2895" s="29">
        <v>202544129121</v>
      </c>
      <c r="D2895" s="24" t="s">
        <v>43</v>
      </c>
      <c r="E2895" s="24" t="s">
        <v>11268</v>
      </c>
      <c r="F2895" s="24" t="s">
        <v>3052</v>
      </c>
      <c r="G2895" s="24" t="s">
        <v>43</v>
      </c>
      <c r="H2895" s="25" t="s">
        <v>11269</v>
      </c>
      <c r="I2895" s="24"/>
      <c r="J2895" s="24" t="s">
        <v>3048</v>
      </c>
      <c r="K2895" s="26">
        <v>46002</v>
      </c>
      <c r="L2895" s="26">
        <v>45941</v>
      </c>
      <c r="M2895" s="26">
        <v>46010</v>
      </c>
      <c r="N2895" s="24"/>
      <c r="O2895" s="26">
        <v>46010</v>
      </c>
      <c r="P2895" s="24" t="s">
        <v>3968</v>
      </c>
      <c r="Q2895" s="24" t="s">
        <v>3969</v>
      </c>
      <c r="R2895" s="24" t="s">
        <v>988</v>
      </c>
    </row>
    <row r="2896" spans="1:18" ht="53.4">
      <c r="A2896" s="24">
        <v>2895</v>
      </c>
      <c r="B2896" s="24" t="s">
        <v>11270</v>
      </c>
      <c r="C2896" s="29">
        <v>202518129581</v>
      </c>
      <c r="D2896" s="24" t="s">
        <v>554</v>
      </c>
      <c r="E2896" s="24" t="s">
        <v>11271</v>
      </c>
      <c r="F2896" s="24" t="s">
        <v>3342</v>
      </c>
      <c r="G2896" s="24" t="s">
        <v>11272</v>
      </c>
      <c r="H2896" s="25" t="s">
        <v>11273</v>
      </c>
      <c r="I2896" s="24"/>
      <c r="J2896" s="24" t="s">
        <v>3048</v>
      </c>
      <c r="K2896" s="26">
        <v>46011</v>
      </c>
      <c r="L2896" s="26">
        <v>46011</v>
      </c>
      <c r="M2896" s="26">
        <v>46011</v>
      </c>
      <c r="N2896" s="24"/>
      <c r="O2896" s="26">
        <v>46011</v>
      </c>
      <c r="P2896" s="24" t="s">
        <v>5213</v>
      </c>
      <c r="Q2896" s="24" t="s">
        <v>3316</v>
      </c>
      <c r="R2896" s="24" t="s">
        <v>988</v>
      </c>
    </row>
    <row r="2897" spans="1:18" ht="40.200000000000003">
      <c r="A2897" s="24">
        <v>2896</v>
      </c>
      <c r="B2897" s="24" t="s">
        <v>11274</v>
      </c>
      <c r="C2897" s="29">
        <v>202547129624</v>
      </c>
      <c r="D2897" s="24" t="s">
        <v>31</v>
      </c>
      <c r="E2897" s="24" t="s">
        <v>11275</v>
      </c>
      <c r="F2897" s="24" t="s">
        <v>3091</v>
      </c>
      <c r="G2897" s="24" t="s">
        <v>31</v>
      </c>
      <c r="H2897" s="25" t="s">
        <v>11276</v>
      </c>
      <c r="I2897" s="24"/>
      <c r="J2897" s="24" t="s">
        <v>3048</v>
      </c>
      <c r="K2897" s="26">
        <v>46003</v>
      </c>
      <c r="L2897" s="26">
        <v>45169</v>
      </c>
      <c r="M2897" s="26">
        <v>46011</v>
      </c>
      <c r="N2897" s="24"/>
      <c r="O2897" s="26">
        <v>46011</v>
      </c>
      <c r="P2897" s="24" t="s">
        <v>3093</v>
      </c>
      <c r="Q2897" s="24" t="s">
        <v>3094</v>
      </c>
      <c r="R2897" s="24" t="s">
        <v>988</v>
      </c>
    </row>
    <row r="2898" spans="1:18" ht="40.200000000000003">
      <c r="A2898" s="24">
        <v>2897</v>
      </c>
      <c r="B2898" s="24" t="s">
        <v>11277</v>
      </c>
      <c r="C2898" s="29">
        <v>202547129649</v>
      </c>
      <c r="D2898" s="24" t="s">
        <v>31</v>
      </c>
      <c r="E2898" s="24" t="s">
        <v>11278</v>
      </c>
      <c r="F2898" s="24" t="s">
        <v>3091</v>
      </c>
      <c r="G2898" s="24" t="s">
        <v>31</v>
      </c>
      <c r="H2898" s="25" t="s">
        <v>11279</v>
      </c>
      <c r="I2898" s="24"/>
      <c r="J2898" s="24" t="s">
        <v>3048</v>
      </c>
      <c r="K2898" s="26">
        <v>46003</v>
      </c>
      <c r="L2898" s="26">
        <v>46011</v>
      </c>
      <c r="M2898" s="26">
        <v>46011</v>
      </c>
      <c r="N2898" s="24"/>
      <c r="O2898" s="26">
        <v>46011</v>
      </c>
      <c r="P2898" s="24" t="s">
        <v>3069</v>
      </c>
      <c r="Q2898" s="24" t="s">
        <v>3070</v>
      </c>
      <c r="R2898" s="24" t="s">
        <v>988</v>
      </c>
    </row>
    <row r="2899" spans="1:18" ht="53.4">
      <c r="A2899" s="24">
        <v>2898</v>
      </c>
      <c r="B2899" s="24" t="s">
        <v>907</v>
      </c>
      <c r="C2899" s="29">
        <v>202514130047</v>
      </c>
      <c r="D2899" s="24" t="s">
        <v>64</v>
      </c>
      <c r="E2899" s="24" t="s">
        <v>908</v>
      </c>
      <c r="F2899" s="24" t="s">
        <v>3066</v>
      </c>
      <c r="G2899" s="24" t="s">
        <v>3319</v>
      </c>
      <c r="H2899" s="25" t="s">
        <v>11280</v>
      </c>
      <c r="I2899" s="24"/>
      <c r="J2899" s="24" t="s">
        <v>3048</v>
      </c>
      <c r="K2899" s="26">
        <v>45925</v>
      </c>
      <c r="L2899" s="26">
        <v>45748</v>
      </c>
      <c r="M2899" s="26">
        <v>46013</v>
      </c>
      <c r="N2899" s="26">
        <v>46692</v>
      </c>
      <c r="O2899" s="24"/>
      <c r="P2899" s="24" t="s">
        <v>3289</v>
      </c>
      <c r="Q2899" s="24" t="s">
        <v>3290</v>
      </c>
      <c r="R2899" s="24" t="s">
        <v>650</v>
      </c>
    </row>
    <row r="2900" spans="1:18" ht="40.200000000000003">
      <c r="A2900" s="24">
        <v>2899</v>
      </c>
      <c r="B2900" s="24" t="s">
        <v>11281</v>
      </c>
      <c r="C2900" s="29">
        <v>202541130099</v>
      </c>
      <c r="D2900" s="24" t="s">
        <v>65</v>
      </c>
      <c r="E2900" s="24" t="s">
        <v>11282</v>
      </c>
      <c r="F2900" s="24" t="s">
        <v>3059</v>
      </c>
      <c r="G2900" s="24" t="s">
        <v>65</v>
      </c>
      <c r="H2900" s="25" t="s">
        <v>11283</v>
      </c>
      <c r="I2900" s="24" t="s">
        <v>23</v>
      </c>
      <c r="J2900" s="24" t="s">
        <v>3048</v>
      </c>
      <c r="K2900" s="26">
        <v>45945</v>
      </c>
      <c r="L2900" s="26">
        <v>46013</v>
      </c>
      <c r="M2900" s="26">
        <v>46013</v>
      </c>
      <c r="N2900" s="24"/>
      <c r="O2900" s="26">
        <v>46013</v>
      </c>
      <c r="P2900" s="24" t="s">
        <v>3239</v>
      </c>
      <c r="Q2900" s="24" t="s">
        <v>3240</v>
      </c>
      <c r="R2900" s="24" t="s">
        <v>988</v>
      </c>
    </row>
    <row r="2901" spans="1:18" ht="53.4">
      <c r="A2901" s="24">
        <v>2900</v>
      </c>
      <c r="B2901" s="24" t="s">
        <v>11284</v>
      </c>
      <c r="C2901" s="29">
        <v>202541130177</v>
      </c>
      <c r="D2901" s="24" t="s">
        <v>39</v>
      </c>
      <c r="E2901" s="24" t="s">
        <v>11285</v>
      </c>
      <c r="F2901" s="24" t="s">
        <v>3165</v>
      </c>
      <c r="G2901" s="24" t="s">
        <v>3166</v>
      </c>
      <c r="H2901" s="25" t="s">
        <v>11286</v>
      </c>
      <c r="I2901" s="24" t="s">
        <v>23</v>
      </c>
      <c r="J2901" s="24" t="s">
        <v>3048</v>
      </c>
      <c r="K2901" s="26">
        <v>45938</v>
      </c>
      <c r="L2901" s="26">
        <v>46013</v>
      </c>
      <c r="M2901" s="26">
        <v>46013</v>
      </c>
      <c r="N2901" s="24"/>
      <c r="O2901" s="26">
        <v>46013</v>
      </c>
      <c r="P2901" s="24" t="s">
        <v>3168</v>
      </c>
      <c r="Q2901" s="24" t="s">
        <v>3050</v>
      </c>
      <c r="R2901" s="24" t="s">
        <v>988</v>
      </c>
    </row>
    <row r="2902" spans="1:18" ht="53.4">
      <c r="A2902" s="24">
        <v>2901</v>
      </c>
      <c r="B2902" s="24" t="s">
        <v>1856</v>
      </c>
      <c r="C2902" s="29">
        <v>202541130097</v>
      </c>
      <c r="D2902" s="24" t="s">
        <v>37</v>
      </c>
      <c r="E2902" s="24" t="s">
        <v>1857</v>
      </c>
      <c r="F2902" s="24" t="s">
        <v>3059</v>
      </c>
      <c r="G2902" s="24" t="s">
        <v>3330</v>
      </c>
      <c r="H2902" s="25" t="s">
        <v>11287</v>
      </c>
      <c r="I2902" s="24" t="s">
        <v>23</v>
      </c>
      <c r="J2902" s="24" t="s">
        <v>3048</v>
      </c>
      <c r="K2902" s="26">
        <v>45824</v>
      </c>
      <c r="L2902" s="26">
        <v>46013</v>
      </c>
      <c r="M2902" s="26">
        <v>46013</v>
      </c>
      <c r="N2902" s="26">
        <v>46956</v>
      </c>
      <c r="O2902" s="24"/>
      <c r="P2902" s="24" t="s">
        <v>3069</v>
      </c>
      <c r="Q2902" s="24" t="s">
        <v>3070</v>
      </c>
      <c r="R2902" s="24" t="s">
        <v>974</v>
      </c>
    </row>
    <row r="2903" spans="1:18" ht="27">
      <c r="A2903" s="24">
        <v>2902</v>
      </c>
      <c r="B2903" s="24" t="s">
        <v>1858</v>
      </c>
      <c r="C2903" s="29">
        <v>202541129942</v>
      </c>
      <c r="D2903" s="24" t="s">
        <v>37</v>
      </c>
      <c r="E2903" s="24" t="s">
        <v>1859</v>
      </c>
      <c r="F2903" s="24" t="s">
        <v>3059</v>
      </c>
      <c r="G2903" s="24" t="s">
        <v>3330</v>
      </c>
      <c r="H2903" s="25" t="s">
        <v>11288</v>
      </c>
      <c r="I2903" s="24" t="s">
        <v>23</v>
      </c>
      <c r="J2903" s="24" t="s">
        <v>3048</v>
      </c>
      <c r="K2903" s="26">
        <v>45818</v>
      </c>
      <c r="L2903" s="26">
        <v>46013</v>
      </c>
      <c r="M2903" s="26">
        <v>46013</v>
      </c>
      <c r="N2903" s="26">
        <v>46956</v>
      </c>
      <c r="O2903" s="24"/>
      <c r="P2903" s="24" t="s">
        <v>3239</v>
      </c>
      <c r="Q2903" s="24" t="s">
        <v>3240</v>
      </c>
      <c r="R2903" s="24" t="s">
        <v>974</v>
      </c>
    </row>
    <row r="2904" spans="1:18" ht="40.200000000000003">
      <c r="A2904" s="24">
        <v>2903</v>
      </c>
      <c r="B2904" s="24" t="s">
        <v>1860</v>
      </c>
      <c r="C2904" s="29">
        <v>202541129986</v>
      </c>
      <c r="D2904" s="24" t="s">
        <v>37</v>
      </c>
      <c r="E2904" s="24" t="s">
        <v>1861</v>
      </c>
      <c r="F2904" s="24" t="s">
        <v>3059</v>
      </c>
      <c r="G2904" s="24" t="s">
        <v>3330</v>
      </c>
      <c r="H2904" s="25" t="s">
        <v>11289</v>
      </c>
      <c r="I2904" s="24" t="s">
        <v>23</v>
      </c>
      <c r="J2904" s="24" t="s">
        <v>3048</v>
      </c>
      <c r="K2904" s="26">
        <v>45722</v>
      </c>
      <c r="L2904" s="26">
        <v>46013</v>
      </c>
      <c r="M2904" s="26">
        <v>46013</v>
      </c>
      <c r="N2904" s="26">
        <v>46956</v>
      </c>
      <c r="O2904" s="24"/>
      <c r="P2904" s="24" t="s">
        <v>3220</v>
      </c>
      <c r="Q2904" s="24" t="s">
        <v>3221</v>
      </c>
      <c r="R2904" s="24" t="s">
        <v>974</v>
      </c>
    </row>
    <row r="2905" spans="1:18" ht="53.4">
      <c r="A2905" s="24">
        <v>2904</v>
      </c>
      <c r="B2905" s="24" t="s">
        <v>1862</v>
      </c>
      <c r="C2905" s="29">
        <v>202541129970</v>
      </c>
      <c r="D2905" s="24" t="s">
        <v>37</v>
      </c>
      <c r="E2905" s="24" t="s">
        <v>1863</v>
      </c>
      <c r="F2905" s="24" t="s">
        <v>3059</v>
      </c>
      <c r="G2905" s="24" t="s">
        <v>3330</v>
      </c>
      <c r="H2905" s="25" t="s">
        <v>11290</v>
      </c>
      <c r="I2905" s="24" t="s">
        <v>23</v>
      </c>
      <c r="J2905" s="24" t="s">
        <v>3048</v>
      </c>
      <c r="K2905" s="26">
        <v>45902</v>
      </c>
      <c r="L2905" s="26">
        <v>46013</v>
      </c>
      <c r="M2905" s="26">
        <v>46013</v>
      </c>
      <c r="N2905" s="26">
        <v>46956</v>
      </c>
      <c r="O2905" s="24"/>
      <c r="P2905" s="24" t="s">
        <v>3069</v>
      </c>
      <c r="Q2905" s="24" t="s">
        <v>3070</v>
      </c>
      <c r="R2905" s="24" t="s">
        <v>974</v>
      </c>
    </row>
    <row r="2906" spans="1:18" ht="53.4">
      <c r="A2906" s="24">
        <v>2905</v>
      </c>
      <c r="B2906" s="24" t="s">
        <v>1866</v>
      </c>
      <c r="C2906" s="29">
        <v>202541130371</v>
      </c>
      <c r="D2906" s="24" t="s">
        <v>37</v>
      </c>
      <c r="E2906" s="24" t="s">
        <v>1867</v>
      </c>
      <c r="F2906" s="24" t="s">
        <v>3059</v>
      </c>
      <c r="G2906" s="24" t="s">
        <v>3330</v>
      </c>
      <c r="H2906" s="25" t="s">
        <v>11291</v>
      </c>
      <c r="I2906" s="24" t="s">
        <v>23</v>
      </c>
      <c r="J2906" s="24" t="s">
        <v>3048</v>
      </c>
      <c r="K2906" s="26">
        <v>45975</v>
      </c>
      <c r="L2906" s="26">
        <v>46013</v>
      </c>
      <c r="M2906" s="26">
        <v>46013</v>
      </c>
      <c r="N2906" s="26">
        <v>46956</v>
      </c>
      <c r="O2906" s="24"/>
      <c r="P2906" s="24" t="s">
        <v>3098</v>
      </c>
      <c r="Q2906" s="24" t="s">
        <v>3099</v>
      </c>
      <c r="R2906" s="24" t="s">
        <v>974</v>
      </c>
    </row>
    <row r="2907" spans="1:18" ht="53.4">
      <c r="A2907" s="24">
        <v>2906</v>
      </c>
      <c r="B2907" s="24" t="s">
        <v>1852</v>
      </c>
      <c r="C2907" s="29">
        <v>202541129959</v>
      </c>
      <c r="D2907" s="24" t="s">
        <v>37</v>
      </c>
      <c r="E2907" s="24" t="s">
        <v>1853</v>
      </c>
      <c r="F2907" s="24" t="s">
        <v>3059</v>
      </c>
      <c r="G2907" s="24" t="s">
        <v>3330</v>
      </c>
      <c r="H2907" s="25" t="s">
        <v>11292</v>
      </c>
      <c r="I2907" s="24" t="s">
        <v>23</v>
      </c>
      <c r="J2907" s="24" t="s">
        <v>3048</v>
      </c>
      <c r="K2907" s="26">
        <v>45982</v>
      </c>
      <c r="L2907" s="26">
        <v>46013</v>
      </c>
      <c r="M2907" s="26">
        <v>46013</v>
      </c>
      <c r="N2907" s="26">
        <v>46956</v>
      </c>
      <c r="O2907" s="24"/>
      <c r="P2907" s="24" t="s">
        <v>3204</v>
      </c>
      <c r="Q2907" s="24" t="s">
        <v>3205</v>
      </c>
      <c r="R2907" s="24" t="s">
        <v>974</v>
      </c>
    </row>
    <row r="2908" spans="1:18" ht="53.4">
      <c r="A2908" s="24">
        <v>2907</v>
      </c>
      <c r="B2908" s="24" t="s">
        <v>1850</v>
      </c>
      <c r="C2908" s="29">
        <v>202541130069</v>
      </c>
      <c r="D2908" s="24" t="s">
        <v>37</v>
      </c>
      <c r="E2908" s="24" t="s">
        <v>1851</v>
      </c>
      <c r="F2908" s="24" t="s">
        <v>3059</v>
      </c>
      <c r="G2908" s="24" t="s">
        <v>11293</v>
      </c>
      <c r="H2908" s="25" t="s">
        <v>11294</v>
      </c>
      <c r="I2908" s="24" t="s">
        <v>23</v>
      </c>
      <c r="J2908" s="24" t="s">
        <v>3048</v>
      </c>
      <c r="K2908" s="26">
        <v>45992</v>
      </c>
      <c r="L2908" s="26">
        <v>46013</v>
      </c>
      <c r="M2908" s="26">
        <v>46013</v>
      </c>
      <c r="N2908" s="26">
        <v>46956</v>
      </c>
      <c r="O2908" s="24"/>
      <c r="P2908" s="24" t="s">
        <v>3893</v>
      </c>
      <c r="Q2908" s="24" t="s">
        <v>3894</v>
      </c>
      <c r="R2908" s="24" t="s">
        <v>974</v>
      </c>
    </row>
    <row r="2909" spans="1:18" ht="53.4">
      <c r="A2909" s="24">
        <v>2908</v>
      </c>
      <c r="B2909" s="24" t="s">
        <v>1854</v>
      </c>
      <c r="C2909" s="29">
        <v>202541129971</v>
      </c>
      <c r="D2909" s="24" t="s">
        <v>37</v>
      </c>
      <c r="E2909" s="24" t="s">
        <v>1855</v>
      </c>
      <c r="F2909" s="24" t="s">
        <v>3059</v>
      </c>
      <c r="G2909" s="24" t="s">
        <v>3330</v>
      </c>
      <c r="H2909" s="25" t="s">
        <v>11295</v>
      </c>
      <c r="I2909" s="24" t="s">
        <v>23</v>
      </c>
      <c r="J2909" s="24" t="s">
        <v>3048</v>
      </c>
      <c r="K2909" s="26">
        <v>45966</v>
      </c>
      <c r="L2909" s="26">
        <v>46013</v>
      </c>
      <c r="M2909" s="26">
        <v>46013</v>
      </c>
      <c r="N2909" s="26">
        <v>46956</v>
      </c>
      <c r="O2909" s="24"/>
      <c r="P2909" s="24" t="s">
        <v>3215</v>
      </c>
      <c r="Q2909" s="24" t="s">
        <v>3216</v>
      </c>
      <c r="R2909" s="24" t="s">
        <v>974</v>
      </c>
    </row>
    <row r="2910" spans="1:18" ht="40.200000000000003">
      <c r="A2910" s="24">
        <v>2909</v>
      </c>
      <c r="B2910" s="24" t="s">
        <v>11296</v>
      </c>
      <c r="C2910" s="29">
        <v>202517130374</v>
      </c>
      <c r="D2910" s="24" t="s">
        <v>236</v>
      </c>
      <c r="E2910" s="24" t="s">
        <v>11297</v>
      </c>
      <c r="F2910" s="24" t="s">
        <v>3312</v>
      </c>
      <c r="G2910" s="24" t="s">
        <v>3741</v>
      </c>
      <c r="H2910" s="25" t="s">
        <v>11298</v>
      </c>
      <c r="I2910" s="24"/>
      <c r="J2910" s="24" t="s">
        <v>3048</v>
      </c>
      <c r="K2910" s="26">
        <v>45923</v>
      </c>
      <c r="L2910" s="26">
        <v>45156</v>
      </c>
      <c r="M2910" s="26">
        <v>46013</v>
      </c>
      <c r="N2910" s="24"/>
      <c r="O2910" s="26">
        <v>46013</v>
      </c>
      <c r="P2910" s="24" t="s">
        <v>3069</v>
      </c>
      <c r="Q2910" s="24" t="s">
        <v>3070</v>
      </c>
      <c r="R2910" s="24" t="s">
        <v>988</v>
      </c>
    </row>
    <row r="2911" spans="1:18" ht="53.4">
      <c r="A2911" s="24">
        <v>2910</v>
      </c>
      <c r="B2911" s="24" t="s">
        <v>11299</v>
      </c>
      <c r="C2911" s="29">
        <v>202541130296</v>
      </c>
      <c r="D2911" s="24" t="s">
        <v>33</v>
      </c>
      <c r="E2911" s="24" t="s">
        <v>11300</v>
      </c>
      <c r="F2911" s="24" t="s">
        <v>3052</v>
      </c>
      <c r="G2911" s="24" t="s">
        <v>3319</v>
      </c>
      <c r="H2911" s="25" t="s">
        <v>11301</v>
      </c>
      <c r="I2911" s="24" t="s">
        <v>23</v>
      </c>
      <c r="J2911" s="24" t="s">
        <v>3048</v>
      </c>
      <c r="K2911" s="26">
        <v>45861</v>
      </c>
      <c r="L2911" s="26">
        <v>46013</v>
      </c>
      <c r="M2911" s="26">
        <v>46013</v>
      </c>
      <c r="N2911" s="24"/>
      <c r="O2911" s="26">
        <v>46084</v>
      </c>
      <c r="P2911" s="24" t="s">
        <v>7302</v>
      </c>
      <c r="Q2911" s="24" t="s">
        <v>3705</v>
      </c>
      <c r="R2911" s="24" t="s">
        <v>988</v>
      </c>
    </row>
    <row r="2912" spans="1:18" ht="40.200000000000003">
      <c r="A2912" s="24">
        <v>2911</v>
      </c>
      <c r="B2912" s="24" t="s">
        <v>11302</v>
      </c>
      <c r="C2912" s="29">
        <v>202517130321</v>
      </c>
      <c r="D2912" s="24" t="s">
        <v>61</v>
      </c>
      <c r="E2912" s="24" t="s">
        <v>11303</v>
      </c>
      <c r="F2912" s="24" t="s">
        <v>3066</v>
      </c>
      <c r="G2912" s="24" t="s">
        <v>3067</v>
      </c>
      <c r="H2912" s="25" t="s">
        <v>11304</v>
      </c>
      <c r="I2912" s="24"/>
      <c r="J2912" s="24" t="s">
        <v>3048</v>
      </c>
      <c r="K2912" s="26">
        <v>46000</v>
      </c>
      <c r="L2912" s="26">
        <v>45387</v>
      </c>
      <c r="M2912" s="26">
        <v>46013</v>
      </c>
      <c r="N2912" s="24"/>
      <c r="O2912" s="26">
        <v>46156</v>
      </c>
      <c r="P2912" s="24" t="s">
        <v>3141</v>
      </c>
      <c r="Q2912" s="24" t="s">
        <v>3142</v>
      </c>
      <c r="R2912" s="24" t="s">
        <v>988</v>
      </c>
    </row>
    <row r="2913" spans="1:18" ht="40.200000000000003">
      <c r="A2913" s="24">
        <v>2912</v>
      </c>
      <c r="B2913" s="24" t="s">
        <v>1864</v>
      </c>
      <c r="C2913" s="29">
        <v>202511129998</v>
      </c>
      <c r="D2913" s="24" t="s">
        <v>219</v>
      </c>
      <c r="E2913" s="24" t="s">
        <v>1865</v>
      </c>
      <c r="F2913" s="24" t="s">
        <v>3091</v>
      </c>
      <c r="G2913" s="24" t="s">
        <v>11305</v>
      </c>
      <c r="H2913" s="25" t="s">
        <v>11306</v>
      </c>
      <c r="I2913" s="24" t="s">
        <v>3152</v>
      </c>
      <c r="J2913" s="24" t="s">
        <v>3048</v>
      </c>
      <c r="K2913" s="26">
        <v>46011</v>
      </c>
      <c r="L2913" s="26">
        <v>46013</v>
      </c>
      <c r="M2913" s="26">
        <v>46013</v>
      </c>
      <c r="N2913" s="26">
        <v>46956</v>
      </c>
      <c r="O2913" s="24"/>
      <c r="P2913" s="24" t="s">
        <v>3968</v>
      </c>
      <c r="Q2913" s="24" t="s">
        <v>3969</v>
      </c>
      <c r="R2913" s="24" t="s">
        <v>968</v>
      </c>
    </row>
    <row r="2914" spans="1:18" ht="53.4">
      <c r="A2914" s="24">
        <v>2913</v>
      </c>
      <c r="B2914" s="24" t="s">
        <v>11307</v>
      </c>
      <c r="C2914" s="29">
        <v>202517130113</v>
      </c>
      <c r="D2914" s="24" t="s">
        <v>48</v>
      </c>
      <c r="E2914" s="24" t="s">
        <v>11308</v>
      </c>
      <c r="F2914" s="24" t="s">
        <v>3066</v>
      </c>
      <c r="G2914" s="24" t="s">
        <v>3319</v>
      </c>
      <c r="H2914" s="25" t="s">
        <v>11309</v>
      </c>
      <c r="I2914" s="24"/>
      <c r="J2914" s="24" t="s">
        <v>3048</v>
      </c>
      <c r="K2914" s="26">
        <v>45940</v>
      </c>
      <c r="L2914" s="26">
        <v>45097</v>
      </c>
      <c r="M2914" s="26">
        <v>46013</v>
      </c>
      <c r="N2914" s="24"/>
      <c r="O2914" s="26">
        <v>46013</v>
      </c>
      <c r="P2914" s="24" t="s">
        <v>3289</v>
      </c>
      <c r="Q2914" s="24" t="s">
        <v>3290</v>
      </c>
      <c r="R2914" s="24" t="s">
        <v>988</v>
      </c>
    </row>
    <row r="2915" spans="1:18" ht="53.4">
      <c r="A2915" s="24">
        <v>2914</v>
      </c>
      <c r="B2915" s="24" t="s">
        <v>11310</v>
      </c>
      <c r="C2915" s="29">
        <v>202541130288</v>
      </c>
      <c r="D2915" s="24" t="s">
        <v>128</v>
      </c>
      <c r="E2915" s="24" t="s">
        <v>11311</v>
      </c>
      <c r="F2915" s="24" t="s">
        <v>3052</v>
      </c>
      <c r="G2915" s="24" t="s">
        <v>128</v>
      </c>
      <c r="H2915" s="25" t="s">
        <v>11312</v>
      </c>
      <c r="I2915" s="24" t="s">
        <v>23</v>
      </c>
      <c r="J2915" s="24" t="s">
        <v>3048</v>
      </c>
      <c r="K2915" s="26">
        <v>46013</v>
      </c>
      <c r="L2915" s="26">
        <v>46013</v>
      </c>
      <c r="M2915" s="26">
        <v>46013</v>
      </c>
      <c r="N2915" s="24"/>
      <c r="O2915" s="26">
        <v>46107</v>
      </c>
      <c r="P2915" s="24" t="s">
        <v>3968</v>
      </c>
      <c r="Q2915" s="24" t="s">
        <v>3969</v>
      </c>
      <c r="R2915" s="24" t="s">
        <v>988</v>
      </c>
    </row>
    <row r="2916" spans="1:18" ht="66.599999999999994">
      <c r="A2916" s="24">
        <v>2915</v>
      </c>
      <c r="B2916" s="24" t="s">
        <v>11313</v>
      </c>
      <c r="C2916" s="29">
        <v>202547130377</v>
      </c>
      <c r="D2916" s="24" t="s">
        <v>113</v>
      </c>
      <c r="E2916" s="24" t="s">
        <v>11314</v>
      </c>
      <c r="F2916" s="24" t="s">
        <v>3091</v>
      </c>
      <c r="G2916" s="24" t="s">
        <v>3199</v>
      </c>
      <c r="H2916" s="25" t="s">
        <v>11315</v>
      </c>
      <c r="I2916" s="24"/>
      <c r="J2916" s="24" t="s">
        <v>3048</v>
      </c>
      <c r="K2916" s="26">
        <v>45996</v>
      </c>
      <c r="L2916" s="26">
        <v>45091</v>
      </c>
      <c r="M2916" s="26">
        <v>46013</v>
      </c>
      <c r="N2916" s="24"/>
      <c r="O2916" s="26">
        <v>46013</v>
      </c>
      <c r="P2916" s="24" t="s">
        <v>3120</v>
      </c>
      <c r="Q2916" s="24" t="s">
        <v>3121</v>
      </c>
      <c r="R2916" s="24" t="s">
        <v>988</v>
      </c>
    </row>
    <row r="2917" spans="1:18" ht="40.200000000000003">
      <c r="A2917" s="24">
        <v>2916</v>
      </c>
      <c r="B2917" s="24" t="s">
        <v>826</v>
      </c>
      <c r="C2917" s="29">
        <v>202514130098</v>
      </c>
      <c r="D2917" s="24" t="s">
        <v>110</v>
      </c>
      <c r="E2917" s="24" t="s">
        <v>827</v>
      </c>
      <c r="F2917" s="24" t="s">
        <v>3066</v>
      </c>
      <c r="G2917" s="24" t="s">
        <v>3077</v>
      </c>
      <c r="H2917" s="25" t="s">
        <v>4024</v>
      </c>
      <c r="I2917" s="24"/>
      <c r="J2917" s="24" t="s">
        <v>3048</v>
      </c>
      <c r="K2917" s="26">
        <v>45944</v>
      </c>
      <c r="L2917" s="26">
        <v>45656</v>
      </c>
      <c r="M2917" s="26">
        <v>46013</v>
      </c>
      <c r="N2917" s="26">
        <v>46598</v>
      </c>
      <c r="O2917" s="24"/>
      <c r="P2917" s="24" t="s">
        <v>3289</v>
      </c>
      <c r="Q2917" s="24" t="s">
        <v>3290</v>
      </c>
      <c r="R2917" s="24" t="s">
        <v>650</v>
      </c>
    </row>
    <row r="2918" spans="1:18" ht="40.200000000000003">
      <c r="A2918" s="24">
        <v>2917</v>
      </c>
      <c r="B2918" s="24" t="s">
        <v>11316</v>
      </c>
      <c r="C2918" s="29">
        <v>202517129823</v>
      </c>
      <c r="D2918" s="24" t="s">
        <v>76</v>
      </c>
      <c r="E2918" s="24" t="s">
        <v>11317</v>
      </c>
      <c r="F2918" s="24" t="s">
        <v>3066</v>
      </c>
      <c r="G2918" s="24" t="s">
        <v>3319</v>
      </c>
      <c r="H2918" s="25" t="s">
        <v>11318</v>
      </c>
      <c r="I2918" s="24"/>
      <c r="J2918" s="24" t="s">
        <v>3048</v>
      </c>
      <c r="K2918" s="26">
        <v>45979</v>
      </c>
      <c r="L2918" s="26">
        <v>45106</v>
      </c>
      <c r="M2918" s="26">
        <v>46013</v>
      </c>
      <c r="N2918" s="24"/>
      <c r="O2918" s="26">
        <v>46013</v>
      </c>
      <c r="P2918" s="24" t="s">
        <v>3284</v>
      </c>
      <c r="Q2918" s="24" t="s">
        <v>3285</v>
      </c>
      <c r="R2918" s="24" t="s">
        <v>988</v>
      </c>
    </row>
    <row r="2919" spans="1:18" ht="27">
      <c r="A2919" s="24">
        <v>2918</v>
      </c>
      <c r="B2919" s="24" t="s">
        <v>11319</v>
      </c>
      <c r="C2919" s="29">
        <v>202517129824</v>
      </c>
      <c r="D2919" s="24" t="s">
        <v>51</v>
      </c>
      <c r="E2919" s="24" t="s">
        <v>11320</v>
      </c>
      <c r="F2919" s="24" t="s">
        <v>3091</v>
      </c>
      <c r="G2919" s="24" t="s">
        <v>51</v>
      </c>
      <c r="H2919" s="25" t="s">
        <v>11321</v>
      </c>
      <c r="I2919" s="24"/>
      <c r="J2919" s="24" t="s">
        <v>3048</v>
      </c>
      <c r="K2919" s="26">
        <v>45979</v>
      </c>
      <c r="L2919" s="26">
        <v>45107</v>
      </c>
      <c r="M2919" s="26">
        <v>46013</v>
      </c>
      <c r="N2919" s="24"/>
      <c r="O2919" s="26">
        <v>46013</v>
      </c>
      <c r="P2919" s="24" t="s">
        <v>3158</v>
      </c>
      <c r="Q2919" s="24" t="s">
        <v>3159</v>
      </c>
      <c r="R2919" s="24" t="s">
        <v>988</v>
      </c>
    </row>
    <row r="2920" spans="1:18" ht="53.4">
      <c r="A2920" s="24">
        <v>2919</v>
      </c>
      <c r="B2920" s="24" t="s">
        <v>11322</v>
      </c>
      <c r="C2920" s="29">
        <v>202531130059</v>
      </c>
      <c r="D2920" s="24" t="s">
        <v>38</v>
      </c>
      <c r="E2920" s="24" t="s">
        <v>11323</v>
      </c>
      <c r="F2920" s="24" t="s">
        <v>3052</v>
      </c>
      <c r="G2920" s="24" t="s">
        <v>38</v>
      </c>
      <c r="H2920" s="25" t="s">
        <v>11324</v>
      </c>
      <c r="I2920" s="24" t="s">
        <v>23</v>
      </c>
      <c r="J2920" s="24" t="s">
        <v>3162</v>
      </c>
      <c r="K2920" s="26">
        <v>45678</v>
      </c>
      <c r="L2920" s="26">
        <v>46013</v>
      </c>
      <c r="M2920" s="26">
        <v>46013</v>
      </c>
      <c r="N2920" s="24"/>
      <c r="O2920" s="26">
        <v>46013</v>
      </c>
      <c r="P2920" s="24" t="s">
        <v>3098</v>
      </c>
      <c r="Q2920" s="24" t="s">
        <v>3099</v>
      </c>
      <c r="R2920" s="24" t="s">
        <v>988</v>
      </c>
    </row>
    <row r="2921" spans="1:18" ht="40.200000000000003">
      <c r="A2921" s="24">
        <v>2920</v>
      </c>
      <c r="B2921" s="24" t="s">
        <v>1844</v>
      </c>
      <c r="C2921" s="29">
        <v>202541129996</v>
      </c>
      <c r="D2921" s="24" t="s">
        <v>178</v>
      </c>
      <c r="E2921" s="24" t="s">
        <v>1845</v>
      </c>
      <c r="F2921" s="24" t="s">
        <v>3091</v>
      </c>
      <c r="G2921" s="24" t="s">
        <v>4371</v>
      </c>
      <c r="H2921" s="25" t="s">
        <v>11325</v>
      </c>
      <c r="I2921" s="24" t="s">
        <v>23</v>
      </c>
      <c r="J2921" s="24" t="s">
        <v>3048</v>
      </c>
      <c r="K2921" s="26">
        <v>46009</v>
      </c>
      <c r="L2921" s="26">
        <v>46013</v>
      </c>
      <c r="M2921" s="26">
        <v>46013</v>
      </c>
      <c r="N2921" s="26">
        <v>46956</v>
      </c>
      <c r="O2921" s="24"/>
      <c r="P2921" s="24" t="s">
        <v>3149</v>
      </c>
      <c r="Q2921" s="24" t="s">
        <v>3150</v>
      </c>
      <c r="R2921" s="24" t="s">
        <v>974</v>
      </c>
    </row>
    <row r="2922" spans="1:18" ht="40.200000000000003">
      <c r="A2922" s="24">
        <v>2921</v>
      </c>
      <c r="B2922" s="24" t="s">
        <v>11326</v>
      </c>
      <c r="C2922" s="29">
        <v>202517129943</v>
      </c>
      <c r="D2922" s="24" t="s">
        <v>32</v>
      </c>
      <c r="E2922" s="24" t="s">
        <v>11327</v>
      </c>
      <c r="F2922" s="24" t="s">
        <v>3066</v>
      </c>
      <c r="G2922" s="24" t="s">
        <v>3067</v>
      </c>
      <c r="H2922" s="25" t="s">
        <v>11328</v>
      </c>
      <c r="I2922" s="24"/>
      <c r="J2922" s="24" t="s">
        <v>3048</v>
      </c>
      <c r="K2922" s="26">
        <v>46001</v>
      </c>
      <c r="L2922" s="26">
        <v>45254</v>
      </c>
      <c r="M2922" s="26">
        <v>46013</v>
      </c>
      <c r="N2922" s="24"/>
      <c r="O2922" s="26">
        <v>46013</v>
      </c>
      <c r="P2922" s="24" t="s">
        <v>3141</v>
      </c>
      <c r="Q2922" s="24" t="s">
        <v>3142</v>
      </c>
      <c r="R2922" s="24" t="s">
        <v>988</v>
      </c>
    </row>
    <row r="2923" spans="1:18" ht="40.200000000000003">
      <c r="A2923" s="24">
        <v>2922</v>
      </c>
      <c r="B2923" s="24" t="s">
        <v>11329</v>
      </c>
      <c r="C2923" s="29">
        <v>202517130379</v>
      </c>
      <c r="D2923" s="24" t="s">
        <v>393</v>
      </c>
      <c r="E2923" s="24" t="s">
        <v>11330</v>
      </c>
      <c r="F2923" s="24" t="s">
        <v>3432</v>
      </c>
      <c r="G2923" s="24" t="s">
        <v>11331</v>
      </c>
      <c r="H2923" s="25" t="s">
        <v>11332</v>
      </c>
      <c r="I2923" s="24"/>
      <c r="J2923" s="24" t="s">
        <v>3048</v>
      </c>
      <c r="K2923" s="26">
        <v>45975</v>
      </c>
      <c r="L2923" s="26">
        <v>45099</v>
      </c>
      <c r="M2923" s="26">
        <v>46013</v>
      </c>
      <c r="N2923" s="24"/>
      <c r="O2923" s="26">
        <v>46013</v>
      </c>
      <c r="P2923" s="24" t="s">
        <v>3130</v>
      </c>
      <c r="Q2923" s="24" t="s">
        <v>3131</v>
      </c>
      <c r="R2923" s="24" t="s">
        <v>988</v>
      </c>
    </row>
    <row r="2924" spans="1:18" ht="53.4">
      <c r="A2924" s="24">
        <v>2923</v>
      </c>
      <c r="B2924" s="24" t="s">
        <v>1846</v>
      </c>
      <c r="C2924" s="29">
        <v>202541130416</v>
      </c>
      <c r="D2924" s="24" t="s">
        <v>420</v>
      </c>
      <c r="E2924" s="24" t="s">
        <v>1847</v>
      </c>
      <c r="F2924" s="24" t="s">
        <v>3091</v>
      </c>
      <c r="G2924" s="24" t="s">
        <v>5431</v>
      </c>
      <c r="H2924" s="25" t="s">
        <v>11333</v>
      </c>
      <c r="I2924" s="24" t="s">
        <v>3152</v>
      </c>
      <c r="J2924" s="24" t="s">
        <v>3048</v>
      </c>
      <c r="K2924" s="26">
        <v>45996</v>
      </c>
      <c r="L2924" s="26">
        <v>46013</v>
      </c>
      <c r="M2924" s="26">
        <v>46013</v>
      </c>
      <c r="N2924" s="26">
        <v>46956</v>
      </c>
      <c r="O2924" s="24"/>
      <c r="P2924" s="24" t="s">
        <v>3289</v>
      </c>
      <c r="Q2924" s="24" t="s">
        <v>3290</v>
      </c>
      <c r="R2924" s="24" t="s">
        <v>968</v>
      </c>
    </row>
    <row r="2925" spans="1:18" ht="40.200000000000003">
      <c r="A2925" s="24">
        <v>2924</v>
      </c>
      <c r="B2925" s="24" t="s">
        <v>11334</v>
      </c>
      <c r="C2925" s="29">
        <v>202547130173</v>
      </c>
      <c r="D2925" s="24" t="s">
        <v>81</v>
      </c>
      <c r="E2925" s="24" t="s">
        <v>11335</v>
      </c>
      <c r="F2925" s="24" t="s">
        <v>3066</v>
      </c>
      <c r="G2925" s="24" t="s">
        <v>3319</v>
      </c>
      <c r="H2925" s="25" t="s">
        <v>11336</v>
      </c>
      <c r="I2925" s="24"/>
      <c r="J2925" s="24" t="s">
        <v>3048</v>
      </c>
      <c r="K2925" s="26">
        <v>45996</v>
      </c>
      <c r="L2925" s="26">
        <v>45145</v>
      </c>
      <c r="M2925" s="26">
        <v>46013</v>
      </c>
      <c r="N2925" s="24"/>
      <c r="O2925" s="26">
        <v>46013</v>
      </c>
      <c r="P2925" s="24" t="s">
        <v>3321</v>
      </c>
      <c r="Q2925" s="24" t="s">
        <v>3322</v>
      </c>
      <c r="R2925" s="24" t="s">
        <v>988</v>
      </c>
    </row>
    <row r="2926" spans="1:18" ht="40.200000000000003">
      <c r="A2926" s="24">
        <v>2925</v>
      </c>
      <c r="B2926" s="24" t="s">
        <v>11337</v>
      </c>
      <c r="C2926" s="29">
        <v>202517129879</v>
      </c>
      <c r="D2926" s="24" t="s">
        <v>31</v>
      </c>
      <c r="E2926" s="24" t="s">
        <v>11338</v>
      </c>
      <c r="F2926" s="24" t="s">
        <v>3091</v>
      </c>
      <c r="G2926" s="24" t="s">
        <v>31</v>
      </c>
      <c r="H2926" s="25" t="s">
        <v>11339</v>
      </c>
      <c r="I2926" s="24"/>
      <c r="J2926" s="24" t="s">
        <v>3048</v>
      </c>
      <c r="K2926" s="26">
        <v>46010</v>
      </c>
      <c r="L2926" s="26">
        <v>45148</v>
      </c>
      <c r="M2926" s="26">
        <v>46013</v>
      </c>
      <c r="N2926" s="24"/>
      <c r="O2926" s="26">
        <v>46013</v>
      </c>
      <c r="P2926" s="24" t="s">
        <v>3114</v>
      </c>
      <c r="Q2926" s="24" t="s">
        <v>3094</v>
      </c>
      <c r="R2926" s="24" t="s">
        <v>988</v>
      </c>
    </row>
    <row r="2927" spans="1:18" ht="40.200000000000003">
      <c r="A2927" s="24">
        <v>2926</v>
      </c>
      <c r="B2927" s="24" t="s">
        <v>11340</v>
      </c>
      <c r="C2927" s="29">
        <v>202517129812</v>
      </c>
      <c r="D2927" s="24" t="s">
        <v>31</v>
      </c>
      <c r="E2927" s="24" t="s">
        <v>11341</v>
      </c>
      <c r="F2927" s="24" t="s">
        <v>3091</v>
      </c>
      <c r="G2927" s="24" t="s">
        <v>31</v>
      </c>
      <c r="H2927" s="25" t="s">
        <v>11342</v>
      </c>
      <c r="I2927" s="24"/>
      <c r="J2927" s="24" t="s">
        <v>3048</v>
      </c>
      <c r="K2927" s="26">
        <v>46010</v>
      </c>
      <c r="L2927" s="26">
        <v>45170</v>
      </c>
      <c r="M2927" s="26">
        <v>46013</v>
      </c>
      <c r="N2927" s="24"/>
      <c r="O2927" s="26">
        <v>46013</v>
      </c>
      <c r="P2927" s="24" t="s">
        <v>3114</v>
      </c>
      <c r="Q2927" s="24" t="s">
        <v>3094</v>
      </c>
      <c r="R2927" s="24" t="s">
        <v>988</v>
      </c>
    </row>
    <row r="2928" spans="1:18" ht="40.200000000000003">
      <c r="A2928" s="24">
        <v>2927</v>
      </c>
      <c r="B2928" s="24" t="s">
        <v>1848</v>
      </c>
      <c r="C2928" s="29">
        <v>202541130022</v>
      </c>
      <c r="D2928" s="24" t="s">
        <v>31</v>
      </c>
      <c r="E2928" s="24" t="s">
        <v>1849</v>
      </c>
      <c r="F2928" s="24" t="s">
        <v>3091</v>
      </c>
      <c r="G2928" s="24" t="s">
        <v>31</v>
      </c>
      <c r="H2928" s="25" t="s">
        <v>11343</v>
      </c>
      <c r="I2928" s="24" t="s">
        <v>3152</v>
      </c>
      <c r="J2928" s="24" t="s">
        <v>3048</v>
      </c>
      <c r="K2928" s="26">
        <v>46011</v>
      </c>
      <c r="L2928" s="26">
        <v>46013</v>
      </c>
      <c r="M2928" s="26">
        <v>46013</v>
      </c>
      <c r="N2928" s="26">
        <v>46956</v>
      </c>
      <c r="O2928" s="24"/>
      <c r="P2928" s="24" t="s">
        <v>4022</v>
      </c>
      <c r="Q2928" s="24" t="s">
        <v>3104</v>
      </c>
      <c r="R2928" s="24" t="s">
        <v>968</v>
      </c>
    </row>
    <row r="2929" spans="1:18" ht="40.200000000000003">
      <c r="A2929" s="24">
        <v>2928</v>
      </c>
      <c r="B2929" s="24" t="s">
        <v>11344</v>
      </c>
      <c r="C2929" s="29">
        <v>202547130167</v>
      </c>
      <c r="D2929" s="24" t="s">
        <v>31</v>
      </c>
      <c r="E2929" s="24" t="s">
        <v>11345</v>
      </c>
      <c r="F2929" s="24" t="s">
        <v>3091</v>
      </c>
      <c r="G2929" s="24" t="s">
        <v>31</v>
      </c>
      <c r="H2929" s="25" t="s">
        <v>11346</v>
      </c>
      <c r="I2929" s="24"/>
      <c r="J2929" s="24" t="s">
        <v>3048</v>
      </c>
      <c r="K2929" s="26">
        <v>46008</v>
      </c>
      <c r="L2929" s="26">
        <v>46013</v>
      </c>
      <c r="M2929" s="26">
        <v>46013</v>
      </c>
      <c r="N2929" s="24"/>
      <c r="O2929" s="26">
        <v>46013</v>
      </c>
      <c r="P2929" s="24" t="s">
        <v>4022</v>
      </c>
      <c r="Q2929" s="24" t="s">
        <v>3104</v>
      </c>
      <c r="R2929" s="24" t="s">
        <v>988</v>
      </c>
    </row>
    <row r="2930" spans="1:18" ht="53.4">
      <c r="A2930" s="24">
        <v>2929</v>
      </c>
      <c r="B2930" s="24" t="s">
        <v>11347</v>
      </c>
      <c r="C2930" s="29">
        <v>202528130124</v>
      </c>
      <c r="D2930" s="24" t="s">
        <v>31</v>
      </c>
      <c r="E2930" s="24" t="s">
        <v>11348</v>
      </c>
      <c r="F2930" s="24" t="s">
        <v>3091</v>
      </c>
      <c r="G2930" s="24" t="s">
        <v>31</v>
      </c>
      <c r="H2930" s="25" t="s">
        <v>11349</v>
      </c>
      <c r="I2930" s="24"/>
      <c r="J2930" s="24" t="s">
        <v>3048</v>
      </c>
      <c r="K2930" s="26">
        <v>46002</v>
      </c>
      <c r="L2930" s="26">
        <v>46013</v>
      </c>
      <c r="M2930" s="26">
        <v>46013</v>
      </c>
      <c r="N2930" s="24"/>
      <c r="O2930" s="26">
        <v>46013</v>
      </c>
      <c r="P2930" s="24" t="s">
        <v>3114</v>
      </c>
      <c r="Q2930" s="24" t="s">
        <v>3094</v>
      </c>
      <c r="R2930" s="24" t="s">
        <v>988</v>
      </c>
    </row>
    <row r="2931" spans="1:18" ht="40.200000000000003">
      <c r="A2931" s="24">
        <v>2930</v>
      </c>
      <c r="B2931" s="24" t="s">
        <v>11350</v>
      </c>
      <c r="C2931" s="29">
        <v>202517130183</v>
      </c>
      <c r="D2931" s="24" t="s">
        <v>34</v>
      </c>
      <c r="E2931" s="24" t="s">
        <v>11351</v>
      </c>
      <c r="F2931" s="24" t="s">
        <v>3066</v>
      </c>
      <c r="G2931" s="24" t="s">
        <v>3067</v>
      </c>
      <c r="H2931" s="25" t="s">
        <v>11352</v>
      </c>
      <c r="I2931" s="24"/>
      <c r="J2931" s="24" t="s">
        <v>3048</v>
      </c>
      <c r="K2931" s="26">
        <v>46009</v>
      </c>
      <c r="L2931" s="26">
        <v>45163</v>
      </c>
      <c r="M2931" s="26">
        <v>46013</v>
      </c>
      <c r="N2931" s="24"/>
      <c r="O2931" s="26">
        <v>46013</v>
      </c>
      <c r="P2931" s="24" t="s">
        <v>3173</v>
      </c>
      <c r="Q2931" s="24" t="s">
        <v>3174</v>
      </c>
      <c r="R2931" s="24" t="s">
        <v>988</v>
      </c>
    </row>
    <row r="2932" spans="1:18" ht="53.4">
      <c r="A2932" s="24">
        <v>2931</v>
      </c>
      <c r="B2932" s="24" t="s">
        <v>11353</v>
      </c>
      <c r="C2932" s="29">
        <v>202517130285</v>
      </c>
      <c r="D2932" s="24" t="s">
        <v>34</v>
      </c>
      <c r="E2932" s="24" t="s">
        <v>11354</v>
      </c>
      <c r="F2932" s="24" t="s">
        <v>3066</v>
      </c>
      <c r="G2932" s="24" t="s">
        <v>3067</v>
      </c>
      <c r="H2932" s="25" t="s">
        <v>11355</v>
      </c>
      <c r="I2932" s="24"/>
      <c r="J2932" s="24" t="s">
        <v>3048</v>
      </c>
      <c r="K2932" s="26">
        <v>45995</v>
      </c>
      <c r="L2932" s="26">
        <v>45132</v>
      </c>
      <c r="M2932" s="26">
        <v>46013</v>
      </c>
      <c r="N2932" s="24"/>
      <c r="O2932" s="26">
        <v>46013</v>
      </c>
      <c r="P2932" s="24" t="s">
        <v>3141</v>
      </c>
      <c r="Q2932" s="24" t="s">
        <v>3142</v>
      </c>
      <c r="R2932" s="24" t="s">
        <v>988</v>
      </c>
    </row>
    <row r="2933" spans="1:18" ht="40.200000000000003">
      <c r="A2933" s="24">
        <v>2932</v>
      </c>
      <c r="B2933" s="24" t="s">
        <v>11356</v>
      </c>
      <c r="C2933" s="29">
        <v>202517130169</v>
      </c>
      <c r="D2933" s="24" t="s">
        <v>34</v>
      </c>
      <c r="E2933" s="24" t="s">
        <v>11357</v>
      </c>
      <c r="F2933" s="24" t="s">
        <v>3066</v>
      </c>
      <c r="G2933" s="24" t="s">
        <v>3067</v>
      </c>
      <c r="H2933" s="25" t="s">
        <v>11358</v>
      </c>
      <c r="I2933" s="24"/>
      <c r="J2933" s="24" t="s">
        <v>3048</v>
      </c>
      <c r="K2933" s="26">
        <v>46010</v>
      </c>
      <c r="L2933" s="26">
        <v>45194</v>
      </c>
      <c r="M2933" s="26">
        <v>46013</v>
      </c>
      <c r="N2933" s="24"/>
      <c r="O2933" s="26">
        <v>46013</v>
      </c>
      <c r="P2933" s="24" t="s">
        <v>3173</v>
      </c>
      <c r="Q2933" s="24" t="s">
        <v>3174</v>
      </c>
      <c r="R2933" s="24" t="s">
        <v>988</v>
      </c>
    </row>
    <row r="2934" spans="1:18" ht="40.200000000000003">
      <c r="A2934" s="24">
        <v>2933</v>
      </c>
      <c r="B2934" s="24" t="s">
        <v>1869</v>
      </c>
      <c r="C2934" s="29">
        <v>202541130989</v>
      </c>
      <c r="D2934" s="24" t="s">
        <v>33</v>
      </c>
      <c r="E2934" s="24" t="s">
        <v>1870</v>
      </c>
      <c r="F2934" s="24" t="s">
        <v>3052</v>
      </c>
      <c r="G2934" s="24" t="s">
        <v>3319</v>
      </c>
      <c r="H2934" s="25" t="s">
        <v>11359</v>
      </c>
      <c r="I2934" s="24" t="s">
        <v>3152</v>
      </c>
      <c r="J2934" s="24" t="s">
        <v>3048</v>
      </c>
      <c r="K2934" s="26">
        <v>46009</v>
      </c>
      <c r="L2934" s="26">
        <v>46014</v>
      </c>
      <c r="M2934" s="26">
        <v>46014</v>
      </c>
      <c r="N2934" s="26">
        <v>46957</v>
      </c>
      <c r="O2934" s="24"/>
      <c r="P2934" s="24" t="s">
        <v>3079</v>
      </c>
      <c r="Q2934" s="24" t="s">
        <v>3080</v>
      </c>
      <c r="R2934" s="24" t="s">
        <v>968</v>
      </c>
    </row>
    <row r="2935" spans="1:18" ht="40.200000000000003">
      <c r="A2935" s="24">
        <v>2934</v>
      </c>
      <c r="B2935" s="24" t="s">
        <v>11360</v>
      </c>
      <c r="C2935" s="29">
        <v>202547130675</v>
      </c>
      <c r="D2935" s="24" t="s">
        <v>132</v>
      </c>
      <c r="E2935" s="24" t="s">
        <v>11361</v>
      </c>
      <c r="F2935" s="24" t="s">
        <v>3045</v>
      </c>
      <c r="G2935" s="24" t="s">
        <v>3046</v>
      </c>
      <c r="H2935" s="25" t="s">
        <v>11362</v>
      </c>
      <c r="I2935" s="24"/>
      <c r="J2935" s="24" t="s">
        <v>3048</v>
      </c>
      <c r="K2935" s="26">
        <v>45960</v>
      </c>
      <c r="L2935" s="26">
        <v>46014</v>
      </c>
      <c r="M2935" s="26">
        <v>46014</v>
      </c>
      <c r="N2935" s="24"/>
      <c r="O2935" s="26">
        <v>46014</v>
      </c>
      <c r="P2935" s="24" t="s">
        <v>3168</v>
      </c>
      <c r="Q2935" s="24" t="s">
        <v>3050</v>
      </c>
      <c r="R2935" s="24" t="s">
        <v>988</v>
      </c>
    </row>
    <row r="2936" spans="1:18" ht="40.200000000000003">
      <c r="A2936" s="24">
        <v>2935</v>
      </c>
      <c r="B2936" s="24" t="s">
        <v>1871</v>
      </c>
      <c r="C2936" s="29">
        <v>202541130580</v>
      </c>
      <c r="D2936" s="24" t="s">
        <v>37</v>
      </c>
      <c r="E2936" s="24" t="s">
        <v>1872</v>
      </c>
      <c r="F2936" s="24" t="s">
        <v>3059</v>
      </c>
      <c r="G2936" s="24" t="s">
        <v>3330</v>
      </c>
      <c r="H2936" s="25" t="s">
        <v>11363</v>
      </c>
      <c r="I2936" s="24" t="s">
        <v>23</v>
      </c>
      <c r="J2936" s="24" t="s">
        <v>3048</v>
      </c>
      <c r="K2936" s="26">
        <v>45944</v>
      </c>
      <c r="L2936" s="26">
        <v>46014</v>
      </c>
      <c r="M2936" s="26">
        <v>46014</v>
      </c>
      <c r="N2936" s="26">
        <v>46957</v>
      </c>
      <c r="O2936" s="24"/>
      <c r="P2936" s="24" t="s">
        <v>3239</v>
      </c>
      <c r="Q2936" s="24" t="s">
        <v>3240</v>
      </c>
      <c r="R2936" s="24" t="s">
        <v>974</v>
      </c>
    </row>
    <row r="2937" spans="1:18" ht="53.4">
      <c r="A2937" s="24">
        <v>2936</v>
      </c>
      <c r="B2937" s="24" t="s">
        <v>1873</v>
      </c>
      <c r="C2937" s="29">
        <v>202541130573</v>
      </c>
      <c r="D2937" s="24" t="s">
        <v>37</v>
      </c>
      <c r="E2937" s="24" t="s">
        <v>1874</v>
      </c>
      <c r="F2937" s="24" t="s">
        <v>3059</v>
      </c>
      <c r="G2937" s="24" t="s">
        <v>3330</v>
      </c>
      <c r="H2937" s="25" t="s">
        <v>11364</v>
      </c>
      <c r="I2937" s="24" t="s">
        <v>23</v>
      </c>
      <c r="J2937" s="24" t="s">
        <v>3048</v>
      </c>
      <c r="K2937" s="26">
        <v>45925</v>
      </c>
      <c r="L2937" s="26">
        <v>46014</v>
      </c>
      <c r="M2937" s="26">
        <v>46014</v>
      </c>
      <c r="N2937" s="26">
        <v>46957</v>
      </c>
      <c r="O2937" s="24"/>
      <c r="P2937" s="24" t="s">
        <v>7302</v>
      </c>
      <c r="Q2937" s="24" t="s">
        <v>3705</v>
      </c>
      <c r="R2937" s="24" t="s">
        <v>974</v>
      </c>
    </row>
    <row r="2938" spans="1:18" ht="40.200000000000003">
      <c r="A2938" s="24">
        <v>2937</v>
      </c>
      <c r="B2938" s="24" t="s">
        <v>1875</v>
      </c>
      <c r="C2938" s="29">
        <v>202541130664</v>
      </c>
      <c r="D2938" s="24" t="s">
        <v>37</v>
      </c>
      <c r="E2938" s="24" t="s">
        <v>1876</v>
      </c>
      <c r="F2938" s="24" t="s">
        <v>3059</v>
      </c>
      <c r="G2938" s="24" t="s">
        <v>3330</v>
      </c>
      <c r="H2938" s="25" t="s">
        <v>11365</v>
      </c>
      <c r="I2938" s="24" t="s">
        <v>23</v>
      </c>
      <c r="J2938" s="24" t="s">
        <v>3048</v>
      </c>
      <c r="K2938" s="26">
        <v>45930</v>
      </c>
      <c r="L2938" s="26">
        <v>46014</v>
      </c>
      <c r="M2938" s="26">
        <v>46014</v>
      </c>
      <c r="N2938" s="26">
        <v>46957</v>
      </c>
      <c r="O2938" s="24"/>
      <c r="P2938" s="24" t="s">
        <v>4128</v>
      </c>
      <c r="Q2938" s="24" t="s">
        <v>3360</v>
      </c>
      <c r="R2938" s="24" t="s">
        <v>974</v>
      </c>
    </row>
    <row r="2939" spans="1:18" ht="40.200000000000003">
      <c r="A2939" s="24">
        <v>2938</v>
      </c>
      <c r="B2939" s="24" t="s">
        <v>1877</v>
      </c>
      <c r="C2939" s="29">
        <v>202541130567</v>
      </c>
      <c r="D2939" s="24" t="s">
        <v>37</v>
      </c>
      <c r="E2939" s="24" t="s">
        <v>1878</v>
      </c>
      <c r="F2939" s="24" t="s">
        <v>3059</v>
      </c>
      <c r="G2939" s="24" t="s">
        <v>3330</v>
      </c>
      <c r="H2939" s="25" t="s">
        <v>11366</v>
      </c>
      <c r="I2939" s="24" t="s">
        <v>23</v>
      </c>
      <c r="J2939" s="24" t="s">
        <v>3048</v>
      </c>
      <c r="K2939" s="26">
        <v>45814</v>
      </c>
      <c r="L2939" s="26">
        <v>46014</v>
      </c>
      <c r="M2939" s="26">
        <v>46014</v>
      </c>
      <c r="N2939" s="26">
        <v>46957</v>
      </c>
      <c r="O2939" s="24"/>
      <c r="P2939" s="24" t="s">
        <v>3204</v>
      </c>
      <c r="Q2939" s="24" t="s">
        <v>3205</v>
      </c>
      <c r="R2939" s="24" t="s">
        <v>974</v>
      </c>
    </row>
    <row r="2940" spans="1:18" ht="40.200000000000003">
      <c r="A2940" s="24">
        <v>2939</v>
      </c>
      <c r="B2940" s="24" t="s">
        <v>1879</v>
      </c>
      <c r="C2940" s="29">
        <v>202541130575</v>
      </c>
      <c r="D2940" s="24" t="s">
        <v>37</v>
      </c>
      <c r="E2940" s="24" t="s">
        <v>1880</v>
      </c>
      <c r="F2940" s="24" t="s">
        <v>3059</v>
      </c>
      <c r="G2940" s="24" t="s">
        <v>3330</v>
      </c>
      <c r="H2940" s="25" t="s">
        <v>11367</v>
      </c>
      <c r="I2940" s="24" t="s">
        <v>23</v>
      </c>
      <c r="J2940" s="24" t="s">
        <v>3048</v>
      </c>
      <c r="K2940" s="26">
        <v>45784</v>
      </c>
      <c r="L2940" s="26">
        <v>46014</v>
      </c>
      <c r="M2940" s="26">
        <v>46014</v>
      </c>
      <c r="N2940" s="26">
        <v>46957</v>
      </c>
      <c r="O2940" s="24"/>
      <c r="P2940" s="24" t="s">
        <v>3239</v>
      </c>
      <c r="Q2940" s="24" t="s">
        <v>3240</v>
      </c>
      <c r="R2940" s="24" t="s">
        <v>974</v>
      </c>
    </row>
    <row r="2941" spans="1:18" ht="40.200000000000003">
      <c r="A2941" s="24">
        <v>2940</v>
      </c>
      <c r="B2941" s="24" t="s">
        <v>1881</v>
      </c>
      <c r="C2941" s="29">
        <v>202541130558</v>
      </c>
      <c r="D2941" s="24" t="s">
        <v>37</v>
      </c>
      <c r="E2941" s="24" t="s">
        <v>1882</v>
      </c>
      <c r="F2941" s="24" t="s">
        <v>3059</v>
      </c>
      <c r="G2941" s="24" t="s">
        <v>3330</v>
      </c>
      <c r="H2941" s="25" t="s">
        <v>11368</v>
      </c>
      <c r="I2941" s="24" t="s">
        <v>23</v>
      </c>
      <c r="J2941" s="24" t="s">
        <v>3048</v>
      </c>
      <c r="K2941" s="26">
        <v>45818</v>
      </c>
      <c r="L2941" s="26">
        <v>46014</v>
      </c>
      <c r="M2941" s="26">
        <v>46014</v>
      </c>
      <c r="N2941" s="26">
        <v>46957</v>
      </c>
      <c r="O2941" s="24"/>
      <c r="P2941" s="24" t="s">
        <v>3893</v>
      </c>
      <c r="Q2941" s="24" t="s">
        <v>3894</v>
      </c>
      <c r="R2941" s="24" t="s">
        <v>974</v>
      </c>
    </row>
    <row r="2942" spans="1:18" ht="53.4">
      <c r="A2942" s="24">
        <v>2941</v>
      </c>
      <c r="B2942" s="24" t="s">
        <v>1883</v>
      </c>
      <c r="C2942" s="29">
        <v>202541130579</v>
      </c>
      <c r="D2942" s="24" t="s">
        <v>37</v>
      </c>
      <c r="E2942" s="24" t="s">
        <v>1884</v>
      </c>
      <c r="F2942" s="24" t="s">
        <v>3059</v>
      </c>
      <c r="G2942" s="24" t="s">
        <v>3330</v>
      </c>
      <c r="H2942" s="25" t="s">
        <v>11369</v>
      </c>
      <c r="I2942" s="24" t="s">
        <v>23</v>
      </c>
      <c r="J2942" s="24" t="s">
        <v>3048</v>
      </c>
      <c r="K2942" s="26">
        <v>45840</v>
      </c>
      <c r="L2942" s="26">
        <v>46014</v>
      </c>
      <c r="M2942" s="26">
        <v>46014</v>
      </c>
      <c r="N2942" s="26">
        <v>46957</v>
      </c>
      <c r="O2942" s="24"/>
      <c r="P2942" s="24" t="s">
        <v>3069</v>
      </c>
      <c r="Q2942" s="24" t="s">
        <v>3070</v>
      </c>
      <c r="R2942" s="24" t="s">
        <v>974</v>
      </c>
    </row>
    <row r="2943" spans="1:18" ht="53.4">
      <c r="A2943" s="24">
        <v>2942</v>
      </c>
      <c r="B2943" s="24" t="s">
        <v>11370</v>
      </c>
      <c r="C2943" s="29">
        <v>202541130786</v>
      </c>
      <c r="D2943" s="24" t="s">
        <v>65</v>
      </c>
      <c r="E2943" s="24" t="s">
        <v>11371</v>
      </c>
      <c r="F2943" s="24" t="s">
        <v>3059</v>
      </c>
      <c r="G2943" s="24" t="s">
        <v>65</v>
      </c>
      <c r="H2943" s="25" t="s">
        <v>11372</v>
      </c>
      <c r="I2943" s="24" t="s">
        <v>23</v>
      </c>
      <c r="J2943" s="24" t="s">
        <v>3048</v>
      </c>
      <c r="K2943" s="26">
        <v>45960</v>
      </c>
      <c r="L2943" s="26">
        <v>46014</v>
      </c>
      <c r="M2943" s="26">
        <v>46014</v>
      </c>
      <c r="N2943" s="24"/>
      <c r="O2943" s="26">
        <v>46014</v>
      </c>
      <c r="P2943" s="24" t="s">
        <v>3364</v>
      </c>
      <c r="Q2943" s="24" t="s">
        <v>3255</v>
      </c>
      <c r="R2943" s="24" t="s">
        <v>988</v>
      </c>
    </row>
    <row r="2944" spans="1:18" ht="66.599999999999994">
      <c r="A2944" s="24">
        <v>2943</v>
      </c>
      <c r="B2944" s="24" t="s">
        <v>11373</v>
      </c>
      <c r="C2944" s="29">
        <v>202541130619</v>
      </c>
      <c r="D2944" s="24" t="s">
        <v>65</v>
      </c>
      <c r="E2944" s="24" t="s">
        <v>11374</v>
      </c>
      <c r="F2944" s="24" t="s">
        <v>3059</v>
      </c>
      <c r="G2944" s="24" t="s">
        <v>65</v>
      </c>
      <c r="H2944" s="25" t="s">
        <v>11375</v>
      </c>
      <c r="I2944" s="24" t="s">
        <v>23</v>
      </c>
      <c r="J2944" s="24" t="s">
        <v>3048</v>
      </c>
      <c r="K2944" s="26">
        <v>45968</v>
      </c>
      <c r="L2944" s="26">
        <v>46014</v>
      </c>
      <c r="M2944" s="26">
        <v>46014</v>
      </c>
      <c r="N2944" s="24"/>
      <c r="O2944" s="26">
        <v>46014</v>
      </c>
      <c r="P2944" s="24" t="s">
        <v>3114</v>
      </c>
      <c r="Q2944" s="24" t="s">
        <v>3094</v>
      </c>
      <c r="R2944" s="24" t="s">
        <v>988</v>
      </c>
    </row>
    <row r="2945" spans="1:18" ht="40.200000000000003">
      <c r="A2945" s="24">
        <v>2944</v>
      </c>
      <c r="B2945" s="24" t="s">
        <v>11376</v>
      </c>
      <c r="C2945" s="29">
        <v>202547130789</v>
      </c>
      <c r="D2945" s="24" t="s">
        <v>59</v>
      </c>
      <c r="E2945" s="24" t="s">
        <v>11377</v>
      </c>
      <c r="F2945" s="24" t="s">
        <v>3066</v>
      </c>
      <c r="G2945" s="24" t="s">
        <v>3319</v>
      </c>
      <c r="H2945" s="25" t="s">
        <v>11378</v>
      </c>
      <c r="I2945" s="24"/>
      <c r="J2945" s="24" t="s">
        <v>3048</v>
      </c>
      <c r="K2945" s="26">
        <v>45971</v>
      </c>
      <c r="L2945" s="26">
        <v>45188</v>
      </c>
      <c r="M2945" s="26">
        <v>46014</v>
      </c>
      <c r="N2945" s="24"/>
      <c r="O2945" s="26">
        <v>46014</v>
      </c>
      <c r="P2945" s="24" t="s">
        <v>3168</v>
      </c>
      <c r="Q2945" s="24" t="s">
        <v>3050</v>
      </c>
      <c r="R2945" s="24" t="s">
        <v>988</v>
      </c>
    </row>
    <row r="2946" spans="1:18" ht="40.200000000000003">
      <c r="A2946" s="24">
        <v>2945</v>
      </c>
      <c r="B2946" s="24" t="s">
        <v>11379</v>
      </c>
      <c r="C2946" s="29">
        <v>202517130967</v>
      </c>
      <c r="D2946" s="24" t="s">
        <v>139</v>
      </c>
      <c r="E2946" s="24" t="s">
        <v>11380</v>
      </c>
      <c r="F2946" s="24" t="s">
        <v>4009</v>
      </c>
      <c r="G2946" s="24" t="s">
        <v>11381</v>
      </c>
      <c r="H2946" s="25" t="s">
        <v>11382</v>
      </c>
      <c r="I2946" s="24"/>
      <c r="J2946" s="24" t="s">
        <v>3048</v>
      </c>
      <c r="K2946" s="26">
        <v>45982</v>
      </c>
      <c r="L2946" s="26">
        <v>45072</v>
      </c>
      <c r="M2946" s="26">
        <v>46014</v>
      </c>
      <c r="N2946" s="24"/>
      <c r="O2946" s="26">
        <v>46014</v>
      </c>
      <c r="P2946" s="24" t="s">
        <v>3130</v>
      </c>
      <c r="Q2946" s="24" t="s">
        <v>3131</v>
      </c>
      <c r="R2946" s="24" t="s">
        <v>988</v>
      </c>
    </row>
    <row r="2947" spans="1:18" ht="40.200000000000003">
      <c r="A2947" s="24">
        <v>2946</v>
      </c>
      <c r="B2947" s="24" t="s">
        <v>11383</v>
      </c>
      <c r="C2947" s="29">
        <v>202517131010</v>
      </c>
      <c r="D2947" s="24" t="s">
        <v>74</v>
      </c>
      <c r="E2947" s="24" t="s">
        <v>11384</v>
      </c>
      <c r="F2947" s="24" t="s">
        <v>3302</v>
      </c>
      <c r="G2947" s="24" t="s">
        <v>11385</v>
      </c>
      <c r="H2947" s="25" t="s">
        <v>11386</v>
      </c>
      <c r="I2947" s="24"/>
      <c r="J2947" s="24" t="s">
        <v>3048</v>
      </c>
      <c r="K2947" s="26">
        <v>45978</v>
      </c>
      <c r="L2947" s="26">
        <v>45098</v>
      </c>
      <c r="M2947" s="26">
        <v>46014</v>
      </c>
      <c r="N2947" s="24"/>
      <c r="O2947" s="26">
        <v>46014</v>
      </c>
      <c r="P2947" s="24" t="s">
        <v>3968</v>
      </c>
      <c r="Q2947" s="24" t="s">
        <v>3969</v>
      </c>
      <c r="R2947" s="24" t="s">
        <v>988</v>
      </c>
    </row>
    <row r="2948" spans="1:18" ht="40.200000000000003">
      <c r="A2948" s="24">
        <v>2947</v>
      </c>
      <c r="B2948" s="24" t="s">
        <v>11387</v>
      </c>
      <c r="C2948" s="29">
        <v>202517130596</v>
      </c>
      <c r="D2948" s="24" t="s">
        <v>68</v>
      </c>
      <c r="E2948" s="24" t="s">
        <v>11388</v>
      </c>
      <c r="F2948" s="24" t="s">
        <v>3091</v>
      </c>
      <c r="G2948" s="24" t="s">
        <v>3559</v>
      </c>
      <c r="H2948" s="25" t="s">
        <v>11389</v>
      </c>
      <c r="I2948" s="24"/>
      <c r="J2948" s="24" t="s">
        <v>3048</v>
      </c>
      <c r="K2948" s="26">
        <v>45919</v>
      </c>
      <c r="L2948" s="26">
        <v>46014</v>
      </c>
      <c r="M2948" s="26">
        <v>46014</v>
      </c>
      <c r="N2948" s="24"/>
      <c r="O2948" s="26">
        <v>46014</v>
      </c>
      <c r="P2948" s="24" t="s">
        <v>3254</v>
      </c>
      <c r="Q2948" s="24" t="s">
        <v>3255</v>
      </c>
      <c r="R2948" s="24" t="s">
        <v>988</v>
      </c>
    </row>
    <row r="2949" spans="1:18" ht="40.200000000000003">
      <c r="A2949" s="24">
        <v>2948</v>
      </c>
      <c r="B2949" s="24" t="s">
        <v>11390</v>
      </c>
      <c r="C2949" s="29">
        <v>202517130805</v>
      </c>
      <c r="D2949" s="24" t="s">
        <v>48</v>
      </c>
      <c r="E2949" s="24" t="s">
        <v>11391</v>
      </c>
      <c r="F2949" s="24" t="s">
        <v>3066</v>
      </c>
      <c r="G2949" s="24" t="s">
        <v>3319</v>
      </c>
      <c r="H2949" s="25" t="s">
        <v>11392</v>
      </c>
      <c r="I2949" s="24"/>
      <c r="J2949" s="24" t="s">
        <v>3048</v>
      </c>
      <c r="K2949" s="26">
        <v>45989</v>
      </c>
      <c r="L2949" s="26">
        <v>45078</v>
      </c>
      <c r="M2949" s="26">
        <v>46014</v>
      </c>
      <c r="N2949" s="24"/>
      <c r="O2949" s="26">
        <v>46014</v>
      </c>
      <c r="P2949" s="24" t="s">
        <v>3049</v>
      </c>
      <c r="Q2949" s="24" t="s">
        <v>3050</v>
      </c>
      <c r="R2949" s="24" t="s">
        <v>988</v>
      </c>
    </row>
    <row r="2950" spans="1:18" ht="40.200000000000003">
      <c r="A2950" s="24">
        <v>2949</v>
      </c>
      <c r="B2950" s="24" t="s">
        <v>1885</v>
      </c>
      <c r="C2950" s="29">
        <v>202521131004</v>
      </c>
      <c r="D2950" s="24" t="s">
        <v>630</v>
      </c>
      <c r="E2950" s="24" t="s">
        <v>649</v>
      </c>
      <c r="F2950" s="24" t="s">
        <v>3052</v>
      </c>
      <c r="G2950" s="24" t="s">
        <v>11393</v>
      </c>
      <c r="H2950" s="25" t="s">
        <v>11394</v>
      </c>
      <c r="I2950" s="24" t="s">
        <v>3152</v>
      </c>
      <c r="J2950" s="24" t="s">
        <v>7365</v>
      </c>
      <c r="K2950" s="26">
        <v>46010</v>
      </c>
      <c r="L2950" s="26">
        <v>46014</v>
      </c>
      <c r="M2950" s="26">
        <v>46014</v>
      </c>
      <c r="N2950" s="26">
        <v>46957</v>
      </c>
      <c r="O2950" s="24"/>
      <c r="P2950" s="24" t="s">
        <v>3435</v>
      </c>
      <c r="Q2950" s="24" t="s">
        <v>3159</v>
      </c>
      <c r="R2950" s="24" t="s">
        <v>968</v>
      </c>
    </row>
    <row r="2951" spans="1:18" ht="40.200000000000003">
      <c r="A2951" s="24">
        <v>2950</v>
      </c>
      <c r="B2951" s="24" t="s">
        <v>1886</v>
      </c>
      <c r="C2951" s="29">
        <v>202511130566</v>
      </c>
      <c r="D2951" s="24" t="s">
        <v>40</v>
      </c>
      <c r="E2951" s="24" t="s">
        <v>1887</v>
      </c>
      <c r="F2951" s="24" t="s">
        <v>3091</v>
      </c>
      <c r="G2951" s="24" t="s">
        <v>4104</v>
      </c>
      <c r="H2951" s="25" t="s">
        <v>11395</v>
      </c>
      <c r="I2951" s="24" t="s">
        <v>3152</v>
      </c>
      <c r="J2951" s="24" t="s">
        <v>3048</v>
      </c>
      <c r="K2951" s="26">
        <v>46010</v>
      </c>
      <c r="L2951" s="26">
        <v>46014</v>
      </c>
      <c r="M2951" s="26">
        <v>46014</v>
      </c>
      <c r="N2951" s="26">
        <v>46957</v>
      </c>
      <c r="O2951" s="24"/>
      <c r="P2951" s="24" t="s">
        <v>3968</v>
      </c>
      <c r="Q2951" s="24" t="s">
        <v>3969</v>
      </c>
      <c r="R2951" s="24" t="s">
        <v>968</v>
      </c>
    </row>
    <row r="2952" spans="1:18" ht="40.200000000000003">
      <c r="A2952" s="24">
        <v>2951</v>
      </c>
      <c r="B2952" s="24" t="s">
        <v>11396</v>
      </c>
      <c r="C2952" s="29">
        <v>202517130568</v>
      </c>
      <c r="D2952" s="24" t="s">
        <v>47</v>
      </c>
      <c r="E2952" s="24" t="s">
        <v>11397</v>
      </c>
      <c r="F2952" s="24" t="s">
        <v>3091</v>
      </c>
      <c r="G2952" s="24" t="s">
        <v>47</v>
      </c>
      <c r="H2952" s="25" t="s">
        <v>11398</v>
      </c>
      <c r="I2952" s="24"/>
      <c r="J2952" s="24" t="s">
        <v>3048</v>
      </c>
      <c r="K2952" s="26">
        <v>45951</v>
      </c>
      <c r="L2952" s="26">
        <v>45070</v>
      </c>
      <c r="M2952" s="26">
        <v>46014</v>
      </c>
      <c r="N2952" s="24"/>
      <c r="O2952" s="26">
        <v>46014</v>
      </c>
      <c r="P2952" s="24" t="s">
        <v>3228</v>
      </c>
      <c r="Q2952" s="24" t="s">
        <v>3229</v>
      </c>
      <c r="R2952" s="24" t="s">
        <v>988</v>
      </c>
    </row>
    <row r="2953" spans="1:18" ht="40.200000000000003">
      <c r="A2953" s="24">
        <v>2952</v>
      </c>
      <c r="B2953" s="24" t="s">
        <v>11399</v>
      </c>
      <c r="C2953" s="29">
        <v>202517130826</v>
      </c>
      <c r="D2953" s="24" t="s">
        <v>35</v>
      </c>
      <c r="E2953" s="24" t="s">
        <v>11400</v>
      </c>
      <c r="F2953" s="24" t="s">
        <v>3091</v>
      </c>
      <c r="G2953" s="24" t="s">
        <v>3213</v>
      </c>
      <c r="H2953" s="25" t="s">
        <v>11401</v>
      </c>
      <c r="I2953" s="24"/>
      <c r="J2953" s="24" t="s">
        <v>3048</v>
      </c>
      <c r="K2953" s="26">
        <v>45994</v>
      </c>
      <c r="L2953" s="26">
        <v>45113</v>
      </c>
      <c r="M2953" s="26">
        <v>46014</v>
      </c>
      <c r="N2953" s="24"/>
      <c r="O2953" s="26">
        <v>46014</v>
      </c>
      <c r="P2953" s="24" t="s">
        <v>3141</v>
      </c>
      <c r="Q2953" s="24" t="s">
        <v>3142</v>
      </c>
      <c r="R2953" s="24" t="s">
        <v>988</v>
      </c>
    </row>
    <row r="2954" spans="1:18" ht="40.200000000000003">
      <c r="A2954" s="24">
        <v>2953</v>
      </c>
      <c r="B2954" s="24" t="s">
        <v>11402</v>
      </c>
      <c r="C2954" s="29">
        <v>202517130678</v>
      </c>
      <c r="D2954" s="24" t="s">
        <v>35</v>
      </c>
      <c r="E2954" s="24" t="s">
        <v>11403</v>
      </c>
      <c r="F2954" s="24" t="s">
        <v>3091</v>
      </c>
      <c r="G2954" s="24" t="s">
        <v>3213</v>
      </c>
      <c r="H2954" s="25" t="s">
        <v>11404</v>
      </c>
      <c r="I2954" s="24"/>
      <c r="J2954" s="24" t="s">
        <v>3048</v>
      </c>
      <c r="K2954" s="26">
        <v>45994</v>
      </c>
      <c r="L2954" s="26">
        <v>45083</v>
      </c>
      <c r="M2954" s="26">
        <v>46014</v>
      </c>
      <c r="N2954" s="24"/>
      <c r="O2954" s="26">
        <v>46014</v>
      </c>
      <c r="P2954" s="24" t="s">
        <v>3254</v>
      </c>
      <c r="Q2954" s="24" t="s">
        <v>3255</v>
      </c>
      <c r="R2954" s="24" t="s">
        <v>988</v>
      </c>
    </row>
    <row r="2955" spans="1:18" ht="40.200000000000003">
      <c r="A2955" s="24">
        <v>2954</v>
      </c>
      <c r="B2955" s="24" t="s">
        <v>11405</v>
      </c>
      <c r="C2955" s="29">
        <v>202517130971</v>
      </c>
      <c r="D2955" s="24" t="s">
        <v>84</v>
      </c>
      <c r="E2955" s="24" t="s">
        <v>11406</v>
      </c>
      <c r="F2955" s="24" t="s">
        <v>3091</v>
      </c>
      <c r="G2955" s="24" t="s">
        <v>84</v>
      </c>
      <c r="H2955" s="25" t="s">
        <v>11407</v>
      </c>
      <c r="I2955" s="24"/>
      <c r="J2955" s="24" t="s">
        <v>3048</v>
      </c>
      <c r="K2955" s="26">
        <v>45982</v>
      </c>
      <c r="L2955" s="26">
        <v>45086</v>
      </c>
      <c r="M2955" s="26">
        <v>46014</v>
      </c>
      <c r="N2955" s="24"/>
      <c r="O2955" s="26">
        <v>46014</v>
      </c>
      <c r="P2955" s="24" t="s">
        <v>3289</v>
      </c>
      <c r="Q2955" s="24" t="s">
        <v>3290</v>
      </c>
      <c r="R2955" s="24" t="s">
        <v>988</v>
      </c>
    </row>
    <row r="2956" spans="1:18" ht="79.8">
      <c r="A2956" s="24">
        <v>2955</v>
      </c>
      <c r="B2956" s="24" t="s">
        <v>11408</v>
      </c>
      <c r="C2956" s="29">
        <v>202517130587</v>
      </c>
      <c r="D2956" s="24" t="s">
        <v>175</v>
      </c>
      <c r="E2956" s="24" t="s">
        <v>11409</v>
      </c>
      <c r="F2956" s="24" t="s">
        <v>4625</v>
      </c>
      <c r="G2956" s="24" t="s">
        <v>6470</v>
      </c>
      <c r="H2956" s="25" t="s">
        <v>11410</v>
      </c>
      <c r="I2956" s="24"/>
      <c r="J2956" s="24" t="s">
        <v>3048</v>
      </c>
      <c r="K2956" s="26">
        <v>45996</v>
      </c>
      <c r="L2956" s="26">
        <v>45090</v>
      </c>
      <c r="M2956" s="26">
        <v>46014</v>
      </c>
      <c r="N2956" s="24"/>
      <c r="O2956" s="26">
        <v>46015</v>
      </c>
      <c r="P2956" s="24" t="s">
        <v>3695</v>
      </c>
      <c r="Q2956" s="24" t="s">
        <v>3085</v>
      </c>
      <c r="R2956" s="24" t="s">
        <v>988</v>
      </c>
    </row>
    <row r="2957" spans="1:18" ht="40.200000000000003">
      <c r="A2957" s="24">
        <v>2956</v>
      </c>
      <c r="B2957" s="24" t="s">
        <v>11411</v>
      </c>
      <c r="C2957" s="29">
        <v>202547130803</v>
      </c>
      <c r="D2957" s="24" t="s">
        <v>50</v>
      </c>
      <c r="E2957" s="24" t="s">
        <v>11412</v>
      </c>
      <c r="F2957" s="24" t="s">
        <v>3066</v>
      </c>
      <c r="G2957" s="24" t="s">
        <v>3319</v>
      </c>
      <c r="H2957" s="25" t="s">
        <v>11413</v>
      </c>
      <c r="I2957" s="24"/>
      <c r="J2957" s="24" t="s">
        <v>3048</v>
      </c>
      <c r="K2957" s="26">
        <v>45874</v>
      </c>
      <c r="L2957" s="26">
        <v>45072</v>
      </c>
      <c r="M2957" s="26">
        <v>46014</v>
      </c>
      <c r="N2957" s="24"/>
      <c r="O2957" s="26">
        <v>46014</v>
      </c>
      <c r="P2957" s="24" t="s">
        <v>3168</v>
      </c>
      <c r="Q2957" s="24" t="s">
        <v>3050</v>
      </c>
      <c r="R2957" s="24" t="s">
        <v>988</v>
      </c>
    </row>
    <row r="2958" spans="1:18" ht="53.4">
      <c r="A2958" s="24">
        <v>2957</v>
      </c>
      <c r="B2958" s="24" t="s">
        <v>1868</v>
      </c>
      <c r="C2958" s="29">
        <v>202511130779</v>
      </c>
      <c r="D2958" s="24" t="s">
        <v>348</v>
      </c>
      <c r="E2958" s="24" t="s">
        <v>649</v>
      </c>
      <c r="F2958" s="24" t="s">
        <v>3052</v>
      </c>
      <c r="G2958" s="24" t="s">
        <v>348</v>
      </c>
      <c r="H2958" s="25" t="s">
        <v>11414</v>
      </c>
      <c r="I2958" s="24" t="s">
        <v>3152</v>
      </c>
      <c r="J2958" s="24" t="s">
        <v>3048</v>
      </c>
      <c r="K2958" s="26">
        <v>45902</v>
      </c>
      <c r="L2958" s="26">
        <v>46014</v>
      </c>
      <c r="M2958" s="26">
        <v>46014</v>
      </c>
      <c r="N2958" s="26">
        <v>46957</v>
      </c>
      <c r="O2958" s="24"/>
      <c r="P2958" s="24" t="s">
        <v>3109</v>
      </c>
      <c r="Q2958" s="24" t="s">
        <v>3110</v>
      </c>
      <c r="R2958" s="24" t="s">
        <v>968</v>
      </c>
    </row>
    <row r="2959" spans="1:18" ht="40.200000000000003">
      <c r="A2959" s="24">
        <v>2958</v>
      </c>
      <c r="B2959" s="24" t="s">
        <v>11415</v>
      </c>
      <c r="C2959" s="29">
        <v>202517130938</v>
      </c>
      <c r="D2959" s="24" t="s">
        <v>50</v>
      </c>
      <c r="E2959" s="24" t="s">
        <v>11416</v>
      </c>
      <c r="F2959" s="24" t="s">
        <v>3066</v>
      </c>
      <c r="G2959" s="24" t="s">
        <v>3319</v>
      </c>
      <c r="H2959" s="25" t="s">
        <v>11417</v>
      </c>
      <c r="I2959" s="24"/>
      <c r="J2959" s="24" t="s">
        <v>3048</v>
      </c>
      <c r="K2959" s="26">
        <v>45973</v>
      </c>
      <c r="L2959" s="26">
        <v>45078</v>
      </c>
      <c r="M2959" s="26">
        <v>46014</v>
      </c>
      <c r="N2959" s="24"/>
      <c r="O2959" s="26">
        <v>46014</v>
      </c>
      <c r="P2959" s="24" t="s">
        <v>3284</v>
      </c>
      <c r="Q2959" s="24" t="s">
        <v>3285</v>
      </c>
      <c r="R2959" s="24" t="s">
        <v>988</v>
      </c>
    </row>
    <row r="2960" spans="1:18" ht="27">
      <c r="A2960" s="24">
        <v>2959</v>
      </c>
      <c r="B2960" s="24" t="s">
        <v>11418</v>
      </c>
      <c r="C2960" s="29">
        <v>202517130563</v>
      </c>
      <c r="D2960" s="24" t="s">
        <v>94</v>
      </c>
      <c r="E2960" s="24" t="s">
        <v>11419</v>
      </c>
      <c r="F2960" s="24" t="s">
        <v>3473</v>
      </c>
      <c r="G2960" s="24" t="s">
        <v>94</v>
      </c>
      <c r="H2960" s="25" t="s">
        <v>11420</v>
      </c>
      <c r="I2960" s="24"/>
      <c r="J2960" s="24" t="s">
        <v>3048</v>
      </c>
      <c r="K2960" s="26">
        <v>45993</v>
      </c>
      <c r="L2960" s="26">
        <v>45072</v>
      </c>
      <c r="M2960" s="26">
        <v>46014</v>
      </c>
      <c r="N2960" s="24"/>
      <c r="O2960" s="26">
        <v>46014</v>
      </c>
      <c r="P2960" s="24" t="s">
        <v>3535</v>
      </c>
      <c r="Q2960" s="24" t="s">
        <v>3536</v>
      </c>
      <c r="R2960" s="24" t="s">
        <v>988</v>
      </c>
    </row>
    <row r="2961" spans="1:18" ht="27">
      <c r="A2961" s="24">
        <v>2960</v>
      </c>
      <c r="B2961" s="24" t="s">
        <v>11421</v>
      </c>
      <c r="C2961" s="29">
        <v>202514130615</v>
      </c>
      <c r="D2961" s="24" t="s">
        <v>77</v>
      </c>
      <c r="E2961" s="24" t="s">
        <v>11422</v>
      </c>
      <c r="F2961" s="24" t="s">
        <v>3045</v>
      </c>
      <c r="G2961" s="24" t="s">
        <v>77</v>
      </c>
      <c r="H2961" s="25" t="s">
        <v>5194</v>
      </c>
      <c r="I2961" s="24"/>
      <c r="J2961" s="24" t="s">
        <v>3048</v>
      </c>
      <c r="K2961" s="26">
        <v>45978</v>
      </c>
      <c r="L2961" s="26">
        <v>45686</v>
      </c>
      <c r="M2961" s="26">
        <v>46014</v>
      </c>
      <c r="N2961" s="24"/>
      <c r="O2961" s="26">
        <v>46014</v>
      </c>
      <c r="P2961" s="24" t="s">
        <v>3284</v>
      </c>
      <c r="Q2961" s="24" t="s">
        <v>3285</v>
      </c>
      <c r="R2961" s="24" t="s">
        <v>988</v>
      </c>
    </row>
    <row r="2962" spans="1:18" ht="27">
      <c r="A2962" s="24">
        <v>2961</v>
      </c>
      <c r="B2962" s="24" t="s">
        <v>11423</v>
      </c>
      <c r="C2962" s="29">
        <v>202514130597</v>
      </c>
      <c r="D2962" s="24" t="s">
        <v>77</v>
      </c>
      <c r="E2962" s="24" t="s">
        <v>11424</v>
      </c>
      <c r="F2962" s="24" t="s">
        <v>3045</v>
      </c>
      <c r="G2962" s="24" t="s">
        <v>77</v>
      </c>
      <c r="H2962" s="25" t="s">
        <v>11425</v>
      </c>
      <c r="I2962" s="24"/>
      <c r="J2962" s="24" t="s">
        <v>3048</v>
      </c>
      <c r="K2962" s="26">
        <v>45978</v>
      </c>
      <c r="L2962" s="26">
        <v>45686</v>
      </c>
      <c r="M2962" s="26">
        <v>46014</v>
      </c>
      <c r="N2962" s="24"/>
      <c r="O2962" s="26">
        <v>46014</v>
      </c>
      <c r="P2962" s="24" t="s">
        <v>3284</v>
      </c>
      <c r="Q2962" s="24" t="s">
        <v>3285</v>
      </c>
      <c r="R2962" s="24" t="s">
        <v>988</v>
      </c>
    </row>
    <row r="2963" spans="1:18" ht="27">
      <c r="A2963" s="24">
        <v>2962</v>
      </c>
      <c r="B2963" s="24" t="s">
        <v>11426</v>
      </c>
      <c r="C2963" s="29">
        <v>202514130574</v>
      </c>
      <c r="D2963" s="24" t="s">
        <v>77</v>
      </c>
      <c r="E2963" s="24" t="s">
        <v>11427</v>
      </c>
      <c r="F2963" s="24" t="s">
        <v>3045</v>
      </c>
      <c r="G2963" s="24" t="s">
        <v>77</v>
      </c>
      <c r="H2963" s="25" t="s">
        <v>7342</v>
      </c>
      <c r="I2963" s="24"/>
      <c r="J2963" s="24" t="s">
        <v>3048</v>
      </c>
      <c r="K2963" s="26">
        <v>45978</v>
      </c>
      <c r="L2963" s="26">
        <v>45686</v>
      </c>
      <c r="M2963" s="26">
        <v>46014</v>
      </c>
      <c r="N2963" s="24"/>
      <c r="O2963" s="26">
        <v>46014</v>
      </c>
      <c r="P2963" s="24" t="s">
        <v>3284</v>
      </c>
      <c r="Q2963" s="24" t="s">
        <v>3285</v>
      </c>
      <c r="R2963" s="24" t="s">
        <v>988</v>
      </c>
    </row>
    <row r="2964" spans="1:18" ht="40.200000000000003">
      <c r="A2964" s="24">
        <v>2963</v>
      </c>
      <c r="B2964" s="24" t="s">
        <v>11428</v>
      </c>
      <c r="C2964" s="29">
        <v>202514130552</v>
      </c>
      <c r="D2964" s="24" t="s">
        <v>77</v>
      </c>
      <c r="E2964" s="24" t="s">
        <v>11429</v>
      </c>
      <c r="F2964" s="24" t="s">
        <v>3045</v>
      </c>
      <c r="G2964" s="24" t="s">
        <v>77</v>
      </c>
      <c r="H2964" s="25" t="s">
        <v>11430</v>
      </c>
      <c r="I2964" s="24"/>
      <c r="J2964" s="24" t="s">
        <v>3048</v>
      </c>
      <c r="K2964" s="26">
        <v>45978</v>
      </c>
      <c r="L2964" s="26">
        <v>45686</v>
      </c>
      <c r="M2964" s="26">
        <v>46014</v>
      </c>
      <c r="N2964" s="24"/>
      <c r="O2964" s="26">
        <v>46014</v>
      </c>
      <c r="P2964" s="24" t="s">
        <v>3284</v>
      </c>
      <c r="Q2964" s="24" t="s">
        <v>3285</v>
      </c>
      <c r="R2964" s="24" t="s">
        <v>988</v>
      </c>
    </row>
    <row r="2965" spans="1:18" ht="40.200000000000003">
      <c r="A2965" s="24">
        <v>2964</v>
      </c>
      <c r="B2965" s="24" t="s">
        <v>11431</v>
      </c>
      <c r="C2965" s="29">
        <v>202517130851</v>
      </c>
      <c r="D2965" s="24" t="s">
        <v>81</v>
      </c>
      <c r="E2965" s="24" t="s">
        <v>11432</v>
      </c>
      <c r="F2965" s="24" t="s">
        <v>3066</v>
      </c>
      <c r="G2965" s="24" t="s">
        <v>3319</v>
      </c>
      <c r="H2965" s="25" t="s">
        <v>11433</v>
      </c>
      <c r="I2965" s="24"/>
      <c r="J2965" s="24" t="s">
        <v>3048</v>
      </c>
      <c r="K2965" s="26">
        <v>45985</v>
      </c>
      <c r="L2965" s="26">
        <v>45142</v>
      </c>
      <c r="M2965" s="26">
        <v>46014</v>
      </c>
      <c r="N2965" s="24"/>
      <c r="O2965" s="26">
        <v>46014</v>
      </c>
      <c r="P2965" s="24" t="s">
        <v>3289</v>
      </c>
      <c r="Q2965" s="24" t="s">
        <v>3290</v>
      </c>
      <c r="R2965" s="24" t="s">
        <v>988</v>
      </c>
    </row>
    <row r="2966" spans="1:18" ht="40.200000000000003">
      <c r="A2966" s="24">
        <v>2965</v>
      </c>
      <c r="B2966" s="24" t="s">
        <v>11434</v>
      </c>
      <c r="C2966" s="29">
        <v>202517130936</v>
      </c>
      <c r="D2966" s="24" t="s">
        <v>173</v>
      </c>
      <c r="E2966" s="24" t="s">
        <v>11435</v>
      </c>
      <c r="F2966" s="24" t="s">
        <v>3059</v>
      </c>
      <c r="G2966" s="24" t="s">
        <v>10674</v>
      </c>
      <c r="H2966" s="25" t="s">
        <v>11436</v>
      </c>
      <c r="I2966" s="24"/>
      <c r="J2966" s="24" t="s">
        <v>3048</v>
      </c>
      <c r="K2966" s="26">
        <v>45996</v>
      </c>
      <c r="L2966" s="26">
        <v>45104</v>
      </c>
      <c r="M2966" s="26">
        <v>46014</v>
      </c>
      <c r="N2966" s="24"/>
      <c r="O2966" s="26">
        <v>46014</v>
      </c>
      <c r="P2966" s="24" t="s">
        <v>3069</v>
      </c>
      <c r="Q2966" s="24" t="s">
        <v>3070</v>
      </c>
      <c r="R2966" s="24" t="s">
        <v>988</v>
      </c>
    </row>
    <row r="2967" spans="1:18" ht="53.4">
      <c r="A2967" s="24">
        <v>2966</v>
      </c>
      <c r="B2967" s="24" t="s">
        <v>11437</v>
      </c>
      <c r="C2967" s="29">
        <v>202517130834</v>
      </c>
      <c r="D2967" s="24" t="s">
        <v>173</v>
      </c>
      <c r="E2967" s="24" t="s">
        <v>11438</v>
      </c>
      <c r="F2967" s="24" t="s">
        <v>3059</v>
      </c>
      <c r="G2967" s="24" t="s">
        <v>10674</v>
      </c>
      <c r="H2967" s="25" t="s">
        <v>11439</v>
      </c>
      <c r="I2967" s="24"/>
      <c r="J2967" s="24" t="s">
        <v>3048</v>
      </c>
      <c r="K2967" s="26">
        <v>45996</v>
      </c>
      <c r="L2967" s="26">
        <v>45104</v>
      </c>
      <c r="M2967" s="26">
        <v>46014</v>
      </c>
      <c r="N2967" s="24"/>
      <c r="O2967" s="26">
        <v>46014</v>
      </c>
      <c r="P2967" s="24" t="s">
        <v>3141</v>
      </c>
      <c r="Q2967" s="24" t="s">
        <v>3142</v>
      </c>
      <c r="R2967" s="24" t="s">
        <v>988</v>
      </c>
    </row>
    <row r="2968" spans="1:18" ht="53.4">
      <c r="A2968" s="24">
        <v>2967</v>
      </c>
      <c r="B2968" s="24" t="s">
        <v>1888</v>
      </c>
      <c r="C2968" s="29">
        <v>202541130921</v>
      </c>
      <c r="D2968" s="24" t="s">
        <v>442</v>
      </c>
      <c r="E2968" s="24" t="s">
        <v>649</v>
      </c>
      <c r="F2968" s="24"/>
      <c r="G2968" s="24" t="s">
        <v>11440</v>
      </c>
      <c r="H2968" s="25" t="s">
        <v>11441</v>
      </c>
      <c r="I2968" s="24" t="s">
        <v>3152</v>
      </c>
      <c r="J2968" s="24" t="s">
        <v>3048</v>
      </c>
      <c r="K2968" s="26">
        <v>45979</v>
      </c>
      <c r="L2968" s="26">
        <v>46014</v>
      </c>
      <c r="M2968" s="26">
        <v>46014</v>
      </c>
      <c r="N2968" s="26">
        <v>46957</v>
      </c>
      <c r="O2968" s="24"/>
      <c r="P2968" s="24" t="s">
        <v>3388</v>
      </c>
      <c r="Q2968" s="24" t="s">
        <v>3389</v>
      </c>
      <c r="R2968" s="24" t="s">
        <v>968</v>
      </c>
    </row>
    <row r="2969" spans="1:18" ht="53.4">
      <c r="A2969" s="24">
        <v>2968</v>
      </c>
      <c r="B2969" s="24" t="s">
        <v>11442</v>
      </c>
      <c r="C2969" s="29">
        <v>202517130595</v>
      </c>
      <c r="D2969" s="24" t="s">
        <v>75</v>
      </c>
      <c r="E2969" s="24" t="s">
        <v>11443</v>
      </c>
      <c r="F2969" s="24" t="s">
        <v>3066</v>
      </c>
      <c r="G2969" s="24" t="s">
        <v>3319</v>
      </c>
      <c r="H2969" s="25" t="s">
        <v>11444</v>
      </c>
      <c r="I2969" s="24"/>
      <c r="J2969" s="24" t="s">
        <v>3048</v>
      </c>
      <c r="K2969" s="26">
        <v>45996</v>
      </c>
      <c r="L2969" s="26">
        <v>45104</v>
      </c>
      <c r="M2969" s="26">
        <v>46014</v>
      </c>
      <c r="N2969" s="24"/>
      <c r="O2969" s="26">
        <v>46014</v>
      </c>
      <c r="P2969" s="24" t="s">
        <v>3289</v>
      </c>
      <c r="Q2969" s="24" t="s">
        <v>3290</v>
      </c>
      <c r="R2969" s="24" t="s">
        <v>988</v>
      </c>
    </row>
    <row r="2970" spans="1:18" ht="40.200000000000003">
      <c r="A2970" s="24">
        <v>2969</v>
      </c>
      <c r="B2970" s="24" t="s">
        <v>11445</v>
      </c>
      <c r="C2970" s="29">
        <v>202547130662</v>
      </c>
      <c r="D2970" s="24" t="s">
        <v>31</v>
      </c>
      <c r="E2970" s="24" t="s">
        <v>11446</v>
      </c>
      <c r="F2970" s="24" t="s">
        <v>3091</v>
      </c>
      <c r="G2970" s="24" t="s">
        <v>31</v>
      </c>
      <c r="H2970" s="25" t="s">
        <v>11447</v>
      </c>
      <c r="I2970" s="24"/>
      <c r="J2970" s="24" t="s">
        <v>3048</v>
      </c>
      <c r="K2970" s="26">
        <v>46008</v>
      </c>
      <c r="L2970" s="26">
        <v>46014</v>
      </c>
      <c r="M2970" s="26">
        <v>46014</v>
      </c>
      <c r="N2970" s="24"/>
      <c r="O2970" s="26">
        <v>46014</v>
      </c>
      <c r="P2970" s="24" t="s">
        <v>4022</v>
      </c>
      <c r="Q2970" s="24" t="s">
        <v>3104</v>
      </c>
      <c r="R2970" s="24" t="s">
        <v>988</v>
      </c>
    </row>
    <row r="2971" spans="1:18" ht="40.200000000000003">
      <c r="A2971" s="24">
        <v>2970</v>
      </c>
      <c r="B2971" s="24" t="s">
        <v>11448</v>
      </c>
      <c r="C2971" s="29">
        <v>202547131000</v>
      </c>
      <c r="D2971" s="24" t="s">
        <v>31</v>
      </c>
      <c r="E2971" s="24" t="s">
        <v>11449</v>
      </c>
      <c r="F2971" s="24" t="s">
        <v>3091</v>
      </c>
      <c r="G2971" s="24" t="s">
        <v>31</v>
      </c>
      <c r="H2971" s="25" t="s">
        <v>11450</v>
      </c>
      <c r="I2971" s="24"/>
      <c r="J2971" s="24" t="s">
        <v>3048</v>
      </c>
      <c r="K2971" s="26">
        <v>46007</v>
      </c>
      <c r="L2971" s="26">
        <v>46014</v>
      </c>
      <c r="M2971" s="26">
        <v>46014</v>
      </c>
      <c r="N2971" s="24"/>
      <c r="O2971" s="26">
        <v>46014</v>
      </c>
      <c r="P2971" s="24" t="s">
        <v>3098</v>
      </c>
      <c r="Q2971" s="24" t="s">
        <v>3099</v>
      </c>
      <c r="R2971" s="24" t="s">
        <v>988</v>
      </c>
    </row>
    <row r="2972" spans="1:18" ht="40.200000000000003">
      <c r="A2972" s="24">
        <v>2971</v>
      </c>
      <c r="B2972" s="24" t="s">
        <v>11451</v>
      </c>
      <c r="C2972" s="29">
        <v>202517131082</v>
      </c>
      <c r="D2972" s="24" t="s">
        <v>127</v>
      </c>
      <c r="E2972" s="24" t="s">
        <v>11452</v>
      </c>
      <c r="F2972" s="24" t="s">
        <v>3117</v>
      </c>
      <c r="G2972" s="24" t="s">
        <v>8575</v>
      </c>
      <c r="H2972" s="25" t="s">
        <v>11453</v>
      </c>
      <c r="I2972" s="24"/>
      <c r="J2972" s="24" t="s">
        <v>3048</v>
      </c>
      <c r="K2972" s="26">
        <v>45975</v>
      </c>
      <c r="L2972" s="26">
        <v>45106</v>
      </c>
      <c r="M2972" s="26">
        <v>46015</v>
      </c>
      <c r="N2972" s="24"/>
      <c r="O2972" s="26">
        <v>46015</v>
      </c>
      <c r="P2972" s="24" t="s">
        <v>3055</v>
      </c>
      <c r="Q2972" s="24" t="s">
        <v>3056</v>
      </c>
      <c r="R2972" s="24" t="s">
        <v>988</v>
      </c>
    </row>
    <row r="2973" spans="1:18" ht="53.4">
      <c r="A2973" s="24">
        <v>2972</v>
      </c>
      <c r="B2973" s="24" t="s">
        <v>1889</v>
      </c>
      <c r="C2973" s="29">
        <v>202541131200</v>
      </c>
      <c r="D2973" s="24" t="s">
        <v>109</v>
      </c>
      <c r="E2973" s="24" t="s">
        <v>1890</v>
      </c>
      <c r="F2973" s="24" t="s">
        <v>3091</v>
      </c>
      <c r="G2973" s="24" t="s">
        <v>5368</v>
      </c>
      <c r="H2973" s="25" t="s">
        <v>11454</v>
      </c>
      <c r="I2973" s="24" t="s">
        <v>3152</v>
      </c>
      <c r="J2973" s="24" t="s">
        <v>3048</v>
      </c>
      <c r="K2973" s="26">
        <v>46013</v>
      </c>
      <c r="L2973" s="26">
        <v>46015</v>
      </c>
      <c r="M2973" s="26">
        <v>46015</v>
      </c>
      <c r="N2973" s="26">
        <v>46958</v>
      </c>
      <c r="O2973" s="24"/>
      <c r="P2973" s="24" t="s">
        <v>3079</v>
      </c>
      <c r="Q2973" s="24" t="s">
        <v>3080</v>
      </c>
      <c r="R2973" s="24" t="s">
        <v>647</v>
      </c>
    </row>
    <row r="2974" spans="1:18" ht="53.4">
      <c r="A2974" s="24">
        <v>2973</v>
      </c>
      <c r="B2974" s="24" t="s">
        <v>11455</v>
      </c>
      <c r="C2974" s="29">
        <v>202541131434</v>
      </c>
      <c r="D2974" s="24" t="s">
        <v>65</v>
      </c>
      <c r="E2974" s="24" t="s">
        <v>11456</v>
      </c>
      <c r="F2974" s="24" t="s">
        <v>3059</v>
      </c>
      <c r="G2974" s="24" t="s">
        <v>65</v>
      </c>
      <c r="H2974" s="25" t="s">
        <v>11457</v>
      </c>
      <c r="I2974" s="24" t="s">
        <v>23</v>
      </c>
      <c r="J2974" s="24" t="s">
        <v>3048</v>
      </c>
      <c r="K2974" s="26">
        <v>45972</v>
      </c>
      <c r="L2974" s="26">
        <v>46015</v>
      </c>
      <c r="M2974" s="26">
        <v>46015</v>
      </c>
      <c r="N2974" s="24"/>
      <c r="O2974" s="26">
        <v>46015</v>
      </c>
      <c r="P2974" s="24" t="s">
        <v>3239</v>
      </c>
      <c r="Q2974" s="24" t="s">
        <v>3240</v>
      </c>
      <c r="R2974" s="24" t="s">
        <v>988</v>
      </c>
    </row>
    <row r="2975" spans="1:18" ht="53.4">
      <c r="A2975" s="24">
        <v>2974</v>
      </c>
      <c r="B2975" s="24" t="s">
        <v>11458</v>
      </c>
      <c r="C2975" s="29">
        <v>202541131118</v>
      </c>
      <c r="D2975" s="24" t="s">
        <v>65</v>
      </c>
      <c r="E2975" s="24" t="s">
        <v>11459</v>
      </c>
      <c r="F2975" s="24" t="s">
        <v>3059</v>
      </c>
      <c r="G2975" s="24" t="s">
        <v>65</v>
      </c>
      <c r="H2975" s="25" t="s">
        <v>11460</v>
      </c>
      <c r="I2975" s="24" t="s">
        <v>23</v>
      </c>
      <c r="J2975" s="24" t="s">
        <v>3048</v>
      </c>
      <c r="K2975" s="26">
        <v>45967</v>
      </c>
      <c r="L2975" s="26">
        <v>46015</v>
      </c>
      <c r="M2975" s="26">
        <v>46015</v>
      </c>
      <c r="N2975" s="24"/>
      <c r="O2975" s="26">
        <v>46015</v>
      </c>
      <c r="P2975" s="24" t="s">
        <v>4022</v>
      </c>
      <c r="Q2975" s="24" t="s">
        <v>3104</v>
      </c>
      <c r="R2975" s="24" t="s">
        <v>988</v>
      </c>
    </row>
    <row r="2976" spans="1:18" ht="53.4">
      <c r="A2976" s="24">
        <v>2975</v>
      </c>
      <c r="B2976" s="24" t="s">
        <v>11461</v>
      </c>
      <c r="C2976" s="29">
        <v>202541131195</v>
      </c>
      <c r="D2976" s="24" t="s">
        <v>65</v>
      </c>
      <c r="E2976" s="24" t="s">
        <v>11462</v>
      </c>
      <c r="F2976" s="24" t="s">
        <v>3059</v>
      </c>
      <c r="G2976" s="24" t="s">
        <v>65</v>
      </c>
      <c r="H2976" s="25" t="s">
        <v>11463</v>
      </c>
      <c r="I2976" s="24" t="s">
        <v>23</v>
      </c>
      <c r="J2976" s="24" t="s">
        <v>3048</v>
      </c>
      <c r="K2976" s="26">
        <v>45968</v>
      </c>
      <c r="L2976" s="26">
        <v>46015</v>
      </c>
      <c r="M2976" s="26">
        <v>46015</v>
      </c>
      <c r="N2976" s="24"/>
      <c r="O2976" s="26">
        <v>46015</v>
      </c>
      <c r="P2976" s="24" t="s">
        <v>3069</v>
      </c>
      <c r="Q2976" s="24" t="s">
        <v>3070</v>
      </c>
      <c r="R2976" s="24" t="s">
        <v>988</v>
      </c>
    </row>
    <row r="2977" spans="1:18" ht="40.200000000000003">
      <c r="A2977" s="24">
        <v>2976</v>
      </c>
      <c r="B2977" s="24" t="s">
        <v>828</v>
      </c>
      <c r="C2977" s="29">
        <v>202514131607</v>
      </c>
      <c r="D2977" s="24" t="s">
        <v>536</v>
      </c>
      <c r="E2977" s="24" t="s">
        <v>829</v>
      </c>
      <c r="F2977" s="24" t="s">
        <v>3091</v>
      </c>
      <c r="G2977" s="24" t="s">
        <v>536</v>
      </c>
      <c r="H2977" s="25" t="s">
        <v>11464</v>
      </c>
      <c r="I2977" s="24"/>
      <c r="J2977" s="24" t="s">
        <v>3470</v>
      </c>
      <c r="K2977" s="26">
        <v>46007</v>
      </c>
      <c r="L2977" s="26">
        <v>45656</v>
      </c>
      <c r="M2977" s="26">
        <v>46015</v>
      </c>
      <c r="N2977" s="26">
        <v>46598</v>
      </c>
      <c r="O2977" s="24"/>
      <c r="P2977" s="24" t="s">
        <v>3289</v>
      </c>
      <c r="Q2977" s="24" t="s">
        <v>3290</v>
      </c>
      <c r="R2977" s="24" t="s">
        <v>650</v>
      </c>
    </row>
    <row r="2978" spans="1:18" ht="27">
      <c r="A2978" s="24">
        <v>2977</v>
      </c>
      <c r="B2978" s="24" t="s">
        <v>11465</v>
      </c>
      <c r="C2978" s="29">
        <v>202547131066</v>
      </c>
      <c r="D2978" s="24" t="s">
        <v>600</v>
      </c>
      <c r="E2978" s="24" t="s">
        <v>11466</v>
      </c>
      <c r="F2978" s="24" t="s">
        <v>3302</v>
      </c>
      <c r="G2978" s="24" t="s">
        <v>9848</v>
      </c>
      <c r="H2978" s="25" t="s">
        <v>11467</v>
      </c>
      <c r="I2978" s="24"/>
      <c r="J2978" s="24" t="s">
        <v>3048</v>
      </c>
      <c r="K2978" s="26">
        <v>45940</v>
      </c>
      <c r="L2978" s="26">
        <v>45075</v>
      </c>
      <c r="M2978" s="26">
        <v>46015</v>
      </c>
      <c r="N2978" s="24"/>
      <c r="O2978" s="26">
        <v>46015</v>
      </c>
      <c r="P2978" s="24" t="s">
        <v>3933</v>
      </c>
      <c r="Q2978" s="24" t="s">
        <v>3934</v>
      </c>
      <c r="R2978" s="24" t="s">
        <v>988</v>
      </c>
    </row>
    <row r="2979" spans="1:18" ht="40.200000000000003">
      <c r="A2979" s="24">
        <v>2978</v>
      </c>
      <c r="B2979" s="24" t="s">
        <v>1891</v>
      </c>
      <c r="C2979" s="29">
        <v>202541131226</v>
      </c>
      <c r="D2979" s="24" t="s">
        <v>37</v>
      </c>
      <c r="E2979" s="24" t="s">
        <v>1892</v>
      </c>
      <c r="F2979" s="24" t="s">
        <v>3059</v>
      </c>
      <c r="G2979" s="24" t="s">
        <v>3330</v>
      </c>
      <c r="H2979" s="25" t="s">
        <v>11468</v>
      </c>
      <c r="I2979" s="24" t="s">
        <v>23</v>
      </c>
      <c r="J2979" s="24" t="s">
        <v>3048</v>
      </c>
      <c r="K2979" s="26">
        <v>45846</v>
      </c>
      <c r="L2979" s="26">
        <v>46015</v>
      </c>
      <c r="M2979" s="26">
        <v>46015</v>
      </c>
      <c r="N2979" s="26">
        <v>46958</v>
      </c>
      <c r="O2979" s="24"/>
      <c r="P2979" s="24" t="s">
        <v>3239</v>
      </c>
      <c r="Q2979" s="24" t="s">
        <v>3240</v>
      </c>
      <c r="R2979" s="24" t="s">
        <v>974</v>
      </c>
    </row>
    <row r="2980" spans="1:18" ht="53.4">
      <c r="A2980" s="24">
        <v>2979</v>
      </c>
      <c r="B2980" s="24" t="s">
        <v>1893</v>
      </c>
      <c r="C2980" s="29">
        <v>202541131465</v>
      </c>
      <c r="D2980" s="24" t="s">
        <v>37</v>
      </c>
      <c r="E2980" s="24" t="s">
        <v>1894</v>
      </c>
      <c r="F2980" s="24" t="s">
        <v>3059</v>
      </c>
      <c r="G2980" s="24" t="s">
        <v>3330</v>
      </c>
      <c r="H2980" s="25" t="s">
        <v>11469</v>
      </c>
      <c r="I2980" s="24" t="s">
        <v>23</v>
      </c>
      <c r="J2980" s="24" t="s">
        <v>3048</v>
      </c>
      <c r="K2980" s="26">
        <v>45814</v>
      </c>
      <c r="L2980" s="26">
        <v>46015</v>
      </c>
      <c r="M2980" s="26">
        <v>46015</v>
      </c>
      <c r="N2980" s="26">
        <v>46958</v>
      </c>
      <c r="O2980" s="24"/>
      <c r="P2980" s="24" t="s">
        <v>3114</v>
      </c>
      <c r="Q2980" s="24" t="s">
        <v>3094</v>
      </c>
      <c r="R2980" s="24" t="s">
        <v>974</v>
      </c>
    </row>
    <row r="2981" spans="1:18" ht="40.200000000000003">
      <c r="A2981" s="24">
        <v>2980</v>
      </c>
      <c r="B2981" s="24" t="s">
        <v>1895</v>
      </c>
      <c r="C2981" s="29">
        <v>202541131497</v>
      </c>
      <c r="D2981" s="24" t="s">
        <v>37</v>
      </c>
      <c r="E2981" s="24" t="s">
        <v>1896</v>
      </c>
      <c r="F2981" s="24" t="s">
        <v>3059</v>
      </c>
      <c r="G2981" s="24" t="s">
        <v>3330</v>
      </c>
      <c r="H2981" s="25" t="s">
        <v>11470</v>
      </c>
      <c r="I2981" s="24" t="s">
        <v>23</v>
      </c>
      <c r="J2981" s="24" t="s">
        <v>3048</v>
      </c>
      <c r="K2981" s="26">
        <v>45896</v>
      </c>
      <c r="L2981" s="26">
        <v>46015</v>
      </c>
      <c r="M2981" s="26">
        <v>46015</v>
      </c>
      <c r="N2981" s="26">
        <v>46958</v>
      </c>
      <c r="O2981" s="24"/>
      <c r="P2981" s="24" t="s">
        <v>3272</v>
      </c>
      <c r="Q2981" s="24" t="s">
        <v>3273</v>
      </c>
      <c r="R2981" s="24" t="s">
        <v>974</v>
      </c>
    </row>
    <row r="2982" spans="1:18" ht="53.4">
      <c r="A2982" s="24">
        <v>2981</v>
      </c>
      <c r="B2982" s="24" t="s">
        <v>11471</v>
      </c>
      <c r="C2982" s="29">
        <v>202517131392</v>
      </c>
      <c r="D2982" s="24" t="s">
        <v>111</v>
      </c>
      <c r="E2982" s="24" t="s">
        <v>11472</v>
      </c>
      <c r="F2982" s="24" t="s">
        <v>3117</v>
      </c>
      <c r="G2982" s="24" t="s">
        <v>4053</v>
      </c>
      <c r="H2982" s="25" t="s">
        <v>11473</v>
      </c>
      <c r="I2982" s="24"/>
      <c r="J2982" s="24" t="s">
        <v>3048</v>
      </c>
      <c r="K2982" s="26">
        <v>46002</v>
      </c>
      <c r="L2982" s="26">
        <v>45125</v>
      </c>
      <c r="M2982" s="26">
        <v>46015</v>
      </c>
      <c r="N2982" s="24"/>
      <c r="O2982" s="26">
        <v>46015</v>
      </c>
      <c r="P2982" s="24" t="s">
        <v>3284</v>
      </c>
      <c r="Q2982" s="24" t="s">
        <v>3285</v>
      </c>
      <c r="R2982" s="24" t="s">
        <v>988</v>
      </c>
    </row>
    <row r="2983" spans="1:18" ht="66.599999999999994">
      <c r="A2983" s="24">
        <v>2982</v>
      </c>
      <c r="B2983" s="24" t="s">
        <v>11474</v>
      </c>
      <c r="C2983" s="29">
        <v>202517131461</v>
      </c>
      <c r="D2983" s="24" t="s">
        <v>111</v>
      </c>
      <c r="E2983" s="24" t="s">
        <v>11475</v>
      </c>
      <c r="F2983" s="24" t="s">
        <v>3117</v>
      </c>
      <c r="G2983" s="24" t="s">
        <v>4053</v>
      </c>
      <c r="H2983" s="25" t="s">
        <v>11476</v>
      </c>
      <c r="I2983" s="24"/>
      <c r="J2983" s="24" t="s">
        <v>3048</v>
      </c>
      <c r="K2983" s="26">
        <v>46002</v>
      </c>
      <c r="L2983" s="26">
        <v>45125</v>
      </c>
      <c r="M2983" s="26">
        <v>46015</v>
      </c>
      <c r="N2983" s="24"/>
      <c r="O2983" s="26">
        <v>46015</v>
      </c>
      <c r="P2983" s="24" t="s">
        <v>3284</v>
      </c>
      <c r="Q2983" s="24" t="s">
        <v>3285</v>
      </c>
      <c r="R2983" s="24" t="s">
        <v>988</v>
      </c>
    </row>
    <row r="2984" spans="1:18" ht="66.599999999999994">
      <c r="A2984" s="24">
        <v>2983</v>
      </c>
      <c r="B2984" s="24" t="s">
        <v>1897</v>
      </c>
      <c r="C2984" s="29">
        <v>202541131300</v>
      </c>
      <c r="D2984" s="24" t="s">
        <v>33</v>
      </c>
      <c r="E2984" s="24" t="s">
        <v>1898</v>
      </c>
      <c r="F2984" s="24" t="s">
        <v>3052</v>
      </c>
      <c r="G2984" s="24" t="s">
        <v>3319</v>
      </c>
      <c r="H2984" s="25" t="s">
        <v>11477</v>
      </c>
      <c r="I2984" s="24" t="s">
        <v>3152</v>
      </c>
      <c r="J2984" s="24" t="s">
        <v>3048</v>
      </c>
      <c r="K2984" s="26">
        <v>46013</v>
      </c>
      <c r="L2984" s="26">
        <v>46015</v>
      </c>
      <c r="M2984" s="26">
        <v>46015</v>
      </c>
      <c r="N2984" s="26">
        <v>46958</v>
      </c>
      <c r="O2984" s="24"/>
      <c r="P2984" s="24" t="s">
        <v>3168</v>
      </c>
      <c r="Q2984" s="24" t="s">
        <v>3050</v>
      </c>
      <c r="R2984" s="24" t="s">
        <v>968</v>
      </c>
    </row>
    <row r="2985" spans="1:18" ht="53.4">
      <c r="A2985" s="24">
        <v>2984</v>
      </c>
      <c r="B2985" s="24" t="s">
        <v>1899</v>
      </c>
      <c r="C2985" s="29">
        <v>202541131659</v>
      </c>
      <c r="D2985" s="24" t="s">
        <v>33</v>
      </c>
      <c r="E2985" s="24" t="s">
        <v>1900</v>
      </c>
      <c r="F2985" s="24" t="s">
        <v>3052</v>
      </c>
      <c r="G2985" s="24" t="s">
        <v>3319</v>
      </c>
      <c r="H2985" s="25" t="s">
        <v>11478</v>
      </c>
      <c r="I2985" s="24" t="s">
        <v>3152</v>
      </c>
      <c r="J2985" s="24" t="s">
        <v>3048</v>
      </c>
      <c r="K2985" s="26">
        <v>46013</v>
      </c>
      <c r="L2985" s="26">
        <v>46015</v>
      </c>
      <c r="M2985" s="26">
        <v>46015</v>
      </c>
      <c r="N2985" s="26">
        <v>46958</v>
      </c>
      <c r="O2985" s="24"/>
      <c r="P2985" s="24" t="s">
        <v>3173</v>
      </c>
      <c r="Q2985" s="24" t="s">
        <v>3174</v>
      </c>
      <c r="R2985" s="24" t="s">
        <v>968</v>
      </c>
    </row>
    <row r="2986" spans="1:18" ht="40.200000000000003">
      <c r="A2986" s="24">
        <v>2985</v>
      </c>
      <c r="B2986" s="24" t="s">
        <v>11479</v>
      </c>
      <c r="C2986" s="29">
        <v>202517131326</v>
      </c>
      <c r="D2986" s="24" t="s">
        <v>408</v>
      </c>
      <c r="E2986" s="24" t="s">
        <v>11480</v>
      </c>
      <c r="F2986" s="24" t="s">
        <v>3117</v>
      </c>
      <c r="G2986" s="24" t="s">
        <v>11481</v>
      </c>
      <c r="H2986" s="25" t="s">
        <v>11482</v>
      </c>
      <c r="I2986" s="24"/>
      <c r="J2986" s="24" t="s">
        <v>3048</v>
      </c>
      <c r="K2986" s="26">
        <v>45993</v>
      </c>
      <c r="L2986" s="26">
        <v>45103</v>
      </c>
      <c r="M2986" s="26">
        <v>46015</v>
      </c>
      <c r="N2986" s="24"/>
      <c r="O2986" s="26">
        <v>46015</v>
      </c>
      <c r="P2986" s="24" t="s">
        <v>3055</v>
      </c>
      <c r="Q2986" s="24" t="s">
        <v>3056</v>
      </c>
      <c r="R2986" s="24" t="s">
        <v>988</v>
      </c>
    </row>
    <row r="2987" spans="1:18" ht="40.200000000000003">
      <c r="A2987" s="24">
        <v>2986</v>
      </c>
      <c r="B2987" s="24" t="s">
        <v>11483</v>
      </c>
      <c r="C2987" s="29">
        <v>202517131245</v>
      </c>
      <c r="D2987" s="24" t="s">
        <v>68</v>
      </c>
      <c r="E2987" s="24" t="s">
        <v>11484</v>
      </c>
      <c r="F2987" s="24" t="s">
        <v>3091</v>
      </c>
      <c r="G2987" s="24" t="s">
        <v>3559</v>
      </c>
      <c r="H2987" s="25" t="s">
        <v>11485</v>
      </c>
      <c r="I2987" s="24"/>
      <c r="J2987" s="24" t="s">
        <v>3048</v>
      </c>
      <c r="K2987" s="26">
        <v>45985</v>
      </c>
      <c r="L2987" s="26">
        <v>45104</v>
      </c>
      <c r="M2987" s="26">
        <v>46015</v>
      </c>
      <c r="N2987" s="24"/>
      <c r="O2987" s="26">
        <v>46015</v>
      </c>
      <c r="P2987" s="24" t="s">
        <v>3254</v>
      </c>
      <c r="Q2987" s="24" t="s">
        <v>3255</v>
      </c>
      <c r="R2987" s="24" t="s">
        <v>988</v>
      </c>
    </row>
    <row r="2988" spans="1:18" ht="53.4">
      <c r="A2988" s="24">
        <v>2987</v>
      </c>
      <c r="B2988" s="24" t="s">
        <v>11486</v>
      </c>
      <c r="C2988" s="29">
        <v>202517131464</v>
      </c>
      <c r="D2988" s="24" t="s">
        <v>68</v>
      </c>
      <c r="E2988" s="24" t="s">
        <v>11487</v>
      </c>
      <c r="F2988" s="24" t="s">
        <v>3091</v>
      </c>
      <c r="G2988" s="24" t="s">
        <v>3559</v>
      </c>
      <c r="H2988" s="25" t="s">
        <v>11488</v>
      </c>
      <c r="I2988" s="24"/>
      <c r="J2988" s="24" t="s">
        <v>3048</v>
      </c>
      <c r="K2988" s="26">
        <v>45918</v>
      </c>
      <c r="L2988" s="26">
        <v>46015</v>
      </c>
      <c r="M2988" s="26">
        <v>46015</v>
      </c>
      <c r="N2988" s="24"/>
      <c r="O2988" s="26">
        <v>46015</v>
      </c>
      <c r="P2988" s="24" t="s">
        <v>3289</v>
      </c>
      <c r="Q2988" s="24" t="s">
        <v>3290</v>
      </c>
      <c r="R2988" s="24" t="s">
        <v>988</v>
      </c>
    </row>
    <row r="2989" spans="1:18" ht="27">
      <c r="A2989" s="24">
        <v>2988</v>
      </c>
      <c r="B2989" s="24" t="s">
        <v>11489</v>
      </c>
      <c r="C2989" s="29">
        <v>202517131560</v>
      </c>
      <c r="D2989" s="24" t="s">
        <v>139</v>
      </c>
      <c r="E2989" s="24" t="s">
        <v>11490</v>
      </c>
      <c r="F2989" s="24" t="s">
        <v>4009</v>
      </c>
      <c r="G2989" s="24" t="s">
        <v>11491</v>
      </c>
      <c r="H2989" s="25" t="s">
        <v>11492</v>
      </c>
      <c r="I2989" s="24"/>
      <c r="J2989" s="24" t="s">
        <v>3048</v>
      </c>
      <c r="K2989" s="26">
        <v>45993</v>
      </c>
      <c r="L2989" s="26">
        <v>45126</v>
      </c>
      <c r="M2989" s="26">
        <v>46015</v>
      </c>
      <c r="N2989" s="24"/>
      <c r="O2989" s="26">
        <v>46015</v>
      </c>
      <c r="P2989" s="24" t="s">
        <v>3289</v>
      </c>
      <c r="Q2989" s="24" t="s">
        <v>3290</v>
      </c>
      <c r="R2989" s="24" t="s">
        <v>988</v>
      </c>
    </row>
    <row r="2990" spans="1:18" ht="40.200000000000003">
      <c r="A2990" s="24">
        <v>2989</v>
      </c>
      <c r="B2990" s="24" t="s">
        <v>11493</v>
      </c>
      <c r="C2990" s="29">
        <v>202541131595</v>
      </c>
      <c r="D2990" s="24" t="s">
        <v>46</v>
      </c>
      <c r="E2990" s="24" t="s">
        <v>11494</v>
      </c>
      <c r="F2990" s="24" t="s">
        <v>3052</v>
      </c>
      <c r="G2990" s="24" t="s">
        <v>46</v>
      </c>
      <c r="H2990" s="25" t="s">
        <v>11495</v>
      </c>
      <c r="I2990" s="24" t="s">
        <v>23</v>
      </c>
      <c r="J2990" s="24" t="s">
        <v>3048</v>
      </c>
      <c r="K2990" s="26">
        <v>45839</v>
      </c>
      <c r="L2990" s="26">
        <v>46015</v>
      </c>
      <c r="M2990" s="26">
        <v>46015</v>
      </c>
      <c r="N2990" s="24"/>
      <c r="O2990" s="26">
        <v>46017</v>
      </c>
      <c r="P2990" s="24" t="s">
        <v>3634</v>
      </c>
      <c r="Q2990" s="24" t="s">
        <v>3322</v>
      </c>
      <c r="R2990" s="24" t="s">
        <v>3022</v>
      </c>
    </row>
    <row r="2991" spans="1:18" ht="53.4">
      <c r="A2991" s="24">
        <v>2990</v>
      </c>
      <c r="B2991" s="24" t="s">
        <v>1901</v>
      </c>
      <c r="C2991" s="29">
        <v>202541131321</v>
      </c>
      <c r="D2991" s="24" t="s">
        <v>46</v>
      </c>
      <c r="E2991" s="24" t="s">
        <v>1902</v>
      </c>
      <c r="F2991" s="24" t="s">
        <v>3052</v>
      </c>
      <c r="G2991" s="24" t="s">
        <v>46</v>
      </c>
      <c r="H2991" s="25" t="s">
        <v>11496</v>
      </c>
      <c r="I2991" s="24" t="s">
        <v>3152</v>
      </c>
      <c r="J2991" s="24" t="s">
        <v>3048</v>
      </c>
      <c r="K2991" s="26">
        <v>45986</v>
      </c>
      <c r="L2991" s="26">
        <v>46015</v>
      </c>
      <c r="M2991" s="26">
        <v>46015</v>
      </c>
      <c r="N2991" s="26">
        <v>46958</v>
      </c>
      <c r="O2991" s="24"/>
      <c r="P2991" s="24" t="s">
        <v>3114</v>
      </c>
      <c r="Q2991" s="24" t="s">
        <v>3094</v>
      </c>
      <c r="R2991" s="24" t="s">
        <v>968</v>
      </c>
    </row>
    <row r="2992" spans="1:18" ht="53.4">
      <c r="A2992" s="24">
        <v>2991</v>
      </c>
      <c r="B2992" s="24" t="s">
        <v>1903</v>
      </c>
      <c r="C2992" s="29">
        <v>202541131577</v>
      </c>
      <c r="D2992" s="24" t="s">
        <v>46</v>
      </c>
      <c r="E2992" s="24" t="s">
        <v>1904</v>
      </c>
      <c r="F2992" s="24" t="s">
        <v>3052</v>
      </c>
      <c r="G2992" s="24" t="s">
        <v>46</v>
      </c>
      <c r="H2992" s="25" t="s">
        <v>11497</v>
      </c>
      <c r="I2992" s="24" t="s">
        <v>3152</v>
      </c>
      <c r="J2992" s="24" t="s">
        <v>3048</v>
      </c>
      <c r="K2992" s="26">
        <v>45974</v>
      </c>
      <c r="L2992" s="26">
        <v>46015</v>
      </c>
      <c r="M2992" s="26">
        <v>46015</v>
      </c>
      <c r="N2992" s="26">
        <v>46958</v>
      </c>
      <c r="O2992" s="24"/>
      <c r="P2992" s="24" t="s">
        <v>3120</v>
      </c>
      <c r="Q2992" s="24" t="s">
        <v>3121</v>
      </c>
      <c r="R2992" s="24" t="s">
        <v>968</v>
      </c>
    </row>
    <row r="2993" spans="1:18" ht="53.4">
      <c r="A2993" s="24">
        <v>2992</v>
      </c>
      <c r="B2993" s="24" t="s">
        <v>1905</v>
      </c>
      <c r="C2993" s="29">
        <v>202541131257</v>
      </c>
      <c r="D2993" s="24" t="s">
        <v>69</v>
      </c>
      <c r="E2993" s="24" t="s">
        <v>649</v>
      </c>
      <c r="F2993" s="24" t="s">
        <v>3052</v>
      </c>
      <c r="G2993" s="24" t="s">
        <v>69</v>
      </c>
      <c r="H2993" s="25" t="s">
        <v>11498</v>
      </c>
      <c r="I2993" s="24" t="s">
        <v>23</v>
      </c>
      <c r="J2993" s="24" t="s">
        <v>3048</v>
      </c>
      <c r="K2993" s="26">
        <v>45588</v>
      </c>
      <c r="L2993" s="26">
        <v>46015</v>
      </c>
      <c r="M2993" s="26">
        <v>46015</v>
      </c>
      <c r="N2993" s="26">
        <v>46958</v>
      </c>
      <c r="O2993" s="24"/>
      <c r="P2993" s="24" t="s">
        <v>3103</v>
      </c>
      <c r="Q2993" s="24" t="s">
        <v>3104</v>
      </c>
      <c r="R2993" s="24" t="s">
        <v>974</v>
      </c>
    </row>
    <row r="2994" spans="1:18" ht="53.4">
      <c r="A2994" s="24">
        <v>2993</v>
      </c>
      <c r="B2994" s="24" t="s">
        <v>11499</v>
      </c>
      <c r="C2994" s="29">
        <v>202541131513</v>
      </c>
      <c r="D2994" s="24" t="s">
        <v>44</v>
      </c>
      <c r="E2994" s="24" t="s">
        <v>11500</v>
      </c>
      <c r="F2994" s="24" t="s">
        <v>3052</v>
      </c>
      <c r="G2994" s="24" t="s">
        <v>3408</v>
      </c>
      <c r="H2994" s="25" t="s">
        <v>11501</v>
      </c>
      <c r="I2994" s="24" t="s">
        <v>23</v>
      </c>
      <c r="J2994" s="24" t="s">
        <v>3334</v>
      </c>
      <c r="K2994" s="26">
        <v>45952</v>
      </c>
      <c r="L2994" s="26">
        <v>46015</v>
      </c>
      <c r="M2994" s="26">
        <v>46015</v>
      </c>
      <c r="N2994" s="24"/>
      <c r="O2994" s="26">
        <v>46017</v>
      </c>
      <c r="P2994" s="24" t="s">
        <v>3695</v>
      </c>
      <c r="Q2994" s="24" t="s">
        <v>3085</v>
      </c>
      <c r="R2994" s="24" t="s">
        <v>988</v>
      </c>
    </row>
    <row r="2995" spans="1:18" ht="40.200000000000003">
      <c r="A2995" s="24">
        <v>2994</v>
      </c>
      <c r="B2995" s="24" t="s">
        <v>11502</v>
      </c>
      <c r="C2995" s="29">
        <v>202547131665</v>
      </c>
      <c r="D2995" s="24" t="s">
        <v>49</v>
      </c>
      <c r="E2995" s="24" t="s">
        <v>11503</v>
      </c>
      <c r="F2995" s="24" t="s">
        <v>3066</v>
      </c>
      <c r="G2995" s="24" t="s">
        <v>3067</v>
      </c>
      <c r="H2995" s="25" t="s">
        <v>11504</v>
      </c>
      <c r="I2995" s="24"/>
      <c r="J2995" s="24" t="s">
        <v>3048</v>
      </c>
      <c r="K2995" s="26">
        <v>45804</v>
      </c>
      <c r="L2995" s="26">
        <v>45223</v>
      </c>
      <c r="M2995" s="26">
        <v>46015</v>
      </c>
      <c r="N2995" s="24"/>
      <c r="O2995" s="26">
        <v>46015</v>
      </c>
      <c r="P2995" s="24" t="s">
        <v>3098</v>
      </c>
      <c r="Q2995" s="24" t="s">
        <v>3099</v>
      </c>
      <c r="R2995" s="24" t="s">
        <v>988</v>
      </c>
    </row>
    <row r="2996" spans="1:18" ht="53.4">
      <c r="A2996" s="24">
        <v>2995</v>
      </c>
      <c r="B2996" s="24" t="s">
        <v>11505</v>
      </c>
      <c r="C2996" s="29">
        <v>202517131159</v>
      </c>
      <c r="D2996" s="24" t="s">
        <v>121</v>
      </c>
      <c r="E2996" s="24" t="s">
        <v>11506</v>
      </c>
      <c r="F2996" s="24" t="s">
        <v>3066</v>
      </c>
      <c r="G2996" s="24" t="s">
        <v>4533</v>
      </c>
      <c r="H2996" s="25" t="s">
        <v>11507</v>
      </c>
      <c r="I2996" s="24"/>
      <c r="J2996" s="24" t="s">
        <v>3048</v>
      </c>
      <c r="K2996" s="26">
        <v>45931</v>
      </c>
      <c r="L2996" s="26">
        <v>45502</v>
      </c>
      <c r="M2996" s="26">
        <v>46015</v>
      </c>
      <c r="N2996" s="24"/>
      <c r="O2996" s="26">
        <v>46015</v>
      </c>
      <c r="P2996" s="24" t="s">
        <v>3254</v>
      </c>
      <c r="Q2996" s="24" t="s">
        <v>3255</v>
      </c>
      <c r="R2996" s="24" t="s">
        <v>988</v>
      </c>
    </row>
    <row r="2997" spans="1:18" ht="53.4">
      <c r="A2997" s="24">
        <v>2996</v>
      </c>
      <c r="B2997" s="24" t="s">
        <v>11508</v>
      </c>
      <c r="C2997" s="29">
        <v>202547131440</v>
      </c>
      <c r="D2997" s="24" t="s">
        <v>35</v>
      </c>
      <c r="E2997" s="24" t="s">
        <v>11509</v>
      </c>
      <c r="F2997" s="24" t="s">
        <v>3091</v>
      </c>
      <c r="G2997" s="24" t="s">
        <v>3213</v>
      </c>
      <c r="H2997" s="25" t="s">
        <v>11510</v>
      </c>
      <c r="I2997" s="24"/>
      <c r="J2997" s="24" t="s">
        <v>3048</v>
      </c>
      <c r="K2997" s="26">
        <v>46014</v>
      </c>
      <c r="L2997" s="26">
        <v>45079</v>
      </c>
      <c r="M2997" s="26">
        <v>46015</v>
      </c>
      <c r="N2997" s="24"/>
      <c r="O2997" s="26">
        <v>46015</v>
      </c>
      <c r="P2997" s="24" t="s">
        <v>3103</v>
      </c>
      <c r="Q2997" s="24" t="s">
        <v>3104</v>
      </c>
      <c r="R2997" s="24" t="s">
        <v>988</v>
      </c>
    </row>
    <row r="2998" spans="1:18" ht="53.4">
      <c r="A2998" s="24">
        <v>2997</v>
      </c>
      <c r="B2998" s="24" t="s">
        <v>11511</v>
      </c>
      <c r="C2998" s="29">
        <v>202517131390</v>
      </c>
      <c r="D2998" s="24" t="s">
        <v>35</v>
      </c>
      <c r="E2998" s="24" t="s">
        <v>11512</v>
      </c>
      <c r="F2998" s="24" t="s">
        <v>3091</v>
      </c>
      <c r="G2998" s="24" t="s">
        <v>3213</v>
      </c>
      <c r="H2998" s="25" t="s">
        <v>11513</v>
      </c>
      <c r="I2998" s="24"/>
      <c r="J2998" s="24" t="s">
        <v>3048</v>
      </c>
      <c r="K2998" s="26">
        <v>46014</v>
      </c>
      <c r="L2998" s="26">
        <v>45127</v>
      </c>
      <c r="M2998" s="26">
        <v>46015</v>
      </c>
      <c r="N2998" s="24"/>
      <c r="O2998" s="26">
        <v>46015</v>
      </c>
      <c r="P2998" s="24" t="s">
        <v>3114</v>
      </c>
      <c r="Q2998" s="24" t="s">
        <v>3094</v>
      </c>
      <c r="R2998" s="24" t="s">
        <v>988</v>
      </c>
    </row>
    <row r="2999" spans="1:18" ht="40.200000000000003">
      <c r="A2999" s="24">
        <v>2998</v>
      </c>
      <c r="B2999" s="24" t="s">
        <v>1906</v>
      </c>
      <c r="C2999" s="29">
        <v>202541131378</v>
      </c>
      <c r="D2999" s="24" t="s">
        <v>35</v>
      </c>
      <c r="E2999" s="24" t="s">
        <v>1907</v>
      </c>
      <c r="F2999" s="24" t="s">
        <v>3091</v>
      </c>
      <c r="G2999" s="24" t="s">
        <v>4116</v>
      </c>
      <c r="H2999" s="25" t="s">
        <v>11514</v>
      </c>
      <c r="I2999" s="24" t="s">
        <v>3152</v>
      </c>
      <c r="J2999" s="24" t="s">
        <v>3048</v>
      </c>
      <c r="K2999" s="26">
        <v>46015</v>
      </c>
      <c r="L2999" s="26">
        <v>46015</v>
      </c>
      <c r="M2999" s="26">
        <v>46015</v>
      </c>
      <c r="N2999" s="26">
        <v>46958</v>
      </c>
      <c r="O2999" s="24"/>
      <c r="P2999" s="24" t="s">
        <v>3114</v>
      </c>
      <c r="Q2999" s="24" t="s">
        <v>3094</v>
      </c>
      <c r="R2999" s="24" t="s">
        <v>968</v>
      </c>
    </row>
    <row r="3000" spans="1:18" ht="40.200000000000003">
      <c r="A3000" s="24">
        <v>2999</v>
      </c>
      <c r="B3000" s="24" t="s">
        <v>11515</v>
      </c>
      <c r="C3000" s="29">
        <v>202531131597</v>
      </c>
      <c r="D3000" s="24" t="s">
        <v>38</v>
      </c>
      <c r="E3000" s="24" t="s">
        <v>11516</v>
      </c>
      <c r="F3000" s="24" t="s">
        <v>3052</v>
      </c>
      <c r="G3000" s="24" t="s">
        <v>38</v>
      </c>
      <c r="H3000" s="25" t="s">
        <v>11517</v>
      </c>
      <c r="I3000" s="24" t="s">
        <v>23</v>
      </c>
      <c r="J3000" s="24" t="s">
        <v>3048</v>
      </c>
      <c r="K3000" s="26">
        <v>45890</v>
      </c>
      <c r="L3000" s="26">
        <v>46015</v>
      </c>
      <c r="M3000" s="26">
        <v>46015</v>
      </c>
      <c r="N3000" s="24"/>
      <c r="O3000" s="26">
        <v>46015</v>
      </c>
      <c r="P3000" s="24" t="s">
        <v>3364</v>
      </c>
      <c r="Q3000" s="24" t="s">
        <v>3255</v>
      </c>
      <c r="R3000" s="24" t="s">
        <v>988</v>
      </c>
    </row>
    <row r="3001" spans="1:18" ht="40.200000000000003">
      <c r="A3001" s="24">
        <v>3000</v>
      </c>
      <c r="B3001" s="24" t="s">
        <v>11518</v>
      </c>
      <c r="C3001" s="29">
        <v>202547131424</v>
      </c>
      <c r="D3001" s="24" t="s">
        <v>149</v>
      </c>
      <c r="E3001" s="24" t="s">
        <v>11519</v>
      </c>
      <c r="F3001" s="24" t="s">
        <v>3117</v>
      </c>
      <c r="G3001" s="24" t="s">
        <v>11520</v>
      </c>
      <c r="H3001" s="25" t="s">
        <v>11521</v>
      </c>
      <c r="I3001" s="24"/>
      <c r="J3001" s="24" t="s">
        <v>3048</v>
      </c>
      <c r="K3001" s="26">
        <v>45916</v>
      </c>
      <c r="L3001" s="26">
        <v>45086</v>
      </c>
      <c r="M3001" s="26">
        <v>46015</v>
      </c>
      <c r="N3001" s="24"/>
      <c r="O3001" s="26">
        <v>46015</v>
      </c>
      <c r="P3001" s="24" t="s">
        <v>3335</v>
      </c>
      <c r="Q3001" s="24" t="s">
        <v>3336</v>
      </c>
      <c r="R3001" s="24" t="s">
        <v>988</v>
      </c>
    </row>
    <row r="3002" spans="1:18" ht="40.200000000000003">
      <c r="A3002" s="24">
        <v>3001</v>
      </c>
      <c r="B3002" s="24" t="s">
        <v>11522</v>
      </c>
      <c r="C3002" s="29">
        <v>202517131403</v>
      </c>
      <c r="D3002" s="24" t="s">
        <v>90</v>
      </c>
      <c r="E3002" s="24" t="s">
        <v>11523</v>
      </c>
      <c r="F3002" s="24" t="s">
        <v>3045</v>
      </c>
      <c r="G3002" s="24" t="s">
        <v>11524</v>
      </c>
      <c r="H3002" s="25" t="s">
        <v>11525</v>
      </c>
      <c r="I3002" s="24"/>
      <c r="J3002" s="24" t="s">
        <v>3162</v>
      </c>
      <c r="K3002" s="26">
        <v>45936</v>
      </c>
      <c r="L3002" s="26">
        <v>45097</v>
      </c>
      <c r="M3002" s="26">
        <v>46015</v>
      </c>
      <c r="N3002" s="24"/>
      <c r="O3002" s="26">
        <v>46015</v>
      </c>
      <c r="P3002" s="24" t="s">
        <v>3305</v>
      </c>
      <c r="Q3002" s="24" t="s">
        <v>3306</v>
      </c>
      <c r="R3002" s="24" t="s">
        <v>988</v>
      </c>
    </row>
    <row r="3003" spans="1:18" ht="27">
      <c r="A3003" s="24">
        <v>3002</v>
      </c>
      <c r="B3003" s="24" t="s">
        <v>11526</v>
      </c>
      <c r="C3003" s="29">
        <v>202514131633</v>
      </c>
      <c r="D3003" s="24" t="s">
        <v>52</v>
      </c>
      <c r="E3003" s="24" t="s">
        <v>11527</v>
      </c>
      <c r="F3003" s="24" t="s">
        <v>3045</v>
      </c>
      <c r="G3003" s="24" t="s">
        <v>4870</v>
      </c>
      <c r="H3003" s="25" t="s">
        <v>11528</v>
      </c>
      <c r="I3003" s="24"/>
      <c r="J3003" s="24" t="s">
        <v>3048</v>
      </c>
      <c r="K3003" s="26">
        <v>46007</v>
      </c>
      <c r="L3003" s="26">
        <v>45727</v>
      </c>
      <c r="M3003" s="26">
        <v>46015</v>
      </c>
      <c r="N3003" s="24"/>
      <c r="O3003" s="26">
        <v>46015</v>
      </c>
      <c r="P3003" s="24" t="s">
        <v>3422</v>
      </c>
      <c r="Q3003" s="24" t="s">
        <v>3423</v>
      </c>
      <c r="R3003" s="24" t="s">
        <v>988</v>
      </c>
    </row>
    <row r="3004" spans="1:18" ht="53.4">
      <c r="A3004" s="24">
        <v>3003</v>
      </c>
      <c r="B3004" s="24" t="s">
        <v>11529</v>
      </c>
      <c r="C3004" s="29">
        <v>202511131598</v>
      </c>
      <c r="D3004" s="24" t="s">
        <v>57</v>
      </c>
      <c r="E3004" s="24" t="s">
        <v>11530</v>
      </c>
      <c r="F3004" s="24" t="s">
        <v>3052</v>
      </c>
      <c r="G3004" s="24" t="s">
        <v>57</v>
      </c>
      <c r="H3004" s="25" t="s">
        <v>11531</v>
      </c>
      <c r="I3004" s="24" t="s">
        <v>23</v>
      </c>
      <c r="J3004" s="24" t="s">
        <v>3048</v>
      </c>
      <c r="K3004" s="26">
        <v>45958</v>
      </c>
      <c r="L3004" s="26">
        <v>46015</v>
      </c>
      <c r="M3004" s="26">
        <v>46015</v>
      </c>
      <c r="N3004" s="24"/>
      <c r="O3004" s="26">
        <v>46015</v>
      </c>
      <c r="P3004" s="24" t="s">
        <v>3397</v>
      </c>
      <c r="Q3004" s="24" t="s">
        <v>3398</v>
      </c>
      <c r="R3004" s="24" t="s">
        <v>988</v>
      </c>
    </row>
    <row r="3005" spans="1:18" ht="53.4">
      <c r="A3005" s="24">
        <v>3004</v>
      </c>
      <c r="B3005" s="24" t="s">
        <v>11532</v>
      </c>
      <c r="C3005" s="29">
        <v>202517131108</v>
      </c>
      <c r="D3005" s="24" t="s">
        <v>79</v>
      </c>
      <c r="E3005" s="24" t="s">
        <v>11533</v>
      </c>
      <c r="F3005" s="24" t="s">
        <v>3432</v>
      </c>
      <c r="G3005" s="24" t="s">
        <v>11534</v>
      </c>
      <c r="H3005" s="25" t="s">
        <v>11535</v>
      </c>
      <c r="I3005" s="24"/>
      <c r="J3005" s="24" t="s">
        <v>3048</v>
      </c>
      <c r="K3005" s="26">
        <v>45982</v>
      </c>
      <c r="L3005" s="26">
        <v>45077</v>
      </c>
      <c r="M3005" s="26">
        <v>46015</v>
      </c>
      <c r="N3005" s="24"/>
      <c r="O3005" s="26">
        <v>46015</v>
      </c>
      <c r="P3005" s="24" t="s">
        <v>3305</v>
      </c>
      <c r="Q3005" s="24" t="s">
        <v>3306</v>
      </c>
      <c r="R3005" s="24" t="s">
        <v>988</v>
      </c>
    </row>
    <row r="3006" spans="1:18" ht="40.200000000000003">
      <c r="A3006" s="24">
        <v>3005</v>
      </c>
      <c r="B3006" s="24" t="s">
        <v>11536</v>
      </c>
      <c r="C3006" s="29">
        <v>202517131541</v>
      </c>
      <c r="D3006" s="24" t="s">
        <v>147</v>
      </c>
      <c r="E3006" s="24" t="s">
        <v>11537</v>
      </c>
      <c r="F3006" s="24" t="s">
        <v>3302</v>
      </c>
      <c r="G3006" s="24" t="s">
        <v>11538</v>
      </c>
      <c r="H3006" s="25" t="s">
        <v>11539</v>
      </c>
      <c r="I3006" s="24"/>
      <c r="J3006" s="24" t="s">
        <v>3048</v>
      </c>
      <c r="K3006" s="26">
        <v>45994</v>
      </c>
      <c r="L3006" s="26">
        <v>45072</v>
      </c>
      <c r="M3006" s="26">
        <v>46015</v>
      </c>
      <c r="N3006" s="24"/>
      <c r="O3006" s="26">
        <v>46015</v>
      </c>
      <c r="P3006" s="24" t="s">
        <v>3228</v>
      </c>
      <c r="Q3006" s="24" t="s">
        <v>3229</v>
      </c>
      <c r="R3006" s="24" t="s">
        <v>988</v>
      </c>
    </row>
    <row r="3007" spans="1:18" ht="53.4">
      <c r="A3007" s="24">
        <v>3006</v>
      </c>
      <c r="B3007" s="24" t="s">
        <v>1908</v>
      </c>
      <c r="C3007" s="29">
        <v>202541131396</v>
      </c>
      <c r="D3007" s="24" t="s">
        <v>42</v>
      </c>
      <c r="E3007" s="24" t="s">
        <v>1909</v>
      </c>
      <c r="F3007" s="24" t="s">
        <v>3045</v>
      </c>
      <c r="G3007" s="24" t="s">
        <v>3252</v>
      </c>
      <c r="H3007" s="25" t="s">
        <v>11540</v>
      </c>
      <c r="I3007" s="24" t="s">
        <v>3152</v>
      </c>
      <c r="J3007" s="24" t="s">
        <v>3048</v>
      </c>
      <c r="K3007" s="26">
        <v>46008</v>
      </c>
      <c r="L3007" s="26">
        <v>46015</v>
      </c>
      <c r="M3007" s="26">
        <v>46015</v>
      </c>
      <c r="N3007" s="26">
        <v>46958</v>
      </c>
      <c r="O3007" s="24"/>
      <c r="P3007" s="24" t="s">
        <v>3254</v>
      </c>
      <c r="Q3007" s="24" t="s">
        <v>3255</v>
      </c>
      <c r="R3007" s="24" t="s">
        <v>968</v>
      </c>
    </row>
    <row r="3008" spans="1:18" ht="27">
      <c r="A3008" s="24">
        <v>3007</v>
      </c>
      <c r="B3008" s="24" t="s">
        <v>11541</v>
      </c>
      <c r="C3008" s="29">
        <v>202528131366</v>
      </c>
      <c r="D3008" s="24" t="s">
        <v>31</v>
      </c>
      <c r="E3008" s="24" t="s">
        <v>11542</v>
      </c>
      <c r="F3008" s="24" t="s">
        <v>3091</v>
      </c>
      <c r="G3008" s="24" t="s">
        <v>31</v>
      </c>
      <c r="H3008" s="25" t="s">
        <v>11543</v>
      </c>
      <c r="I3008" s="24"/>
      <c r="J3008" s="24" t="s">
        <v>3048</v>
      </c>
      <c r="K3008" s="26">
        <v>46006</v>
      </c>
      <c r="L3008" s="26">
        <v>46015</v>
      </c>
      <c r="M3008" s="26">
        <v>46015</v>
      </c>
      <c r="N3008" s="24"/>
      <c r="O3008" s="26">
        <v>46015</v>
      </c>
      <c r="P3008" s="24" t="s">
        <v>3114</v>
      </c>
      <c r="Q3008" s="24" t="s">
        <v>3094</v>
      </c>
      <c r="R3008" s="24" t="s">
        <v>988</v>
      </c>
    </row>
    <row r="3009" spans="1:18" ht="53.4">
      <c r="A3009" s="24">
        <v>3008</v>
      </c>
      <c r="B3009" s="24" t="s">
        <v>11544</v>
      </c>
      <c r="C3009" s="29">
        <v>202517131537</v>
      </c>
      <c r="D3009" s="24" t="s">
        <v>34</v>
      </c>
      <c r="E3009" s="24" t="s">
        <v>11545</v>
      </c>
      <c r="F3009" s="24" t="s">
        <v>3066</v>
      </c>
      <c r="G3009" s="24" t="s">
        <v>3067</v>
      </c>
      <c r="H3009" s="25" t="s">
        <v>11546</v>
      </c>
      <c r="I3009" s="24"/>
      <c r="J3009" s="24" t="s">
        <v>3048</v>
      </c>
      <c r="K3009" s="26">
        <v>46013</v>
      </c>
      <c r="L3009" s="26">
        <v>45135</v>
      </c>
      <c r="M3009" s="26">
        <v>46015</v>
      </c>
      <c r="N3009" s="24"/>
      <c r="O3009" s="26">
        <v>46015</v>
      </c>
      <c r="P3009" s="24" t="s">
        <v>3239</v>
      </c>
      <c r="Q3009" s="24" t="s">
        <v>3240</v>
      </c>
      <c r="R3009" s="24" t="s">
        <v>988</v>
      </c>
    </row>
    <row r="3010" spans="1:18" ht="40.200000000000003">
      <c r="A3010" s="24">
        <v>3009</v>
      </c>
      <c r="B3010" s="24" t="s">
        <v>11547</v>
      </c>
      <c r="C3010" s="29">
        <v>202517131590</v>
      </c>
      <c r="D3010" s="24" t="s">
        <v>34</v>
      </c>
      <c r="E3010" s="24" t="s">
        <v>11548</v>
      </c>
      <c r="F3010" s="24" t="s">
        <v>3066</v>
      </c>
      <c r="G3010" s="24" t="s">
        <v>3067</v>
      </c>
      <c r="H3010" s="25" t="s">
        <v>11549</v>
      </c>
      <c r="I3010" s="24"/>
      <c r="J3010" s="24" t="s">
        <v>3048</v>
      </c>
      <c r="K3010" s="26">
        <v>46013</v>
      </c>
      <c r="L3010" s="26">
        <v>45135</v>
      </c>
      <c r="M3010" s="26">
        <v>46015</v>
      </c>
      <c r="N3010" s="24"/>
      <c r="O3010" s="26">
        <v>46015</v>
      </c>
      <c r="P3010" s="24" t="s">
        <v>3173</v>
      </c>
      <c r="Q3010" s="24" t="s">
        <v>3174</v>
      </c>
      <c r="R3010" s="24" t="s">
        <v>988</v>
      </c>
    </row>
    <row r="3011" spans="1:18" ht="53.4">
      <c r="A3011" s="24">
        <v>3010</v>
      </c>
      <c r="B3011" s="24" t="s">
        <v>11550</v>
      </c>
      <c r="C3011" s="29">
        <v>202542132460</v>
      </c>
      <c r="D3011" s="24" t="s">
        <v>33</v>
      </c>
      <c r="E3011" s="24" t="s">
        <v>649</v>
      </c>
      <c r="F3011" s="24" t="s">
        <v>3052</v>
      </c>
      <c r="G3011" s="24" t="s">
        <v>3258</v>
      </c>
      <c r="H3011" s="25" t="s">
        <v>11551</v>
      </c>
      <c r="I3011" s="24"/>
      <c r="J3011" s="24" t="s">
        <v>3162</v>
      </c>
      <c r="K3011" s="26">
        <v>46010</v>
      </c>
      <c r="L3011" s="26">
        <v>46017</v>
      </c>
      <c r="M3011" s="26">
        <v>46017</v>
      </c>
      <c r="N3011" s="24"/>
      <c r="O3011" s="26">
        <v>46017</v>
      </c>
      <c r="P3011" s="24" t="s">
        <v>4128</v>
      </c>
      <c r="Q3011" s="24" t="s">
        <v>3360</v>
      </c>
      <c r="R3011" s="24" t="s">
        <v>988</v>
      </c>
    </row>
    <row r="3012" spans="1:18" ht="53.4">
      <c r="A3012" s="24">
        <v>3011</v>
      </c>
      <c r="B3012" s="24" t="s">
        <v>11552</v>
      </c>
      <c r="C3012" s="29">
        <v>202541131950</v>
      </c>
      <c r="D3012" s="24" t="s">
        <v>33</v>
      </c>
      <c r="E3012" s="24" t="s">
        <v>11553</v>
      </c>
      <c r="F3012" s="24" t="s">
        <v>3052</v>
      </c>
      <c r="G3012" s="24" t="s">
        <v>3319</v>
      </c>
      <c r="H3012" s="25" t="s">
        <v>11554</v>
      </c>
      <c r="I3012" s="24" t="s">
        <v>23</v>
      </c>
      <c r="J3012" s="24" t="s">
        <v>3048</v>
      </c>
      <c r="K3012" s="26">
        <v>45832</v>
      </c>
      <c r="L3012" s="26">
        <v>46017</v>
      </c>
      <c r="M3012" s="26">
        <v>46017</v>
      </c>
      <c r="N3012" s="24"/>
      <c r="O3012" s="26">
        <v>46017</v>
      </c>
      <c r="P3012" s="24" t="s">
        <v>3173</v>
      </c>
      <c r="Q3012" s="24" t="s">
        <v>3174</v>
      </c>
      <c r="R3012" s="24" t="s">
        <v>988</v>
      </c>
    </row>
    <row r="3013" spans="1:18" ht="40.200000000000003">
      <c r="A3013" s="24">
        <v>3012</v>
      </c>
      <c r="B3013" s="24" t="s">
        <v>11555</v>
      </c>
      <c r="C3013" s="29">
        <v>202511132208</v>
      </c>
      <c r="D3013" s="24" t="s">
        <v>33</v>
      </c>
      <c r="E3013" s="24" t="s">
        <v>11556</v>
      </c>
      <c r="F3013" s="24" t="s">
        <v>3052</v>
      </c>
      <c r="G3013" s="24" t="s">
        <v>3319</v>
      </c>
      <c r="H3013" s="25" t="s">
        <v>11557</v>
      </c>
      <c r="I3013" s="24" t="s">
        <v>23</v>
      </c>
      <c r="J3013" s="24" t="s">
        <v>3048</v>
      </c>
      <c r="K3013" s="26">
        <v>45842</v>
      </c>
      <c r="L3013" s="26">
        <v>46017</v>
      </c>
      <c r="M3013" s="26">
        <v>46017</v>
      </c>
      <c r="N3013" s="24"/>
      <c r="O3013" s="26">
        <v>46017</v>
      </c>
      <c r="P3013" s="24" t="s">
        <v>3141</v>
      </c>
      <c r="Q3013" s="24" t="s">
        <v>3142</v>
      </c>
      <c r="R3013" s="24" t="s">
        <v>988</v>
      </c>
    </row>
    <row r="3014" spans="1:18" ht="66.599999999999994">
      <c r="A3014" s="24">
        <v>3013</v>
      </c>
      <c r="B3014" s="24" t="s">
        <v>11558</v>
      </c>
      <c r="C3014" s="29">
        <v>202517132108</v>
      </c>
      <c r="D3014" s="24" t="s">
        <v>111</v>
      </c>
      <c r="E3014" s="24" t="s">
        <v>11559</v>
      </c>
      <c r="F3014" s="24" t="s">
        <v>3117</v>
      </c>
      <c r="G3014" s="24" t="s">
        <v>4053</v>
      </c>
      <c r="H3014" s="25" t="s">
        <v>11560</v>
      </c>
      <c r="I3014" s="24"/>
      <c r="J3014" s="24" t="s">
        <v>3048</v>
      </c>
      <c r="K3014" s="26">
        <v>45993</v>
      </c>
      <c r="L3014" s="26">
        <v>45125</v>
      </c>
      <c r="M3014" s="26">
        <v>46017</v>
      </c>
      <c r="N3014" s="24"/>
      <c r="O3014" s="26">
        <v>46017</v>
      </c>
      <c r="P3014" s="24" t="s">
        <v>3435</v>
      </c>
      <c r="Q3014" s="24" t="s">
        <v>3159</v>
      </c>
      <c r="R3014" s="24" t="s">
        <v>988</v>
      </c>
    </row>
    <row r="3015" spans="1:18" ht="66.599999999999994">
      <c r="A3015" s="24">
        <v>3014</v>
      </c>
      <c r="B3015" s="24" t="s">
        <v>11561</v>
      </c>
      <c r="C3015" s="29">
        <v>202547132459</v>
      </c>
      <c r="D3015" s="24" t="s">
        <v>208</v>
      </c>
      <c r="E3015" s="24" t="s">
        <v>11562</v>
      </c>
      <c r="F3015" s="24" t="s">
        <v>3059</v>
      </c>
      <c r="G3015" s="24" t="s">
        <v>3455</v>
      </c>
      <c r="H3015" s="25" t="s">
        <v>11563</v>
      </c>
      <c r="I3015" s="24"/>
      <c r="J3015" s="24" t="s">
        <v>3048</v>
      </c>
      <c r="K3015" s="26">
        <v>45974</v>
      </c>
      <c r="L3015" s="26">
        <v>45105</v>
      </c>
      <c r="M3015" s="26">
        <v>46017</v>
      </c>
      <c r="N3015" s="24"/>
      <c r="O3015" s="26">
        <v>46017</v>
      </c>
      <c r="P3015" s="24" t="s">
        <v>4128</v>
      </c>
      <c r="Q3015" s="24" t="s">
        <v>3360</v>
      </c>
      <c r="R3015" s="24" t="s">
        <v>988</v>
      </c>
    </row>
    <row r="3016" spans="1:18" ht="40.200000000000003">
      <c r="A3016" s="24">
        <v>3015</v>
      </c>
      <c r="B3016" s="24" t="s">
        <v>11564</v>
      </c>
      <c r="C3016" s="29">
        <v>202514131912</v>
      </c>
      <c r="D3016" s="24" t="s">
        <v>39</v>
      </c>
      <c r="E3016" s="24" t="s">
        <v>11565</v>
      </c>
      <c r="F3016" s="24" t="s">
        <v>3165</v>
      </c>
      <c r="G3016" s="24" t="s">
        <v>3972</v>
      </c>
      <c r="H3016" s="25" t="s">
        <v>11566</v>
      </c>
      <c r="I3016" s="24"/>
      <c r="J3016" s="24" t="s">
        <v>3048</v>
      </c>
      <c r="K3016" s="26">
        <v>45989</v>
      </c>
      <c r="L3016" s="26">
        <v>45680</v>
      </c>
      <c r="M3016" s="26">
        <v>46017</v>
      </c>
      <c r="N3016" s="24"/>
      <c r="O3016" s="26">
        <v>46017</v>
      </c>
      <c r="P3016" s="24" t="s">
        <v>3254</v>
      </c>
      <c r="Q3016" s="24" t="s">
        <v>3255</v>
      </c>
      <c r="R3016" s="24" t="s">
        <v>988</v>
      </c>
    </row>
    <row r="3017" spans="1:18" ht="53.4">
      <c r="A3017" s="24">
        <v>3016</v>
      </c>
      <c r="B3017" s="24" t="s">
        <v>11567</v>
      </c>
      <c r="C3017" s="29">
        <v>202547131907</v>
      </c>
      <c r="D3017" s="24" t="s">
        <v>59</v>
      </c>
      <c r="E3017" s="24" t="s">
        <v>11568</v>
      </c>
      <c r="F3017" s="24" t="s">
        <v>3066</v>
      </c>
      <c r="G3017" s="24" t="s">
        <v>3319</v>
      </c>
      <c r="H3017" s="25" t="s">
        <v>11569</v>
      </c>
      <c r="I3017" s="24"/>
      <c r="J3017" s="24" t="s">
        <v>3048</v>
      </c>
      <c r="K3017" s="26">
        <v>45889</v>
      </c>
      <c r="L3017" s="26">
        <v>45121</v>
      </c>
      <c r="M3017" s="26">
        <v>46017</v>
      </c>
      <c r="N3017" s="24"/>
      <c r="O3017" s="26">
        <v>46017</v>
      </c>
      <c r="P3017" s="24" t="s">
        <v>3079</v>
      </c>
      <c r="Q3017" s="24" t="s">
        <v>3080</v>
      </c>
      <c r="R3017" s="24" t="s">
        <v>988</v>
      </c>
    </row>
    <row r="3018" spans="1:18" ht="66.599999999999994">
      <c r="A3018" s="24">
        <v>3017</v>
      </c>
      <c r="B3018" s="24" t="s">
        <v>11570</v>
      </c>
      <c r="C3018" s="29">
        <v>202547132368</v>
      </c>
      <c r="D3018" s="24" t="s">
        <v>48</v>
      </c>
      <c r="E3018" s="24" t="s">
        <v>11571</v>
      </c>
      <c r="F3018" s="24" t="s">
        <v>3066</v>
      </c>
      <c r="G3018" s="24" t="s">
        <v>3319</v>
      </c>
      <c r="H3018" s="25" t="s">
        <v>11572</v>
      </c>
      <c r="I3018" s="24"/>
      <c r="J3018" s="24" t="s">
        <v>3048</v>
      </c>
      <c r="K3018" s="26">
        <v>45951</v>
      </c>
      <c r="L3018" s="26">
        <v>45078</v>
      </c>
      <c r="M3018" s="26">
        <v>46017</v>
      </c>
      <c r="N3018" s="24"/>
      <c r="O3018" s="26">
        <v>46017</v>
      </c>
      <c r="P3018" s="24" t="s">
        <v>4128</v>
      </c>
      <c r="Q3018" s="24" t="s">
        <v>3360</v>
      </c>
      <c r="R3018" s="24" t="s">
        <v>988</v>
      </c>
    </row>
    <row r="3019" spans="1:18" ht="53.4">
      <c r="A3019" s="24">
        <v>3018</v>
      </c>
      <c r="B3019" s="24" t="s">
        <v>1910</v>
      </c>
      <c r="C3019" s="29">
        <v>202511131953</v>
      </c>
      <c r="D3019" s="24" t="s">
        <v>80</v>
      </c>
      <c r="E3019" s="24" t="s">
        <v>1911</v>
      </c>
      <c r="F3019" s="24" t="s">
        <v>3052</v>
      </c>
      <c r="G3019" s="24" t="s">
        <v>6260</v>
      </c>
      <c r="H3019" s="25" t="s">
        <v>11573</v>
      </c>
      <c r="I3019" s="24" t="s">
        <v>3152</v>
      </c>
      <c r="J3019" s="24" t="s">
        <v>3048</v>
      </c>
      <c r="K3019" s="26">
        <v>45964</v>
      </c>
      <c r="L3019" s="26">
        <v>46017</v>
      </c>
      <c r="M3019" s="26">
        <v>46017</v>
      </c>
      <c r="N3019" s="26">
        <v>46960</v>
      </c>
      <c r="O3019" s="24"/>
      <c r="P3019" s="24" t="s">
        <v>3583</v>
      </c>
      <c r="Q3019" s="24" t="s">
        <v>3584</v>
      </c>
      <c r="R3019" s="24" t="s">
        <v>968</v>
      </c>
    </row>
    <row r="3020" spans="1:18" ht="40.200000000000003">
      <c r="A3020" s="24">
        <v>3019</v>
      </c>
      <c r="B3020" s="24" t="s">
        <v>11574</v>
      </c>
      <c r="C3020" s="29">
        <v>202518132345</v>
      </c>
      <c r="D3020" s="24" t="s">
        <v>51</v>
      </c>
      <c r="E3020" s="24" t="s">
        <v>11575</v>
      </c>
      <c r="F3020" s="24" t="s">
        <v>3091</v>
      </c>
      <c r="G3020" s="24" t="s">
        <v>11576</v>
      </c>
      <c r="H3020" s="25" t="s">
        <v>11577</v>
      </c>
      <c r="I3020" s="24"/>
      <c r="J3020" s="24" t="s">
        <v>3048</v>
      </c>
      <c r="K3020" s="26">
        <v>46017</v>
      </c>
      <c r="L3020" s="26">
        <v>46017</v>
      </c>
      <c r="M3020" s="26">
        <v>46017</v>
      </c>
      <c r="N3020" s="24"/>
      <c r="O3020" s="26">
        <v>46017</v>
      </c>
      <c r="P3020" s="24" t="s">
        <v>3726</v>
      </c>
      <c r="Q3020" s="24" t="s">
        <v>3727</v>
      </c>
      <c r="R3020" s="24" t="s">
        <v>988</v>
      </c>
    </row>
    <row r="3021" spans="1:18" ht="40.200000000000003">
      <c r="A3021" s="24">
        <v>3020</v>
      </c>
      <c r="B3021" s="24" t="s">
        <v>11578</v>
      </c>
      <c r="C3021" s="29">
        <v>202531132035</v>
      </c>
      <c r="D3021" s="24" t="s">
        <v>38</v>
      </c>
      <c r="E3021" s="24" t="s">
        <v>11579</v>
      </c>
      <c r="F3021" s="24" t="s">
        <v>3052</v>
      </c>
      <c r="G3021" s="24" t="s">
        <v>38</v>
      </c>
      <c r="H3021" s="25" t="s">
        <v>11580</v>
      </c>
      <c r="I3021" s="24" t="s">
        <v>23</v>
      </c>
      <c r="J3021" s="24" t="s">
        <v>3048</v>
      </c>
      <c r="K3021" s="26">
        <v>45966</v>
      </c>
      <c r="L3021" s="26">
        <v>46017</v>
      </c>
      <c r="M3021" s="26">
        <v>46017</v>
      </c>
      <c r="N3021" s="24"/>
      <c r="O3021" s="26">
        <v>46017</v>
      </c>
      <c r="P3021" s="24" t="s">
        <v>3130</v>
      </c>
      <c r="Q3021" s="24" t="s">
        <v>3131</v>
      </c>
      <c r="R3021" s="24" t="s">
        <v>988</v>
      </c>
    </row>
    <row r="3022" spans="1:18" ht="27">
      <c r="A3022" s="24">
        <v>3021</v>
      </c>
      <c r="B3022" s="24" t="s">
        <v>11581</v>
      </c>
      <c r="C3022" s="29">
        <v>202517132239</v>
      </c>
      <c r="D3022" s="24" t="s">
        <v>49</v>
      </c>
      <c r="E3022" s="24" t="s">
        <v>11582</v>
      </c>
      <c r="F3022" s="24" t="s">
        <v>3066</v>
      </c>
      <c r="G3022" s="24" t="s">
        <v>3067</v>
      </c>
      <c r="H3022" s="25" t="s">
        <v>11583</v>
      </c>
      <c r="I3022" s="24"/>
      <c r="J3022" s="24" t="s">
        <v>3048</v>
      </c>
      <c r="K3022" s="26">
        <v>45904</v>
      </c>
      <c r="L3022" s="26">
        <v>45142</v>
      </c>
      <c r="M3022" s="26">
        <v>46017</v>
      </c>
      <c r="N3022" s="24"/>
      <c r="O3022" s="26">
        <v>46017</v>
      </c>
      <c r="P3022" s="24" t="s">
        <v>3141</v>
      </c>
      <c r="Q3022" s="24" t="s">
        <v>3142</v>
      </c>
      <c r="R3022" s="24" t="s">
        <v>988</v>
      </c>
    </row>
    <row r="3023" spans="1:18" ht="40.200000000000003">
      <c r="A3023" s="24">
        <v>3022</v>
      </c>
      <c r="B3023" s="24" t="s">
        <v>1914</v>
      </c>
      <c r="C3023" s="29">
        <v>202541132101</v>
      </c>
      <c r="D3023" s="24" t="s">
        <v>69</v>
      </c>
      <c r="E3023" s="24" t="s">
        <v>649</v>
      </c>
      <c r="F3023" s="24" t="s">
        <v>3052</v>
      </c>
      <c r="G3023" s="24" t="s">
        <v>69</v>
      </c>
      <c r="H3023" s="25" t="s">
        <v>11584</v>
      </c>
      <c r="I3023" s="24" t="s">
        <v>3152</v>
      </c>
      <c r="J3023" s="24" t="s">
        <v>3048</v>
      </c>
      <c r="K3023" s="26">
        <v>45974</v>
      </c>
      <c r="L3023" s="26">
        <v>46017</v>
      </c>
      <c r="M3023" s="26">
        <v>46017</v>
      </c>
      <c r="N3023" s="26">
        <v>46960</v>
      </c>
      <c r="O3023" s="24"/>
      <c r="P3023" s="24" t="s">
        <v>4491</v>
      </c>
      <c r="Q3023" s="24" t="s">
        <v>3279</v>
      </c>
      <c r="R3023" s="24" t="s">
        <v>968</v>
      </c>
    </row>
    <row r="3024" spans="1:18" ht="53.4">
      <c r="A3024" s="24">
        <v>3023</v>
      </c>
      <c r="B3024" s="24" t="s">
        <v>11585</v>
      </c>
      <c r="C3024" s="29">
        <v>202517132256</v>
      </c>
      <c r="D3024" s="24" t="s">
        <v>50</v>
      </c>
      <c r="E3024" s="24" t="s">
        <v>11586</v>
      </c>
      <c r="F3024" s="24" t="s">
        <v>3066</v>
      </c>
      <c r="G3024" s="24" t="s">
        <v>3319</v>
      </c>
      <c r="H3024" s="25" t="s">
        <v>11587</v>
      </c>
      <c r="I3024" s="24"/>
      <c r="J3024" s="24" t="s">
        <v>3048</v>
      </c>
      <c r="K3024" s="26">
        <v>45819</v>
      </c>
      <c r="L3024" s="26">
        <v>45079</v>
      </c>
      <c r="M3024" s="26">
        <v>46017</v>
      </c>
      <c r="N3024" s="24"/>
      <c r="O3024" s="26">
        <v>46017</v>
      </c>
      <c r="P3024" s="24" t="s">
        <v>3284</v>
      </c>
      <c r="Q3024" s="24" t="s">
        <v>3285</v>
      </c>
      <c r="R3024" s="24" t="s">
        <v>988</v>
      </c>
    </row>
    <row r="3025" spans="1:18" ht="53.4">
      <c r="A3025" s="24">
        <v>3024</v>
      </c>
      <c r="B3025" s="24" t="s">
        <v>1912</v>
      </c>
      <c r="C3025" s="29">
        <v>202541131861</v>
      </c>
      <c r="D3025" s="24" t="s">
        <v>42</v>
      </c>
      <c r="E3025" s="24" t="s">
        <v>1913</v>
      </c>
      <c r="F3025" s="24" t="s">
        <v>3045</v>
      </c>
      <c r="G3025" s="24" t="s">
        <v>3252</v>
      </c>
      <c r="H3025" s="25" t="s">
        <v>11588</v>
      </c>
      <c r="I3025" s="24" t="s">
        <v>3152</v>
      </c>
      <c r="J3025" s="24" t="s">
        <v>3048</v>
      </c>
      <c r="K3025" s="26">
        <v>46015</v>
      </c>
      <c r="L3025" s="26">
        <v>46017</v>
      </c>
      <c r="M3025" s="26">
        <v>46017</v>
      </c>
      <c r="N3025" s="26">
        <v>46960</v>
      </c>
      <c r="O3025" s="24"/>
      <c r="P3025" s="24" t="s">
        <v>3114</v>
      </c>
      <c r="Q3025" s="24" t="s">
        <v>3094</v>
      </c>
      <c r="R3025" s="24" t="s">
        <v>968</v>
      </c>
    </row>
    <row r="3026" spans="1:18" ht="53.4">
      <c r="A3026" s="24">
        <v>3025</v>
      </c>
      <c r="B3026" s="24" t="s">
        <v>11589</v>
      </c>
      <c r="C3026" s="29">
        <v>202517132039</v>
      </c>
      <c r="D3026" s="24" t="s">
        <v>323</v>
      </c>
      <c r="E3026" s="24" t="s">
        <v>11590</v>
      </c>
      <c r="F3026" s="24" t="s">
        <v>3091</v>
      </c>
      <c r="G3026" s="24" t="s">
        <v>11591</v>
      </c>
      <c r="H3026" s="25" t="s">
        <v>11592</v>
      </c>
      <c r="I3026" s="24"/>
      <c r="J3026" s="24" t="s">
        <v>3048</v>
      </c>
      <c r="K3026" s="26">
        <v>45964</v>
      </c>
      <c r="L3026" s="26">
        <v>45086</v>
      </c>
      <c r="M3026" s="26">
        <v>46017</v>
      </c>
      <c r="N3026" s="24"/>
      <c r="O3026" s="26">
        <v>46017</v>
      </c>
      <c r="P3026" s="24" t="s">
        <v>3130</v>
      </c>
      <c r="Q3026" s="24" t="s">
        <v>3131</v>
      </c>
      <c r="R3026" s="24" t="s">
        <v>988</v>
      </c>
    </row>
    <row r="3027" spans="1:18" ht="53.4">
      <c r="A3027" s="24">
        <v>3026</v>
      </c>
      <c r="B3027" s="24" t="s">
        <v>11593</v>
      </c>
      <c r="C3027" s="29">
        <v>202547132067</v>
      </c>
      <c r="D3027" s="24" t="s">
        <v>169</v>
      </c>
      <c r="E3027" s="24" t="s">
        <v>11594</v>
      </c>
      <c r="F3027" s="24" t="s">
        <v>3045</v>
      </c>
      <c r="G3027" s="24" t="s">
        <v>169</v>
      </c>
      <c r="H3027" s="25" t="s">
        <v>11595</v>
      </c>
      <c r="I3027" s="24"/>
      <c r="J3027" s="24" t="s">
        <v>3048</v>
      </c>
      <c r="K3027" s="26">
        <v>46015</v>
      </c>
      <c r="L3027" s="26">
        <v>46017</v>
      </c>
      <c r="M3027" s="26">
        <v>46017</v>
      </c>
      <c r="N3027" s="24"/>
      <c r="O3027" s="26">
        <v>46017</v>
      </c>
      <c r="P3027" s="24" t="s">
        <v>3168</v>
      </c>
      <c r="Q3027" s="24" t="s">
        <v>3050</v>
      </c>
      <c r="R3027" s="24" t="s">
        <v>988</v>
      </c>
    </row>
    <row r="3028" spans="1:18" ht="66.599999999999994">
      <c r="A3028" s="24">
        <v>3027</v>
      </c>
      <c r="B3028" s="24" t="s">
        <v>11596</v>
      </c>
      <c r="C3028" s="29">
        <v>202528131896</v>
      </c>
      <c r="D3028" s="24" t="s">
        <v>31</v>
      </c>
      <c r="E3028" s="24" t="s">
        <v>11597</v>
      </c>
      <c r="F3028" s="24" t="s">
        <v>3091</v>
      </c>
      <c r="G3028" s="24" t="s">
        <v>31</v>
      </c>
      <c r="H3028" s="25" t="s">
        <v>11598</v>
      </c>
      <c r="I3028" s="24"/>
      <c r="J3028" s="24" t="s">
        <v>3048</v>
      </c>
      <c r="K3028" s="26">
        <v>46015</v>
      </c>
      <c r="L3028" s="26">
        <v>46017</v>
      </c>
      <c r="M3028" s="26">
        <v>46017</v>
      </c>
      <c r="N3028" s="24"/>
      <c r="O3028" s="26">
        <v>46017</v>
      </c>
      <c r="P3028" s="24" t="s">
        <v>11599</v>
      </c>
      <c r="Q3028" s="24" t="s">
        <v>3273</v>
      </c>
      <c r="R3028" s="24" t="s">
        <v>988</v>
      </c>
    </row>
    <row r="3029" spans="1:18" ht="66.599999999999994">
      <c r="A3029" s="24">
        <v>3028</v>
      </c>
      <c r="B3029" s="24" t="s">
        <v>11600</v>
      </c>
      <c r="C3029" s="29">
        <v>202528131944</v>
      </c>
      <c r="D3029" s="24" t="s">
        <v>31</v>
      </c>
      <c r="E3029" s="24" t="s">
        <v>11601</v>
      </c>
      <c r="F3029" s="24" t="s">
        <v>3091</v>
      </c>
      <c r="G3029" s="24" t="s">
        <v>31</v>
      </c>
      <c r="H3029" s="25" t="s">
        <v>11598</v>
      </c>
      <c r="I3029" s="24"/>
      <c r="J3029" s="24" t="s">
        <v>3048</v>
      </c>
      <c r="K3029" s="26">
        <v>46002</v>
      </c>
      <c r="L3029" s="26">
        <v>46017</v>
      </c>
      <c r="M3029" s="26">
        <v>46017</v>
      </c>
      <c r="N3029" s="24"/>
      <c r="O3029" s="26">
        <v>46017</v>
      </c>
      <c r="P3029" s="24" t="s">
        <v>11599</v>
      </c>
      <c r="Q3029" s="24" t="s">
        <v>3273</v>
      </c>
      <c r="R3029" s="24" t="s">
        <v>988</v>
      </c>
    </row>
    <row r="3030" spans="1:18" ht="66.599999999999994">
      <c r="A3030" s="24">
        <v>3029</v>
      </c>
      <c r="B3030" s="24" t="s">
        <v>11602</v>
      </c>
      <c r="C3030" s="29">
        <v>202528132046</v>
      </c>
      <c r="D3030" s="24" t="s">
        <v>31</v>
      </c>
      <c r="E3030" s="24" t="s">
        <v>11603</v>
      </c>
      <c r="F3030" s="24" t="s">
        <v>3091</v>
      </c>
      <c r="G3030" s="24" t="s">
        <v>31</v>
      </c>
      <c r="H3030" s="25" t="s">
        <v>11604</v>
      </c>
      <c r="I3030" s="24"/>
      <c r="J3030" s="24" t="s">
        <v>3048</v>
      </c>
      <c r="K3030" s="26">
        <v>45959</v>
      </c>
      <c r="L3030" s="26">
        <v>46017</v>
      </c>
      <c r="M3030" s="26">
        <v>46017</v>
      </c>
      <c r="N3030" s="24"/>
      <c r="O3030" s="26">
        <v>46017</v>
      </c>
      <c r="P3030" s="24" t="s">
        <v>4128</v>
      </c>
      <c r="Q3030" s="24" t="s">
        <v>3360</v>
      </c>
      <c r="R3030" s="24" t="s">
        <v>988</v>
      </c>
    </row>
    <row r="3031" spans="1:18" ht="40.200000000000003">
      <c r="A3031" s="24">
        <v>3030</v>
      </c>
      <c r="B3031" s="24" t="s">
        <v>11605</v>
      </c>
      <c r="C3031" s="29">
        <v>202547132760</v>
      </c>
      <c r="D3031" s="24" t="s">
        <v>91</v>
      </c>
      <c r="E3031" s="24" t="s">
        <v>11606</v>
      </c>
      <c r="F3031" s="24" t="s">
        <v>3117</v>
      </c>
      <c r="G3031" s="24" t="s">
        <v>9998</v>
      </c>
      <c r="H3031" s="25" t="s">
        <v>11607</v>
      </c>
      <c r="I3031" s="24"/>
      <c r="J3031" s="24" t="s">
        <v>3048</v>
      </c>
      <c r="K3031" s="26">
        <v>45992</v>
      </c>
      <c r="L3031" s="26">
        <v>45083</v>
      </c>
      <c r="M3031" s="26">
        <v>46019</v>
      </c>
      <c r="N3031" s="24"/>
      <c r="O3031" s="26">
        <v>46019</v>
      </c>
      <c r="P3031" s="24" t="s">
        <v>8482</v>
      </c>
      <c r="Q3031" s="24" t="s">
        <v>8483</v>
      </c>
      <c r="R3031" s="24" t="s">
        <v>988</v>
      </c>
    </row>
    <row r="3032" spans="1:18" ht="27">
      <c r="A3032" s="24">
        <v>3031</v>
      </c>
      <c r="B3032" s="24" t="s">
        <v>11608</v>
      </c>
      <c r="C3032" s="29">
        <v>202547132762</v>
      </c>
      <c r="D3032" s="24" t="s">
        <v>317</v>
      </c>
      <c r="E3032" s="24" t="s">
        <v>11609</v>
      </c>
      <c r="F3032" s="24" t="s">
        <v>3091</v>
      </c>
      <c r="G3032" s="24" t="s">
        <v>11610</v>
      </c>
      <c r="H3032" s="25" t="s">
        <v>11611</v>
      </c>
      <c r="I3032" s="24"/>
      <c r="J3032" s="24" t="s">
        <v>3048</v>
      </c>
      <c r="K3032" s="26">
        <v>45987</v>
      </c>
      <c r="L3032" s="26">
        <v>45083</v>
      </c>
      <c r="M3032" s="26">
        <v>46019</v>
      </c>
      <c r="N3032" s="24"/>
      <c r="O3032" s="26">
        <v>46019</v>
      </c>
      <c r="P3032" s="24" t="s">
        <v>3228</v>
      </c>
      <c r="Q3032" s="24" t="s">
        <v>3229</v>
      </c>
      <c r="R3032" s="24" t="s">
        <v>988</v>
      </c>
    </row>
    <row r="3033" spans="1:18" ht="53.4">
      <c r="A3033" s="24">
        <v>3032</v>
      </c>
      <c r="B3033" s="24" t="s">
        <v>11612</v>
      </c>
      <c r="C3033" s="29">
        <v>202517133020</v>
      </c>
      <c r="D3033" s="24" t="s">
        <v>39</v>
      </c>
      <c r="E3033" s="24" t="s">
        <v>11613</v>
      </c>
      <c r="F3033" s="24" t="s">
        <v>3165</v>
      </c>
      <c r="G3033" s="24" t="s">
        <v>3166</v>
      </c>
      <c r="H3033" s="25" t="s">
        <v>11614</v>
      </c>
      <c r="I3033" s="24"/>
      <c r="J3033" s="24" t="s">
        <v>3048</v>
      </c>
      <c r="K3033" s="26">
        <v>45959</v>
      </c>
      <c r="L3033" s="26">
        <v>46020</v>
      </c>
      <c r="M3033" s="26">
        <v>46020</v>
      </c>
      <c r="N3033" s="24"/>
      <c r="O3033" s="26">
        <v>46020</v>
      </c>
      <c r="P3033" s="24" t="s">
        <v>3254</v>
      </c>
      <c r="Q3033" s="24" t="s">
        <v>3255</v>
      </c>
      <c r="R3033" s="24" t="s">
        <v>988</v>
      </c>
    </row>
    <row r="3034" spans="1:18" ht="79.8">
      <c r="A3034" s="24">
        <v>3033</v>
      </c>
      <c r="B3034" s="24" t="s">
        <v>11615</v>
      </c>
      <c r="C3034" s="29">
        <v>202544132954</v>
      </c>
      <c r="D3034" s="24" t="s">
        <v>39</v>
      </c>
      <c r="E3034" s="24" t="s">
        <v>11616</v>
      </c>
      <c r="F3034" s="24" t="s">
        <v>3165</v>
      </c>
      <c r="G3034" s="24" t="s">
        <v>3166</v>
      </c>
      <c r="H3034" s="25" t="s">
        <v>11617</v>
      </c>
      <c r="I3034" s="24"/>
      <c r="J3034" s="24" t="s">
        <v>3048</v>
      </c>
      <c r="K3034" s="26">
        <v>45982</v>
      </c>
      <c r="L3034" s="26">
        <v>45681</v>
      </c>
      <c r="M3034" s="26">
        <v>46020</v>
      </c>
      <c r="N3034" s="24"/>
      <c r="O3034" s="26">
        <v>46020</v>
      </c>
      <c r="P3034" s="24" t="s">
        <v>3168</v>
      </c>
      <c r="Q3034" s="24" t="s">
        <v>3050</v>
      </c>
      <c r="R3034" s="24" t="s">
        <v>988</v>
      </c>
    </row>
    <row r="3035" spans="1:18" ht="53.4">
      <c r="A3035" s="24">
        <v>3034</v>
      </c>
      <c r="B3035" s="24" t="s">
        <v>1917</v>
      </c>
      <c r="C3035" s="29">
        <v>202541133005</v>
      </c>
      <c r="D3035" s="24" t="s">
        <v>37</v>
      </c>
      <c r="E3035" s="24" t="s">
        <v>1918</v>
      </c>
      <c r="F3035" s="24" t="s">
        <v>3059</v>
      </c>
      <c r="G3035" s="24" t="s">
        <v>3330</v>
      </c>
      <c r="H3035" s="25" t="s">
        <v>11618</v>
      </c>
      <c r="I3035" s="24" t="s">
        <v>23</v>
      </c>
      <c r="J3035" s="24" t="s">
        <v>3048</v>
      </c>
      <c r="K3035" s="26">
        <v>45895</v>
      </c>
      <c r="L3035" s="26">
        <v>46020</v>
      </c>
      <c r="M3035" s="26">
        <v>46020</v>
      </c>
      <c r="N3035" s="26">
        <v>46963</v>
      </c>
      <c r="O3035" s="24"/>
      <c r="P3035" s="24" t="s">
        <v>3215</v>
      </c>
      <c r="Q3035" s="24" t="s">
        <v>3216</v>
      </c>
      <c r="R3035" s="24" t="s">
        <v>974</v>
      </c>
    </row>
    <row r="3036" spans="1:18" ht="40.200000000000003">
      <c r="A3036" s="24">
        <v>3035</v>
      </c>
      <c r="B3036" s="24" t="s">
        <v>1953</v>
      </c>
      <c r="C3036" s="29">
        <v>202541133253</v>
      </c>
      <c r="D3036" s="24" t="s">
        <v>37</v>
      </c>
      <c r="E3036" s="24" t="s">
        <v>1954</v>
      </c>
      <c r="F3036" s="24" t="s">
        <v>3059</v>
      </c>
      <c r="G3036" s="24" t="s">
        <v>3330</v>
      </c>
      <c r="H3036" s="25" t="s">
        <v>11289</v>
      </c>
      <c r="I3036" s="24" t="s">
        <v>23</v>
      </c>
      <c r="J3036" s="24" t="s">
        <v>3048</v>
      </c>
      <c r="K3036" s="26">
        <v>45908</v>
      </c>
      <c r="L3036" s="26">
        <v>46020</v>
      </c>
      <c r="M3036" s="26">
        <v>46020</v>
      </c>
      <c r="N3036" s="26">
        <v>46963</v>
      </c>
      <c r="O3036" s="24"/>
      <c r="P3036" s="24" t="s">
        <v>3893</v>
      </c>
      <c r="Q3036" s="24" t="s">
        <v>3894</v>
      </c>
      <c r="R3036" s="24" t="s">
        <v>974</v>
      </c>
    </row>
    <row r="3037" spans="1:18" ht="27">
      <c r="A3037" s="24">
        <v>3036</v>
      </c>
      <c r="B3037" s="24" t="s">
        <v>1951</v>
      </c>
      <c r="C3037" s="29">
        <v>202541133042</v>
      </c>
      <c r="D3037" s="24" t="s">
        <v>37</v>
      </c>
      <c r="E3037" s="24" t="s">
        <v>1952</v>
      </c>
      <c r="F3037" s="24" t="s">
        <v>3059</v>
      </c>
      <c r="G3037" s="24" t="s">
        <v>3330</v>
      </c>
      <c r="H3037" s="25" t="s">
        <v>11619</v>
      </c>
      <c r="I3037" s="24" t="s">
        <v>23</v>
      </c>
      <c r="J3037" s="24" t="s">
        <v>3048</v>
      </c>
      <c r="K3037" s="26">
        <v>45904</v>
      </c>
      <c r="L3037" s="26">
        <v>46020</v>
      </c>
      <c r="M3037" s="26">
        <v>46020</v>
      </c>
      <c r="N3037" s="26">
        <v>46963</v>
      </c>
      <c r="O3037" s="24"/>
      <c r="P3037" s="24" t="s">
        <v>3239</v>
      </c>
      <c r="Q3037" s="24" t="s">
        <v>3240</v>
      </c>
      <c r="R3037" s="24" t="s">
        <v>974</v>
      </c>
    </row>
    <row r="3038" spans="1:18" ht="27">
      <c r="A3038" s="24">
        <v>3037</v>
      </c>
      <c r="B3038" s="24" t="s">
        <v>1949</v>
      </c>
      <c r="C3038" s="29">
        <v>202541133225</v>
      </c>
      <c r="D3038" s="24" t="s">
        <v>37</v>
      </c>
      <c r="E3038" s="24" t="s">
        <v>1950</v>
      </c>
      <c r="F3038" s="24" t="s">
        <v>3059</v>
      </c>
      <c r="G3038" s="24" t="s">
        <v>3330</v>
      </c>
      <c r="H3038" s="25" t="s">
        <v>11620</v>
      </c>
      <c r="I3038" s="24" t="s">
        <v>23</v>
      </c>
      <c r="J3038" s="24" t="s">
        <v>3048</v>
      </c>
      <c r="K3038" s="26">
        <v>45917</v>
      </c>
      <c r="L3038" s="26">
        <v>46020</v>
      </c>
      <c r="M3038" s="26">
        <v>46020</v>
      </c>
      <c r="N3038" s="26">
        <v>46963</v>
      </c>
      <c r="O3038" s="24"/>
      <c r="P3038" s="24" t="s">
        <v>3239</v>
      </c>
      <c r="Q3038" s="24" t="s">
        <v>3240</v>
      </c>
      <c r="R3038" s="24" t="s">
        <v>974</v>
      </c>
    </row>
    <row r="3039" spans="1:18" ht="53.4">
      <c r="A3039" s="24">
        <v>3038</v>
      </c>
      <c r="B3039" s="24" t="s">
        <v>1947</v>
      </c>
      <c r="C3039" s="29">
        <v>202541133162</v>
      </c>
      <c r="D3039" s="24" t="s">
        <v>37</v>
      </c>
      <c r="E3039" s="24" t="s">
        <v>1948</v>
      </c>
      <c r="F3039" s="24" t="s">
        <v>3059</v>
      </c>
      <c r="G3039" s="24" t="s">
        <v>3330</v>
      </c>
      <c r="H3039" s="25" t="s">
        <v>11621</v>
      </c>
      <c r="I3039" s="24" t="s">
        <v>23</v>
      </c>
      <c r="J3039" s="24" t="s">
        <v>3048</v>
      </c>
      <c r="K3039" s="26">
        <v>45874</v>
      </c>
      <c r="L3039" s="26">
        <v>46020</v>
      </c>
      <c r="M3039" s="26">
        <v>46020</v>
      </c>
      <c r="N3039" s="26">
        <v>46963</v>
      </c>
      <c r="O3039" s="24"/>
      <c r="P3039" s="24" t="s">
        <v>3220</v>
      </c>
      <c r="Q3039" s="24" t="s">
        <v>3221</v>
      </c>
      <c r="R3039" s="24" t="s">
        <v>974</v>
      </c>
    </row>
    <row r="3040" spans="1:18" ht="40.200000000000003">
      <c r="A3040" s="24">
        <v>3039</v>
      </c>
      <c r="B3040" s="24" t="s">
        <v>1945</v>
      </c>
      <c r="C3040" s="29">
        <v>202541133055</v>
      </c>
      <c r="D3040" s="24" t="s">
        <v>37</v>
      </c>
      <c r="E3040" s="24" t="s">
        <v>1946</v>
      </c>
      <c r="F3040" s="24" t="s">
        <v>3059</v>
      </c>
      <c r="G3040" s="24" t="s">
        <v>3330</v>
      </c>
      <c r="H3040" s="25" t="s">
        <v>11622</v>
      </c>
      <c r="I3040" s="24" t="s">
        <v>23</v>
      </c>
      <c r="J3040" s="24" t="s">
        <v>3048</v>
      </c>
      <c r="K3040" s="26">
        <v>45875</v>
      </c>
      <c r="L3040" s="26">
        <v>46020</v>
      </c>
      <c r="M3040" s="26">
        <v>46020</v>
      </c>
      <c r="N3040" s="26">
        <v>46963</v>
      </c>
      <c r="O3040" s="24"/>
      <c r="P3040" s="24" t="s">
        <v>3239</v>
      </c>
      <c r="Q3040" s="24" t="s">
        <v>3240</v>
      </c>
      <c r="R3040" s="24" t="s">
        <v>974</v>
      </c>
    </row>
    <row r="3041" spans="1:18" ht="53.4">
      <c r="A3041" s="24">
        <v>3040</v>
      </c>
      <c r="B3041" s="24" t="s">
        <v>1943</v>
      </c>
      <c r="C3041" s="29">
        <v>202541133255</v>
      </c>
      <c r="D3041" s="24" t="s">
        <v>37</v>
      </c>
      <c r="E3041" s="24" t="s">
        <v>1944</v>
      </c>
      <c r="F3041" s="24" t="s">
        <v>3059</v>
      </c>
      <c r="G3041" s="24" t="s">
        <v>3330</v>
      </c>
      <c r="H3041" s="25" t="s">
        <v>11623</v>
      </c>
      <c r="I3041" s="24" t="s">
        <v>23</v>
      </c>
      <c r="J3041" s="24" t="s">
        <v>3048</v>
      </c>
      <c r="K3041" s="26">
        <v>45889</v>
      </c>
      <c r="L3041" s="26">
        <v>46020</v>
      </c>
      <c r="M3041" s="26">
        <v>46020</v>
      </c>
      <c r="N3041" s="26">
        <v>46963</v>
      </c>
      <c r="O3041" s="24"/>
      <c r="P3041" s="24" t="s">
        <v>3220</v>
      </c>
      <c r="Q3041" s="24" t="s">
        <v>3221</v>
      </c>
      <c r="R3041" s="24" t="s">
        <v>974</v>
      </c>
    </row>
    <row r="3042" spans="1:18" ht="53.4">
      <c r="A3042" s="24">
        <v>3041</v>
      </c>
      <c r="B3042" s="24" t="s">
        <v>1941</v>
      </c>
      <c r="C3042" s="29">
        <v>202541132967</v>
      </c>
      <c r="D3042" s="24" t="s">
        <v>37</v>
      </c>
      <c r="E3042" s="24" t="s">
        <v>1942</v>
      </c>
      <c r="F3042" s="24" t="s">
        <v>3059</v>
      </c>
      <c r="G3042" s="24" t="s">
        <v>3330</v>
      </c>
      <c r="H3042" s="25" t="s">
        <v>11624</v>
      </c>
      <c r="I3042" s="24" t="s">
        <v>23</v>
      </c>
      <c r="J3042" s="24" t="s">
        <v>3048</v>
      </c>
      <c r="K3042" s="26">
        <v>45846</v>
      </c>
      <c r="L3042" s="26">
        <v>46020</v>
      </c>
      <c r="M3042" s="26">
        <v>46020</v>
      </c>
      <c r="N3042" s="26">
        <v>46963</v>
      </c>
      <c r="O3042" s="24"/>
      <c r="P3042" s="24" t="s">
        <v>3359</v>
      </c>
      <c r="Q3042" s="24" t="s">
        <v>3360</v>
      </c>
      <c r="R3042" s="24" t="s">
        <v>974</v>
      </c>
    </row>
    <row r="3043" spans="1:18" ht="53.4">
      <c r="A3043" s="24">
        <v>3042</v>
      </c>
      <c r="B3043" s="24" t="s">
        <v>1921</v>
      </c>
      <c r="C3043" s="29">
        <v>202541133173</v>
      </c>
      <c r="D3043" s="24" t="s">
        <v>37</v>
      </c>
      <c r="E3043" s="24" t="s">
        <v>1922</v>
      </c>
      <c r="F3043" s="24" t="s">
        <v>3059</v>
      </c>
      <c r="G3043" s="24" t="s">
        <v>3330</v>
      </c>
      <c r="H3043" s="25" t="s">
        <v>11625</v>
      </c>
      <c r="I3043" s="24" t="s">
        <v>23</v>
      </c>
      <c r="J3043" s="24" t="s">
        <v>3048</v>
      </c>
      <c r="K3043" s="26">
        <v>45839</v>
      </c>
      <c r="L3043" s="26">
        <v>46020</v>
      </c>
      <c r="M3043" s="26">
        <v>46020</v>
      </c>
      <c r="N3043" s="26">
        <v>46963</v>
      </c>
      <c r="O3043" s="24"/>
      <c r="P3043" s="24" t="s">
        <v>3098</v>
      </c>
      <c r="Q3043" s="24" t="s">
        <v>3099</v>
      </c>
      <c r="R3043" s="24" t="s">
        <v>974</v>
      </c>
    </row>
    <row r="3044" spans="1:18" ht="40.200000000000003">
      <c r="A3044" s="24">
        <v>3043</v>
      </c>
      <c r="B3044" s="24" t="s">
        <v>1957</v>
      </c>
      <c r="C3044" s="29">
        <v>202541133211</v>
      </c>
      <c r="D3044" s="24" t="s">
        <v>37</v>
      </c>
      <c r="E3044" s="24" t="s">
        <v>1958</v>
      </c>
      <c r="F3044" s="24" t="s">
        <v>3059</v>
      </c>
      <c r="G3044" s="24" t="s">
        <v>3330</v>
      </c>
      <c r="H3044" s="25" t="s">
        <v>11626</v>
      </c>
      <c r="I3044" s="24" t="s">
        <v>23</v>
      </c>
      <c r="J3044" s="24" t="s">
        <v>3048</v>
      </c>
      <c r="K3044" s="26">
        <v>45936</v>
      </c>
      <c r="L3044" s="26">
        <v>46020</v>
      </c>
      <c r="M3044" s="26">
        <v>46020</v>
      </c>
      <c r="N3044" s="26">
        <v>46963</v>
      </c>
      <c r="O3044" s="24"/>
      <c r="P3044" s="24" t="s">
        <v>3204</v>
      </c>
      <c r="Q3044" s="24" t="s">
        <v>3205</v>
      </c>
      <c r="R3044" s="24" t="s">
        <v>974</v>
      </c>
    </row>
    <row r="3045" spans="1:18" ht="40.200000000000003">
      <c r="A3045" s="24">
        <v>3044</v>
      </c>
      <c r="B3045" s="24" t="s">
        <v>1923</v>
      </c>
      <c r="C3045" s="29">
        <v>202541133247</v>
      </c>
      <c r="D3045" s="24" t="s">
        <v>37</v>
      </c>
      <c r="E3045" s="24" t="s">
        <v>1924</v>
      </c>
      <c r="F3045" s="24" t="s">
        <v>3059</v>
      </c>
      <c r="G3045" s="24" t="s">
        <v>3330</v>
      </c>
      <c r="H3045" s="25" t="s">
        <v>11627</v>
      </c>
      <c r="I3045" s="24" t="s">
        <v>23</v>
      </c>
      <c r="J3045" s="24" t="s">
        <v>3048</v>
      </c>
      <c r="K3045" s="26">
        <v>45938</v>
      </c>
      <c r="L3045" s="26">
        <v>46020</v>
      </c>
      <c r="M3045" s="26">
        <v>46020</v>
      </c>
      <c r="N3045" s="26">
        <v>46963</v>
      </c>
      <c r="O3045" s="24"/>
      <c r="P3045" s="24" t="s">
        <v>3893</v>
      </c>
      <c r="Q3045" s="24" t="s">
        <v>3894</v>
      </c>
      <c r="R3045" s="24" t="s">
        <v>974</v>
      </c>
    </row>
    <row r="3046" spans="1:18" ht="40.200000000000003">
      <c r="A3046" s="24">
        <v>3045</v>
      </c>
      <c r="B3046" s="24" t="s">
        <v>1915</v>
      </c>
      <c r="C3046" s="29">
        <v>202541133202</v>
      </c>
      <c r="D3046" s="24" t="s">
        <v>37</v>
      </c>
      <c r="E3046" s="24" t="s">
        <v>1916</v>
      </c>
      <c r="F3046" s="24" t="s">
        <v>3059</v>
      </c>
      <c r="G3046" s="24" t="s">
        <v>3330</v>
      </c>
      <c r="H3046" s="25" t="s">
        <v>11628</v>
      </c>
      <c r="I3046" s="24" t="s">
        <v>23</v>
      </c>
      <c r="J3046" s="24" t="s">
        <v>3048</v>
      </c>
      <c r="K3046" s="26">
        <v>45938</v>
      </c>
      <c r="L3046" s="26">
        <v>46020</v>
      </c>
      <c r="M3046" s="26">
        <v>46020</v>
      </c>
      <c r="N3046" s="26">
        <v>46963</v>
      </c>
      <c r="O3046" s="24"/>
      <c r="P3046" s="24" t="s">
        <v>3220</v>
      </c>
      <c r="Q3046" s="24" t="s">
        <v>3221</v>
      </c>
      <c r="R3046" s="24" t="s">
        <v>974</v>
      </c>
    </row>
    <row r="3047" spans="1:18" ht="27">
      <c r="A3047" s="24">
        <v>3046</v>
      </c>
      <c r="B3047" s="24" t="s">
        <v>1939</v>
      </c>
      <c r="C3047" s="29">
        <v>202541133096</v>
      </c>
      <c r="D3047" s="24" t="s">
        <v>37</v>
      </c>
      <c r="E3047" s="24" t="s">
        <v>1940</v>
      </c>
      <c r="F3047" s="24" t="s">
        <v>3059</v>
      </c>
      <c r="G3047" s="24" t="s">
        <v>3330</v>
      </c>
      <c r="H3047" s="25" t="s">
        <v>11629</v>
      </c>
      <c r="I3047" s="24" t="s">
        <v>23</v>
      </c>
      <c r="J3047" s="24" t="s">
        <v>3048</v>
      </c>
      <c r="K3047" s="26">
        <v>45951</v>
      </c>
      <c r="L3047" s="26">
        <v>46020</v>
      </c>
      <c r="M3047" s="26">
        <v>46020</v>
      </c>
      <c r="N3047" s="26">
        <v>46963</v>
      </c>
      <c r="O3047" s="24"/>
      <c r="P3047" s="24" t="s">
        <v>3220</v>
      </c>
      <c r="Q3047" s="24" t="s">
        <v>3221</v>
      </c>
      <c r="R3047" s="24" t="s">
        <v>974</v>
      </c>
    </row>
    <row r="3048" spans="1:18" ht="27">
      <c r="A3048" s="24">
        <v>3047</v>
      </c>
      <c r="B3048" s="24" t="s">
        <v>1955</v>
      </c>
      <c r="C3048" s="29">
        <v>202541133060</v>
      </c>
      <c r="D3048" s="24" t="s">
        <v>37</v>
      </c>
      <c r="E3048" s="24" t="s">
        <v>1956</v>
      </c>
      <c r="F3048" s="24" t="s">
        <v>3059</v>
      </c>
      <c r="G3048" s="24" t="s">
        <v>3330</v>
      </c>
      <c r="H3048" s="25" t="s">
        <v>11630</v>
      </c>
      <c r="I3048" s="24" t="s">
        <v>23</v>
      </c>
      <c r="J3048" s="24" t="s">
        <v>3048</v>
      </c>
      <c r="K3048" s="26">
        <v>45951</v>
      </c>
      <c r="L3048" s="26">
        <v>46020</v>
      </c>
      <c r="M3048" s="26">
        <v>46020</v>
      </c>
      <c r="N3048" s="26">
        <v>46963</v>
      </c>
      <c r="O3048" s="24"/>
      <c r="P3048" s="24" t="s">
        <v>3204</v>
      </c>
      <c r="Q3048" s="24" t="s">
        <v>3205</v>
      </c>
      <c r="R3048" s="24" t="s">
        <v>974</v>
      </c>
    </row>
    <row r="3049" spans="1:18" ht="40.200000000000003">
      <c r="A3049" s="24">
        <v>3048</v>
      </c>
      <c r="B3049" s="24" t="s">
        <v>1937</v>
      </c>
      <c r="C3049" s="29">
        <v>202541133254</v>
      </c>
      <c r="D3049" s="24" t="s">
        <v>37</v>
      </c>
      <c r="E3049" s="24" t="s">
        <v>1938</v>
      </c>
      <c r="F3049" s="24" t="s">
        <v>3059</v>
      </c>
      <c r="G3049" s="24" t="s">
        <v>3330</v>
      </c>
      <c r="H3049" s="25" t="s">
        <v>11631</v>
      </c>
      <c r="I3049" s="24" t="s">
        <v>23</v>
      </c>
      <c r="J3049" s="24" t="s">
        <v>3048</v>
      </c>
      <c r="K3049" s="26">
        <v>45947</v>
      </c>
      <c r="L3049" s="26">
        <v>46020</v>
      </c>
      <c r="M3049" s="26">
        <v>46020</v>
      </c>
      <c r="N3049" s="26">
        <v>46963</v>
      </c>
      <c r="O3049" s="24"/>
      <c r="P3049" s="24" t="s">
        <v>3893</v>
      </c>
      <c r="Q3049" s="24" t="s">
        <v>3894</v>
      </c>
      <c r="R3049" s="24" t="s">
        <v>974</v>
      </c>
    </row>
    <row r="3050" spans="1:18" ht="27">
      <c r="A3050" s="24">
        <v>3049</v>
      </c>
      <c r="B3050" s="24" t="s">
        <v>1933</v>
      </c>
      <c r="C3050" s="29">
        <v>202541133249</v>
      </c>
      <c r="D3050" s="24" t="s">
        <v>37</v>
      </c>
      <c r="E3050" s="24" t="s">
        <v>1934</v>
      </c>
      <c r="F3050" s="24" t="s">
        <v>3059</v>
      </c>
      <c r="G3050" s="24" t="s">
        <v>3330</v>
      </c>
      <c r="H3050" s="25" t="s">
        <v>11632</v>
      </c>
      <c r="I3050" s="24" t="s">
        <v>23</v>
      </c>
      <c r="J3050" s="24" t="s">
        <v>3048</v>
      </c>
      <c r="K3050" s="26">
        <v>45947</v>
      </c>
      <c r="L3050" s="26">
        <v>46020</v>
      </c>
      <c r="M3050" s="26">
        <v>46020</v>
      </c>
      <c r="N3050" s="26">
        <v>46963</v>
      </c>
      <c r="O3050" s="24"/>
      <c r="P3050" s="24" t="s">
        <v>3893</v>
      </c>
      <c r="Q3050" s="24" t="s">
        <v>3894</v>
      </c>
      <c r="R3050" s="24" t="s">
        <v>974</v>
      </c>
    </row>
    <row r="3051" spans="1:18" ht="27">
      <c r="A3051" s="24">
        <v>3050</v>
      </c>
      <c r="B3051" s="24" t="s">
        <v>1931</v>
      </c>
      <c r="C3051" s="29">
        <v>202541133237</v>
      </c>
      <c r="D3051" s="24" t="s">
        <v>37</v>
      </c>
      <c r="E3051" s="24" t="s">
        <v>1932</v>
      </c>
      <c r="F3051" s="24" t="s">
        <v>3059</v>
      </c>
      <c r="G3051" s="24" t="s">
        <v>3330</v>
      </c>
      <c r="H3051" s="25" t="s">
        <v>11633</v>
      </c>
      <c r="I3051" s="24" t="s">
        <v>23</v>
      </c>
      <c r="J3051" s="24" t="s">
        <v>3048</v>
      </c>
      <c r="K3051" s="26">
        <v>45964</v>
      </c>
      <c r="L3051" s="26">
        <v>46020</v>
      </c>
      <c r="M3051" s="26">
        <v>46020</v>
      </c>
      <c r="N3051" s="26">
        <v>46963</v>
      </c>
      <c r="O3051" s="24"/>
      <c r="P3051" s="24" t="s">
        <v>3220</v>
      </c>
      <c r="Q3051" s="24" t="s">
        <v>3221</v>
      </c>
      <c r="R3051" s="24" t="s">
        <v>974</v>
      </c>
    </row>
    <row r="3052" spans="1:18" ht="53.4">
      <c r="A3052" s="24">
        <v>3051</v>
      </c>
      <c r="B3052" s="24" t="s">
        <v>1929</v>
      </c>
      <c r="C3052" s="29">
        <v>202541132938</v>
      </c>
      <c r="D3052" s="24" t="s">
        <v>37</v>
      </c>
      <c r="E3052" s="24" t="s">
        <v>1930</v>
      </c>
      <c r="F3052" s="24" t="s">
        <v>3059</v>
      </c>
      <c r="G3052" s="24" t="s">
        <v>3330</v>
      </c>
      <c r="H3052" s="25" t="s">
        <v>11634</v>
      </c>
      <c r="I3052" s="24" t="s">
        <v>23</v>
      </c>
      <c r="J3052" s="24" t="s">
        <v>3048</v>
      </c>
      <c r="K3052" s="26">
        <v>45975</v>
      </c>
      <c r="L3052" s="26">
        <v>46020</v>
      </c>
      <c r="M3052" s="26">
        <v>46020</v>
      </c>
      <c r="N3052" s="26">
        <v>46963</v>
      </c>
      <c r="O3052" s="24"/>
      <c r="P3052" s="24" t="s">
        <v>3173</v>
      </c>
      <c r="Q3052" s="24" t="s">
        <v>3174</v>
      </c>
      <c r="R3052" s="24" t="s">
        <v>974</v>
      </c>
    </row>
    <row r="3053" spans="1:18" ht="53.4">
      <c r="A3053" s="24">
        <v>3052</v>
      </c>
      <c r="B3053" s="24" t="s">
        <v>1927</v>
      </c>
      <c r="C3053" s="29">
        <v>202541133252</v>
      </c>
      <c r="D3053" s="24" t="s">
        <v>37</v>
      </c>
      <c r="E3053" s="24" t="s">
        <v>1928</v>
      </c>
      <c r="F3053" s="24" t="s">
        <v>3059</v>
      </c>
      <c r="G3053" s="24" t="s">
        <v>3330</v>
      </c>
      <c r="H3053" s="25" t="s">
        <v>11635</v>
      </c>
      <c r="I3053" s="24" t="s">
        <v>23</v>
      </c>
      <c r="J3053" s="24" t="s">
        <v>3048</v>
      </c>
      <c r="K3053" s="26">
        <v>45971</v>
      </c>
      <c r="L3053" s="26">
        <v>46020</v>
      </c>
      <c r="M3053" s="26">
        <v>46020</v>
      </c>
      <c r="N3053" s="26">
        <v>46963</v>
      </c>
      <c r="O3053" s="24"/>
      <c r="P3053" s="24" t="s">
        <v>3204</v>
      </c>
      <c r="Q3053" s="24" t="s">
        <v>3205</v>
      </c>
      <c r="R3053" s="24" t="s">
        <v>974</v>
      </c>
    </row>
    <row r="3054" spans="1:18" ht="40.200000000000003">
      <c r="A3054" s="24">
        <v>3053</v>
      </c>
      <c r="B3054" s="24" t="s">
        <v>1925</v>
      </c>
      <c r="C3054" s="29">
        <v>202541133230</v>
      </c>
      <c r="D3054" s="24" t="s">
        <v>37</v>
      </c>
      <c r="E3054" s="24" t="s">
        <v>1926</v>
      </c>
      <c r="F3054" s="24" t="s">
        <v>3059</v>
      </c>
      <c r="G3054" s="24" t="s">
        <v>3330</v>
      </c>
      <c r="H3054" s="25" t="s">
        <v>11636</v>
      </c>
      <c r="I3054" s="24" t="s">
        <v>23</v>
      </c>
      <c r="J3054" s="24" t="s">
        <v>3048</v>
      </c>
      <c r="K3054" s="26">
        <v>45993</v>
      </c>
      <c r="L3054" s="26">
        <v>46020</v>
      </c>
      <c r="M3054" s="26">
        <v>46020</v>
      </c>
      <c r="N3054" s="26">
        <v>46963</v>
      </c>
      <c r="O3054" s="24"/>
      <c r="P3054" s="24" t="s">
        <v>3204</v>
      </c>
      <c r="Q3054" s="24" t="s">
        <v>3205</v>
      </c>
      <c r="R3054" s="24" t="s">
        <v>974</v>
      </c>
    </row>
    <row r="3055" spans="1:18" ht="40.200000000000003">
      <c r="A3055" s="24">
        <v>3054</v>
      </c>
      <c r="B3055" s="24" t="s">
        <v>1919</v>
      </c>
      <c r="C3055" s="29">
        <v>202541133229</v>
      </c>
      <c r="D3055" s="24" t="s">
        <v>37</v>
      </c>
      <c r="E3055" s="24" t="s">
        <v>1920</v>
      </c>
      <c r="F3055" s="24" t="s">
        <v>3059</v>
      </c>
      <c r="G3055" s="24" t="s">
        <v>3330</v>
      </c>
      <c r="H3055" s="25" t="s">
        <v>11637</v>
      </c>
      <c r="I3055" s="24" t="s">
        <v>23</v>
      </c>
      <c r="J3055" s="24" t="s">
        <v>3048</v>
      </c>
      <c r="K3055" s="26">
        <v>45996</v>
      </c>
      <c r="L3055" s="26">
        <v>46020</v>
      </c>
      <c r="M3055" s="26">
        <v>46020</v>
      </c>
      <c r="N3055" s="26">
        <v>46963</v>
      </c>
      <c r="O3055" s="24"/>
      <c r="P3055" s="24" t="s">
        <v>3239</v>
      </c>
      <c r="Q3055" s="24" t="s">
        <v>3240</v>
      </c>
      <c r="R3055" s="24" t="s">
        <v>974</v>
      </c>
    </row>
    <row r="3056" spans="1:18" ht="27">
      <c r="A3056" s="24">
        <v>3055</v>
      </c>
      <c r="B3056" s="24" t="s">
        <v>1935</v>
      </c>
      <c r="C3056" s="29">
        <v>202541133245</v>
      </c>
      <c r="D3056" s="24" t="s">
        <v>37</v>
      </c>
      <c r="E3056" s="24" t="s">
        <v>1936</v>
      </c>
      <c r="F3056" s="24" t="s">
        <v>3059</v>
      </c>
      <c r="G3056" s="24" t="s">
        <v>3330</v>
      </c>
      <c r="H3056" s="25" t="s">
        <v>11638</v>
      </c>
      <c r="I3056" s="24" t="s">
        <v>23</v>
      </c>
      <c r="J3056" s="24" t="s">
        <v>3048</v>
      </c>
      <c r="K3056" s="26">
        <v>46014</v>
      </c>
      <c r="L3056" s="26">
        <v>46020</v>
      </c>
      <c r="M3056" s="26">
        <v>46020</v>
      </c>
      <c r="N3056" s="26">
        <v>46963</v>
      </c>
      <c r="O3056" s="24"/>
      <c r="P3056" s="24" t="s">
        <v>3239</v>
      </c>
      <c r="Q3056" s="24" t="s">
        <v>3240</v>
      </c>
      <c r="R3056" s="24" t="s">
        <v>974</v>
      </c>
    </row>
    <row r="3057" spans="1:18" ht="27">
      <c r="A3057" s="24">
        <v>3056</v>
      </c>
      <c r="B3057" s="24" t="s">
        <v>11639</v>
      </c>
      <c r="C3057" s="29">
        <v>202517133112</v>
      </c>
      <c r="D3057" s="24" t="s">
        <v>61</v>
      </c>
      <c r="E3057" s="24" t="s">
        <v>11640</v>
      </c>
      <c r="F3057" s="24" t="s">
        <v>3066</v>
      </c>
      <c r="G3057" s="24" t="s">
        <v>3067</v>
      </c>
      <c r="H3057" s="25" t="s">
        <v>11641</v>
      </c>
      <c r="I3057" s="24"/>
      <c r="J3057" s="24" t="s">
        <v>3048</v>
      </c>
      <c r="K3057" s="26">
        <v>46013</v>
      </c>
      <c r="L3057" s="26">
        <v>45421</v>
      </c>
      <c r="M3057" s="26">
        <v>46020</v>
      </c>
      <c r="N3057" s="24"/>
      <c r="O3057" s="26">
        <v>46020</v>
      </c>
      <c r="P3057" s="24" t="s">
        <v>3254</v>
      </c>
      <c r="Q3057" s="24" t="s">
        <v>3255</v>
      </c>
      <c r="R3057" s="24" t="s">
        <v>988</v>
      </c>
    </row>
    <row r="3058" spans="1:18" ht="40.200000000000003">
      <c r="A3058" s="24">
        <v>3057</v>
      </c>
      <c r="B3058" s="24" t="s">
        <v>11642</v>
      </c>
      <c r="C3058" s="29">
        <v>202517132990</v>
      </c>
      <c r="D3058" s="24" t="s">
        <v>53</v>
      </c>
      <c r="E3058" s="24" t="s">
        <v>11643</v>
      </c>
      <c r="F3058" s="24" t="s">
        <v>3066</v>
      </c>
      <c r="G3058" s="24" t="s">
        <v>3067</v>
      </c>
      <c r="H3058" s="25" t="s">
        <v>11644</v>
      </c>
      <c r="I3058" s="24"/>
      <c r="J3058" s="24" t="s">
        <v>3048</v>
      </c>
      <c r="K3058" s="26">
        <v>45994</v>
      </c>
      <c r="L3058" s="26">
        <v>45184</v>
      </c>
      <c r="M3058" s="26">
        <v>46020</v>
      </c>
      <c r="N3058" s="24"/>
      <c r="O3058" s="26">
        <v>46020</v>
      </c>
      <c r="P3058" s="24" t="s">
        <v>3135</v>
      </c>
      <c r="Q3058" s="24" t="s">
        <v>3136</v>
      </c>
      <c r="R3058" s="24" t="s">
        <v>988</v>
      </c>
    </row>
    <row r="3059" spans="1:18" ht="27">
      <c r="A3059" s="24">
        <v>3058</v>
      </c>
      <c r="B3059" s="24" t="s">
        <v>11645</v>
      </c>
      <c r="C3059" s="29">
        <v>202541132813</v>
      </c>
      <c r="D3059" s="24" t="s">
        <v>40</v>
      </c>
      <c r="E3059" s="24" t="s">
        <v>11646</v>
      </c>
      <c r="F3059" s="24" t="s">
        <v>3091</v>
      </c>
      <c r="G3059" s="24" t="s">
        <v>3856</v>
      </c>
      <c r="H3059" s="25" t="s">
        <v>11647</v>
      </c>
      <c r="I3059" s="24" t="s">
        <v>23</v>
      </c>
      <c r="J3059" s="24" t="s">
        <v>3048</v>
      </c>
      <c r="K3059" s="26">
        <v>46015</v>
      </c>
      <c r="L3059" s="26">
        <v>46020</v>
      </c>
      <c r="M3059" s="26">
        <v>46020</v>
      </c>
      <c r="N3059" s="24"/>
      <c r="O3059" s="26">
        <v>46020</v>
      </c>
      <c r="P3059" s="24" t="s">
        <v>3149</v>
      </c>
      <c r="Q3059" s="24" t="s">
        <v>3150</v>
      </c>
      <c r="R3059" s="24" t="s">
        <v>988</v>
      </c>
    </row>
    <row r="3060" spans="1:18" ht="40.200000000000003">
      <c r="A3060" s="24">
        <v>3059</v>
      </c>
      <c r="B3060" s="24" t="s">
        <v>11648</v>
      </c>
      <c r="C3060" s="29">
        <v>202517132998</v>
      </c>
      <c r="D3060" s="24" t="s">
        <v>139</v>
      </c>
      <c r="E3060" s="24" t="s">
        <v>11649</v>
      </c>
      <c r="F3060" s="24" t="s">
        <v>4009</v>
      </c>
      <c r="G3060" s="24" t="s">
        <v>11650</v>
      </c>
      <c r="H3060" s="25" t="s">
        <v>11651</v>
      </c>
      <c r="I3060" s="24"/>
      <c r="J3060" s="24" t="s">
        <v>3048</v>
      </c>
      <c r="K3060" s="26">
        <v>45944</v>
      </c>
      <c r="L3060" s="26">
        <v>45093</v>
      </c>
      <c r="M3060" s="26">
        <v>46020</v>
      </c>
      <c r="N3060" s="24"/>
      <c r="O3060" s="26">
        <v>46020</v>
      </c>
      <c r="P3060" s="24" t="s">
        <v>3120</v>
      </c>
      <c r="Q3060" s="24" t="s">
        <v>3121</v>
      </c>
      <c r="R3060" s="24" t="s">
        <v>988</v>
      </c>
    </row>
    <row r="3061" spans="1:18" ht="79.8">
      <c r="A3061" s="24">
        <v>3060</v>
      </c>
      <c r="B3061" s="24" t="s">
        <v>11652</v>
      </c>
      <c r="C3061" s="29">
        <v>202547132989</v>
      </c>
      <c r="D3061" s="24" t="s">
        <v>84</v>
      </c>
      <c r="E3061" s="24" t="s">
        <v>11653</v>
      </c>
      <c r="F3061" s="24" t="s">
        <v>3091</v>
      </c>
      <c r="G3061" s="24" t="s">
        <v>84</v>
      </c>
      <c r="H3061" s="25" t="s">
        <v>11654</v>
      </c>
      <c r="I3061" s="24"/>
      <c r="J3061" s="24" t="s">
        <v>3048</v>
      </c>
      <c r="K3061" s="26">
        <v>45995</v>
      </c>
      <c r="L3061" s="26">
        <v>45117</v>
      </c>
      <c r="M3061" s="26">
        <v>46020</v>
      </c>
      <c r="N3061" s="24"/>
      <c r="O3061" s="26">
        <v>46020</v>
      </c>
      <c r="P3061" s="24" t="s">
        <v>3388</v>
      </c>
      <c r="Q3061" s="24" t="s">
        <v>3389</v>
      </c>
      <c r="R3061" s="24" t="s">
        <v>988</v>
      </c>
    </row>
    <row r="3062" spans="1:18" ht="40.200000000000003">
      <c r="A3062" s="24">
        <v>3061</v>
      </c>
      <c r="B3062" s="24" t="s">
        <v>11655</v>
      </c>
      <c r="C3062" s="29">
        <v>202517133123</v>
      </c>
      <c r="D3062" s="24" t="s">
        <v>324</v>
      </c>
      <c r="E3062" s="24" t="s">
        <v>11656</v>
      </c>
      <c r="F3062" s="24" t="s">
        <v>3059</v>
      </c>
      <c r="G3062" s="24" t="s">
        <v>11657</v>
      </c>
      <c r="H3062" s="25" t="s">
        <v>11658</v>
      </c>
      <c r="I3062" s="24"/>
      <c r="J3062" s="24" t="s">
        <v>3048</v>
      </c>
      <c r="K3062" s="26">
        <v>45996</v>
      </c>
      <c r="L3062" s="26">
        <v>45131</v>
      </c>
      <c r="M3062" s="26">
        <v>46020</v>
      </c>
      <c r="N3062" s="24"/>
      <c r="O3062" s="26">
        <v>46020</v>
      </c>
      <c r="P3062" s="24" t="s">
        <v>3294</v>
      </c>
      <c r="Q3062" s="24" t="s">
        <v>3295</v>
      </c>
      <c r="R3062" s="24" t="s">
        <v>988</v>
      </c>
    </row>
    <row r="3063" spans="1:18" ht="40.200000000000003">
      <c r="A3063" s="24">
        <v>3062</v>
      </c>
      <c r="B3063" s="24" t="s">
        <v>11659</v>
      </c>
      <c r="C3063" s="29">
        <v>202541132941</v>
      </c>
      <c r="D3063" s="24" t="s">
        <v>135</v>
      </c>
      <c r="E3063" s="24" t="s">
        <v>11660</v>
      </c>
      <c r="F3063" s="24" t="s">
        <v>3045</v>
      </c>
      <c r="G3063" s="24" t="s">
        <v>3813</v>
      </c>
      <c r="H3063" s="25" t="s">
        <v>11661</v>
      </c>
      <c r="I3063" s="24" t="s">
        <v>23</v>
      </c>
      <c r="J3063" s="24" t="s">
        <v>3048</v>
      </c>
      <c r="K3063" s="26">
        <v>45974</v>
      </c>
      <c r="L3063" s="26">
        <v>46020</v>
      </c>
      <c r="M3063" s="26">
        <v>46020</v>
      </c>
      <c r="N3063" s="24"/>
      <c r="O3063" s="26">
        <v>46020</v>
      </c>
      <c r="P3063" s="24" t="s">
        <v>3093</v>
      </c>
      <c r="Q3063" s="24" t="s">
        <v>3094</v>
      </c>
      <c r="R3063" s="24" t="s">
        <v>988</v>
      </c>
    </row>
    <row r="3064" spans="1:18" ht="40.200000000000003">
      <c r="A3064" s="24">
        <v>3063</v>
      </c>
      <c r="B3064" s="24" t="s">
        <v>11662</v>
      </c>
      <c r="C3064" s="29">
        <v>202541133023</v>
      </c>
      <c r="D3064" s="24" t="s">
        <v>44</v>
      </c>
      <c r="E3064" s="24" t="s">
        <v>11663</v>
      </c>
      <c r="F3064" s="24" t="s">
        <v>3052</v>
      </c>
      <c r="G3064" s="24" t="s">
        <v>3408</v>
      </c>
      <c r="H3064" s="25" t="s">
        <v>11664</v>
      </c>
      <c r="I3064" s="24" t="s">
        <v>23</v>
      </c>
      <c r="J3064" s="24" t="s">
        <v>3334</v>
      </c>
      <c r="K3064" s="26">
        <v>45888</v>
      </c>
      <c r="L3064" s="26">
        <v>46020</v>
      </c>
      <c r="M3064" s="26">
        <v>46020</v>
      </c>
      <c r="N3064" s="24"/>
      <c r="O3064" s="26">
        <v>46020</v>
      </c>
      <c r="P3064" s="24" t="s">
        <v>3908</v>
      </c>
      <c r="Q3064" s="24" t="s">
        <v>3193</v>
      </c>
      <c r="R3064" s="24" t="s">
        <v>3022</v>
      </c>
    </row>
    <row r="3065" spans="1:18" ht="27">
      <c r="A3065" s="24">
        <v>3064</v>
      </c>
      <c r="B3065" s="24" t="s">
        <v>11665</v>
      </c>
      <c r="C3065" s="29">
        <v>202517133257</v>
      </c>
      <c r="D3065" s="24" t="s">
        <v>51</v>
      </c>
      <c r="E3065" s="24" t="s">
        <v>11666</v>
      </c>
      <c r="F3065" s="24" t="s">
        <v>3091</v>
      </c>
      <c r="G3065" s="24" t="s">
        <v>51</v>
      </c>
      <c r="H3065" s="25" t="s">
        <v>11667</v>
      </c>
      <c r="I3065" s="24"/>
      <c r="J3065" s="24" t="s">
        <v>3048</v>
      </c>
      <c r="K3065" s="26">
        <v>45973</v>
      </c>
      <c r="L3065" s="26">
        <v>45107</v>
      </c>
      <c r="M3065" s="26">
        <v>46020</v>
      </c>
      <c r="N3065" s="24"/>
      <c r="O3065" s="26">
        <v>46020</v>
      </c>
      <c r="P3065" s="24" t="s">
        <v>3158</v>
      </c>
      <c r="Q3065" s="24" t="s">
        <v>3159</v>
      </c>
      <c r="R3065" s="24" t="s">
        <v>988</v>
      </c>
    </row>
    <row r="3066" spans="1:18" ht="40.200000000000003">
      <c r="A3066" s="24">
        <v>3065</v>
      </c>
      <c r="B3066" s="24" t="s">
        <v>11668</v>
      </c>
      <c r="C3066" s="29">
        <v>202517133207</v>
      </c>
      <c r="D3066" s="24" t="s">
        <v>204</v>
      </c>
      <c r="E3066" s="24" t="s">
        <v>11669</v>
      </c>
      <c r="F3066" s="24" t="s">
        <v>3066</v>
      </c>
      <c r="G3066" s="24" t="s">
        <v>3319</v>
      </c>
      <c r="H3066" s="25" t="s">
        <v>11670</v>
      </c>
      <c r="I3066" s="24"/>
      <c r="J3066" s="24" t="s">
        <v>3048</v>
      </c>
      <c r="K3066" s="26">
        <v>45881</v>
      </c>
      <c r="L3066" s="26">
        <v>45156</v>
      </c>
      <c r="M3066" s="26">
        <v>46020</v>
      </c>
      <c r="N3066" s="24"/>
      <c r="O3066" s="26">
        <v>46020</v>
      </c>
      <c r="P3066" s="24" t="s">
        <v>3173</v>
      </c>
      <c r="Q3066" s="24" t="s">
        <v>3174</v>
      </c>
      <c r="R3066" s="24" t="s">
        <v>988</v>
      </c>
    </row>
    <row r="3067" spans="1:18" ht="27">
      <c r="A3067" s="24">
        <v>3066</v>
      </c>
      <c r="B3067" s="24" t="s">
        <v>11671</v>
      </c>
      <c r="C3067" s="29">
        <v>202547132853</v>
      </c>
      <c r="D3067" s="24" t="s">
        <v>31</v>
      </c>
      <c r="E3067" s="24" t="s">
        <v>11672</v>
      </c>
      <c r="F3067" s="24" t="s">
        <v>3091</v>
      </c>
      <c r="G3067" s="24" t="s">
        <v>31</v>
      </c>
      <c r="H3067" s="25" t="s">
        <v>11673</v>
      </c>
      <c r="I3067" s="24"/>
      <c r="J3067" s="24" t="s">
        <v>3048</v>
      </c>
      <c r="K3067" s="26">
        <v>46015</v>
      </c>
      <c r="L3067" s="26">
        <v>45162</v>
      </c>
      <c r="M3067" s="26">
        <v>46020</v>
      </c>
      <c r="N3067" s="24"/>
      <c r="O3067" s="26">
        <v>46020</v>
      </c>
      <c r="P3067" s="24" t="s">
        <v>3103</v>
      </c>
      <c r="Q3067" s="24" t="s">
        <v>3104</v>
      </c>
      <c r="R3067" s="24" t="s">
        <v>988</v>
      </c>
    </row>
    <row r="3068" spans="1:18" ht="27">
      <c r="A3068" s="24">
        <v>3067</v>
      </c>
      <c r="B3068" s="24" t="s">
        <v>11674</v>
      </c>
      <c r="C3068" s="29">
        <v>202547133176</v>
      </c>
      <c r="D3068" s="24" t="s">
        <v>31</v>
      </c>
      <c r="E3068" s="24" t="s">
        <v>11675</v>
      </c>
      <c r="F3068" s="24" t="s">
        <v>3091</v>
      </c>
      <c r="G3068" s="24" t="s">
        <v>31</v>
      </c>
      <c r="H3068" s="25" t="s">
        <v>11676</v>
      </c>
      <c r="I3068" s="24"/>
      <c r="J3068" s="24" t="s">
        <v>3048</v>
      </c>
      <c r="K3068" s="26">
        <v>46015</v>
      </c>
      <c r="L3068" s="26">
        <v>46020</v>
      </c>
      <c r="M3068" s="26">
        <v>46020</v>
      </c>
      <c r="N3068" s="24"/>
      <c r="O3068" s="26">
        <v>46020</v>
      </c>
      <c r="P3068" s="24" t="s">
        <v>4022</v>
      </c>
      <c r="Q3068" s="24" t="s">
        <v>3104</v>
      </c>
      <c r="R3068" s="24" t="s">
        <v>988</v>
      </c>
    </row>
    <row r="3069" spans="1:18" ht="27">
      <c r="A3069" s="24">
        <v>3068</v>
      </c>
      <c r="B3069" s="24" t="s">
        <v>11677</v>
      </c>
      <c r="C3069" s="29">
        <v>202517132971</v>
      </c>
      <c r="D3069" s="24" t="s">
        <v>34</v>
      </c>
      <c r="E3069" s="24" t="s">
        <v>11678</v>
      </c>
      <c r="F3069" s="24" t="s">
        <v>3066</v>
      </c>
      <c r="G3069" s="24" t="s">
        <v>3067</v>
      </c>
      <c r="H3069" s="25" t="s">
        <v>11679</v>
      </c>
      <c r="I3069" s="24"/>
      <c r="J3069" s="24" t="s">
        <v>3048</v>
      </c>
      <c r="K3069" s="26">
        <v>46009</v>
      </c>
      <c r="L3069" s="26">
        <v>45281</v>
      </c>
      <c r="M3069" s="26">
        <v>46020</v>
      </c>
      <c r="N3069" s="24"/>
      <c r="O3069" s="26">
        <v>46020</v>
      </c>
      <c r="P3069" s="24" t="s">
        <v>3135</v>
      </c>
      <c r="Q3069" s="24" t="s">
        <v>3136</v>
      </c>
      <c r="R3069" s="24" t="s">
        <v>988</v>
      </c>
    </row>
    <row r="3070" spans="1:18" ht="53.4">
      <c r="A3070" s="24">
        <v>3069</v>
      </c>
      <c r="B3070" s="24" t="s">
        <v>1967</v>
      </c>
      <c r="C3070" s="29">
        <v>202541133830</v>
      </c>
      <c r="D3070" s="24" t="s">
        <v>33</v>
      </c>
      <c r="E3070" s="24" t="s">
        <v>1968</v>
      </c>
      <c r="F3070" s="24" t="s">
        <v>3052</v>
      </c>
      <c r="G3070" s="24" t="s">
        <v>3319</v>
      </c>
      <c r="H3070" s="25" t="s">
        <v>11680</v>
      </c>
      <c r="I3070" s="24" t="s">
        <v>3152</v>
      </c>
      <c r="J3070" s="24" t="s">
        <v>3048</v>
      </c>
      <c r="K3070" s="26">
        <v>45989</v>
      </c>
      <c r="L3070" s="26">
        <v>46021</v>
      </c>
      <c r="M3070" s="26">
        <v>46021</v>
      </c>
      <c r="N3070" s="26">
        <v>46964</v>
      </c>
      <c r="O3070" s="24"/>
      <c r="P3070" s="24" t="s">
        <v>3079</v>
      </c>
      <c r="Q3070" s="24" t="s">
        <v>3080</v>
      </c>
      <c r="R3070" s="24" t="s">
        <v>968</v>
      </c>
    </row>
    <row r="3071" spans="1:18" ht="53.4">
      <c r="A3071" s="24">
        <v>3070</v>
      </c>
      <c r="B3071" s="24" t="s">
        <v>1965</v>
      </c>
      <c r="C3071" s="29">
        <v>202541133769</v>
      </c>
      <c r="D3071" s="24" t="s">
        <v>33</v>
      </c>
      <c r="E3071" s="24" t="s">
        <v>1966</v>
      </c>
      <c r="F3071" s="24" t="s">
        <v>3052</v>
      </c>
      <c r="G3071" s="24" t="s">
        <v>3319</v>
      </c>
      <c r="H3071" s="25" t="s">
        <v>11681</v>
      </c>
      <c r="I3071" s="24" t="s">
        <v>3152</v>
      </c>
      <c r="J3071" s="24" t="s">
        <v>3048</v>
      </c>
      <c r="K3071" s="26">
        <v>45982</v>
      </c>
      <c r="L3071" s="26">
        <v>46021</v>
      </c>
      <c r="M3071" s="26">
        <v>46021</v>
      </c>
      <c r="N3071" s="26">
        <v>46964</v>
      </c>
      <c r="O3071" s="24"/>
      <c r="P3071" s="24" t="s">
        <v>3079</v>
      </c>
      <c r="Q3071" s="24" t="s">
        <v>3080</v>
      </c>
      <c r="R3071" s="24" t="s">
        <v>968</v>
      </c>
    </row>
    <row r="3072" spans="1:18" ht="27">
      <c r="A3072" s="24">
        <v>3071</v>
      </c>
      <c r="B3072" s="24" t="s">
        <v>11682</v>
      </c>
      <c r="C3072" s="29">
        <v>202517133308</v>
      </c>
      <c r="D3072" s="24" t="s">
        <v>631</v>
      </c>
      <c r="E3072" s="24" t="s">
        <v>11683</v>
      </c>
      <c r="F3072" s="24" t="s">
        <v>11684</v>
      </c>
      <c r="G3072" s="24" t="s">
        <v>11685</v>
      </c>
      <c r="H3072" s="25" t="s">
        <v>11686</v>
      </c>
      <c r="I3072" s="24"/>
      <c r="J3072" s="24" t="s">
        <v>3048</v>
      </c>
      <c r="K3072" s="26">
        <v>45999</v>
      </c>
      <c r="L3072" s="26">
        <v>45084</v>
      </c>
      <c r="M3072" s="26">
        <v>46021</v>
      </c>
      <c r="N3072" s="24"/>
      <c r="O3072" s="26">
        <v>46021</v>
      </c>
      <c r="P3072" s="24" t="s">
        <v>3049</v>
      </c>
      <c r="Q3072" s="24" t="s">
        <v>3050</v>
      </c>
      <c r="R3072" s="24" t="s">
        <v>988</v>
      </c>
    </row>
    <row r="3073" spans="1:18" ht="79.8">
      <c r="A3073" s="24">
        <v>3072</v>
      </c>
      <c r="B3073" s="24" t="s">
        <v>11687</v>
      </c>
      <c r="C3073" s="29">
        <v>202547133443</v>
      </c>
      <c r="D3073" s="24" t="s">
        <v>196</v>
      </c>
      <c r="E3073" s="24" t="s">
        <v>11688</v>
      </c>
      <c r="F3073" s="24" t="s">
        <v>3045</v>
      </c>
      <c r="G3073" s="24" t="s">
        <v>3046</v>
      </c>
      <c r="H3073" s="25" t="s">
        <v>11689</v>
      </c>
      <c r="I3073" s="24"/>
      <c r="J3073" s="24" t="s">
        <v>3048</v>
      </c>
      <c r="K3073" s="26">
        <v>45908</v>
      </c>
      <c r="L3073" s="26">
        <v>46021</v>
      </c>
      <c r="M3073" s="26">
        <v>46021</v>
      </c>
      <c r="N3073" s="24"/>
      <c r="O3073" s="26">
        <v>46021</v>
      </c>
      <c r="P3073" s="24" t="s">
        <v>3168</v>
      </c>
      <c r="Q3073" s="24" t="s">
        <v>3050</v>
      </c>
      <c r="R3073" s="24" t="s">
        <v>988</v>
      </c>
    </row>
    <row r="3074" spans="1:18" ht="53.4">
      <c r="A3074" s="24">
        <v>3073</v>
      </c>
      <c r="B3074" s="24" t="s">
        <v>11690</v>
      </c>
      <c r="C3074" s="29">
        <v>202547133358</v>
      </c>
      <c r="D3074" s="24" t="s">
        <v>226</v>
      </c>
      <c r="E3074" s="24" t="s">
        <v>11691</v>
      </c>
      <c r="F3074" s="24" t="s">
        <v>3165</v>
      </c>
      <c r="G3074" s="24" t="s">
        <v>7590</v>
      </c>
      <c r="H3074" s="25" t="s">
        <v>11692</v>
      </c>
      <c r="I3074" s="24"/>
      <c r="J3074" s="24" t="s">
        <v>3048</v>
      </c>
      <c r="K3074" s="26">
        <v>45989</v>
      </c>
      <c r="L3074" s="26">
        <v>45092</v>
      </c>
      <c r="M3074" s="26">
        <v>46021</v>
      </c>
      <c r="N3074" s="24"/>
      <c r="O3074" s="26">
        <v>46021</v>
      </c>
      <c r="P3074" s="24" t="s">
        <v>3093</v>
      </c>
      <c r="Q3074" s="24" t="s">
        <v>3094</v>
      </c>
      <c r="R3074" s="24" t="s">
        <v>988</v>
      </c>
    </row>
    <row r="3075" spans="1:18" ht="27">
      <c r="A3075" s="24">
        <v>3074</v>
      </c>
      <c r="B3075" s="24" t="s">
        <v>11693</v>
      </c>
      <c r="C3075" s="29">
        <v>202547133609</v>
      </c>
      <c r="D3075" s="24" t="s">
        <v>172</v>
      </c>
      <c r="E3075" s="24" t="s">
        <v>11694</v>
      </c>
      <c r="F3075" s="24" t="s">
        <v>4318</v>
      </c>
      <c r="G3075" s="24" t="s">
        <v>9498</v>
      </c>
      <c r="H3075" s="25" t="s">
        <v>11695</v>
      </c>
      <c r="I3075" s="24"/>
      <c r="J3075" s="24" t="s">
        <v>3048</v>
      </c>
      <c r="K3075" s="26">
        <v>45980</v>
      </c>
      <c r="L3075" s="26">
        <v>45091</v>
      </c>
      <c r="M3075" s="26">
        <v>46021</v>
      </c>
      <c r="N3075" s="24"/>
      <c r="O3075" s="26">
        <v>46021</v>
      </c>
      <c r="P3075" s="24" t="s">
        <v>3893</v>
      </c>
      <c r="Q3075" s="24" t="s">
        <v>3894</v>
      </c>
      <c r="R3075" s="24" t="s">
        <v>988</v>
      </c>
    </row>
    <row r="3076" spans="1:18" ht="40.200000000000003">
      <c r="A3076" s="24">
        <v>3075</v>
      </c>
      <c r="B3076" s="24" t="s">
        <v>1961</v>
      </c>
      <c r="C3076" s="29">
        <v>202541133299</v>
      </c>
      <c r="D3076" s="24" t="s">
        <v>39</v>
      </c>
      <c r="E3076" s="24" t="s">
        <v>1962</v>
      </c>
      <c r="F3076" s="24" t="s">
        <v>3165</v>
      </c>
      <c r="G3076" s="24" t="s">
        <v>3166</v>
      </c>
      <c r="H3076" s="25" t="s">
        <v>11696</v>
      </c>
      <c r="I3076" s="24" t="s">
        <v>3152</v>
      </c>
      <c r="J3076" s="24" t="s">
        <v>3048</v>
      </c>
      <c r="K3076" s="26">
        <v>46013</v>
      </c>
      <c r="L3076" s="26">
        <v>46021</v>
      </c>
      <c r="M3076" s="26">
        <v>46021</v>
      </c>
      <c r="N3076" s="26">
        <v>46964</v>
      </c>
      <c r="O3076" s="24"/>
      <c r="P3076" s="24" t="s">
        <v>3254</v>
      </c>
      <c r="Q3076" s="24" t="s">
        <v>3255</v>
      </c>
      <c r="R3076" s="24" t="s">
        <v>968</v>
      </c>
    </row>
    <row r="3077" spans="1:18" ht="53.4">
      <c r="A3077" s="24">
        <v>3076</v>
      </c>
      <c r="B3077" s="24" t="s">
        <v>11697</v>
      </c>
      <c r="C3077" s="29">
        <v>202517133572</v>
      </c>
      <c r="D3077" s="24" t="s">
        <v>240</v>
      </c>
      <c r="E3077" s="24" t="s">
        <v>11698</v>
      </c>
      <c r="F3077" s="24" t="s">
        <v>3045</v>
      </c>
      <c r="G3077" s="24" t="s">
        <v>6251</v>
      </c>
      <c r="H3077" s="25" t="s">
        <v>11699</v>
      </c>
      <c r="I3077" s="24"/>
      <c r="J3077" s="24" t="s">
        <v>3048</v>
      </c>
      <c r="K3077" s="26">
        <v>45880</v>
      </c>
      <c r="L3077" s="26">
        <v>45113</v>
      </c>
      <c r="M3077" s="26">
        <v>46021</v>
      </c>
      <c r="N3077" s="24"/>
      <c r="O3077" s="26">
        <v>46021</v>
      </c>
      <c r="P3077" s="24" t="s">
        <v>3695</v>
      </c>
      <c r="Q3077" s="24" t="s">
        <v>3085</v>
      </c>
      <c r="R3077" s="24" t="s">
        <v>988</v>
      </c>
    </row>
    <row r="3078" spans="1:18" ht="93">
      <c r="A3078" s="24">
        <v>3077</v>
      </c>
      <c r="B3078" s="24" t="s">
        <v>11700</v>
      </c>
      <c r="C3078" s="29">
        <v>202517133669</v>
      </c>
      <c r="D3078" s="24" t="s">
        <v>159</v>
      </c>
      <c r="E3078" s="24" t="s">
        <v>11701</v>
      </c>
      <c r="F3078" s="24" t="s">
        <v>3059</v>
      </c>
      <c r="G3078" s="24" t="s">
        <v>11702</v>
      </c>
      <c r="H3078" s="25" t="s">
        <v>11703</v>
      </c>
      <c r="I3078" s="24"/>
      <c r="J3078" s="24" t="s">
        <v>3048</v>
      </c>
      <c r="K3078" s="26">
        <v>45965</v>
      </c>
      <c r="L3078" s="26">
        <v>45079</v>
      </c>
      <c r="M3078" s="26">
        <v>46021</v>
      </c>
      <c r="N3078" s="24"/>
      <c r="O3078" s="26">
        <v>46021</v>
      </c>
      <c r="P3078" s="24" t="s">
        <v>3055</v>
      </c>
      <c r="Q3078" s="24" t="s">
        <v>3056</v>
      </c>
      <c r="R3078" s="24" t="s">
        <v>988</v>
      </c>
    </row>
    <row r="3079" spans="1:18" ht="40.200000000000003">
      <c r="A3079" s="24">
        <v>3078</v>
      </c>
      <c r="B3079" s="24" t="s">
        <v>1963</v>
      </c>
      <c r="C3079" s="29">
        <v>202541133688</v>
      </c>
      <c r="D3079" s="24" t="s">
        <v>40</v>
      </c>
      <c r="E3079" s="24" t="s">
        <v>1964</v>
      </c>
      <c r="F3079" s="24" t="s">
        <v>3091</v>
      </c>
      <c r="G3079" s="24" t="s">
        <v>7514</v>
      </c>
      <c r="H3079" s="25" t="s">
        <v>11704</v>
      </c>
      <c r="I3079" s="24" t="s">
        <v>3152</v>
      </c>
      <c r="J3079" s="24" t="s">
        <v>3048</v>
      </c>
      <c r="K3079" s="26">
        <v>46015</v>
      </c>
      <c r="L3079" s="26">
        <v>46021</v>
      </c>
      <c r="M3079" s="26">
        <v>46021</v>
      </c>
      <c r="N3079" s="26">
        <v>46964</v>
      </c>
      <c r="O3079" s="24"/>
      <c r="P3079" s="24" t="s">
        <v>3321</v>
      </c>
      <c r="Q3079" s="24" t="s">
        <v>3322</v>
      </c>
      <c r="R3079" s="24" t="s">
        <v>968</v>
      </c>
    </row>
    <row r="3080" spans="1:18" ht="53.4">
      <c r="A3080" s="24">
        <v>3079</v>
      </c>
      <c r="B3080" s="24" t="s">
        <v>11705</v>
      </c>
      <c r="C3080" s="29">
        <v>202517133839</v>
      </c>
      <c r="D3080" s="24" t="s">
        <v>53</v>
      </c>
      <c r="E3080" s="24" t="s">
        <v>11706</v>
      </c>
      <c r="F3080" s="24" t="s">
        <v>3066</v>
      </c>
      <c r="G3080" s="24" t="s">
        <v>3067</v>
      </c>
      <c r="H3080" s="25" t="s">
        <v>11707</v>
      </c>
      <c r="I3080" s="24"/>
      <c r="J3080" s="24" t="s">
        <v>3048</v>
      </c>
      <c r="K3080" s="26">
        <v>46007</v>
      </c>
      <c r="L3080" s="26">
        <v>45124</v>
      </c>
      <c r="M3080" s="26">
        <v>46021</v>
      </c>
      <c r="N3080" s="24"/>
      <c r="O3080" s="26">
        <v>46021</v>
      </c>
      <c r="P3080" s="24" t="s">
        <v>3173</v>
      </c>
      <c r="Q3080" s="24" t="s">
        <v>3174</v>
      </c>
      <c r="R3080" s="24" t="s">
        <v>988</v>
      </c>
    </row>
    <row r="3081" spans="1:18" ht="40.200000000000003">
      <c r="A3081" s="24">
        <v>3080</v>
      </c>
      <c r="B3081" s="24" t="s">
        <v>11708</v>
      </c>
      <c r="C3081" s="29">
        <v>202517133418</v>
      </c>
      <c r="D3081" s="24" t="s">
        <v>122</v>
      </c>
      <c r="E3081" s="24" t="s">
        <v>11709</v>
      </c>
      <c r="F3081" s="24" t="s">
        <v>3302</v>
      </c>
      <c r="G3081" s="24" t="s">
        <v>11710</v>
      </c>
      <c r="H3081" s="25" t="s">
        <v>11711</v>
      </c>
      <c r="I3081" s="24"/>
      <c r="J3081" s="24" t="s">
        <v>3048</v>
      </c>
      <c r="K3081" s="26">
        <v>45999</v>
      </c>
      <c r="L3081" s="26">
        <v>45103</v>
      </c>
      <c r="M3081" s="26">
        <v>46021</v>
      </c>
      <c r="N3081" s="24"/>
      <c r="O3081" s="26">
        <v>46021</v>
      </c>
      <c r="P3081" s="24" t="s">
        <v>3109</v>
      </c>
      <c r="Q3081" s="24" t="s">
        <v>3110</v>
      </c>
      <c r="R3081" s="24" t="s">
        <v>988</v>
      </c>
    </row>
    <row r="3082" spans="1:18" ht="40.200000000000003">
      <c r="A3082" s="24">
        <v>3081</v>
      </c>
      <c r="B3082" s="24" t="s">
        <v>11712</v>
      </c>
      <c r="C3082" s="29">
        <v>202547133611</v>
      </c>
      <c r="D3082" s="24" t="s">
        <v>242</v>
      </c>
      <c r="E3082" s="24" t="s">
        <v>11713</v>
      </c>
      <c r="F3082" s="24" t="s">
        <v>4009</v>
      </c>
      <c r="G3082" s="24" t="s">
        <v>11714</v>
      </c>
      <c r="H3082" s="25" t="s">
        <v>11715</v>
      </c>
      <c r="I3082" s="24"/>
      <c r="J3082" s="24" t="s">
        <v>3048</v>
      </c>
      <c r="K3082" s="26">
        <v>45995</v>
      </c>
      <c r="L3082" s="26">
        <v>45090</v>
      </c>
      <c r="M3082" s="26">
        <v>46021</v>
      </c>
      <c r="N3082" s="24"/>
      <c r="O3082" s="26">
        <v>46021</v>
      </c>
      <c r="P3082" s="24" t="s">
        <v>3278</v>
      </c>
      <c r="Q3082" s="24" t="s">
        <v>3279</v>
      </c>
      <c r="R3082" s="24" t="s">
        <v>988</v>
      </c>
    </row>
    <row r="3083" spans="1:18" ht="27">
      <c r="A3083" s="24">
        <v>3082</v>
      </c>
      <c r="B3083" s="24" t="s">
        <v>11716</v>
      </c>
      <c r="C3083" s="29">
        <v>202547133354</v>
      </c>
      <c r="D3083" s="24" t="s">
        <v>100</v>
      </c>
      <c r="E3083" s="24" t="s">
        <v>11717</v>
      </c>
      <c r="F3083" s="24" t="s">
        <v>3091</v>
      </c>
      <c r="G3083" s="24" t="s">
        <v>11718</v>
      </c>
      <c r="H3083" s="25" t="s">
        <v>11719</v>
      </c>
      <c r="I3083" s="24"/>
      <c r="J3083" s="24" t="s">
        <v>3048</v>
      </c>
      <c r="K3083" s="26">
        <v>46014</v>
      </c>
      <c r="L3083" s="26">
        <v>45105</v>
      </c>
      <c r="M3083" s="26">
        <v>46021</v>
      </c>
      <c r="N3083" s="24"/>
      <c r="O3083" s="26">
        <v>46021</v>
      </c>
      <c r="P3083" s="24" t="s">
        <v>3388</v>
      </c>
      <c r="Q3083" s="24" t="s">
        <v>3389</v>
      </c>
      <c r="R3083" s="24" t="s">
        <v>988</v>
      </c>
    </row>
    <row r="3084" spans="1:18" ht="40.200000000000003">
      <c r="A3084" s="24">
        <v>3083</v>
      </c>
      <c r="B3084" s="24" t="s">
        <v>11720</v>
      </c>
      <c r="C3084" s="29">
        <v>202517133569</v>
      </c>
      <c r="D3084" s="24" t="s">
        <v>355</v>
      </c>
      <c r="E3084" s="24" t="s">
        <v>11721</v>
      </c>
      <c r="F3084" s="24" t="s">
        <v>3165</v>
      </c>
      <c r="G3084" s="24" t="s">
        <v>11722</v>
      </c>
      <c r="H3084" s="25" t="s">
        <v>11723</v>
      </c>
      <c r="I3084" s="24"/>
      <c r="J3084" s="24" t="s">
        <v>3048</v>
      </c>
      <c r="K3084" s="26">
        <v>45996</v>
      </c>
      <c r="L3084" s="26">
        <v>45119</v>
      </c>
      <c r="M3084" s="26">
        <v>46021</v>
      </c>
      <c r="N3084" s="24"/>
      <c r="O3084" s="26">
        <v>46021</v>
      </c>
      <c r="P3084" s="24" t="s">
        <v>3130</v>
      </c>
      <c r="Q3084" s="24" t="s">
        <v>3131</v>
      </c>
      <c r="R3084" s="24" t="s">
        <v>988</v>
      </c>
    </row>
    <row r="3085" spans="1:18" ht="40.200000000000003">
      <c r="A3085" s="24">
        <v>3084</v>
      </c>
      <c r="B3085" s="24" t="s">
        <v>11724</v>
      </c>
      <c r="C3085" s="29">
        <v>202531133670</v>
      </c>
      <c r="D3085" s="24" t="s">
        <v>418</v>
      </c>
      <c r="E3085" s="24" t="s">
        <v>649</v>
      </c>
      <c r="F3085" s="24" t="s">
        <v>3052</v>
      </c>
      <c r="G3085" s="24" t="s">
        <v>418</v>
      </c>
      <c r="H3085" s="25" t="s">
        <v>11725</v>
      </c>
      <c r="I3085" s="24" t="s">
        <v>23</v>
      </c>
      <c r="J3085" s="24" t="s">
        <v>3048</v>
      </c>
      <c r="K3085" s="26">
        <v>45993</v>
      </c>
      <c r="L3085" s="26">
        <v>46021</v>
      </c>
      <c r="M3085" s="26">
        <v>46021</v>
      </c>
      <c r="N3085" s="24"/>
      <c r="O3085" s="26">
        <v>46022</v>
      </c>
      <c r="P3085" s="24" t="s">
        <v>3248</v>
      </c>
      <c r="Q3085" s="24" t="s">
        <v>3249</v>
      </c>
      <c r="R3085" s="24" t="s">
        <v>988</v>
      </c>
    </row>
    <row r="3086" spans="1:18" ht="27">
      <c r="A3086" s="24">
        <v>3085</v>
      </c>
      <c r="B3086" s="24" t="s">
        <v>11726</v>
      </c>
      <c r="C3086" s="29">
        <v>202517133835</v>
      </c>
      <c r="D3086" s="24" t="s">
        <v>32</v>
      </c>
      <c r="E3086" s="24" t="s">
        <v>11727</v>
      </c>
      <c r="F3086" s="24" t="s">
        <v>3066</v>
      </c>
      <c r="G3086" s="24" t="s">
        <v>3067</v>
      </c>
      <c r="H3086" s="25" t="s">
        <v>11728</v>
      </c>
      <c r="I3086" s="24"/>
      <c r="J3086" s="24" t="s">
        <v>3048</v>
      </c>
      <c r="K3086" s="26">
        <v>46010</v>
      </c>
      <c r="L3086" s="26">
        <v>45142</v>
      </c>
      <c r="M3086" s="26">
        <v>46021</v>
      </c>
      <c r="N3086" s="24"/>
      <c r="O3086" s="26">
        <v>46021</v>
      </c>
      <c r="P3086" s="24" t="s">
        <v>3239</v>
      </c>
      <c r="Q3086" s="24" t="s">
        <v>3240</v>
      </c>
      <c r="R3086" s="24" t="s">
        <v>988</v>
      </c>
    </row>
    <row r="3087" spans="1:18" ht="53.4">
      <c r="A3087" s="24">
        <v>3086</v>
      </c>
      <c r="B3087" s="24" t="s">
        <v>11729</v>
      </c>
      <c r="C3087" s="29">
        <v>202517133629</v>
      </c>
      <c r="D3087" s="24" t="s">
        <v>342</v>
      </c>
      <c r="E3087" s="24" t="s">
        <v>11730</v>
      </c>
      <c r="F3087" s="24" t="s">
        <v>3066</v>
      </c>
      <c r="G3087" s="24" t="s">
        <v>11244</v>
      </c>
      <c r="H3087" s="25" t="s">
        <v>11731</v>
      </c>
      <c r="I3087" s="24"/>
      <c r="J3087" s="24" t="s">
        <v>3048</v>
      </c>
      <c r="K3087" s="26">
        <v>45863</v>
      </c>
      <c r="L3087" s="26">
        <v>45097</v>
      </c>
      <c r="M3087" s="26">
        <v>46021</v>
      </c>
      <c r="N3087" s="24"/>
      <c r="O3087" s="26">
        <v>46021</v>
      </c>
      <c r="P3087" s="24" t="s">
        <v>3695</v>
      </c>
      <c r="Q3087" s="24" t="s">
        <v>3085</v>
      </c>
      <c r="R3087" s="24" t="s">
        <v>988</v>
      </c>
    </row>
    <row r="3088" spans="1:18" ht="40.200000000000003">
      <c r="A3088" s="24">
        <v>3087</v>
      </c>
      <c r="B3088" s="24" t="s">
        <v>1538</v>
      </c>
      <c r="C3088" s="29">
        <v>202544133296</v>
      </c>
      <c r="D3088" s="24" t="s">
        <v>88</v>
      </c>
      <c r="E3088" s="24" t="s">
        <v>1539</v>
      </c>
      <c r="F3088" s="24" t="s">
        <v>3177</v>
      </c>
      <c r="G3088" s="24" t="s">
        <v>88</v>
      </c>
      <c r="H3088" s="25" t="s">
        <v>11732</v>
      </c>
      <c r="I3088" s="24"/>
      <c r="J3088" s="24" t="s">
        <v>3048</v>
      </c>
      <c r="K3088" s="26">
        <v>46008</v>
      </c>
      <c r="L3088" s="26">
        <v>45959</v>
      </c>
      <c r="M3088" s="26">
        <v>46021</v>
      </c>
      <c r="N3088" s="26">
        <v>46902</v>
      </c>
      <c r="O3088" s="24"/>
      <c r="P3088" s="24" t="s">
        <v>3149</v>
      </c>
      <c r="Q3088" s="24" t="s">
        <v>3150</v>
      </c>
      <c r="R3088" s="24" t="s">
        <v>650</v>
      </c>
    </row>
    <row r="3089" spans="1:18" ht="27">
      <c r="A3089" s="24">
        <v>3088</v>
      </c>
      <c r="B3089" s="24" t="s">
        <v>11733</v>
      </c>
      <c r="C3089" s="29">
        <v>202517133540</v>
      </c>
      <c r="D3089" s="24" t="s">
        <v>34</v>
      </c>
      <c r="E3089" s="24" t="s">
        <v>11734</v>
      </c>
      <c r="F3089" s="24" t="s">
        <v>3066</v>
      </c>
      <c r="G3089" s="24" t="s">
        <v>3067</v>
      </c>
      <c r="H3089" s="25" t="s">
        <v>11735</v>
      </c>
      <c r="I3089" s="24"/>
      <c r="J3089" s="24" t="s">
        <v>3048</v>
      </c>
      <c r="K3089" s="26">
        <v>46009</v>
      </c>
      <c r="L3089" s="26">
        <v>45264</v>
      </c>
      <c r="M3089" s="26">
        <v>46021</v>
      </c>
      <c r="N3089" s="24"/>
      <c r="O3089" s="26">
        <v>46021</v>
      </c>
      <c r="P3089" s="24" t="s">
        <v>3204</v>
      </c>
      <c r="Q3089" s="24" t="s">
        <v>3205</v>
      </c>
      <c r="R3089" s="24" t="s">
        <v>988</v>
      </c>
    </row>
    <row r="3090" spans="1:18" ht="53.4">
      <c r="A3090" s="24">
        <v>3089</v>
      </c>
      <c r="B3090" s="24" t="s">
        <v>11736</v>
      </c>
      <c r="C3090" s="29">
        <v>202547133662</v>
      </c>
      <c r="D3090" s="24" t="s">
        <v>34</v>
      </c>
      <c r="E3090" s="24" t="s">
        <v>11737</v>
      </c>
      <c r="F3090" s="24" t="s">
        <v>3066</v>
      </c>
      <c r="G3090" s="24" t="s">
        <v>3067</v>
      </c>
      <c r="H3090" s="25" t="s">
        <v>11738</v>
      </c>
      <c r="I3090" s="24"/>
      <c r="J3090" s="24" t="s">
        <v>3048</v>
      </c>
      <c r="K3090" s="26">
        <v>46008</v>
      </c>
      <c r="L3090" s="26">
        <v>45126</v>
      </c>
      <c r="M3090" s="26">
        <v>46021</v>
      </c>
      <c r="N3090" s="24"/>
      <c r="O3090" s="26">
        <v>46021</v>
      </c>
      <c r="P3090" s="24" t="s">
        <v>3098</v>
      </c>
      <c r="Q3090" s="24" t="s">
        <v>3099</v>
      </c>
      <c r="R3090" s="24" t="s">
        <v>988</v>
      </c>
    </row>
    <row r="3091" spans="1:18" ht="40.200000000000003">
      <c r="A3091" s="24">
        <v>3090</v>
      </c>
      <c r="B3091" s="24" t="s">
        <v>1959</v>
      </c>
      <c r="C3091" s="29">
        <v>202541133412</v>
      </c>
      <c r="D3091" s="24" t="s">
        <v>31</v>
      </c>
      <c r="E3091" s="24" t="s">
        <v>1960</v>
      </c>
      <c r="F3091" s="24" t="s">
        <v>3091</v>
      </c>
      <c r="G3091" s="24" t="s">
        <v>31</v>
      </c>
      <c r="H3091" s="25" t="s">
        <v>11739</v>
      </c>
      <c r="I3091" s="24" t="s">
        <v>3152</v>
      </c>
      <c r="J3091" s="24" t="s">
        <v>3048</v>
      </c>
      <c r="K3091" s="26">
        <v>46021</v>
      </c>
      <c r="L3091" s="26">
        <v>46021</v>
      </c>
      <c r="M3091" s="26">
        <v>46021</v>
      </c>
      <c r="N3091" s="26">
        <v>46964</v>
      </c>
      <c r="O3091" s="24"/>
      <c r="P3091" s="24" t="s">
        <v>4022</v>
      </c>
      <c r="Q3091" s="24" t="s">
        <v>3104</v>
      </c>
      <c r="R3091" s="24" t="s">
        <v>968</v>
      </c>
    </row>
    <row r="3092" spans="1:18" ht="53.4">
      <c r="A3092" s="24">
        <v>3091</v>
      </c>
      <c r="B3092" s="24" t="s">
        <v>11740</v>
      </c>
      <c r="C3092" s="29">
        <v>202541134712</v>
      </c>
      <c r="D3092" s="24" t="s">
        <v>65</v>
      </c>
      <c r="E3092" s="24" t="s">
        <v>11741</v>
      </c>
      <c r="F3092" s="24" t="s">
        <v>3059</v>
      </c>
      <c r="G3092" s="24" t="s">
        <v>65</v>
      </c>
      <c r="H3092" s="25" t="s">
        <v>11742</v>
      </c>
      <c r="I3092" s="24" t="s">
        <v>23</v>
      </c>
      <c r="J3092" s="24" t="s">
        <v>3048</v>
      </c>
      <c r="K3092" s="26">
        <v>45980</v>
      </c>
      <c r="L3092" s="26">
        <v>46022</v>
      </c>
      <c r="M3092" s="26">
        <v>46022</v>
      </c>
      <c r="N3092" s="24"/>
      <c r="O3092" s="26">
        <v>46022</v>
      </c>
      <c r="P3092" s="24" t="s">
        <v>3192</v>
      </c>
      <c r="Q3092" s="24" t="s">
        <v>3193</v>
      </c>
      <c r="R3092" s="24" t="s">
        <v>988</v>
      </c>
    </row>
    <row r="3093" spans="1:18" ht="53.4">
      <c r="A3093" s="24">
        <v>3092</v>
      </c>
      <c r="B3093" s="24" t="s">
        <v>11743</v>
      </c>
      <c r="C3093" s="29">
        <v>202541134234</v>
      </c>
      <c r="D3093" s="24" t="s">
        <v>65</v>
      </c>
      <c r="E3093" s="24" t="s">
        <v>11744</v>
      </c>
      <c r="F3093" s="24" t="s">
        <v>3059</v>
      </c>
      <c r="G3093" s="24" t="s">
        <v>65</v>
      </c>
      <c r="H3093" s="25" t="s">
        <v>11745</v>
      </c>
      <c r="I3093" s="24" t="s">
        <v>23</v>
      </c>
      <c r="J3093" s="24" t="s">
        <v>3048</v>
      </c>
      <c r="K3093" s="26">
        <v>45952</v>
      </c>
      <c r="L3093" s="26">
        <v>46022</v>
      </c>
      <c r="M3093" s="26">
        <v>46022</v>
      </c>
      <c r="N3093" s="24"/>
      <c r="O3093" s="26">
        <v>46022</v>
      </c>
      <c r="P3093" s="24" t="s">
        <v>3192</v>
      </c>
      <c r="Q3093" s="24" t="s">
        <v>3193</v>
      </c>
      <c r="R3093" s="24" t="s">
        <v>988</v>
      </c>
    </row>
    <row r="3094" spans="1:18" ht="66.599999999999994">
      <c r="A3094" s="24">
        <v>3093</v>
      </c>
      <c r="B3094" s="24" t="s">
        <v>11746</v>
      </c>
      <c r="C3094" s="29">
        <v>202544134361</v>
      </c>
      <c r="D3094" s="24" t="s">
        <v>39</v>
      </c>
      <c r="E3094" s="24" t="s">
        <v>11747</v>
      </c>
      <c r="F3094" s="24" t="s">
        <v>3165</v>
      </c>
      <c r="G3094" s="24" t="s">
        <v>3166</v>
      </c>
      <c r="H3094" s="25" t="s">
        <v>11748</v>
      </c>
      <c r="I3094" s="24"/>
      <c r="J3094" s="24" t="s">
        <v>3048</v>
      </c>
      <c r="K3094" s="26">
        <v>46010</v>
      </c>
      <c r="L3094" s="26">
        <v>45659</v>
      </c>
      <c r="M3094" s="26">
        <v>46022</v>
      </c>
      <c r="N3094" s="24"/>
      <c r="O3094" s="26">
        <v>46022</v>
      </c>
      <c r="P3094" s="24" t="s">
        <v>3321</v>
      </c>
      <c r="Q3094" s="24" t="s">
        <v>3322</v>
      </c>
      <c r="R3094" s="24" t="s">
        <v>988</v>
      </c>
    </row>
    <row r="3095" spans="1:18" ht="53.4">
      <c r="A3095" s="24">
        <v>3094</v>
      </c>
      <c r="B3095" s="24" t="s">
        <v>11749</v>
      </c>
      <c r="C3095" s="29">
        <v>202514134255</v>
      </c>
      <c r="D3095" s="24" t="s">
        <v>39</v>
      </c>
      <c r="E3095" s="24" t="s">
        <v>11750</v>
      </c>
      <c r="F3095" s="24" t="s">
        <v>3165</v>
      </c>
      <c r="G3095" s="24" t="s">
        <v>3166</v>
      </c>
      <c r="H3095" s="25" t="s">
        <v>11751</v>
      </c>
      <c r="I3095" s="24"/>
      <c r="J3095" s="24" t="s">
        <v>3048</v>
      </c>
      <c r="K3095" s="26">
        <v>45981</v>
      </c>
      <c r="L3095" s="26">
        <v>45687</v>
      </c>
      <c r="M3095" s="26">
        <v>46022</v>
      </c>
      <c r="N3095" s="24"/>
      <c r="O3095" s="26">
        <v>46022</v>
      </c>
      <c r="P3095" s="24" t="s">
        <v>3141</v>
      </c>
      <c r="Q3095" s="24" t="s">
        <v>3142</v>
      </c>
      <c r="R3095" s="24" t="s">
        <v>988</v>
      </c>
    </row>
    <row r="3096" spans="1:18" ht="53.4">
      <c r="A3096" s="24">
        <v>3095</v>
      </c>
      <c r="B3096" s="24" t="s">
        <v>11752</v>
      </c>
      <c r="C3096" s="29">
        <v>202517134121</v>
      </c>
      <c r="D3096" s="24" t="s">
        <v>314</v>
      </c>
      <c r="E3096" s="24" t="s">
        <v>11753</v>
      </c>
      <c r="F3096" s="24" t="s">
        <v>3177</v>
      </c>
      <c r="G3096" s="24" t="s">
        <v>11754</v>
      </c>
      <c r="H3096" s="25" t="s">
        <v>11755</v>
      </c>
      <c r="I3096" s="24"/>
      <c r="J3096" s="24" t="s">
        <v>3048</v>
      </c>
      <c r="K3096" s="26">
        <v>46000</v>
      </c>
      <c r="L3096" s="26">
        <v>45105</v>
      </c>
      <c r="M3096" s="26">
        <v>46022</v>
      </c>
      <c r="N3096" s="24"/>
      <c r="O3096" s="26">
        <v>46022</v>
      </c>
      <c r="P3096" s="24" t="s">
        <v>3305</v>
      </c>
      <c r="Q3096" s="24" t="s">
        <v>3306</v>
      </c>
      <c r="R3096" s="24" t="s">
        <v>988</v>
      </c>
    </row>
    <row r="3097" spans="1:18" ht="53.4">
      <c r="A3097" s="24">
        <v>3096</v>
      </c>
      <c r="B3097" s="24" t="s">
        <v>11756</v>
      </c>
      <c r="C3097" s="29">
        <v>202547134615</v>
      </c>
      <c r="D3097" s="24" t="s">
        <v>468</v>
      </c>
      <c r="E3097" s="24" t="s">
        <v>11757</v>
      </c>
      <c r="F3097" s="24" t="s">
        <v>3091</v>
      </c>
      <c r="G3097" s="24" t="s">
        <v>11758</v>
      </c>
      <c r="H3097" s="25" t="s">
        <v>11759</v>
      </c>
      <c r="I3097" s="24"/>
      <c r="J3097" s="24" t="s">
        <v>3048</v>
      </c>
      <c r="K3097" s="26">
        <v>45971</v>
      </c>
      <c r="L3097" s="26">
        <v>45258</v>
      </c>
      <c r="M3097" s="26">
        <v>46022</v>
      </c>
      <c r="N3097" s="24"/>
      <c r="O3097" s="26">
        <v>46022</v>
      </c>
      <c r="P3097" s="24" t="s">
        <v>3908</v>
      </c>
      <c r="Q3097" s="24" t="s">
        <v>3193</v>
      </c>
      <c r="R3097" s="24" t="s">
        <v>647</v>
      </c>
    </row>
    <row r="3098" spans="1:18" ht="40.200000000000003">
      <c r="A3098" s="24">
        <v>3097</v>
      </c>
      <c r="B3098" s="24" t="s">
        <v>11760</v>
      </c>
      <c r="C3098" s="29">
        <v>202547133990</v>
      </c>
      <c r="D3098" s="24" t="s">
        <v>40</v>
      </c>
      <c r="E3098" s="24" t="s">
        <v>11761</v>
      </c>
      <c r="F3098" s="24" t="s">
        <v>3091</v>
      </c>
      <c r="G3098" s="24" t="s">
        <v>11762</v>
      </c>
      <c r="H3098" s="25" t="s">
        <v>11763</v>
      </c>
      <c r="I3098" s="24"/>
      <c r="J3098" s="24" t="s">
        <v>3048</v>
      </c>
      <c r="K3098" s="26">
        <v>45978</v>
      </c>
      <c r="L3098" s="26">
        <v>45078</v>
      </c>
      <c r="M3098" s="26">
        <v>46022</v>
      </c>
      <c r="N3098" s="24"/>
      <c r="O3098" s="26">
        <v>46022</v>
      </c>
      <c r="P3098" s="24" t="s">
        <v>8482</v>
      </c>
      <c r="Q3098" s="24" t="s">
        <v>8483</v>
      </c>
      <c r="R3098" s="24" t="s">
        <v>988</v>
      </c>
    </row>
    <row r="3099" spans="1:18" ht="40.200000000000003">
      <c r="A3099" s="24">
        <v>3098</v>
      </c>
      <c r="B3099" s="24" t="s">
        <v>11764</v>
      </c>
      <c r="C3099" s="29">
        <v>202547134550</v>
      </c>
      <c r="D3099" s="24" t="s">
        <v>40</v>
      </c>
      <c r="E3099" s="24" t="s">
        <v>11765</v>
      </c>
      <c r="F3099" s="24" t="s">
        <v>3091</v>
      </c>
      <c r="G3099" s="24" t="s">
        <v>7913</v>
      </c>
      <c r="H3099" s="25" t="s">
        <v>11766</v>
      </c>
      <c r="I3099" s="24"/>
      <c r="J3099" s="24" t="s">
        <v>3048</v>
      </c>
      <c r="K3099" s="26">
        <v>45978</v>
      </c>
      <c r="L3099" s="26">
        <v>45083</v>
      </c>
      <c r="M3099" s="26">
        <v>46022</v>
      </c>
      <c r="N3099" s="24"/>
      <c r="O3099" s="26">
        <v>46022</v>
      </c>
      <c r="P3099" s="24" t="s">
        <v>4128</v>
      </c>
      <c r="Q3099" s="24" t="s">
        <v>3360</v>
      </c>
      <c r="R3099" s="24" t="s">
        <v>988</v>
      </c>
    </row>
    <row r="3100" spans="1:18" ht="40.200000000000003">
      <c r="A3100" s="24">
        <v>3099</v>
      </c>
      <c r="B3100" s="24" t="s">
        <v>1969</v>
      </c>
      <c r="C3100" s="29">
        <v>202511134629</v>
      </c>
      <c r="D3100" s="24" t="s">
        <v>119</v>
      </c>
      <c r="E3100" s="24" t="s">
        <v>1970</v>
      </c>
      <c r="F3100" s="24" t="s">
        <v>3091</v>
      </c>
      <c r="G3100" s="24" t="s">
        <v>3382</v>
      </c>
      <c r="H3100" s="25" t="s">
        <v>11767</v>
      </c>
      <c r="I3100" s="24" t="s">
        <v>3152</v>
      </c>
      <c r="J3100" s="24" t="s">
        <v>3048</v>
      </c>
      <c r="K3100" s="26">
        <v>46022</v>
      </c>
      <c r="L3100" s="26">
        <v>46022</v>
      </c>
      <c r="M3100" s="26">
        <v>46022</v>
      </c>
      <c r="N3100" s="26">
        <v>46965</v>
      </c>
      <c r="O3100" s="24"/>
      <c r="P3100" s="24" t="s">
        <v>3141</v>
      </c>
      <c r="Q3100" s="24" t="s">
        <v>3142</v>
      </c>
      <c r="R3100" s="24" t="s">
        <v>968</v>
      </c>
    </row>
    <row r="3101" spans="1:18" ht="40.200000000000003">
      <c r="A3101" s="24">
        <v>3100</v>
      </c>
      <c r="B3101" s="24" t="s">
        <v>11768</v>
      </c>
      <c r="C3101" s="29">
        <v>202517134176</v>
      </c>
      <c r="D3101" s="24" t="s">
        <v>47</v>
      </c>
      <c r="E3101" s="24" t="s">
        <v>11769</v>
      </c>
      <c r="F3101" s="24" t="s">
        <v>3091</v>
      </c>
      <c r="G3101" s="24" t="s">
        <v>47</v>
      </c>
      <c r="H3101" s="25" t="s">
        <v>11770</v>
      </c>
      <c r="I3101" s="24"/>
      <c r="J3101" s="24" t="s">
        <v>3048</v>
      </c>
      <c r="K3101" s="26">
        <v>46008</v>
      </c>
      <c r="L3101" s="26">
        <v>45128</v>
      </c>
      <c r="M3101" s="26">
        <v>46022</v>
      </c>
      <c r="N3101" s="24"/>
      <c r="O3101" s="26">
        <v>46022</v>
      </c>
      <c r="P3101" s="24" t="s">
        <v>3726</v>
      </c>
      <c r="Q3101" s="24" t="s">
        <v>3727</v>
      </c>
      <c r="R3101" s="24" t="s">
        <v>988</v>
      </c>
    </row>
    <row r="3102" spans="1:18" ht="40.200000000000003">
      <c r="A3102" s="24">
        <v>3101</v>
      </c>
      <c r="B3102" s="24" t="s">
        <v>11771</v>
      </c>
      <c r="C3102" s="29">
        <v>202517133996</v>
      </c>
      <c r="D3102" s="24" t="s">
        <v>47</v>
      </c>
      <c r="E3102" s="24" t="s">
        <v>11772</v>
      </c>
      <c r="F3102" s="24" t="s">
        <v>3091</v>
      </c>
      <c r="G3102" s="24" t="s">
        <v>47</v>
      </c>
      <c r="H3102" s="25" t="s">
        <v>11773</v>
      </c>
      <c r="I3102" s="24"/>
      <c r="J3102" s="24" t="s">
        <v>3048</v>
      </c>
      <c r="K3102" s="26">
        <v>46008</v>
      </c>
      <c r="L3102" s="26">
        <v>45128</v>
      </c>
      <c r="M3102" s="26">
        <v>46022</v>
      </c>
      <c r="N3102" s="24"/>
      <c r="O3102" s="26">
        <v>46022</v>
      </c>
      <c r="P3102" s="24" t="s">
        <v>3726</v>
      </c>
      <c r="Q3102" s="24" t="s">
        <v>3727</v>
      </c>
      <c r="R3102" s="24" t="s">
        <v>988</v>
      </c>
    </row>
    <row r="3103" spans="1:18" ht="40.200000000000003">
      <c r="A3103" s="24">
        <v>3102</v>
      </c>
      <c r="B3103" s="24" t="s">
        <v>11774</v>
      </c>
      <c r="C3103" s="29">
        <v>202547134006</v>
      </c>
      <c r="D3103" s="24" t="s">
        <v>203</v>
      </c>
      <c r="E3103" s="24" t="s">
        <v>11775</v>
      </c>
      <c r="F3103" s="24" t="s">
        <v>4009</v>
      </c>
      <c r="G3103" s="24" t="s">
        <v>11083</v>
      </c>
      <c r="H3103" s="25" t="s">
        <v>11776</v>
      </c>
      <c r="I3103" s="24"/>
      <c r="J3103" s="24" t="s">
        <v>3048</v>
      </c>
      <c r="K3103" s="26">
        <v>45987</v>
      </c>
      <c r="L3103" s="26">
        <v>45079</v>
      </c>
      <c r="M3103" s="26">
        <v>46022</v>
      </c>
      <c r="N3103" s="24"/>
      <c r="O3103" s="26">
        <v>46022</v>
      </c>
      <c r="P3103" s="24" t="s">
        <v>3410</v>
      </c>
      <c r="Q3103" s="24" t="s">
        <v>3150</v>
      </c>
      <c r="R3103" s="24" t="s">
        <v>988</v>
      </c>
    </row>
    <row r="3104" spans="1:18" ht="53.4">
      <c r="A3104" s="24">
        <v>3103</v>
      </c>
      <c r="B3104" s="24" t="s">
        <v>1971</v>
      </c>
      <c r="C3104" s="29">
        <v>202541134699</v>
      </c>
      <c r="D3104" s="24" t="s">
        <v>46</v>
      </c>
      <c r="E3104" s="24" t="s">
        <v>1972</v>
      </c>
      <c r="F3104" s="24" t="s">
        <v>3052</v>
      </c>
      <c r="G3104" s="24" t="s">
        <v>46</v>
      </c>
      <c r="H3104" s="25" t="s">
        <v>11777</v>
      </c>
      <c r="I3104" s="24" t="s">
        <v>3152</v>
      </c>
      <c r="J3104" s="24" t="s">
        <v>3048</v>
      </c>
      <c r="K3104" s="26">
        <v>45958</v>
      </c>
      <c r="L3104" s="26">
        <v>46022</v>
      </c>
      <c r="M3104" s="26">
        <v>46022</v>
      </c>
      <c r="N3104" s="26">
        <v>46965</v>
      </c>
      <c r="O3104" s="24"/>
      <c r="P3104" s="24" t="s">
        <v>3933</v>
      </c>
      <c r="Q3104" s="24" t="s">
        <v>3934</v>
      </c>
      <c r="R3104" s="24" t="s">
        <v>968</v>
      </c>
    </row>
    <row r="3105" spans="1:18" ht="53.4">
      <c r="A3105" s="24">
        <v>3104</v>
      </c>
      <c r="B3105" s="24" t="s">
        <v>1973</v>
      </c>
      <c r="C3105" s="29">
        <v>202541134706</v>
      </c>
      <c r="D3105" s="24" t="s">
        <v>46</v>
      </c>
      <c r="E3105" s="24" t="s">
        <v>1974</v>
      </c>
      <c r="F3105" s="24" t="s">
        <v>3052</v>
      </c>
      <c r="G3105" s="24" t="s">
        <v>46</v>
      </c>
      <c r="H3105" s="25" t="s">
        <v>11778</v>
      </c>
      <c r="I3105" s="24" t="s">
        <v>3152</v>
      </c>
      <c r="J3105" s="24" t="s">
        <v>3048</v>
      </c>
      <c r="K3105" s="26">
        <v>45966</v>
      </c>
      <c r="L3105" s="26">
        <v>46022</v>
      </c>
      <c r="M3105" s="26">
        <v>46022</v>
      </c>
      <c r="N3105" s="26">
        <v>46965</v>
      </c>
      <c r="O3105" s="24"/>
      <c r="P3105" s="24" t="s">
        <v>3933</v>
      </c>
      <c r="Q3105" s="24" t="s">
        <v>3934</v>
      </c>
      <c r="R3105" s="24" t="s">
        <v>968</v>
      </c>
    </row>
    <row r="3106" spans="1:18" ht="53.4">
      <c r="A3106" s="24">
        <v>3105</v>
      </c>
      <c r="B3106" s="24" t="s">
        <v>11779</v>
      </c>
      <c r="C3106" s="29">
        <v>202541134169</v>
      </c>
      <c r="D3106" s="24" t="s">
        <v>46</v>
      </c>
      <c r="E3106" s="24" t="s">
        <v>11780</v>
      </c>
      <c r="F3106" s="24" t="s">
        <v>3052</v>
      </c>
      <c r="G3106" s="24" t="s">
        <v>46</v>
      </c>
      <c r="H3106" s="25" t="s">
        <v>11781</v>
      </c>
      <c r="I3106" s="24" t="s">
        <v>23</v>
      </c>
      <c r="J3106" s="24" t="s">
        <v>3048</v>
      </c>
      <c r="K3106" s="26">
        <v>45902</v>
      </c>
      <c r="L3106" s="26">
        <v>46022</v>
      </c>
      <c r="M3106" s="26">
        <v>46022</v>
      </c>
      <c r="N3106" s="24"/>
      <c r="O3106" s="26">
        <v>46022</v>
      </c>
      <c r="P3106" s="24" t="s">
        <v>5146</v>
      </c>
      <c r="Q3106" s="24" t="s">
        <v>5147</v>
      </c>
      <c r="R3106" s="24" t="s">
        <v>3028</v>
      </c>
    </row>
    <row r="3107" spans="1:18" ht="53.4">
      <c r="A3107" s="24">
        <v>3106</v>
      </c>
      <c r="B3107" s="24" t="s">
        <v>11782</v>
      </c>
      <c r="C3107" s="29">
        <v>202517133998</v>
      </c>
      <c r="D3107" s="24" t="s">
        <v>316</v>
      </c>
      <c r="E3107" s="24" t="s">
        <v>11783</v>
      </c>
      <c r="F3107" s="24" t="s">
        <v>3091</v>
      </c>
      <c r="G3107" s="24" t="s">
        <v>11784</v>
      </c>
      <c r="H3107" s="25" t="s">
        <v>11785</v>
      </c>
      <c r="I3107" s="24"/>
      <c r="J3107" s="24" t="s">
        <v>3048</v>
      </c>
      <c r="K3107" s="26">
        <v>46014</v>
      </c>
      <c r="L3107" s="26">
        <v>45097</v>
      </c>
      <c r="M3107" s="26">
        <v>46022</v>
      </c>
      <c r="N3107" s="24"/>
      <c r="O3107" s="26">
        <v>46022</v>
      </c>
      <c r="P3107" s="24" t="s">
        <v>3968</v>
      </c>
      <c r="Q3107" s="24" t="s">
        <v>3969</v>
      </c>
      <c r="R3107" s="24" t="s">
        <v>988</v>
      </c>
    </row>
    <row r="3108" spans="1:18" ht="40.200000000000003">
      <c r="A3108" s="24">
        <v>3107</v>
      </c>
      <c r="B3108" s="24" t="s">
        <v>11786</v>
      </c>
      <c r="C3108" s="29">
        <v>202547134691</v>
      </c>
      <c r="D3108" s="24" t="s">
        <v>100</v>
      </c>
      <c r="E3108" s="24" t="s">
        <v>11787</v>
      </c>
      <c r="F3108" s="24" t="s">
        <v>3091</v>
      </c>
      <c r="G3108" s="24" t="s">
        <v>10565</v>
      </c>
      <c r="H3108" s="25" t="s">
        <v>11788</v>
      </c>
      <c r="I3108" s="24"/>
      <c r="J3108" s="24" t="s">
        <v>3048</v>
      </c>
      <c r="K3108" s="26">
        <v>46001</v>
      </c>
      <c r="L3108" s="26">
        <v>45092</v>
      </c>
      <c r="M3108" s="26">
        <v>46022</v>
      </c>
      <c r="N3108" s="24"/>
      <c r="O3108" s="26">
        <v>46022</v>
      </c>
      <c r="P3108" s="24" t="s">
        <v>4128</v>
      </c>
      <c r="Q3108" s="24" t="s">
        <v>3360</v>
      </c>
      <c r="R3108" s="24" t="s">
        <v>988</v>
      </c>
    </row>
    <row r="3109" spans="1:18" ht="40.200000000000003">
      <c r="A3109" s="24">
        <v>3108</v>
      </c>
      <c r="B3109" s="24" t="s">
        <v>11789</v>
      </c>
      <c r="C3109" s="29">
        <v>202517134306</v>
      </c>
      <c r="D3109" s="24" t="s">
        <v>35</v>
      </c>
      <c r="E3109" s="24" t="s">
        <v>11790</v>
      </c>
      <c r="F3109" s="24" t="s">
        <v>3091</v>
      </c>
      <c r="G3109" s="24" t="s">
        <v>3213</v>
      </c>
      <c r="H3109" s="25" t="s">
        <v>11791</v>
      </c>
      <c r="I3109" s="24"/>
      <c r="J3109" s="24" t="s">
        <v>3048</v>
      </c>
      <c r="K3109" s="26">
        <v>46016</v>
      </c>
      <c r="L3109" s="26">
        <v>45085</v>
      </c>
      <c r="M3109" s="26">
        <v>46022</v>
      </c>
      <c r="N3109" s="24"/>
      <c r="O3109" s="26">
        <v>46022</v>
      </c>
      <c r="P3109" s="24" t="s">
        <v>3254</v>
      </c>
      <c r="Q3109" s="24" t="s">
        <v>3255</v>
      </c>
      <c r="R3109" s="24" t="s">
        <v>988</v>
      </c>
    </row>
    <row r="3110" spans="1:18" ht="53.4">
      <c r="A3110" s="24">
        <v>3109</v>
      </c>
      <c r="B3110" s="24" t="s">
        <v>11792</v>
      </c>
      <c r="C3110" s="29">
        <v>202547134342</v>
      </c>
      <c r="D3110" s="24" t="s">
        <v>35</v>
      </c>
      <c r="E3110" s="24" t="s">
        <v>11793</v>
      </c>
      <c r="F3110" s="24" t="s">
        <v>3091</v>
      </c>
      <c r="G3110" s="24" t="s">
        <v>3213</v>
      </c>
      <c r="H3110" s="25" t="s">
        <v>11794</v>
      </c>
      <c r="I3110" s="24"/>
      <c r="J3110" s="24" t="s">
        <v>3048</v>
      </c>
      <c r="K3110" s="26">
        <v>46017</v>
      </c>
      <c r="L3110" s="26">
        <v>45079</v>
      </c>
      <c r="M3110" s="26">
        <v>46022</v>
      </c>
      <c r="N3110" s="24"/>
      <c r="O3110" s="26">
        <v>46022</v>
      </c>
      <c r="P3110" s="24" t="s">
        <v>3098</v>
      </c>
      <c r="Q3110" s="24" t="s">
        <v>3099</v>
      </c>
      <c r="R3110" s="24" t="s">
        <v>988</v>
      </c>
    </row>
    <row r="3111" spans="1:18" ht="66.599999999999994">
      <c r="A3111" s="24">
        <v>3110</v>
      </c>
      <c r="B3111" s="24" t="s">
        <v>11795</v>
      </c>
      <c r="C3111" s="29">
        <v>202541134716</v>
      </c>
      <c r="D3111" s="24" t="s">
        <v>44</v>
      </c>
      <c r="E3111" s="24" t="s">
        <v>11796</v>
      </c>
      <c r="F3111" s="24" t="s">
        <v>3052</v>
      </c>
      <c r="G3111" s="24" t="s">
        <v>3408</v>
      </c>
      <c r="H3111" s="25" t="s">
        <v>11797</v>
      </c>
      <c r="I3111" s="24" t="s">
        <v>23</v>
      </c>
      <c r="J3111" s="24" t="s">
        <v>3334</v>
      </c>
      <c r="K3111" s="26">
        <v>45966</v>
      </c>
      <c r="L3111" s="26">
        <v>46022</v>
      </c>
      <c r="M3111" s="26">
        <v>46022</v>
      </c>
      <c r="N3111" s="24"/>
      <c r="O3111" s="26">
        <v>46027</v>
      </c>
      <c r="P3111" s="24" t="s">
        <v>3695</v>
      </c>
      <c r="Q3111" s="24" t="s">
        <v>3085</v>
      </c>
      <c r="R3111" s="24" t="s">
        <v>3022</v>
      </c>
    </row>
    <row r="3112" spans="1:18" ht="53.4">
      <c r="A3112" s="24">
        <v>3111</v>
      </c>
      <c r="B3112" s="24" t="s">
        <v>11798</v>
      </c>
      <c r="C3112" s="29">
        <v>202541134713</v>
      </c>
      <c r="D3112" s="24" t="s">
        <v>44</v>
      </c>
      <c r="E3112" s="24" t="s">
        <v>11799</v>
      </c>
      <c r="F3112" s="24" t="s">
        <v>3052</v>
      </c>
      <c r="G3112" s="24" t="s">
        <v>3408</v>
      </c>
      <c r="H3112" s="25" t="s">
        <v>11800</v>
      </c>
      <c r="I3112" s="24" t="s">
        <v>23</v>
      </c>
      <c r="J3112" s="24" t="s">
        <v>3334</v>
      </c>
      <c r="K3112" s="26">
        <v>45975</v>
      </c>
      <c r="L3112" s="26">
        <v>46022</v>
      </c>
      <c r="M3112" s="26">
        <v>46022</v>
      </c>
      <c r="N3112" s="24"/>
      <c r="O3112" s="26">
        <v>46027</v>
      </c>
      <c r="P3112" s="24" t="s">
        <v>3695</v>
      </c>
      <c r="Q3112" s="24" t="s">
        <v>3085</v>
      </c>
      <c r="R3112" s="24" t="s">
        <v>3022</v>
      </c>
    </row>
    <row r="3113" spans="1:18" ht="40.200000000000003">
      <c r="A3113" s="24">
        <v>3112</v>
      </c>
      <c r="B3113" s="24" t="s">
        <v>11801</v>
      </c>
      <c r="C3113" s="29">
        <v>202547134313</v>
      </c>
      <c r="D3113" s="24" t="s">
        <v>32</v>
      </c>
      <c r="E3113" s="24" t="s">
        <v>11802</v>
      </c>
      <c r="F3113" s="24" t="s">
        <v>3066</v>
      </c>
      <c r="G3113" s="24" t="s">
        <v>3067</v>
      </c>
      <c r="H3113" s="25" t="s">
        <v>11803</v>
      </c>
      <c r="I3113" s="24"/>
      <c r="J3113" s="24" t="s">
        <v>3048</v>
      </c>
      <c r="K3113" s="26">
        <v>46009</v>
      </c>
      <c r="L3113" s="26">
        <v>45147</v>
      </c>
      <c r="M3113" s="26">
        <v>46022</v>
      </c>
      <c r="N3113" s="24"/>
      <c r="O3113" s="26">
        <v>46022</v>
      </c>
      <c r="P3113" s="24" t="s">
        <v>3098</v>
      </c>
      <c r="Q3113" s="24" t="s">
        <v>3099</v>
      </c>
      <c r="R3113" s="24" t="s">
        <v>988</v>
      </c>
    </row>
    <row r="3114" spans="1:18" ht="27">
      <c r="A3114" s="24">
        <v>3113</v>
      </c>
      <c r="B3114" s="24" t="s">
        <v>11804</v>
      </c>
      <c r="C3114" s="29">
        <v>202517134120</v>
      </c>
      <c r="D3114" s="24" t="s">
        <v>32</v>
      </c>
      <c r="E3114" s="24" t="s">
        <v>11805</v>
      </c>
      <c r="F3114" s="24" t="s">
        <v>3066</v>
      </c>
      <c r="G3114" s="24" t="s">
        <v>3067</v>
      </c>
      <c r="H3114" s="25" t="s">
        <v>11806</v>
      </c>
      <c r="I3114" s="24"/>
      <c r="J3114" s="24" t="s">
        <v>3048</v>
      </c>
      <c r="K3114" s="26">
        <v>45994</v>
      </c>
      <c r="L3114" s="26">
        <v>45149</v>
      </c>
      <c r="M3114" s="26">
        <v>46022</v>
      </c>
      <c r="N3114" s="24"/>
      <c r="O3114" s="26">
        <v>46022</v>
      </c>
      <c r="P3114" s="24" t="s">
        <v>3204</v>
      </c>
      <c r="Q3114" s="24" t="s">
        <v>3205</v>
      </c>
      <c r="R3114" s="24" t="s">
        <v>988</v>
      </c>
    </row>
    <row r="3115" spans="1:18" ht="40.200000000000003">
      <c r="A3115" s="24">
        <v>3114</v>
      </c>
      <c r="B3115" s="24" t="s">
        <v>11807</v>
      </c>
      <c r="C3115" s="29">
        <v>202517134527</v>
      </c>
      <c r="D3115" s="24" t="s">
        <v>157</v>
      </c>
      <c r="E3115" s="24" t="s">
        <v>11808</v>
      </c>
      <c r="F3115" s="24" t="s">
        <v>3208</v>
      </c>
      <c r="G3115" s="24" t="s">
        <v>11809</v>
      </c>
      <c r="H3115" s="25" t="s">
        <v>11810</v>
      </c>
      <c r="I3115" s="24"/>
      <c r="J3115" s="24" t="s">
        <v>3048</v>
      </c>
      <c r="K3115" s="26">
        <v>45985</v>
      </c>
      <c r="L3115" s="26">
        <v>45090</v>
      </c>
      <c r="M3115" s="26">
        <v>46022</v>
      </c>
      <c r="N3115" s="24"/>
      <c r="O3115" s="26">
        <v>46022</v>
      </c>
      <c r="P3115" s="24" t="s">
        <v>3109</v>
      </c>
      <c r="Q3115" s="24" t="s">
        <v>3110</v>
      </c>
      <c r="R3115" s="24" t="s">
        <v>988</v>
      </c>
    </row>
    <row r="3116" spans="1:18" ht="40.200000000000003">
      <c r="A3116" s="24">
        <v>3115</v>
      </c>
      <c r="B3116" s="24" t="s">
        <v>1975</v>
      </c>
      <c r="C3116" s="29">
        <v>202541134003</v>
      </c>
      <c r="D3116" s="24" t="s">
        <v>42</v>
      </c>
      <c r="E3116" s="24" t="s">
        <v>1976</v>
      </c>
      <c r="F3116" s="24" t="s">
        <v>3045</v>
      </c>
      <c r="G3116" s="24" t="s">
        <v>3559</v>
      </c>
      <c r="H3116" s="25" t="s">
        <v>11811</v>
      </c>
      <c r="I3116" s="24" t="s">
        <v>23</v>
      </c>
      <c r="J3116" s="24" t="s">
        <v>3048</v>
      </c>
      <c r="K3116" s="26">
        <v>45939</v>
      </c>
      <c r="L3116" s="26">
        <v>46022</v>
      </c>
      <c r="M3116" s="26">
        <v>46022</v>
      </c>
      <c r="N3116" s="26">
        <v>46965</v>
      </c>
      <c r="O3116" s="24"/>
      <c r="P3116" s="24" t="s">
        <v>3093</v>
      </c>
      <c r="Q3116" s="24" t="s">
        <v>3094</v>
      </c>
      <c r="R3116" s="24" t="s">
        <v>974</v>
      </c>
    </row>
    <row r="3117" spans="1:18" ht="27">
      <c r="A3117" s="24">
        <v>3116</v>
      </c>
      <c r="B3117" s="24" t="s">
        <v>1977</v>
      </c>
      <c r="C3117" s="29">
        <v>202511134078</v>
      </c>
      <c r="D3117" s="24" t="s">
        <v>54</v>
      </c>
      <c r="E3117" s="24" t="s">
        <v>1978</v>
      </c>
      <c r="F3117" s="24" t="s">
        <v>3091</v>
      </c>
      <c r="G3117" s="24" t="s">
        <v>54</v>
      </c>
      <c r="H3117" s="25" t="s">
        <v>11812</v>
      </c>
      <c r="I3117" s="24" t="s">
        <v>3152</v>
      </c>
      <c r="J3117" s="24" t="s">
        <v>8446</v>
      </c>
      <c r="K3117" s="26">
        <v>45924</v>
      </c>
      <c r="L3117" s="26">
        <v>46022</v>
      </c>
      <c r="M3117" s="26">
        <v>46022</v>
      </c>
      <c r="N3117" s="26">
        <v>46965</v>
      </c>
      <c r="O3117" s="24"/>
      <c r="P3117" s="24" t="s">
        <v>3135</v>
      </c>
      <c r="Q3117" s="24" t="s">
        <v>3136</v>
      </c>
      <c r="R3117" s="24" t="s">
        <v>968</v>
      </c>
    </row>
    <row r="3118" spans="1:18" ht="40.200000000000003">
      <c r="A3118" s="24">
        <v>3117</v>
      </c>
      <c r="B3118" s="24" t="s">
        <v>11813</v>
      </c>
      <c r="C3118" s="29">
        <v>202521134656</v>
      </c>
      <c r="D3118" s="24" t="s">
        <v>557</v>
      </c>
      <c r="E3118" s="24" t="s">
        <v>649</v>
      </c>
      <c r="F3118" s="24" t="s">
        <v>3052</v>
      </c>
      <c r="G3118" s="24" t="s">
        <v>11814</v>
      </c>
      <c r="H3118" s="25" t="s">
        <v>11815</v>
      </c>
      <c r="I3118" s="24" t="s">
        <v>23</v>
      </c>
      <c r="J3118" s="24" t="s">
        <v>3048</v>
      </c>
      <c r="K3118" s="26">
        <v>46000</v>
      </c>
      <c r="L3118" s="26">
        <v>46022</v>
      </c>
      <c r="M3118" s="26">
        <v>46022</v>
      </c>
      <c r="N3118" s="24"/>
      <c r="O3118" s="26">
        <v>46024</v>
      </c>
      <c r="P3118" s="24" t="s">
        <v>3248</v>
      </c>
      <c r="Q3118" s="24" t="s">
        <v>3249</v>
      </c>
      <c r="R3118" s="24" t="s">
        <v>988</v>
      </c>
    </row>
    <row r="3119" spans="1:18" ht="53.4">
      <c r="A3119" s="24">
        <v>3118</v>
      </c>
      <c r="B3119" s="24" t="s">
        <v>1979</v>
      </c>
      <c r="C3119" s="29">
        <v>202541134075</v>
      </c>
      <c r="D3119" s="24" t="s">
        <v>607</v>
      </c>
      <c r="E3119" s="24" t="s">
        <v>649</v>
      </c>
      <c r="F3119" s="24"/>
      <c r="G3119" s="24" t="s">
        <v>11816</v>
      </c>
      <c r="H3119" s="25" t="s">
        <v>11817</v>
      </c>
      <c r="I3119" s="24" t="s">
        <v>3152</v>
      </c>
      <c r="J3119" s="24" t="s">
        <v>3048</v>
      </c>
      <c r="K3119" s="26">
        <v>45896</v>
      </c>
      <c r="L3119" s="26">
        <v>46022</v>
      </c>
      <c r="M3119" s="26">
        <v>46022</v>
      </c>
      <c r="N3119" s="26">
        <v>46965</v>
      </c>
      <c r="O3119" s="24"/>
      <c r="P3119" s="24" t="s">
        <v>3414</v>
      </c>
      <c r="Q3119" s="24" t="s">
        <v>3415</v>
      </c>
      <c r="R3119" s="24" t="s">
        <v>968</v>
      </c>
    </row>
    <row r="3120" spans="1:18" ht="53.4">
      <c r="A3120" s="24">
        <v>3119</v>
      </c>
      <c r="B3120" s="24" t="s">
        <v>1980</v>
      </c>
      <c r="C3120" s="29">
        <v>202541134071</v>
      </c>
      <c r="D3120" s="24" t="s">
        <v>31</v>
      </c>
      <c r="E3120" s="24" t="s">
        <v>1981</v>
      </c>
      <c r="F3120" s="24" t="s">
        <v>3091</v>
      </c>
      <c r="G3120" s="24" t="s">
        <v>31</v>
      </c>
      <c r="H3120" s="25" t="s">
        <v>11818</v>
      </c>
      <c r="I3120" s="24" t="s">
        <v>3152</v>
      </c>
      <c r="J3120" s="24" t="s">
        <v>3048</v>
      </c>
      <c r="K3120" s="26">
        <v>46021</v>
      </c>
      <c r="L3120" s="26">
        <v>46022</v>
      </c>
      <c r="M3120" s="26">
        <v>46022</v>
      </c>
      <c r="N3120" s="26">
        <v>46965</v>
      </c>
      <c r="O3120" s="24"/>
      <c r="P3120" s="24" t="s">
        <v>3114</v>
      </c>
      <c r="Q3120" s="24" t="s">
        <v>3094</v>
      </c>
      <c r="R3120" s="24" t="s">
        <v>968</v>
      </c>
    </row>
    <row r="3121" spans="1:18" ht="53.4">
      <c r="A3121" s="24">
        <v>3120</v>
      </c>
      <c r="B3121" s="24" t="s">
        <v>1982</v>
      </c>
      <c r="C3121" s="29">
        <v>202541134239</v>
      </c>
      <c r="D3121" s="24" t="s">
        <v>31</v>
      </c>
      <c r="E3121" s="24" t="s">
        <v>1983</v>
      </c>
      <c r="F3121" s="24" t="s">
        <v>3091</v>
      </c>
      <c r="G3121" s="24" t="s">
        <v>31</v>
      </c>
      <c r="H3121" s="25" t="s">
        <v>11819</v>
      </c>
      <c r="I3121" s="24" t="s">
        <v>3152</v>
      </c>
      <c r="J3121" s="24" t="s">
        <v>3048</v>
      </c>
      <c r="K3121" s="26">
        <v>46022</v>
      </c>
      <c r="L3121" s="26">
        <v>46022</v>
      </c>
      <c r="M3121" s="26">
        <v>46022</v>
      </c>
      <c r="N3121" s="26">
        <v>46965</v>
      </c>
      <c r="O3121" s="24"/>
      <c r="P3121" s="24" t="s">
        <v>3114</v>
      </c>
      <c r="Q3121" s="24" t="s">
        <v>3094</v>
      </c>
      <c r="R3121" s="24" t="s">
        <v>968</v>
      </c>
    </row>
    <row r="3122" spans="1:18" ht="53.4">
      <c r="A3122" s="24">
        <v>3121</v>
      </c>
      <c r="B3122" s="24" t="s">
        <v>11820</v>
      </c>
      <c r="C3122" s="29">
        <v>202547134359</v>
      </c>
      <c r="D3122" s="24" t="s">
        <v>31</v>
      </c>
      <c r="E3122" s="24" t="s">
        <v>11821</v>
      </c>
      <c r="F3122" s="24" t="s">
        <v>3091</v>
      </c>
      <c r="G3122" s="24" t="s">
        <v>31</v>
      </c>
      <c r="H3122" s="25" t="s">
        <v>11822</v>
      </c>
      <c r="I3122" s="24"/>
      <c r="J3122" s="24" t="s">
        <v>3048</v>
      </c>
      <c r="K3122" s="26">
        <v>46020</v>
      </c>
      <c r="L3122" s="26">
        <v>46022</v>
      </c>
      <c r="M3122" s="26">
        <v>46022</v>
      </c>
      <c r="N3122" s="24"/>
      <c r="O3122" s="26">
        <v>46022</v>
      </c>
      <c r="P3122" s="24" t="s">
        <v>4022</v>
      </c>
      <c r="Q3122" s="24" t="s">
        <v>3104</v>
      </c>
      <c r="R3122" s="24" t="s">
        <v>988</v>
      </c>
    </row>
    <row r="3123" spans="1:18" ht="27">
      <c r="A3123" s="24">
        <v>3122</v>
      </c>
      <c r="B3123" s="24" t="s">
        <v>11823</v>
      </c>
      <c r="C3123" s="29">
        <v>202517133993</v>
      </c>
      <c r="D3123" s="24" t="s">
        <v>34</v>
      </c>
      <c r="E3123" s="24" t="s">
        <v>11824</v>
      </c>
      <c r="F3123" s="24" t="s">
        <v>3066</v>
      </c>
      <c r="G3123" s="24" t="s">
        <v>3067</v>
      </c>
      <c r="H3123" s="25" t="s">
        <v>11825</v>
      </c>
      <c r="I3123" s="24"/>
      <c r="J3123" s="24" t="s">
        <v>3048</v>
      </c>
      <c r="K3123" s="26">
        <v>45995</v>
      </c>
      <c r="L3123" s="26">
        <v>45128</v>
      </c>
      <c r="M3123" s="26">
        <v>46022</v>
      </c>
      <c r="N3123" s="24"/>
      <c r="O3123" s="26">
        <v>46022</v>
      </c>
      <c r="P3123" s="24" t="s">
        <v>3204</v>
      </c>
      <c r="Q3123" s="24" t="s">
        <v>3205</v>
      </c>
      <c r="R3123" s="24" t="s">
        <v>988</v>
      </c>
    </row>
    <row r="3124" spans="1:18" ht="53.4">
      <c r="A3124" s="24">
        <v>3123</v>
      </c>
      <c r="B3124" s="24" t="s">
        <v>11826</v>
      </c>
      <c r="C3124" s="29">
        <v>202517134503</v>
      </c>
      <c r="D3124" s="24" t="s">
        <v>34</v>
      </c>
      <c r="E3124" s="24" t="s">
        <v>11827</v>
      </c>
      <c r="F3124" s="24" t="s">
        <v>3066</v>
      </c>
      <c r="G3124" s="24" t="s">
        <v>3067</v>
      </c>
      <c r="H3124" s="25" t="s">
        <v>11828</v>
      </c>
      <c r="I3124" s="24"/>
      <c r="J3124" s="24" t="s">
        <v>3048</v>
      </c>
      <c r="K3124" s="26">
        <v>46015</v>
      </c>
      <c r="L3124" s="26">
        <v>45148</v>
      </c>
      <c r="M3124" s="26">
        <v>46022</v>
      </c>
      <c r="N3124" s="24"/>
      <c r="O3124" s="26">
        <v>46022</v>
      </c>
      <c r="P3124" s="24" t="s">
        <v>3239</v>
      </c>
      <c r="Q3124" s="24" t="s">
        <v>3240</v>
      </c>
      <c r="R3124" s="24" t="s">
        <v>988</v>
      </c>
    </row>
    <row r="3125" spans="1:18" ht="40.200000000000003">
      <c r="A3125" s="24">
        <v>3124</v>
      </c>
      <c r="B3125" s="24" t="s">
        <v>11829</v>
      </c>
      <c r="C3125" s="29">
        <v>202641000496</v>
      </c>
      <c r="D3125" s="24" t="s">
        <v>33</v>
      </c>
      <c r="E3125" s="24" t="s">
        <v>11830</v>
      </c>
      <c r="F3125" s="24" t="s">
        <v>3052</v>
      </c>
      <c r="G3125" s="24" t="s">
        <v>3319</v>
      </c>
      <c r="H3125" s="25" t="s">
        <v>11831</v>
      </c>
      <c r="I3125" s="24" t="s">
        <v>23</v>
      </c>
      <c r="J3125" s="24" t="s">
        <v>3048</v>
      </c>
      <c r="K3125" s="26">
        <v>45861</v>
      </c>
      <c r="L3125" s="26">
        <v>46024</v>
      </c>
      <c r="M3125" s="26">
        <v>46024</v>
      </c>
      <c r="N3125" s="24"/>
      <c r="O3125" s="26">
        <v>46024</v>
      </c>
      <c r="P3125" s="24" t="s">
        <v>3173</v>
      </c>
      <c r="Q3125" s="24" t="s">
        <v>3174</v>
      </c>
      <c r="R3125" s="24" t="s">
        <v>988</v>
      </c>
    </row>
    <row r="3126" spans="1:18" ht="40.200000000000003">
      <c r="A3126" s="24">
        <v>3125</v>
      </c>
      <c r="B3126" s="24" t="s">
        <v>11832</v>
      </c>
      <c r="C3126" s="29">
        <v>202641000517</v>
      </c>
      <c r="D3126" s="24" t="s">
        <v>33</v>
      </c>
      <c r="E3126" s="24" t="s">
        <v>11833</v>
      </c>
      <c r="F3126" s="24" t="s">
        <v>3052</v>
      </c>
      <c r="G3126" s="24" t="s">
        <v>3319</v>
      </c>
      <c r="H3126" s="25" t="s">
        <v>11834</v>
      </c>
      <c r="I3126" s="24" t="s">
        <v>23</v>
      </c>
      <c r="J3126" s="24" t="s">
        <v>3048</v>
      </c>
      <c r="K3126" s="26">
        <v>45870</v>
      </c>
      <c r="L3126" s="26">
        <v>46024</v>
      </c>
      <c r="M3126" s="26">
        <v>46024</v>
      </c>
      <c r="N3126" s="24"/>
      <c r="O3126" s="26">
        <v>46024</v>
      </c>
      <c r="P3126" s="24" t="s">
        <v>3173</v>
      </c>
      <c r="Q3126" s="24" t="s">
        <v>3174</v>
      </c>
      <c r="R3126" s="24" t="s">
        <v>988</v>
      </c>
    </row>
    <row r="3127" spans="1:18" ht="53.4">
      <c r="A3127" s="24">
        <v>3126</v>
      </c>
      <c r="B3127" s="24" t="s">
        <v>11835</v>
      </c>
      <c r="C3127" s="29">
        <v>202641000335</v>
      </c>
      <c r="D3127" s="24" t="s">
        <v>33</v>
      </c>
      <c r="E3127" s="24" t="s">
        <v>11836</v>
      </c>
      <c r="F3127" s="24" t="s">
        <v>3052</v>
      </c>
      <c r="G3127" s="24" t="s">
        <v>3319</v>
      </c>
      <c r="H3127" s="25" t="s">
        <v>11837</v>
      </c>
      <c r="I3127" s="24" t="s">
        <v>23</v>
      </c>
      <c r="J3127" s="24" t="s">
        <v>3048</v>
      </c>
      <c r="K3127" s="26">
        <v>45929</v>
      </c>
      <c r="L3127" s="26">
        <v>46024</v>
      </c>
      <c r="M3127" s="26">
        <v>46024</v>
      </c>
      <c r="N3127" s="24"/>
      <c r="O3127" s="26">
        <v>46024</v>
      </c>
      <c r="P3127" s="24" t="s">
        <v>3173</v>
      </c>
      <c r="Q3127" s="24" t="s">
        <v>3174</v>
      </c>
      <c r="R3127" s="24" t="s">
        <v>988</v>
      </c>
    </row>
    <row r="3128" spans="1:18" ht="66.599999999999994">
      <c r="A3128" s="24">
        <v>3127</v>
      </c>
      <c r="B3128" s="24" t="s">
        <v>11838</v>
      </c>
      <c r="C3128" s="29">
        <v>202617000352</v>
      </c>
      <c r="D3128" s="24" t="s">
        <v>236</v>
      </c>
      <c r="E3128" s="24" t="s">
        <v>11839</v>
      </c>
      <c r="F3128" s="24" t="s">
        <v>3312</v>
      </c>
      <c r="G3128" s="24" t="s">
        <v>3741</v>
      </c>
      <c r="H3128" s="25" t="s">
        <v>11840</v>
      </c>
      <c r="I3128" s="24"/>
      <c r="J3128" s="24" t="s">
        <v>3048</v>
      </c>
      <c r="K3128" s="26">
        <v>46003</v>
      </c>
      <c r="L3128" s="26">
        <v>45128</v>
      </c>
      <c r="M3128" s="26">
        <v>46024</v>
      </c>
      <c r="N3128" s="24"/>
      <c r="O3128" s="26">
        <v>46024</v>
      </c>
      <c r="P3128" s="24" t="s">
        <v>3397</v>
      </c>
      <c r="Q3128" s="24" t="s">
        <v>3398</v>
      </c>
      <c r="R3128" s="24" t="s">
        <v>988</v>
      </c>
    </row>
    <row r="3129" spans="1:18" ht="40.200000000000003">
      <c r="A3129" s="24">
        <v>3128</v>
      </c>
      <c r="B3129" s="24" t="s">
        <v>11841</v>
      </c>
      <c r="C3129" s="29">
        <v>202641000286</v>
      </c>
      <c r="D3129" s="24" t="s">
        <v>46</v>
      </c>
      <c r="E3129" s="24" t="s">
        <v>11842</v>
      </c>
      <c r="F3129" s="24" t="s">
        <v>3052</v>
      </c>
      <c r="G3129" s="24" t="s">
        <v>46</v>
      </c>
      <c r="H3129" s="25" t="s">
        <v>11843</v>
      </c>
      <c r="I3129" s="24" t="s">
        <v>23</v>
      </c>
      <c r="J3129" s="24" t="s">
        <v>3048</v>
      </c>
      <c r="K3129" s="26">
        <v>45751</v>
      </c>
      <c r="L3129" s="26">
        <v>46024</v>
      </c>
      <c r="M3129" s="26">
        <v>46024</v>
      </c>
      <c r="N3129" s="24"/>
      <c r="O3129" s="26">
        <v>46024</v>
      </c>
      <c r="P3129" s="24" t="s">
        <v>3933</v>
      </c>
      <c r="Q3129" s="24" t="s">
        <v>3934</v>
      </c>
      <c r="R3129" s="24" t="s">
        <v>988</v>
      </c>
    </row>
    <row r="3130" spans="1:18" ht="27">
      <c r="A3130" s="24">
        <v>3129</v>
      </c>
      <c r="B3130" s="24" t="s">
        <v>11844</v>
      </c>
      <c r="C3130" s="29">
        <v>202617000303</v>
      </c>
      <c r="D3130" s="24" t="s">
        <v>47</v>
      </c>
      <c r="E3130" s="24" t="s">
        <v>11845</v>
      </c>
      <c r="F3130" s="24" t="s">
        <v>3091</v>
      </c>
      <c r="G3130" s="24" t="s">
        <v>11846</v>
      </c>
      <c r="H3130" s="25" t="s">
        <v>11847</v>
      </c>
      <c r="I3130" s="24"/>
      <c r="J3130" s="24" t="s">
        <v>3048</v>
      </c>
      <c r="K3130" s="26">
        <v>45985</v>
      </c>
      <c r="L3130" s="26">
        <v>45079</v>
      </c>
      <c r="M3130" s="26">
        <v>46024</v>
      </c>
      <c r="N3130" s="24"/>
      <c r="O3130" s="26">
        <v>46024</v>
      </c>
      <c r="P3130" s="24" t="s">
        <v>3228</v>
      </c>
      <c r="Q3130" s="24" t="s">
        <v>3229</v>
      </c>
      <c r="R3130" s="24" t="s">
        <v>988</v>
      </c>
    </row>
    <row r="3131" spans="1:18" ht="53.4">
      <c r="A3131" s="24">
        <v>3130</v>
      </c>
      <c r="B3131" s="24" t="s">
        <v>11848</v>
      </c>
      <c r="C3131" s="29">
        <v>202617000260</v>
      </c>
      <c r="D3131" s="24" t="s">
        <v>49</v>
      </c>
      <c r="E3131" s="24" t="s">
        <v>11849</v>
      </c>
      <c r="F3131" s="24" t="s">
        <v>3066</v>
      </c>
      <c r="G3131" s="24" t="s">
        <v>3067</v>
      </c>
      <c r="H3131" s="25" t="s">
        <v>11850</v>
      </c>
      <c r="I3131" s="24"/>
      <c r="J3131" s="24" t="s">
        <v>3048</v>
      </c>
      <c r="K3131" s="26">
        <v>45834</v>
      </c>
      <c r="L3131" s="26">
        <v>45145</v>
      </c>
      <c r="M3131" s="26">
        <v>46024</v>
      </c>
      <c r="N3131" s="24"/>
      <c r="O3131" s="26">
        <v>46024</v>
      </c>
      <c r="P3131" s="24" t="s">
        <v>3135</v>
      </c>
      <c r="Q3131" s="24" t="s">
        <v>3136</v>
      </c>
      <c r="R3131" s="24" t="s">
        <v>988</v>
      </c>
    </row>
    <row r="3132" spans="1:18" ht="40.200000000000003">
      <c r="A3132" s="24">
        <v>3131</v>
      </c>
      <c r="B3132" s="24" t="s">
        <v>11851</v>
      </c>
      <c r="C3132" s="29">
        <v>202631000448</v>
      </c>
      <c r="D3132" s="24" t="s">
        <v>38</v>
      </c>
      <c r="E3132" s="24" t="s">
        <v>11852</v>
      </c>
      <c r="F3132" s="24" t="s">
        <v>3052</v>
      </c>
      <c r="G3132" s="24" t="s">
        <v>38</v>
      </c>
      <c r="H3132" s="25" t="s">
        <v>11853</v>
      </c>
      <c r="I3132" s="24" t="s">
        <v>23</v>
      </c>
      <c r="J3132" s="24" t="s">
        <v>3048</v>
      </c>
      <c r="K3132" s="26">
        <v>46002</v>
      </c>
      <c r="L3132" s="26">
        <v>46024</v>
      </c>
      <c r="M3132" s="26">
        <v>46024</v>
      </c>
      <c r="N3132" s="24"/>
      <c r="O3132" s="26">
        <v>46024</v>
      </c>
      <c r="P3132" s="24" t="s">
        <v>3084</v>
      </c>
      <c r="Q3132" s="24" t="s">
        <v>3085</v>
      </c>
      <c r="R3132" s="24" t="s">
        <v>988</v>
      </c>
    </row>
    <row r="3133" spans="1:18" ht="40.200000000000003">
      <c r="A3133" s="24">
        <v>3132</v>
      </c>
      <c r="B3133" s="24" t="s">
        <v>11854</v>
      </c>
      <c r="C3133" s="29">
        <v>202617000220</v>
      </c>
      <c r="D3133" s="24" t="s">
        <v>79</v>
      </c>
      <c r="E3133" s="24" t="s">
        <v>11855</v>
      </c>
      <c r="F3133" s="24" t="s">
        <v>3432</v>
      </c>
      <c r="G3133" s="24" t="s">
        <v>7528</v>
      </c>
      <c r="H3133" s="25" t="s">
        <v>11856</v>
      </c>
      <c r="I3133" s="24"/>
      <c r="J3133" s="24" t="s">
        <v>3048</v>
      </c>
      <c r="K3133" s="26">
        <v>46002</v>
      </c>
      <c r="L3133" s="26">
        <v>45082</v>
      </c>
      <c r="M3133" s="26">
        <v>46024</v>
      </c>
      <c r="N3133" s="24"/>
      <c r="O3133" s="26">
        <v>46024</v>
      </c>
      <c r="P3133" s="24" t="s">
        <v>3305</v>
      </c>
      <c r="Q3133" s="24" t="s">
        <v>3306</v>
      </c>
      <c r="R3133" s="24" t="s">
        <v>988</v>
      </c>
    </row>
    <row r="3134" spans="1:18" ht="40.200000000000003">
      <c r="A3134" s="24">
        <v>3133</v>
      </c>
      <c r="B3134" s="24" t="s">
        <v>1984</v>
      </c>
      <c r="C3134" s="29">
        <v>202641000229</v>
      </c>
      <c r="D3134" s="24" t="s">
        <v>178</v>
      </c>
      <c r="E3134" s="24" t="s">
        <v>1985</v>
      </c>
      <c r="F3134" s="24" t="s">
        <v>3091</v>
      </c>
      <c r="G3134" s="24" t="s">
        <v>4371</v>
      </c>
      <c r="H3134" s="25" t="s">
        <v>11857</v>
      </c>
      <c r="I3134" s="24" t="s">
        <v>23</v>
      </c>
      <c r="J3134" s="24" t="s">
        <v>3048</v>
      </c>
      <c r="K3134" s="26">
        <v>45994</v>
      </c>
      <c r="L3134" s="26">
        <v>46024</v>
      </c>
      <c r="M3134" s="26">
        <v>46024</v>
      </c>
      <c r="N3134" s="26">
        <v>46967</v>
      </c>
      <c r="O3134" s="24"/>
      <c r="P3134" s="24" t="s">
        <v>3404</v>
      </c>
      <c r="Q3134" s="24" t="s">
        <v>3405</v>
      </c>
      <c r="R3134" s="24" t="s">
        <v>974</v>
      </c>
    </row>
    <row r="3135" spans="1:18" ht="40.200000000000003">
      <c r="A3135" s="24">
        <v>3134</v>
      </c>
      <c r="B3135" s="24" t="s">
        <v>1986</v>
      </c>
      <c r="C3135" s="29">
        <v>202641000523</v>
      </c>
      <c r="D3135" s="24" t="s">
        <v>31</v>
      </c>
      <c r="E3135" s="24" t="s">
        <v>1987</v>
      </c>
      <c r="F3135" s="24" t="s">
        <v>3091</v>
      </c>
      <c r="G3135" s="24" t="s">
        <v>31</v>
      </c>
      <c r="H3135" s="25" t="s">
        <v>11858</v>
      </c>
      <c r="I3135" s="24" t="s">
        <v>3152</v>
      </c>
      <c r="J3135" s="24" t="s">
        <v>3048</v>
      </c>
      <c r="K3135" s="26">
        <v>46021</v>
      </c>
      <c r="L3135" s="26">
        <v>46024</v>
      </c>
      <c r="M3135" s="26">
        <v>46024</v>
      </c>
      <c r="N3135" s="26">
        <v>46967</v>
      </c>
      <c r="O3135" s="24"/>
      <c r="P3135" s="24" t="s">
        <v>3098</v>
      </c>
      <c r="Q3135" s="24" t="s">
        <v>3099</v>
      </c>
      <c r="R3135" s="24" t="s">
        <v>968</v>
      </c>
    </row>
    <row r="3136" spans="1:18" ht="53.4">
      <c r="A3136" s="24">
        <v>3135</v>
      </c>
      <c r="B3136" s="24" t="s">
        <v>1988</v>
      </c>
      <c r="C3136" s="29">
        <v>202641000292</v>
      </c>
      <c r="D3136" s="24" t="s">
        <v>31</v>
      </c>
      <c r="E3136" s="24" t="s">
        <v>1989</v>
      </c>
      <c r="F3136" s="24" t="s">
        <v>3091</v>
      </c>
      <c r="G3136" s="24" t="s">
        <v>31</v>
      </c>
      <c r="H3136" s="25" t="s">
        <v>11859</v>
      </c>
      <c r="I3136" s="24" t="s">
        <v>3152</v>
      </c>
      <c r="J3136" s="24" t="s">
        <v>3048</v>
      </c>
      <c r="K3136" s="26">
        <v>46023</v>
      </c>
      <c r="L3136" s="26">
        <v>46024</v>
      </c>
      <c r="M3136" s="26">
        <v>46024</v>
      </c>
      <c r="N3136" s="26">
        <v>46967</v>
      </c>
      <c r="O3136" s="24"/>
      <c r="P3136" s="24" t="s">
        <v>3364</v>
      </c>
      <c r="Q3136" s="24" t="s">
        <v>3255</v>
      </c>
      <c r="R3136" s="24" t="s">
        <v>968</v>
      </c>
    </row>
    <row r="3137" spans="1:18" ht="40.200000000000003">
      <c r="A3137" s="24">
        <v>3136</v>
      </c>
      <c r="B3137" s="24" t="s">
        <v>11860</v>
      </c>
      <c r="C3137" s="29">
        <v>202611000930</v>
      </c>
      <c r="D3137" s="24" t="s">
        <v>33</v>
      </c>
      <c r="E3137" s="24" t="s">
        <v>11861</v>
      </c>
      <c r="F3137" s="24" t="s">
        <v>3052</v>
      </c>
      <c r="G3137" s="24" t="s">
        <v>3319</v>
      </c>
      <c r="H3137" s="25" t="s">
        <v>11862</v>
      </c>
      <c r="I3137" s="24" t="s">
        <v>23</v>
      </c>
      <c r="J3137" s="24" t="s">
        <v>3048</v>
      </c>
      <c r="K3137" s="26">
        <v>45882</v>
      </c>
      <c r="L3137" s="26">
        <v>46027</v>
      </c>
      <c r="M3137" s="26">
        <v>46027</v>
      </c>
      <c r="N3137" s="24"/>
      <c r="O3137" s="26">
        <v>46027</v>
      </c>
      <c r="P3137" s="24" t="s">
        <v>3141</v>
      </c>
      <c r="Q3137" s="24" t="s">
        <v>3142</v>
      </c>
      <c r="R3137" s="24" t="s">
        <v>988</v>
      </c>
    </row>
    <row r="3138" spans="1:18" ht="53.4">
      <c r="A3138" s="24">
        <v>3137</v>
      </c>
      <c r="B3138" s="24" t="s">
        <v>11863</v>
      </c>
      <c r="C3138" s="29">
        <v>202617000794</v>
      </c>
      <c r="D3138" s="24" t="s">
        <v>103</v>
      </c>
      <c r="E3138" s="24" t="s">
        <v>11864</v>
      </c>
      <c r="F3138" s="24" t="s">
        <v>3117</v>
      </c>
      <c r="G3138" s="24" t="s">
        <v>4053</v>
      </c>
      <c r="H3138" s="25" t="s">
        <v>11865</v>
      </c>
      <c r="I3138" s="24"/>
      <c r="J3138" s="24" t="s">
        <v>3048</v>
      </c>
      <c r="K3138" s="26">
        <v>45989</v>
      </c>
      <c r="L3138" s="26">
        <v>45096</v>
      </c>
      <c r="M3138" s="26">
        <v>46027</v>
      </c>
      <c r="N3138" s="24"/>
      <c r="O3138" s="26">
        <v>46027</v>
      </c>
      <c r="P3138" s="24" t="s">
        <v>3284</v>
      </c>
      <c r="Q3138" s="24" t="s">
        <v>3285</v>
      </c>
      <c r="R3138" s="24" t="s">
        <v>988</v>
      </c>
    </row>
    <row r="3139" spans="1:18" ht="66.599999999999994">
      <c r="A3139" s="24">
        <v>3138</v>
      </c>
      <c r="B3139" s="24" t="s">
        <v>830</v>
      </c>
      <c r="C3139" s="29">
        <v>202614000779</v>
      </c>
      <c r="D3139" s="24" t="s">
        <v>58</v>
      </c>
      <c r="E3139" s="24" t="s">
        <v>831</v>
      </c>
      <c r="F3139" s="24" t="s">
        <v>3312</v>
      </c>
      <c r="G3139" s="24" t="s">
        <v>9896</v>
      </c>
      <c r="H3139" s="25" t="s">
        <v>11866</v>
      </c>
      <c r="I3139" s="24"/>
      <c r="J3139" s="24" t="s">
        <v>3048</v>
      </c>
      <c r="K3139" s="26">
        <v>46014</v>
      </c>
      <c r="L3139" s="26">
        <v>45665</v>
      </c>
      <c r="M3139" s="26">
        <v>46027</v>
      </c>
      <c r="N3139" s="26">
        <v>46607</v>
      </c>
      <c r="O3139" s="24"/>
      <c r="P3139" s="24" t="s">
        <v>3114</v>
      </c>
      <c r="Q3139" s="24" t="s">
        <v>3094</v>
      </c>
      <c r="R3139" s="24" t="s">
        <v>650</v>
      </c>
    </row>
    <row r="3140" spans="1:18" ht="40.200000000000003">
      <c r="A3140" s="24">
        <v>3139</v>
      </c>
      <c r="B3140" s="24" t="s">
        <v>11867</v>
      </c>
      <c r="C3140" s="29">
        <v>202647000755</v>
      </c>
      <c r="D3140" s="24" t="s">
        <v>92</v>
      </c>
      <c r="E3140" s="24" t="s">
        <v>11868</v>
      </c>
      <c r="F3140" s="24" t="s">
        <v>3091</v>
      </c>
      <c r="G3140" s="24" t="s">
        <v>11869</v>
      </c>
      <c r="H3140" s="25" t="s">
        <v>11870</v>
      </c>
      <c r="I3140" s="24"/>
      <c r="J3140" s="24" t="s">
        <v>3048</v>
      </c>
      <c r="K3140" s="26">
        <v>45985</v>
      </c>
      <c r="L3140" s="26">
        <v>45083</v>
      </c>
      <c r="M3140" s="26">
        <v>46027</v>
      </c>
      <c r="N3140" s="24"/>
      <c r="O3140" s="26">
        <v>46027</v>
      </c>
      <c r="P3140" s="24" t="s">
        <v>3062</v>
      </c>
      <c r="Q3140" s="24" t="s">
        <v>3063</v>
      </c>
      <c r="R3140" s="24" t="s">
        <v>988</v>
      </c>
    </row>
    <row r="3141" spans="1:18" ht="53.4">
      <c r="A3141" s="24">
        <v>3140</v>
      </c>
      <c r="B3141" s="24" t="s">
        <v>1990</v>
      </c>
      <c r="C3141" s="29">
        <v>202641000975</v>
      </c>
      <c r="D3141" s="24" t="s">
        <v>87</v>
      </c>
      <c r="E3141" s="24" t="s">
        <v>1991</v>
      </c>
      <c r="F3141" s="24" t="s">
        <v>5280</v>
      </c>
      <c r="G3141" s="24" t="s">
        <v>87</v>
      </c>
      <c r="H3141" s="25" t="s">
        <v>11871</v>
      </c>
      <c r="I3141" s="24" t="s">
        <v>3152</v>
      </c>
      <c r="J3141" s="24" t="s">
        <v>3048</v>
      </c>
      <c r="K3141" s="26">
        <v>46027</v>
      </c>
      <c r="L3141" s="26">
        <v>46027</v>
      </c>
      <c r="M3141" s="26">
        <v>46027</v>
      </c>
      <c r="N3141" s="26">
        <v>46970</v>
      </c>
      <c r="O3141" s="24"/>
      <c r="P3141" s="24" t="s">
        <v>3114</v>
      </c>
      <c r="Q3141" s="24" t="s">
        <v>3094</v>
      </c>
      <c r="R3141" s="24" t="s">
        <v>968</v>
      </c>
    </row>
    <row r="3142" spans="1:18" ht="40.200000000000003">
      <c r="A3142" s="24">
        <v>3141</v>
      </c>
      <c r="B3142" s="24" t="s">
        <v>11872</v>
      </c>
      <c r="C3142" s="29">
        <v>202628001056</v>
      </c>
      <c r="D3142" s="24" t="s">
        <v>31</v>
      </c>
      <c r="E3142" s="24" t="s">
        <v>11873</v>
      </c>
      <c r="F3142" s="24" t="s">
        <v>3091</v>
      </c>
      <c r="G3142" s="24" t="s">
        <v>31</v>
      </c>
      <c r="H3142" s="25" t="s">
        <v>11874</v>
      </c>
      <c r="I3142" s="24"/>
      <c r="J3142" s="24" t="s">
        <v>3048</v>
      </c>
      <c r="K3142" s="26">
        <v>46022</v>
      </c>
      <c r="L3142" s="26">
        <v>46027</v>
      </c>
      <c r="M3142" s="26">
        <v>46027</v>
      </c>
      <c r="N3142" s="24"/>
      <c r="O3142" s="26">
        <v>46027</v>
      </c>
      <c r="P3142" s="24" t="s">
        <v>3359</v>
      </c>
      <c r="Q3142" s="24" t="s">
        <v>3360</v>
      </c>
      <c r="R3142" s="24" t="s">
        <v>988</v>
      </c>
    </row>
    <row r="3143" spans="1:18" ht="53.4">
      <c r="A3143" s="24">
        <v>3142</v>
      </c>
      <c r="B3143" s="24" t="s">
        <v>1992</v>
      </c>
      <c r="C3143" s="29">
        <v>202641001478</v>
      </c>
      <c r="D3143" s="24" t="s">
        <v>33</v>
      </c>
      <c r="E3143" s="24" t="s">
        <v>1993</v>
      </c>
      <c r="F3143" s="24" t="s">
        <v>3052</v>
      </c>
      <c r="G3143" s="24" t="s">
        <v>3319</v>
      </c>
      <c r="H3143" s="25" t="s">
        <v>11875</v>
      </c>
      <c r="I3143" s="24" t="s">
        <v>3152</v>
      </c>
      <c r="J3143" s="24" t="s">
        <v>3048</v>
      </c>
      <c r="K3143" s="26">
        <v>46027</v>
      </c>
      <c r="L3143" s="26">
        <v>46028</v>
      </c>
      <c r="M3143" s="26">
        <v>46028</v>
      </c>
      <c r="N3143" s="26">
        <v>46971</v>
      </c>
      <c r="O3143" s="24"/>
      <c r="P3143" s="24" t="s">
        <v>3079</v>
      </c>
      <c r="Q3143" s="24" t="s">
        <v>3080</v>
      </c>
      <c r="R3143" s="24" t="s">
        <v>968</v>
      </c>
    </row>
    <row r="3144" spans="1:18" ht="53.4">
      <c r="A3144" s="24">
        <v>3143</v>
      </c>
      <c r="B3144" s="24" t="s">
        <v>11876</v>
      </c>
      <c r="C3144" s="29">
        <v>202617001149</v>
      </c>
      <c r="D3144" s="24" t="s">
        <v>171</v>
      </c>
      <c r="E3144" s="24" t="s">
        <v>11877</v>
      </c>
      <c r="F3144" s="24" t="s">
        <v>3312</v>
      </c>
      <c r="G3144" s="24" t="s">
        <v>6499</v>
      </c>
      <c r="H3144" s="25" t="s">
        <v>11878</v>
      </c>
      <c r="I3144" s="24"/>
      <c r="J3144" s="24" t="s">
        <v>3048</v>
      </c>
      <c r="K3144" s="26">
        <v>45972</v>
      </c>
      <c r="L3144" s="26">
        <v>45127</v>
      </c>
      <c r="M3144" s="26">
        <v>46028</v>
      </c>
      <c r="N3144" s="24"/>
      <c r="O3144" s="26">
        <v>46028</v>
      </c>
      <c r="P3144" s="24" t="s">
        <v>3233</v>
      </c>
      <c r="Q3144" s="24" t="s">
        <v>3234</v>
      </c>
      <c r="R3144" s="24" t="s">
        <v>988</v>
      </c>
    </row>
    <row r="3145" spans="1:18" ht="40.200000000000003">
      <c r="A3145" s="24">
        <v>3144</v>
      </c>
      <c r="B3145" s="24" t="s">
        <v>11879</v>
      </c>
      <c r="C3145" s="29">
        <v>202617001211</v>
      </c>
      <c r="D3145" s="24" t="s">
        <v>141</v>
      </c>
      <c r="E3145" s="24" t="s">
        <v>11880</v>
      </c>
      <c r="F3145" s="24" t="s">
        <v>3208</v>
      </c>
      <c r="G3145" s="24" t="s">
        <v>11881</v>
      </c>
      <c r="H3145" s="25" t="s">
        <v>11882</v>
      </c>
      <c r="I3145" s="24"/>
      <c r="J3145" s="24" t="s">
        <v>3048</v>
      </c>
      <c r="K3145" s="26">
        <v>46013</v>
      </c>
      <c r="L3145" s="26">
        <v>45083</v>
      </c>
      <c r="M3145" s="26">
        <v>46028</v>
      </c>
      <c r="N3145" s="24"/>
      <c r="O3145" s="26">
        <v>46028</v>
      </c>
      <c r="P3145" s="24" t="s">
        <v>3435</v>
      </c>
      <c r="Q3145" s="24" t="s">
        <v>3159</v>
      </c>
      <c r="R3145" s="24" t="s">
        <v>988</v>
      </c>
    </row>
    <row r="3146" spans="1:18" ht="53.4">
      <c r="A3146" s="24">
        <v>3145</v>
      </c>
      <c r="B3146" s="24" t="s">
        <v>11883</v>
      </c>
      <c r="C3146" s="29">
        <v>202617001301</v>
      </c>
      <c r="D3146" s="24" t="s">
        <v>49</v>
      </c>
      <c r="E3146" s="24" t="s">
        <v>11884</v>
      </c>
      <c r="F3146" s="24" t="s">
        <v>3066</v>
      </c>
      <c r="G3146" s="24" t="s">
        <v>3067</v>
      </c>
      <c r="H3146" s="25" t="s">
        <v>11885</v>
      </c>
      <c r="I3146" s="24"/>
      <c r="J3146" s="24" t="s">
        <v>3048</v>
      </c>
      <c r="K3146" s="26">
        <v>45951</v>
      </c>
      <c r="L3146" s="26">
        <v>45215</v>
      </c>
      <c r="M3146" s="26">
        <v>46028</v>
      </c>
      <c r="N3146" s="24"/>
      <c r="O3146" s="26">
        <v>46028</v>
      </c>
      <c r="P3146" s="24" t="s">
        <v>3204</v>
      </c>
      <c r="Q3146" s="24" t="s">
        <v>3205</v>
      </c>
      <c r="R3146" s="24" t="s">
        <v>988</v>
      </c>
    </row>
    <row r="3147" spans="1:18" ht="79.8">
      <c r="A3147" s="24">
        <v>3146</v>
      </c>
      <c r="B3147" s="24" t="s">
        <v>11886</v>
      </c>
      <c r="C3147" s="29">
        <v>202617001349</v>
      </c>
      <c r="D3147" s="24" t="s">
        <v>71</v>
      </c>
      <c r="E3147" s="24" t="s">
        <v>11887</v>
      </c>
      <c r="F3147" s="24" t="s">
        <v>3312</v>
      </c>
      <c r="G3147" s="24" t="s">
        <v>3741</v>
      </c>
      <c r="H3147" s="25" t="s">
        <v>11888</v>
      </c>
      <c r="I3147" s="24"/>
      <c r="J3147" s="24" t="s">
        <v>3048</v>
      </c>
      <c r="K3147" s="26">
        <v>45992</v>
      </c>
      <c r="L3147" s="26">
        <v>45084</v>
      </c>
      <c r="M3147" s="26">
        <v>46028</v>
      </c>
      <c r="N3147" s="24"/>
      <c r="O3147" s="26">
        <v>46028</v>
      </c>
      <c r="P3147" s="24" t="s">
        <v>3204</v>
      </c>
      <c r="Q3147" s="24" t="s">
        <v>3205</v>
      </c>
      <c r="R3147" s="24" t="s">
        <v>988</v>
      </c>
    </row>
    <row r="3148" spans="1:18" ht="40.200000000000003">
      <c r="A3148" s="24">
        <v>3147</v>
      </c>
      <c r="B3148" s="24" t="s">
        <v>11889</v>
      </c>
      <c r="C3148" s="29">
        <v>202617001345</v>
      </c>
      <c r="D3148" s="24" t="s">
        <v>32</v>
      </c>
      <c r="E3148" s="24" t="s">
        <v>11890</v>
      </c>
      <c r="F3148" s="24" t="s">
        <v>3066</v>
      </c>
      <c r="G3148" s="24" t="s">
        <v>3067</v>
      </c>
      <c r="H3148" s="25" t="s">
        <v>11891</v>
      </c>
      <c r="I3148" s="24"/>
      <c r="J3148" s="24" t="s">
        <v>3048</v>
      </c>
      <c r="K3148" s="26">
        <v>46003</v>
      </c>
      <c r="L3148" s="26">
        <v>45286</v>
      </c>
      <c r="M3148" s="26">
        <v>46028</v>
      </c>
      <c r="N3148" s="24"/>
      <c r="O3148" s="26">
        <v>46028</v>
      </c>
      <c r="P3148" s="24" t="s">
        <v>3204</v>
      </c>
      <c r="Q3148" s="24" t="s">
        <v>3205</v>
      </c>
      <c r="R3148" s="24" t="s">
        <v>988</v>
      </c>
    </row>
    <row r="3149" spans="1:18" ht="40.200000000000003">
      <c r="A3149" s="24">
        <v>3148</v>
      </c>
      <c r="B3149" s="24" t="s">
        <v>11892</v>
      </c>
      <c r="C3149" s="29">
        <v>202647001456</v>
      </c>
      <c r="D3149" s="24" t="s">
        <v>370</v>
      </c>
      <c r="E3149" s="24" t="s">
        <v>11893</v>
      </c>
      <c r="F3149" s="24" t="s">
        <v>3091</v>
      </c>
      <c r="G3149" s="24" t="s">
        <v>3252</v>
      </c>
      <c r="H3149" s="25" t="s">
        <v>11894</v>
      </c>
      <c r="I3149" s="24"/>
      <c r="J3149" s="24" t="s">
        <v>3048</v>
      </c>
      <c r="K3149" s="26">
        <v>46010</v>
      </c>
      <c r="L3149" s="26">
        <v>45183</v>
      </c>
      <c r="M3149" s="26">
        <v>46028</v>
      </c>
      <c r="N3149" s="24"/>
      <c r="O3149" s="26">
        <v>46028</v>
      </c>
      <c r="P3149" s="24" t="s">
        <v>3079</v>
      </c>
      <c r="Q3149" s="24" t="s">
        <v>3080</v>
      </c>
      <c r="R3149" s="24" t="s">
        <v>988</v>
      </c>
    </row>
    <row r="3150" spans="1:18" ht="40.200000000000003">
      <c r="A3150" s="24">
        <v>3149</v>
      </c>
      <c r="B3150" s="24" t="s">
        <v>11895</v>
      </c>
      <c r="C3150" s="29">
        <v>202617001499</v>
      </c>
      <c r="D3150" s="24" t="s">
        <v>81</v>
      </c>
      <c r="E3150" s="24" t="s">
        <v>11896</v>
      </c>
      <c r="F3150" s="24" t="s">
        <v>3066</v>
      </c>
      <c r="G3150" s="24" t="s">
        <v>3319</v>
      </c>
      <c r="H3150" s="25" t="s">
        <v>11897</v>
      </c>
      <c r="I3150" s="24"/>
      <c r="J3150" s="24" t="s">
        <v>3048</v>
      </c>
      <c r="K3150" s="26">
        <v>46006</v>
      </c>
      <c r="L3150" s="26">
        <v>45127</v>
      </c>
      <c r="M3150" s="26">
        <v>46028</v>
      </c>
      <c r="N3150" s="24"/>
      <c r="O3150" s="26">
        <v>46028</v>
      </c>
      <c r="P3150" s="24" t="s">
        <v>3173</v>
      </c>
      <c r="Q3150" s="24" t="s">
        <v>3174</v>
      </c>
      <c r="R3150" s="24" t="s">
        <v>988</v>
      </c>
    </row>
    <row r="3151" spans="1:18" ht="40.200000000000003">
      <c r="A3151" s="24">
        <v>3150</v>
      </c>
      <c r="B3151" s="24" t="s">
        <v>11898</v>
      </c>
      <c r="C3151" s="29">
        <v>202617001264</v>
      </c>
      <c r="D3151" s="24" t="s">
        <v>97</v>
      </c>
      <c r="E3151" s="24" t="s">
        <v>11899</v>
      </c>
      <c r="F3151" s="24" t="s">
        <v>3066</v>
      </c>
      <c r="G3151" s="24" t="s">
        <v>11900</v>
      </c>
      <c r="H3151" s="25" t="s">
        <v>11901</v>
      </c>
      <c r="I3151" s="24"/>
      <c r="J3151" s="24" t="s">
        <v>3048</v>
      </c>
      <c r="K3151" s="26">
        <v>46006</v>
      </c>
      <c r="L3151" s="26">
        <v>45086</v>
      </c>
      <c r="M3151" s="26">
        <v>46028</v>
      </c>
      <c r="N3151" s="24"/>
      <c r="O3151" s="26">
        <v>46028</v>
      </c>
      <c r="P3151" s="24" t="s">
        <v>3397</v>
      </c>
      <c r="Q3151" s="24" t="s">
        <v>3398</v>
      </c>
      <c r="R3151" s="24" t="s">
        <v>988</v>
      </c>
    </row>
    <row r="3152" spans="1:18" ht="40.200000000000003">
      <c r="A3152" s="24">
        <v>3151</v>
      </c>
      <c r="B3152" s="24" t="s">
        <v>11902</v>
      </c>
      <c r="C3152" s="29">
        <v>202628001351</v>
      </c>
      <c r="D3152" s="24" t="s">
        <v>31</v>
      </c>
      <c r="E3152" s="24" t="s">
        <v>11903</v>
      </c>
      <c r="F3152" s="24" t="s">
        <v>3091</v>
      </c>
      <c r="G3152" s="24" t="s">
        <v>31</v>
      </c>
      <c r="H3152" s="25" t="s">
        <v>11904</v>
      </c>
      <c r="I3152" s="24"/>
      <c r="J3152" s="24" t="s">
        <v>3048</v>
      </c>
      <c r="K3152" s="26">
        <v>46024</v>
      </c>
      <c r="L3152" s="26">
        <v>46028</v>
      </c>
      <c r="M3152" s="26">
        <v>46028</v>
      </c>
      <c r="N3152" s="24"/>
      <c r="O3152" s="26">
        <v>46028</v>
      </c>
      <c r="P3152" s="24" t="s">
        <v>3098</v>
      </c>
      <c r="Q3152" s="24" t="s">
        <v>3099</v>
      </c>
      <c r="R3152" s="24" t="s">
        <v>988</v>
      </c>
    </row>
    <row r="3153" spans="1:18" ht="40.200000000000003">
      <c r="A3153" s="24">
        <v>3152</v>
      </c>
      <c r="B3153" s="24" t="s">
        <v>11905</v>
      </c>
      <c r="C3153" s="29">
        <v>202617001218</v>
      </c>
      <c r="D3153" s="24" t="s">
        <v>34</v>
      </c>
      <c r="E3153" s="24" t="s">
        <v>11906</v>
      </c>
      <c r="F3153" s="24" t="s">
        <v>3066</v>
      </c>
      <c r="G3153" s="24" t="s">
        <v>3067</v>
      </c>
      <c r="H3153" s="25" t="s">
        <v>11907</v>
      </c>
      <c r="I3153" s="24"/>
      <c r="J3153" s="24" t="s">
        <v>3048</v>
      </c>
      <c r="K3153" s="26">
        <v>45999</v>
      </c>
      <c r="L3153" s="26">
        <v>45271</v>
      </c>
      <c r="M3153" s="26">
        <v>46028</v>
      </c>
      <c r="N3153" s="24"/>
      <c r="O3153" s="26">
        <v>46028</v>
      </c>
      <c r="P3153" s="24" t="s">
        <v>3294</v>
      </c>
      <c r="Q3153" s="24" t="s">
        <v>3295</v>
      </c>
      <c r="R3153" s="24" t="s">
        <v>988</v>
      </c>
    </row>
    <row r="3154" spans="1:18" ht="40.200000000000003">
      <c r="A3154" s="24">
        <v>3153</v>
      </c>
      <c r="B3154" s="24" t="s">
        <v>11908</v>
      </c>
      <c r="C3154" s="29">
        <v>202617001633</v>
      </c>
      <c r="D3154" s="24" t="s">
        <v>59</v>
      </c>
      <c r="E3154" s="24" t="s">
        <v>11909</v>
      </c>
      <c r="F3154" s="24" t="s">
        <v>3066</v>
      </c>
      <c r="G3154" s="24" t="s">
        <v>3319</v>
      </c>
      <c r="H3154" s="25" t="s">
        <v>11910</v>
      </c>
      <c r="I3154" s="24"/>
      <c r="J3154" s="24" t="s">
        <v>3048</v>
      </c>
      <c r="K3154" s="26">
        <v>46002</v>
      </c>
      <c r="L3154" s="26">
        <v>45120</v>
      </c>
      <c r="M3154" s="26">
        <v>46029</v>
      </c>
      <c r="N3154" s="24"/>
      <c r="O3154" s="26">
        <v>46029</v>
      </c>
      <c r="P3154" s="24" t="s">
        <v>3284</v>
      </c>
      <c r="Q3154" s="24" t="s">
        <v>3285</v>
      </c>
      <c r="R3154" s="24" t="s">
        <v>988</v>
      </c>
    </row>
    <row r="3155" spans="1:18" ht="40.200000000000003">
      <c r="A3155" s="24">
        <v>3154</v>
      </c>
      <c r="B3155" s="24" t="s">
        <v>11911</v>
      </c>
      <c r="C3155" s="29">
        <v>202617001671</v>
      </c>
      <c r="D3155" s="24" t="s">
        <v>154</v>
      </c>
      <c r="E3155" s="24" t="s">
        <v>11912</v>
      </c>
      <c r="F3155" s="24" t="s">
        <v>3091</v>
      </c>
      <c r="G3155" s="24" t="s">
        <v>11913</v>
      </c>
      <c r="H3155" s="25" t="s">
        <v>11914</v>
      </c>
      <c r="I3155" s="24"/>
      <c r="J3155" s="24" t="s">
        <v>3048</v>
      </c>
      <c r="K3155" s="26">
        <v>45999</v>
      </c>
      <c r="L3155" s="26">
        <v>45086</v>
      </c>
      <c r="M3155" s="26">
        <v>46029</v>
      </c>
      <c r="N3155" s="24"/>
      <c r="O3155" s="26">
        <v>46029</v>
      </c>
      <c r="P3155" s="24" t="s">
        <v>3075</v>
      </c>
      <c r="Q3155" s="24" t="s">
        <v>3076</v>
      </c>
      <c r="R3155" s="24" t="s">
        <v>988</v>
      </c>
    </row>
    <row r="3156" spans="1:18" ht="66.599999999999994">
      <c r="A3156" s="24">
        <v>3155</v>
      </c>
      <c r="B3156" s="24" t="s">
        <v>843</v>
      </c>
      <c r="C3156" s="29">
        <v>202644001853</v>
      </c>
      <c r="D3156" s="24" t="s">
        <v>58</v>
      </c>
      <c r="E3156" s="24" t="s">
        <v>844</v>
      </c>
      <c r="F3156" s="24" t="s">
        <v>3312</v>
      </c>
      <c r="G3156" s="24" t="s">
        <v>3576</v>
      </c>
      <c r="H3156" s="25" t="s">
        <v>11915</v>
      </c>
      <c r="I3156" s="24"/>
      <c r="J3156" s="24" t="s">
        <v>3048</v>
      </c>
      <c r="K3156" s="26">
        <v>45999</v>
      </c>
      <c r="L3156" s="26">
        <v>45694</v>
      </c>
      <c r="M3156" s="26">
        <v>46029</v>
      </c>
      <c r="N3156" s="26">
        <v>46636</v>
      </c>
      <c r="O3156" s="24"/>
      <c r="P3156" s="24" t="s">
        <v>3224</v>
      </c>
      <c r="Q3156" s="24" t="s">
        <v>3225</v>
      </c>
      <c r="R3156" s="24" t="s">
        <v>650</v>
      </c>
    </row>
    <row r="3157" spans="1:18" ht="53.4">
      <c r="A3157" s="24">
        <v>3156</v>
      </c>
      <c r="B3157" s="24" t="s">
        <v>11916</v>
      </c>
      <c r="C3157" s="29">
        <v>202647001759</v>
      </c>
      <c r="D3157" s="24" t="s">
        <v>48</v>
      </c>
      <c r="E3157" s="24" t="s">
        <v>11917</v>
      </c>
      <c r="F3157" s="24" t="s">
        <v>3066</v>
      </c>
      <c r="G3157" s="24" t="s">
        <v>3319</v>
      </c>
      <c r="H3157" s="25" t="s">
        <v>11918</v>
      </c>
      <c r="I3157" s="24"/>
      <c r="J3157" s="24" t="s">
        <v>3048</v>
      </c>
      <c r="K3157" s="26">
        <v>45974</v>
      </c>
      <c r="L3157" s="26">
        <v>45264</v>
      </c>
      <c r="M3157" s="26">
        <v>46029</v>
      </c>
      <c r="N3157" s="24"/>
      <c r="O3157" s="26">
        <v>46029</v>
      </c>
      <c r="P3157" s="24" t="s">
        <v>3168</v>
      </c>
      <c r="Q3157" s="24" t="s">
        <v>3050</v>
      </c>
      <c r="R3157" s="24" t="s">
        <v>988</v>
      </c>
    </row>
    <row r="3158" spans="1:18" ht="40.200000000000003">
      <c r="A3158" s="24">
        <v>3157</v>
      </c>
      <c r="B3158" s="24" t="s">
        <v>11919</v>
      </c>
      <c r="C3158" s="29">
        <v>202647001668</v>
      </c>
      <c r="D3158" s="24" t="s">
        <v>316</v>
      </c>
      <c r="E3158" s="24" t="s">
        <v>11920</v>
      </c>
      <c r="F3158" s="24" t="s">
        <v>3091</v>
      </c>
      <c r="G3158" s="24" t="s">
        <v>11921</v>
      </c>
      <c r="H3158" s="25" t="s">
        <v>11922</v>
      </c>
      <c r="I3158" s="24"/>
      <c r="J3158" s="24" t="s">
        <v>3048</v>
      </c>
      <c r="K3158" s="26">
        <v>46014</v>
      </c>
      <c r="L3158" s="26">
        <v>45086</v>
      </c>
      <c r="M3158" s="26">
        <v>46029</v>
      </c>
      <c r="N3158" s="24"/>
      <c r="O3158" s="26">
        <v>46029</v>
      </c>
      <c r="P3158" s="24" t="s">
        <v>3120</v>
      </c>
      <c r="Q3158" s="24" t="s">
        <v>3121</v>
      </c>
      <c r="R3158" s="24" t="s">
        <v>988</v>
      </c>
    </row>
    <row r="3159" spans="1:18" ht="53.4">
      <c r="A3159" s="24">
        <v>3158</v>
      </c>
      <c r="B3159" s="24" t="s">
        <v>11923</v>
      </c>
      <c r="C3159" s="29">
        <v>202647001751</v>
      </c>
      <c r="D3159" s="24" t="s">
        <v>202</v>
      </c>
      <c r="E3159" s="24" t="s">
        <v>649</v>
      </c>
      <c r="F3159" s="24" t="s">
        <v>4009</v>
      </c>
      <c r="G3159" s="24" t="s">
        <v>11924</v>
      </c>
      <c r="H3159" s="25" t="s">
        <v>11925</v>
      </c>
      <c r="I3159" s="24"/>
      <c r="J3159" s="24" t="s">
        <v>3048</v>
      </c>
      <c r="K3159" s="26">
        <v>45986</v>
      </c>
      <c r="L3159" s="26">
        <v>45086</v>
      </c>
      <c r="M3159" s="26">
        <v>46029</v>
      </c>
      <c r="N3159" s="24"/>
      <c r="O3159" s="26">
        <v>46029</v>
      </c>
      <c r="P3159" s="24" t="s">
        <v>3149</v>
      </c>
      <c r="Q3159" s="24" t="s">
        <v>3150</v>
      </c>
      <c r="R3159" s="24" t="s">
        <v>988</v>
      </c>
    </row>
    <row r="3160" spans="1:18" ht="27">
      <c r="A3160" s="24">
        <v>3159</v>
      </c>
      <c r="B3160" s="24" t="s">
        <v>838</v>
      </c>
      <c r="C3160" s="29">
        <v>202614001912</v>
      </c>
      <c r="D3160" s="24" t="s">
        <v>322</v>
      </c>
      <c r="E3160" s="24" t="s">
        <v>839</v>
      </c>
      <c r="F3160" s="24" t="s">
        <v>3045</v>
      </c>
      <c r="G3160" s="24" t="s">
        <v>3911</v>
      </c>
      <c r="H3160" s="25" t="s">
        <v>11926</v>
      </c>
      <c r="I3160" s="24"/>
      <c r="J3160" s="24" t="s">
        <v>3048</v>
      </c>
      <c r="K3160" s="26">
        <v>45965</v>
      </c>
      <c r="L3160" s="26">
        <v>45691</v>
      </c>
      <c r="M3160" s="26">
        <v>46029</v>
      </c>
      <c r="N3160" s="26">
        <v>46633</v>
      </c>
      <c r="O3160" s="24"/>
      <c r="P3160" s="24" t="s">
        <v>4128</v>
      </c>
      <c r="Q3160" s="24" t="s">
        <v>3360</v>
      </c>
      <c r="R3160" s="24" t="s">
        <v>650</v>
      </c>
    </row>
    <row r="3161" spans="1:18" ht="40.200000000000003">
      <c r="A3161" s="24">
        <v>3160</v>
      </c>
      <c r="B3161" s="24" t="s">
        <v>11927</v>
      </c>
      <c r="C3161" s="29">
        <v>202647001632</v>
      </c>
      <c r="D3161" s="24" t="s">
        <v>102</v>
      </c>
      <c r="E3161" s="24" t="s">
        <v>11928</v>
      </c>
      <c r="F3161" s="24" t="s">
        <v>3312</v>
      </c>
      <c r="G3161" s="24" t="s">
        <v>11929</v>
      </c>
      <c r="H3161" s="25" t="s">
        <v>11930</v>
      </c>
      <c r="I3161" s="24"/>
      <c r="J3161" s="24" t="s">
        <v>3048</v>
      </c>
      <c r="K3161" s="26">
        <v>45994</v>
      </c>
      <c r="L3161" s="26">
        <v>45086</v>
      </c>
      <c r="M3161" s="26">
        <v>46029</v>
      </c>
      <c r="N3161" s="24"/>
      <c r="O3161" s="26">
        <v>46029</v>
      </c>
      <c r="P3161" s="24" t="s">
        <v>3062</v>
      </c>
      <c r="Q3161" s="24" t="s">
        <v>3063</v>
      </c>
      <c r="R3161" s="24" t="s">
        <v>988</v>
      </c>
    </row>
    <row r="3162" spans="1:18" ht="27">
      <c r="A3162" s="24">
        <v>3161</v>
      </c>
      <c r="B3162" s="24" t="s">
        <v>11931</v>
      </c>
      <c r="C3162" s="29">
        <v>202617001715</v>
      </c>
      <c r="D3162" s="24" t="s">
        <v>97</v>
      </c>
      <c r="E3162" s="24" t="s">
        <v>11932</v>
      </c>
      <c r="F3162" s="24" t="s">
        <v>3066</v>
      </c>
      <c r="G3162" s="24" t="s">
        <v>11900</v>
      </c>
      <c r="H3162" s="25" t="s">
        <v>11933</v>
      </c>
      <c r="I3162" s="24"/>
      <c r="J3162" s="24" t="s">
        <v>3048</v>
      </c>
      <c r="K3162" s="26">
        <v>46013</v>
      </c>
      <c r="L3162" s="26">
        <v>45086</v>
      </c>
      <c r="M3162" s="26">
        <v>46029</v>
      </c>
      <c r="N3162" s="24"/>
      <c r="O3162" s="26">
        <v>46029</v>
      </c>
      <c r="P3162" s="24" t="s">
        <v>3284</v>
      </c>
      <c r="Q3162" s="24" t="s">
        <v>3285</v>
      </c>
      <c r="R3162" s="24" t="s">
        <v>988</v>
      </c>
    </row>
    <row r="3163" spans="1:18" ht="40.200000000000003">
      <c r="A3163" s="24">
        <v>3162</v>
      </c>
      <c r="B3163" s="24" t="s">
        <v>11934</v>
      </c>
      <c r="C3163" s="29">
        <v>202617001906</v>
      </c>
      <c r="D3163" s="24" t="s">
        <v>130</v>
      </c>
      <c r="E3163" s="24" t="s">
        <v>11935</v>
      </c>
      <c r="F3163" s="24" t="s">
        <v>3091</v>
      </c>
      <c r="G3163" s="24" t="s">
        <v>130</v>
      </c>
      <c r="H3163" s="25" t="s">
        <v>11936</v>
      </c>
      <c r="I3163" s="24"/>
      <c r="J3163" s="24" t="s">
        <v>3048</v>
      </c>
      <c r="K3163" s="26">
        <v>46057</v>
      </c>
      <c r="L3163" s="26">
        <v>45114</v>
      </c>
      <c r="M3163" s="26">
        <v>46029</v>
      </c>
      <c r="N3163" s="24"/>
      <c r="O3163" s="26">
        <v>46029</v>
      </c>
      <c r="P3163" s="24" t="s">
        <v>3233</v>
      </c>
      <c r="Q3163" s="24" t="s">
        <v>3234</v>
      </c>
      <c r="R3163" s="24" t="s">
        <v>988</v>
      </c>
    </row>
    <row r="3164" spans="1:18" ht="53.4">
      <c r="A3164" s="24">
        <v>3163</v>
      </c>
      <c r="B3164" s="24" t="s">
        <v>1994</v>
      </c>
      <c r="C3164" s="29">
        <v>202641002047</v>
      </c>
      <c r="D3164" s="24" t="s">
        <v>109</v>
      </c>
      <c r="E3164" s="24" t="s">
        <v>1995</v>
      </c>
      <c r="F3164" s="24" t="s">
        <v>3091</v>
      </c>
      <c r="G3164" s="24" t="s">
        <v>5368</v>
      </c>
      <c r="H3164" s="25" t="s">
        <v>11937</v>
      </c>
      <c r="I3164" s="24" t="s">
        <v>3152</v>
      </c>
      <c r="J3164" s="24" t="s">
        <v>3048</v>
      </c>
      <c r="K3164" s="26">
        <v>46029</v>
      </c>
      <c r="L3164" s="26">
        <v>46030</v>
      </c>
      <c r="M3164" s="26">
        <v>46030</v>
      </c>
      <c r="N3164" s="26">
        <v>46973</v>
      </c>
      <c r="O3164" s="24"/>
      <c r="P3164" s="24" t="s">
        <v>3321</v>
      </c>
      <c r="Q3164" s="24" t="s">
        <v>3322</v>
      </c>
      <c r="R3164" s="24" t="s">
        <v>968</v>
      </c>
    </row>
    <row r="3165" spans="1:18" ht="40.200000000000003">
      <c r="A3165" s="24">
        <v>3164</v>
      </c>
      <c r="B3165" s="24" t="s">
        <v>11938</v>
      </c>
      <c r="C3165" s="29">
        <v>202617001992</v>
      </c>
      <c r="D3165" s="24" t="s">
        <v>564</v>
      </c>
      <c r="E3165" s="24" t="s">
        <v>11939</v>
      </c>
      <c r="F3165" s="24" t="s">
        <v>3091</v>
      </c>
      <c r="G3165" s="24" t="s">
        <v>11940</v>
      </c>
      <c r="H3165" s="25" t="s">
        <v>11941</v>
      </c>
      <c r="I3165" s="24"/>
      <c r="J3165" s="24" t="s">
        <v>3048</v>
      </c>
      <c r="K3165" s="26">
        <v>45992</v>
      </c>
      <c r="L3165" s="26">
        <v>45086</v>
      </c>
      <c r="M3165" s="26">
        <v>46030</v>
      </c>
      <c r="N3165" s="24"/>
      <c r="O3165" s="26">
        <v>46030</v>
      </c>
      <c r="P3165" s="24" t="s">
        <v>3109</v>
      </c>
      <c r="Q3165" s="24" t="s">
        <v>3110</v>
      </c>
      <c r="R3165" s="24" t="s">
        <v>988</v>
      </c>
    </row>
    <row r="3166" spans="1:18" ht="53.4">
      <c r="A3166" s="24">
        <v>3165</v>
      </c>
      <c r="B3166" s="24" t="s">
        <v>11942</v>
      </c>
      <c r="C3166" s="29">
        <v>202617001977</v>
      </c>
      <c r="D3166" s="24" t="s">
        <v>104</v>
      </c>
      <c r="E3166" s="24" t="s">
        <v>11943</v>
      </c>
      <c r="F3166" s="24" t="s">
        <v>3066</v>
      </c>
      <c r="G3166" s="24" t="s">
        <v>3067</v>
      </c>
      <c r="H3166" s="25" t="s">
        <v>11944</v>
      </c>
      <c r="I3166" s="24"/>
      <c r="J3166" s="24" t="s">
        <v>3048</v>
      </c>
      <c r="K3166" s="26">
        <v>45896</v>
      </c>
      <c r="L3166" s="26">
        <v>45272</v>
      </c>
      <c r="M3166" s="26">
        <v>46030</v>
      </c>
      <c r="N3166" s="24"/>
      <c r="O3166" s="26">
        <v>46030</v>
      </c>
      <c r="P3166" s="24" t="s">
        <v>3204</v>
      </c>
      <c r="Q3166" s="24" t="s">
        <v>3205</v>
      </c>
      <c r="R3166" s="24" t="s">
        <v>988</v>
      </c>
    </row>
    <row r="3167" spans="1:18" ht="66.599999999999994">
      <c r="A3167" s="24">
        <v>3166</v>
      </c>
      <c r="B3167" s="24" t="s">
        <v>11945</v>
      </c>
      <c r="C3167" s="29">
        <v>202647002081</v>
      </c>
      <c r="D3167" s="24" t="s">
        <v>83</v>
      </c>
      <c r="E3167" s="24" t="s">
        <v>11946</v>
      </c>
      <c r="F3167" s="24" t="s">
        <v>3091</v>
      </c>
      <c r="G3167" s="24" t="s">
        <v>3171</v>
      </c>
      <c r="H3167" s="25" t="s">
        <v>11947</v>
      </c>
      <c r="I3167" s="24"/>
      <c r="J3167" s="24" t="s">
        <v>3048</v>
      </c>
      <c r="K3167" s="26">
        <v>46010</v>
      </c>
      <c r="L3167" s="26">
        <v>45119</v>
      </c>
      <c r="M3167" s="26">
        <v>46030</v>
      </c>
      <c r="N3167" s="24"/>
      <c r="O3167" s="26">
        <v>46030</v>
      </c>
      <c r="P3167" s="24" t="s">
        <v>3321</v>
      </c>
      <c r="Q3167" s="24" t="s">
        <v>3322</v>
      </c>
      <c r="R3167" s="24" t="s">
        <v>988</v>
      </c>
    </row>
    <row r="3168" spans="1:18" ht="27">
      <c r="A3168" s="24">
        <v>3167</v>
      </c>
      <c r="B3168" s="24" t="s">
        <v>11948</v>
      </c>
      <c r="C3168" s="29">
        <v>202617001976</v>
      </c>
      <c r="D3168" s="24" t="s">
        <v>167</v>
      </c>
      <c r="E3168" s="24" t="s">
        <v>11949</v>
      </c>
      <c r="F3168" s="24" t="s">
        <v>3091</v>
      </c>
      <c r="G3168" s="24" t="s">
        <v>11950</v>
      </c>
      <c r="H3168" s="25" t="s">
        <v>11951</v>
      </c>
      <c r="I3168" s="24"/>
      <c r="J3168" s="24" t="s">
        <v>3048</v>
      </c>
      <c r="K3168" s="26">
        <v>45994</v>
      </c>
      <c r="L3168" s="26">
        <v>45096</v>
      </c>
      <c r="M3168" s="26">
        <v>46030</v>
      </c>
      <c r="N3168" s="24"/>
      <c r="O3168" s="26">
        <v>46030</v>
      </c>
      <c r="P3168" s="24" t="s">
        <v>3294</v>
      </c>
      <c r="Q3168" s="24" t="s">
        <v>3295</v>
      </c>
      <c r="R3168" s="24" t="s">
        <v>988</v>
      </c>
    </row>
    <row r="3169" spans="1:18" ht="40.200000000000003">
      <c r="A3169" s="24">
        <v>3168</v>
      </c>
      <c r="B3169" s="24" t="s">
        <v>11952</v>
      </c>
      <c r="C3169" s="29">
        <v>202647002091</v>
      </c>
      <c r="D3169" s="24" t="s">
        <v>102</v>
      </c>
      <c r="E3169" s="24" t="s">
        <v>11953</v>
      </c>
      <c r="F3169" s="24" t="s">
        <v>3312</v>
      </c>
      <c r="G3169" s="24" t="s">
        <v>11929</v>
      </c>
      <c r="H3169" s="25" t="s">
        <v>11954</v>
      </c>
      <c r="I3169" s="24"/>
      <c r="J3169" s="24" t="s">
        <v>3048</v>
      </c>
      <c r="K3169" s="26">
        <v>45995</v>
      </c>
      <c r="L3169" s="26">
        <v>45086</v>
      </c>
      <c r="M3169" s="26">
        <v>46030</v>
      </c>
      <c r="N3169" s="24"/>
      <c r="O3169" s="26">
        <v>46030</v>
      </c>
      <c r="P3169" s="24" t="s">
        <v>3062</v>
      </c>
      <c r="Q3169" s="24" t="s">
        <v>3063</v>
      </c>
      <c r="R3169" s="24" t="s">
        <v>988</v>
      </c>
    </row>
    <row r="3170" spans="1:18" ht="27">
      <c r="A3170" s="24">
        <v>3169</v>
      </c>
      <c r="B3170" s="24" t="s">
        <v>11955</v>
      </c>
      <c r="C3170" s="29">
        <v>202614002210</v>
      </c>
      <c r="D3170" s="24" t="s">
        <v>52</v>
      </c>
      <c r="E3170" s="24" t="s">
        <v>11956</v>
      </c>
      <c r="F3170" s="24" t="s">
        <v>3045</v>
      </c>
      <c r="G3170" s="24" t="s">
        <v>4870</v>
      </c>
      <c r="H3170" s="25" t="s">
        <v>5647</v>
      </c>
      <c r="I3170" s="24"/>
      <c r="J3170" s="24" t="s">
        <v>3048</v>
      </c>
      <c r="K3170" s="26">
        <v>46028</v>
      </c>
      <c r="L3170" s="26">
        <v>45687</v>
      </c>
      <c r="M3170" s="26">
        <v>46030</v>
      </c>
      <c r="N3170" s="24"/>
      <c r="O3170" s="26">
        <v>46030</v>
      </c>
      <c r="P3170" s="24" t="s">
        <v>3397</v>
      </c>
      <c r="Q3170" s="24" t="s">
        <v>3398</v>
      </c>
      <c r="R3170" s="24" t="s">
        <v>988</v>
      </c>
    </row>
    <row r="3171" spans="1:18" ht="40.200000000000003">
      <c r="A3171" s="24">
        <v>3170</v>
      </c>
      <c r="B3171" s="24" t="s">
        <v>11957</v>
      </c>
      <c r="C3171" s="29">
        <v>202647002129</v>
      </c>
      <c r="D3171" s="24" t="s">
        <v>35</v>
      </c>
      <c r="E3171" s="24" t="s">
        <v>11958</v>
      </c>
      <c r="F3171" s="24" t="s">
        <v>3091</v>
      </c>
      <c r="G3171" s="24" t="s">
        <v>3213</v>
      </c>
      <c r="H3171" s="25" t="s">
        <v>11959</v>
      </c>
      <c r="I3171" s="24"/>
      <c r="J3171" s="24" t="s">
        <v>3048</v>
      </c>
      <c r="K3171" s="26">
        <v>46014</v>
      </c>
      <c r="L3171" s="26">
        <v>45128</v>
      </c>
      <c r="M3171" s="26">
        <v>46030</v>
      </c>
      <c r="N3171" s="24"/>
      <c r="O3171" s="26">
        <v>46030</v>
      </c>
      <c r="P3171" s="24" t="s">
        <v>3321</v>
      </c>
      <c r="Q3171" s="24" t="s">
        <v>3322</v>
      </c>
      <c r="R3171" s="24" t="s">
        <v>988</v>
      </c>
    </row>
    <row r="3172" spans="1:18" ht="40.200000000000003">
      <c r="A3172" s="24">
        <v>3171</v>
      </c>
      <c r="B3172" s="24" t="s">
        <v>11960</v>
      </c>
      <c r="C3172" s="29">
        <v>202647002082</v>
      </c>
      <c r="D3172" s="24" t="s">
        <v>35</v>
      </c>
      <c r="E3172" s="24" t="s">
        <v>11961</v>
      </c>
      <c r="F3172" s="24" t="s">
        <v>3091</v>
      </c>
      <c r="G3172" s="24" t="s">
        <v>3213</v>
      </c>
      <c r="H3172" s="25" t="s">
        <v>11962</v>
      </c>
      <c r="I3172" s="24"/>
      <c r="J3172" s="24" t="s">
        <v>3048</v>
      </c>
      <c r="K3172" s="26">
        <v>46001</v>
      </c>
      <c r="L3172" s="26">
        <v>45114</v>
      </c>
      <c r="M3172" s="26">
        <v>46030</v>
      </c>
      <c r="N3172" s="24"/>
      <c r="O3172" s="26">
        <v>46030</v>
      </c>
      <c r="P3172" s="24" t="s">
        <v>3321</v>
      </c>
      <c r="Q3172" s="24" t="s">
        <v>3322</v>
      </c>
      <c r="R3172" s="24" t="s">
        <v>988</v>
      </c>
    </row>
    <row r="3173" spans="1:18" ht="53.4">
      <c r="A3173" s="24">
        <v>3172</v>
      </c>
      <c r="B3173" s="24" t="s">
        <v>11963</v>
      </c>
      <c r="C3173" s="29">
        <v>202641002297</v>
      </c>
      <c r="D3173" s="24" t="s">
        <v>44</v>
      </c>
      <c r="E3173" s="24" t="s">
        <v>11964</v>
      </c>
      <c r="F3173" s="24" t="s">
        <v>3052</v>
      </c>
      <c r="G3173" s="24" t="s">
        <v>3408</v>
      </c>
      <c r="H3173" s="25" t="s">
        <v>11965</v>
      </c>
      <c r="I3173" s="24" t="s">
        <v>23</v>
      </c>
      <c r="J3173" s="24" t="s">
        <v>3334</v>
      </c>
      <c r="K3173" s="26">
        <v>46008</v>
      </c>
      <c r="L3173" s="26">
        <v>46030</v>
      </c>
      <c r="M3173" s="26">
        <v>46030</v>
      </c>
      <c r="N3173" s="24"/>
      <c r="O3173" s="26">
        <v>46126</v>
      </c>
      <c r="P3173" s="24" t="s">
        <v>3695</v>
      </c>
      <c r="Q3173" s="24" t="s">
        <v>3085</v>
      </c>
      <c r="R3173" s="24" t="s">
        <v>3022</v>
      </c>
    </row>
    <row r="3174" spans="1:18" ht="40.200000000000003">
      <c r="A3174" s="24">
        <v>3173</v>
      </c>
      <c r="B3174" s="24" t="s">
        <v>11966</v>
      </c>
      <c r="C3174" s="29">
        <v>202641002225</v>
      </c>
      <c r="D3174" s="24" t="s">
        <v>44</v>
      </c>
      <c r="E3174" s="24" t="s">
        <v>11967</v>
      </c>
      <c r="F3174" s="24" t="s">
        <v>3052</v>
      </c>
      <c r="G3174" s="24" t="s">
        <v>3408</v>
      </c>
      <c r="H3174" s="25" t="s">
        <v>11968</v>
      </c>
      <c r="I3174" s="24" t="s">
        <v>23</v>
      </c>
      <c r="J3174" s="24" t="s">
        <v>3334</v>
      </c>
      <c r="K3174" s="26">
        <v>45890</v>
      </c>
      <c r="L3174" s="26">
        <v>46030</v>
      </c>
      <c r="M3174" s="26">
        <v>46030</v>
      </c>
      <c r="N3174" s="24"/>
      <c r="O3174" s="26">
        <v>46031</v>
      </c>
      <c r="P3174" s="24" t="s">
        <v>3192</v>
      </c>
      <c r="Q3174" s="24" t="s">
        <v>3193</v>
      </c>
      <c r="R3174" s="24" t="s">
        <v>3027</v>
      </c>
    </row>
    <row r="3175" spans="1:18" ht="40.200000000000003">
      <c r="A3175" s="24">
        <v>3174</v>
      </c>
      <c r="B3175" s="24" t="s">
        <v>11969</v>
      </c>
      <c r="C3175" s="29">
        <v>202617002070</v>
      </c>
      <c r="D3175" s="24" t="s">
        <v>76</v>
      </c>
      <c r="E3175" s="24" t="s">
        <v>11970</v>
      </c>
      <c r="F3175" s="24" t="s">
        <v>3066</v>
      </c>
      <c r="G3175" s="24" t="s">
        <v>3319</v>
      </c>
      <c r="H3175" s="25" t="s">
        <v>11971</v>
      </c>
      <c r="I3175" s="24"/>
      <c r="J3175" s="24" t="s">
        <v>3048</v>
      </c>
      <c r="K3175" s="26">
        <v>45987</v>
      </c>
      <c r="L3175" s="26">
        <v>45127</v>
      </c>
      <c r="M3175" s="26">
        <v>46030</v>
      </c>
      <c r="N3175" s="24"/>
      <c r="O3175" s="26">
        <v>46030</v>
      </c>
      <c r="P3175" s="24" t="s">
        <v>3284</v>
      </c>
      <c r="Q3175" s="24" t="s">
        <v>3285</v>
      </c>
      <c r="R3175" s="24" t="s">
        <v>988</v>
      </c>
    </row>
    <row r="3176" spans="1:18" ht="66.599999999999994">
      <c r="A3176" s="24">
        <v>3175</v>
      </c>
      <c r="B3176" s="24" t="s">
        <v>11972</v>
      </c>
      <c r="C3176" s="29">
        <v>202647002105</v>
      </c>
      <c r="D3176" s="24" t="s">
        <v>158</v>
      </c>
      <c r="E3176" s="24" t="s">
        <v>11973</v>
      </c>
      <c r="F3176" s="24" t="s">
        <v>3091</v>
      </c>
      <c r="G3176" s="24" t="s">
        <v>8349</v>
      </c>
      <c r="H3176" s="25" t="s">
        <v>11974</v>
      </c>
      <c r="I3176" s="24"/>
      <c r="J3176" s="24" t="s">
        <v>3048</v>
      </c>
      <c r="K3176" s="26">
        <v>46002</v>
      </c>
      <c r="L3176" s="26">
        <v>45092</v>
      </c>
      <c r="M3176" s="26">
        <v>46030</v>
      </c>
      <c r="N3176" s="24"/>
      <c r="O3176" s="26">
        <v>46030</v>
      </c>
      <c r="P3176" s="24" t="s">
        <v>3228</v>
      </c>
      <c r="Q3176" s="24" t="s">
        <v>3229</v>
      </c>
      <c r="R3176" s="24" t="s">
        <v>988</v>
      </c>
    </row>
    <row r="3177" spans="1:18" ht="53.4">
      <c r="A3177" s="24">
        <v>3176</v>
      </c>
      <c r="B3177" s="24" t="s">
        <v>11975</v>
      </c>
      <c r="C3177" s="29">
        <v>202621002162</v>
      </c>
      <c r="D3177" s="24" t="s">
        <v>41</v>
      </c>
      <c r="E3177" s="24" t="s">
        <v>11976</v>
      </c>
      <c r="F3177" s="24" t="s">
        <v>3052</v>
      </c>
      <c r="G3177" s="24" t="s">
        <v>10063</v>
      </c>
      <c r="H3177" s="25" t="s">
        <v>11977</v>
      </c>
      <c r="I3177" s="24" t="s">
        <v>23</v>
      </c>
      <c r="J3177" s="24" t="s">
        <v>3048</v>
      </c>
      <c r="K3177" s="26">
        <v>46002</v>
      </c>
      <c r="L3177" s="26">
        <v>46030</v>
      </c>
      <c r="M3177" s="26">
        <v>46030</v>
      </c>
      <c r="N3177" s="24"/>
      <c r="O3177" s="26">
        <v>46030</v>
      </c>
      <c r="P3177" s="24" t="s">
        <v>3049</v>
      </c>
      <c r="Q3177" s="24" t="s">
        <v>3050</v>
      </c>
      <c r="R3177" s="24" t="s">
        <v>988</v>
      </c>
    </row>
    <row r="3178" spans="1:18" ht="40.200000000000003">
      <c r="A3178" s="24">
        <v>3177</v>
      </c>
      <c r="B3178" s="24" t="s">
        <v>1998</v>
      </c>
      <c r="C3178" s="29">
        <v>202611002758</v>
      </c>
      <c r="D3178" s="24" t="s">
        <v>33</v>
      </c>
      <c r="E3178" s="24" t="s">
        <v>1999</v>
      </c>
      <c r="F3178" s="24" t="s">
        <v>3052</v>
      </c>
      <c r="G3178" s="24" t="s">
        <v>3319</v>
      </c>
      <c r="H3178" s="25" t="s">
        <v>11978</v>
      </c>
      <c r="I3178" s="24" t="s">
        <v>3152</v>
      </c>
      <c r="J3178" s="24" t="s">
        <v>3162</v>
      </c>
      <c r="K3178" s="26">
        <v>46029</v>
      </c>
      <c r="L3178" s="26">
        <v>46031</v>
      </c>
      <c r="M3178" s="26">
        <v>46031</v>
      </c>
      <c r="N3178" s="26">
        <v>46974</v>
      </c>
      <c r="O3178" s="24"/>
      <c r="P3178" s="24" t="s">
        <v>3141</v>
      </c>
      <c r="Q3178" s="24" t="s">
        <v>3142</v>
      </c>
      <c r="R3178" s="24" t="s">
        <v>968</v>
      </c>
    </row>
    <row r="3179" spans="1:18" ht="66.599999999999994">
      <c r="A3179" s="24">
        <v>3178</v>
      </c>
      <c r="B3179" s="24" t="s">
        <v>11979</v>
      </c>
      <c r="C3179" s="29">
        <v>202617002793</v>
      </c>
      <c r="D3179" s="24" t="s">
        <v>59</v>
      </c>
      <c r="E3179" s="24" t="s">
        <v>11980</v>
      </c>
      <c r="F3179" s="24" t="s">
        <v>3066</v>
      </c>
      <c r="G3179" s="24" t="s">
        <v>3319</v>
      </c>
      <c r="H3179" s="25" t="s">
        <v>11981</v>
      </c>
      <c r="I3179" s="24"/>
      <c r="J3179" s="24" t="s">
        <v>3048</v>
      </c>
      <c r="K3179" s="26">
        <v>45982</v>
      </c>
      <c r="L3179" s="26">
        <v>45121</v>
      </c>
      <c r="M3179" s="26">
        <v>46031</v>
      </c>
      <c r="N3179" s="24"/>
      <c r="O3179" s="26">
        <v>46031</v>
      </c>
      <c r="P3179" s="24" t="s">
        <v>3968</v>
      </c>
      <c r="Q3179" s="24" t="s">
        <v>3969</v>
      </c>
      <c r="R3179" s="24" t="s">
        <v>988</v>
      </c>
    </row>
    <row r="3180" spans="1:18" ht="53.4">
      <c r="A3180" s="24">
        <v>3179</v>
      </c>
      <c r="B3180" s="24" t="s">
        <v>11982</v>
      </c>
      <c r="C3180" s="29">
        <v>202647002626</v>
      </c>
      <c r="D3180" s="24" t="s">
        <v>39</v>
      </c>
      <c r="E3180" s="24" t="s">
        <v>11983</v>
      </c>
      <c r="F3180" s="24" t="s">
        <v>3165</v>
      </c>
      <c r="G3180" s="24" t="s">
        <v>3166</v>
      </c>
      <c r="H3180" s="25" t="s">
        <v>11984</v>
      </c>
      <c r="I3180" s="24"/>
      <c r="J3180" s="24" t="s">
        <v>3048</v>
      </c>
      <c r="K3180" s="26">
        <v>45995</v>
      </c>
      <c r="L3180" s="26">
        <v>46031</v>
      </c>
      <c r="M3180" s="26">
        <v>46031</v>
      </c>
      <c r="N3180" s="24"/>
      <c r="O3180" s="26">
        <v>46031</v>
      </c>
      <c r="P3180" s="24" t="s">
        <v>3321</v>
      </c>
      <c r="Q3180" s="24" t="s">
        <v>3322</v>
      </c>
      <c r="R3180" s="24" t="s">
        <v>988</v>
      </c>
    </row>
    <row r="3181" spans="1:18" ht="53.4">
      <c r="A3181" s="24">
        <v>3180</v>
      </c>
      <c r="B3181" s="24" t="s">
        <v>2000</v>
      </c>
      <c r="C3181" s="29">
        <v>202641002662</v>
      </c>
      <c r="D3181" s="24" t="s">
        <v>419</v>
      </c>
      <c r="E3181" s="24" t="s">
        <v>649</v>
      </c>
      <c r="F3181" s="24" t="s">
        <v>3052</v>
      </c>
      <c r="G3181" s="24" t="s">
        <v>419</v>
      </c>
      <c r="H3181" s="25" t="s">
        <v>11985</v>
      </c>
      <c r="I3181" s="24" t="s">
        <v>3152</v>
      </c>
      <c r="J3181" s="24" t="s">
        <v>3048</v>
      </c>
      <c r="K3181" s="26">
        <v>45909</v>
      </c>
      <c r="L3181" s="26">
        <v>46031</v>
      </c>
      <c r="M3181" s="26">
        <v>46031</v>
      </c>
      <c r="N3181" s="26">
        <v>46974</v>
      </c>
      <c r="O3181" s="24"/>
      <c r="P3181" s="24" t="s">
        <v>3248</v>
      </c>
      <c r="Q3181" s="24" t="s">
        <v>3249</v>
      </c>
      <c r="R3181" s="24" t="s">
        <v>968</v>
      </c>
    </row>
    <row r="3182" spans="1:18" ht="66.599999999999994">
      <c r="A3182" s="24">
        <v>3181</v>
      </c>
      <c r="B3182" s="24" t="s">
        <v>2001</v>
      </c>
      <c r="C3182" s="29">
        <v>202641002630</v>
      </c>
      <c r="D3182" s="24" t="s">
        <v>419</v>
      </c>
      <c r="E3182" s="24" t="s">
        <v>649</v>
      </c>
      <c r="F3182" s="24" t="s">
        <v>3052</v>
      </c>
      <c r="G3182" s="24" t="s">
        <v>419</v>
      </c>
      <c r="H3182" s="25" t="s">
        <v>11986</v>
      </c>
      <c r="I3182" s="24" t="s">
        <v>3152</v>
      </c>
      <c r="J3182" s="24" t="s">
        <v>3048</v>
      </c>
      <c r="K3182" s="26">
        <v>45909</v>
      </c>
      <c r="L3182" s="26">
        <v>46031</v>
      </c>
      <c r="M3182" s="26">
        <v>46031</v>
      </c>
      <c r="N3182" s="26">
        <v>46974</v>
      </c>
      <c r="O3182" s="24"/>
      <c r="P3182" s="24" t="s">
        <v>3248</v>
      </c>
      <c r="Q3182" s="24" t="s">
        <v>3249</v>
      </c>
      <c r="R3182" s="24" t="s">
        <v>968</v>
      </c>
    </row>
    <row r="3183" spans="1:18" ht="40.200000000000003">
      <c r="A3183" s="24">
        <v>3182</v>
      </c>
      <c r="B3183" s="24" t="s">
        <v>11987</v>
      </c>
      <c r="C3183" s="29">
        <v>202647002467</v>
      </c>
      <c r="D3183" s="24" t="s">
        <v>74</v>
      </c>
      <c r="E3183" s="24" t="s">
        <v>11988</v>
      </c>
      <c r="F3183" s="24" t="s">
        <v>3302</v>
      </c>
      <c r="G3183" s="24" t="s">
        <v>9848</v>
      </c>
      <c r="H3183" s="25" t="s">
        <v>11989</v>
      </c>
      <c r="I3183" s="24"/>
      <c r="J3183" s="24" t="s">
        <v>3048</v>
      </c>
      <c r="K3183" s="26">
        <v>46027</v>
      </c>
      <c r="L3183" s="26">
        <v>45086</v>
      </c>
      <c r="M3183" s="26">
        <v>46031</v>
      </c>
      <c r="N3183" s="24"/>
      <c r="O3183" s="26">
        <v>46031</v>
      </c>
      <c r="P3183" s="24" t="s">
        <v>3335</v>
      </c>
      <c r="Q3183" s="24" t="s">
        <v>3336</v>
      </c>
      <c r="R3183" s="24" t="s">
        <v>988</v>
      </c>
    </row>
    <row r="3184" spans="1:18" ht="53.4">
      <c r="A3184" s="24">
        <v>3183</v>
      </c>
      <c r="B3184" s="24" t="s">
        <v>11990</v>
      </c>
      <c r="C3184" s="29">
        <v>202647002663</v>
      </c>
      <c r="D3184" s="24" t="s">
        <v>122</v>
      </c>
      <c r="E3184" s="24" t="s">
        <v>11991</v>
      </c>
      <c r="F3184" s="24" t="s">
        <v>3302</v>
      </c>
      <c r="G3184" s="24" t="s">
        <v>5961</v>
      </c>
      <c r="H3184" s="25" t="s">
        <v>11992</v>
      </c>
      <c r="I3184" s="24"/>
      <c r="J3184" s="24" t="s">
        <v>3048</v>
      </c>
      <c r="K3184" s="26">
        <v>45995</v>
      </c>
      <c r="L3184" s="26">
        <v>45090</v>
      </c>
      <c r="M3184" s="26">
        <v>46031</v>
      </c>
      <c r="N3184" s="24"/>
      <c r="O3184" s="26">
        <v>46031</v>
      </c>
      <c r="P3184" s="24" t="s">
        <v>8482</v>
      </c>
      <c r="Q3184" s="24" t="s">
        <v>8483</v>
      </c>
      <c r="R3184" s="24" t="s">
        <v>988</v>
      </c>
    </row>
    <row r="3185" spans="1:18" ht="27">
      <c r="A3185" s="24">
        <v>3184</v>
      </c>
      <c r="B3185" s="24" t="s">
        <v>11993</v>
      </c>
      <c r="C3185" s="29">
        <v>202618002815</v>
      </c>
      <c r="D3185" s="24" t="s">
        <v>136</v>
      </c>
      <c r="E3185" s="24" t="s">
        <v>11994</v>
      </c>
      <c r="F3185" s="24" t="s">
        <v>3045</v>
      </c>
      <c r="G3185" s="24" t="s">
        <v>5688</v>
      </c>
      <c r="H3185" s="25" t="s">
        <v>11995</v>
      </c>
      <c r="I3185" s="24"/>
      <c r="J3185" s="24" t="s">
        <v>3048</v>
      </c>
      <c r="K3185" s="26">
        <v>46031</v>
      </c>
      <c r="L3185" s="26">
        <v>46031</v>
      </c>
      <c r="M3185" s="26">
        <v>46031</v>
      </c>
      <c r="N3185" s="24"/>
      <c r="O3185" s="26">
        <v>46034</v>
      </c>
      <c r="P3185" s="24" t="s">
        <v>3435</v>
      </c>
      <c r="Q3185" s="24" t="s">
        <v>3159</v>
      </c>
      <c r="R3185" s="24" t="s">
        <v>988</v>
      </c>
    </row>
    <row r="3186" spans="1:18" ht="40.200000000000003">
      <c r="A3186" s="24">
        <v>3185</v>
      </c>
      <c r="B3186" s="24" t="s">
        <v>2002</v>
      </c>
      <c r="C3186" s="29">
        <v>202641002561</v>
      </c>
      <c r="D3186" s="24" t="s">
        <v>40</v>
      </c>
      <c r="E3186" s="24" t="s">
        <v>2003</v>
      </c>
      <c r="F3186" s="24" t="s">
        <v>3091</v>
      </c>
      <c r="G3186" s="24" t="s">
        <v>4104</v>
      </c>
      <c r="H3186" s="25" t="s">
        <v>11996</v>
      </c>
      <c r="I3186" s="24" t="s">
        <v>3152</v>
      </c>
      <c r="J3186" s="24" t="s">
        <v>3048</v>
      </c>
      <c r="K3186" s="26">
        <v>46029</v>
      </c>
      <c r="L3186" s="26">
        <v>46031</v>
      </c>
      <c r="M3186" s="26">
        <v>46031</v>
      </c>
      <c r="N3186" s="26">
        <v>46974</v>
      </c>
      <c r="O3186" s="24"/>
      <c r="P3186" s="24" t="s">
        <v>3098</v>
      </c>
      <c r="Q3186" s="24" t="s">
        <v>3099</v>
      </c>
      <c r="R3186" s="24" t="s">
        <v>968</v>
      </c>
    </row>
    <row r="3187" spans="1:18" ht="53.4">
      <c r="A3187" s="24">
        <v>3186</v>
      </c>
      <c r="B3187" s="24" t="s">
        <v>1996</v>
      </c>
      <c r="C3187" s="29">
        <v>202641002533</v>
      </c>
      <c r="D3187" s="24" t="s">
        <v>40</v>
      </c>
      <c r="E3187" s="24" t="s">
        <v>1997</v>
      </c>
      <c r="F3187" s="24" t="s">
        <v>3091</v>
      </c>
      <c r="G3187" s="24" t="s">
        <v>4104</v>
      </c>
      <c r="H3187" s="25" t="s">
        <v>11997</v>
      </c>
      <c r="I3187" s="24" t="s">
        <v>23</v>
      </c>
      <c r="J3187" s="24" t="s">
        <v>3048</v>
      </c>
      <c r="K3187" s="26">
        <v>46030</v>
      </c>
      <c r="L3187" s="26">
        <v>46031</v>
      </c>
      <c r="M3187" s="26">
        <v>46031</v>
      </c>
      <c r="N3187" s="26">
        <v>46974</v>
      </c>
      <c r="O3187" s="24"/>
      <c r="P3187" s="24" t="s">
        <v>3404</v>
      </c>
      <c r="Q3187" s="24" t="s">
        <v>3405</v>
      </c>
      <c r="R3187" s="24" t="s">
        <v>974</v>
      </c>
    </row>
    <row r="3188" spans="1:18" ht="40.200000000000003">
      <c r="A3188" s="24">
        <v>3187</v>
      </c>
      <c r="B3188" s="24" t="s">
        <v>11998</v>
      </c>
      <c r="C3188" s="29">
        <v>202617002528</v>
      </c>
      <c r="D3188" s="24" t="s">
        <v>49</v>
      </c>
      <c r="E3188" s="24" t="s">
        <v>11999</v>
      </c>
      <c r="F3188" s="24" t="s">
        <v>3066</v>
      </c>
      <c r="G3188" s="24" t="s">
        <v>3067</v>
      </c>
      <c r="H3188" s="25" t="s">
        <v>12000</v>
      </c>
      <c r="I3188" s="24"/>
      <c r="J3188" s="24" t="s">
        <v>3048</v>
      </c>
      <c r="K3188" s="26">
        <v>45875</v>
      </c>
      <c r="L3188" s="26">
        <v>45380</v>
      </c>
      <c r="M3188" s="26">
        <v>46031</v>
      </c>
      <c r="N3188" s="24"/>
      <c r="O3188" s="26">
        <v>46031</v>
      </c>
      <c r="P3188" s="24" t="s">
        <v>3135</v>
      </c>
      <c r="Q3188" s="24" t="s">
        <v>3136</v>
      </c>
      <c r="R3188" s="24" t="s">
        <v>988</v>
      </c>
    </row>
    <row r="3189" spans="1:18" ht="40.200000000000003">
      <c r="A3189" s="24">
        <v>3188</v>
      </c>
      <c r="B3189" s="24" t="s">
        <v>12001</v>
      </c>
      <c r="C3189" s="29">
        <v>202617002450</v>
      </c>
      <c r="D3189" s="24" t="s">
        <v>79</v>
      </c>
      <c r="E3189" s="24" t="s">
        <v>12002</v>
      </c>
      <c r="F3189" s="24" t="s">
        <v>3432</v>
      </c>
      <c r="G3189" s="24" t="s">
        <v>7406</v>
      </c>
      <c r="H3189" s="25" t="s">
        <v>12003</v>
      </c>
      <c r="I3189" s="24"/>
      <c r="J3189" s="24" t="s">
        <v>3048</v>
      </c>
      <c r="K3189" s="26">
        <v>46000</v>
      </c>
      <c r="L3189" s="26">
        <v>45092</v>
      </c>
      <c r="M3189" s="26">
        <v>46031</v>
      </c>
      <c r="N3189" s="24"/>
      <c r="O3189" s="26">
        <v>46031</v>
      </c>
      <c r="P3189" s="24" t="s">
        <v>3075</v>
      </c>
      <c r="Q3189" s="24" t="s">
        <v>3076</v>
      </c>
      <c r="R3189" s="24" t="s">
        <v>988</v>
      </c>
    </row>
    <row r="3190" spans="1:18" ht="40.200000000000003">
      <c r="A3190" s="24">
        <v>3189</v>
      </c>
      <c r="B3190" s="24" t="s">
        <v>12004</v>
      </c>
      <c r="C3190" s="29">
        <v>202617002756</v>
      </c>
      <c r="D3190" s="24" t="s">
        <v>32</v>
      </c>
      <c r="E3190" s="24" t="s">
        <v>12005</v>
      </c>
      <c r="F3190" s="24" t="s">
        <v>3066</v>
      </c>
      <c r="G3190" s="24" t="s">
        <v>3067</v>
      </c>
      <c r="H3190" s="25" t="s">
        <v>12006</v>
      </c>
      <c r="I3190" s="24"/>
      <c r="J3190" s="24" t="s">
        <v>3048</v>
      </c>
      <c r="K3190" s="26">
        <v>46029</v>
      </c>
      <c r="L3190" s="26">
        <v>45205</v>
      </c>
      <c r="M3190" s="26">
        <v>46031</v>
      </c>
      <c r="N3190" s="24"/>
      <c r="O3190" s="26">
        <v>46031</v>
      </c>
      <c r="P3190" s="24" t="s">
        <v>3173</v>
      </c>
      <c r="Q3190" s="24" t="s">
        <v>3174</v>
      </c>
      <c r="R3190" s="24" t="s">
        <v>988</v>
      </c>
    </row>
    <row r="3191" spans="1:18" ht="40.200000000000003">
      <c r="A3191" s="24">
        <v>3190</v>
      </c>
      <c r="B3191" s="24" t="s">
        <v>12007</v>
      </c>
      <c r="C3191" s="29">
        <v>202642002817</v>
      </c>
      <c r="D3191" s="24" t="s">
        <v>178</v>
      </c>
      <c r="E3191" s="24" t="s">
        <v>12008</v>
      </c>
      <c r="F3191" s="24" t="s">
        <v>3091</v>
      </c>
      <c r="G3191" s="24" t="s">
        <v>4371</v>
      </c>
      <c r="H3191" s="25" t="s">
        <v>12009</v>
      </c>
      <c r="I3191" s="24"/>
      <c r="J3191" s="24" t="s">
        <v>3162</v>
      </c>
      <c r="K3191" s="26">
        <v>46031</v>
      </c>
      <c r="L3191" s="26">
        <v>46031</v>
      </c>
      <c r="M3191" s="26">
        <v>46031</v>
      </c>
      <c r="N3191" s="24"/>
      <c r="O3191" s="26">
        <v>46032</v>
      </c>
      <c r="P3191" s="24" t="s">
        <v>3388</v>
      </c>
      <c r="Q3191" s="24" t="s">
        <v>3389</v>
      </c>
      <c r="R3191" s="24" t="s">
        <v>988</v>
      </c>
    </row>
    <row r="3192" spans="1:18" ht="40.200000000000003">
      <c r="A3192" s="24">
        <v>3191</v>
      </c>
      <c r="B3192" s="24" t="s">
        <v>12010</v>
      </c>
      <c r="C3192" s="29">
        <v>202647002668</v>
      </c>
      <c r="D3192" s="24" t="s">
        <v>31</v>
      </c>
      <c r="E3192" s="24" t="s">
        <v>12011</v>
      </c>
      <c r="F3192" s="24" t="s">
        <v>3091</v>
      </c>
      <c r="G3192" s="24" t="s">
        <v>31</v>
      </c>
      <c r="H3192" s="25" t="s">
        <v>12012</v>
      </c>
      <c r="I3192" s="24"/>
      <c r="J3192" s="24" t="s">
        <v>3048</v>
      </c>
      <c r="K3192" s="26">
        <v>46029</v>
      </c>
      <c r="L3192" s="26">
        <v>45148</v>
      </c>
      <c r="M3192" s="26">
        <v>46031</v>
      </c>
      <c r="N3192" s="24"/>
      <c r="O3192" s="26">
        <v>46031</v>
      </c>
      <c r="P3192" s="24" t="s">
        <v>4022</v>
      </c>
      <c r="Q3192" s="24" t="s">
        <v>3104</v>
      </c>
      <c r="R3192" s="24" t="s">
        <v>988</v>
      </c>
    </row>
    <row r="3193" spans="1:18" ht="53.4">
      <c r="A3193" s="24">
        <v>3192</v>
      </c>
      <c r="B3193" s="24" t="s">
        <v>2004</v>
      </c>
      <c r="C3193" s="29">
        <v>202611002893</v>
      </c>
      <c r="D3193" s="24" t="s">
        <v>56</v>
      </c>
      <c r="E3193" s="24" t="s">
        <v>2005</v>
      </c>
      <c r="F3193" s="24" t="s">
        <v>3091</v>
      </c>
      <c r="G3193" s="24" t="s">
        <v>6462</v>
      </c>
      <c r="H3193" s="25" t="s">
        <v>12013</v>
      </c>
      <c r="I3193" s="24" t="s">
        <v>3152</v>
      </c>
      <c r="J3193" s="24" t="s">
        <v>3048</v>
      </c>
      <c r="K3193" s="26">
        <v>46030</v>
      </c>
      <c r="L3193" s="26">
        <v>46032</v>
      </c>
      <c r="M3193" s="26">
        <v>46032</v>
      </c>
      <c r="N3193" s="26">
        <v>46975</v>
      </c>
      <c r="O3193" s="24"/>
      <c r="P3193" s="24" t="s">
        <v>3079</v>
      </c>
      <c r="Q3193" s="24" t="s">
        <v>3080</v>
      </c>
      <c r="R3193" s="24" t="s">
        <v>968</v>
      </c>
    </row>
    <row r="3194" spans="1:18" ht="27">
      <c r="A3194" s="24">
        <v>3193</v>
      </c>
      <c r="B3194" s="24" t="s">
        <v>2011</v>
      </c>
      <c r="C3194" s="29">
        <v>202611003171</v>
      </c>
      <c r="D3194" s="24" t="s">
        <v>167</v>
      </c>
      <c r="E3194" s="24" t="s">
        <v>2012</v>
      </c>
      <c r="F3194" s="24" t="s">
        <v>3091</v>
      </c>
      <c r="G3194" s="24" t="s">
        <v>3728</v>
      </c>
      <c r="H3194" s="25" t="s">
        <v>12014</v>
      </c>
      <c r="I3194" s="24" t="s">
        <v>23</v>
      </c>
      <c r="J3194" s="24" t="s">
        <v>3048</v>
      </c>
      <c r="K3194" s="26">
        <v>46034</v>
      </c>
      <c r="L3194" s="26">
        <v>46034</v>
      </c>
      <c r="M3194" s="26">
        <v>46034</v>
      </c>
      <c r="N3194" s="26">
        <v>46977</v>
      </c>
      <c r="O3194" s="24"/>
      <c r="P3194" s="24" t="s">
        <v>3968</v>
      </c>
      <c r="Q3194" s="24" t="s">
        <v>3969</v>
      </c>
      <c r="R3194" s="24" t="s">
        <v>974</v>
      </c>
    </row>
    <row r="3195" spans="1:18" ht="27">
      <c r="A3195" s="24">
        <v>3194</v>
      </c>
      <c r="B3195" s="24" t="s">
        <v>12015</v>
      </c>
      <c r="C3195" s="29">
        <v>202647003103</v>
      </c>
      <c r="D3195" s="24" t="s">
        <v>354</v>
      </c>
      <c r="E3195" s="24" t="s">
        <v>12016</v>
      </c>
      <c r="F3195" s="24" t="s">
        <v>3091</v>
      </c>
      <c r="G3195" s="24" t="s">
        <v>12017</v>
      </c>
      <c r="H3195" s="25" t="s">
        <v>12018</v>
      </c>
      <c r="I3195" s="24"/>
      <c r="J3195" s="24" t="s">
        <v>3048</v>
      </c>
      <c r="K3195" s="26">
        <v>46003</v>
      </c>
      <c r="L3195" s="26">
        <v>45091</v>
      </c>
      <c r="M3195" s="26">
        <v>46034</v>
      </c>
      <c r="N3195" s="24"/>
      <c r="O3195" s="26">
        <v>46034</v>
      </c>
      <c r="P3195" s="24" t="s">
        <v>3388</v>
      </c>
      <c r="Q3195" s="24" t="s">
        <v>3389</v>
      </c>
      <c r="R3195" s="24" t="s">
        <v>988</v>
      </c>
    </row>
    <row r="3196" spans="1:18" ht="53.4">
      <c r="A3196" s="24">
        <v>3195</v>
      </c>
      <c r="B3196" s="24" t="s">
        <v>12019</v>
      </c>
      <c r="C3196" s="29">
        <v>202617003092</v>
      </c>
      <c r="D3196" s="24" t="s">
        <v>91</v>
      </c>
      <c r="E3196" s="24" t="s">
        <v>12020</v>
      </c>
      <c r="F3196" s="24" t="s">
        <v>3117</v>
      </c>
      <c r="G3196" s="24" t="s">
        <v>12021</v>
      </c>
      <c r="H3196" s="25" t="s">
        <v>12022</v>
      </c>
      <c r="I3196" s="24"/>
      <c r="J3196" s="24" t="s">
        <v>3048</v>
      </c>
      <c r="K3196" s="26">
        <v>45987</v>
      </c>
      <c r="L3196" s="26">
        <v>45090</v>
      </c>
      <c r="M3196" s="26">
        <v>46034</v>
      </c>
      <c r="N3196" s="24"/>
      <c r="O3196" s="26">
        <v>46034</v>
      </c>
      <c r="P3196" s="24" t="s">
        <v>3109</v>
      </c>
      <c r="Q3196" s="24" t="s">
        <v>3110</v>
      </c>
      <c r="R3196" s="24" t="s">
        <v>988</v>
      </c>
    </row>
    <row r="3197" spans="1:18" ht="53.4">
      <c r="A3197" s="24">
        <v>3196</v>
      </c>
      <c r="B3197" s="24" t="s">
        <v>12023</v>
      </c>
      <c r="C3197" s="29">
        <v>202617003094</v>
      </c>
      <c r="D3197" s="24" t="s">
        <v>53</v>
      </c>
      <c r="E3197" s="24" t="s">
        <v>12024</v>
      </c>
      <c r="F3197" s="24" t="s">
        <v>3066</v>
      </c>
      <c r="G3197" s="24" t="s">
        <v>3067</v>
      </c>
      <c r="H3197" s="25" t="s">
        <v>12025</v>
      </c>
      <c r="I3197" s="24"/>
      <c r="J3197" s="24" t="s">
        <v>3048</v>
      </c>
      <c r="K3197" s="26">
        <v>46029</v>
      </c>
      <c r="L3197" s="26">
        <v>45176</v>
      </c>
      <c r="M3197" s="26">
        <v>46034</v>
      </c>
      <c r="N3197" s="24"/>
      <c r="O3197" s="26">
        <v>46034</v>
      </c>
      <c r="P3197" s="24" t="s">
        <v>3233</v>
      </c>
      <c r="Q3197" s="24" t="s">
        <v>3234</v>
      </c>
      <c r="R3197" s="24" t="s">
        <v>988</v>
      </c>
    </row>
    <row r="3198" spans="1:18" ht="40.200000000000003">
      <c r="A3198" s="24">
        <v>3197</v>
      </c>
      <c r="B3198" s="24" t="s">
        <v>2007</v>
      </c>
      <c r="C3198" s="29">
        <v>202611003235</v>
      </c>
      <c r="D3198" s="24" t="s">
        <v>63</v>
      </c>
      <c r="E3198" s="24" t="s">
        <v>2008</v>
      </c>
      <c r="F3198" s="24" t="s">
        <v>3052</v>
      </c>
      <c r="G3198" s="24" t="s">
        <v>4014</v>
      </c>
      <c r="H3198" s="25" t="s">
        <v>12026</v>
      </c>
      <c r="I3198" s="24" t="s">
        <v>3152</v>
      </c>
      <c r="J3198" s="24" t="s">
        <v>3048</v>
      </c>
      <c r="K3198" s="26">
        <v>46006</v>
      </c>
      <c r="L3198" s="26">
        <v>46034</v>
      </c>
      <c r="M3198" s="26">
        <v>46034</v>
      </c>
      <c r="N3198" s="26">
        <v>46977</v>
      </c>
      <c r="O3198" s="24"/>
      <c r="P3198" s="24" t="s">
        <v>3422</v>
      </c>
      <c r="Q3198" s="24" t="s">
        <v>3423</v>
      </c>
      <c r="R3198" s="24" t="s">
        <v>968</v>
      </c>
    </row>
    <row r="3199" spans="1:18" ht="40.200000000000003">
      <c r="A3199" s="24">
        <v>3198</v>
      </c>
      <c r="B3199" s="24" t="s">
        <v>2006</v>
      </c>
      <c r="C3199" s="29">
        <v>202641003208</v>
      </c>
      <c r="D3199" s="24" t="s">
        <v>69</v>
      </c>
      <c r="E3199" s="24" t="s">
        <v>649</v>
      </c>
      <c r="F3199" s="24" t="s">
        <v>3052</v>
      </c>
      <c r="G3199" s="24" t="s">
        <v>69</v>
      </c>
      <c r="H3199" s="25" t="s">
        <v>12027</v>
      </c>
      <c r="I3199" s="24" t="s">
        <v>3152</v>
      </c>
      <c r="J3199" s="24" t="s">
        <v>3048</v>
      </c>
      <c r="K3199" s="26">
        <v>45938</v>
      </c>
      <c r="L3199" s="26">
        <v>46034</v>
      </c>
      <c r="M3199" s="26">
        <v>46034</v>
      </c>
      <c r="N3199" s="26">
        <v>46977</v>
      </c>
      <c r="O3199" s="24"/>
      <c r="P3199" s="24" t="s">
        <v>7101</v>
      </c>
      <c r="Q3199" s="24" t="s">
        <v>3225</v>
      </c>
      <c r="R3199" s="24" t="s">
        <v>968</v>
      </c>
    </row>
    <row r="3200" spans="1:18" ht="27">
      <c r="A3200" s="24">
        <v>3199</v>
      </c>
      <c r="B3200" s="24" t="s">
        <v>12028</v>
      </c>
      <c r="C3200" s="29">
        <v>202647003107</v>
      </c>
      <c r="D3200" s="24" t="s">
        <v>391</v>
      </c>
      <c r="E3200" s="24" t="s">
        <v>12029</v>
      </c>
      <c r="F3200" s="24" t="s">
        <v>3059</v>
      </c>
      <c r="G3200" s="24" t="s">
        <v>8689</v>
      </c>
      <c r="H3200" s="25" t="s">
        <v>12030</v>
      </c>
      <c r="I3200" s="24"/>
      <c r="J3200" s="24" t="s">
        <v>3048</v>
      </c>
      <c r="K3200" s="26">
        <v>46028</v>
      </c>
      <c r="L3200" s="26">
        <v>45030</v>
      </c>
      <c r="M3200" s="26">
        <v>46034</v>
      </c>
      <c r="N3200" s="24"/>
      <c r="O3200" s="26">
        <v>46035</v>
      </c>
      <c r="P3200" s="24" t="s">
        <v>3062</v>
      </c>
      <c r="Q3200" s="24" t="s">
        <v>3063</v>
      </c>
      <c r="R3200" s="24" t="s">
        <v>988</v>
      </c>
    </row>
    <row r="3201" spans="1:18" ht="53.4">
      <c r="A3201" s="24">
        <v>3200</v>
      </c>
      <c r="B3201" s="24" t="s">
        <v>12031</v>
      </c>
      <c r="C3201" s="29">
        <v>202617003115</v>
      </c>
      <c r="D3201" s="24" t="s">
        <v>32</v>
      </c>
      <c r="E3201" s="24" t="s">
        <v>12032</v>
      </c>
      <c r="F3201" s="24" t="s">
        <v>3066</v>
      </c>
      <c r="G3201" s="24" t="s">
        <v>3067</v>
      </c>
      <c r="H3201" s="25" t="s">
        <v>12033</v>
      </c>
      <c r="I3201" s="24"/>
      <c r="J3201" s="24" t="s">
        <v>3048</v>
      </c>
      <c r="K3201" s="26">
        <v>46028</v>
      </c>
      <c r="L3201" s="26">
        <v>45141</v>
      </c>
      <c r="M3201" s="26">
        <v>46034</v>
      </c>
      <c r="N3201" s="24"/>
      <c r="O3201" s="26">
        <v>46034</v>
      </c>
      <c r="P3201" s="24" t="s">
        <v>3254</v>
      </c>
      <c r="Q3201" s="24" t="s">
        <v>3255</v>
      </c>
      <c r="R3201" s="24" t="s">
        <v>988</v>
      </c>
    </row>
    <row r="3202" spans="1:18" ht="53.4">
      <c r="A3202" s="24">
        <v>3201</v>
      </c>
      <c r="B3202" s="24" t="s">
        <v>12034</v>
      </c>
      <c r="C3202" s="29">
        <v>202621003110</v>
      </c>
      <c r="D3202" s="24" t="s">
        <v>45</v>
      </c>
      <c r="E3202" s="24" t="s">
        <v>12035</v>
      </c>
      <c r="F3202" s="24" t="s">
        <v>3052</v>
      </c>
      <c r="G3202" s="24" t="s">
        <v>45</v>
      </c>
      <c r="H3202" s="25" t="s">
        <v>12036</v>
      </c>
      <c r="I3202" s="24" t="s">
        <v>23</v>
      </c>
      <c r="J3202" s="24" t="s">
        <v>3048</v>
      </c>
      <c r="K3202" s="26">
        <v>45989</v>
      </c>
      <c r="L3202" s="26">
        <v>46034</v>
      </c>
      <c r="M3202" s="26">
        <v>46034</v>
      </c>
      <c r="N3202" s="24"/>
      <c r="O3202" s="26">
        <v>46034</v>
      </c>
      <c r="P3202" s="24" t="s">
        <v>3414</v>
      </c>
      <c r="Q3202" s="24" t="s">
        <v>3415</v>
      </c>
      <c r="R3202" s="24" t="s">
        <v>988</v>
      </c>
    </row>
    <row r="3203" spans="1:18" ht="40.200000000000003">
      <c r="A3203" s="24">
        <v>3202</v>
      </c>
      <c r="B3203" s="24" t="s">
        <v>12037</v>
      </c>
      <c r="C3203" s="29">
        <v>202617003109</v>
      </c>
      <c r="D3203" s="24" t="s">
        <v>32</v>
      </c>
      <c r="E3203" s="24" t="s">
        <v>12038</v>
      </c>
      <c r="F3203" s="24" t="s">
        <v>3066</v>
      </c>
      <c r="G3203" s="24" t="s">
        <v>3067</v>
      </c>
      <c r="H3203" s="25" t="s">
        <v>12039</v>
      </c>
      <c r="I3203" s="24"/>
      <c r="J3203" s="24" t="s">
        <v>3048</v>
      </c>
      <c r="K3203" s="26">
        <v>46009</v>
      </c>
      <c r="L3203" s="26">
        <v>45404</v>
      </c>
      <c r="M3203" s="26">
        <v>46034</v>
      </c>
      <c r="N3203" s="24"/>
      <c r="O3203" s="26">
        <v>46034</v>
      </c>
      <c r="P3203" s="24" t="s">
        <v>3204</v>
      </c>
      <c r="Q3203" s="24" t="s">
        <v>3205</v>
      </c>
      <c r="R3203" s="24" t="s">
        <v>988</v>
      </c>
    </row>
    <row r="3204" spans="1:18" ht="40.200000000000003">
      <c r="A3204" s="24">
        <v>3203</v>
      </c>
      <c r="B3204" s="24" t="s">
        <v>12040</v>
      </c>
      <c r="C3204" s="29">
        <v>202617003074</v>
      </c>
      <c r="D3204" s="24" t="s">
        <v>162</v>
      </c>
      <c r="E3204" s="24" t="s">
        <v>12041</v>
      </c>
      <c r="F3204" s="24" t="s">
        <v>4630</v>
      </c>
      <c r="G3204" s="24" t="s">
        <v>12042</v>
      </c>
      <c r="H3204" s="25" t="s">
        <v>12043</v>
      </c>
      <c r="I3204" s="24"/>
      <c r="J3204" s="24" t="s">
        <v>3048</v>
      </c>
      <c r="K3204" s="26">
        <v>46003</v>
      </c>
      <c r="L3204" s="26">
        <v>45097</v>
      </c>
      <c r="M3204" s="26">
        <v>46034</v>
      </c>
      <c r="N3204" s="24"/>
      <c r="O3204" s="26">
        <v>46034</v>
      </c>
      <c r="P3204" s="24" t="s">
        <v>3084</v>
      </c>
      <c r="Q3204" s="24" t="s">
        <v>3085</v>
      </c>
      <c r="R3204" s="24" t="s">
        <v>988</v>
      </c>
    </row>
    <row r="3205" spans="1:18" ht="66.599999999999994">
      <c r="A3205" s="24">
        <v>3204</v>
      </c>
      <c r="B3205" s="24" t="s">
        <v>12044</v>
      </c>
      <c r="C3205" s="29">
        <v>202617003089</v>
      </c>
      <c r="D3205" s="24" t="s">
        <v>108</v>
      </c>
      <c r="E3205" s="24" t="s">
        <v>12045</v>
      </c>
      <c r="F3205" s="24" t="s">
        <v>3312</v>
      </c>
      <c r="G3205" s="24" t="s">
        <v>12046</v>
      </c>
      <c r="H3205" s="25" t="s">
        <v>12047</v>
      </c>
      <c r="I3205" s="24"/>
      <c r="J3205" s="24" t="s">
        <v>3048</v>
      </c>
      <c r="K3205" s="26">
        <v>46000</v>
      </c>
      <c r="L3205" s="26">
        <v>45120</v>
      </c>
      <c r="M3205" s="26">
        <v>46034</v>
      </c>
      <c r="N3205" s="24"/>
      <c r="O3205" s="26">
        <v>46034</v>
      </c>
      <c r="P3205" s="24" t="s">
        <v>3109</v>
      </c>
      <c r="Q3205" s="24" t="s">
        <v>3110</v>
      </c>
      <c r="R3205" s="24" t="s">
        <v>988</v>
      </c>
    </row>
    <row r="3206" spans="1:18" ht="40.200000000000003">
      <c r="A3206" s="24">
        <v>3205</v>
      </c>
      <c r="B3206" s="24" t="s">
        <v>12048</v>
      </c>
      <c r="C3206" s="29">
        <v>202648003081</v>
      </c>
      <c r="D3206" s="24" t="s">
        <v>138</v>
      </c>
      <c r="E3206" s="24" t="s">
        <v>12049</v>
      </c>
      <c r="F3206" s="24" t="s">
        <v>3045</v>
      </c>
      <c r="G3206" s="24" t="s">
        <v>3046</v>
      </c>
      <c r="H3206" s="25" t="s">
        <v>12050</v>
      </c>
      <c r="I3206" s="24"/>
      <c r="J3206" s="24" t="s">
        <v>3162</v>
      </c>
      <c r="K3206" s="26">
        <v>45996</v>
      </c>
      <c r="L3206" s="26">
        <v>46034</v>
      </c>
      <c r="M3206" s="26">
        <v>46034</v>
      </c>
      <c r="N3206" s="24"/>
      <c r="O3206" s="26">
        <v>46034</v>
      </c>
      <c r="P3206" s="24" t="s">
        <v>3168</v>
      </c>
      <c r="Q3206" s="24" t="s">
        <v>3050</v>
      </c>
      <c r="R3206" s="24" t="s">
        <v>988</v>
      </c>
    </row>
    <row r="3207" spans="1:18" ht="40.200000000000003">
      <c r="A3207" s="24">
        <v>3206</v>
      </c>
      <c r="B3207" s="24" t="s">
        <v>12051</v>
      </c>
      <c r="C3207" s="29">
        <v>202617003070</v>
      </c>
      <c r="D3207" s="24" t="s">
        <v>429</v>
      </c>
      <c r="E3207" s="24" t="s">
        <v>12052</v>
      </c>
      <c r="F3207" s="24" t="s">
        <v>3473</v>
      </c>
      <c r="G3207" s="24" t="s">
        <v>12042</v>
      </c>
      <c r="H3207" s="25" t="s">
        <v>12053</v>
      </c>
      <c r="I3207" s="24"/>
      <c r="J3207" s="24" t="s">
        <v>3048</v>
      </c>
      <c r="K3207" s="26">
        <v>46003</v>
      </c>
      <c r="L3207" s="26">
        <v>45097</v>
      </c>
      <c r="M3207" s="26">
        <v>46034</v>
      </c>
      <c r="N3207" s="24"/>
      <c r="O3207" s="26">
        <v>46034</v>
      </c>
      <c r="P3207" s="24" t="s">
        <v>3084</v>
      </c>
      <c r="Q3207" s="24" t="s">
        <v>3085</v>
      </c>
      <c r="R3207" s="24" t="s">
        <v>988</v>
      </c>
    </row>
    <row r="3208" spans="1:18" ht="53.4">
      <c r="A3208" s="24">
        <v>3207</v>
      </c>
      <c r="B3208" s="24" t="s">
        <v>12054</v>
      </c>
      <c r="C3208" s="29">
        <v>202647003116</v>
      </c>
      <c r="D3208" s="24" t="s">
        <v>31</v>
      </c>
      <c r="E3208" s="24" t="s">
        <v>12055</v>
      </c>
      <c r="F3208" s="24" t="s">
        <v>3091</v>
      </c>
      <c r="G3208" s="24" t="s">
        <v>31</v>
      </c>
      <c r="H3208" s="25" t="s">
        <v>12056</v>
      </c>
      <c r="I3208" s="24"/>
      <c r="J3208" s="24" t="s">
        <v>3048</v>
      </c>
      <c r="K3208" s="26">
        <v>46029</v>
      </c>
      <c r="L3208" s="26">
        <v>45152</v>
      </c>
      <c r="M3208" s="26">
        <v>46034</v>
      </c>
      <c r="N3208" s="24"/>
      <c r="O3208" s="26">
        <v>46034</v>
      </c>
      <c r="P3208" s="24" t="s">
        <v>3103</v>
      </c>
      <c r="Q3208" s="24" t="s">
        <v>3104</v>
      </c>
      <c r="R3208" s="24" t="s">
        <v>988</v>
      </c>
    </row>
    <row r="3209" spans="1:18" ht="66.599999999999994">
      <c r="A3209" s="24">
        <v>3208</v>
      </c>
      <c r="B3209" s="24" t="s">
        <v>12057</v>
      </c>
      <c r="C3209" s="29">
        <v>202647003093</v>
      </c>
      <c r="D3209" s="24" t="s">
        <v>31</v>
      </c>
      <c r="E3209" s="24" t="s">
        <v>12058</v>
      </c>
      <c r="F3209" s="24" t="s">
        <v>3091</v>
      </c>
      <c r="G3209" s="24" t="s">
        <v>31</v>
      </c>
      <c r="H3209" s="25" t="s">
        <v>12059</v>
      </c>
      <c r="I3209" s="24"/>
      <c r="J3209" s="24" t="s">
        <v>3048</v>
      </c>
      <c r="K3209" s="26">
        <v>46029</v>
      </c>
      <c r="L3209" s="26">
        <v>46034</v>
      </c>
      <c r="M3209" s="26">
        <v>46034</v>
      </c>
      <c r="N3209" s="24"/>
      <c r="O3209" s="26">
        <v>46034</v>
      </c>
      <c r="P3209" s="24" t="s">
        <v>3352</v>
      </c>
      <c r="Q3209" s="24" t="s">
        <v>3216</v>
      </c>
      <c r="R3209" s="24" t="s">
        <v>988</v>
      </c>
    </row>
    <row r="3210" spans="1:18" ht="40.200000000000003">
      <c r="A3210" s="24">
        <v>3209</v>
      </c>
      <c r="B3210" s="24" t="s">
        <v>12060</v>
      </c>
      <c r="C3210" s="29">
        <v>202647003102</v>
      </c>
      <c r="D3210" s="24" t="s">
        <v>31</v>
      </c>
      <c r="E3210" s="24" t="s">
        <v>12061</v>
      </c>
      <c r="F3210" s="24" t="s">
        <v>3091</v>
      </c>
      <c r="G3210" s="24" t="s">
        <v>31</v>
      </c>
      <c r="H3210" s="25" t="s">
        <v>12062</v>
      </c>
      <c r="I3210" s="24"/>
      <c r="J3210" s="24" t="s">
        <v>3048</v>
      </c>
      <c r="K3210" s="26">
        <v>46029</v>
      </c>
      <c r="L3210" s="26">
        <v>45155</v>
      </c>
      <c r="M3210" s="26">
        <v>46034</v>
      </c>
      <c r="N3210" s="24"/>
      <c r="O3210" s="26">
        <v>46034</v>
      </c>
      <c r="P3210" s="24" t="s">
        <v>3908</v>
      </c>
      <c r="Q3210" s="24" t="s">
        <v>3193</v>
      </c>
      <c r="R3210" s="24" t="s">
        <v>988</v>
      </c>
    </row>
    <row r="3211" spans="1:18" ht="27">
      <c r="A3211" s="24">
        <v>3210</v>
      </c>
      <c r="B3211" s="24" t="s">
        <v>12063</v>
      </c>
      <c r="C3211" s="29">
        <v>202647003120</v>
      </c>
      <c r="D3211" s="24" t="s">
        <v>31</v>
      </c>
      <c r="E3211" s="24" t="s">
        <v>12064</v>
      </c>
      <c r="F3211" s="24" t="s">
        <v>3091</v>
      </c>
      <c r="G3211" s="24" t="s">
        <v>31</v>
      </c>
      <c r="H3211" s="25" t="s">
        <v>12065</v>
      </c>
      <c r="I3211" s="24"/>
      <c r="J3211" s="24" t="s">
        <v>3048</v>
      </c>
      <c r="K3211" s="26">
        <v>46029</v>
      </c>
      <c r="L3211" s="26">
        <v>45160</v>
      </c>
      <c r="M3211" s="26">
        <v>46034</v>
      </c>
      <c r="N3211" s="24"/>
      <c r="O3211" s="26">
        <v>46034</v>
      </c>
      <c r="P3211" s="24" t="s">
        <v>3215</v>
      </c>
      <c r="Q3211" s="24" t="s">
        <v>3216</v>
      </c>
      <c r="R3211" s="24" t="s">
        <v>988</v>
      </c>
    </row>
    <row r="3212" spans="1:18" ht="27">
      <c r="A3212" s="24">
        <v>3211</v>
      </c>
      <c r="B3212" s="24" t="s">
        <v>2009</v>
      </c>
      <c r="C3212" s="29">
        <v>202641003085</v>
      </c>
      <c r="D3212" s="24" t="s">
        <v>31</v>
      </c>
      <c r="E3212" s="24" t="s">
        <v>2010</v>
      </c>
      <c r="F3212" s="24" t="s">
        <v>3091</v>
      </c>
      <c r="G3212" s="24" t="s">
        <v>31</v>
      </c>
      <c r="H3212" s="25" t="s">
        <v>12066</v>
      </c>
      <c r="I3212" s="24" t="s">
        <v>3152</v>
      </c>
      <c r="J3212" s="24" t="s">
        <v>3048</v>
      </c>
      <c r="K3212" s="26">
        <v>46034</v>
      </c>
      <c r="L3212" s="26">
        <v>46034</v>
      </c>
      <c r="M3212" s="26">
        <v>46034</v>
      </c>
      <c r="N3212" s="26">
        <v>46977</v>
      </c>
      <c r="O3212" s="24"/>
      <c r="P3212" s="24" t="s">
        <v>4022</v>
      </c>
      <c r="Q3212" s="24" t="s">
        <v>3104</v>
      </c>
      <c r="R3212" s="24" t="s">
        <v>968</v>
      </c>
    </row>
    <row r="3213" spans="1:18" ht="53.4">
      <c r="A3213" s="24">
        <v>3212</v>
      </c>
      <c r="B3213" s="24" t="s">
        <v>12067</v>
      </c>
      <c r="C3213" s="29">
        <v>202641003539</v>
      </c>
      <c r="D3213" s="24" t="s">
        <v>39</v>
      </c>
      <c r="E3213" s="24" t="s">
        <v>12068</v>
      </c>
      <c r="F3213" s="24" t="s">
        <v>3165</v>
      </c>
      <c r="G3213" s="24" t="s">
        <v>3166</v>
      </c>
      <c r="H3213" s="25" t="s">
        <v>12069</v>
      </c>
      <c r="I3213" s="24" t="s">
        <v>23</v>
      </c>
      <c r="J3213" s="24" t="s">
        <v>3048</v>
      </c>
      <c r="K3213" s="26">
        <v>45944</v>
      </c>
      <c r="L3213" s="26">
        <v>46035</v>
      </c>
      <c r="M3213" s="26">
        <v>46035</v>
      </c>
      <c r="N3213" s="24"/>
      <c r="O3213" s="26">
        <v>46035</v>
      </c>
      <c r="P3213" s="24" t="s">
        <v>3103</v>
      </c>
      <c r="Q3213" s="24" t="s">
        <v>3104</v>
      </c>
      <c r="R3213" s="24" t="s">
        <v>988</v>
      </c>
    </row>
    <row r="3214" spans="1:18" ht="79.8">
      <c r="A3214" s="24">
        <v>3213</v>
      </c>
      <c r="B3214" s="24" t="s">
        <v>12070</v>
      </c>
      <c r="C3214" s="29">
        <v>202647003583</v>
      </c>
      <c r="D3214" s="24" t="s">
        <v>59</v>
      </c>
      <c r="E3214" s="24" t="s">
        <v>12071</v>
      </c>
      <c r="F3214" s="24" t="s">
        <v>3066</v>
      </c>
      <c r="G3214" s="24" t="s">
        <v>3319</v>
      </c>
      <c r="H3214" s="25" t="s">
        <v>12072</v>
      </c>
      <c r="I3214" s="24"/>
      <c r="J3214" s="24" t="s">
        <v>3048</v>
      </c>
      <c r="K3214" s="26">
        <v>45995</v>
      </c>
      <c r="L3214" s="26">
        <v>45131</v>
      </c>
      <c r="M3214" s="26">
        <v>46035</v>
      </c>
      <c r="N3214" s="24"/>
      <c r="O3214" s="26">
        <v>46035</v>
      </c>
      <c r="P3214" s="24" t="s">
        <v>3321</v>
      </c>
      <c r="Q3214" s="24" t="s">
        <v>3322</v>
      </c>
      <c r="R3214" s="24" t="s">
        <v>988</v>
      </c>
    </row>
    <row r="3215" spans="1:18" ht="53.4">
      <c r="A3215" s="24">
        <v>3214</v>
      </c>
      <c r="B3215" s="24" t="s">
        <v>12073</v>
      </c>
      <c r="C3215" s="29">
        <v>202617003529</v>
      </c>
      <c r="D3215" s="24" t="s">
        <v>48</v>
      </c>
      <c r="E3215" s="24" t="s">
        <v>12074</v>
      </c>
      <c r="F3215" s="24" t="s">
        <v>3066</v>
      </c>
      <c r="G3215" s="24" t="s">
        <v>3319</v>
      </c>
      <c r="H3215" s="25" t="s">
        <v>12075</v>
      </c>
      <c r="I3215" s="24"/>
      <c r="J3215" s="24" t="s">
        <v>3048</v>
      </c>
      <c r="K3215" s="26">
        <v>46010</v>
      </c>
      <c r="L3215" s="26">
        <v>45106</v>
      </c>
      <c r="M3215" s="26">
        <v>46035</v>
      </c>
      <c r="N3215" s="24"/>
      <c r="O3215" s="26">
        <v>46035</v>
      </c>
      <c r="P3215" s="24" t="s">
        <v>3968</v>
      </c>
      <c r="Q3215" s="24" t="s">
        <v>3969</v>
      </c>
      <c r="R3215" s="24" t="s">
        <v>988</v>
      </c>
    </row>
    <row r="3216" spans="1:18" ht="53.4">
      <c r="A3216" s="24">
        <v>3215</v>
      </c>
      <c r="B3216" s="24" t="s">
        <v>12076</v>
      </c>
      <c r="C3216" s="29">
        <v>202617003447</v>
      </c>
      <c r="D3216" s="24" t="s">
        <v>47</v>
      </c>
      <c r="E3216" s="24" t="s">
        <v>12077</v>
      </c>
      <c r="F3216" s="24" t="s">
        <v>3091</v>
      </c>
      <c r="G3216" s="24" t="s">
        <v>47</v>
      </c>
      <c r="H3216" s="25" t="s">
        <v>12078</v>
      </c>
      <c r="I3216" s="24"/>
      <c r="J3216" s="24" t="s">
        <v>3048</v>
      </c>
      <c r="K3216" s="26">
        <v>45993</v>
      </c>
      <c r="L3216" s="26">
        <v>45098</v>
      </c>
      <c r="M3216" s="26">
        <v>46035</v>
      </c>
      <c r="N3216" s="24"/>
      <c r="O3216" s="26">
        <v>46036</v>
      </c>
      <c r="P3216" s="24" t="s">
        <v>3726</v>
      </c>
      <c r="Q3216" s="24" t="s">
        <v>3727</v>
      </c>
      <c r="R3216" s="24" t="s">
        <v>988</v>
      </c>
    </row>
    <row r="3217" spans="1:18" ht="40.200000000000003">
      <c r="A3217" s="24">
        <v>3216</v>
      </c>
      <c r="B3217" s="24" t="s">
        <v>12079</v>
      </c>
      <c r="C3217" s="29">
        <v>202647003453</v>
      </c>
      <c r="D3217" s="24" t="s">
        <v>102</v>
      </c>
      <c r="E3217" s="24" t="s">
        <v>12080</v>
      </c>
      <c r="F3217" s="24" t="s">
        <v>3312</v>
      </c>
      <c r="G3217" s="24" t="s">
        <v>11929</v>
      </c>
      <c r="H3217" s="25" t="s">
        <v>12081</v>
      </c>
      <c r="I3217" s="24"/>
      <c r="J3217" s="24" t="s">
        <v>3048</v>
      </c>
      <c r="K3217" s="26">
        <v>46028</v>
      </c>
      <c r="L3217" s="26">
        <v>45118</v>
      </c>
      <c r="M3217" s="26">
        <v>46035</v>
      </c>
      <c r="N3217" s="24"/>
      <c r="O3217" s="26">
        <v>46035</v>
      </c>
      <c r="P3217" s="24" t="s">
        <v>3062</v>
      </c>
      <c r="Q3217" s="24" t="s">
        <v>3063</v>
      </c>
      <c r="R3217" s="24" t="s">
        <v>988</v>
      </c>
    </row>
    <row r="3218" spans="1:18" ht="66.599999999999994">
      <c r="A3218" s="24">
        <v>3217</v>
      </c>
      <c r="B3218" s="24" t="s">
        <v>12082</v>
      </c>
      <c r="C3218" s="29">
        <v>202647003456</v>
      </c>
      <c r="D3218" s="24" t="s">
        <v>108</v>
      </c>
      <c r="E3218" s="24" t="s">
        <v>12083</v>
      </c>
      <c r="F3218" s="24" t="s">
        <v>3312</v>
      </c>
      <c r="G3218" s="24" t="s">
        <v>10404</v>
      </c>
      <c r="H3218" s="25" t="s">
        <v>12084</v>
      </c>
      <c r="I3218" s="24"/>
      <c r="J3218" s="24" t="s">
        <v>3162</v>
      </c>
      <c r="K3218" s="26">
        <v>45995</v>
      </c>
      <c r="L3218" s="26">
        <v>45099</v>
      </c>
      <c r="M3218" s="26">
        <v>46035</v>
      </c>
      <c r="N3218" s="24"/>
      <c r="O3218" s="26">
        <v>46035</v>
      </c>
      <c r="P3218" s="24" t="s">
        <v>3120</v>
      </c>
      <c r="Q3218" s="24" t="s">
        <v>3121</v>
      </c>
      <c r="R3218" s="24" t="s">
        <v>988</v>
      </c>
    </row>
    <row r="3219" spans="1:18" ht="40.200000000000003">
      <c r="A3219" s="24">
        <v>3218</v>
      </c>
      <c r="B3219" s="24" t="s">
        <v>12085</v>
      </c>
      <c r="C3219" s="29">
        <v>202647003538</v>
      </c>
      <c r="D3219" s="24" t="s">
        <v>32</v>
      </c>
      <c r="E3219" s="24" t="s">
        <v>12086</v>
      </c>
      <c r="F3219" s="24" t="s">
        <v>3066</v>
      </c>
      <c r="G3219" s="24" t="s">
        <v>3067</v>
      </c>
      <c r="H3219" s="25" t="s">
        <v>12087</v>
      </c>
      <c r="I3219" s="24"/>
      <c r="J3219" s="24" t="s">
        <v>3048</v>
      </c>
      <c r="K3219" s="26">
        <v>46027</v>
      </c>
      <c r="L3219" s="26">
        <v>45169</v>
      </c>
      <c r="M3219" s="26">
        <v>46035</v>
      </c>
      <c r="N3219" s="24"/>
      <c r="O3219" s="26">
        <v>46035</v>
      </c>
      <c r="P3219" s="24" t="s">
        <v>3192</v>
      </c>
      <c r="Q3219" s="24" t="s">
        <v>3193</v>
      </c>
      <c r="R3219" s="24" t="s">
        <v>988</v>
      </c>
    </row>
    <row r="3220" spans="1:18" ht="40.200000000000003">
      <c r="A3220" s="24">
        <v>3219</v>
      </c>
      <c r="B3220" s="24" t="s">
        <v>12088</v>
      </c>
      <c r="C3220" s="29">
        <v>202617003497</v>
      </c>
      <c r="D3220" s="24" t="s">
        <v>32</v>
      </c>
      <c r="E3220" s="24" t="s">
        <v>12089</v>
      </c>
      <c r="F3220" s="24" t="s">
        <v>3066</v>
      </c>
      <c r="G3220" s="24" t="s">
        <v>3067</v>
      </c>
      <c r="H3220" s="25" t="s">
        <v>12090</v>
      </c>
      <c r="I3220" s="24"/>
      <c r="J3220" s="24" t="s">
        <v>3048</v>
      </c>
      <c r="K3220" s="26">
        <v>46030</v>
      </c>
      <c r="L3220" s="26">
        <v>45273</v>
      </c>
      <c r="M3220" s="26">
        <v>46035</v>
      </c>
      <c r="N3220" s="24"/>
      <c r="O3220" s="26">
        <v>46035</v>
      </c>
      <c r="P3220" s="24" t="s">
        <v>3254</v>
      </c>
      <c r="Q3220" s="24" t="s">
        <v>3255</v>
      </c>
      <c r="R3220" s="24" t="s">
        <v>988</v>
      </c>
    </row>
    <row r="3221" spans="1:18" ht="79.8">
      <c r="A3221" s="24">
        <v>3220</v>
      </c>
      <c r="B3221" s="24" t="s">
        <v>12091</v>
      </c>
      <c r="C3221" s="29">
        <v>202617003457</v>
      </c>
      <c r="D3221" s="24" t="s">
        <v>94</v>
      </c>
      <c r="E3221" s="24" t="s">
        <v>12092</v>
      </c>
      <c r="F3221" s="24" t="s">
        <v>3473</v>
      </c>
      <c r="G3221" s="24" t="s">
        <v>94</v>
      </c>
      <c r="H3221" s="25" t="s">
        <v>12093</v>
      </c>
      <c r="I3221" s="24"/>
      <c r="J3221" s="24" t="s">
        <v>3048</v>
      </c>
      <c r="K3221" s="26">
        <v>46007</v>
      </c>
      <c r="L3221" s="26">
        <v>45091</v>
      </c>
      <c r="M3221" s="26">
        <v>46035</v>
      </c>
      <c r="N3221" s="24"/>
      <c r="O3221" s="26">
        <v>46035</v>
      </c>
      <c r="P3221" s="24" t="s">
        <v>3535</v>
      </c>
      <c r="Q3221" s="24" t="s">
        <v>3536</v>
      </c>
      <c r="R3221" s="24" t="s">
        <v>988</v>
      </c>
    </row>
    <row r="3222" spans="1:18" ht="27">
      <c r="A3222" s="24">
        <v>3221</v>
      </c>
      <c r="B3222" s="24" t="s">
        <v>12094</v>
      </c>
      <c r="C3222" s="29">
        <v>202617003448</v>
      </c>
      <c r="D3222" s="24" t="s">
        <v>94</v>
      </c>
      <c r="E3222" s="24" t="s">
        <v>12095</v>
      </c>
      <c r="F3222" s="24" t="s">
        <v>3473</v>
      </c>
      <c r="G3222" s="24" t="s">
        <v>94</v>
      </c>
      <c r="H3222" s="25" t="s">
        <v>12096</v>
      </c>
      <c r="I3222" s="24"/>
      <c r="J3222" s="24" t="s">
        <v>3048</v>
      </c>
      <c r="K3222" s="26">
        <v>46007</v>
      </c>
      <c r="L3222" s="26">
        <v>45091</v>
      </c>
      <c r="M3222" s="26">
        <v>46035</v>
      </c>
      <c r="N3222" s="24"/>
      <c r="O3222" s="26">
        <v>46035</v>
      </c>
      <c r="P3222" s="24" t="s">
        <v>3535</v>
      </c>
      <c r="Q3222" s="24" t="s">
        <v>3536</v>
      </c>
      <c r="R3222" s="24" t="s">
        <v>988</v>
      </c>
    </row>
    <row r="3223" spans="1:18" ht="40.200000000000003">
      <c r="A3223" s="24">
        <v>3222</v>
      </c>
      <c r="B3223" s="24" t="s">
        <v>12097</v>
      </c>
      <c r="C3223" s="29">
        <v>202647003594</v>
      </c>
      <c r="D3223" s="24" t="s">
        <v>67</v>
      </c>
      <c r="E3223" s="24" t="s">
        <v>12098</v>
      </c>
      <c r="F3223" s="24" t="s">
        <v>3091</v>
      </c>
      <c r="G3223" s="24" t="s">
        <v>12099</v>
      </c>
      <c r="H3223" s="25" t="s">
        <v>12100</v>
      </c>
      <c r="I3223" s="24"/>
      <c r="J3223" s="24" t="s">
        <v>3048</v>
      </c>
      <c r="K3223" s="26">
        <v>45987</v>
      </c>
      <c r="L3223" s="26">
        <v>45120</v>
      </c>
      <c r="M3223" s="26">
        <v>46035</v>
      </c>
      <c r="N3223" s="24"/>
      <c r="O3223" s="26">
        <v>46035</v>
      </c>
      <c r="P3223" s="24" t="s">
        <v>3120</v>
      </c>
      <c r="Q3223" s="24" t="s">
        <v>3121</v>
      </c>
      <c r="R3223" s="24" t="s">
        <v>988</v>
      </c>
    </row>
    <row r="3224" spans="1:18" ht="40.200000000000003">
      <c r="A3224" s="24">
        <v>3223</v>
      </c>
      <c r="B3224" s="24" t="s">
        <v>12101</v>
      </c>
      <c r="C3224" s="29">
        <v>202647003459</v>
      </c>
      <c r="D3224" s="24" t="s">
        <v>218</v>
      </c>
      <c r="E3224" s="24" t="s">
        <v>12102</v>
      </c>
      <c r="F3224" s="24" t="s">
        <v>3760</v>
      </c>
      <c r="G3224" s="24" t="s">
        <v>12103</v>
      </c>
      <c r="H3224" s="25" t="s">
        <v>12104</v>
      </c>
      <c r="I3224" s="24"/>
      <c r="J3224" s="24" t="s">
        <v>3048</v>
      </c>
      <c r="K3224" s="26">
        <v>45971</v>
      </c>
      <c r="L3224" s="26">
        <v>45097</v>
      </c>
      <c r="M3224" s="26">
        <v>46035</v>
      </c>
      <c r="N3224" s="24"/>
      <c r="O3224" s="26">
        <v>46035</v>
      </c>
      <c r="P3224" s="24" t="s">
        <v>3120</v>
      </c>
      <c r="Q3224" s="24" t="s">
        <v>3121</v>
      </c>
      <c r="R3224" s="24" t="s">
        <v>988</v>
      </c>
    </row>
    <row r="3225" spans="1:18" ht="40.200000000000003">
      <c r="A3225" s="24">
        <v>3224</v>
      </c>
      <c r="B3225" s="24" t="s">
        <v>12105</v>
      </c>
      <c r="C3225" s="29">
        <v>202647003404</v>
      </c>
      <c r="D3225" s="24" t="s">
        <v>31</v>
      </c>
      <c r="E3225" s="24" t="s">
        <v>12106</v>
      </c>
      <c r="F3225" s="24" t="s">
        <v>3091</v>
      </c>
      <c r="G3225" s="24" t="s">
        <v>31</v>
      </c>
      <c r="H3225" s="25" t="s">
        <v>12107</v>
      </c>
      <c r="I3225" s="24"/>
      <c r="J3225" s="24" t="s">
        <v>3048</v>
      </c>
      <c r="K3225" s="26">
        <v>46031</v>
      </c>
      <c r="L3225" s="26">
        <v>45169</v>
      </c>
      <c r="M3225" s="26">
        <v>46035</v>
      </c>
      <c r="N3225" s="24"/>
      <c r="O3225" s="26">
        <v>46035</v>
      </c>
      <c r="P3225" s="24" t="s">
        <v>3098</v>
      </c>
      <c r="Q3225" s="24" t="s">
        <v>3099</v>
      </c>
      <c r="R3225" s="24" t="s">
        <v>988</v>
      </c>
    </row>
    <row r="3226" spans="1:18" ht="40.200000000000003">
      <c r="A3226" s="24">
        <v>3225</v>
      </c>
      <c r="B3226" s="24" t="s">
        <v>12108</v>
      </c>
      <c r="C3226" s="29">
        <v>202617003464</v>
      </c>
      <c r="D3226" s="24" t="s">
        <v>31</v>
      </c>
      <c r="E3226" s="24" t="s">
        <v>12109</v>
      </c>
      <c r="F3226" s="24" t="s">
        <v>3091</v>
      </c>
      <c r="G3226" s="24" t="s">
        <v>31</v>
      </c>
      <c r="H3226" s="25" t="s">
        <v>12110</v>
      </c>
      <c r="I3226" s="24"/>
      <c r="J3226" s="24" t="s">
        <v>3048</v>
      </c>
      <c r="K3226" s="26">
        <v>46029</v>
      </c>
      <c r="L3226" s="26">
        <v>45160</v>
      </c>
      <c r="M3226" s="26">
        <v>46035</v>
      </c>
      <c r="N3226" s="24"/>
      <c r="O3226" s="26">
        <v>46035</v>
      </c>
      <c r="P3226" s="24" t="s">
        <v>3069</v>
      </c>
      <c r="Q3226" s="24" t="s">
        <v>3070</v>
      </c>
      <c r="R3226" s="24" t="s">
        <v>988</v>
      </c>
    </row>
    <row r="3227" spans="1:18" ht="40.200000000000003">
      <c r="A3227" s="24">
        <v>3226</v>
      </c>
      <c r="B3227" s="24" t="s">
        <v>12111</v>
      </c>
      <c r="C3227" s="29">
        <v>202647003367</v>
      </c>
      <c r="D3227" s="24" t="s">
        <v>31</v>
      </c>
      <c r="E3227" s="24" t="s">
        <v>12112</v>
      </c>
      <c r="F3227" s="24" t="s">
        <v>3091</v>
      </c>
      <c r="G3227" s="24" t="s">
        <v>31</v>
      </c>
      <c r="H3227" s="25" t="s">
        <v>12113</v>
      </c>
      <c r="I3227" s="24"/>
      <c r="J3227" s="24" t="s">
        <v>3048</v>
      </c>
      <c r="K3227" s="26">
        <v>46029</v>
      </c>
      <c r="L3227" s="26">
        <v>45160</v>
      </c>
      <c r="M3227" s="26">
        <v>46035</v>
      </c>
      <c r="N3227" s="24"/>
      <c r="O3227" s="26">
        <v>46035</v>
      </c>
      <c r="P3227" s="24" t="s">
        <v>4022</v>
      </c>
      <c r="Q3227" s="24" t="s">
        <v>3104</v>
      </c>
      <c r="R3227" s="24" t="s">
        <v>988</v>
      </c>
    </row>
    <row r="3228" spans="1:18" ht="40.200000000000003">
      <c r="A3228" s="24">
        <v>3227</v>
      </c>
      <c r="B3228" s="24" t="s">
        <v>12114</v>
      </c>
      <c r="C3228" s="29">
        <v>202647003461</v>
      </c>
      <c r="D3228" s="24" t="s">
        <v>31</v>
      </c>
      <c r="E3228" s="24" t="s">
        <v>12115</v>
      </c>
      <c r="F3228" s="24" t="s">
        <v>3091</v>
      </c>
      <c r="G3228" s="24" t="s">
        <v>31</v>
      </c>
      <c r="H3228" s="25" t="s">
        <v>12116</v>
      </c>
      <c r="I3228" s="24"/>
      <c r="J3228" s="24" t="s">
        <v>3048</v>
      </c>
      <c r="K3228" s="26">
        <v>46030</v>
      </c>
      <c r="L3228" s="26">
        <v>46035</v>
      </c>
      <c r="M3228" s="26">
        <v>46035</v>
      </c>
      <c r="N3228" s="24"/>
      <c r="O3228" s="26">
        <v>46035</v>
      </c>
      <c r="P3228" s="24" t="s">
        <v>3103</v>
      </c>
      <c r="Q3228" s="24" t="s">
        <v>3104</v>
      </c>
      <c r="R3228" s="24" t="s">
        <v>988</v>
      </c>
    </row>
    <row r="3229" spans="1:18" ht="40.200000000000003">
      <c r="A3229" s="24">
        <v>3228</v>
      </c>
      <c r="B3229" s="24" t="s">
        <v>12117</v>
      </c>
      <c r="C3229" s="29">
        <v>202628003444</v>
      </c>
      <c r="D3229" s="24" t="s">
        <v>31</v>
      </c>
      <c r="E3229" s="24" t="s">
        <v>12118</v>
      </c>
      <c r="F3229" s="24" t="s">
        <v>3091</v>
      </c>
      <c r="G3229" s="24" t="s">
        <v>31</v>
      </c>
      <c r="H3229" s="25" t="s">
        <v>12119</v>
      </c>
      <c r="I3229" s="24"/>
      <c r="J3229" s="24" t="s">
        <v>3048</v>
      </c>
      <c r="K3229" s="26">
        <v>46030</v>
      </c>
      <c r="L3229" s="26">
        <v>46035</v>
      </c>
      <c r="M3229" s="26">
        <v>46035</v>
      </c>
      <c r="N3229" s="24"/>
      <c r="O3229" s="26">
        <v>46035</v>
      </c>
      <c r="P3229" s="24" t="s">
        <v>3114</v>
      </c>
      <c r="Q3229" s="24" t="s">
        <v>3094</v>
      </c>
      <c r="R3229" s="24" t="s">
        <v>988</v>
      </c>
    </row>
    <row r="3230" spans="1:18" ht="40.200000000000003">
      <c r="A3230" s="24">
        <v>3229</v>
      </c>
      <c r="B3230" s="24" t="s">
        <v>12120</v>
      </c>
      <c r="C3230" s="29">
        <v>202647003512</v>
      </c>
      <c r="D3230" s="24" t="s">
        <v>31</v>
      </c>
      <c r="E3230" s="24" t="s">
        <v>12121</v>
      </c>
      <c r="F3230" s="24" t="s">
        <v>3091</v>
      </c>
      <c r="G3230" s="24" t="s">
        <v>31</v>
      </c>
      <c r="H3230" s="25" t="s">
        <v>12122</v>
      </c>
      <c r="I3230" s="24"/>
      <c r="J3230" s="24" t="s">
        <v>3048</v>
      </c>
      <c r="K3230" s="26">
        <v>46031</v>
      </c>
      <c r="L3230" s="26">
        <v>46035</v>
      </c>
      <c r="M3230" s="26">
        <v>46035</v>
      </c>
      <c r="N3230" s="24"/>
      <c r="O3230" s="26">
        <v>46035</v>
      </c>
      <c r="P3230" s="24" t="s">
        <v>3093</v>
      </c>
      <c r="Q3230" s="24" t="s">
        <v>3094</v>
      </c>
      <c r="R3230" s="24" t="s">
        <v>988</v>
      </c>
    </row>
    <row r="3231" spans="1:18" ht="40.200000000000003">
      <c r="A3231" s="24">
        <v>3230</v>
      </c>
      <c r="B3231" s="24" t="s">
        <v>12123</v>
      </c>
      <c r="C3231" s="29">
        <v>202647003422</v>
      </c>
      <c r="D3231" s="24" t="s">
        <v>31</v>
      </c>
      <c r="E3231" s="24" t="s">
        <v>12124</v>
      </c>
      <c r="F3231" s="24" t="s">
        <v>3091</v>
      </c>
      <c r="G3231" s="24" t="s">
        <v>31</v>
      </c>
      <c r="H3231" s="25" t="s">
        <v>12125</v>
      </c>
      <c r="I3231" s="24"/>
      <c r="J3231" s="24" t="s">
        <v>3048</v>
      </c>
      <c r="K3231" s="26">
        <v>46029</v>
      </c>
      <c r="L3231" s="26">
        <v>45148</v>
      </c>
      <c r="M3231" s="26">
        <v>46035</v>
      </c>
      <c r="N3231" s="24"/>
      <c r="O3231" s="26">
        <v>46035</v>
      </c>
      <c r="P3231" s="24" t="s">
        <v>3093</v>
      </c>
      <c r="Q3231" s="24" t="s">
        <v>3094</v>
      </c>
      <c r="R3231" s="24" t="s">
        <v>988</v>
      </c>
    </row>
    <row r="3232" spans="1:18" ht="40.200000000000003">
      <c r="A3232" s="24">
        <v>3231</v>
      </c>
      <c r="B3232" s="24" t="s">
        <v>12126</v>
      </c>
      <c r="C3232" s="29">
        <v>202647003510</v>
      </c>
      <c r="D3232" s="24" t="s">
        <v>31</v>
      </c>
      <c r="E3232" s="24" t="s">
        <v>12127</v>
      </c>
      <c r="F3232" s="24" t="s">
        <v>3091</v>
      </c>
      <c r="G3232" s="24" t="s">
        <v>31</v>
      </c>
      <c r="H3232" s="25" t="s">
        <v>12128</v>
      </c>
      <c r="I3232" s="24"/>
      <c r="J3232" s="24" t="s">
        <v>3048</v>
      </c>
      <c r="K3232" s="26">
        <v>46031</v>
      </c>
      <c r="L3232" s="26">
        <v>45170</v>
      </c>
      <c r="M3232" s="26">
        <v>46035</v>
      </c>
      <c r="N3232" s="24"/>
      <c r="O3232" s="26">
        <v>46035</v>
      </c>
      <c r="P3232" s="24" t="s">
        <v>3192</v>
      </c>
      <c r="Q3232" s="24" t="s">
        <v>3193</v>
      </c>
      <c r="R3232" s="24" t="s">
        <v>988</v>
      </c>
    </row>
    <row r="3233" spans="1:18" ht="40.200000000000003">
      <c r="A3233" s="24">
        <v>3232</v>
      </c>
      <c r="B3233" s="24" t="s">
        <v>12129</v>
      </c>
      <c r="C3233" s="29">
        <v>202617003685</v>
      </c>
      <c r="D3233" s="24" t="s">
        <v>34</v>
      </c>
      <c r="E3233" s="24" t="s">
        <v>12130</v>
      </c>
      <c r="F3233" s="24" t="s">
        <v>3066</v>
      </c>
      <c r="G3233" s="24" t="s">
        <v>3067</v>
      </c>
      <c r="H3233" s="25" t="s">
        <v>12131</v>
      </c>
      <c r="I3233" s="24"/>
      <c r="J3233" s="24" t="s">
        <v>3048</v>
      </c>
      <c r="K3233" s="26">
        <v>46031</v>
      </c>
      <c r="L3233" s="26">
        <v>45142</v>
      </c>
      <c r="M3233" s="26">
        <v>46035</v>
      </c>
      <c r="N3233" s="24"/>
      <c r="O3233" s="26">
        <v>46035</v>
      </c>
      <c r="P3233" s="24" t="s">
        <v>3173</v>
      </c>
      <c r="Q3233" s="24" t="s">
        <v>3174</v>
      </c>
      <c r="R3233" s="24" t="s">
        <v>988</v>
      </c>
    </row>
    <row r="3234" spans="1:18" ht="40.200000000000003">
      <c r="A3234" s="24">
        <v>3233</v>
      </c>
      <c r="B3234" s="24" t="s">
        <v>12132</v>
      </c>
      <c r="C3234" s="29">
        <v>202644003892</v>
      </c>
      <c r="D3234" s="24" t="s">
        <v>39</v>
      </c>
      <c r="E3234" s="24" t="s">
        <v>12133</v>
      </c>
      <c r="F3234" s="24" t="s">
        <v>3165</v>
      </c>
      <c r="G3234" s="24" t="s">
        <v>3166</v>
      </c>
      <c r="H3234" s="25" t="s">
        <v>12134</v>
      </c>
      <c r="I3234" s="24"/>
      <c r="J3234" s="24" t="s">
        <v>3048</v>
      </c>
      <c r="K3234" s="26">
        <v>45995</v>
      </c>
      <c r="L3234" s="26">
        <v>45673</v>
      </c>
      <c r="M3234" s="26">
        <v>46036</v>
      </c>
      <c r="N3234" s="24"/>
      <c r="O3234" s="26">
        <v>46036</v>
      </c>
      <c r="P3234" s="24" t="s">
        <v>3254</v>
      </c>
      <c r="Q3234" s="24" t="s">
        <v>3255</v>
      </c>
      <c r="R3234" s="24" t="s">
        <v>988</v>
      </c>
    </row>
    <row r="3235" spans="1:18" ht="53.4">
      <c r="A3235" s="24">
        <v>3234</v>
      </c>
      <c r="B3235" s="24" t="s">
        <v>12135</v>
      </c>
      <c r="C3235" s="29">
        <v>202644003827</v>
      </c>
      <c r="D3235" s="24" t="s">
        <v>39</v>
      </c>
      <c r="E3235" s="24" t="s">
        <v>12136</v>
      </c>
      <c r="F3235" s="24" t="s">
        <v>3165</v>
      </c>
      <c r="G3235" s="24" t="s">
        <v>3166</v>
      </c>
      <c r="H3235" s="25" t="s">
        <v>12137</v>
      </c>
      <c r="I3235" s="24"/>
      <c r="J3235" s="24" t="s">
        <v>3048</v>
      </c>
      <c r="K3235" s="26">
        <v>45987</v>
      </c>
      <c r="L3235" s="26">
        <v>45673</v>
      </c>
      <c r="M3235" s="26">
        <v>46036</v>
      </c>
      <c r="N3235" s="24"/>
      <c r="O3235" s="26">
        <v>46036</v>
      </c>
      <c r="P3235" s="24" t="s">
        <v>3168</v>
      </c>
      <c r="Q3235" s="24" t="s">
        <v>3050</v>
      </c>
      <c r="R3235" s="24" t="s">
        <v>988</v>
      </c>
    </row>
    <row r="3236" spans="1:18" ht="40.200000000000003">
      <c r="A3236" s="24">
        <v>3235</v>
      </c>
      <c r="B3236" s="24" t="s">
        <v>12138</v>
      </c>
      <c r="C3236" s="29">
        <v>202647003853</v>
      </c>
      <c r="D3236" s="24" t="s">
        <v>96</v>
      </c>
      <c r="E3236" s="24" t="s">
        <v>12139</v>
      </c>
      <c r="F3236" s="24" t="s">
        <v>3177</v>
      </c>
      <c r="G3236" s="24" t="s">
        <v>4998</v>
      </c>
      <c r="H3236" s="25" t="s">
        <v>12140</v>
      </c>
      <c r="I3236" s="24"/>
      <c r="J3236" s="24" t="s">
        <v>3048</v>
      </c>
      <c r="K3236" s="26">
        <v>45994</v>
      </c>
      <c r="L3236" s="26">
        <v>45093</v>
      </c>
      <c r="M3236" s="26">
        <v>46036</v>
      </c>
      <c r="N3236" s="24"/>
      <c r="O3236" s="26">
        <v>46036</v>
      </c>
      <c r="P3236" s="24" t="s">
        <v>3149</v>
      </c>
      <c r="Q3236" s="24" t="s">
        <v>3150</v>
      </c>
      <c r="R3236" s="24" t="s">
        <v>988</v>
      </c>
    </row>
    <row r="3237" spans="1:18" ht="53.4">
      <c r="A3237" s="24">
        <v>3236</v>
      </c>
      <c r="B3237" s="24" t="s">
        <v>12141</v>
      </c>
      <c r="C3237" s="29">
        <v>202617003741</v>
      </c>
      <c r="D3237" s="24" t="s">
        <v>171</v>
      </c>
      <c r="E3237" s="24" t="s">
        <v>12142</v>
      </c>
      <c r="F3237" s="24" t="s">
        <v>3312</v>
      </c>
      <c r="G3237" s="24" t="s">
        <v>6499</v>
      </c>
      <c r="H3237" s="25" t="s">
        <v>12143</v>
      </c>
      <c r="I3237" s="24"/>
      <c r="J3237" s="24" t="s">
        <v>3048</v>
      </c>
      <c r="K3237" s="26">
        <v>45972</v>
      </c>
      <c r="L3237" s="26">
        <v>45127</v>
      </c>
      <c r="M3237" s="26">
        <v>46036</v>
      </c>
      <c r="N3237" s="24"/>
      <c r="O3237" s="26">
        <v>46036</v>
      </c>
      <c r="P3237" s="24" t="s">
        <v>3233</v>
      </c>
      <c r="Q3237" s="24" t="s">
        <v>3234</v>
      </c>
      <c r="R3237" s="24" t="s">
        <v>988</v>
      </c>
    </row>
    <row r="3238" spans="1:18" ht="53.4">
      <c r="A3238" s="24">
        <v>3237</v>
      </c>
      <c r="B3238" s="24" t="s">
        <v>12144</v>
      </c>
      <c r="C3238" s="29">
        <v>202617003734</v>
      </c>
      <c r="D3238" s="24" t="s">
        <v>199</v>
      </c>
      <c r="E3238" s="24" t="s">
        <v>12145</v>
      </c>
      <c r="F3238" s="24" t="s">
        <v>3117</v>
      </c>
      <c r="G3238" s="24" t="s">
        <v>12146</v>
      </c>
      <c r="H3238" s="25" t="s">
        <v>12147</v>
      </c>
      <c r="I3238" s="24"/>
      <c r="J3238" s="24" t="s">
        <v>3048</v>
      </c>
      <c r="K3238" s="26">
        <v>46007</v>
      </c>
      <c r="L3238" s="26">
        <v>45092</v>
      </c>
      <c r="M3238" s="26">
        <v>46036</v>
      </c>
      <c r="N3238" s="24"/>
      <c r="O3238" s="26">
        <v>46036</v>
      </c>
      <c r="P3238" s="24" t="s">
        <v>3294</v>
      </c>
      <c r="Q3238" s="24" t="s">
        <v>3295</v>
      </c>
      <c r="R3238" s="24" t="s">
        <v>988</v>
      </c>
    </row>
    <row r="3239" spans="1:18" ht="27">
      <c r="A3239" s="24">
        <v>3238</v>
      </c>
      <c r="B3239" s="24" t="s">
        <v>12148</v>
      </c>
      <c r="C3239" s="29">
        <v>202614003821</v>
      </c>
      <c r="D3239" s="24" t="s">
        <v>112</v>
      </c>
      <c r="E3239" s="24" t="s">
        <v>12149</v>
      </c>
      <c r="F3239" s="24" t="s">
        <v>3045</v>
      </c>
      <c r="G3239" s="24" t="s">
        <v>5680</v>
      </c>
      <c r="H3239" s="25" t="s">
        <v>12150</v>
      </c>
      <c r="I3239" s="24"/>
      <c r="J3239" s="24" t="s">
        <v>3048</v>
      </c>
      <c r="K3239" s="26">
        <v>46030</v>
      </c>
      <c r="L3239" s="26">
        <v>45687</v>
      </c>
      <c r="M3239" s="26">
        <v>46036</v>
      </c>
      <c r="N3239" s="24"/>
      <c r="O3239" s="26">
        <v>46036</v>
      </c>
      <c r="P3239" s="24" t="s">
        <v>3220</v>
      </c>
      <c r="Q3239" s="24" t="s">
        <v>3221</v>
      </c>
      <c r="R3239" s="24" t="s">
        <v>988</v>
      </c>
    </row>
    <row r="3240" spans="1:18" ht="27">
      <c r="A3240" s="24">
        <v>3239</v>
      </c>
      <c r="B3240" s="24" t="s">
        <v>12151</v>
      </c>
      <c r="C3240" s="29">
        <v>202641003720</v>
      </c>
      <c r="D3240" s="24" t="s">
        <v>46</v>
      </c>
      <c r="E3240" s="24" t="s">
        <v>12152</v>
      </c>
      <c r="F3240" s="24" t="s">
        <v>3052</v>
      </c>
      <c r="G3240" s="24" t="s">
        <v>46</v>
      </c>
      <c r="H3240" s="25" t="s">
        <v>12153</v>
      </c>
      <c r="I3240" s="24" t="s">
        <v>23</v>
      </c>
      <c r="J3240" s="24" t="s">
        <v>3048</v>
      </c>
      <c r="K3240" s="26">
        <v>45755</v>
      </c>
      <c r="L3240" s="26">
        <v>46036</v>
      </c>
      <c r="M3240" s="26">
        <v>46036</v>
      </c>
      <c r="N3240" s="24"/>
      <c r="O3240" s="26">
        <v>46036</v>
      </c>
      <c r="P3240" s="24" t="s">
        <v>3352</v>
      </c>
      <c r="Q3240" s="24" t="s">
        <v>3216</v>
      </c>
      <c r="R3240" s="24" t="s">
        <v>3022</v>
      </c>
    </row>
    <row r="3241" spans="1:18" ht="53.4">
      <c r="A3241" s="24">
        <v>3240</v>
      </c>
      <c r="B3241" s="24" t="s">
        <v>12154</v>
      </c>
      <c r="C3241" s="29">
        <v>202617003995</v>
      </c>
      <c r="D3241" s="24" t="s">
        <v>35</v>
      </c>
      <c r="E3241" s="24" t="s">
        <v>12155</v>
      </c>
      <c r="F3241" s="24" t="s">
        <v>3091</v>
      </c>
      <c r="G3241" s="24" t="s">
        <v>3213</v>
      </c>
      <c r="H3241" s="25" t="s">
        <v>12156</v>
      </c>
      <c r="I3241" s="24"/>
      <c r="J3241" s="24" t="s">
        <v>3048</v>
      </c>
      <c r="K3241" s="26">
        <v>45947</v>
      </c>
      <c r="L3241" s="26">
        <v>45133</v>
      </c>
      <c r="M3241" s="26">
        <v>46036</v>
      </c>
      <c r="N3241" s="24"/>
      <c r="O3241" s="26">
        <v>46036</v>
      </c>
      <c r="P3241" s="24" t="s">
        <v>3173</v>
      </c>
      <c r="Q3241" s="24" t="s">
        <v>3174</v>
      </c>
      <c r="R3241" s="24" t="s">
        <v>988</v>
      </c>
    </row>
    <row r="3242" spans="1:18" ht="27">
      <c r="A3242" s="24">
        <v>3241</v>
      </c>
      <c r="B3242" s="24" t="s">
        <v>12157</v>
      </c>
      <c r="C3242" s="29">
        <v>202614003772</v>
      </c>
      <c r="D3242" s="24" t="s">
        <v>52</v>
      </c>
      <c r="E3242" s="24" t="s">
        <v>12158</v>
      </c>
      <c r="F3242" s="24" t="s">
        <v>3045</v>
      </c>
      <c r="G3242" s="24" t="s">
        <v>4870</v>
      </c>
      <c r="H3242" s="25" t="s">
        <v>5647</v>
      </c>
      <c r="I3242" s="24"/>
      <c r="J3242" s="24" t="s">
        <v>3048</v>
      </c>
      <c r="K3242" s="26">
        <v>46035</v>
      </c>
      <c r="L3242" s="26">
        <v>45706</v>
      </c>
      <c r="M3242" s="26">
        <v>46036</v>
      </c>
      <c r="N3242" s="24"/>
      <c r="O3242" s="26">
        <v>46036</v>
      </c>
      <c r="P3242" s="24" t="s">
        <v>3397</v>
      </c>
      <c r="Q3242" s="24" t="s">
        <v>3398</v>
      </c>
      <c r="R3242" s="24" t="s">
        <v>988</v>
      </c>
    </row>
    <row r="3243" spans="1:18" ht="40.200000000000003">
      <c r="A3243" s="24">
        <v>3242</v>
      </c>
      <c r="B3243" s="24" t="s">
        <v>12159</v>
      </c>
      <c r="C3243" s="29">
        <v>202614003792</v>
      </c>
      <c r="D3243" s="24" t="s">
        <v>52</v>
      </c>
      <c r="E3243" s="24" t="s">
        <v>12160</v>
      </c>
      <c r="F3243" s="24" t="s">
        <v>3045</v>
      </c>
      <c r="G3243" s="24" t="s">
        <v>4870</v>
      </c>
      <c r="H3243" s="25" t="s">
        <v>12161</v>
      </c>
      <c r="I3243" s="24"/>
      <c r="J3243" s="24" t="s">
        <v>3048</v>
      </c>
      <c r="K3243" s="26">
        <v>46035</v>
      </c>
      <c r="L3243" s="26">
        <v>45720</v>
      </c>
      <c r="M3243" s="26">
        <v>46036</v>
      </c>
      <c r="N3243" s="24"/>
      <c r="O3243" s="26">
        <v>46036</v>
      </c>
      <c r="P3243" s="24" t="s">
        <v>3397</v>
      </c>
      <c r="Q3243" s="24" t="s">
        <v>3398</v>
      </c>
      <c r="R3243" s="24" t="s">
        <v>988</v>
      </c>
    </row>
    <row r="3244" spans="1:18" ht="40.200000000000003">
      <c r="A3244" s="24">
        <v>3243</v>
      </c>
      <c r="B3244" s="24" t="s">
        <v>12162</v>
      </c>
      <c r="C3244" s="29">
        <v>202617004006</v>
      </c>
      <c r="D3244" s="24" t="s">
        <v>90</v>
      </c>
      <c r="E3244" s="24" t="s">
        <v>12163</v>
      </c>
      <c r="F3244" s="24" t="s">
        <v>3045</v>
      </c>
      <c r="G3244" s="24" t="s">
        <v>3911</v>
      </c>
      <c r="H3244" s="25" t="s">
        <v>12164</v>
      </c>
      <c r="I3244" s="24"/>
      <c r="J3244" s="24" t="s">
        <v>3048</v>
      </c>
      <c r="K3244" s="26">
        <v>46030</v>
      </c>
      <c r="L3244" s="26">
        <v>45225</v>
      </c>
      <c r="M3244" s="26">
        <v>46036</v>
      </c>
      <c r="N3244" s="24"/>
      <c r="O3244" s="26">
        <v>46036</v>
      </c>
      <c r="P3244" s="24" t="s">
        <v>3289</v>
      </c>
      <c r="Q3244" s="24" t="s">
        <v>3290</v>
      </c>
      <c r="R3244" s="24" t="s">
        <v>988</v>
      </c>
    </row>
    <row r="3245" spans="1:18" ht="27">
      <c r="A3245" s="24">
        <v>3244</v>
      </c>
      <c r="B3245" s="24" t="s">
        <v>12165</v>
      </c>
      <c r="C3245" s="29">
        <v>202617003819</v>
      </c>
      <c r="D3245" s="24" t="s">
        <v>361</v>
      </c>
      <c r="E3245" s="24" t="s">
        <v>12166</v>
      </c>
      <c r="F3245" s="24" t="s">
        <v>3059</v>
      </c>
      <c r="G3245" s="24" t="s">
        <v>12167</v>
      </c>
      <c r="H3245" s="25" t="s">
        <v>12168</v>
      </c>
      <c r="I3245" s="24"/>
      <c r="J3245" s="24" t="s">
        <v>3048</v>
      </c>
      <c r="K3245" s="26">
        <v>45980</v>
      </c>
      <c r="L3245" s="26">
        <v>45093</v>
      </c>
      <c r="M3245" s="26">
        <v>46036</v>
      </c>
      <c r="N3245" s="24"/>
      <c r="O3245" s="26">
        <v>46036</v>
      </c>
      <c r="P3245" s="24" t="s">
        <v>3397</v>
      </c>
      <c r="Q3245" s="24" t="s">
        <v>3398</v>
      </c>
      <c r="R3245" s="24" t="s">
        <v>988</v>
      </c>
    </row>
    <row r="3246" spans="1:18" ht="40.200000000000003">
      <c r="A3246" s="24">
        <v>3245</v>
      </c>
      <c r="B3246" s="24" t="s">
        <v>12169</v>
      </c>
      <c r="C3246" s="29">
        <v>202617004011</v>
      </c>
      <c r="D3246" s="24" t="s">
        <v>32</v>
      </c>
      <c r="E3246" s="24" t="s">
        <v>12170</v>
      </c>
      <c r="F3246" s="24" t="s">
        <v>3066</v>
      </c>
      <c r="G3246" s="24" t="s">
        <v>3067</v>
      </c>
      <c r="H3246" s="25" t="s">
        <v>12171</v>
      </c>
      <c r="I3246" s="24"/>
      <c r="J3246" s="24" t="s">
        <v>3048</v>
      </c>
      <c r="K3246" s="26">
        <v>46030</v>
      </c>
      <c r="L3246" s="26">
        <v>45274</v>
      </c>
      <c r="M3246" s="26">
        <v>46036</v>
      </c>
      <c r="N3246" s="24"/>
      <c r="O3246" s="26">
        <v>46036</v>
      </c>
      <c r="P3246" s="24" t="s">
        <v>3173</v>
      </c>
      <c r="Q3246" s="24" t="s">
        <v>3174</v>
      </c>
      <c r="R3246" s="24" t="s">
        <v>988</v>
      </c>
    </row>
    <row r="3247" spans="1:18" ht="40.200000000000003">
      <c r="A3247" s="24">
        <v>3246</v>
      </c>
      <c r="B3247" s="24" t="s">
        <v>2013</v>
      </c>
      <c r="C3247" s="29">
        <v>202641003852</v>
      </c>
      <c r="D3247" s="24" t="s">
        <v>552</v>
      </c>
      <c r="E3247" s="24" t="s">
        <v>649</v>
      </c>
      <c r="F3247" s="24" t="s">
        <v>3052</v>
      </c>
      <c r="G3247" s="24" t="s">
        <v>552</v>
      </c>
      <c r="H3247" s="25" t="s">
        <v>12172</v>
      </c>
      <c r="I3247" s="24" t="s">
        <v>3152</v>
      </c>
      <c r="J3247" s="24" t="s">
        <v>3334</v>
      </c>
      <c r="K3247" s="26">
        <v>45951</v>
      </c>
      <c r="L3247" s="26">
        <v>46036</v>
      </c>
      <c r="M3247" s="26">
        <v>46036</v>
      </c>
      <c r="N3247" s="26">
        <v>46979</v>
      </c>
      <c r="O3247" s="24"/>
      <c r="P3247" s="24" t="s">
        <v>3435</v>
      </c>
      <c r="Q3247" s="24" t="s">
        <v>3159</v>
      </c>
      <c r="R3247" s="24" t="s">
        <v>968</v>
      </c>
    </row>
    <row r="3248" spans="1:18" ht="40.200000000000003">
      <c r="A3248" s="24">
        <v>3247</v>
      </c>
      <c r="B3248" s="24" t="s">
        <v>2014</v>
      </c>
      <c r="C3248" s="29">
        <v>202621003836</v>
      </c>
      <c r="D3248" s="24" t="s">
        <v>54</v>
      </c>
      <c r="E3248" s="24" t="s">
        <v>2015</v>
      </c>
      <c r="F3248" s="24" t="s">
        <v>3091</v>
      </c>
      <c r="G3248" s="24" t="s">
        <v>54</v>
      </c>
      <c r="H3248" s="25" t="s">
        <v>12173</v>
      </c>
      <c r="I3248" s="24" t="s">
        <v>3152</v>
      </c>
      <c r="J3248" s="24" t="s">
        <v>8446</v>
      </c>
      <c r="K3248" s="26">
        <v>45967</v>
      </c>
      <c r="L3248" s="26">
        <v>46036</v>
      </c>
      <c r="M3248" s="26">
        <v>46036</v>
      </c>
      <c r="N3248" s="26">
        <v>46979</v>
      </c>
      <c r="O3248" s="24"/>
      <c r="P3248" s="24" t="s">
        <v>3364</v>
      </c>
      <c r="Q3248" s="24" t="s">
        <v>3255</v>
      </c>
      <c r="R3248" s="24" t="s">
        <v>968</v>
      </c>
    </row>
    <row r="3249" spans="1:18" ht="40.200000000000003">
      <c r="A3249" s="24">
        <v>3248</v>
      </c>
      <c r="B3249" s="24" t="s">
        <v>12174</v>
      </c>
      <c r="C3249" s="29">
        <v>202617003855</v>
      </c>
      <c r="D3249" s="24" t="s">
        <v>34</v>
      </c>
      <c r="E3249" s="24" t="s">
        <v>12175</v>
      </c>
      <c r="F3249" s="24" t="s">
        <v>3066</v>
      </c>
      <c r="G3249" s="24" t="s">
        <v>3067</v>
      </c>
      <c r="H3249" s="25" t="s">
        <v>12176</v>
      </c>
      <c r="I3249" s="24"/>
      <c r="J3249" s="24" t="s">
        <v>3048</v>
      </c>
      <c r="K3249" s="26">
        <v>46027</v>
      </c>
      <c r="L3249" s="26">
        <v>45282</v>
      </c>
      <c r="M3249" s="26">
        <v>46036</v>
      </c>
      <c r="N3249" s="24"/>
      <c r="O3249" s="26">
        <v>46036</v>
      </c>
      <c r="P3249" s="24" t="s">
        <v>3239</v>
      </c>
      <c r="Q3249" s="24" t="s">
        <v>3240</v>
      </c>
      <c r="R3249" s="24" t="s">
        <v>988</v>
      </c>
    </row>
    <row r="3250" spans="1:18" ht="40.200000000000003">
      <c r="A3250" s="24">
        <v>3249</v>
      </c>
      <c r="B3250" s="24" t="s">
        <v>12177</v>
      </c>
      <c r="C3250" s="29">
        <v>202617003809</v>
      </c>
      <c r="D3250" s="24" t="s">
        <v>34</v>
      </c>
      <c r="E3250" s="24" t="s">
        <v>12178</v>
      </c>
      <c r="F3250" s="24" t="s">
        <v>3066</v>
      </c>
      <c r="G3250" s="24" t="s">
        <v>3067</v>
      </c>
      <c r="H3250" s="25" t="s">
        <v>12179</v>
      </c>
      <c r="I3250" s="24"/>
      <c r="J3250" s="24" t="s">
        <v>3048</v>
      </c>
      <c r="K3250" s="26">
        <v>46007</v>
      </c>
      <c r="L3250" s="26">
        <v>45139</v>
      </c>
      <c r="M3250" s="26">
        <v>46036</v>
      </c>
      <c r="N3250" s="24"/>
      <c r="O3250" s="26">
        <v>46036</v>
      </c>
      <c r="P3250" s="24" t="s">
        <v>3204</v>
      </c>
      <c r="Q3250" s="24" t="s">
        <v>3205</v>
      </c>
      <c r="R3250" s="24" t="s">
        <v>988</v>
      </c>
    </row>
    <row r="3251" spans="1:18" ht="40.200000000000003">
      <c r="A3251" s="24">
        <v>3250</v>
      </c>
      <c r="B3251" s="24" t="s">
        <v>12180</v>
      </c>
      <c r="C3251" s="29">
        <v>202617003742</v>
      </c>
      <c r="D3251" s="24" t="s">
        <v>300</v>
      </c>
      <c r="E3251" s="24" t="s">
        <v>12181</v>
      </c>
      <c r="F3251" s="24" t="s">
        <v>3091</v>
      </c>
      <c r="G3251" s="24" t="s">
        <v>4801</v>
      </c>
      <c r="H3251" s="25" t="s">
        <v>12182</v>
      </c>
      <c r="I3251" s="24"/>
      <c r="J3251" s="24" t="s">
        <v>3048</v>
      </c>
      <c r="K3251" s="26">
        <v>46008</v>
      </c>
      <c r="L3251" s="26">
        <v>45098</v>
      </c>
      <c r="M3251" s="26">
        <v>46036</v>
      </c>
      <c r="N3251" s="24"/>
      <c r="O3251" s="26">
        <v>46036</v>
      </c>
      <c r="P3251" s="24" t="s">
        <v>3583</v>
      </c>
      <c r="Q3251" s="24" t="s">
        <v>3584</v>
      </c>
      <c r="R3251" s="24" t="s">
        <v>647</v>
      </c>
    </row>
    <row r="3252" spans="1:18" ht="40.200000000000003">
      <c r="A3252" s="24">
        <v>3251</v>
      </c>
      <c r="B3252" s="24" t="s">
        <v>12183</v>
      </c>
      <c r="C3252" s="29">
        <v>202647003971</v>
      </c>
      <c r="D3252" s="24" t="s">
        <v>31</v>
      </c>
      <c r="E3252" s="24" t="s">
        <v>12184</v>
      </c>
      <c r="F3252" s="24" t="s">
        <v>3091</v>
      </c>
      <c r="G3252" s="24" t="s">
        <v>31</v>
      </c>
      <c r="H3252" s="25" t="s">
        <v>12185</v>
      </c>
      <c r="I3252" s="24"/>
      <c r="J3252" s="24" t="s">
        <v>3048</v>
      </c>
      <c r="K3252" s="26">
        <v>46034</v>
      </c>
      <c r="L3252" s="26">
        <v>46036</v>
      </c>
      <c r="M3252" s="26">
        <v>46036</v>
      </c>
      <c r="N3252" s="24"/>
      <c r="O3252" s="26">
        <v>46036</v>
      </c>
      <c r="P3252" s="24" t="s">
        <v>3103</v>
      </c>
      <c r="Q3252" s="24" t="s">
        <v>3104</v>
      </c>
      <c r="R3252" s="24" t="s">
        <v>988</v>
      </c>
    </row>
    <row r="3253" spans="1:18" ht="40.200000000000003">
      <c r="A3253" s="24">
        <v>3252</v>
      </c>
      <c r="B3253" s="24" t="s">
        <v>12186</v>
      </c>
      <c r="C3253" s="29">
        <v>202647003912</v>
      </c>
      <c r="D3253" s="24" t="s">
        <v>31</v>
      </c>
      <c r="E3253" s="24" t="s">
        <v>12187</v>
      </c>
      <c r="F3253" s="24" t="s">
        <v>3091</v>
      </c>
      <c r="G3253" s="24" t="s">
        <v>31</v>
      </c>
      <c r="H3253" s="25" t="s">
        <v>12188</v>
      </c>
      <c r="I3253" s="24"/>
      <c r="J3253" s="24" t="s">
        <v>3048</v>
      </c>
      <c r="K3253" s="26">
        <v>46029</v>
      </c>
      <c r="L3253" s="26">
        <v>45149</v>
      </c>
      <c r="M3253" s="26">
        <v>46036</v>
      </c>
      <c r="N3253" s="24"/>
      <c r="O3253" s="26">
        <v>46036</v>
      </c>
      <c r="P3253" s="24" t="s">
        <v>3093</v>
      </c>
      <c r="Q3253" s="24" t="s">
        <v>3094</v>
      </c>
      <c r="R3253" s="24" t="s">
        <v>988</v>
      </c>
    </row>
    <row r="3254" spans="1:18" ht="53.4">
      <c r="A3254" s="24">
        <v>3253</v>
      </c>
      <c r="B3254" s="24" t="s">
        <v>12189</v>
      </c>
      <c r="C3254" s="29">
        <v>202617003911</v>
      </c>
      <c r="D3254" s="24" t="s">
        <v>31</v>
      </c>
      <c r="E3254" s="24" t="s">
        <v>12190</v>
      </c>
      <c r="F3254" s="24" t="s">
        <v>3091</v>
      </c>
      <c r="G3254" s="24" t="s">
        <v>31</v>
      </c>
      <c r="H3254" s="25" t="s">
        <v>12191</v>
      </c>
      <c r="I3254" s="24"/>
      <c r="J3254" s="24" t="s">
        <v>3048</v>
      </c>
      <c r="K3254" s="26">
        <v>46029</v>
      </c>
      <c r="L3254" s="26">
        <v>45156</v>
      </c>
      <c r="M3254" s="26">
        <v>46036</v>
      </c>
      <c r="N3254" s="24"/>
      <c r="O3254" s="26">
        <v>46036</v>
      </c>
      <c r="P3254" s="24" t="s">
        <v>3364</v>
      </c>
      <c r="Q3254" s="24" t="s">
        <v>3255</v>
      </c>
      <c r="R3254" s="24" t="s">
        <v>988</v>
      </c>
    </row>
    <row r="3255" spans="1:18" ht="40.200000000000003">
      <c r="A3255" s="24">
        <v>3254</v>
      </c>
      <c r="B3255" s="24" t="s">
        <v>12192</v>
      </c>
      <c r="C3255" s="29">
        <v>202647004004</v>
      </c>
      <c r="D3255" s="24" t="s">
        <v>31</v>
      </c>
      <c r="E3255" s="24" t="s">
        <v>12193</v>
      </c>
      <c r="F3255" s="24" t="s">
        <v>3091</v>
      </c>
      <c r="G3255" s="24" t="s">
        <v>31</v>
      </c>
      <c r="H3255" s="25" t="s">
        <v>12194</v>
      </c>
      <c r="I3255" s="24"/>
      <c r="J3255" s="24" t="s">
        <v>3048</v>
      </c>
      <c r="K3255" s="26">
        <v>46030</v>
      </c>
      <c r="L3255" s="26">
        <v>46036</v>
      </c>
      <c r="M3255" s="26">
        <v>46036</v>
      </c>
      <c r="N3255" s="24"/>
      <c r="O3255" s="26">
        <v>46036</v>
      </c>
      <c r="P3255" s="24" t="s">
        <v>3093</v>
      </c>
      <c r="Q3255" s="24" t="s">
        <v>3094</v>
      </c>
      <c r="R3255" s="24" t="s">
        <v>988</v>
      </c>
    </row>
    <row r="3256" spans="1:18" ht="27">
      <c r="A3256" s="24">
        <v>3255</v>
      </c>
      <c r="B3256" s="24" t="s">
        <v>12195</v>
      </c>
      <c r="C3256" s="29">
        <v>202617003869</v>
      </c>
      <c r="D3256" s="24" t="s">
        <v>31</v>
      </c>
      <c r="E3256" s="24" t="s">
        <v>12196</v>
      </c>
      <c r="F3256" s="24" t="s">
        <v>3091</v>
      </c>
      <c r="G3256" s="24" t="s">
        <v>31</v>
      </c>
      <c r="H3256" s="25" t="s">
        <v>12197</v>
      </c>
      <c r="I3256" s="24"/>
      <c r="J3256" s="24" t="s">
        <v>3048</v>
      </c>
      <c r="K3256" s="26">
        <v>46031</v>
      </c>
      <c r="L3256" s="26">
        <v>45169</v>
      </c>
      <c r="M3256" s="26">
        <v>46036</v>
      </c>
      <c r="N3256" s="24"/>
      <c r="O3256" s="26">
        <v>46036</v>
      </c>
      <c r="P3256" s="24" t="s">
        <v>3069</v>
      </c>
      <c r="Q3256" s="24" t="s">
        <v>3070</v>
      </c>
      <c r="R3256" s="24" t="s">
        <v>988</v>
      </c>
    </row>
    <row r="3257" spans="1:18" ht="40.200000000000003">
      <c r="A3257" s="24">
        <v>3256</v>
      </c>
      <c r="B3257" s="24" t="s">
        <v>12198</v>
      </c>
      <c r="C3257" s="29">
        <v>202647003803</v>
      </c>
      <c r="D3257" s="24" t="s">
        <v>31</v>
      </c>
      <c r="E3257" s="24" t="s">
        <v>12199</v>
      </c>
      <c r="F3257" s="24" t="s">
        <v>3091</v>
      </c>
      <c r="G3257" s="24" t="s">
        <v>31</v>
      </c>
      <c r="H3257" s="25" t="s">
        <v>12200</v>
      </c>
      <c r="I3257" s="24"/>
      <c r="J3257" s="24" t="s">
        <v>3048</v>
      </c>
      <c r="K3257" s="26">
        <v>46031</v>
      </c>
      <c r="L3257" s="26">
        <v>45169</v>
      </c>
      <c r="M3257" s="26">
        <v>46036</v>
      </c>
      <c r="N3257" s="24"/>
      <c r="O3257" s="26">
        <v>46036</v>
      </c>
      <c r="P3257" s="24" t="s">
        <v>3103</v>
      </c>
      <c r="Q3257" s="24" t="s">
        <v>3104</v>
      </c>
      <c r="R3257" s="24" t="s">
        <v>988</v>
      </c>
    </row>
    <row r="3258" spans="1:18" ht="53.4">
      <c r="A3258" s="24">
        <v>3257</v>
      </c>
      <c r="B3258" s="24" t="s">
        <v>12201</v>
      </c>
      <c r="C3258" s="29">
        <v>202617004057</v>
      </c>
      <c r="D3258" s="24" t="s">
        <v>132</v>
      </c>
      <c r="E3258" s="24" t="s">
        <v>12202</v>
      </c>
      <c r="F3258" s="24" t="s">
        <v>3045</v>
      </c>
      <c r="G3258" s="24" t="s">
        <v>3046</v>
      </c>
      <c r="H3258" s="25" t="s">
        <v>12203</v>
      </c>
      <c r="I3258" s="24"/>
      <c r="J3258" s="24" t="s">
        <v>3048</v>
      </c>
      <c r="K3258" s="26">
        <v>46031</v>
      </c>
      <c r="L3258" s="26">
        <v>46037</v>
      </c>
      <c r="M3258" s="26">
        <v>46037</v>
      </c>
      <c r="N3258" s="24"/>
      <c r="O3258" s="26">
        <v>46037</v>
      </c>
      <c r="P3258" s="24" t="s">
        <v>3049</v>
      </c>
      <c r="Q3258" s="24" t="s">
        <v>3050</v>
      </c>
      <c r="R3258" s="24" t="s">
        <v>988</v>
      </c>
    </row>
    <row r="3259" spans="1:18" ht="40.200000000000003">
      <c r="A3259" s="24">
        <v>3258</v>
      </c>
      <c r="B3259" s="24" t="s">
        <v>2016</v>
      </c>
      <c r="C3259" s="29">
        <v>202611004227</v>
      </c>
      <c r="D3259" s="24" t="s">
        <v>33</v>
      </c>
      <c r="E3259" s="24" t="s">
        <v>2017</v>
      </c>
      <c r="F3259" s="24" t="s">
        <v>3052</v>
      </c>
      <c r="G3259" s="24" t="s">
        <v>3319</v>
      </c>
      <c r="H3259" s="25" t="s">
        <v>12204</v>
      </c>
      <c r="I3259" s="24" t="s">
        <v>3152</v>
      </c>
      <c r="J3259" s="24" t="s">
        <v>3048</v>
      </c>
      <c r="K3259" s="26">
        <v>46035</v>
      </c>
      <c r="L3259" s="26">
        <v>46037</v>
      </c>
      <c r="M3259" s="26">
        <v>46037</v>
      </c>
      <c r="N3259" s="26">
        <v>46980</v>
      </c>
      <c r="O3259" s="24"/>
      <c r="P3259" s="24" t="s">
        <v>3049</v>
      </c>
      <c r="Q3259" s="24" t="s">
        <v>3050</v>
      </c>
      <c r="R3259" s="24" t="s">
        <v>968</v>
      </c>
    </row>
    <row r="3260" spans="1:18" ht="40.200000000000003">
      <c r="A3260" s="24">
        <v>3259</v>
      </c>
      <c r="B3260" s="24" t="s">
        <v>12205</v>
      </c>
      <c r="C3260" s="29">
        <v>202617004104</v>
      </c>
      <c r="D3260" s="24" t="s">
        <v>280</v>
      </c>
      <c r="E3260" s="24" t="s">
        <v>12206</v>
      </c>
      <c r="F3260" s="24" t="s">
        <v>3091</v>
      </c>
      <c r="G3260" s="24" t="s">
        <v>5946</v>
      </c>
      <c r="H3260" s="25" t="s">
        <v>12207</v>
      </c>
      <c r="I3260" s="24"/>
      <c r="J3260" s="24" t="s">
        <v>3048</v>
      </c>
      <c r="K3260" s="26">
        <v>46029</v>
      </c>
      <c r="L3260" s="26">
        <v>45138</v>
      </c>
      <c r="M3260" s="26">
        <v>46037</v>
      </c>
      <c r="N3260" s="24"/>
      <c r="O3260" s="26">
        <v>46037</v>
      </c>
      <c r="P3260" s="24" t="s">
        <v>3968</v>
      </c>
      <c r="Q3260" s="24" t="s">
        <v>3969</v>
      </c>
      <c r="R3260" s="24" t="s">
        <v>988</v>
      </c>
    </row>
    <row r="3261" spans="1:18" ht="27">
      <c r="A3261" s="24">
        <v>3260</v>
      </c>
      <c r="B3261" s="24" t="s">
        <v>12208</v>
      </c>
      <c r="C3261" s="29">
        <v>202611004060</v>
      </c>
      <c r="D3261" s="24" t="s">
        <v>57</v>
      </c>
      <c r="E3261" s="24" t="s">
        <v>12209</v>
      </c>
      <c r="F3261" s="24" t="s">
        <v>3052</v>
      </c>
      <c r="G3261" s="24" t="s">
        <v>6805</v>
      </c>
      <c r="H3261" s="25" t="s">
        <v>12210</v>
      </c>
      <c r="I3261" s="24" t="s">
        <v>23</v>
      </c>
      <c r="J3261" s="24" t="s">
        <v>3048</v>
      </c>
      <c r="K3261" s="26">
        <v>45994</v>
      </c>
      <c r="L3261" s="26">
        <v>46037</v>
      </c>
      <c r="M3261" s="26">
        <v>46037</v>
      </c>
      <c r="N3261" s="24"/>
      <c r="O3261" s="26">
        <v>46037</v>
      </c>
      <c r="P3261" s="24" t="s">
        <v>3135</v>
      </c>
      <c r="Q3261" s="24" t="s">
        <v>3136</v>
      </c>
      <c r="R3261" s="24" t="s">
        <v>988</v>
      </c>
    </row>
    <row r="3262" spans="1:18" ht="53.4">
      <c r="A3262" s="24">
        <v>3261</v>
      </c>
      <c r="B3262" s="24" t="s">
        <v>12211</v>
      </c>
      <c r="C3262" s="29">
        <v>202617004090</v>
      </c>
      <c r="D3262" s="24" t="s">
        <v>49</v>
      </c>
      <c r="E3262" s="24" t="s">
        <v>12212</v>
      </c>
      <c r="F3262" s="24" t="s">
        <v>3066</v>
      </c>
      <c r="G3262" s="24" t="s">
        <v>3067</v>
      </c>
      <c r="H3262" s="25" t="s">
        <v>12213</v>
      </c>
      <c r="I3262" s="24"/>
      <c r="J3262" s="24" t="s">
        <v>3048</v>
      </c>
      <c r="K3262" s="26">
        <v>45925</v>
      </c>
      <c r="L3262" s="26">
        <v>45441</v>
      </c>
      <c r="M3262" s="26">
        <v>46037</v>
      </c>
      <c r="N3262" s="24"/>
      <c r="O3262" s="26">
        <v>46037</v>
      </c>
      <c r="P3262" s="24" t="s">
        <v>3294</v>
      </c>
      <c r="Q3262" s="24" t="s">
        <v>3295</v>
      </c>
      <c r="R3262" s="24" t="s">
        <v>988</v>
      </c>
    </row>
    <row r="3263" spans="1:18" ht="66.599999999999994">
      <c r="A3263" s="24">
        <v>3262</v>
      </c>
      <c r="B3263" s="24" t="s">
        <v>12214</v>
      </c>
      <c r="C3263" s="29">
        <v>202617004091</v>
      </c>
      <c r="D3263" s="24" t="s">
        <v>70</v>
      </c>
      <c r="E3263" s="24" t="s">
        <v>12215</v>
      </c>
      <c r="F3263" s="24" t="s">
        <v>3302</v>
      </c>
      <c r="G3263" s="24" t="s">
        <v>12216</v>
      </c>
      <c r="H3263" s="25" t="s">
        <v>12217</v>
      </c>
      <c r="I3263" s="24"/>
      <c r="J3263" s="24" t="s">
        <v>3048</v>
      </c>
      <c r="K3263" s="26">
        <v>46015</v>
      </c>
      <c r="L3263" s="26">
        <v>45121</v>
      </c>
      <c r="M3263" s="26">
        <v>46037</v>
      </c>
      <c r="N3263" s="24"/>
      <c r="O3263" s="26">
        <v>46037</v>
      </c>
      <c r="P3263" s="24" t="s">
        <v>3084</v>
      </c>
      <c r="Q3263" s="24" t="s">
        <v>3085</v>
      </c>
      <c r="R3263" s="24" t="s">
        <v>988</v>
      </c>
    </row>
    <row r="3264" spans="1:18" ht="40.200000000000003">
      <c r="A3264" s="24">
        <v>3263</v>
      </c>
      <c r="B3264" s="24" t="s">
        <v>12218</v>
      </c>
      <c r="C3264" s="29">
        <v>202617004050</v>
      </c>
      <c r="D3264" s="24" t="s">
        <v>31</v>
      </c>
      <c r="E3264" s="24" t="s">
        <v>12219</v>
      </c>
      <c r="F3264" s="24" t="s">
        <v>3091</v>
      </c>
      <c r="G3264" s="24" t="s">
        <v>31</v>
      </c>
      <c r="H3264" s="25" t="s">
        <v>12220</v>
      </c>
      <c r="I3264" s="24"/>
      <c r="J3264" s="24" t="s">
        <v>3048</v>
      </c>
      <c r="K3264" s="26">
        <v>46035</v>
      </c>
      <c r="L3264" s="26">
        <v>45182</v>
      </c>
      <c r="M3264" s="26">
        <v>46037</v>
      </c>
      <c r="N3264" s="24"/>
      <c r="O3264" s="26">
        <v>46037</v>
      </c>
      <c r="P3264" s="24" t="s">
        <v>3069</v>
      </c>
      <c r="Q3264" s="24" t="s">
        <v>3070</v>
      </c>
      <c r="R3264" s="24" t="s">
        <v>988</v>
      </c>
    </row>
    <row r="3265" spans="1:18" ht="53.4">
      <c r="A3265" s="24">
        <v>3264</v>
      </c>
      <c r="B3265" s="24" t="s">
        <v>12221</v>
      </c>
      <c r="C3265" s="29">
        <v>202647004125</v>
      </c>
      <c r="D3265" s="24" t="s">
        <v>31</v>
      </c>
      <c r="E3265" s="24" t="s">
        <v>12222</v>
      </c>
      <c r="F3265" s="24" t="s">
        <v>3091</v>
      </c>
      <c r="G3265" s="24" t="s">
        <v>31</v>
      </c>
      <c r="H3265" s="25" t="s">
        <v>12223</v>
      </c>
      <c r="I3265" s="24"/>
      <c r="J3265" s="24" t="s">
        <v>3048</v>
      </c>
      <c r="K3265" s="26">
        <v>46031</v>
      </c>
      <c r="L3265" s="26">
        <v>46037</v>
      </c>
      <c r="M3265" s="26">
        <v>46037</v>
      </c>
      <c r="N3265" s="24"/>
      <c r="O3265" s="26">
        <v>46037</v>
      </c>
      <c r="P3265" s="24" t="s">
        <v>3093</v>
      </c>
      <c r="Q3265" s="24" t="s">
        <v>3094</v>
      </c>
      <c r="R3265" s="24" t="s">
        <v>988</v>
      </c>
    </row>
    <row r="3266" spans="1:18" ht="40.200000000000003">
      <c r="A3266" s="24">
        <v>3265</v>
      </c>
      <c r="B3266" s="24" t="s">
        <v>12224</v>
      </c>
      <c r="C3266" s="29">
        <v>202617004126</v>
      </c>
      <c r="D3266" s="24" t="s">
        <v>34</v>
      </c>
      <c r="E3266" s="24" t="s">
        <v>12225</v>
      </c>
      <c r="F3266" s="24" t="s">
        <v>3066</v>
      </c>
      <c r="G3266" s="24" t="s">
        <v>3067</v>
      </c>
      <c r="H3266" s="25" t="s">
        <v>12226</v>
      </c>
      <c r="I3266" s="24"/>
      <c r="J3266" s="24" t="s">
        <v>3048</v>
      </c>
      <c r="K3266" s="26">
        <v>46034</v>
      </c>
      <c r="L3266" s="26">
        <v>45148</v>
      </c>
      <c r="M3266" s="26">
        <v>46037</v>
      </c>
      <c r="N3266" s="24"/>
      <c r="O3266" s="26">
        <v>46037</v>
      </c>
      <c r="P3266" s="24" t="s">
        <v>3254</v>
      </c>
      <c r="Q3266" s="24" t="s">
        <v>3255</v>
      </c>
      <c r="R3266" s="24" t="s">
        <v>988</v>
      </c>
    </row>
    <row r="3267" spans="1:18" ht="53.4">
      <c r="A3267" s="24">
        <v>3266</v>
      </c>
      <c r="B3267" s="24" t="s">
        <v>12227</v>
      </c>
      <c r="C3267" s="29">
        <v>202617004632</v>
      </c>
      <c r="D3267" s="24" t="s">
        <v>61</v>
      </c>
      <c r="E3267" s="24" t="s">
        <v>12228</v>
      </c>
      <c r="F3267" s="24" t="s">
        <v>3066</v>
      </c>
      <c r="G3267" s="24" t="s">
        <v>3067</v>
      </c>
      <c r="H3267" s="25" t="s">
        <v>12229</v>
      </c>
      <c r="I3267" s="24"/>
      <c r="J3267" s="24" t="s">
        <v>3048</v>
      </c>
      <c r="K3267" s="26">
        <v>46015</v>
      </c>
      <c r="L3267" s="26">
        <v>46038</v>
      </c>
      <c r="M3267" s="26">
        <v>46038</v>
      </c>
      <c r="N3267" s="24"/>
      <c r="O3267" s="26">
        <v>46038</v>
      </c>
      <c r="P3267" s="24" t="s">
        <v>3204</v>
      </c>
      <c r="Q3267" s="24" t="s">
        <v>3205</v>
      </c>
      <c r="R3267" s="24" t="s">
        <v>988</v>
      </c>
    </row>
    <row r="3268" spans="1:18" ht="53.4">
      <c r="A3268" s="24">
        <v>3267</v>
      </c>
      <c r="B3268" s="24" t="s">
        <v>12230</v>
      </c>
      <c r="C3268" s="29">
        <v>202611004654</v>
      </c>
      <c r="D3268" s="24" t="s">
        <v>33</v>
      </c>
      <c r="E3268" s="24" t="s">
        <v>12231</v>
      </c>
      <c r="F3268" s="24" t="s">
        <v>3052</v>
      </c>
      <c r="G3268" s="24" t="s">
        <v>3319</v>
      </c>
      <c r="H3268" s="25" t="s">
        <v>12232</v>
      </c>
      <c r="I3268" s="24" t="s">
        <v>23</v>
      </c>
      <c r="J3268" s="24" t="s">
        <v>3048</v>
      </c>
      <c r="K3268" s="26">
        <v>45838</v>
      </c>
      <c r="L3268" s="26">
        <v>46038</v>
      </c>
      <c r="M3268" s="26">
        <v>46038</v>
      </c>
      <c r="N3268" s="24"/>
      <c r="O3268" s="26">
        <v>46038</v>
      </c>
      <c r="P3268" s="24" t="s">
        <v>3049</v>
      </c>
      <c r="Q3268" s="24" t="s">
        <v>3050</v>
      </c>
      <c r="R3268" s="24" t="s">
        <v>988</v>
      </c>
    </row>
    <row r="3269" spans="1:18" ht="53.4">
      <c r="A3269" s="24">
        <v>3268</v>
      </c>
      <c r="B3269" s="24" t="s">
        <v>12233</v>
      </c>
      <c r="C3269" s="29">
        <v>202617004372</v>
      </c>
      <c r="D3269" s="24" t="s">
        <v>171</v>
      </c>
      <c r="E3269" s="24" t="s">
        <v>12234</v>
      </c>
      <c r="F3269" s="24" t="s">
        <v>3312</v>
      </c>
      <c r="G3269" s="24" t="s">
        <v>6499</v>
      </c>
      <c r="H3269" s="25" t="s">
        <v>12235</v>
      </c>
      <c r="I3269" s="24"/>
      <c r="J3269" s="24" t="s">
        <v>3048</v>
      </c>
      <c r="K3269" s="26">
        <v>45964</v>
      </c>
      <c r="L3269" s="26">
        <v>45127</v>
      </c>
      <c r="M3269" s="26">
        <v>46038</v>
      </c>
      <c r="N3269" s="24"/>
      <c r="O3269" s="26">
        <v>46038</v>
      </c>
      <c r="P3269" s="24" t="s">
        <v>3233</v>
      </c>
      <c r="Q3269" s="24" t="s">
        <v>3234</v>
      </c>
      <c r="R3269" s="24" t="s">
        <v>988</v>
      </c>
    </row>
    <row r="3270" spans="1:18" ht="40.200000000000003">
      <c r="A3270" s="24">
        <v>3269</v>
      </c>
      <c r="B3270" s="24" t="s">
        <v>12236</v>
      </c>
      <c r="C3270" s="29">
        <v>202617004387</v>
      </c>
      <c r="D3270" s="24" t="s">
        <v>64</v>
      </c>
      <c r="E3270" s="24" t="s">
        <v>12237</v>
      </c>
      <c r="F3270" s="24" t="s">
        <v>3066</v>
      </c>
      <c r="G3270" s="24" t="s">
        <v>3067</v>
      </c>
      <c r="H3270" s="25" t="s">
        <v>12238</v>
      </c>
      <c r="I3270" s="24"/>
      <c r="J3270" s="24" t="s">
        <v>3048</v>
      </c>
      <c r="K3270" s="26">
        <v>45918</v>
      </c>
      <c r="L3270" s="26">
        <v>45309</v>
      </c>
      <c r="M3270" s="26">
        <v>46038</v>
      </c>
      <c r="N3270" s="24"/>
      <c r="O3270" s="26">
        <v>46038</v>
      </c>
      <c r="P3270" s="24" t="s">
        <v>3135</v>
      </c>
      <c r="Q3270" s="24" t="s">
        <v>3136</v>
      </c>
      <c r="R3270" s="24" t="s">
        <v>988</v>
      </c>
    </row>
    <row r="3271" spans="1:18" ht="27">
      <c r="A3271" s="24">
        <v>3270</v>
      </c>
      <c r="B3271" s="24" t="s">
        <v>12239</v>
      </c>
      <c r="C3271" s="29">
        <v>202617004413</v>
      </c>
      <c r="D3271" s="24" t="s">
        <v>59</v>
      </c>
      <c r="E3271" s="24" t="s">
        <v>12240</v>
      </c>
      <c r="F3271" s="24" t="s">
        <v>3066</v>
      </c>
      <c r="G3271" s="24" t="s">
        <v>3319</v>
      </c>
      <c r="H3271" s="25" t="s">
        <v>12241</v>
      </c>
      <c r="I3271" s="24"/>
      <c r="J3271" s="24" t="s">
        <v>3048</v>
      </c>
      <c r="K3271" s="26">
        <v>46002</v>
      </c>
      <c r="L3271" s="26">
        <v>45142</v>
      </c>
      <c r="M3271" s="26">
        <v>46038</v>
      </c>
      <c r="N3271" s="24"/>
      <c r="O3271" s="26">
        <v>46038</v>
      </c>
      <c r="P3271" s="24" t="s">
        <v>3049</v>
      </c>
      <c r="Q3271" s="24" t="s">
        <v>3050</v>
      </c>
      <c r="R3271" s="24" t="s">
        <v>988</v>
      </c>
    </row>
    <row r="3272" spans="1:18" ht="53.4">
      <c r="A3272" s="24">
        <v>3271</v>
      </c>
      <c r="B3272" s="24" t="s">
        <v>2024</v>
      </c>
      <c r="C3272" s="29">
        <v>202641004655</v>
      </c>
      <c r="D3272" s="24" t="s">
        <v>46</v>
      </c>
      <c r="E3272" s="24" t="s">
        <v>2025</v>
      </c>
      <c r="F3272" s="24" t="s">
        <v>3052</v>
      </c>
      <c r="G3272" s="24" t="s">
        <v>46</v>
      </c>
      <c r="H3272" s="25" t="s">
        <v>12242</v>
      </c>
      <c r="I3272" s="24" t="s">
        <v>3152</v>
      </c>
      <c r="J3272" s="24" t="s">
        <v>3162</v>
      </c>
      <c r="K3272" s="26">
        <v>45958</v>
      </c>
      <c r="L3272" s="26">
        <v>46038</v>
      </c>
      <c r="M3272" s="26">
        <v>46038</v>
      </c>
      <c r="N3272" s="26">
        <v>46981</v>
      </c>
      <c r="O3272" s="24"/>
      <c r="P3272" s="24" t="s">
        <v>3933</v>
      </c>
      <c r="Q3272" s="24" t="s">
        <v>3934</v>
      </c>
      <c r="R3272" s="24" t="s">
        <v>968</v>
      </c>
    </row>
    <row r="3273" spans="1:18" ht="40.200000000000003">
      <c r="A3273" s="24">
        <v>3272</v>
      </c>
      <c r="B3273" s="24" t="s">
        <v>12243</v>
      </c>
      <c r="C3273" s="29">
        <v>202611004598</v>
      </c>
      <c r="D3273" s="24" t="s">
        <v>63</v>
      </c>
      <c r="E3273" s="24" t="s">
        <v>12244</v>
      </c>
      <c r="F3273" s="24" t="s">
        <v>3052</v>
      </c>
      <c r="G3273" s="24" t="s">
        <v>4014</v>
      </c>
      <c r="H3273" s="25" t="s">
        <v>12245</v>
      </c>
      <c r="I3273" s="24" t="s">
        <v>23</v>
      </c>
      <c r="J3273" s="24" t="s">
        <v>3048</v>
      </c>
      <c r="K3273" s="26">
        <v>45954</v>
      </c>
      <c r="L3273" s="26">
        <v>46038</v>
      </c>
      <c r="M3273" s="26">
        <v>46038</v>
      </c>
      <c r="N3273" s="24"/>
      <c r="O3273" s="26">
        <v>46038</v>
      </c>
      <c r="P3273" s="24" t="s">
        <v>3069</v>
      </c>
      <c r="Q3273" s="24" t="s">
        <v>3070</v>
      </c>
      <c r="R3273" s="24" t="s">
        <v>988</v>
      </c>
    </row>
    <row r="3274" spans="1:18" ht="40.200000000000003">
      <c r="A3274" s="24">
        <v>3273</v>
      </c>
      <c r="B3274" s="24" t="s">
        <v>2018</v>
      </c>
      <c r="C3274" s="29">
        <v>202621004451</v>
      </c>
      <c r="D3274" s="24" t="s">
        <v>80</v>
      </c>
      <c r="E3274" s="24" t="s">
        <v>2019</v>
      </c>
      <c r="F3274" s="24" t="s">
        <v>3052</v>
      </c>
      <c r="G3274" s="24" t="s">
        <v>12246</v>
      </c>
      <c r="H3274" s="25" t="s">
        <v>12247</v>
      </c>
      <c r="I3274" s="24" t="s">
        <v>3152</v>
      </c>
      <c r="J3274" s="24" t="s">
        <v>3048</v>
      </c>
      <c r="K3274" s="26">
        <v>45986</v>
      </c>
      <c r="L3274" s="26">
        <v>46038</v>
      </c>
      <c r="M3274" s="26">
        <v>46038</v>
      </c>
      <c r="N3274" s="26">
        <v>46981</v>
      </c>
      <c r="O3274" s="24"/>
      <c r="P3274" s="24" t="s">
        <v>3397</v>
      </c>
      <c r="Q3274" s="24" t="s">
        <v>3398</v>
      </c>
      <c r="R3274" s="24" t="s">
        <v>968</v>
      </c>
    </row>
    <row r="3275" spans="1:18" ht="27">
      <c r="A3275" s="24">
        <v>3274</v>
      </c>
      <c r="B3275" s="24" t="s">
        <v>2022</v>
      </c>
      <c r="C3275" s="29">
        <v>202621004328</v>
      </c>
      <c r="D3275" s="24" t="s">
        <v>80</v>
      </c>
      <c r="E3275" s="24" t="s">
        <v>2023</v>
      </c>
      <c r="F3275" s="24" t="s">
        <v>3052</v>
      </c>
      <c r="G3275" s="24" t="s">
        <v>12248</v>
      </c>
      <c r="H3275" s="25" t="s">
        <v>12249</v>
      </c>
      <c r="I3275" s="24" t="s">
        <v>3152</v>
      </c>
      <c r="J3275" s="24" t="s">
        <v>3048</v>
      </c>
      <c r="K3275" s="26">
        <v>45993</v>
      </c>
      <c r="L3275" s="26">
        <v>46038</v>
      </c>
      <c r="M3275" s="26">
        <v>46038</v>
      </c>
      <c r="N3275" s="26">
        <v>46981</v>
      </c>
      <c r="O3275" s="24"/>
      <c r="P3275" s="24" t="s">
        <v>3397</v>
      </c>
      <c r="Q3275" s="24" t="s">
        <v>3398</v>
      </c>
      <c r="R3275" s="24" t="s">
        <v>968</v>
      </c>
    </row>
    <row r="3276" spans="1:18" ht="53.4">
      <c r="A3276" s="24">
        <v>3275</v>
      </c>
      <c r="B3276" s="24" t="s">
        <v>12250</v>
      </c>
      <c r="C3276" s="29">
        <v>202617004544</v>
      </c>
      <c r="D3276" s="24" t="s">
        <v>76</v>
      </c>
      <c r="E3276" s="24" t="s">
        <v>12251</v>
      </c>
      <c r="F3276" s="24" t="s">
        <v>3066</v>
      </c>
      <c r="G3276" s="24" t="s">
        <v>3319</v>
      </c>
      <c r="H3276" s="25" t="s">
        <v>12252</v>
      </c>
      <c r="I3276" s="24"/>
      <c r="J3276" s="24" t="s">
        <v>3048</v>
      </c>
      <c r="K3276" s="26">
        <v>45975</v>
      </c>
      <c r="L3276" s="26">
        <v>45126</v>
      </c>
      <c r="M3276" s="26">
        <v>46038</v>
      </c>
      <c r="N3276" s="24"/>
      <c r="O3276" s="26">
        <v>46038</v>
      </c>
      <c r="P3276" s="24" t="s">
        <v>3284</v>
      </c>
      <c r="Q3276" s="24" t="s">
        <v>3285</v>
      </c>
      <c r="R3276" s="24" t="s">
        <v>988</v>
      </c>
    </row>
    <row r="3277" spans="1:18" ht="53.4">
      <c r="A3277" s="24">
        <v>3276</v>
      </c>
      <c r="B3277" s="24" t="s">
        <v>12253</v>
      </c>
      <c r="C3277" s="29">
        <v>202631004324</v>
      </c>
      <c r="D3277" s="24" t="s">
        <v>38</v>
      </c>
      <c r="E3277" s="24" t="s">
        <v>12254</v>
      </c>
      <c r="F3277" s="24" t="s">
        <v>3052</v>
      </c>
      <c r="G3277" s="24" t="s">
        <v>38</v>
      </c>
      <c r="H3277" s="25" t="s">
        <v>12255</v>
      </c>
      <c r="I3277" s="24" t="s">
        <v>23</v>
      </c>
      <c r="J3277" s="24" t="s">
        <v>3048</v>
      </c>
      <c r="K3277" s="26">
        <v>45959</v>
      </c>
      <c r="L3277" s="26">
        <v>46038</v>
      </c>
      <c r="M3277" s="26">
        <v>46038</v>
      </c>
      <c r="N3277" s="24"/>
      <c r="O3277" s="26">
        <v>46038</v>
      </c>
      <c r="P3277" s="24" t="s">
        <v>3130</v>
      </c>
      <c r="Q3277" s="24" t="s">
        <v>3131</v>
      </c>
      <c r="R3277" s="24" t="s">
        <v>988</v>
      </c>
    </row>
    <row r="3278" spans="1:18" ht="53.4">
      <c r="A3278" s="24">
        <v>3277</v>
      </c>
      <c r="B3278" s="24" t="s">
        <v>12256</v>
      </c>
      <c r="C3278" s="29">
        <v>202617004344</v>
      </c>
      <c r="D3278" s="24" t="s">
        <v>70</v>
      </c>
      <c r="E3278" s="24" t="s">
        <v>12257</v>
      </c>
      <c r="F3278" s="24" t="s">
        <v>3302</v>
      </c>
      <c r="G3278" s="24" t="s">
        <v>12258</v>
      </c>
      <c r="H3278" s="25" t="s">
        <v>12259</v>
      </c>
      <c r="I3278" s="24"/>
      <c r="J3278" s="24" t="s">
        <v>3048</v>
      </c>
      <c r="K3278" s="26">
        <v>45996</v>
      </c>
      <c r="L3278" s="26">
        <v>45106</v>
      </c>
      <c r="M3278" s="26">
        <v>46038</v>
      </c>
      <c r="N3278" s="24"/>
      <c r="O3278" s="26">
        <v>46038</v>
      </c>
      <c r="P3278" s="24" t="s">
        <v>3084</v>
      </c>
      <c r="Q3278" s="24" t="s">
        <v>3085</v>
      </c>
      <c r="R3278" s="24" t="s">
        <v>988</v>
      </c>
    </row>
    <row r="3279" spans="1:18" ht="27">
      <c r="A3279" s="24">
        <v>3278</v>
      </c>
      <c r="B3279" s="24" t="s">
        <v>12260</v>
      </c>
      <c r="C3279" s="29">
        <v>202647004382</v>
      </c>
      <c r="D3279" s="24" t="s">
        <v>55</v>
      </c>
      <c r="E3279" s="24" t="s">
        <v>12261</v>
      </c>
      <c r="F3279" s="24" t="s">
        <v>3091</v>
      </c>
      <c r="G3279" s="24" t="s">
        <v>192</v>
      </c>
      <c r="H3279" s="25" t="s">
        <v>12262</v>
      </c>
      <c r="I3279" s="24"/>
      <c r="J3279" s="24" t="s">
        <v>3048</v>
      </c>
      <c r="K3279" s="26">
        <v>46035</v>
      </c>
      <c r="L3279" s="26">
        <v>45120</v>
      </c>
      <c r="M3279" s="26">
        <v>46038</v>
      </c>
      <c r="N3279" s="24"/>
      <c r="O3279" s="26">
        <v>46038</v>
      </c>
      <c r="P3279" s="24" t="s">
        <v>3893</v>
      </c>
      <c r="Q3279" s="24" t="s">
        <v>3894</v>
      </c>
      <c r="R3279" s="24" t="s">
        <v>988</v>
      </c>
    </row>
    <row r="3280" spans="1:18" ht="40.200000000000003">
      <c r="A3280" s="24">
        <v>3279</v>
      </c>
      <c r="B3280" s="24" t="s">
        <v>12263</v>
      </c>
      <c r="C3280" s="29">
        <v>202617004454</v>
      </c>
      <c r="D3280" s="24" t="s">
        <v>50</v>
      </c>
      <c r="E3280" s="24" t="s">
        <v>12264</v>
      </c>
      <c r="F3280" s="24" t="s">
        <v>3066</v>
      </c>
      <c r="G3280" s="24" t="s">
        <v>3319</v>
      </c>
      <c r="H3280" s="25" t="s">
        <v>12265</v>
      </c>
      <c r="I3280" s="24"/>
      <c r="J3280" s="24" t="s">
        <v>3048</v>
      </c>
      <c r="K3280" s="26">
        <v>45947</v>
      </c>
      <c r="L3280" s="26">
        <v>45106</v>
      </c>
      <c r="M3280" s="26">
        <v>46038</v>
      </c>
      <c r="N3280" s="24"/>
      <c r="O3280" s="26">
        <v>46038</v>
      </c>
      <c r="P3280" s="24" t="s">
        <v>3284</v>
      </c>
      <c r="Q3280" s="24" t="s">
        <v>3285</v>
      </c>
      <c r="R3280" s="24" t="s">
        <v>988</v>
      </c>
    </row>
    <row r="3281" spans="1:18" ht="53.4">
      <c r="A3281" s="24">
        <v>3280</v>
      </c>
      <c r="B3281" s="24" t="s">
        <v>12266</v>
      </c>
      <c r="C3281" s="29">
        <v>202617004368</v>
      </c>
      <c r="D3281" s="24" t="s">
        <v>32</v>
      </c>
      <c r="E3281" s="24" t="s">
        <v>12267</v>
      </c>
      <c r="F3281" s="24" t="s">
        <v>3066</v>
      </c>
      <c r="G3281" s="24" t="s">
        <v>3067</v>
      </c>
      <c r="H3281" s="25" t="s">
        <v>12268</v>
      </c>
      <c r="I3281" s="24"/>
      <c r="J3281" s="24" t="s">
        <v>3048</v>
      </c>
      <c r="K3281" s="26">
        <v>46031</v>
      </c>
      <c r="L3281" s="26">
        <v>45286</v>
      </c>
      <c r="M3281" s="26">
        <v>46038</v>
      </c>
      <c r="N3281" s="24"/>
      <c r="O3281" s="26">
        <v>46038</v>
      </c>
      <c r="P3281" s="24" t="s">
        <v>3204</v>
      </c>
      <c r="Q3281" s="24" t="s">
        <v>3205</v>
      </c>
      <c r="R3281" s="24" t="s">
        <v>988</v>
      </c>
    </row>
    <row r="3282" spans="1:18" ht="27">
      <c r="A3282" s="24">
        <v>3281</v>
      </c>
      <c r="B3282" s="24" t="s">
        <v>12269</v>
      </c>
      <c r="C3282" s="29">
        <v>202617004392</v>
      </c>
      <c r="D3282" s="24" t="s">
        <v>32</v>
      </c>
      <c r="E3282" s="24" t="s">
        <v>12270</v>
      </c>
      <c r="F3282" s="24" t="s">
        <v>3066</v>
      </c>
      <c r="G3282" s="24" t="s">
        <v>3067</v>
      </c>
      <c r="H3282" s="25" t="s">
        <v>12271</v>
      </c>
      <c r="I3282" s="24"/>
      <c r="J3282" s="24" t="s">
        <v>3048</v>
      </c>
      <c r="K3282" s="26">
        <v>46030</v>
      </c>
      <c r="L3282" s="26">
        <v>45238</v>
      </c>
      <c r="M3282" s="26">
        <v>46038</v>
      </c>
      <c r="N3282" s="24"/>
      <c r="O3282" s="26">
        <v>46038</v>
      </c>
      <c r="P3282" s="24" t="s">
        <v>3204</v>
      </c>
      <c r="Q3282" s="24" t="s">
        <v>3205</v>
      </c>
      <c r="R3282" s="24" t="s">
        <v>988</v>
      </c>
    </row>
    <row r="3283" spans="1:18" ht="40.200000000000003">
      <c r="A3283" s="24">
        <v>3282</v>
      </c>
      <c r="B3283" s="24" t="s">
        <v>12272</v>
      </c>
      <c r="C3283" s="29">
        <v>202617004657</v>
      </c>
      <c r="D3283" s="24" t="s">
        <v>32</v>
      </c>
      <c r="E3283" s="24" t="s">
        <v>12273</v>
      </c>
      <c r="F3283" s="24" t="s">
        <v>3066</v>
      </c>
      <c r="G3283" s="24" t="s">
        <v>3067</v>
      </c>
      <c r="H3283" s="25" t="s">
        <v>12274</v>
      </c>
      <c r="I3283" s="24"/>
      <c r="J3283" s="24" t="s">
        <v>3048</v>
      </c>
      <c r="K3283" s="26">
        <v>46034</v>
      </c>
      <c r="L3283" s="26">
        <v>45295</v>
      </c>
      <c r="M3283" s="26">
        <v>46038</v>
      </c>
      <c r="N3283" s="24"/>
      <c r="O3283" s="26">
        <v>46038</v>
      </c>
      <c r="P3283" s="24" t="s">
        <v>3173</v>
      </c>
      <c r="Q3283" s="24" t="s">
        <v>3174</v>
      </c>
      <c r="R3283" s="24" t="s">
        <v>988</v>
      </c>
    </row>
    <row r="3284" spans="1:18" ht="53.4">
      <c r="A3284" s="24">
        <v>3283</v>
      </c>
      <c r="B3284" s="24" t="s">
        <v>12275</v>
      </c>
      <c r="C3284" s="29">
        <v>202617004320</v>
      </c>
      <c r="D3284" s="24" t="s">
        <v>32</v>
      </c>
      <c r="E3284" s="24" t="s">
        <v>12276</v>
      </c>
      <c r="F3284" s="24" t="s">
        <v>3066</v>
      </c>
      <c r="G3284" s="24" t="s">
        <v>3067</v>
      </c>
      <c r="H3284" s="25" t="s">
        <v>12277</v>
      </c>
      <c r="I3284" s="24"/>
      <c r="J3284" s="24" t="s">
        <v>3048</v>
      </c>
      <c r="K3284" s="26">
        <v>46013</v>
      </c>
      <c r="L3284" s="26">
        <v>45196</v>
      </c>
      <c r="M3284" s="26">
        <v>46038</v>
      </c>
      <c r="N3284" s="24"/>
      <c r="O3284" s="26">
        <v>46038</v>
      </c>
      <c r="P3284" s="24" t="s">
        <v>3204</v>
      </c>
      <c r="Q3284" s="24" t="s">
        <v>3205</v>
      </c>
      <c r="R3284" s="24" t="s">
        <v>988</v>
      </c>
    </row>
    <row r="3285" spans="1:18" ht="53.4">
      <c r="A3285" s="24">
        <v>3284</v>
      </c>
      <c r="B3285" s="24" t="s">
        <v>12278</v>
      </c>
      <c r="C3285" s="29">
        <v>202647004391</v>
      </c>
      <c r="D3285" s="24" t="s">
        <v>153</v>
      </c>
      <c r="E3285" s="24" t="s">
        <v>12279</v>
      </c>
      <c r="F3285" s="24" t="s">
        <v>3091</v>
      </c>
      <c r="G3285" s="24" t="s">
        <v>12280</v>
      </c>
      <c r="H3285" s="25" t="s">
        <v>12281</v>
      </c>
      <c r="I3285" s="24"/>
      <c r="J3285" s="24" t="s">
        <v>3048</v>
      </c>
      <c r="K3285" s="26">
        <v>45992</v>
      </c>
      <c r="L3285" s="26">
        <v>45094</v>
      </c>
      <c r="M3285" s="26">
        <v>46038</v>
      </c>
      <c r="N3285" s="24"/>
      <c r="O3285" s="26">
        <v>46038</v>
      </c>
      <c r="P3285" s="24" t="s">
        <v>3120</v>
      </c>
      <c r="Q3285" s="24" t="s">
        <v>3121</v>
      </c>
      <c r="R3285" s="24" t="s">
        <v>988</v>
      </c>
    </row>
    <row r="3286" spans="1:18" ht="27">
      <c r="A3286" s="24">
        <v>3285</v>
      </c>
      <c r="B3286" s="24" t="s">
        <v>12282</v>
      </c>
      <c r="C3286" s="29">
        <v>202647004422</v>
      </c>
      <c r="D3286" s="24" t="s">
        <v>153</v>
      </c>
      <c r="E3286" s="24" t="s">
        <v>12283</v>
      </c>
      <c r="F3286" s="24" t="s">
        <v>3091</v>
      </c>
      <c r="G3286" s="24" t="s">
        <v>12284</v>
      </c>
      <c r="H3286" s="25" t="s">
        <v>12285</v>
      </c>
      <c r="I3286" s="24"/>
      <c r="J3286" s="24" t="s">
        <v>3048</v>
      </c>
      <c r="K3286" s="26">
        <v>46006</v>
      </c>
      <c r="L3286" s="26">
        <v>45097</v>
      </c>
      <c r="M3286" s="26">
        <v>46038</v>
      </c>
      <c r="N3286" s="24"/>
      <c r="O3286" s="26">
        <v>46041</v>
      </c>
      <c r="P3286" s="24" t="s">
        <v>3335</v>
      </c>
      <c r="Q3286" s="24" t="s">
        <v>3336</v>
      </c>
      <c r="R3286" s="24" t="s">
        <v>988</v>
      </c>
    </row>
    <row r="3287" spans="1:18" ht="40.200000000000003">
      <c r="A3287" s="24">
        <v>3286</v>
      </c>
      <c r="B3287" s="24" t="s">
        <v>12286</v>
      </c>
      <c r="C3287" s="29">
        <v>202617004385</v>
      </c>
      <c r="D3287" s="24" t="s">
        <v>153</v>
      </c>
      <c r="E3287" s="24" t="s">
        <v>12287</v>
      </c>
      <c r="F3287" s="24" t="s">
        <v>3091</v>
      </c>
      <c r="G3287" s="24" t="s">
        <v>12288</v>
      </c>
      <c r="H3287" s="25" t="s">
        <v>12289</v>
      </c>
      <c r="I3287" s="24"/>
      <c r="J3287" s="24" t="s">
        <v>3048</v>
      </c>
      <c r="K3287" s="26">
        <v>46029</v>
      </c>
      <c r="L3287" s="26">
        <v>45093</v>
      </c>
      <c r="M3287" s="26">
        <v>46038</v>
      </c>
      <c r="N3287" s="24"/>
      <c r="O3287" s="26">
        <v>46038</v>
      </c>
      <c r="P3287" s="24" t="s">
        <v>3435</v>
      </c>
      <c r="Q3287" s="24" t="s">
        <v>3159</v>
      </c>
      <c r="R3287" s="24" t="s">
        <v>988</v>
      </c>
    </row>
    <row r="3288" spans="1:18" ht="53.4">
      <c r="A3288" s="24">
        <v>3287</v>
      </c>
      <c r="B3288" s="24" t="s">
        <v>2026</v>
      </c>
      <c r="C3288" s="29">
        <v>202611004662</v>
      </c>
      <c r="D3288" s="24" t="s">
        <v>54</v>
      </c>
      <c r="E3288" s="24" t="s">
        <v>2027</v>
      </c>
      <c r="F3288" s="24" t="s">
        <v>3091</v>
      </c>
      <c r="G3288" s="24" t="s">
        <v>54</v>
      </c>
      <c r="H3288" s="25" t="s">
        <v>12290</v>
      </c>
      <c r="I3288" s="24" t="s">
        <v>3152</v>
      </c>
      <c r="J3288" s="24" t="s">
        <v>8446</v>
      </c>
      <c r="K3288" s="26">
        <v>45960</v>
      </c>
      <c r="L3288" s="26">
        <v>46038</v>
      </c>
      <c r="M3288" s="26">
        <v>46038</v>
      </c>
      <c r="N3288" s="26">
        <v>46981</v>
      </c>
      <c r="O3288" s="24"/>
      <c r="P3288" s="24" t="s">
        <v>3289</v>
      </c>
      <c r="Q3288" s="24" t="s">
        <v>3290</v>
      </c>
      <c r="R3288" s="24" t="s">
        <v>968</v>
      </c>
    </row>
    <row r="3289" spans="1:18" ht="40.200000000000003">
      <c r="A3289" s="24">
        <v>3288</v>
      </c>
      <c r="B3289" s="24" t="s">
        <v>12291</v>
      </c>
      <c r="C3289" s="29">
        <v>202617004374</v>
      </c>
      <c r="D3289" s="24" t="s">
        <v>310</v>
      </c>
      <c r="E3289" s="24" t="s">
        <v>12292</v>
      </c>
      <c r="F3289" s="24" t="s">
        <v>3826</v>
      </c>
      <c r="G3289" s="24" t="s">
        <v>310</v>
      </c>
      <c r="H3289" s="25" t="s">
        <v>12293</v>
      </c>
      <c r="I3289" s="24"/>
      <c r="J3289" s="24" t="s">
        <v>3048</v>
      </c>
      <c r="K3289" s="26">
        <v>46007</v>
      </c>
      <c r="L3289" s="26">
        <v>45103</v>
      </c>
      <c r="M3289" s="26">
        <v>46038</v>
      </c>
      <c r="N3289" s="24"/>
      <c r="O3289" s="26">
        <v>46038</v>
      </c>
      <c r="P3289" s="24" t="s">
        <v>3435</v>
      </c>
      <c r="Q3289" s="24" t="s">
        <v>3159</v>
      </c>
      <c r="R3289" s="24" t="s">
        <v>988</v>
      </c>
    </row>
    <row r="3290" spans="1:18" ht="66.599999999999994">
      <c r="A3290" s="24">
        <v>3289</v>
      </c>
      <c r="B3290" s="24" t="s">
        <v>2020</v>
      </c>
      <c r="C3290" s="29">
        <v>202611004470</v>
      </c>
      <c r="D3290" s="24" t="s">
        <v>209</v>
      </c>
      <c r="E3290" s="24" t="s">
        <v>2021</v>
      </c>
      <c r="F3290" s="24" t="s">
        <v>3165</v>
      </c>
      <c r="G3290" s="24" t="s">
        <v>11153</v>
      </c>
      <c r="H3290" s="25" t="s">
        <v>12294</v>
      </c>
      <c r="I3290" s="24" t="s">
        <v>3152</v>
      </c>
      <c r="J3290" s="24" t="s">
        <v>3048</v>
      </c>
      <c r="K3290" s="26">
        <v>45930</v>
      </c>
      <c r="L3290" s="26">
        <v>46038</v>
      </c>
      <c r="M3290" s="26">
        <v>46038</v>
      </c>
      <c r="N3290" s="26">
        <v>46981</v>
      </c>
      <c r="O3290" s="24"/>
      <c r="P3290" s="24" t="s">
        <v>3352</v>
      </c>
      <c r="Q3290" s="24" t="s">
        <v>3216</v>
      </c>
      <c r="R3290" s="24" t="s">
        <v>968</v>
      </c>
    </row>
    <row r="3291" spans="1:18" ht="79.8">
      <c r="A3291" s="24">
        <v>3290</v>
      </c>
      <c r="B3291" s="24" t="s">
        <v>12295</v>
      </c>
      <c r="C3291" s="29">
        <v>202617004641</v>
      </c>
      <c r="D3291" s="24" t="s">
        <v>34</v>
      </c>
      <c r="E3291" s="24" t="s">
        <v>12296</v>
      </c>
      <c r="F3291" s="24" t="s">
        <v>3066</v>
      </c>
      <c r="G3291" s="24" t="s">
        <v>3067</v>
      </c>
      <c r="H3291" s="25" t="s">
        <v>12297</v>
      </c>
      <c r="I3291" s="24"/>
      <c r="J3291" s="24" t="s">
        <v>3048</v>
      </c>
      <c r="K3291" s="26">
        <v>46027</v>
      </c>
      <c r="L3291" s="26">
        <v>45282</v>
      </c>
      <c r="M3291" s="26">
        <v>46038</v>
      </c>
      <c r="N3291" s="24"/>
      <c r="O3291" s="26">
        <v>46041</v>
      </c>
      <c r="P3291" s="24" t="s">
        <v>3294</v>
      </c>
      <c r="Q3291" s="24" t="s">
        <v>3295</v>
      </c>
      <c r="R3291" s="24" t="s">
        <v>988</v>
      </c>
    </row>
    <row r="3292" spans="1:18" ht="40.200000000000003">
      <c r="A3292" s="24">
        <v>3291</v>
      </c>
      <c r="B3292" s="24" t="s">
        <v>12298</v>
      </c>
      <c r="C3292" s="29">
        <v>202617004300</v>
      </c>
      <c r="D3292" s="24" t="s">
        <v>34</v>
      </c>
      <c r="E3292" s="24" t="s">
        <v>12299</v>
      </c>
      <c r="F3292" s="24" t="s">
        <v>3066</v>
      </c>
      <c r="G3292" s="24" t="s">
        <v>3067</v>
      </c>
      <c r="H3292" s="25" t="s">
        <v>12300</v>
      </c>
      <c r="I3292" s="24"/>
      <c r="J3292" s="24" t="s">
        <v>3048</v>
      </c>
      <c r="K3292" s="26">
        <v>46008</v>
      </c>
      <c r="L3292" s="26">
        <v>45139</v>
      </c>
      <c r="M3292" s="26">
        <v>46038</v>
      </c>
      <c r="N3292" s="24"/>
      <c r="O3292" s="26">
        <v>46038</v>
      </c>
      <c r="P3292" s="24" t="s">
        <v>3204</v>
      </c>
      <c r="Q3292" s="24" t="s">
        <v>3205</v>
      </c>
      <c r="R3292" s="24" t="s">
        <v>988</v>
      </c>
    </row>
    <row r="3293" spans="1:18" ht="40.200000000000003">
      <c r="A3293" s="24">
        <v>3292</v>
      </c>
      <c r="B3293" s="24" t="s">
        <v>12301</v>
      </c>
      <c r="C3293" s="29">
        <v>202617004380</v>
      </c>
      <c r="D3293" s="24" t="s">
        <v>93</v>
      </c>
      <c r="E3293" s="24" t="s">
        <v>12302</v>
      </c>
      <c r="F3293" s="24" t="s">
        <v>3091</v>
      </c>
      <c r="G3293" s="24" t="s">
        <v>12303</v>
      </c>
      <c r="H3293" s="25" t="s">
        <v>12304</v>
      </c>
      <c r="I3293" s="24"/>
      <c r="J3293" s="24" t="s">
        <v>3048</v>
      </c>
      <c r="K3293" s="26">
        <v>46000</v>
      </c>
      <c r="L3293" s="26">
        <v>45093</v>
      </c>
      <c r="M3293" s="26">
        <v>46038</v>
      </c>
      <c r="N3293" s="24"/>
      <c r="O3293" s="26">
        <v>46038</v>
      </c>
      <c r="P3293" s="24" t="s">
        <v>3109</v>
      </c>
      <c r="Q3293" s="24" t="s">
        <v>3110</v>
      </c>
      <c r="R3293" s="24" t="s">
        <v>988</v>
      </c>
    </row>
    <row r="3294" spans="1:18" ht="40.200000000000003">
      <c r="A3294" s="24">
        <v>3293</v>
      </c>
      <c r="B3294" s="24" t="s">
        <v>12305</v>
      </c>
      <c r="C3294" s="29">
        <v>202645004433</v>
      </c>
      <c r="D3294" s="24" t="s">
        <v>43</v>
      </c>
      <c r="E3294" s="24" t="s">
        <v>12306</v>
      </c>
      <c r="F3294" s="24" t="s">
        <v>3052</v>
      </c>
      <c r="G3294" s="24" t="s">
        <v>43</v>
      </c>
      <c r="H3294" s="25" t="s">
        <v>12307</v>
      </c>
      <c r="I3294" s="24"/>
      <c r="J3294" s="24" t="s">
        <v>3162</v>
      </c>
      <c r="K3294" s="26">
        <v>46029</v>
      </c>
      <c r="L3294" s="26">
        <v>46038</v>
      </c>
      <c r="M3294" s="26">
        <v>46038</v>
      </c>
      <c r="N3294" s="24"/>
      <c r="O3294" s="26">
        <v>46038</v>
      </c>
      <c r="P3294" s="24" t="s">
        <v>3289</v>
      </c>
      <c r="Q3294" s="24" t="s">
        <v>3290</v>
      </c>
      <c r="R3294" s="24" t="s">
        <v>988</v>
      </c>
    </row>
    <row r="3295" spans="1:18" ht="53.4">
      <c r="A3295" s="24">
        <v>3294</v>
      </c>
      <c r="B3295" s="24" t="s">
        <v>12308</v>
      </c>
      <c r="C3295" s="29">
        <v>202647004325</v>
      </c>
      <c r="D3295" s="24" t="s">
        <v>31</v>
      </c>
      <c r="E3295" s="24" t="s">
        <v>12309</v>
      </c>
      <c r="F3295" s="24" t="s">
        <v>3091</v>
      </c>
      <c r="G3295" s="24" t="s">
        <v>31</v>
      </c>
      <c r="H3295" s="25" t="s">
        <v>12310</v>
      </c>
      <c r="I3295" s="24"/>
      <c r="J3295" s="24" t="s">
        <v>3048</v>
      </c>
      <c r="K3295" s="26">
        <v>46031</v>
      </c>
      <c r="L3295" s="26">
        <v>46038</v>
      </c>
      <c r="M3295" s="26">
        <v>46038</v>
      </c>
      <c r="N3295" s="24"/>
      <c r="O3295" s="26">
        <v>46038</v>
      </c>
      <c r="P3295" s="24" t="s">
        <v>3352</v>
      </c>
      <c r="Q3295" s="24" t="s">
        <v>3216</v>
      </c>
      <c r="R3295" s="24" t="s">
        <v>988</v>
      </c>
    </row>
    <row r="3296" spans="1:18" ht="40.200000000000003">
      <c r="A3296" s="24">
        <v>3295</v>
      </c>
      <c r="B3296" s="24" t="s">
        <v>12311</v>
      </c>
      <c r="C3296" s="29">
        <v>202617004436</v>
      </c>
      <c r="D3296" s="24" t="s">
        <v>31</v>
      </c>
      <c r="E3296" s="24" t="s">
        <v>12312</v>
      </c>
      <c r="F3296" s="24" t="s">
        <v>3091</v>
      </c>
      <c r="G3296" s="24" t="s">
        <v>31</v>
      </c>
      <c r="H3296" s="25" t="s">
        <v>12313</v>
      </c>
      <c r="I3296" s="24"/>
      <c r="J3296" s="24" t="s">
        <v>3048</v>
      </c>
      <c r="K3296" s="26">
        <v>46035</v>
      </c>
      <c r="L3296" s="26">
        <v>46038</v>
      </c>
      <c r="M3296" s="26">
        <v>46038</v>
      </c>
      <c r="N3296" s="24"/>
      <c r="O3296" s="26">
        <v>46038</v>
      </c>
      <c r="P3296" s="24" t="s">
        <v>3069</v>
      </c>
      <c r="Q3296" s="24" t="s">
        <v>3070</v>
      </c>
      <c r="R3296" s="24" t="s">
        <v>988</v>
      </c>
    </row>
    <row r="3297" spans="1:18" ht="27">
      <c r="A3297" s="24">
        <v>3296</v>
      </c>
      <c r="B3297" s="24" t="s">
        <v>12314</v>
      </c>
      <c r="C3297" s="29">
        <v>202617004652</v>
      </c>
      <c r="D3297" s="24" t="s">
        <v>31</v>
      </c>
      <c r="E3297" s="24" t="s">
        <v>12315</v>
      </c>
      <c r="F3297" s="24" t="s">
        <v>3091</v>
      </c>
      <c r="G3297" s="24" t="s">
        <v>31</v>
      </c>
      <c r="H3297" s="25" t="s">
        <v>12316</v>
      </c>
      <c r="I3297" s="24"/>
      <c r="J3297" s="24" t="s">
        <v>3048</v>
      </c>
      <c r="K3297" s="26">
        <v>46031</v>
      </c>
      <c r="L3297" s="26">
        <v>45147</v>
      </c>
      <c r="M3297" s="26">
        <v>46038</v>
      </c>
      <c r="N3297" s="24"/>
      <c r="O3297" s="26">
        <v>46038</v>
      </c>
      <c r="P3297" s="24" t="s">
        <v>3364</v>
      </c>
      <c r="Q3297" s="24" t="s">
        <v>3255</v>
      </c>
      <c r="R3297" s="24" t="s">
        <v>988</v>
      </c>
    </row>
    <row r="3298" spans="1:18" ht="27">
      <c r="A3298" s="24">
        <v>3297</v>
      </c>
      <c r="B3298" s="24" t="s">
        <v>12317</v>
      </c>
      <c r="C3298" s="29">
        <v>202647004296</v>
      </c>
      <c r="D3298" s="24" t="s">
        <v>31</v>
      </c>
      <c r="E3298" s="24" t="s">
        <v>12318</v>
      </c>
      <c r="F3298" s="24" t="s">
        <v>3091</v>
      </c>
      <c r="G3298" s="24" t="s">
        <v>31</v>
      </c>
      <c r="H3298" s="25" t="s">
        <v>12319</v>
      </c>
      <c r="I3298" s="24"/>
      <c r="J3298" s="24" t="s">
        <v>3048</v>
      </c>
      <c r="K3298" s="26">
        <v>46035</v>
      </c>
      <c r="L3298" s="26">
        <v>45145</v>
      </c>
      <c r="M3298" s="26">
        <v>46038</v>
      </c>
      <c r="N3298" s="24"/>
      <c r="O3298" s="26">
        <v>46038</v>
      </c>
      <c r="P3298" s="24" t="s">
        <v>4022</v>
      </c>
      <c r="Q3298" s="24" t="s">
        <v>3104</v>
      </c>
      <c r="R3298" s="24" t="s">
        <v>988</v>
      </c>
    </row>
    <row r="3299" spans="1:18" ht="53.4">
      <c r="A3299" s="24">
        <v>3298</v>
      </c>
      <c r="B3299" s="24" t="s">
        <v>12320</v>
      </c>
      <c r="C3299" s="29">
        <v>202647004319</v>
      </c>
      <c r="D3299" s="24" t="s">
        <v>31</v>
      </c>
      <c r="E3299" s="24" t="s">
        <v>12321</v>
      </c>
      <c r="F3299" s="24" t="s">
        <v>3091</v>
      </c>
      <c r="G3299" s="24" t="s">
        <v>31</v>
      </c>
      <c r="H3299" s="25" t="s">
        <v>12322</v>
      </c>
      <c r="I3299" s="24"/>
      <c r="J3299" s="24" t="s">
        <v>3048</v>
      </c>
      <c r="K3299" s="26">
        <v>46034</v>
      </c>
      <c r="L3299" s="26">
        <v>45170</v>
      </c>
      <c r="M3299" s="26">
        <v>46038</v>
      </c>
      <c r="N3299" s="24"/>
      <c r="O3299" s="26">
        <v>46038</v>
      </c>
      <c r="P3299" s="24" t="s">
        <v>3093</v>
      </c>
      <c r="Q3299" s="24" t="s">
        <v>3094</v>
      </c>
      <c r="R3299" s="24" t="s">
        <v>988</v>
      </c>
    </row>
    <row r="3300" spans="1:18" ht="27">
      <c r="A3300" s="24">
        <v>3299</v>
      </c>
      <c r="B3300" s="24" t="s">
        <v>12323</v>
      </c>
      <c r="C3300" s="29">
        <v>202617004646</v>
      </c>
      <c r="D3300" s="24" t="s">
        <v>31</v>
      </c>
      <c r="E3300" s="24" t="s">
        <v>12324</v>
      </c>
      <c r="F3300" s="24" t="s">
        <v>3091</v>
      </c>
      <c r="G3300" s="24" t="s">
        <v>31</v>
      </c>
      <c r="H3300" s="25" t="s">
        <v>12325</v>
      </c>
      <c r="I3300" s="24"/>
      <c r="J3300" s="24" t="s">
        <v>3048</v>
      </c>
      <c r="K3300" s="26">
        <v>46036</v>
      </c>
      <c r="L3300" s="26">
        <v>45195</v>
      </c>
      <c r="M3300" s="26">
        <v>46038</v>
      </c>
      <c r="N3300" s="24"/>
      <c r="O3300" s="26">
        <v>46038</v>
      </c>
      <c r="P3300" s="24" t="s">
        <v>3069</v>
      </c>
      <c r="Q3300" s="24" t="s">
        <v>3070</v>
      </c>
      <c r="R3300" s="24" t="s">
        <v>988</v>
      </c>
    </row>
    <row r="3301" spans="1:18" ht="53.4">
      <c r="A3301" s="24">
        <v>3300</v>
      </c>
      <c r="B3301" s="24" t="s">
        <v>12326</v>
      </c>
      <c r="C3301" s="29">
        <v>202647004880</v>
      </c>
      <c r="D3301" s="24" t="s">
        <v>31</v>
      </c>
      <c r="E3301" s="24" t="s">
        <v>12327</v>
      </c>
      <c r="F3301" s="24" t="s">
        <v>3091</v>
      </c>
      <c r="G3301" s="24" t="s">
        <v>31</v>
      </c>
      <c r="H3301" s="25" t="s">
        <v>12328</v>
      </c>
      <c r="I3301" s="24"/>
      <c r="J3301" s="24" t="s">
        <v>3048</v>
      </c>
      <c r="K3301" s="26">
        <v>46034</v>
      </c>
      <c r="L3301" s="26">
        <v>45175</v>
      </c>
      <c r="M3301" s="26">
        <v>46040</v>
      </c>
      <c r="N3301" s="24"/>
      <c r="O3301" s="26">
        <v>46040</v>
      </c>
      <c r="P3301" s="24" t="s">
        <v>3114</v>
      </c>
      <c r="Q3301" s="24" t="s">
        <v>3094</v>
      </c>
      <c r="R3301" s="24" t="s">
        <v>988</v>
      </c>
    </row>
    <row r="3302" spans="1:18" ht="40.200000000000003">
      <c r="A3302" s="24">
        <v>3301</v>
      </c>
      <c r="B3302" s="24" t="s">
        <v>12329</v>
      </c>
      <c r="C3302" s="29">
        <v>202644005023</v>
      </c>
      <c r="D3302" s="24" t="s">
        <v>39</v>
      </c>
      <c r="E3302" s="24" t="s">
        <v>12330</v>
      </c>
      <c r="F3302" s="24" t="s">
        <v>3165</v>
      </c>
      <c r="G3302" s="24" t="s">
        <v>3166</v>
      </c>
      <c r="H3302" s="25" t="s">
        <v>12331</v>
      </c>
      <c r="I3302" s="24"/>
      <c r="J3302" s="24" t="s">
        <v>3048</v>
      </c>
      <c r="K3302" s="26">
        <v>46009</v>
      </c>
      <c r="L3302" s="26">
        <v>45688</v>
      </c>
      <c r="M3302" s="26">
        <v>46041</v>
      </c>
      <c r="N3302" s="24"/>
      <c r="O3302" s="26">
        <v>46041</v>
      </c>
      <c r="P3302" s="24" t="s">
        <v>3079</v>
      </c>
      <c r="Q3302" s="24" t="s">
        <v>3080</v>
      </c>
      <c r="R3302" s="24" t="s">
        <v>988</v>
      </c>
    </row>
    <row r="3303" spans="1:18" ht="66.599999999999994">
      <c r="A3303" s="24">
        <v>3302</v>
      </c>
      <c r="B3303" s="24" t="s">
        <v>12332</v>
      </c>
      <c r="C3303" s="29">
        <v>202617005243</v>
      </c>
      <c r="D3303" s="24" t="s">
        <v>171</v>
      </c>
      <c r="E3303" s="24" t="s">
        <v>12333</v>
      </c>
      <c r="F3303" s="24" t="s">
        <v>3312</v>
      </c>
      <c r="G3303" s="24" t="s">
        <v>6499</v>
      </c>
      <c r="H3303" s="25" t="s">
        <v>12334</v>
      </c>
      <c r="I3303" s="24"/>
      <c r="J3303" s="24" t="s">
        <v>3048</v>
      </c>
      <c r="K3303" s="26">
        <v>45972</v>
      </c>
      <c r="L3303" s="26">
        <v>45127</v>
      </c>
      <c r="M3303" s="26">
        <v>46041</v>
      </c>
      <c r="N3303" s="24"/>
      <c r="O3303" s="26">
        <v>46041</v>
      </c>
      <c r="P3303" s="24" t="s">
        <v>3233</v>
      </c>
      <c r="Q3303" s="24" t="s">
        <v>3234</v>
      </c>
      <c r="R3303" s="24" t="s">
        <v>988</v>
      </c>
    </row>
    <row r="3304" spans="1:18" ht="53.4">
      <c r="A3304" s="24">
        <v>3303</v>
      </c>
      <c r="B3304" s="24" t="s">
        <v>12335</v>
      </c>
      <c r="C3304" s="29">
        <v>202641005440</v>
      </c>
      <c r="D3304" s="24" t="s">
        <v>33</v>
      </c>
      <c r="E3304" s="24" t="s">
        <v>12336</v>
      </c>
      <c r="F3304" s="24" t="s">
        <v>3052</v>
      </c>
      <c r="G3304" s="24" t="s">
        <v>3319</v>
      </c>
      <c r="H3304" s="25" t="s">
        <v>12337</v>
      </c>
      <c r="I3304" s="24" t="s">
        <v>23</v>
      </c>
      <c r="J3304" s="24" t="s">
        <v>3048</v>
      </c>
      <c r="K3304" s="26">
        <v>45944</v>
      </c>
      <c r="L3304" s="26">
        <v>46041</v>
      </c>
      <c r="M3304" s="26">
        <v>46041</v>
      </c>
      <c r="N3304" s="24"/>
      <c r="O3304" s="26">
        <v>46041</v>
      </c>
      <c r="P3304" s="24" t="s">
        <v>3289</v>
      </c>
      <c r="Q3304" s="24" t="s">
        <v>3290</v>
      </c>
      <c r="R3304" s="24" t="s">
        <v>988</v>
      </c>
    </row>
    <row r="3305" spans="1:18" ht="53.4">
      <c r="A3305" s="24">
        <v>3304</v>
      </c>
      <c r="B3305" s="24" t="s">
        <v>2030</v>
      </c>
      <c r="C3305" s="29">
        <v>202621005413</v>
      </c>
      <c r="D3305" s="24" t="s">
        <v>80</v>
      </c>
      <c r="E3305" s="24" t="s">
        <v>2031</v>
      </c>
      <c r="F3305" s="24" t="s">
        <v>3052</v>
      </c>
      <c r="G3305" s="24" t="s">
        <v>12246</v>
      </c>
      <c r="H3305" s="25" t="s">
        <v>12338</v>
      </c>
      <c r="I3305" s="24" t="s">
        <v>3152</v>
      </c>
      <c r="J3305" s="24" t="s">
        <v>3048</v>
      </c>
      <c r="K3305" s="26">
        <v>46003</v>
      </c>
      <c r="L3305" s="26">
        <v>46041</v>
      </c>
      <c r="M3305" s="26">
        <v>46041</v>
      </c>
      <c r="N3305" s="26">
        <v>46984</v>
      </c>
      <c r="O3305" s="24"/>
      <c r="P3305" s="24" t="s">
        <v>3422</v>
      </c>
      <c r="Q3305" s="24" t="s">
        <v>3423</v>
      </c>
      <c r="R3305" s="24" t="s">
        <v>968</v>
      </c>
    </row>
    <row r="3306" spans="1:18" ht="40.200000000000003">
      <c r="A3306" s="24">
        <v>3305</v>
      </c>
      <c r="B3306" s="24" t="s">
        <v>2032</v>
      </c>
      <c r="C3306" s="29">
        <v>202641005364</v>
      </c>
      <c r="D3306" s="24" t="s">
        <v>166</v>
      </c>
      <c r="E3306" s="24" t="s">
        <v>2033</v>
      </c>
      <c r="F3306" s="24" t="s">
        <v>3091</v>
      </c>
      <c r="G3306" s="24" t="s">
        <v>12339</v>
      </c>
      <c r="H3306" s="25" t="s">
        <v>12340</v>
      </c>
      <c r="I3306" s="24" t="s">
        <v>3152</v>
      </c>
      <c r="J3306" s="24" t="s">
        <v>3048</v>
      </c>
      <c r="K3306" s="26">
        <v>46041</v>
      </c>
      <c r="L3306" s="26">
        <v>46041</v>
      </c>
      <c r="M3306" s="26">
        <v>46041</v>
      </c>
      <c r="N3306" s="26">
        <v>46984</v>
      </c>
      <c r="O3306" s="24"/>
      <c r="P3306" s="24" t="s">
        <v>3321</v>
      </c>
      <c r="Q3306" s="24" t="s">
        <v>3322</v>
      </c>
      <c r="R3306" s="24" t="s">
        <v>968</v>
      </c>
    </row>
    <row r="3307" spans="1:18" ht="66.599999999999994">
      <c r="A3307" s="24">
        <v>3306</v>
      </c>
      <c r="B3307" s="24" t="s">
        <v>12341</v>
      </c>
      <c r="C3307" s="29">
        <v>202641005404</v>
      </c>
      <c r="D3307" s="24" t="s">
        <v>46</v>
      </c>
      <c r="E3307" s="24" t="s">
        <v>12342</v>
      </c>
      <c r="F3307" s="24" t="s">
        <v>3052</v>
      </c>
      <c r="G3307" s="24" t="s">
        <v>46</v>
      </c>
      <c r="H3307" s="25" t="s">
        <v>12343</v>
      </c>
      <c r="I3307" s="24" t="s">
        <v>23</v>
      </c>
      <c r="J3307" s="24" t="s">
        <v>3048</v>
      </c>
      <c r="K3307" s="26">
        <v>45909</v>
      </c>
      <c r="L3307" s="26">
        <v>46041</v>
      </c>
      <c r="M3307" s="26">
        <v>46041</v>
      </c>
      <c r="N3307" s="24"/>
      <c r="O3307" s="26">
        <v>46043</v>
      </c>
      <c r="P3307" s="24" t="s">
        <v>3224</v>
      </c>
      <c r="Q3307" s="24" t="s">
        <v>3225</v>
      </c>
      <c r="R3307" s="24" t="s">
        <v>3022</v>
      </c>
    </row>
    <row r="3308" spans="1:18" ht="66.599999999999994">
      <c r="A3308" s="24">
        <v>3307</v>
      </c>
      <c r="B3308" s="24" t="s">
        <v>12344</v>
      </c>
      <c r="C3308" s="29">
        <v>202641005432</v>
      </c>
      <c r="D3308" s="24" t="s">
        <v>46</v>
      </c>
      <c r="E3308" s="24" t="s">
        <v>12345</v>
      </c>
      <c r="F3308" s="24" t="s">
        <v>3052</v>
      </c>
      <c r="G3308" s="24" t="s">
        <v>46</v>
      </c>
      <c r="H3308" s="25" t="s">
        <v>12346</v>
      </c>
      <c r="I3308" s="24" t="s">
        <v>23</v>
      </c>
      <c r="J3308" s="24" t="s">
        <v>3048</v>
      </c>
      <c r="K3308" s="26">
        <v>45805</v>
      </c>
      <c r="L3308" s="26">
        <v>46041</v>
      </c>
      <c r="M3308" s="26">
        <v>46041</v>
      </c>
      <c r="N3308" s="24"/>
      <c r="O3308" s="26">
        <v>46043</v>
      </c>
      <c r="P3308" s="24" t="s">
        <v>3224</v>
      </c>
      <c r="Q3308" s="24" t="s">
        <v>3225</v>
      </c>
      <c r="R3308" s="24" t="s">
        <v>3022</v>
      </c>
    </row>
    <row r="3309" spans="1:18" ht="40.200000000000003">
      <c r="A3309" s="24">
        <v>3308</v>
      </c>
      <c r="B3309" s="24" t="s">
        <v>12347</v>
      </c>
      <c r="C3309" s="29">
        <v>202647004995</v>
      </c>
      <c r="D3309" s="24" t="s">
        <v>221</v>
      </c>
      <c r="E3309" s="24" t="s">
        <v>12348</v>
      </c>
      <c r="F3309" s="24" t="s">
        <v>4009</v>
      </c>
      <c r="G3309" s="24" t="s">
        <v>12349</v>
      </c>
      <c r="H3309" s="25" t="s">
        <v>12350</v>
      </c>
      <c r="I3309" s="24"/>
      <c r="J3309" s="24" t="s">
        <v>3048</v>
      </c>
      <c r="K3309" s="26">
        <v>46003</v>
      </c>
      <c r="L3309" s="26">
        <v>45097</v>
      </c>
      <c r="M3309" s="26">
        <v>46041</v>
      </c>
      <c r="N3309" s="24"/>
      <c r="O3309" s="26">
        <v>46041</v>
      </c>
      <c r="P3309" s="24" t="s">
        <v>3149</v>
      </c>
      <c r="Q3309" s="24" t="s">
        <v>3150</v>
      </c>
      <c r="R3309" s="24" t="s">
        <v>988</v>
      </c>
    </row>
    <row r="3310" spans="1:18" ht="53.4">
      <c r="A3310" s="24">
        <v>3309</v>
      </c>
      <c r="B3310" s="24" t="s">
        <v>12351</v>
      </c>
      <c r="C3310" s="29">
        <v>202641005224</v>
      </c>
      <c r="D3310" s="24" t="s">
        <v>44</v>
      </c>
      <c r="E3310" s="24" t="s">
        <v>12352</v>
      </c>
      <c r="F3310" s="24" t="s">
        <v>3052</v>
      </c>
      <c r="G3310" s="24" t="s">
        <v>3408</v>
      </c>
      <c r="H3310" s="25" t="s">
        <v>12353</v>
      </c>
      <c r="I3310" s="24" t="s">
        <v>23</v>
      </c>
      <c r="J3310" s="24" t="s">
        <v>3334</v>
      </c>
      <c r="K3310" s="26">
        <v>45968</v>
      </c>
      <c r="L3310" s="26">
        <v>46041</v>
      </c>
      <c r="M3310" s="26">
        <v>46041</v>
      </c>
      <c r="N3310" s="24"/>
      <c r="O3310" s="26">
        <v>46042</v>
      </c>
      <c r="P3310" s="24" t="s">
        <v>3435</v>
      </c>
      <c r="Q3310" s="24" t="s">
        <v>3159</v>
      </c>
      <c r="R3310" s="24" t="s">
        <v>3023</v>
      </c>
    </row>
    <row r="3311" spans="1:18" ht="40.200000000000003">
      <c r="A3311" s="24">
        <v>3310</v>
      </c>
      <c r="B3311" s="24" t="s">
        <v>12354</v>
      </c>
      <c r="C3311" s="29">
        <v>202617005442</v>
      </c>
      <c r="D3311" s="24" t="s">
        <v>32</v>
      </c>
      <c r="E3311" s="24" t="s">
        <v>12355</v>
      </c>
      <c r="F3311" s="24" t="s">
        <v>3066</v>
      </c>
      <c r="G3311" s="24" t="s">
        <v>3067</v>
      </c>
      <c r="H3311" s="25" t="s">
        <v>12356</v>
      </c>
      <c r="I3311" s="24"/>
      <c r="J3311" s="24" t="s">
        <v>3048</v>
      </c>
      <c r="K3311" s="26">
        <v>46037</v>
      </c>
      <c r="L3311" s="26">
        <v>45295</v>
      </c>
      <c r="M3311" s="26">
        <v>46041</v>
      </c>
      <c r="N3311" s="24"/>
      <c r="O3311" s="26">
        <v>46041</v>
      </c>
      <c r="P3311" s="24" t="s">
        <v>3173</v>
      </c>
      <c r="Q3311" s="24" t="s">
        <v>3174</v>
      </c>
      <c r="R3311" s="24" t="s">
        <v>988</v>
      </c>
    </row>
    <row r="3312" spans="1:18" ht="40.200000000000003">
      <c r="A3312" s="24">
        <v>3311</v>
      </c>
      <c r="B3312" s="24" t="s">
        <v>12357</v>
      </c>
      <c r="C3312" s="29">
        <v>202617005144</v>
      </c>
      <c r="D3312" s="24" t="s">
        <v>32</v>
      </c>
      <c r="E3312" s="24" t="s">
        <v>12358</v>
      </c>
      <c r="F3312" s="24" t="s">
        <v>3066</v>
      </c>
      <c r="G3312" s="24" t="s">
        <v>3067</v>
      </c>
      <c r="H3312" s="25" t="s">
        <v>12359</v>
      </c>
      <c r="I3312" s="24"/>
      <c r="J3312" s="24" t="s">
        <v>3048</v>
      </c>
      <c r="K3312" s="26">
        <v>46034</v>
      </c>
      <c r="L3312" s="26">
        <v>45274</v>
      </c>
      <c r="M3312" s="26">
        <v>46041</v>
      </c>
      <c r="N3312" s="24"/>
      <c r="O3312" s="26">
        <v>46041</v>
      </c>
      <c r="P3312" s="24" t="s">
        <v>3141</v>
      </c>
      <c r="Q3312" s="24" t="s">
        <v>3142</v>
      </c>
      <c r="R3312" s="24" t="s">
        <v>988</v>
      </c>
    </row>
    <row r="3313" spans="1:18" ht="53.4">
      <c r="A3313" s="24">
        <v>3312</v>
      </c>
      <c r="B3313" s="24" t="s">
        <v>12360</v>
      </c>
      <c r="C3313" s="29">
        <v>202617005030</v>
      </c>
      <c r="D3313" s="24" t="s">
        <v>32</v>
      </c>
      <c r="E3313" s="24" t="s">
        <v>12361</v>
      </c>
      <c r="F3313" s="24" t="s">
        <v>3066</v>
      </c>
      <c r="G3313" s="24" t="s">
        <v>3067</v>
      </c>
      <c r="H3313" s="25" t="s">
        <v>12362</v>
      </c>
      <c r="I3313" s="24"/>
      <c r="J3313" s="24" t="s">
        <v>3048</v>
      </c>
      <c r="K3313" s="26">
        <v>46027</v>
      </c>
      <c r="L3313" s="26">
        <v>45167</v>
      </c>
      <c r="M3313" s="26">
        <v>46041</v>
      </c>
      <c r="N3313" s="24"/>
      <c r="O3313" s="26">
        <v>46041</v>
      </c>
      <c r="P3313" s="24" t="s">
        <v>3135</v>
      </c>
      <c r="Q3313" s="24" t="s">
        <v>3136</v>
      </c>
      <c r="R3313" s="24" t="s">
        <v>988</v>
      </c>
    </row>
    <row r="3314" spans="1:18" ht="40.200000000000003">
      <c r="A3314" s="24">
        <v>3313</v>
      </c>
      <c r="B3314" s="24" t="s">
        <v>12363</v>
      </c>
      <c r="C3314" s="29">
        <v>202647005351</v>
      </c>
      <c r="D3314" s="24" t="s">
        <v>50</v>
      </c>
      <c r="E3314" s="24" t="s">
        <v>12364</v>
      </c>
      <c r="F3314" s="24" t="s">
        <v>3066</v>
      </c>
      <c r="G3314" s="24" t="s">
        <v>3319</v>
      </c>
      <c r="H3314" s="25" t="s">
        <v>12365</v>
      </c>
      <c r="I3314" s="24"/>
      <c r="J3314" s="24" t="s">
        <v>3048</v>
      </c>
      <c r="K3314" s="26">
        <v>45958</v>
      </c>
      <c r="L3314" s="26">
        <v>45104</v>
      </c>
      <c r="M3314" s="26">
        <v>46041</v>
      </c>
      <c r="N3314" s="24"/>
      <c r="O3314" s="26">
        <v>46041</v>
      </c>
      <c r="P3314" s="24" t="s">
        <v>3321</v>
      </c>
      <c r="Q3314" s="24" t="s">
        <v>3322</v>
      </c>
      <c r="R3314" s="24" t="s">
        <v>988</v>
      </c>
    </row>
    <row r="3315" spans="1:18" ht="40.200000000000003">
      <c r="A3315" s="24">
        <v>3314</v>
      </c>
      <c r="B3315" s="24" t="s">
        <v>12366</v>
      </c>
      <c r="C3315" s="29">
        <v>202647005266</v>
      </c>
      <c r="D3315" s="24" t="s">
        <v>133</v>
      </c>
      <c r="E3315" s="24" t="s">
        <v>12367</v>
      </c>
      <c r="F3315" s="24" t="s">
        <v>3394</v>
      </c>
      <c r="G3315" s="24" t="s">
        <v>12368</v>
      </c>
      <c r="H3315" s="25" t="s">
        <v>12369</v>
      </c>
      <c r="I3315" s="24"/>
      <c r="J3315" s="24" t="s">
        <v>3048</v>
      </c>
      <c r="K3315" s="26">
        <v>45993</v>
      </c>
      <c r="L3315" s="26">
        <v>45097</v>
      </c>
      <c r="M3315" s="26">
        <v>46041</v>
      </c>
      <c r="N3315" s="24"/>
      <c r="O3315" s="26">
        <v>46041</v>
      </c>
      <c r="P3315" s="24" t="s">
        <v>3388</v>
      </c>
      <c r="Q3315" s="24" t="s">
        <v>3389</v>
      </c>
      <c r="R3315" s="24" t="s">
        <v>988</v>
      </c>
    </row>
    <row r="3316" spans="1:18" ht="53.4">
      <c r="A3316" s="24">
        <v>3315</v>
      </c>
      <c r="B3316" s="24" t="s">
        <v>12370</v>
      </c>
      <c r="C3316" s="29">
        <v>202617005307</v>
      </c>
      <c r="D3316" s="24" t="s">
        <v>67</v>
      </c>
      <c r="E3316" s="24" t="s">
        <v>12371</v>
      </c>
      <c r="F3316" s="24" t="s">
        <v>3091</v>
      </c>
      <c r="G3316" s="24" t="s">
        <v>5359</v>
      </c>
      <c r="H3316" s="25" t="s">
        <v>12372</v>
      </c>
      <c r="I3316" s="24"/>
      <c r="J3316" s="24" t="s">
        <v>3048</v>
      </c>
      <c r="K3316" s="26">
        <v>46008</v>
      </c>
      <c r="L3316" s="26">
        <v>45107</v>
      </c>
      <c r="M3316" s="26">
        <v>46041</v>
      </c>
      <c r="N3316" s="24"/>
      <c r="O3316" s="26">
        <v>46041</v>
      </c>
      <c r="P3316" s="24" t="s">
        <v>3220</v>
      </c>
      <c r="Q3316" s="24" t="s">
        <v>3221</v>
      </c>
      <c r="R3316" s="24" t="s">
        <v>988</v>
      </c>
    </row>
    <row r="3317" spans="1:18" ht="53.4">
      <c r="A3317" s="24">
        <v>3316</v>
      </c>
      <c r="B3317" s="24" t="s">
        <v>12373</v>
      </c>
      <c r="C3317" s="29">
        <v>202617005052</v>
      </c>
      <c r="D3317" s="24" t="s">
        <v>82</v>
      </c>
      <c r="E3317" s="24" t="s">
        <v>12374</v>
      </c>
      <c r="F3317" s="24" t="s">
        <v>3045</v>
      </c>
      <c r="G3317" s="24" t="s">
        <v>6009</v>
      </c>
      <c r="H3317" s="25" t="s">
        <v>12375</v>
      </c>
      <c r="I3317" s="24"/>
      <c r="J3317" s="24" t="s">
        <v>3048</v>
      </c>
      <c r="K3317" s="26">
        <v>45971</v>
      </c>
      <c r="L3317" s="26">
        <v>45146</v>
      </c>
      <c r="M3317" s="26">
        <v>46041</v>
      </c>
      <c r="N3317" s="24"/>
      <c r="O3317" s="26">
        <v>46041</v>
      </c>
      <c r="P3317" s="24" t="s">
        <v>3397</v>
      </c>
      <c r="Q3317" s="24" t="s">
        <v>3398</v>
      </c>
      <c r="R3317" s="24" t="s">
        <v>988</v>
      </c>
    </row>
    <row r="3318" spans="1:18" ht="40.200000000000003">
      <c r="A3318" s="24">
        <v>3317</v>
      </c>
      <c r="B3318" s="24" t="s">
        <v>12376</v>
      </c>
      <c r="C3318" s="29">
        <v>202617005025</v>
      </c>
      <c r="D3318" s="24" t="s">
        <v>461</v>
      </c>
      <c r="E3318" s="24" t="s">
        <v>12377</v>
      </c>
      <c r="F3318" s="24" t="s">
        <v>3091</v>
      </c>
      <c r="G3318" s="24" t="s">
        <v>5448</v>
      </c>
      <c r="H3318" s="25" t="s">
        <v>12378</v>
      </c>
      <c r="I3318" s="24"/>
      <c r="J3318" s="24" t="s">
        <v>3048</v>
      </c>
      <c r="K3318" s="26">
        <v>46009</v>
      </c>
      <c r="L3318" s="26">
        <v>45097</v>
      </c>
      <c r="M3318" s="26">
        <v>46041</v>
      </c>
      <c r="N3318" s="24"/>
      <c r="O3318" s="26">
        <v>46041</v>
      </c>
      <c r="P3318" s="24" t="s">
        <v>3075</v>
      </c>
      <c r="Q3318" s="24" t="s">
        <v>3076</v>
      </c>
      <c r="R3318" s="24" t="s">
        <v>988</v>
      </c>
    </row>
    <row r="3319" spans="1:18" ht="40.200000000000003">
      <c r="A3319" s="24">
        <v>3318</v>
      </c>
      <c r="B3319" s="24" t="s">
        <v>12379</v>
      </c>
      <c r="C3319" s="29">
        <v>202617005042</v>
      </c>
      <c r="D3319" s="24" t="s">
        <v>288</v>
      </c>
      <c r="E3319" s="24" t="s">
        <v>12380</v>
      </c>
      <c r="F3319" s="24" t="s">
        <v>4009</v>
      </c>
      <c r="G3319" s="24" t="s">
        <v>12381</v>
      </c>
      <c r="H3319" s="25" t="s">
        <v>12382</v>
      </c>
      <c r="I3319" s="24"/>
      <c r="J3319" s="24" t="s">
        <v>3048</v>
      </c>
      <c r="K3319" s="26">
        <v>46015</v>
      </c>
      <c r="L3319" s="26">
        <v>45107</v>
      </c>
      <c r="M3319" s="26">
        <v>46041</v>
      </c>
      <c r="N3319" s="24"/>
      <c r="O3319" s="26">
        <v>46041</v>
      </c>
      <c r="P3319" s="24" t="s">
        <v>3583</v>
      </c>
      <c r="Q3319" s="24" t="s">
        <v>3584</v>
      </c>
      <c r="R3319" s="24" t="s">
        <v>988</v>
      </c>
    </row>
    <row r="3320" spans="1:18" ht="27">
      <c r="A3320" s="24">
        <v>3319</v>
      </c>
      <c r="B3320" s="24" t="s">
        <v>12383</v>
      </c>
      <c r="C3320" s="29">
        <v>202617004991</v>
      </c>
      <c r="D3320" s="24" t="s">
        <v>138</v>
      </c>
      <c r="E3320" s="24" t="s">
        <v>12384</v>
      </c>
      <c r="F3320" s="24" t="s">
        <v>3045</v>
      </c>
      <c r="G3320" s="24" t="s">
        <v>3046</v>
      </c>
      <c r="H3320" s="25" t="s">
        <v>12385</v>
      </c>
      <c r="I3320" s="24"/>
      <c r="J3320" s="24" t="s">
        <v>3048</v>
      </c>
      <c r="K3320" s="26">
        <v>46030</v>
      </c>
      <c r="L3320" s="26">
        <v>45145</v>
      </c>
      <c r="M3320" s="26">
        <v>46041</v>
      </c>
      <c r="N3320" s="24"/>
      <c r="O3320" s="26">
        <v>46041</v>
      </c>
      <c r="P3320" s="24" t="s">
        <v>4109</v>
      </c>
      <c r="Q3320" s="24" t="s">
        <v>3683</v>
      </c>
      <c r="R3320" s="24" t="s">
        <v>988</v>
      </c>
    </row>
    <row r="3321" spans="1:18" ht="27">
      <c r="A3321" s="24">
        <v>3320</v>
      </c>
      <c r="B3321" s="24" t="s">
        <v>12386</v>
      </c>
      <c r="C3321" s="29">
        <v>202611005330</v>
      </c>
      <c r="D3321" s="24" t="s">
        <v>248</v>
      </c>
      <c r="E3321" s="24" t="s">
        <v>649</v>
      </c>
      <c r="F3321" s="24" t="s">
        <v>3052</v>
      </c>
      <c r="G3321" s="24" t="s">
        <v>248</v>
      </c>
      <c r="H3321" s="25" t="s">
        <v>12387</v>
      </c>
      <c r="I3321" s="24" t="s">
        <v>23</v>
      </c>
      <c r="J3321" s="24" t="s">
        <v>8446</v>
      </c>
      <c r="K3321" s="26">
        <v>45982</v>
      </c>
      <c r="L3321" s="26">
        <v>46041</v>
      </c>
      <c r="M3321" s="26">
        <v>46041</v>
      </c>
      <c r="N3321" s="24"/>
      <c r="O3321" s="26">
        <v>46051</v>
      </c>
      <c r="P3321" s="24" t="s">
        <v>3084</v>
      </c>
      <c r="Q3321" s="24" t="s">
        <v>3085</v>
      </c>
      <c r="R3321" s="24" t="s">
        <v>988</v>
      </c>
    </row>
    <row r="3322" spans="1:18" ht="66.599999999999994">
      <c r="A3322" s="24">
        <v>3321</v>
      </c>
      <c r="B3322" s="24" t="s">
        <v>2028</v>
      </c>
      <c r="C3322" s="29">
        <v>202641005000</v>
      </c>
      <c r="D3322" s="24" t="s">
        <v>42</v>
      </c>
      <c r="E3322" s="24" t="s">
        <v>2029</v>
      </c>
      <c r="F3322" s="24" t="s">
        <v>3045</v>
      </c>
      <c r="G3322" s="24" t="s">
        <v>3252</v>
      </c>
      <c r="H3322" s="25" t="s">
        <v>12388</v>
      </c>
      <c r="I3322" s="24" t="s">
        <v>3152</v>
      </c>
      <c r="J3322" s="24" t="s">
        <v>3048</v>
      </c>
      <c r="K3322" s="26">
        <v>46036</v>
      </c>
      <c r="L3322" s="26">
        <v>46041</v>
      </c>
      <c r="M3322" s="26">
        <v>46041</v>
      </c>
      <c r="N3322" s="26">
        <v>46984</v>
      </c>
      <c r="O3322" s="24"/>
      <c r="P3322" s="24" t="s">
        <v>3114</v>
      </c>
      <c r="Q3322" s="24" t="s">
        <v>3094</v>
      </c>
      <c r="R3322" s="24" t="s">
        <v>968</v>
      </c>
    </row>
    <row r="3323" spans="1:18" ht="27">
      <c r="A3323" s="24">
        <v>3322</v>
      </c>
      <c r="B3323" s="24" t="s">
        <v>12389</v>
      </c>
      <c r="C3323" s="29">
        <v>202647004996</v>
      </c>
      <c r="D3323" s="24" t="s">
        <v>31</v>
      </c>
      <c r="E3323" s="24" t="s">
        <v>12390</v>
      </c>
      <c r="F3323" s="24" t="s">
        <v>3091</v>
      </c>
      <c r="G3323" s="24" t="s">
        <v>31</v>
      </c>
      <c r="H3323" s="25" t="s">
        <v>12391</v>
      </c>
      <c r="I3323" s="24"/>
      <c r="J3323" s="24" t="s">
        <v>3048</v>
      </c>
      <c r="K3323" s="26">
        <v>46035</v>
      </c>
      <c r="L3323" s="26">
        <v>45174</v>
      </c>
      <c r="M3323" s="26">
        <v>46041</v>
      </c>
      <c r="N3323" s="24"/>
      <c r="O3323" s="26">
        <v>46041</v>
      </c>
      <c r="P3323" s="24" t="s">
        <v>4022</v>
      </c>
      <c r="Q3323" s="24" t="s">
        <v>3104</v>
      </c>
      <c r="R3323" s="24" t="s">
        <v>988</v>
      </c>
    </row>
    <row r="3324" spans="1:18" ht="53.4">
      <c r="A3324" s="24">
        <v>3323</v>
      </c>
      <c r="B3324" s="24" t="s">
        <v>12392</v>
      </c>
      <c r="C3324" s="29">
        <v>202647005218</v>
      </c>
      <c r="D3324" s="24" t="s">
        <v>31</v>
      </c>
      <c r="E3324" s="24" t="s">
        <v>12393</v>
      </c>
      <c r="F3324" s="24" t="s">
        <v>3091</v>
      </c>
      <c r="G3324" s="24" t="s">
        <v>31</v>
      </c>
      <c r="H3324" s="25" t="s">
        <v>12394</v>
      </c>
      <c r="I3324" s="24"/>
      <c r="J3324" s="24" t="s">
        <v>3048</v>
      </c>
      <c r="K3324" s="26">
        <v>46035</v>
      </c>
      <c r="L3324" s="26">
        <v>45174</v>
      </c>
      <c r="M3324" s="26">
        <v>46041</v>
      </c>
      <c r="N3324" s="24"/>
      <c r="O3324" s="26">
        <v>46041</v>
      </c>
      <c r="P3324" s="24" t="s">
        <v>3352</v>
      </c>
      <c r="Q3324" s="24" t="s">
        <v>3216</v>
      </c>
      <c r="R3324" s="24" t="s">
        <v>988</v>
      </c>
    </row>
    <row r="3325" spans="1:18" ht="40.200000000000003">
      <c r="A3325" s="24">
        <v>3324</v>
      </c>
      <c r="B3325" s="24" t="s">
        <v>12395</v>
      </c>
      <c r="C3325" s="29">
        <v>202647005357</v>
      </c>
      <c r="D3325" s="24" t="s">
        <v>31</v>
      </c>
      <c r="E3325" s="24" t="s">
        <v>12396</v>
      </c>
      <c r="F3325" s="24" t="s">
        <v>3091</v>
      </c>
      <c r="G3325" s="24" t="s">
        <v>31</v>
      </c>
      <c r="H3325" s="25" t="s">
        <v>12397</v>
      </c>
      <c r="I3325" s="24"/>
      <c r="J3325" s="24" t="s">
        <v>3048</v>
      </c>
      <c r="K3325" s="26">
        <v>46035</v>
      </c>
      <c r="L3325" s="26">
        <v>45174</v>
      </c>
      <c r="M3325" s="26">
        <v>46041</v>
      </c>
      <c r="N3325" s="24"/>
      <c r="O3325" s="26">
        <v>46041</v>
      </c>
      <c r="P3325" s="24" t="s">
        <v>3098</v>
      </c>
      <c r="Q3325" s="24" t="s">
        <v>3099</v>
      </c>
      <c r="R3325" s="24" t="s">
        <v>988</v>
      </c>
    </row>
    <row r="3326" spans="1:18" ht="40.200000000000003">
      <c r="A3326" s="24">
        <v>3325</v>
      </c>
      <c r="B3326" s="24" t="s">
        <v>12398</v>
      </c>
      <c r="C3326" s="29">
        <v>202617005334</v>
      </c>
      <c r="D3326" s="24" t="s">
        <v>31</v>
      </c>
      <c r="E3326" s="24" t="s">
        <v>12399</v>
      </c>
      <c r="F3326" s="24" t="s">
        <v>3091</v>
      </c>
      <c r="G3326" s="24" t="s">
        <v>31</v>
      </c>
      <c r="H3326" s="25" t="s">
        <v>12400</v>
      </c>
      <c r="I3326" s="24"/>
      <c r="J3326" s="24" t="s">
        <v>3048</v>
      </c>
      <c r="K3326" s="26">
        <v>46035</v>
      </c>
      <c r="L3326" s="26">
        <v>45174</v>
      </c>
      <c r="M3326" s="26">
        <v>46041</v>
      </c>
      <c r="N3326" s="24"/>
      <c r="O3326" s="26">
        <v>46041</v>
      </c>
      <c r="P3326" s="24" t="s">
        <v>3364</v>
      </c>
      <c r="Q3326" s="24" t="s">
        <v>3255</v>
      </c>
      <c r="R3326" s="24" t="s">
        <v>988</v>
      </c>
    </row>
    <row r="3327" spans="1:18" ht="40.200000000000003">
      <c r="A3327" s="24">
        <v>3326</v>
      </c>
      <c r="B3327" s="24" t="s">
        <v>12401</v>
      </c>
      <c r="C3327" s="29">
        <v>202617005378</v>
      </c>
      <c r="D3327" s="24" t="s">
        <v>31</v>
      </c>
      <c r="E3327" s="24" t="s">
        <v>12402</v>
      </c>
      <c r="F3327" s="24" t="s">
        <v>3091</v>
      </c>
      <c r="G3327" s="24" t="s">
        <v>31</v>
      </c>
      <c r="H3327" s="25" t="s">
        <v>12403</v>
      </c>
      <c r="I3327" s="24"/>
      <c r="J3327" s="24" t="s">
        <v>3048</v>
      </c>
      <c r="K3327" s="26">
        <v>46035</v>
      </c>
      <c r="L3327" s="26">
        <v>45180</v>
      </c>
      <c r="M3327" s="26">
        <v>46041</v>
      </c>
      <c r="N3327" s="24"/>
      <c r="O3327" s="26">
        <v>46041</v>
      </c>
      <c r="P3327" s="24" t="s">
        <v>3364</v>
      </c>
      <c r="Q3327" s="24" t="s">
        <v>3255</v>
      </c>
      <c r="R3327" s="24" t="s">
        <v>988</v>
      </c>
    </row>
    <row r="3328" spans="1:18" ht="40.200000000000003">
      <c r="A3328" s="24">
        <v>3327</v>
      </c>
      <c r="B3328" s="24" t="s">
        <v>12404</v>
      </c>
      <c r="C3328" s="29">
        <v>202647005244</v>
      </c>
      <c r="D3328" s="24" t="s">
        <v>75</v>
      </c>
      <c r="E3328" s="24" t="s">
        <v>12405</v>
      </c>
      <c r="F3328" s="24" t="s">
        <v>3066</v>
      </c>
      <c r="G3328" s="24" t="s">
        <v>3319</v>
      </c>
      <c r="H3328" s="25" t="s">
        <v>12406</v>
      </c>
      <c r="I3328" s="24"/>
      <c r="J3328" s="24" t="s">
        <v>3048</v>
      </c>
      <c r="K3328" s="26">
        <v>45961</v>
      </c>
      <c r="L3328" s="26">
        <v>45128</v>
      </c>
      <c r="M3328" s="26">
        <v>46041</v>
      </c>
      <c r="N3328" s="24"/>
      <c r="O3328" s="26">
        <v>46041</v>
      </c>
      <c r="P3328" s="24" t="s">
        <v>3079</v>
      </c>
      <c r="Q3328" s="24" t="s">
        <v>3080</v>
      </c>
      <c r="R3328" s="24" t="s">
        <v>988</v>
      </c>
    </row>
    <row r="3329" spans="1:18" ht="40.200000000000003">
      <c r="A3329" s="24">
        <v>3328</v>
      </c>
      <c r="B3329" s="24" t="s">
        <v>2044</v>
      </c>
      <c r="C3329" s="29">
        <v>202641005832</v>
      </c>
      <c r="D3329" s="24" t="s">
        <v>33</v>
      </c>
      <c r="E3329" s="24" t="s">
        <v>2045</v>
      </c>
      <c r="F3329" s="24" t="s">
        <v>3052</v>
      </c>
      <c r="G3329" s="24" t="s">
        <v>3319</v>
      </c>
      <c r="H3329" s="25" t="s">
        <v>12407</v>
      </c>
      <c r="I3329" s="24" t="s">
        <v>3152</v>
      </c>
      <c r="J3329" s="24" t="s">
        <v>3048</v>
      </c>
      <c r="K3329" s="26">
        <v>46041</v>
      </c>
      <c r="L3329" s="26">
        <v>46042</v>
      </c>
      <c r="M3329" s="26">
        <v>46042</v>
      </c>
      <c r="N3329" s="26">
        <v>46985</v>
      </c>
      <c r="O3329" s="24"/>
      <c r="P3329" s="24" t="s">
        <v>3321</v>
      </c>
      <c r="Q3329" s="24" t="s">
        <v>3322</v>
      </c>
      <c r="R3329" s="24" t="s">
        <v>968</v>
      </c>
    </row>
    <row r="3330" spans="1:18" ht="40.200000000000003">
      <c r="A3330" s="24">
        <v>3329</v>
      </c>
      <c r="B3330" s="24" t="s">
        <v>12408</v>
      </c>
      <c r="C3330" s="29">
        <v>202647005593</v>
      </c>
      <c r="D3330" s="24" t="s">
        <v>611</v>
      </c>
      <c r="E3330" s="24" t="s">
        <v>12409</v>
      </c>
      <c r="F3330" s="24" t="s">
        <v>3091</v>
      </c>
      <c r="G3330" s="24" t="s">
        <v>12410</v>
      </c>
      <c r="H3330" s="25" t="s">
        <v>12411</v>
      </c>
      <c r="I3330" s="24"/>
      <c r="J3330" s="24" t="s">
        <v>3048</v>
      </c>
      <c r="K3330" s="26">
        <v>46030</v>
      </c>
      <c r="L3330" s="26">
        <v>45098</v>
      </c>
      <c r="M3330" s="26">
        <v>46042</v>
      </c>
      <c r="N3330" s="24"/>
      <c r="O3330" s="26">
        <v>46042</v>
      </c>
      <c r="P3330" s="24" t="s">
        <v>3228</v>
      </c>
      <c r="Q3330" s="24" t="s">
        <v>3229</v>
      </c>
      <c r="R3330" s="24" t="s">
        <v>988</v>
      </c>
    </row>
    <row r="3331" spans="1:18" ht="53.4">
      <c r="A3331" s="24">
        <v>3330</v>
      </c>
      <c r="B3331" s="24" t="s">
        <v>12412</v>
      </c>
      <c r="C3331" s="29">
        <v>202617005649</v>
      </c>
      <c r="D3331" s="24" t="s">
        <v>171</v>
      </c>
      <c r="E3331" s="24" t="s">
        <v>12413</v>
      </c>
      <c r="F3331" s="24" t="s">
        <v>3312</v>
      </c>
      <c r="G3331" s="24" t="s">
        <v>6499</v>
      </c>
      <c r="H3331" s="25" t="s">
        <v>12414</v>
      </c>
      <c r="I3331" s="24"/>
      <c r="J3331" s="24" t="s">
        <v>3048</v>
      </c>
      <c r="K3331" s="26">
        <v>46037</v>
      </c>
      <c r="L3331" s="26">
        <v>45127</v>
      </c>
      <c r="M3331" s="26">
        <v>46042</v>
      </c>
      <c r="N3331" s="24"/>
      <c r="O3331" s="26">
        <v>46042</v>
      </c>
      <c r="P3331" s="24" t="s">
        <v>3315</v>
      </c>
      <c r="Q3331" s="24" t="s">
        <v>3316</v>
      </c>
      <c r="R3331" s="24" t="s">
        <v>988</v>
      </c>
    </row>
    <row r="3332" spans="1:18" ht="40.200000000000003">
      <c r="A3332" s="24">
        <v>3331</v>
      </c>
      <c r="B3332" s="24" t="s">
        <v>12415</v>
      </c>
      <c r="C3332" s="29">
        <v>202647005635</v>
      </c>
      <c r="D3332" s="24" t="s">
        <v>553</v>
      </c>
      <c r="E3332" s="24" t="s">
        <v>12416</v>
      </c>
      <c r="F3332" s="24" t="s">
        <v>3059</v>
      </c>
      <c r="G3332" s="24" t="s">
        <v>12417</v>
      </c>
      <c r="H3332" s="25" t="s">
        <v>12418</v>
      </c>
      <c r="I3332" s="24"/>
      <c r="J3332" s="24" t="s">
        <v>3048</v>
      </c>
      <c r="K3332" s="26">
        <v>45996</v>
      </c>
      <c r="L3332" s="26">
        <v>45098</v>
      </c>
      <c r="M3332" s="26">
        <v>46042</v>
      </c>
      <c r="N3332" s="24"/>
      <c r="O3332" s="26">
        <v>46042</v>
      </c>
      <c r="P3332" s="24" t="s">
        <v>3335</v>
      </c>
      <c r="Q3332" s="24" t="s">
        <v>3336</v>
      </c>
      <c r="R3332" s="24" t="s">
        <v>988</v>
      </c>
    </row>
    <row r="3333" spans="1:18" ht="40.200000000000003">
      <c r="A3333" s="24">
        <v>3332</v>
      </c>
      <c r="B3333" s="24" t="s">
        <v>12419</v>
      </c>
      <c r="C3333" s="29">
        <v>202611005786</v>
      </c>
      <c r="D3333" s="24" t="s">
        <v>63</v>
      </c>
      <c r="E3333" s="24" t="s">
        <v>649</v>
      </c>
      <c r="F3333" s="24" t="s">
        <v>3052</v>
      </c>
      <c r="G3333" s="24" t="s">
        <v>4014</v>
      </c>
      <c r="H3333" s="25" t="s">
        <v>12420</v>
      </c>
      <c r="I3333" s="24" t="s">
        <v>23</v>
      </c>
      <c r="J3333" s="24" t="s">
        <v>3048</v>
      </c>
      <c r="K3333" s="26">
        <v>45911</v>
      </c>
      <c r="L3333" s="26">
        <v>46042</v>
      </c>
      <c r="M3333" s="26">
        <v>46042</v>
      </c>
      <c r="N3333" s="24"/>
      <c r="O3333" s="26">
        <v>46042</v>
      </c>
      <c r="P3333" s="24" t="s">
        <v>3135</v>
      </c>
      <c r="Q3333" s="24" t="s">
        <v>3136</v>
      </c>
      <c r="R3333" s="24" t="s">
        <v>988</v>
      </c>
    </row>
    <row r="3334" spans="1:18" ht="53.4">
      <c r="A3334" s="24">
        <v>3333</v>
      </c>
      <c r="B3334" s="24" t="s">
        <v>12421</v>
      </c>
      <c r="C3334" s="29">
        <v>202647005760</v>
      </c>
      <c r="D3334" s="24" t="s">
        <v>40</v>
      </c>
      <c r="E3334" s="24" t="s">
        <v>12422</v>
      </c>
      <c r="F3334" s="24" t="s">
        <v>3091</v>
      </c>
      <c r="G3334" s="24" t="s">
        <v>4104</v>
      </c>
      <c r="H3334" s="25" t="s">
        <v>12423</v>
      </c>
      <c r="I3334" s="24"/>
      <c r="J3334" s="24" t="s">
        <v>3048</v>
      </c>
      <c r="K3334" s="26">
        <v>46038</v>
      </c>
      <c r="L3334" s="26">
        <v>45131</v>
      </c>
      <c r="M3334" s="26">
        <v>46042</v>
      </c>
      <c r="N3334" s="24"/>
      <c r="O3334" s="26">
        <v>46042</v>
      </c>
      <c r="P3334" s="24" t="s">
        <v>3893</v>
      </c>
      <c r="Q3334" s="24" t="s">
        <v>3894</v>
      </c>
      <c r="R3334" s="24" t="s">
        <v>988</v>
      </c>
    </row>
    <row r="3335" spans="1:18" ht="66.599999999999994">
      <c r="A3335" s="24">
        <v>3334</v>
      </c>
      <c r="B3335" s="24" t="s">
        <v>12424</v>
      </c>
      <c r="C3335" s="29">
        <v>202617005652</v>
      </c>
      <c r="D3335" s="24" t="s">
        <v>53</v>
      </c>
      <c r="E3335" s="24" t="s">
        <v>12425</v>
      </c>
      <c r="F3335" s="24" t="s">
        <v>3066</v>
      </c>
      <c r="G3335" s="24" t="s">
        <v>3067</v>
      </c>
      <c r="H3335" s="25" t="s">
        <v>12426</v>
      </c>
      <c r="I3335" s="24"/>
      <c r="J3335" s="24" t="s">
        <v>3048</v>
      </c>
      <c r="K3335" s="26">
        <v>46029</v>
      </c>
      <c r="L3335" s="26">
        <v>45258</v>
      </c>
      <c r="M3335" s="26">
        <v>46042</v>
      </c>
      <c r="N3335" s="24"/>
      <c r="O3335" s="26">
        <v>46042</v>
      </c>
      <c r="P3335" s="24" t="s">
        <v>3204</v>
      </c>
      <c r="Q3335" s="24" t="s">
        <v>3205</v>
      </c>
      <c r="R3335" s="24" t="s">
        <v>988</v>
      </c>
    </row>
    <row r="3336" spans="1:18" ht="27">
      <c r="A3336" s="24">
        <v>3335</v>
      </c>
      <c r="B3336" s="24" t="s">
        <v>12427</v>
      </c>
      <c r="C3336" s="29">
        <v>202647005634</v>
      </c>
      <c r="D3336" s="24" t="s">
        <v>122</v>
      </c>
      <c r="E3336" s="24" t="s">
        <v>12428</v>
      </c>
      <c r="F3336" s="24" t="s">
        <v>3302</v>
      </c>
      <c r="G3336" s="24" t="s">
        <v>12429</v>
      </c>
      <c r="H3336" s="25" t="s">
        <v>12430</v>
      </c>
      <c r="I3336" s="24"/>
      <c r="J3336" s="24" t="s">
        <v>3048</v>
      </c>
      <c r="K3336" s="26">
        <v>46022</v>
      </c>
      <c r="L3336" s="26">
        <v>45117</v>
      </c>
      <c r="M3336" s="26">
        <v>46042</v>
      </c>
      <c r="N3336" s="24"/>
      <c r="O3336" s="26">
        <v>46042</v>
      </c>
      <c r="P3336" s="24" t="s">
        <v>3228</v>
      </c>
      <c r="Q3336" s="24" t="s">
        <v>3229</v>
      </c>
      <c r="R3336" s="24" t="s">
        <v>988</v>
      </c>
    </row>
    <row r="3337" spans="1:18" ht="53.4">
      <c r="A3337" s="24">
        <v>3336</v>
      </c>
      <c r="B3337" s="24" t="s">
        <v>2040</v>
      </c>
      <c r="C3337" s="29">
        <v>202641005603</v>
      </c>
      <c r="D3337" s="24" t="s">
        <v>44</v>
      </c>
      <c r="E3337" s="24" t="s">
        <v>2041</v>
      </c>
      <c r="F3337" s="24" t="s">
        <v>3052</v>
      </c>
      <c r="G3337" s="24" t="s">
        <v>3408</v>
      </c>
      <c r="H3337" s="25" t="s">
        <v>12431</v>
      </c>
      <c r="I3337" s="24" t="s">
        <v>3152</v>
      </c>
      <c r="J3337" s="24" t="s">
        <v>3334</v>
      </c>
      <c r="K3337" s="26">
        <v>46000</v>
      </c>
      <c r="L3337" s="26">
        <v>46042</v>
      </c>
      <c r="M3337" s="26">
        <v>46042</v>
      </c>
      <c r="N3337" s="26">
        <v>46985</v>
      </c>
      <c r="O3337" s="24"/>
      <c r="P3337" s="24" t="s">
        <v>3130</v>
      </c>
      <c r="Q3337" s="24" t="s">
        <v>3131</v>
      </c>
      <c r="R3337" s="24" t="s">
        <v>968</v>
      </c>
    </row>
    <row r="3338" spans="1:18" ht="40.200000000000003">
      <c r="A3338" s="24">
        <v>3337</v>
      </c>
      <c r="B3338" s="24" t="s">
        <v>2042</v>
      </c>
      <c r="C3338" s="29">
        <v>202641005542</v>
      </c>
      <c r="D3338" s="24" t="s">
        <v>44</v>
      </c>
      <c r="E3338" s="24" t="s">
        <v>2043</v>
      </c>
      <c r="F3338" s="24" t="s">
        <v>3052</v>
      </c>
      <c r="G3338" s="24" t="s">
        <v>3408</v>
      </c>
      <c r="H3338" s="25" t="s">
        <v>12432</v>
      </c>
      <c r="I3338" s="24" t="s">
        <v>3152</v>
      </c>
      <c r="J3338" s="24" t="s">
        <v>3334</v>
      </c>
      <c r="K3338" s="26">
        <v>46000</v>
      </c>
      <c r="L3338" s="26">
        <v>46042</v>
      </c>
      <c r="M3338" s="26">
        <v>46042</v>
      </c>
      <c r="N3338" s="26">
        <v>46985</v>
      </c>
      <c r="O3338" s="24"/>
      <c r="P3338" s="24" t="s">
        <v>3130</v>
      </c>
      <c r="Q3338" s="24" t="s">
        <v>3131</v>
      </c>
      <c r="R3338" s="24" t="s">
        <v>968</v>
      </c>
    </row>
    <row r="3339" spans="1:18" ht="53.4">
      <c r="A3339" s="24">
        <v>3338</v>
      </c>
      <c r="B3339" s="24" t="s">
        <v>2034</v>
      </c>
      <c r="C3339" s="29">
        <v>202641005539</v>
      </c>
      <c r="D3339" s="24" t="s">
        <v>44</v>
      </c>
      <c r="E3339" s="24" t="s">
        <v>2035</v>
      </c>
      <c r="F3339" s="24" t="s">
        <v>3052</v>
      </c>
      <c r="G3339" s="24" t="s">
        <v>3408</v>
      </c>
      <c r="H3339" s="25" t="s">
        <v>12433</v>
      </c>
      <c r="I3339" s="24" t="s">
        <v>3152</v>
      </c>
      <c r="J3339" s="24" t="s">
        <v>3334</v>
      </c>
      <c r="K3339" s="26">
        <v>46000</v>
      </c>
      <c r="L3339" s="26">
        <v>46042</v>
      </c>
      <c r="M3339" s="26">
        <v>46042</v>
      </c>
      <c r="N3339" s="26">
        <v>46985</v>
      </c>
      <c r="O3339" s="24"/>
      <c r="P3339" s="24" t="s">
        <v>3130</v>
      </c>
      <c r="Q3339" s="24" t="s">
        <v>3131</v>
      </c>
      <c r="R3339" s="24" t="s">
        <v>968</v>
      </c>
    </row>
    <row r="3340" spans="1:18" ht="53.4">
      <c r="A3340" s="24">
        <v>3339</v>
      </c>
      <c r="B3340" s="24" t="s">
        <v>12434</v>
      </c>
      <c r="C3340" s="29">
        <v>202617005724</v>
      </c>
      <c r="D3340" s="24" t="s">
        <v>49</v>
      </c>
      <c r="E3340" s="24" t="s">
        <v>12435</v>
      </c>
      <c r="F3340" s="24" t="s">
        <v>3066</v>
      </c>
      <c r="G3340" s="24" t="s">
        <v>3067</v>
      </c>
      <c r="H3340" s="25" t="s">
        <v>12436</v>
      </c>
      <c r="I3340" s="24"/>
      <c r="J3340" s="24" t="s">
        <v>3048</v>
      </c>
      <c r="K3340" s="26">
        <v>45926</v>
      </c>
      <c r="L3340" s="26">
        <v>45176</v>
      </c>
      <c r="M3340" s="26">
        <v>46042</v>
      </c>
      <c r="N3340" s="24"/>
      <c r="O3340" s="26">
        <v>46042</v>
      </c>
      <c r="P3340" s="24" t="s">
        <v>3254</v>
      </c>
      <c r="Q3340" s="24" t="s">
        <v>3255</v>
      </c>
      <c r="R3340" s="24" t="s">
        <v>988</v>
      </c>
    </row>
    <row r="3341" spans="1:18" ht="53.4">
      <c r="A3341" s="24">
        <v>3340</v>
      </c>
      <c r="B3341" s="24" t="s">
        <v>12437</v>
      </c>
      <c r="C3341" s="29">
        <v>202617005844</v>
      </c>
      <c r="D3341" s="24" t="s">
        <v>35</v>
      </c>
      <c r="E3341" s="24" t="s">
        <v>12438</v>
      </c>
      <c r="F3341" s="24" t="s">
        <v>3091</v>
      </c>
      <c r="G3341" s="24" t="s">
        <v>3213</v>
      </c>
      <c r="H3341" s="25" t="s">
        <v>12439</v>
      </c>
      <c r="I3341" s="24"/>
      <c r="J3341" s="24" t="s">
        <v>3048</v>
      </c>
      <c r="K3341" s="26">
        <v>46037</v>
      </c>
      <c r="L3341" s="26">
        <v>45098</v>
      </c>
      <c r="M3341" s="26">
        <v>46042</v>
      </c>
      <c r="N3341" s="24"/>
      <c r="O3341" s="26">
        <v>46042</v>
      </c>
      <c r="P3341" s="24" t="s">
        <v>3289</v>
      </c>
      <c r="Q3341" s="24" t="s">
        <v>3290</v>
      </c>
      <c r="R3341" s="24" t="s">
        <v>988</v>
      </c>
    </row>
    <row r="3342" spans="1:18" ht="53.4">
      <c r="A3342" s="24">
        <v>3341</v>
      </c>
      <c r="B3342" s="24" t="s">
        <v>12440</v>
      </c>
      <c r="C3342" s="29">
        <v>202617005861</v>
      </c>
      <c r="D3342" s="24" t="s">
        <v>50</v>
      </c>
      <c r="E3342" s="24" t="s">
        <v>12441</v>
      </c>
      <c r="F3342" s="24" t="s">
        <v>3066</v>
      </c>
      <c r="G3342" s="24" t="s">
        <v>3319</v>
      </c>
      <c r="H3342" s="25" t="s">
        <v>12442</v>
      </c>
      <c r="I3342" s="24"/>
      <c r="J3342" s="24" t="s">
        <v>3048</v>
      </c>
      <c r="K3342" s="26">
        <v>45919</v>
      </c>
      <c r="L3342" s="26">
        <v>45111</v>
      </c>
      <c r="M3342" s="26">
        <v>46042</v>
      </c>
      <c r="N3342" s="24"/>
      <c r="O3342" s="26">
        <v>46042</v>
      </c>
      <c r="P3342" s="24" t="s">
        <v>3289</v>
      </c>
      <c r="Q3342" s="24" t="s">
        <v>3290</v>
      </c>
      <c r="R3342" s="24" t="s">
        <v>988</v>
      </c>
    </row>
    <row r="3343" spans="1:18" ht="53.4">
      <c r="A3343" s="24">
        <v>3342</v>
      </c>
      <c r="B3343" s="24" t="s">
        <v>12443</v>
      </c>
      <c r="C3343" s="29">
        <v>202621005834</v>
      </c>
      <c r="D3343" s="24" t="s">
        <v>45</v>
      </c>
      <c r="E3343" s="24" t="s">
        <v>12444</v>
      </c>
      <c r="F3343" s="24" t="s">
        <v>3052</v>
      </c>
      <c r="G3343" s="24" t="s">
        <v>45</v>
      </c>
      <c r="H3343" s="25" t="s">
        <v>12445</v>
      </c>
      <c r="I3343" s="24" t="s">
        <v>23</v>
      </c>
      <c r="J3343" s="24" t="s">
        <v>3048</v>
      </c>
      <c r="K3343" s="26">
        <v>46002</v>
      </c>
      <c r="L3343" s="26">
        <v>46042</v>
      </c>
      <c r="M3343" s="26">
        <v>46042</v>
      </c>
      <c r="N3343" s="24"/>
      <c r="O3343" s="26">
        <v>46042</v>
      </c>
      <c r="P3343" s="24" t="s">
        <v>3224</v>
      </c>
      <c r="Q3343" s="24" t="s">
        <v>3225</v>
      </c>
      <c r="R3343" s="24" t="s">
        <v>988</v>
      </c>
    </row>
    <row r="3344" spans="1:18" ht="53.4">
      <c r="A3344" s="24">
        <v>3343</v>
      </c>
      <c r="B3344" s="24" t="s">
        <v>12446</v>
      </c>
      <c r="C3344" s="29">
        <v>202617005723</v>
      </c>
      <c r="D3344" s="24" t="s">
        <v>32</v>
      </c>
      <c r="E3344" s="24" t="s">
        <v>12447</v>
      </c>
      <c r="F3344" s="24" t="s">
        <v>3066</v>
      </c>
      <c r="G3344" s="24" t="s">
        <v>3067</v>
      </c>
      <c r="H3344" s="25" t="s">
        <v>12448</v>
      </c>
      <c r="I3344" s="24"/>
      <c r="J3344" s="24" t="s">
        <v>3048</v>
      </c>
      <c r="K3344" s="26">
        <v>46013</v>
      </c>
      <c r="L3344" s="26">
        <v>45148</v>
      </c>
      <c r="M3344" s="26">
        <v>46042</v>
      </c>
      <c r="N3344" s="24"/>
      <c r="O3344" s="26">
        <v>46043</v>
      </c>
      <c r="P3344" s="24" t="s">
        <v>3294</v>
      </c>
      <c r="Q3344" s="24" t="s">
        <v>3295</v>
      </c>
      <c r="R3344" s="24" t="s">
        <v>988</v>
      </c>
    </row>
    <row r="3345" spans="1:18" ht="27">
      <c r="A3345" s="24">
        <v>3344</v>
      </c>
      <c r="B3345" s="24" t="s">
        <v>12449</v>
      </c>
      <c r="C3345" s="29">
        <v>202617005557</v>
      </c>
      <c r="D3345" s="24" t="s">
        <v>32</v>
      </c>
      <c r="E3345" s="24" t="s">
        <v>12450</v>
      </c>
      <c r="F3345" s="24" t="s">
        <v>3066</v>
      </c>
      <c r="G3345" s="24" t="s">
        <v>3067</v>
      </c>
      <c r="H3345" s="25" t="s">
        <v>12451</v>
      </c>
      <c r="I3345" s="24"/>
      <c r="J3345" s="24" t="s">
        <v>3048</v>
      </c>
      <c r="K3345" s="26">
        <v>46013</v>
      </c>
      <c r="L3345" s="26">
        <v>45176</v>
      </c>
      <c r="M3345" s="26">
        <v>46042</v>
      </c>
      <c r="N3345" s="24"/>
      <c r="O3345" s="26">
        <v>46042</v>
      </c>
      <c r="P3345" s="24" t="s">
        <v>3204</v>
      </c>
      <c r="Q3345" s="24" t="s">
        <v>3205</v>
      </c>
      <c r="R3345" s="24" t="s">
        <v>988</v>
      </c>
    </row>
    <row r="3346" spans="1:18" ht="53.4">
      <c r="A3346" s="24">
        <v>3345</v>
      </c>
      <c r="B3346" s="24" t="s">
        <v>12452</v>
      </c>
      <c r="C3346" s="29">
        <v>202617005710</v>
      </c>
      <c r="D3346" s="24" t="s">
        <v>73</v>
      </c>
      <c r="E3346" s="24" t="s">
        <v>12453</v>
      </c>
      <c r="F3346" s="24" t="s">
        <v>3059</v>
      </c>
      <c r="G3346" s="24" t="s">
        <v>3950</v>
      </c>
      <c r="H3346" s="25" t="s">
        <v>12454</v>
      </c>
      <c r="I3346" s="24"/>
      <c r="J3346" s="24" t="s">
        <v>3048</v>
      </c>
      <c r="K3346" s="26">
        <v>45930</v>
      </c>
      <c r="L3346" s="26">
        <v>45100</v>
      </c>
      <c r="M3346" s="26">
        <v>46042</v>
      </c>
      <c r="N3346" s="24"/>
      <c r="O3346" s="26">
        <v>46042</v>
      </c>
      <c r="P3346" s="24" t="s">
        <v>3075</v>
      </c>
      <c r="Q3346" s="24" t="s">
        <v>3076</v>
      </c>
      <c r="R3346" s="24" t="s">
        <v>988</v>
      </c>
    </row>
    <row r="3347" spans="1:18" ht="53.4">
      <c r="A3347" s="24">
        <v>3346</v>
      </c>
      <c r="B3347" s="24" t="s">
        <v>12455</v>
      </c>
      <c r="C3347" s="29">
        <v>202641005585</v>
      </c>
      <c r="D3347" s="24" t="s">
        <v>66</v>
      </c>
      <c r="E3347" s="24" t="s">
        <v>12456</v>
      </c>
      <c r="F3347" s="24" t="s">
        <v>3059</v>
      </c>
      <c r="G3347" s="24" t="s">
        <v>3455</v>
      </c>
      <c r="H3347" s="25" t="s">
        <v>12457</v>
      </c>
      <c r="I3347" s="24" t="s">
        <v>23</v>
      </c>
      <c r="J3347" s="24" t="s">
        <v>3048</v>
      </c>
      <c r="K3347" s="26">
        <v>45940</v>
      </c>
      <c r="L3347" s="26">
        <v>46042</v>
      </c>
      <c r="M3347" s="26">
        <v>46042</v>
      </c>
      <c r="N3347" s="24"/>
      <c r="O3347" s="26">
        <v>46042</v>
      </c>
      <c r="P3347" s="24" t="s">
        <v>3149</v>
      </c>
      <c r="Q3347" s="24" t="s">
        <v>3150</v>
      </c>
      <c r="R3347" s="24" t="s">
        <v>988</v>
      </c>
    </row>
    <row r="3348" spans="1:18" ht="40.200000000000003">
      <c r="A3348" s="24">
        <v>3347</v>
      </c>
      <c r="B3348" s="24" t="s">
        <v>2036</v>
      </c>
      <c r="C3348" s="29">
        <v>202641005816</v>
      </c>
      <c r="D3348" s="24" t="s">
        <v>54</v>
      </c>
      <c r="E3348" s="24" t="s">
        <v>2037</v>
      </c>
      <c r="F3348" s="24" t="s">
        <v>3091</v>
      </c>
      <c r="G3348" s="24" t="s">
        <v>54</v>
      </c>
      <c r="H3348" s="25" t="s">
        <v>12458</v>
      </c>
      <c r="I3348" s="24" t="s">
        <v>3152</v>
      </c>
      <c r="J3348" s="24" t="s">
        <v>8446</v>
      </c>
      <c r="K3348" s="26">
        <v>45994</v>
      </c>
      <c r="L3348" s="26">
        <v>46042</v>
      </c>
      <c r="M3348" s="26">
        <v>46042</v>
      </c>
      <c r="N3348" s="26">
        <v>46985</v>
      </c>
      <c r="O3348" s="24"/>
      <c r="P3348" s="24" t="s">
        <v>4192</v>
      </c>
      <c r="Q3348" s="24" t="s">
        <v>3070</v>
      </c>
      <c r="R3348" s="24" t="s">
        <v>968</v>
      </c>
    </row>
    <row r="3349" spans="1:18" ht="53.4">
      <c r="A3349" s="24">
        <v>3348</v>
      </c>
      <c r="B3349" s="24" t="s">
        <v>2038</v>
      </c>
      <c r="C3349" s="29">
        <v>202641005700</v>
      </c>
      <c r="D3349" s="24" t="s">
        <v>54</v>
      </c>
      <c r="E3349" s="24" t="s">
        <v>2039</v>
      </c>
      <c r="F3349" s="24" t="s">
        <v>3091</v>
      </c>
      <c r="G3349" s="24" t="s">
        <v>54</v>
      </c>
      <c r="H3349" s="25" t="s">
        <v>12459</v>
      </c>
      <c r="I3349" s="24" t="s">
        <v>3152</v>
      </c>
      <c r="J3349" s="24" t="s">
        <v>8446</v>
      </c>
      <c r="K3349" s="26">
        <v>45994</v>
      </c>
      <c r="L3349" s="26">
        <v>46042</v>
      </c>
      <c r="M3349" s="26">
        <v>46042</v>
      </c>
      <c r="N3349" s="26">
        <v>46985</v>
      </c>
      <c r="O3349" s="24"/>
      <c r="P3349" s="24" t="s">
        <v>3908</v>
      </c>
      <c r="Q3349" s="24" t="s">
        <v>3193</v>
      </c>
      <c r="R3349" s="24" t="s">
        <v>968</v>
      </c>
    </row>
    <row r="3350" spans="1:18" ht="53.4">
      <c r="A3350" s="24">
        <v>3349</v>
      </c>
      <c r="B3350" s="24" t="s">
        <v>12460</v>
      </c>
      <c r="C3350" s="29">
        <v>202617005508</v>
      </c>
      <c r="D3350" s="24" t="s">
        <v>397</v>
      </c>
      <c r="E3350" s="24" t="s">
        <v>12461</v>
      </c>
      <c r="F3350" s="24" t="s">
        <v>3091</v>
      </c>
      <c r="G3350" s="24" t="s">
        <v>12462</v>
      </c>
      <c r="H3350" s="25" t="s">
        <v>12463</v>
      </c>
      <c r="I3350" s="24"/>
      <c r="J3350" s="24" t="s">
        <v>3048</v>
      </c>
      <c r="K3350" s="26">
        <v>46028</v>
      </c>
      <c r="L3350" s="26">
        <v>45127</v>
      </c>
      <c r="M3350" s="26">
        <v>46042</v>
      </c>
      <c r="N3350" s="24"/>
      <c r="O3350" s="26">
        <v>46042</v>
      </c>
      <c r="P3350" s="24" t="s">
        <v>3084</v>
      </c>
      <c r="Q3350" s="24" t="s">
        <v>3085</v>
      </c>
      <c r="R3350" s="24" t="s">
        <v>988</v>
      </c>
    </row>
    <row r="3351" spans="1:18" ht="40.200000000000003">
      <c r="A3351" s="24">
        <v>3350</v>
      </c>
      <c r="B3351" s="24" t="s">
        <v>12464</v>
      </c>
      <c r="C3351" s="29">
        <v>202617005511</v>
      </c>
      <c r="D3351" s="24" t="s">
        <v>397</v>
      </c>
      <c r="E3351" s="24" t="s">
        <v>12465</v>
      </c>
      <c r="F3351" s="24" t="s">
        <v>3091</v>
      </c>
      <c r="G3351" s="24" t="s">
        <v>12462</v>
      </c>
      <c r="H3351" s="25" t="s">
        <v>12466</v>
      </c>
      <c r="I3351" s="24"/>
      <c r="J3351" s="24" t="s">
        <v>3048</v>
      </c>
      <c r="K3351" s="26">
        <v>46028</v>
      </c>
      <c r="L3351" s="26">
        <v>45127</v>
      </c>
      <c r="M3351" s="26">
        <v>46042</v>
      </c>
      <c r="N3351" s="24"/>
      <c r="O3351" s="26">
        <v>46042</v>
      </c>
      <c r="P3351" s="24" t="s">
        <v>3084</v>
      </c>
      <c r="Q3351" s="24" t="s">
        <v>3085</v>
      </c>
      <c r="R3351" s="24" t="s">
        <v>988</v>
      </c>
    </row>
    <row r="3352" spans="1:18" ht="40.200000000000003">
      <c r="A3352" s="24">
        <v>3351</v>
      </c>
      <c r="B3352" s="24" t="s">
        <v>12467</v>
      </c>
      <c r="C3352" s="29">
        <v>202647005797</v>
      </c>
      <c r="D3352" s="24" t="s">
        <v>75</v>
      </c>
      <c r="E3352" s="24" t="s">
        <v>12468</v>
      </c>
      <c r="F3352" s="24" t="s">
        <v>3066</v>
      </c>
      <c r="G3352" s="24" t="s">
        <v>3319</v>
      </c>
      <c r="H3352" s="25" t="s">
        <v>12469</v>
      </c>
      <c r="I3352" s="24"/>
      <c r="J3352" s="24" t="s">
        <v>3048</v>
      </c>
      <c r="K3352" s="26">
        <v>46027</v>
      </c>
      <c r="L3352" s="26">
        <v>45133</v>
      </c>
      <c r="M3352" s="26">
        <v>46042</v>
      </c>
      <c r="N3352" s="24"/>
      <c r="O3352" s="26">
        <v>46042</v>
      </c>
      <c r="P3352" s="24" t="s">
        <v>3079</v>
      </c>
      <c r="Q3352" s="24" t="s">
        <v>3080</v>
      </c>
      <c r="R3352" s="24" t="s">
        <v>988</v>
      </c>
    </row>
    <row r="3353" spans="1:18" ht="40.200000000000003">
      <c r="A3353" s="24">
        <v>3352</v>
      </c>
      <c r="B3353" s="24" t="s">
        <v>12470</v>
      </c>
      <c r="C3353" s="29">
        <v>202611005531</v>
      </c>
      <c r="D3353" s="24" t="s">
        <v>493</v>
      </c>
      <c r="E3353" s="24" t="s">
        <v>649</v>
      </c>
      <c r="F3353" s="24" t="s">
        <v>3052</v>
      </c>
      <c r="G3353" s="24" t="s">
        <v>493</v>
      </c>
      <c r="H3353" s="25" t="s">
        <v>12471</v>
      </c>
      <c r="I3353" s="24" t="s">
        <v>23</v>
      </c>
      <c r="J3353" s="24" t="s">
        <v>3048</v>
      </c>
      <c r="K3353" s="26">
        <v>46013</v>
      </c>
      <c r="L3353" s="26">
        <v>46042</v>
      </c>
      <c r="M3353" s="26">
        <v>46042</v>
      </c>
      <c r="N3353" s="24"/>
      <c r="O3353" s="26">
        <v>46042</v>
      </c>
      <c r="P3353" s="24" t="s">
        <v>3135</v>
      </c>
      <c r="Q3353" s="24" t="s">
        <v>3136</v>
      </c>
      <c r="R3353" s="24" t="s">
        <v>988</v>
      </c>
    </row>
    <row r="3354" spans="1:18" ht="66.599999999999994">
      <c r="A3354" s="24">
        <v>3353</v>
      </c>
      <c r="B3354" s="24" t="s">
        <v>12472</v>
      </c>
      <c r="C3354" s="29">
        <v>202617005535</v>
      </c>
      <c r="D3354" s="24" t="s">
        <v>34</v>
      </c>
      <c r="E3354" s="24" t="s">
        <v>12473</v>
      </c>
      <c r="F3354" s="24" t="s">
        <v>3066</v>
      </c>
      <c r="G3354" s="24" t="s">
        <v>3067</v>
      </c>
      <c r="H3354" s="25" t="s">
        <v>12474</v>
      </c>
      <c r="I3354" s="24"/>
      <c r="J3354" s="24" t="s">
        <v>3048</v>
      </c>
      <c r="K3354" s="26">
        <v>46036</v>
      </c>
      <c r="L3354" s="26">
        <v>45162</v>
      </c>
      <c r="M3354" s="26">
        <v>46042</v>
      </c>
      <c r="N3354" s="24"/>
      <c r="O3354" s="26">
        <v>46042</v>
      </c>
      <c r="P3354" s="24" t="s">
        <v>3233</v>
      </c>
      <c r="Q3354" s="24" t="s">
        <v>3234</v>
      </c>
      <c r="R3354" s="24" t="s">
        <v>988</v>
      </c>
    </row>
    <row r="3355" spans="1:18" ht="53.4">
      <c r="A3355" s="24">
        <v>3354</v>
      </c>
      <c r="B3355" s="24" t="s">
        <v>12475</v>
      </c>
      <c r="C3355" s="29">
        <v>202647005504</v>
      </c>
      <c r="D3355" s="24" t="s">
        <v>31</v>
      </c>
      <c r="E3355" s="24" t="s">
        <v>12476</v>
      </c>
      <c r="F3355" s="24" t="s">
        <v>3091</v>
      </c>
      <c r="G3355" s="24" t="s">
        <v>31</v>
      </c>
      <c r="H3355" s="25" t="s">
        <v>12477</v>
      </c>
      <c r="I3355" s="24"/>
      <c r="J3355" s="24" t="s">
        <v>3048</v>
      </c>
      <c r="K3355" s="26">
        <v>46035</v>
      </c>
      <c r="L3355" s="26">
        <v>45184</v>
      </c>
      <c r="M3355" s="26">
        <v>46042</v>
      </c>
      <c r="N3355" s="24"/>
      <c r="O3355" s="26">
        <v>46042</v>
      </c>
      <c r="P3355" s="24" t="s">
        <v>3908</v>
      </c>
      <c r="Q3355" s="24" t="s">
        <v>3193</v>
      </c>
      <c r="R3355" s="24" t="s">
        <v>988</v>
      </c>
    </row>
    <row r="3356" spans="1:18" ht="40.200000000000003">
      <c r="A3356" s="24">
        <v>3355</v>
      </c>
      <c r="B3356" s="24" t="s">
        <v>12478</v>
      </c>
      <c r="C3356" s="29">
        <v>202647005663</v>
      </c>
      <c r="D3356" s="24" t="s">
        <v>31</v>
      </c>
      <c r="E3356" s="24" t="s">
        <v>12479</v>
      </c>
      <c r="F3356" s="24" t="s">
        <v>3091</v>
      </c>
      <c r="G3356" s="24" t="s">
        <v>31</v>
      </c>
      <c r="H3356" s="25" t="s">
        <v>12480</v>
      </c>
      <c r="I3356" s="24"/>
      <c r="J3356" s="24" t="s">
        <v>3048</v>
      </c>
      <c r="K3356" s="26">
        <v>46035</v>
      </c>
      <c r="L3356" s="26">
        <v>45187</v>
      </c>
      <c r="M3356" s="26">
        <v>46042</v>
      </c>
      <c r="N3356" s="24"/>
      <c r="O3356" s="26">
        <v>46042</v>
      </c>
      <c r="P3356" s="24" t="s">
        <v>3908</v>
      </c>
      <c r="Q3356" s="24" t="s">
        <v>3193</v>
      </c>
      <c r="R3356" s="24" t="s">
        <v>988</v>
      </c>
    </row>
    <row r="3357" spans="1:18" ht="66.599999999999994">
      <c r="A3357" s="24">
        <v>3356</v>
      </c>
      <c r="B3357" s="24" t="s">
        <v>12481</v>
      </c>
      <c r="C3357" s="29">
        <v>202647005701</v>
      </c>
      <c r="D3357" s="24" t="s">
        <v>31</v>
      </c>
      <c r="E3357" s="24" t="s">
        <v>12482</v>
      </c>
      <c r="F3357" s="24" t="s">
        <v>3091</v>
      </c>
      <c r="G3357" s="24" t="s">
        <v>31</v>
      </c>
      <c r="H3357" s="25" t="s">
        <v>12483</v>
      </c>
      <c r="I3357" s="24"/>
      <c r="J3357" s="24" t="s">
        <v>3048</v>
      </c>
      <c r="K3357" s="26">
        <v>46035</v>
      </c>
      <c r="L3357" s="26">
        <v>45189</v>
      </c>
      <c r="M3357" s="26">
        <v>46042</v>
      </c>
      <c r="N3357" s="24"/>
      <c r="O3357" s="26">
        <v>46042</v>
      </c>
      <c r="P3357" s="24" t="s">
        <v>3272</v>
      </c>
      <c r="Q3357" s="24" t="s">
        <v>3273</v>
      </c>
      <c r="R3357" s="24" t="s">
        <v>988</v>
      </c>
    </row>
    <row r="3358" spans="1:18" ht="40.200000000000003">
      <c r="A3358" s="24">
        <v>3357</v>
      </c>
      <c r="B3358" s="24" t="s">
        <v>12484</v>
      </c>
      <c r="C3358" s="29">
        <v>202647005626</v>
      </c>
      <c r="D3358" s="24" t="s">
        <v>31</v>
      </c>
      <c r="E3358" s="24" t="s">
        <v>12485</v>
      </c>
      <c r="F3358" s="24" t="s">
        <v>3091</v>
      </c>
      <c r="G3358" s="24" t="s">
        <v>31</v>
      </c>
      <c r="H3358" s="25" t="s">
        <v>12486</v>
      </c>
      <c r="I3358" s="24"/>
      <c r="J3358" s="24" t="s">
        <v>3048</v>
      </c>
      <c r="K3358" s="26">
        <v>46035</v>
      </c>
      <c r="L3358" s="26">
        <v>45189</v>
      </c>
      <c r="M3358" s="26">
        <v>46042</v>
      </c>
      <c r="N3358" s="24"/>
      <c r="O3358" s="26">
        <v>46042</v>
      </c>
      <c r="P3358" s="24" t="s">
        <v>3272</v>
      </c>
      <c r="Q3358" s="24" t="s">
        <v>3273</v>
      </c>
      <c r="R3358" s="24" t="s">
        <v>988</v>
      </c>
    </row>
    <row r="3359" spans="1:18" ht="53.4">
      <c r="A3359" s="24">
        <v>3358</v>
      </c>
      <c r="B3359" s="24" t="s">
        <v>12487</v>
      </c>
      <c r="C3359" s="29">
        <v>202647005690</v>
      </c>
      <c r="D3359" s="24" t="s">
        <v>31</v>
      </c>
      <c r="E3359" s="24" t="s">
        <v>12488</v>
      </c>
      <c r="F3359" s="24" t="s">
        <v>3091</v>
      </c>
      <c r="G3359" s="24" t="s">
        <v>31</v>
      </c>
      <c r="H3359" s="25" t="s">
        <v>12489</v>
      </c>
      <c r="I3359" s="24"/>
      <c r="J3359" s="24" t="s">
        <v>3048</v>
      </c>
      <c r="K3359" s="26">
        <v>46035</v>
      </c>
      <c r="L3359" s="26">
        <v>45191</v>
      </c>
      <c r="M3359" s="26">
        <v>46042</v>
      </c>
      <c r="N3359" s="24"/>
      <c r="O3359" s="26">
        <v>46042</v>
      </c>
      <c r="P3359" s="24" t="s">
        <v>3103</v>
      </c>
      <c r="Q3359" s="24" t="s">
        <v>3104</v>
      </c>
      <c r="R3359" s="24" t="s">
        <v>988</v>
      </c>
    </row>
    <row r="3360" spans="1:18" ht="53.4">
      <c r="A3360" s="24">
        <v>3359</v>
      </c>
      <c r="B3360" s="24" t="s">
        <v>12490</v>
      </c>
      <c r="C3360" s="29">
        <v>202647005746</v>
      </c>
      <c r="D3360" s="24" t="s">
        <v>31</v>
      </c>
      <c r="E3360" s="24" t="s">
        <v>12491</v>
      </c>
      <c r="F3360" s="24" t="s">
        <v>3091</v>
      </c>
      <c r="G3360" s="24" t="s">
        <v>31</v>
      </c>
      <c r="H3360" s="25" t="s">
        <v>12492</v>
      </c>
      <c r="I3360" s="24"/>
      <c r="J3360" s="24" t="s">
        <v>3048</v>
      </c>
      <c r="K3360" s="26">
        <v>46035</v>
      </c>
      <c r="L3360" s="26">
        <v>45194</v>
      </c>
      <c r="M3360" s="26">
        <v>46042</v>
      </c>
      <c r="N3360" s="24"/>
      <c r="O3360" s="26">
        <v>46042</v>
      </c>
      <c r="P3360" s="24" t="s">
        <v>3093</v>
      </c>
      <c r="Q3360" s="24" t="s">
        <v>3094</v>
      </c>
      <c r="R3360" s="24" t="s">
        <v>988</v>
      </c>
    </row>
    <row r="3361" spans="1:18" ht="40.200000000000003">
      <c r="A3361" s="24">
        <v>3360</v>
      </c>
      <c r="B3361" s="24" t="s">
        <v>12493</v>
      </c>
      <c r="C3361" s="29">
        <v>202647005621</v>
      </c>
      <c r="D3361" s="24" t="s">
        <v>31</v>
      </c>
      <c r="E3361" s="24" t="s">
        <v>12494</v>
      </c>
      <c r="F3361" s="24" t="s">
        <v>3091</v>
      </c>
      <c r="G3361" s="24" t="s">
        <v>31</v>
      </c>
      <c r="H3361" s="25" t="s">
        <v>12495</v>
      </c>
      <c r="I3361" s="24"/>
      <c r="J3361" s="24" t="s">
        <v>3048</v>
      </c>
      <c r="K3361" s="26">
        <v>46035</v>
      </c>
      <c r="L3361" s="26">
        <v>45198</v>
      </c>
      <c r="M3361" s="26">
        <v>46042</v>
      </c>
      <c r="N3361" s="24"/>
      <c r="O3361" s="26">
        <v>46042</v>
      </c>
      <c r="P3361" s="24" t="s">
        <v>3103</v>
      </c>
      <c r="Q3361" s="24" t="s">
        <v>3104</v>
      </c>
      <c r="R3361" s="24" t="s">
        <v>988</v>
      </c>
    </row>
    <row r="3362" spans="1:18" ht="53.4">
      <c r="A3362" s="24">
        <v>3361</v>
      </c>
      <c r="B3362" s="24" t="s">
        <v>12496</v>
      </c>
      <c r="C3362" s="29">
        <v>202647005668</v>
      </c>
      <c r="D3362" s="24" t="s">
        <v>31</v>
      </c>
      <c r="E3362" s="24" t="s">
        <v>12497</v>
      </c>
      <c r="F3362" s="24" t="s">
        <v>3091</v>
      </c>
      <c r="G3362" s="24" t="s">
        <v>31</v>
      </c>
      <c r="H3362" s="25" t="s">
        <v>12498</v>
      </c>
      <c r="I3362" s="24"/>
      <c r="J3362" s="24" t="s">
        <v>3048</v>
      </c>
      <c r="K3362" s="26">
        <v>46035</v>
      </c>
      <c r="L3362" s="26">
        <v>45204</v>
      </c>
      <c r="M3362" s="26">
        <v>46042</v>
      </c>
      <c r="N3362" s="24"/>
      <c r="O3362" s="26">
        <v>46042</v>
      </c>
      <c r="P3362" s="24" t="s">
        <v>3192</v>
      </c>
      <c r="Q3362" s="24" t="s">
        <v>3193</v>
      </c>
      <c r="R3362" s="24" t="s">
        <v>988</v>
      </c>
    </row>
    <row r="3363" spans="1:18" ht="40.200000000000003">
      <c r="A3363" s="24">
        <v>3362</v>
      </c>
      <c r="B3363" s="24" t="s">
        <v>12499</v>
      </c>
      <c r="C3363" s="29">
        <v>202617005886</v>
      </c>
      <c r="D3363" s="24" t="s">
        <v>400</v>
      </c>
      <c r="E3363" s="24" t="s">
        <v>12500</v>
      </c>
      <c r="F3363" s="24" t="s">
        <v>3059</v>
      </c>
      <c r="G3363" s="24" t="s">
        <v>8046</v>
      </c>
      <c r="H3363" s="25" t="s">
        <v>12501</v>
      </c>
      <c r="I3363" s="24"/>
      <c r="J3363" s="24" t="s">
        <v>3048</v>
      </c>
      <c r="K3363" s="26">
        <v>45954</v>
      </c>
      <c r="L3363" s="26">
        <v>45121</v>
      </c>
      <c r="M3363" s="26">
        <v>46043</v>
      </c>
      <c r="N3363" s="24"/>
      <c r="O3363" s="26">
        <v>46043</v>
      </c>
      <c r="P3363" s="24" t="s">
        <v>3305</v>
      </c>
      <c r="Q3363" s="24" t="s">
        <v>3306</v>
      </c>
      <c r="R3363" s="24" t="s">
        <v>988</v>
      </c>
    </row>
    <row r="3364" spans="1:18" ht="53.4">
      <c r="A3364" s="24">
        <v>3363</v>
      </c>
      <c r="B3364" s="24" t="s">
        <v>12502</v>
      </c>
      <c r="C3364" s="29">
        <v>202647006132</v>
      </c>
      <c r="D3364" s="24" t="s">
        <v>40</v>
      </c>
      <c r="E3364" s="24" t="s">
        <v>12503</v>
      </c>
      <c r="F3364" s="24" t="s">
        <v>3091</v>
      </c>
      <c r="G3364" s="24" t="s">
        <v>12504</v>
      </c>
      <c r="H3364" s="25" t="s">
        <v>12505</v>
      </c>
      <c r="I3364" s="24"/>
      <c r="J3364" s="24" t="s">
        <v>3048</v>
      </c>
      <c r="K3364" s="26">
        <v>45996</v>
      </c>
      <c r="L3364" s="26">
        <v>45098</v>
      </c>
      <c r="M3364" s="26">
        <v>46043</v>
      </c>
      <c r="N3364" s="24"/>
      <c r="O3364" s="26">
        <v>46043</v>
      </c>
      <c r="P3364" s="24" t="s">
        <v>4128</v>
      </c>
      <c r="Q3364" s="24" t="s">
        <v>3360</v>
      </c>
      <c r="R3364" s="24" t="s">
        <v>988</v>
      </c>
    </row>
    <row r="3365" spans="1:18" ht="40.200000000000003">
      <c r="A3365" s="24">
        <v>3364</v>
      </c>
      <c r="B3365" s="24" t="s">
        <v>12506</v>
      </c>
      <c r="C3365" s="29">
        <v>202641005882</v>
      </c>
      <c r="D3365" s="24" t="s">
        <v>46</v>
      </c>
      <c r="E3365" s="24" t="s">
        <v>12507</v>
      </c>
      <c r="F3365" s="24" t="s">
        <v>3052</v>
      </c>
      <c r="G3365" s="24" t="s">
        <v>46</v>
      </c>
      <c r="H3365" s="25" t="s">
        <v>12508</v>
      </c>
      <c r="I3365" s="24" t="s">
        <v>23</v>
      </c>
      <c r="J3365" s="24" t="s">
        <v>3048</v>
      </c>
      <c r="K3365" s="26">
        <v>45833</v>
      </c>
      <c r="L3365" s="26">
        <v>46043</v>
      </c>
      <c r="M3365" s="26">
        <v>46043</v>
      </c>
      <c r="N3365" s="24"/>
      <c r="O3365" s="26">
        <v>46044</v>
      </c>
      <c r="P3365" s="24" t="s">
        <v>3435</v>
      </c>
      <c r="Q3365" s="24" t="s">
        <v>3159</v>
      </c>
      <c r="R3365" s="24" t="s">
        <v>3022</v>
      </c>
    </row>
    <row r="3366" spans="1:18" ht="40.200000000000003">
      <c r="A3366" s="24">
        <v>3365</v>
      </c>
      <c r="B3366" s="24" t="s">
        <v>12509</v>
      </c>
      <c r="C3366" s="29">
        <v>202641005884</v>
      </c>
      <c r="D3366" s="24" t="s">
        <v>46</v>
      </c>
      <c r="E3366" s="24" t="s">
        <v>12510</v>
      </c>
      <c r="F3366" s="24" t="s">
        <v>3052</v>
      </c>
      <c r="G3366" s="24" t="s">
        <v>46</v>
      </c>
      <c r="H3366" s="25" t="s">
        <v>12508</v>
      </c>
      <c r="I3366" s="24" t="s">
        <v>23</v>
      </c>
      <c r="J3366" s="24" t="s">
        <v>3048</v>
      </c>
      <c r="K3366" s="26">
        <v>45751</v>
      </c>
      <c r="L3366" s="26">
        <v>46043</v>
      </c>
      <c r="M3366" s="26">
        <v>46043</v>
      </c>
      <c r="N3366" s="24"/>
      <c r="O3366" s="26">
        <v>46044</v>
      </c>
      <c r="P3366" s="24" t="s">
        <v>3435</v>
      </c>
      <c r="Q3366" s="24" t="s">
        <v>3159</v>
      </c>
      <c r="R3366" s="24" t="s">
        <v>988</v>
      </c>
    </row>
    <row r="3367" spans="1:18" ht="40.200000000000003">
      <c r="A3367" s="24">
        <v>3366</v>
      </c>
      <c r="B3367" s="24" t="s">
        <v>12511</v>
      </c>
      <c r="C3367" s="29">
        <v>202617005933</v>
      </c>
      <c r="D3367" s="24" t="s">
        <v>51</v>
      </c>
      <c r="E3367" s="24" t="s">
        <v>12512</v>
      </c>
      <c r="F3367" s="24" t="s">
        <v>3091</v>
      </c>
      <c r="G3367" s="24" t="s">
        <v>51</v>
      </c>
      <c r="H3367" s="25" t="s">
        <v>12513</v>
      </c>
      <c r="I3367" s="24"/>
      <c r="J3367" s="24" t="s">
        <v>3048</v>
      </c>
      <c r="K3367" s="26">
        <v>45965</v>
      </c>
      <c r="L3367" s="26">
        <v>45104</v>
      </c>
      <c r="M3367" s="26">
        <v>46043</v>
      </c>
      <c r="N3367" s="24"/>
      <c r="O3367" s="26">
        <v>46043</v>
      </c>
      <c r="P3367" s="24" t="s">
        <v>3158</v>
      </c>
      <c r="Q3367" s="24" t="s">
        <v>3159</v>
      </c>
      <c r="R3367" s="24" t="s">
        <v>988</v>
      </c>
    </row>
    <row r="3368" spans="1:18" ht="40.200000000000003">
      <c r="A3368" s="24">
        <v>3367</v>
      </c>
      <c r="B3368" s="24" t="s">
        <v>12514</v>
      </c>
      <c r="C3368" s="29">
        <v>202614006071</v>
      </c>
      <c r="D3368" s="24" t="s">
        <v>52</v>
      </c>
      <c r="E3368" s="24" t="s">
        <v>12515</v>
      </c>
      <c r="F3368" s="24" t="s">
        <v>3045</v>
      </c>
      <c r="G3368" s="24" t="s">
        <v>4870</v>
      </c>
      <c r="H3368" s="25" t="s">
        <v>12161</v>
      </c>
      <c r="I3368" s="24"/>
      <c r="J3368" s="24" t="s">
        <v>3048</v>
      </c>
      <c r="K3368" s="26">
        <v>46042</v>
      </c>
      <c r="L3368" s="26">
        <v>45720</v>
      </c>
      <c r="M3368" s="26">
        <v>46043</v>
      </c>
      <c r="N3368" s="24"/>
      <c r="O3368" s="26">
        <v>46043</v>
      </c>
      <c r="P3368" s="24" t="s">
        <v>3397</v>
      </c>
      <c r="Q3368" s="24" t="s">
        <v>3398</v>
      </c>
      <c r="R3368" s="24" t="s">
        <v>988</v>
      </c>
    </row>
    <row r="3369" spans="1:18" ht="40.200000000000003">
      <c r="A3369" s="24">
        <v>3368</v>
      </c>
      <c r="B3369" s="24" t="s">
        <v>12516</v>
      </c>
      <c r="C3369" s="29">
        <v>202614006049</v>
      </c>
      <c r="D3369" s="24" t="s">
        <v>52</v>
      </c>
      <c r="E3369" s="24" t="s">
        <v>12517</v>
      </c>
      <c r="F3369" s="24" t="s">
        <v>3045</v>
      </c>
      <c r="G3369" s="24" t="s">
        <v>4870</v>
      </c>
      <c r="H3369" s="25" t="s">
        <v>12161</v>
      </c>
      <c r="I3369" s="24"/>
      <c r="J3369" s="24" t="s">
        <v>3048</v>
      </c>
      <c r="K3369" s="26">
        <v>46042</v>
      </c>
      <c r="L3369" s="26">
        <v>45720</v>
      </c>
      <c r="M3369" s="26">
        <v>46043</v>
      </c>
      <c r="N3369" s="24"/>
      <c r="O3369" s="26">
        <v>46043</v>
      </c>
      <c r="P3369" s="24" t="s">
        <v>3397</v>
      </c>
      <c r="Q3369" s="24" t="s">
        <v>3398</v>
      </c>
      <c r="R3369" s="24" t="s">
        <v>988</v>
      </c>
    </row>
    <row r="3370" spans="1:18" ht="40.200000000000003">
      <c r="A3370" s="24">
        <v>3369</v>
      </c>
      <c r="B3370" s="24" t="s">
        <v>12518</v>
      </c>
      <c r="C3370" s="29">
        <v>202641006074</v>
      </c>
      <c r="D3370" s="24" t="s">
        <v>44</v>
      </c>
      <c r="E3370" s="24" t="s">
        <v>12519</v>
      </c>
      <c r="F3370" s="24" t="s">
        <v>3052</v>
      </c>
      <c r="G3370" s="24" t="s">
        <v>3408</v>
      </c>
      <c r="H3370" s="25" t="s">
        <v>12520</v>
      </c>
      <c r="I3370" s="24" t="s">
        <v>23</v>
      </c>
      <c r="J3370" s="24" t="s">
        <v>3334</v>
      </c>
      <c r="K3370" s="26">
        <v>45904</v>
      </c>
      <c r="L3370" s="26">
        <v>46043</v>
      </c>
      <c r="M3370" s="26">
        <v>46043</v>
      </c>
      <c r="N3370" s="24"/>
      <c r="O3370" s="26">
        <v>46051</v>
      </c>
      <c r="P3370" s="24" t="s">
        <v>3435</v>
      </c>
      <c r="Q3370" s="24" t="s">
        <v>3159</v>
      </c>
      <c r="R3370" s="24" t="s">
        <v>3022</v>
      </c>
    </row>
    <row r="3371" spans="1:18" ht="27">
      <c r="A3371" s="24">
        <v>3370</v>
      </c>
      <c r="B3371" s="24" t="s">
        <v>12521</v>
      </c>
      <c r="C3371" s="29">
        <v>202617006031</v>
      </c>
      <c r="D3371" s="24" t="s">
        <v>32</v>
      </c>
      <c r="E3371" s="24" t="s">
        <v>12522</v>
      </c>
      <c r="F3371" s="24" t="s">
        <v>3066</v>
      </c>
      <c r="G3371" s="24" t="s">
        <v>3067</v>
      </c>
      <c r="H3371" s="25" t="s">
        <v>12523</v>
      </c>
      <c r="I3371" s="24"/>
      <c r="J3371" s="24" t="s">
        <v>3048</v>
      </c>
      <c r="K3371" s="26">
        <v>46028</v>
      </c>
      <c r="L3371" s="26">
        <v>45176</v>
      </c>
      <c r="M3371" s="26">
        <v>46043</v>
      </c>
      <c r="N3371" s="24"/>
      <c r="O3371" s="26">
        <v>46043</v>
      </c>
      <c r="P3371" s="24" t="s">
        <v>3204</v>
      </c>
      <c r="Q3371" s="24" t="s">
        <v>3205</v>
      </c>
      <c r="R3371" s="24" t="s">
        <v>988</v>
      </c>
    </row>
    <row r="3372" spans="1:18" ht="53.4">
      <c r="A3372" s="24">
        <v>3371</v>
      </c>
      <c r="B3372" s="24" t="s">
        <v>12524</v>
      </c>
      <c r="C3372" s="29">
        <v>202617006088</v>
      </c>
      <c r="D3372" s="24" t="s">
        <v>32</v>
      </c>
      <c r="E3372" s="24" t="s">
        <v>12525</v>
      </c>
      <c r="F3372" s="24" t="s">
        <v>3066</v>
      </c>
      <c r="G3372" s="24" t="s">
        <v>3067</v>
      </c>
      <c r="H3372" s="25" t="s">
        <v>12526</v>
      </c>
      <c r="I3372" s="24"/>
      <c r="J3372" s="24" t="s">
        <v>3048</v>
      </c>
      <c r="K3372" s="26">
        <v>46029</v>
      </c>
      <c r="L3372" s="26">
        <v>45239</v>
      </c>
      <c r="M3372" s="26">
        <v>46043</v>
      </c>
      <c r="N3372" s="24"/>
      <c r="O3372" s="26">
        <v>46043</v>
      </c>
      <c r="P3372" s="24" t="s">
        <v>3204</v>
      </c>
      <c r="Q3372" s="24" t="s">
        <v>3205</v>
      </c>
      <c r="R3372" s="24" t="s">
        <v>988</v>
      </c>
    </row>
    <row r="3373" spans="1:18" ht="53.4">
      <c r="A3373" s="24">
        <v>3372</v>
      </c>
      <c r="B3373" s="24" t="s">
        <v>12527</v>
      </c>
      <c r="C3373" s="29">
        <v>202628006017</v>
      </c>
      <c r="D3373" s="24" t="s">
        <v>50</v>
      </c>
      <c r="E3373" s="24" t="s">
        <v>12528</v>
      </c>
      <c r="F3373" s="24" t="s">
        <v>3066</v>
      </c>
      <c r="G3373" s="24" t="s">
        <v>3319</v>
      </c>
      <c r="H3373" s="25" t="s">
        <v>12529</v>
      </c>
      <c r="I3373" s="24"/>
      <c r="J3373" s="24" t="s">
        <v>3048</v>
      </c>
      <c r="K3373" s="26">
        <v>46042</v>
      </c>
      <c r="L3373" s="26">
        <v>46043</v>
      </c>
      <c r="M3373" s="26">
        <v>46043</v>
      </c>
      <c r="N3373" s="24"/>
      <c r="O3373" s="26">
        <v>46043</v>
      </c>
      <c r="P3373" s="24" t="s">
        <v>3049</v>
      </c>
      <c r="Q3373" s="24" t="s">
        <v>3050</v>
      </c>
      <c r="R3373" s="24" t="s">
        <v>988</v>
      </c>
    </row>
    <row r="3374" spans="1:18" ht="40.200000000000003">
      <c r="A3374" s="24">
        <v>3373</v>
      </c>
      <c r="B3374" s="24" t="s">
        <v>12530</v>
      </c>
      <c r="C3374" s="29">
        <v>202617005906</v>
      </c>
      <c r="D3374" s="24" t="s">
        <v>598</v>
      </c>
      <c r="E3374" s="24" t="s">
        <v>12531</v>
      </c>
      <c r="F3374" s="24" t="s">
        <v>3302</v>
      </c>
      <c r="G3374" s="24" t="s">
        <v>12532</v>
      </c>
      <c r="H3374" s="25" t="s">
        <v>12533</v>
      </c>
      <c r="I3374" s="24"/>
      <c r="J3374" s="24" t="s">
        <v>3048</v>
      </c>
      <c r="K3374" s="26">
        <v>46036</v>
      </c>
      <c r="L3374" s="26">
        <v>45100</v>
      </c>
      <c r="M3374" s="26">
        <v>46043</v>
      </c>
      <c r="N3374" s="24"/>
      <c r="O3374" s="26">
        <v>46043</v>
      </c>
      <c r="P3374" s="24" t="s">
        <v>3084</v>
      </c>
      <c r="Q3374" s="24" t="s">
        <v>3085</v>
      </c>
      <c r="R3374" s="24" t="s">
        <v>988</v>
      </c>
    </row>
    <row r="3375" spans="1:18" ht="53.4">
      <c r="A3375" s="24">
        <v>3374</v>
      </c>
      <c r="B3375" s="24" t="s">
        <v>12534</v>
      </c>
      <c r="C3375" s="29">
        <v>202617006176</v>
      </c>
      <c r="D3375" s="24" t="s">
        <v>36</v>
      </c>
      <c r="E3375" s="24" t="s">
        <v>12535</v>
      </c>
      <c r="F3375" s="24" t="s">
        <v>3091</v>
      </c>
      <c r="G3375" s="24" t="s">
        <v>3139</v>
      </c>
      <c r="H3375" s="25" t="s">
        <v>12536</v>
      </c>
      <c r="I3375" s="24"/>
      <c r="J3375" s="24" t="s">
        <v>3048</v>
      </c>
      <c r="K3375" s="26">
        <v>46042</v>
      </c>
      <c r="L3375" s="26">
        <v>45106</v>
      </c>
      <c r="M3375" s="26">
        <v>46043</v>
      </c>
      <c r="N3375" s="24"/>
      <c r="O3375" s="26">
        <v>46043</v>
      </c>
      <c r="P3375" s="24" t="s">
        <v>3326</v>
      </c>
      <c r="Q3375" s="24" t="s">
        <v>3174</v>
      </c>
      <c r="R3375" s="24" t="s">
        <v>988</v>
      </c>
    </row>
    <row r="3376" spans="1:18" ht="53.4">
      <c r="A3376" s="24">
        <v>3375</v>
      </c>
      <c r="B3376" s="24" t="s">
        <v>12537</v>
      </c>
      <c r="C3376" s="29">
        <v>202617005918</v>
      </c>
      <c r="D3376" s="24" t="s">
        <v>625</v>
      </c>
      <c r="E3376" s="24" t="s">
        <v>12538</v>
      </c>
      <c r="F3376" s="24" t="s">
        <v>3177</v>
      </c>
      <c r="G3376" s="24" t="s">
        <v>12539</v>
      </c>
      <c r="H3376" s="25" t="s">
        <v>12540</v>
      </c>
      <c r="I3376" s="24"/>
      <c r="J3376" s="24" t="s">
        <v>3048</v>
      </c>
      <c r="K3376" s="26">
        <v>46035</v>
      </c>
      <c r="L3376" s="26">
        <v>45107</v>
      </c>
      <c r="M3376" s="26">
        <v>46043</v>
      </c>
      <c r="N3376" s="24"/>
      <c r="O3376" s="26">
        <v>46043</v>
      </c>
      <c r="P3376" s="24" t="s">
        <v>3084</v>
      </c>
      <c r="Q3376" s="24" t="s">
        <v>3085</v>
      </c>
      <c r="R3376" s="24" t="s">
        <v>988</v>
      </c>
    </row>
    <row r="3377" spans="1:18" ht="53.4">
      <c r="A3377" s="24">
        <v>3376</v>
      </c>
      <c r="B3377" s="24" t="s">
        <v>2048</v>
      </c>
      <c r="C3377" s="29">
        <v>202641006076</v>
      </c>
      <c r="D3377" s="24" t="s">
        <v>54</v>
      </c>
      <c r="E3377" s="24" t="s">
        <v>2049</v>
      </c>
      <c r="F3377" s="24" t="s">
        <v>3091</v>
      </c>
      <c r="G3377" s="24" t="s">
        <v>54</v>
      </c>
      <c r="H3377" s="25" t="s">
        <v>12541</v>
      </c>
      <c r="I3377" s="24" t="s">
        <v>3152</v>
      </c>
      <c r="J3377" s="24" t="s">
        <v>8446</v>
      </c>
      <c r="K3377" s="26">
        <v>45999</v>
      </c>
      <c r="L3377" s="26">
        <v>46043</v>
      </c>
      <c r="M3377" s="26">
        <v>46043</v>
      </c>
      <c r="N3377" s="26">
        <v>46986</v>
      </c>
      <c r="O3377" s="24"/>
      <c r="P3377" s="24" t="s">
        <v>3049</v>
      </c>
      <c r="Q3377" s="24" t="s">
        <v>3050</v>
      </c>
      <c r="R3377" s="24" t="s">
        <v>968</v>
      </c>
    </row>
    <row r="3378" spans="1:18" ht="53.4">
      <c r="A3378" s="24">
        <v>3377</v>
      </c>
      <c r="B3378" s="24" t="s">
        <v>2050</v>
      </c>
      <c r="C3378" s="29">
        <v>202611005961</v>
      </c>
      <c r="D3378" s="24" t="s">
        <v>54</v>
      </c>
      <c r="E3378" s="24" t="s">
        <v>2051</v>
      </c>
      <c r="F3378" s="24" t="s">
        <v>3091</v>
      </c>
      <c r="G3378" s="24" t="s">
        <v>54</v>
      </c>
      <c r="H3378" s="25" t="s">
        <v>12542</v>
      </c>
      <c r="I3378" s="24" t="s">
        <v>3152</v>
      </c>
      <c r="J3378" s="24" t="s">
        <v>8446</v>
      </c>
      <c r="K3378" s="26">
        <v>45999</v>
      </c>
      <c r="L3378" s="26">
        <v>46043</v>
      </c>
      <c r="M3378" s="26">
        <v>46043</v>
      </c>
      <c r="N3378" s="26">
        <v>46986</v>
      </c>
      <c r="O3378" s="24"/>
      <c r="P3378" s="24" t="s">
        <v>3682</v>
      </c>
      <c r="Q3378" s="24" t="s">
        <v>3683</v>
      </c>
      <c r="R3378" s="24" t="s">
        <v>968</v>
      </c>
    </row>
    <row r="3379" spans="1:18" ht="53.4">
      <c r="A3379" s="24">
        <v>3378</v>
      </c>
      <c r="B3379" s="24" t="s">
        <v>2046</v>
      </c>
      <c r="C3379" s="29">
        <v>202641006062</v>
      </c>
      <c r="D3379" s="24" t="s">
        <v>54</v>
      </c>
      <c r="E3379" s="24" t="s">
        <v>2047</v>
      </c>
      <c r="F3379" s="24" t="s">
        <v>3091</v>
      </c>
      <c r="G3379" s="24" t="s">
        <v>54</v>
      </c>
      <c r="H3379" s="25" t="s">
        <v>12543</v>
      </c>
      <c r="I3379" s="24" t="s">
        <v>3152</v>
      </c>
      <c r="J3379" s="24" t="s">
        <v>8446</v>
      </c>
      <c r="K3379" s="26">
        <v>46002</v>
      </c>
      <c r="L3379" s="26">
        <v>46043</v>
      </c>
      <c r="M3379" s="26">
        <v>46043</v>
      </c>
      <c r="N3379" s="26">
        <v>46986</v>
      </c>
      <c r="O3379" s="24"/>
      <c r="P3379" s="24" t="s">
        <v>4192</v>
      </c>
      <c r="Q3379" s="24" t="s">
        <v>3070</v>
      </c>
      <c r="R3379" s="24" t="s">
        <v>968</v>
      </c>
    </row>
    <row r="3380" spans="1:18" ht="53.4">
      <c r="A3380" s="24">
        <v>3379</v>
      </c>
      <c r="B3380" s="24" t="s">
        <v>2054</v>
      </c>
      <c r="C3380" s="29">
        <v>202641006064</v>
      </c>
      <c r="D3380" s="24" t="s">
        <v>531</v>
      </c>
      <c r="E3380" s="24" t="s">
        <v>649</v>
      </c>
      <c r="F3380" s="24" t="s">
        <v>3052</v>
      </c>
      <c r="G3380" s="24" t="s">
        <v>12544</v>
      </c>
      <c r="H3380" s="25" t="s">
        <v>12545</v>
      </c>
      <c r="I3380" s="24" t="s">
        <v>3152</v>
      </c>
      <c r="J3380" s="24" t="s">
        <v>3048</v>
      </c>
      <c r="K3380" s="26">
        <v>45826</v>
      </c>
      <c r="L3380" s="26">
        <v>46043</v>
      </c>
      <c r="M3380" s="26">
        <v>46043</v>
      </c>
      <c r="N3380" s="26">
        <v>46986</v>
      </c>
      <c r="O3380" s="24"/>
      <c r="P3380" s="24" t="s">
        <v>3933</v>
      </c>
      <c r="Q3380" s="24" t="s">
        <v>3934</v>
      </c>
      <c r="R3380" s="24" t="s">
        <v>968</v>
      </c>
    </row>
    <row r="3381" spans="1:18" ht="27">
      <c r="A3381" s="24">
        <v>3380</v>
      </c>
      <c r="B3381" s="24" t="s">
        <v>12546</v>
      </c>
      <c r="C3381" s="29">
        <v>202617005888</v>
      </c>
      <c r="D3381" s="24" t="s">
        <v>89</v>
      </c>
      <c r="E3381" s="24" t="s">
        <v>12547</v>
      </c>
      <c r="F3381" s="24" t="s">
        <v>3091</v>
      </c>
      <c r="G3381" s="24" t="s">
        <v>10067</v>
      </c>
      <c r="H3381" s="25" t="s">
        <v>12548</v>
      </c>
      <c r="I3381" s="24"/>
      <c r="J3381" s="24" t="s">
        <v>3048</v>
      </c>
      <c r="K3381" s="26">
        <v>46014</v>
      </c>
      <c r="L3381" s="26">
        <v>45126</v>
      </c>
      <c r="M3381" s="26">
        <v>46043</v>
      </c>
      <c r="N3381" s="24"/>
      <c r="O3381" s="26">
        <v>46043</v>
      </c>
      <c r="P3381" s="24" t="s">
        <v>5924</v>
      </c>
      <c r="Q3381" s="24" t="s">
        <v>3285</v>
      </c>
      <c r="R3381" s="24" t="s">
        <v>863</v>
      </c>
    </row>
    <row r="3382" spans="1:18" ht="53.4">
      <c r="A3382" s="24">
        <v>3381</v>
      </c>
      <c r="B3382" s="24" t="s">
        <v>12549</v>
      </c>
      <c r="C3382" s="29">
        <v>202617006011</v>
      </c>
      <c r="D3382" s="24" t="s">
        <v>89</v>
      </c>
      <c r="E3382" s="24" t="s">
        <v>12550</v>
      </c>
      <c r="F3382" s="24" t="s">
        <v>3091</v>
      </c>
      <c r="G3382" s="24" t="s">
        <v>10067</v>
      </c>
      <c r="H3382" s="25" t="s">
        <v>12551</v>
      </c>
      <c r="I3382" s="24"/>
      <c r="J3382" s="24" t="s">
        <v>3048</v>
      </c>
      <c r="K3382" s="26">
        <v>46015</v>
      </c>
      <c r="L3382" s="26">
        <v>45132</v>
      </c>
      <c r="M3382" s="26">
        <v>46043</v>
      </c>
      <c r="N3382" s="24"/>
      <c r="O3382" s="26">
        <v>46043</v>
      </c>
      <c r="P3382" s="24" t="s">
        <v>5924</v>
      </c>
      <c r="Q3382" s="24" t="s">
        <v>3285</v>
      </c>
      <c r="R3382" s="24" t="s">
        <v>863</v>
      </c>
    </row>
    <row r="3383" spans="1:18" ht="40.200000000000003">
      <c r="A3383" s="24">
        <v>3382</v>
      </c>
      <c r="B3383" s="24" t="s">
        <v>12552</v>
      </c>
      <c r="C3383" s="29">
        <v>202647006223</v>
      </c>
      <c r="D3383" s="24" t="s">
        <v>31</v>
      </c>
      <c r="E3383" s="24" t="s">
        <v>12553</v>
      </c>
      <c r="F3383" s="24" t="s">
        <v>3091</v>
      </c>
      <c r="G3383" s="24" t="s">
        <v>31</v>
      </c>
      <c r="H3383" s="25" t="s">
        <v>12554</v>
      </c>
      <c r="I3383" s="24"/>
      <c r="J3383" s="24" t="s">
        <v>3048</v>
      </c>
      <c r="K3383" s="26">
        <v>46036</v>
      </c>
      <c r="L3383" s="26">
        <v>46043</v>
      </c>
      <c r="M3383" s="26">
        <v>46043</v>
      </c>
      <c r="N3383" s="24"/>
      <c r="O3383" s="26">
        <v>46043</v>
      </c>
      <c r="P3383" s="24" t="s">
        <v>3093</v>
      </c>
      <c r="Q3383" s="24" t="s">
        <v>3094</v>
      </c>
      <c r="R3383" s="24" t="s">
        <v>988</v>
      </c>
    </row>
    <row r="3384" spans="1:18" ht="53.4">
      <c r="A3384" s="24">
        <v>3383</v>
      </c>
      <c r="B3384" s="24" t="s">
        <v>12555</v>
      </c>
      <c r="C3384" s="29">
        <v>202647005986</v>
      </c>
      <c r="D3384" s="24" t="s">
        <v>31</v>
      </c>
      <c r="E3384" s="24" t="s">
        <v>12556</v>
      </c>
      <c r="F3384" s="24" t="s">
        <v>3091</v>
      </c>
      <c r="G3384" s="24" t="s">
        <v>31</v>
      </c>
      <c r="H3384" s="25" t="s">
        <v>12557</v>
      </c>
      <c r="I3384" s="24"/>
      <c r="J3384" s="24" t="s">
        <v>3048</v>
      </c>
      <c r="K3384" s="26">
        <v>46036</v>
      </c>
      <c r="L3384" s="26">
        <v>46043</v>
      </c>
      <c r="M3384" s="26">
        <v>46043</v>
      </c>
      <c r="N3384" s="24"/>
      <c r="O3384" s="26">
        <v>46043</v>
      </c>
      <c r="P3384" s="24" t="s">
        <v>3103</v>
      </c>
      <c r="Q3384" s="24" t="s">
        <v>3104</v>
      </c>
      <c r="R3384" s="24" t="s">
        <v>988</v>
      </c>
    </row>
    <row r="3385" spans="1:18" ht="40.200000000000003">
      <c r="A3385" s="24">
        <v>3384</v>
      </c>
      <c r="B3385" s="24" t="s">
        <v>12558</v>
      </c>
      <c r="C3385" s="29">
        <v>202617005985</v>
      </c>
      <c r="D3385" s="24" t="s">
        <v>31</v>
      </c>
      <c r="E3385" s="24" t="s">
        <v>12559</v>
      </c>
      <c r="F3385" s="24" t="s">
        <v>3091</v>
      </c>
      <c r="G3385" s="24" t="s">
        <v>31</v>
      </c>
      <c r="H3385" s="25" t="s">
        <v>12560</v>
      </c>
      <c r="I3385" s="24"/>
      <c r="J3385" s="24" t="s">
        <v>3048</v>
      </c>
      <c r="K3385" s="26">
        <v>46036</v>
      </c>
      <c r="L3385" s="26">
        <v>46043</v>
      </c>
      <c r="M3385" s="26">
        <v>46043</v>
      </c>
      <c r="N3385" s="24"/>
      <c r="O3385" s="26">
        <v>46043</v>
      </c>
      <c r="P3385" s="24" t="s">
        <v>3364</v>
      </c>
      <c r="Q3385" s="24" t="s">
        <v>3255</v>
      </c>
      <c r="R3385" s="24" t="s">
        <v>988</v>
      </c>
    </row>
    <row r="3386" spans="1:18" ht="40.200000000000003">
      <c r="A3386" s="24">
        <v>3385</v>
      </c>
      <c r="B3386" s="24" t="s">
        <v>12561</v>
      </c>
      <c r="C3386" s="29">
        <v>202647006107</v>
      </c>
      <c r="D3386" s="24" t="s">
        <v>31</v>
      </c>
      <c r="E3386" s="24" t="s">
        <v>12562</v>
      </c>
      <c r="F3386" s="24" t="s">
        <v>3091</v>
      </c>
      <c r="G3386" s="24" t="s">
        <v>31</v>
      </c>
      <c r="H3386" s="25" t="s">
        <v>12563</v>
      </c>
      <c r="I3386" s="24"/>
      <c r="J3386" s="24" t="s">
        <v>3048</v>
      </c>
      <c r="K3386" s="26">
        <v>46038</v>
      </c>
      <c r="L3386" s="26">
        <v>45197</v>
      </c>
      <c r="M3386" s="26">
        <v>46043</v>
      </c>
      <c r="N3386" s="24"/>
      <c r="O3386" s="26">
        <v>46043</v>
      </c>
      <c r="P3386" s="24" t="s">
        <v>4022</v>
      </c>
      <c r="Q3386" s="24" t="s">
        <v>3104</v>
      </c>
      <c r="R3386" s="24" t="s">
        <v>988</v>
      </c>
    </row>
    <row r="3387" spans="1:18" ht="40.200000000000003">
      <c r="A3387" s="24">
        <v>3386</v>
      </c>
      <c r="B3387" s="24" t="s">
        <v>2052</v>
      </c>
      <c r="C3387" s="29">
        <v>202641005914</v>
      </c>
      <c r="D3387" s="24" t="s">
        <v>31</v>
      </c>
      <c r="E3387" s="24" t="s">
        <v>2053</v>
      </c>
      <c r="F3387" s="24" t="s">
        <v>3091</v>
      </c>
      <c r="G3387" s="24" t="s">
        <v>31</v>
      </c>
      <c r="H3387" s="25" t="s">
        <v>12564</v>
      </c>
      <c r="I3387" s="24" t="s">
        <v>3152</v>
      </c>
      <c r="J3387" s="24" t="s">
        <v>3048</v>
      </c>
      <c r="K3387" s="26">
        <v>46043</v>
      </c>
      <c r="L3387" s="26">
        <v>46043</v>
      </c>
      <c r="M3387" s="26">
        <v>46043</v>
      </c>
      <c r="N3387" s="26">
        <v>46986</v>
      </c>
      <c r="O3387" s="24"/>
      <c r="P3387" s="24" t="s">
        <v>3215</v>
      </c>
      <c r="Q3387" s="24" t="s">
        <v>3216</v>
      </c>
      <c r="R3387" s="24" t="s">
        <v>968</v>
      </c>
    </row>
    <row r="3388" spans="1:18" ht="40.200000000000003">
      <c r="A3388" s="24">
        <v>3387</v>
      </c>
      <c r="B3388" s="24" t="s">
        <v>12565</v>
      </c>
      <c r="C3388" s="29">
        <v>202617005903</v>
      </c>
      <c r="D3388" s="24" t="s">
        <v>34</v>
      </c>
      <c r="E3388" s="24" t="s">
        <v>12566</v>
      </c>
      <c r="F3388" s="24" t="s">
        <v>3066</v>
      </c>
      <c r="G3388" s="24" t="s">
        <v>3067</v>
      </c>
      <c r="H3388" s="25" t="s">
        <v>12567</v>
      </c>
      <c r="I3388" s="24"/>
      <c r="J3388" s="24" t="s">
        <v>3048</v>
      </c>
      <c r="K3388" s="26">
        <v>46036</v>
      </c>
      <c r="L3388" s="26">
        <v>45287</v>
      </c>
      <c r="M3388" s="26">
        <v>46043</v>
      </c>
      <c r="N3388" s="24"/>
      <c r="O3388" s="26">
        <v>46043</v>
      </c>
      <c r="P3388" s="24" t="s">
        <v>3135</v>
      </c>
      <c r="Q3388" s="24" t="s">
        <v>3136</v>
      </c>
      <c r="R3388" s="24" t="s">
        <v>988</v>
      </c>
    </row>
    <row r="3389" spans="1:18" ht="40.200000000000003">
      <c r="A3389" s="24">
        <v>3388</v>
      </c>
      <c r="B3389" s="24" t="s">
        <v>12568</v>
      </c>
      <c r="C3389" s="29">
        <v>202617005916</v>
      </c>
      <c r="D3389" s="24" t="s">
        <v>34</v>
      </c>
      <c r="E3389" s="24" t="s">
        <v>12569</v>
      </c>
      <c r="F3389" s="24" t="s">
        <v>3066</v>
      </c>
      <c r="G3389" s="24" t="s">
        <v>3067</v>
      </c>
      <c r="H3389" s="25" t="s">
        <v>12570</v>
      </c>
      <c r="I3389" s="24"/>
      <c r="J3389" s="24" t="s">
        <v>3048</v>
      </c>
      <c r="K3389" s="26">
        <v>46030</v>
      </c>
      <c r="L3389" s="26">
        <v>45139</v>
      </c>
      <c r="M3389" s="26">
        <v>46043</v>
      </c>
      <c r="N3389" s="24"/>
      <c r="O3389" s="26">
        <v>46044</v>
      </c>
      <c r="P3389" s="24" t="s">
        <v>3075</v>
      </c>
      <c r="Q3389" s="24" t="s">
        <v>3076</v>
      </c>
      <c r="R3389" s="24" t="s">
        <v>988</v>
      </c>
    </row>
    <row r="3390" spans="1:18" ht="27">
      <c r="A3390" s="24">
        <v>3389</v>
      </c>
      <c r="B3390" s="24" t="s">
        <v>2062</v>
      </c>
      <c r="C3390" s="29">
        <v>202611006380</v>
      </c>
      <c r="D3390" s="24" t="s">
        <v>141</v>
      </c>
      <c r="E3390" s="24" t="s">
        <v>2063</v>
      </c>
      <c r="F3390" s="24" t="s">
        <v>3208</v>
      </c>
      <c r="G3390" s="24" t="s">
        <v>6445</v>
      </c>
      <c r="H3390" s="25" t="s">
        <v>12571</v>
      </c>
      <c r="I3390" s="24" t="s">
        <v>3152</v>
      </c>
      <c r="J3390" s="24" t="s">
        <v>3162</v>
      </c>
      <c r="K3390" s="26">
        <v>46041</v>
      </c>
      <c r="L3390" s="26">
        <v>46044</v>
      </c>
      <c r="M3390" s="26">
        <v>46044</v>
      </c>
      <c r="N3390" s="26">
        <v>46987</v>
      </c>
      <c r="O3390" s="24"/>
      <c r="P3390" s="24" t="s">
        <v>3168</v>
      </c>
      <c r="Q3390" s="24" t="s">
        <v>3050</v>
      </c>
      <c r="R3390" s="24" t="s">
        <v>968</v>
      </c>
    </row>
    <row r="3391" spans="1:18" ht="53.4">
      <c r="A3391" s="24">
        <v>3390</v>
      </c>
      <c r="B3391" s="24" t="s">
        <v>2060</v>
      </c>
      <c r="C3391" s="29">
        <v>202641006521</v>
      </c>
      <c r="D3391" s="24" t="s">
        <v>109</v>
      </c>
      <c r="E3391" s="24" t="s">
        <v>2061</v>
      </c>
      <c r="F3391" s="24" t="s">
        <v>3091</v>
      </c>
      <c r="G3391" s="24" t="s">
        <v>5368</v>
      </c>
      <c r="H3391" s="25" t="s">
        <v>12572</v>
      </c>
      <c r="I3391" s="24" t="s">
        <v>3152</v>
      </c>
      <c r="J3391" s="24" t="s">
        <v>3048</v>
      </c>
      <c r="K3391" s="26">
        <v>46043</v>
      </c>
      <c r="L3391" s="26">
        <v>46044</v>
      </c>
      <c r="M3391" s="26">
        <v>46044</v>
      </c>
      <c r="N3391" s="26">
        <v>46987</v>
      </c>
      <c r="O3391" s="24"/>
      <c r="P3391" s="24" t="s">
        <v>3069</v>
      </c>
      <c r="Q3391" s="24" t="s">
        <v>3070</v>
      </c>
      <c r="R3391" s="24" t="s">
        <v>968</v>
      </c>
    </row>
    <row r="3392" spans="1:18" ht="27">
      <c r="A3392" s="24">
        <v>3391</v>
      </c>
      <c r="B3392" s="24" t="s">
        <v>12573</v>
      </c>
      <c r="C3392" s="29">
        <v>202647006460</v>
      </c>
      <c r="D3392" s="24" t="s">
        <v>610</v>
      </c>
      <c r="E3392" s="24" t="s">
        <v>12574</v>
      </c>
      <c r="F3392" s="24" t="s">
        <v>4009</v>
      </c>
      <c r="G3392" s="24" t="s">
        <v>12575</v>
      </c>
      <c r="H3392" s="25" t="s">
        <v>12576</v>
      </c>
      <c r="I3392" s="24"/>
      <c r="J3392" s="24" t="s">
        <v>3048</v>
      </c>
      <c r="K3392" s="26">
        <v>45999</v>
      </c>
      <c r="L3392" s="26">
        <v>45100</v>
      </c>
      <c r="M3392" s="26">
        <v>46044</v>
      </c>
      <c r="N3392" s="24"/>
      <c r="O3392" s="26">
        <v>46044</v>
      </c>
      <c r="P3392" s="24" t="s">
        <v>3149</v>
      </c>
      <c r="Q3392" s="24" t="s">
        <v>3150</v>
      </c>
      <c r="R3392" s="24" t="s">
        <v>988</v>
      </c>
    </row>
    <row r="3393" spans="1:18" ht="66.599999999999994">
      <c r="A3393" s="24">
        <v>3392</v>
      </c>
      <c r="B3393" s="24" t="s">
        <v>12577</v>
      </c>
      <c r="C3393" s="29">
        <v>202647006535</v>
      </c>
      <c r="D3393" s="24" t="s">
        <v>256</v>
      </c>
      <c r="E3393" s="24" t="s">
        <v>12578</v>
      </c>
      <c r="F3393" s="24" t="s">
        <v>4625</v>
      </c>
      <c r="G3393" s="24" t="s">
        <v>12579</v>
      </c>
      <c r="H3393" s="25" t="s">
        <v>12580</v>
      </c>
      <c r="I3393" s="24"/>
      <c r="J3393" s="24" t="s">
        <v>3048</v>
      </c>
      <c r="K3393" s="26">
        <v>46003</v>
      </c>
      <c r="L3393" s="26">
        <v>45099</v>
      </c>
      <c r="M3393" s="26">
        <v>46044</v>
      </c>
      <c r="N3393" s="24"/>
      <c r="O3393" s="26">
        <v>46044</v>
      </c>
      <c r="P3393" s="24" t="s">
        <v>8482</v>
      </c>
      <c r="Q3393" s="24" t="s">
        <v>8483</v>
      </c>
      <c r="R3393" s="24" t="s">
        <v>988</v>
      </c>
    </row>
    <row r="3394" spans="1:18" ht="53.4">
      <c r="A3394" s="24">
        <v>3393</v>
      </c>
      <c r="B3394" s="24" t="s">
        <v>2058</v>
      </c>
      <c r="C3394" s="29">
        <v>202641006626</v>
      </c>
      <c r="D3394" s="24" t="s">
        <v>33</v>
      </c>
      <c r="E3394" s="24" t="s">
        <v>2059</v>
      </c>
      <c r="F3394" s="24" t="s">
        <v>3052</v>
      </c>
      <c r="G3394" s="24" t="s">
        <v>3319</v>
      </c>
      <c r="H3394" s="25" t="s">
        <v>12581</v>
      </c>
      <c r="I3394" s="24" t="s">
        <v>3152</v>
      </c>
      <c r="J3394" s="24" t="s">
        <v>3048</v>
      </c>
      <c r="K3394" s="26">
        <v>46043</v>
      </c>
      <c r="L3394" s="26">
        <v>46044</v>
      </c>
      <c r="M3394" s="26">
        <v>46044</v>
      </c>
      <c r="N3394" s="26">
        <v>46987</v>
      </c>
      <c r="O3394" s="24"/>
      <c r="P3394" s="24" t="s">
        <v>3049</v>
      </c>
      <c r="Q3394" s="24" t="s">
        <v>3050</v>
      </c>
      <c r="R3394" s="24" t="s">
        <v>968</v>
      </c>
    </row>
    <row r="3395" spans="1:18" ht="40.200000000000003">
      <c r="A3395" s="24">
        <v>3394</v>
      </c>
      <c r="B3395" s="24" t="s">
        <v>2056</v>
      </c>
      <c r="C3395" s="29">
        <v>202641006359</v>
      </c>
      <c r="D3395" s="24" t="s">
        <v>33</v>
      </c>
      <c r="E3395" s="24" t="s">
        <v>2057</v>
      </c>
      <c r="F3395" s="24" t="s">
        <v>3052</v>
      </c>
      <c r="G3395" s="24" t="s">
        <v>3319</v>
      </c>
      <c r="H3395" s="25" t="s">
        <v>12582</v>
      </c>
      <c r="I3395" s="24" t="s">
        <v>3152</v>
      </c>
      <c r="J3395" s="24" t="s">
        <v>3048</v>
      </c>
      <c r="K3395" s="26">
        <v>46041</v>
      </c>
      <c r="L3395" s="26">
        <v>46044</v>
      </c>
      <c r="M3395" s="26">
        <v>46044</v>
      </c>
      <c r="N3395" s="26">
        <v>46987</v>
      </c>
      <c r="O3395" s="24"/>
      <c r="P3395" s="24" t="s">
        <v>3079</v>
      </c>
      <c r="Q3395" s="24" t="s">
        <v>3080</v>
      </c>
      <c r="R3395" s="24" t="s">
        <v>968</v>
      </c>
    </row>
    <row r="3396" spans="1:18" ht="40.200000000000003">
      <c r="A3396" s="24">
        <v>3395</v>
      </c>
      <c r="B3396" s="24" t="s">
        <v>12583</v>
      </c>
      <c r="C3396" s="29">
        <v>202611006487</v>
      </c>
      <c r="D3396" s="24" t="s">
        <v>33</v>
      </c>
      <c r="E3396" s="24" t="s">
        <v>12584</v>
      </c>
      <c r="F3396" s="24" t="s">
        <v>3052</v>
      </c>
      <c r="G3396" s="24" t="s">
        <v>3319</v>
      </c>
      <c r="H3396" s="25" t="s">
        <v>12585</v>
      </c>
      <c r="I3396" s="24" t="s">
        <v>23</v>
      </c>
      <c r="J3396" s="24" t="s">
        <v>3048</v>
      </c>
      <c r="K3396" s="26">
        <v>45770</v>
      </c>
      <c r="L3396" s="26">
        <v>46044</v>
      </c>
      <c r="M3396" s="26">
        <v>46044</v>
      </c>
      <c r="N3396" s="24"/>
      <c r="O3396" s="26">
        <v>46044</v>
      </c>
      <c r="P3396" s="24" t="s">
        <v>3049</v>
      </c>
      <c r="Q3396" s="24" t="s">
        <v>3050</v>
      </c>
      <c r="R3396" s="24" t="s">
        <v>988</v>
      </c>
    </row>
    <row r="3397" spans="1:18" ht="53.4">
      <c r="A3397" s="24">
        <v>3396</v>
      </c>
      <c r="B3397" s="24" t="s">
        <v>12586</v>
      </c>
      <c r="C3397" s="29">
        <v>202617006346</v>
      </c>
      <c r="D3397" s="24" t="s">
        <v>436</v>
      </c>
      <c r="E3397" s="24" t="s">
        <v>12587</v>
      </c>
      <c r="F3397" s="24" t="s">
        <v>3066</v>
      </c>
      <c r="G3397" s="24" t="s">
        <v>3067</v>
      </c>
      <c r="H3397" s="25" t="s">
        <v>12588</v>
      </c>
      <c r="I3397" s="24"/>
      <c r="J3397" s="24" t="s">
        <v>3048</v>
      </c>
      <c r="K3397" s="26">
        <v>46008</v>
      </c>
      <c r="L3397" s="26">
        <v>45257</v>
      </c>
      <c r="M3397" s="26">
        <v>46044</v>
      </c>
      <c r="N3397" s="24"/>
      <c r="O3397" s="26">
        <v>46044</v>
      </c>
      <c r="P3397" s="24" t="s">
        <v>3135</v>
      </c>
      <c r="Q3397" s="24" t="s">
        <v>3136</v>
      </c>
      <c r="R3397" s="24" t="s">
        <v>988</v>
      </c>
    </row>
    <row r="3398" spans="1:18" ht="40.200000000000003">
      <c r="A3398" s="24">
        <v>3397</v>
      </c>
      <c r="B3398" s="24" t="s">
        <v>12589</v>
      </c>
      <c r="C3398" s="29">
        <v>202641006496</v>
      </c>
      <c r="D3398" s="24" t="s">
        <v>46</v>
      </c>
      <c r="E3398" s="24" t="s">
        <v>12590</v>
      </c>
      <c r="F3398" s="24" t="s">
        <v>3052</v>
      </c>
      <c r="G3398" s="24" t="s">
        <v>46</v>
      </c>
      <c r="H3398" s="25" t="s">
        <v>12591</v>
      </c>
      <c r="I3398" s="24" t="s">
        <v>23</v>
      </c>
      <c r="J3398" s="24" t="s">
        <v>3048</v>
      </c>
      <c r="K3398" s="26">
        <v>45953</v>
      </c>
      <c r="L3398" s="26">
        <v>46044</v>
      </c>
      <c r="M3398" s="26">
        <v>46044</v>
      </c>
      <c r="N3398" s="24"/>
      <c r="O3398" s="26">
        <v>46044</v>
      </c>
      <c r="P3398" s="24" t="s">
        <v>4491</v>
      </c>
      <c r="Q3398" s="24" t="s">
        <v>3279</v>
      </c>
      <c r="R3398" s="24" t="s">
        <v>3022</v>
      </c>
    </row>
    <row r="3399" spans="1:18" ht="53.4">
      <c r="A3399" s="24">
        <v>3398</v>
      </c>
      <c r="B3399" s="24" t="s">
        <v>12592</v>
      </c>
      <c r="C3399" s="29">
        <v>202647006489</v>
      </c>
      <c r="D3399" s="24" t="s">
        <v>139</v>
      </c>
      <c r="E3399" s="24" t="s">
        <v>12593</v>
      </c>
      <c r="F3399" s="24" t="s">
        <v>4009</v>
      </c>
      <c r="G3399" s="24" t="s">
        <v>12594</v>
      </c>
      <c r="H3399" s="25" t="s">
        <v>12595</v>
      </c>
      <c r="I3399" s="24"/>
      <c r="J3399" s="24" t="s">
        <v>3048</v>
      </c>
      <c r="K3399" s="26">
        <v>46030</v>
      </c>
      <c r="L3399" s="26">
        <v>45105</v>
      </c>
      <c r="M3399" s="26">
        <v>46044</v>
      </c>
      <c r="N3399" s="24"/>
      <c r="O3399" s="26">
        <v>46044</v>
      </c>
      <c r="P3399" s="24" t="s">
        <v>3335</v>
      </c>
      <c r="Q3399" s="24" t="s">
        <v>3336</v>
      </c>
      <c r="R3399" s="24" t="s">
        <v>988</v>
      </c>
    </row>
    <row r="3400" spans="1:18" ht="53.4">
      <c r="A3400" s="24">
        <v>3399</v>
      </c>
      <c r="B3400" s="24" t="s">
        <v>12596</v>
      </c>
      <c r="C3400" s="29">
        <v>202647006430</v>
      </c>
      <c r="D3400" s="24" t="s">
        <v>48</v>
      </c>
      <c r="E3400" s="24" t="s">
        <v>12597</v>
      </c>
      <c r="F3400" s="24" t="s">
        <v>3066</v>
      </c>
      <c r="G3400" s="24" t="s">
        <v>3319</v>
      </c>
      <c r="H3400" s="25" t="s">
        <v>12598</v>
      </c>
      <c r="I3400" s="24"/>
      <c r="J3400" s="24" t="s">
        <v>3048</v>
      </c>
      <c r="K3400" s="26">
        <v>45995</v>
      </c>
      <c r="L3400" s="26">
        <v>45111</v>
      </c>
      <c r="M3400" s="26">
        <v>46044</v>
      </c>
      <c r="N3400" s="24"/>
      <c r="O3400" s="26">
        <v>46044</v>
      </c>
      <c r="P3400" s="24" t="s">
        <v>3321</v>
      </c>
      <c r="Q3400" s="24" t="s">
        <v>3322</v>
      </c>
      <c r="R3400" s="24" t="s">
        <v>988</v>
      </c>
    </row>
    <row r="3401" spans="1:18" ht="40.200000000000003">
      <c r="A3401" s="24">
        <v>3400</v>
      </c>
      <c r="B3401" s="24" t="s">
        <v>836</v>
      </c>
      <c r="C3401" s="29">
        <v>202644006614</v>
      </c>
      <c r="D3401" s="24" t="s">
        <v>48</v>
      </c>
      <c r="E3401" s="24" t="s">
        <v>837</v>
      </c>
      <c r="F3401" s="24" t="s">
        <v>3066</v>
      </c>
      <c r="G3401" s="24" t="s">
        <v>4533</v>
      </c>
      <c r="H3401" s="25" t="s">
        <v>12599</v>
      </c>
      <c r="I3401" s="24"/>
      <c r="J3401" s="24" t="s">
        <v>3048</v>
      </c>
      <c r="K3401" s="26">
        <v>45989</v>
      </c>
      <c r="L3401" s="26">
        <v>45681</v>
      </c>
      <c r="M3401" s="26">
        <v>46044</v>
      </c>
      <c r="N3401" s="26">
        <v>46623</v>
      </c>
      <c r="O3401" s="24"/>
      <c r="P3401" s="24" t="s">
        <v>3321</v>
      </c>
      <c r="Q3401" s="24" t="s">
        <v>3322</v>
      </c>
      <c r="R3401" s="24" t="s">
        <v>650</v>
      </c>
    </row>
    <row r="3402" spans="1:18" ht="40.200000000000003">
      <c r="A3402" s="24">
        <v>3401</v>
      </c>
      <c r="B3402" s="24" t="s">
        <v>2055</v>
      </c>
      <c r="C3402" s="29">
        <v>202641006583</v>
      </c>
      <c r="D3402" s="24" t="s">
        <v>165</v>
      </c>
      <c r="E3402" s="24" t="s">
        <v>649</v>
      </c>
      <c r="F3402" s="24" t="s">
        <v>3052</v>
      </c>
      <c r="G3402" s="24" t="s">
        <v>3402</v>
      </c>
      <c r="H3402" s="25" t="s">
        <v>12600</v>
      </c>
      <c r="I3402" s="24" t="s">
        <v>3152</v>
      </c>
      <c r="J3402" s="24" t="s">
        <v>3048</v>
      </c>
      <c r="K3402" s="26">
        <v>45768</v>
      </c>
      <c r="L3402" s="26">
        <v>46044</v>
      </c>
      <c r="M3402" s="26">
        <v>46044</v>
      </c>
      <c r="N3402" s="26">
        <v>46987</v>
      </c>
      <c r="O3402" s="24"/>
      <c r="P3402" s="24" t="s">
        <v>3228</v>
      </c>
      <c r="Q3402" s="24" t="s">
        <v>3229</v>
      </c>
      <c r="R3402" s="24" t="s">
        <v>968</v>
      </c>
    </row>
    <row r="3403" spans="1:18" ht="40.200000000000003">
      <c r="A3403" s="24">
        <v>3402</v>
      </c>
      <c r="B3403" s="24" t="s">
        <v>12601</v>
      </c>
      <c r="C3403" s="29">
        <v>202617006271</v>
      </c>
      <c r="D3403" s="24" t="s">
        <v>233</v>
      </c>
      <c r="E3403" s="24" t="s">
        <v>12602</v>
      </c>
      <c r="F3403" s="24" t="s">
        <v>9467</v>
      </c>
      <c r="G3403" s="24" t="s">
        <v>12603</v>
      </c>
      <c r="H3403" s="25" t="s">
        <v>12604</v>
      </c>
      <c r="I3403" s="24"/>
      <c r="J3403" s="24" t="s">
        <v>3048</v>
      </c>
      <c r="K3403" s="26">
        <v>46036</v>
      </c>
      <c r="L3403" s="26">
        <v>45099</v>
      </c>
      <c r="M3403" s="26">
        <v>46044</v>
      </c>
      <c r="N3403" s="24"/>
      <c r="O3403" s="26">
        <v>46044</v>
      </c>
      <c r="P3403" s="24" t="s">
        <v>3055</v>
      </c>
      <c r="Q3403" s="24" t="s">
        <v>3056</v>
      </c>
      <c r="R3403" s="24" t="s">
        <v>988</v>
      </c>
    </row>
    <row r="3404" spans="1:18" ht="53.4">
      <c r="A3404" s="24">
        <v>3403</v>
      </c>
      <c r="B3404" s="24" t="s">
        <v>12605</v>
      </c>
      <c r="C3404" s="29">
        <v>202628006549</v>
      </c>
      <c r="D3404" s="24" t="s">
        <v>140</v>
      </c>
      <c r="E3404" s="24" t="s">
        <v>12606</v>
      </c>
      <c r="F3404" s="24" t="s">
        <v>3066</v>
      </c>
      <c r="G3404" s="24" t="s">
        <v>3319</v>
      </c>
      <c r="H3404" s="25" t="s">
        <v>12607</v>
      </c>
      <c r="I3404" s="24"/>
      <c r="J3404" s="24" t="s">
        <v>3048</v>
      </c>
      <c r="K3404" s="26">
        <v>46043</v>
      </c>
      <c r="L3404" s="26">
        <v>46044</v>
      </c>
      <c r="M3404" s="26">
        <v>46044</v>
      </c>
      <c r="N3404" s="24"/>
      <c r="O3404" s="26">
        <v>46044</v>
      </c>
      <c r="P3404" s="24" t="s">
        <v>4735</v>
      </c>
      <c r="Q3404" s="24" t="s">
        <v>4736</v>
      </c>
      <c r="R3404" s="24" t="s">
        <v>988</v>
      </c>
    </row>
    <row r="3405" spans="1:18" ht="40.200000000000003">
      <c r="A3405" s="24">
        <v>3404</v>
      </c>
      <c r="B3405" s="24" t="s">
        <v>12608</v>
      </c>
      <c r="C3405" s="29">
        <v>202647006602</v>
      </c>
      <c r="D3405" s="24" t="s">
        <v>35</v>
      </c>
      <c r="E3405" s="24" t="s">
        <v>12609</v>
      </c>
      <c r="F3405" s="24" t="s">
        <v>3091</v>
      </c>
      <c r="G3405" s="24" t="s">
        <v>3213</v>
      </c>
      <c r="H3405" s="25" t="s">
        <v>12610</v>
      </c>
      <c r="I3405" s="24"/>
      <c r="J3405" s="24" t="s">
        <v>3048</v>
      </c>
      <c r="K3405" s="26">
        <v>46044</v>
      </c>
      <c r="L3405" s="26">
        <v>45107</v>
      </c>
      <c r="M3405" s="26">
        <v>46044</v>
      </c>
      <c r="N3405" s="24"/>
      <c r="O3405" s="26">
        <v>46044</v>
      </c>
      <c r="P3405" s="24" t="s">
        <v>3168</v>
      </c>
      <c r="Q3405" s="24" t="s">
        <v>3050</v>
      </c>
      <c r="R3405" s="24" t="s">
        <v>988</v>
      </c>
    </row>
    <row r="3406" spans="1:18" ht="27">
      <c r="A3406" s="24">
        <v>3405</v>
      </c>
      <c r="B3406" s="24" t="s">
        <v>12611</v>
      </c>
      <c r="C3406" s="29">
        <v>202617006622</v>
      </c>
      <c r="D3406" s="24" t="s">
        <v>36</v>
      </c>
      <c r="E3406" s="24" t="s">
        <v>12612</v>
      </c>
      <c r="F3406" s="24" t="s">
        <v>3091</v>
      </c>
      <c r="G3406" s="24" t="s">
        <v>3139</v>
      </c>
      <c r="H3406" s="25" t="s">
        <v>12613</v>
      </c>
      <c r="I3406" s="24"/>
      <c r="J3406" s="24" t="s">
        <v>3048</v>
      </c>
      <c r="K3406" s="26">
        <v>46042</v>
      </c>
      <c r="L3406" s="26">
        <v>45104</v>
      </c>
      <c r="M3406" s="26">
        <v>46044</v>
      </c>
      <c r="N3406" s="24"/>
      <c r="O3406" s="26">
        <v>46044</v>
      </c>
      <c r="P3406" s="24" t="s">
        <v>3968</v>
      </c>
      <c r="Q3406" s="24" t="s">
        <v>3969</v>
      </c>
      <c r="R3406" s="24" t="s">
        <v>988</v>
      </c>
    </row>
    <row r="3407" spans="1:18" ht="40.200000000000003">
      <c r="A3407" s="24">
        <v>3406</v>
      </c>
      <c r="B3407" s="24" t="s">
        <v>12614</v>
      </c>
      <c r="C3407" s="29">
        <v>202617006495</v>
      </c>
      <c r="D3407" s="24" t="s">
        <v>36</v>
      </c>
      <c r="E3407" s="24" t="s">
        <v>12615</v>
      </c>
      <c r="F3407" s="24" t="s">
        <v>3091</v>
      </c>
      <c r="G3407" s="24" t="s">
        <v>3139</v>
      </c>
      <c r="H3407" s="25" t="s">
        <v>12616</v>
      </c>
      <c r="I3407" s="24"/>
      <c r="J3407" s="24" t="s">
        <v>3048</v>
      </c>
      <c r="K3407" s="26">
        <v>46042</v>
      </c>
      <c r="L3407" s="26">
        <v>45103</v>
      </c>
      <c r="M3407" s="26">
        <v>46044</v>
      </c>
      <c r="N3407" s="24"/>
      <c r="O3407" s="26">
        <v>46044</v>
      </c>
      <c r="P3407" s="24" t="s">
        <v>3682</v>
      </c>
      <c r="Q3407" s="24" t="s">
        <v>3683</v>
      </c>
      <c r="R3407" s="24" t="s">
        <v>988</v>
      </c>
    </row>
    <row r="3408" spans="1:18" ht="40.200000000000003">
      <c r="A3408" s="24">
        <v>3407</v>
      </c>
      <c r="B3408" s="24" t="s">
        <v>12617</v>
      </c>
      <c r="C3408" s="29">
        <v>202617006603</v>
      </c>
      <c r="D3408" s="24" t="s">
        <v>36</v>
      </c>
      <c r="E3408" s="24" t="s">
        <v>12618</v>
      </c>
      <c r="F3408" s="24" t="s">
        <v>3091</v>
      </c>
      <c r="G3408" s="24" t="s">
        <v>3139</v>
      </c>
      <c r="H3408" s="25" t="s">
        <v>12619</v>
      </c>
      <c r="I3408" s="24"/>
      <c r="J3408" s="24" t="s">
        <v>3048</v>
      </c>
      <c r="K3408" s="26">
        <v>46042</v>
      </c>
      <c r="L3408" s="26">
        <v>45103</v>
      </c>
      <c r="M3408" s="26">
        <v>46044</v>
      </c>
      <c r="N3408" s="24"/>
      <c r="O3408" s="26">
        <v>46044</v>
      </c>
      <c r="P3408" s="24" t="s">
        <v>4128</v>
      </c>
      <c r="Q3408" s="24" t="s">
        <v>3360</v>
      </c>
      <c r="R3408" s="24" t="s">
        <v>988</v>
      </c>
    </row>
    <row r="3409" spans="1:18" ht="53.4">
      <c r="A3409" s="24">
        <v>3408</v>
      </c>
      <c r="B3409" s="24" t="s">
        <v>12620</v>
      </c>
      <c r="C3409" s="29">
        <v>202647006381</v>
      </c>
      <c r="D3409" s="24" t="s">
        <v>55</v>
      </c>
      <c r="E3409" s="24" t="s">
        <v>12621</v>
      </c>
      <c r="F3409" s="24" t="s">
        <v>3091</v>
      </c>
      <c r="G3409" s="24" t="s">
        <v>192</v>
      </c>
      <c r="H3409" s="25" t="s">
        <v>12622</v>
      </c>
      <c r="I3409" s="24"/>
      <c r="J3409" s="24" t="s">
        <v>3048</v>
      </c>
      <c r="K3409" s="26">
        <v>46036</v>
      </c>
      <c r="L3409" s="26">
        <v>45124</v>
      </c>
      <c r="M3409" s="26">
        <v>46044</v>
      </c>
      <c r="N3409" s="24"/>
      <c r="O3409" s="26">
        <v>46044</v>
      </c>
      <c r="P3409" s="24" t="s">
        <v>3893</v>
      </c>
      <c r="Q3409" s="24" t="s">
        <v>3894</v>
      </c>
      <c r="R3409" s="24" t="s">
        <v>988</v>
      </c>
    </row>
    <row r="3410" spans="1:18" ht="40.200000000000003">
      <c r="A3410" s="24">
        <v>3409</v>
      </c>
      <c r="B3410" s="24" t="s">
        <v>12623</v>
      </c>
      <c r="C3410" s="29">
        <v>202617006379</v>
      </c>
      <c r="D3410" s="24" t="s">
        <v>32</v>
      </c>
      <c r="E3410" s="24" t="s">
        <v>12624</v>
      </c>
      <c r="F3410" s="24" t="s">
        <v>3066</v>
      </c>
      <c r="G3410" s="24" t="s">
        <v>3067</v>
      </c>
      <c r="H3410" s="25" t="s">
        <v>12625</v>
      </c>
      <c r="I3410" s="24"/>
      <c r="J3410" s="24" t="s">
        <v>3048</v>
      </c>
      <c r="K3410" s="26">
        <v>46029</v>
      </c>
      <c r="L3410" s="26">
        <v>45195</v>
      </c>
      <c r="M3410" s="26">
        <v>46044</v>
      </c>
      <c r="N3410" s="24"/>
      <c r="O3410" s="26">
        <v>46044</v>
      </c>
      <c r="P3410" s="24" t="s">
        <v>3239</v>
      </c>
      <c r="Q3410" s="24" t="s">
        <v>3240</v>
      </c>
      <c r="R3410" s="24" t="s">
        <v>988</v>
      </c>
    </row>
    <row r="3411" spans="1:18" ht="40.200000000000003">
      <c r="A3411" s="24">
        <v>3410</v>
      </c>
      <c r="B3411" s="24" t="s">
        <v>12626</v>
      </c>
      <c r="C3411" s="29">
        <v>202617006414</v>
      </c>
      <c r="D3411" s="24" t="s">
        <v>32</v>
      </c>
      <c r="E3411" s="24" t="s">
        <v>12627</v>
      </c>
      <c r="F3411" s="24" t="s">
        <v>3066</v>
      </c>
      <c r="G3411" s="24" t="s">
        <v>3067</v>
      </c>
      <c r="H3411" s="25" t="s">
        <v>12628</v>
      </c>
      <c r="I3411" s="24"/>
      <c r="J3411" s="24" t="s">
        <v>3048</v>
      </c>
      <c r="K3411" s="26">
        <v>46034</v>
      </c>
      <c r="L3411" s="26">
        <v>45287</v>
      </c>
      <c r="M3411" s="26">
        <v>46044</v>
      </c>
      <c r="N3411" s="24"/>
      <c r="O3411" s="26">
        <v>46044</v>
      </c>
      <c r="P3411" s="24" t="s">
        <v>3364</v>
      </c>
      <c r="Q3411" s="24" t="s">
        <v>3255</v>
      </c>
      <c r="R3411" s="24" t="s">
        <v>988</v>
      </c>
    </row>
    <row r="3412" spans="1:18" ht="40.200000000000003">
      <c r="A3412" s="24">
        <v>3411</v>
      </c>
      <c r="B3412" s="24" t="s">
        <v>12629</v>
      </c>
      <c r="C3412" s="29">
        <v>202617006467</v>
      </c>
      <c r="D3412" s="24" t="s">
        <v>32</v>
      </c>
      <c r="E3412" s="24" t="s">
        <v>12630</v>
      </c>
      <c r="F3412" s="24" t="s">
        <v>3066</v>
      </c>
      <c r="G3412" s="24" t="s">
        <v>3067</v>
      </c>
      <c r="H3412" s="25" t="s">
        <v>12631</v>
      </c>
      <c r="I3412" s="24"/>
      <c r="J3412" s="24" t="s">
        <v>3048</v>
      </c>
      <c r="K3412" s="26">
        <v>46037</v>
      </c>
      <c r="L3412" s="26">
        <v>45303</v>
      </c>
      <c r="M3412" s="26">
        <v>46044</v>
      </c>
      <c r="N3412" s="24"/>
      <c r="O3412" s="26">
        <v>46044</v>
      </c>
      <c r="P3412" s="24" t="s">
        <v>3254</v>
      </c>
      <c r="Q3412" s="24" t="s">
        <v>3255</v>
      </c>
      <c r="R3412" s="24" t="s">
        <v>988</v>
      </c>
    </row>
    <row r="3413" spans="1:18" ht="27">
      <c r="A3413" s="24">
        <v>3412</v>
      </c>
      <c r="B3413" s="24" t="s">
        <v>12632</v>
      </c>
      <c r="C3413" s="29">
        <v>202617006277</v>
      </c>
      <c r="D3413" s="24" t="s">
        <v>32</v>
      </c>
      <c r="E3413" s="24" t="s">
        <v>12633</v>
      </c>
      <c r="F3413" s="24" t="s">
        <v>3066</v>
      </c>
      <c r="G3413" s="24" t="s">
        <v>3067</v>
      </c>
      <c r="H3413" s="25" t="s">
        <v>12634</v>
      </c>
      <c r="I3413" s="24"/>
      <c r="J3413" s="24" t="s">
        <v>3048</v>
      </c>
      <c r="K3413" s="26">
        <v>46034</v>
      </c>
      <c r="L3413" s="26">
        <v>45301</v>
      </c>
      <c r="M3413" s="26">
        <v>46044</v>
      </c>
      <c r="N3413" s="24"/>
      <c r="O3413" s="26">
        <v>46044</v>
      </c>
      <c r="P3413" s="24" t="s">
        <v>3204</v>
      </c>
      <c r="Q3413" s="24" t="s">
        <v>3205</v>
      </c>
      <c r="R3413" s="24" t="s">
        <v>988</v>
      </c>
    </row>
    <row r="3414" spans="1:18" ht="27">
      <c r="A3414" s="24">
        <v>3413</v>
      </c>
      <c r="B3414" s="24" t="s">
        <v>12635</v>
      </c>
      <c r="C3414" s="29">
        <v>202621006286</v>
      </c>
      <c r="D3414" s="24" t="s">
        <v>41</v>
      </c>
      <c r="E3414" s="24" t="s">
        <v>12636</v>
      </c>
      <c r="F3414" s="24" t="s">
        <v>3052</v>
      </c>
      <c r="G3414" s="24" t="s">
        <v>41</v>
      </c>
      <c r="H3414" s="25" t="s">
        <v>12637</v>
      </c>
      <c r="I3414" s="24" t="s">
        <v>23</v>
      </c>
      <c r="J3414" s="24" t="s">
        <v>3048</v>
      </c>
      <c r="K3414" s="26">
        <v>46007</v>
      </c>
      <c r="L3414" s="26">
        <v>46044</v>
      </c>
      <c r="M3414" s="26">
        <v>46044</v>
      </c>
      <c r="N3414" s="24"/>
      <c r="O3414" s="26">
        <v>46044</v>
      </c>
      <c r="P3414" s="24" t="s">
        <v>3404</v>
      </c>
      <c r="Q3414" s="24" t="s">
        <v>3405</v>
      </c>
      <c r="R3414" s="24" t="s">
        <v>988</v>
      </c>
    </row>
    <row r="3415" spans="1:18" ht="40.200000000000003">
      <c r="A3415" s="24">
        <v>3414</v>
      </c>
      <c r="B3415" s="24" t="s">
        <v>12638</v>
      </c>
      <c r="C3415" s="29">
        <v>202617006548</v>
      </c>
      <c r="D3415" s="24" t="s">
        <v>34</v>
      </c>
      <c r="E3415" s="24" t="s">
        <v>12639</v>
      </c>
      <c r="F3415" s="24" t="s">
        <v>3066</v>
      </c>
      <c r="G3415" s="24" t="s">
        <v>3067</v>
      </c>
      <c r="H3415" s="25" t="s">
        <v>12640</v>
      </c>
      <c r="I3415" s="24"/>
      <c r="J3415" s="24" t="s">
        <v>3048</v>
      </c>
      <c r="K3415" s="26">
        <v>46037</v>
      </c>
      <c r="L3415" s="26">
        <v>45135</v>
      </c>
      <c r="M3415" s="26">
        <v>46044</v>
      </c>
      <c r="N3415" s="24"/>
      <c r="O3415" s="26">
        <v>46044</v>
      </c>
      <c r="P3415" s="24" t="s">
        <v>3141</v>
      </c>
      <c r="Q3415" s="24" t="s">
        <v>3142</v>
      </c>
      <c r="R3415" s="24" t="s">
        <v>988</v>
      </c>
    </row>
    <row r="3416" spans="1:18" ht="40.200000000000003">
      <c r="A3416" s="24">
        <v>3415</v>
      </c>
      <c r="B3416" s="24" t="s">
        <v>12641</v>
      </c>
      <c r="C3416" s="29">
        <v>202617006595</v>
      </c>
      <c r="D3416" s="24" t="s">
        <v>34</v>
      </c>
      <c r="E3416" s="24" t="s">
        <v>12642</v>
      </c>
      <c r="F3416" s="24" t="s">
        <v>3066</v>
      </c>
      <c r="G3416" s="24" t="s">
        <v>3067</v>
      </c>
      <c r="H3416" s="25" t="s">
        <v>12643</v>
      </c>
      <c r="I3416" s="24"/>
      <c r="J3416" s="24" t="s">
        <v>3048</v>
      </c>
      <c r="K3416" s="26">
        <v>46043</v>
      </c>
      <c r="L3416" s="26">
        <v>45149</v>
      </c>
      <c r="M3416" s="26">
        <v>46044</v>
      </c>
      <c r="N3416" s="24"/>
      <c r="O3416" s="26">
        <v>46044</v>
      </c>
      <c r="P3416" s="24" t="s">
        <v>3173</v>
      </c>
      <c r="Q3416" s="24" t="s">
        <v>3174</v>
      </c>
      <c r="R3416" s="24" t="s">
        <v>988</v>
      </c>
    </row>
    <row r="3417" spans="1:18" ht="40.200000000000003">
      <c r="A3417" s="24">
        <v>3416</v>
      </c>
      <c r="B3417" s="24" t="s">
        <v>12644</v>
      </c>
      <c r="C3417" s="29">
        <v>202647006383</v>
      </c>
      <c r="D3417" s="24" t="s">
        <v>31</v>
      </c>
      <c r="E3417" s="24" t="s">
        <v>12645</v>
      </c>
      <c r="F3417" s="24" t="s">
        <v>3091</v>
      </c>
      <c r="G3417" s="24" t="s">
        <v>31</v>
      </c>
      <c r="H3417" s="25" t="s">
        <v>12646</v>
      </c>
      <c r="I3417" s="24"/>
      <c r="J3417" s="24" t="s">
        <v>3048</v>
      </c>
      <c r="K3417" s="26">
        <v>46038</v>
      </c>
      <c r="L3417" s="26">
        <v>46044</v>
      </c>
      <c r="M3417" s="26">
        <v>46044</v>
      </c>
      <c r="N3417" s="24"/>
      <c r="O3417" s="26">
        <v>46044</v>
      </c>
      <c r="P3417" s="24" t="s">
        <v>3908</v>
      </c>
      <c r="Q3417" s="24" t="s">
        <v>3193</v>
      </c>
      <c r="R3417" s="24" t="s">
        <v>988</v>
      </c>
    </row>
    <row r="3418" spans="1:18" ht="40.200000000000003">
      <c r="A3418" s="24">
        <v>3417</v>
      </c>
      <c r="B3418" s="24" t="s">
        <v>2066</v>
      </c>
      <c r="C3418" s="29">
        <v>202641006984</v>
      </c>
      <c r="D3418" s="24" t="s">
        <v>33</v>
      </c>
      <c r="E3418" s="24" t="s">
        <v>2067</v>
      </c>
      <c r="F3418" s="24" t="s">
        <v>3052</v>
      </c>
      <c r="G3418" s="24" t="s">
        <v>3319</v>
      </c>
      <c r="H3418" s="25" t="s">
        <v>12647</v>
      </c>
      <c r="I3418" s="24" t="s">
        <v>3152</v>
      </c>
      <c r="J3418" s="24" t="s">
        <v>3048</v>
      </c>
      <c r="K3418" s="26">
        <v>46043</v>
      </c>
      <c r="L3418" s="26">
        <v>46045</v>
      </c>
      <c r="M3418" s="26">
        <v>46045</v>
      </c>
      <c r="N3418" s="26">
        <v>46988</v>
      </c>
      <c r="O3418" s="24"/>
      <c r="P3418" s="24" t="s">
        <v>3326</v>
      </c>
      <c r="Q3418" s="24" t="s">
        <v>3174</v>
      </c>
      <c r="R3418" s="24" t="s">
        <v>968</v>
      </c>
    </row>
    <row r="3419" spans="1:18" ht="53.4">
      <c r="A3419" s="24">
        <v>3418</v>
      </c>
      <c r="B3419" s="24" t="s">
        <v>2064</v>
      </c>
      <c r="C3419" s="29">
        <v>202641007053</v>
      </c>
      <c r="D3419" s="24" t="s">
        <v>33</v>
      </c>
      <c r="E3419" s="24" t="s">
        <v>2065</v>
      </c>
      <c r="F3419" s="24" t="s">
        <v>3052</v>
      </c>
      <c r="G3419" s="24" t="s">
        <v>3319</v>
      </c>
      <c r="H3419" s="25" t="s">
        <v>12648</v>
      </c>
      <c r="I3419" s="24" t="s">
        <v>3152</v>
      </c>
      <c r="J3419" s="24" t="s">
        <v>3048</v>
      </c>
      <c r="K3419" s="26">
        <v>46044</v>
      </c>
      <c r="L3419" s="26">
        <v>46045</v>
      </c>
      <c r="M3419" s="26">
        <v>46045</v>
      </c>
      <c r="N3419" s="26">
        <v>46988</v>
      </c>
      <c r="O3419" s="24"/>
      <c r="P3419" s="24" t="s">
        <v>3079</v>
      </c>
      <c r="Q3419" s="24" t="s">
        <v>3080</v>
      </c>
      <c r="R3419" s="24" t="s">
        <v>968</v>
      </c>
    </row>
    <row r="3420" spans="1:18" ht="53.4">
      <c r="A3420" s="24">
        <v>3419</v>
      </c>
      <c r="B3420" s="24" t="s">
        <v>12649</v>
      </c>
      <c r="C3420" s="29">
        <v>202618006761</v>
      </c>
      <c r="D3420" s="24" t="s">
        <v>91</v>
      </c>
      <c r="E3420" s="24" t="s">
        <v>12650</v>
      </c>
      <c r="F3420" s="24" t="s">
        <v>3117</v>
      </c>
      <c r="G3420" s="24" t="s">
        <v>12651</v>
      </c>
      <c r="H3420" s="25" t="s">
        <v>12652</v>
      </c>
      <c r="I3420" s="24"/>
      <c r="J3420" s="24" t="s">
        <v>3048</v>
      </c>
      <c r="K3420" s="26">
        <v>46044</v>
      </c>
      <c r="L3420" s="26">
        <v>46045</v>
      </c>
      <c r="M3420" s="26">
        <v>46045</v>
      </c>
      <c r="N3420" s="24"/>
      <c r="O3420" s="26">
        <v>46045</v>
      </c>
      <c r="P3420" s="24" t="s">
        <v>3130</v>
      </c>
      <c r="Q3420" s="24" t="s">
        <v>3131</v>
      </c>
      <c r="R3420" s="24" t="s">
        <v>988</v>
      </c>
    </row>
    <row r="3421" spans="1:18" ht="53.4">
      <c r="A3421" s="24">
        <v>3420</v>
      </c>
      <c r="B3421" s="24" t="s">
        <v>12653</v>
      </c>
      <c r="C3421" s="29">
        <v>202618006840</v>
      </c>
      <c r="D3421" s="24" t="s">
        <v>91</v>
      </c>
      <c r="E3421" s="24" t="s">
        <v>12654</v>
      </c>
      <c r="F3421" s="24" t="s">
        <v>3117</v>
      </c>
      <c r="G3421" s="24" t="s">
        <v>12651</v>
      </c>
      <c r="H3421" s="25" t="s">
        <v>12652</v>
      </c>
      <c r="I3421" s="24"/>
      <c r="J3421" s="24" t="s">
        <v>3048</v>
      </c>
      <c r="K3421" s="26">
        <v>46044</v>
      </c>
      <c r="L3421" s="26">
        <v>46045</v>
      </c>
      <c r="M3421" s="26">
        <v>46045</v>
      </c>
      <c r="N3421" s="24"/>
      <c r="O3421" s="26">
        <v>46045</v>
      </c>
      <c r="P3421" s="24" t="s">
        <v>3130</v>
      </c>
      <c r="Q3421" s="24" t="s">
        <v>3131</v>
      </c>
      <c r="R3421" s="24" t="s">
        <v>988</v>
      </c>
    </row>
    <row r="3422" spans="1:18" ht="40.200000000000003">
      <c r="A3422" s="24">
        <v>3421</v>
      </c>
      <c r="B3422" s="24" t="s">
        <v>12655</v>
      </c>
      <c r="C3422" s="29">
        <v>202617007006</v>
      </c>
      <c r="D3422" s="24" t="s">
        <v>51</v>
      </c>
      <c r="E3422" s="24" t="s">
        <v>12656</v>
      </c>
      <c r="F3422" s="24" t="s">
        <v>3091</v>
      </c>
      <c r="G3422" s="24" t="s">
        <v>51</v>
      </c>
      <c r="H3422" s="25" t="s">
        <v>12657</v>
      </c>
      <c r="I3422" s="24"/>
      <c r="J3422" s="24" t="s">
        <v>3048</v>
      </c>
      <c r="K3422" s="26">
        <v>46010</v>
      </c>
      <c r="L3422" s="26">
        <v>45104</v>
      </c>
      <c r="M3422" s="26">
        <v>46045</v>
      </c>
      <c r="N3422" s="24"/>
      <c r="O3422" s="26">
        <v>46045</v>
      </c>
      <c r="P3422" s="24" t="s">
        <v>3158</v>
      </c>
      <c r="Q3422" s="24" t="s">
        <v>3159</v>
      </c>
      <c r="R3422" s="24" t="s">
        <v>988</v>
      </c>
    </row>
    <row r="3423" spans="1:18" ht="53.4">
      <c r="A3423" s="24">
        <v>3422</v>
      </c>
      <c r="B3423" s="24" t="s">
        <v>12658</v>
      </c>
      <c r="C3423" s="29">
        <v>202617006839</v>
      </c>
      <c r="D3423" s="24" t="s">
        <v>229</v>
      </c>
      <c r="E3423" s="24" t="s">
        <v>12659</v>
      </c>
      <c r="F3423" s="24" t="s">
        <v>3059</v>
      </c>
      <c r="G3423" s="24" t="s">
        <v>12660</v>
      </c>
      <c r="H3423" s="25" t="s">
        <v>12661</v>
      </c>
      <c r="I3423" s="24"/>
      <c r="J3423" s="24" t="s">
        <v>3048</v>
      </c>
      <c r="K3423" s="26">
        <v>46013</v>
      </c>
      <c r="L3423" s="26">
        <v>45110</v>
      </c>
      <c r="M3423" s="26">
        <v>46045</v>
      </c>
      <c r="N3423" s="24"/>
      <c r="O3423" s="26">
        <v>46045</v>
      </c>
      <c r="P3423" s="24" t="s">
        <v>3682</v>
      </c>
      <c r="Q3423" s="24" t="s">
        <v>3683</v>
      </c>
      <c r="R3423" s="24" t="s">
        <v>988</v>
      </c>
    </row>
    <row r="3424" spans="1:18" ht="27">
      <c r="A3424" s="24">
        <v>3423</v>
      </c>
      <c r="B3424" s="24" t="s">
        <v>12662</v>
      </c>
      <c r="C3424" s="29">
        <v>202617006965</v>
      </c>
      <c r="D3424" s="24" t="s">
        <v>84</v>
      </c>
      <c r="E3424" s="24" t="s">
        <v>12663</v>
      </c>
      <c r="F3424" s="24" t="s">
        <v>3091</v>
      </c>
      <c r="G3424" s="24" t="s">
        <v>84</v>
      </c>
      <c r="H3424" s="25" t="s">
        <v>12664</v>
      </c>
      <c r="I3424" s="24"/>
      <c r="J3424" s="24" t="s">
        <v>3048</v>
      </c>
      <c r="K3424" s="26">
        <v>46043</v>
      </c>
      <c r="L3424" s="26">
        <v>45147</v>
      </c>
      <c r="M3424" s="26">
        <v>46045</v>
      </c>
      <c r="N3424" s="24"/>
      <c r="O3424" s="26">
        <v>46045</v>
      </c>
      <c r="P3424" s="24" t="s">
        <v>3397</v>
      </c>
      <c r="Q3424" s="24" t="s">
        <v>3398</v>
      </c>
      <c r="R3424" s="24" t="s">
        <v>988</v>
      </c>
    </row>
    <row r="3425" spans="1:18" ht="40.200000000000003">
      <c r="A3425" s="24">
        <v>3424</v>
      </c>
      <c r="B3425" s="24" t="s">
        <v>12665</v>
      </c>
      <c r="C3425" s="29">
        <v>202647006874</v>
      </c>
      <c r="D3425" s="24" t="s">
        <v>117</v>
      </c>
      <c r="E3425" s="24" t="s">
        <v>12666</v>
      </c>
      <c r="F3425" s="24" t="s">
        <v>3091</v>
      </c>
      <c r="G3425" s="24" t="s">
        <v>5971</v>
      </c>
      <c r="H3425" s="25" t="s">
        <v>12667</v>
      </c>
      <c r="I3425" s="24"/>
      <c r="J3425" s="24" t="s">
        <v>3048</v>
      </c>
      <c r="K3425" s="26">
        <v>46013</v>
      </c>
      <c r="L3425" s="26">
        <v>45100</v>
      </c>
      <c r="M3425" s="26">
        <v>46045</v>
      </c>
      <c r="N3425" s="24"/>
      <c r="O3425" s="26">
        <v>46045</v>
      </c>
      <c r="P3425" s="24" t="s">
        <v>3168</v>
      </c>
      <c r="Q3425" s="24" t="s">
        <v>3050</v>
      </c>
      <c r="R3425" s="24" t="s">
        <v>988</v>
      </c>
    </row>
    <row r="3426" spans="1:18" ht="40.200000000000003">
      <c r="A3426" s="24">
        <v>3425</v>
      </c>
      <c r="B3426" s="24" t="s">
        <v>12668</v>
      </c>
      <c r="C3426" s="29">
        <v>202617007039</v>
      </c>
      <c r="D3426" s="24" t="s">
        <v>299</v>
      </c>
      <c r="E3426" s="24" t="s">
        <v>649</v>
      </c>
      <c r="F3426" s="24" t="s">
        <v>3066</v>
      </c>
      <c r="G3426" s="24" t="s">
        <v>5734</v>
      </c>
      <c r="H3426" s="25" t="s">
        <v>12669</v>
      </c>
      <c r="I3426" s="24"/>
      <c r="J3426" s="24" t="s">
        <v>3048</v>
      </c>
      <c r="K3426" s="26">
        <v>45986</v>
      </c>
      <c r="L3426" s="26">
        <v>45107</v>
      </c>
      <c r="M3426" s="26">
        <v>46045</v>
      </c>
      <c r="N3426" s="24"/>
      <c r="O3426" s="26">
        <v>46045</v>
      </c>
      <c r="P3426" s="24" t="s">
        <v>3109</v>
      </c>
      <c r="Q3426" s="24" t="s">
        <v>3110</v>
      </c>
      <c r="R3426" s="24" t="s">
        <v>988</v>
      </c>
    </row>
    <row r="3427" spans="1:18" ht="53.4">
      <c r="A3427" s="24">
        <v>3426</v>
      </c>
      <c r="B3427" s="24" t="s">
        <v>12670</v>
      </c>
      <c r="C3427" s="29">
        <v>202617006654</v>
      </c>
      <c r="D3427" s="24" t="s">
        <v>526</v>
      </c>
      <c r="E3427" s="24" t="s">
        <v>12671</v>
      </c>
      <c r="F3427" s="24" t="s">
        <v>3066</v>
      </c>
      <c r="G3427" s="24" t="s">
        <v>12672</v>
      </c>
      <c r="H3427" s="25" t="s">
        <v>12673</v>
      </c>
      <c r="I3427" s="24"/>
      <c r="J3427" s="24" t="s">
        <v>3048</v>
      </c>
      <c r="K3427" s="26">
        <v>45985</v>
      </c>
      <c r="L3427" s="26">
        <v>45103</v>
      </c>
      <c r="M3427" s="26">
        <v>46045</v>
      </c>
      <c r="N3427" s="24"/>
      <c r="O3427" s="26">
        <v>46045</v>
      </c>
      <c r="P3427" s="24" t="s">
        <v>3084</v>
      </c>
      <c r="Q3427" s="24" t="s">
        <v>3085</v>
      </c>
      <c r="R3427" s="24" t="s">
        <v>988</v>
      </c>
    </row>
    <row r="3428" spans="1:18" ht="40.200000000000003">
      <c r="A3428" s="24">
        <v>3427</v>
      </c>
      <c r="B3428" s="24" t="s">
        <v>12674</v>
      </c>
      <c r="C3428" s="29">
        <v>202617006849</v>
      </c>
      <c r="D3428" s="24" t="s">
        <v>76</v>
      </c>
      <c r="E3428" s="24" t="s">
        <v>12675</v>
      </c>
      <c r="F3428" s="24" t="s">
        <v>3066</v>
      </c>
      <c r="G3428" s="24" t="s">
        <v>3319</v>
      </c>
      <c r="H3428" s="25" t="s">
        <v>12676</v>
      </c>
      <c r="I3428" s="24"/>
      <c r="J3428" s="24" t="s">
        <v>3048</v>
      </c>
      <c r="K3428" s="26">
        <v>46021</v>
      </c>
      <c r="L3428" s="26">
        <v>45135</v>
      </c>
      <c r="M3428" s="26">
        <v>46045</v>
      </c>
      <c r="N3428" s="24"/>
      <c r="O3428" s="26">
        <v>46045</v>
      </c>
      <c r="P3428" s="24" t="s">
        <v>4128</v>
      </c>
      <c r="Q3428" s="24" t="s">
        <v>3360</v>
      </c>
      <c r="R3428" s="24" t="s">
        <v>988</v>
      </c>
    </row>
    <row r="3429" spans="1:18" ht="40.200000000000003">
      <c r="A3429" s="24">
        <v>3428</v>
      </c>
      <c r="B3429" s="24" t="s">
        <v>12677</v>
      </c>
      <c r="C3429" s="29">
        <v>202617006838</v>
      </c>
      <c r="D3429" s="24" t="s">
        <v>32</v>
      </c>
      <c r="E3429" s="24" t="s">
        <v>12678</v>
      </c>
      <c r="F3429" s="24" t="s">
        <v>3066</v>
      </c>
      <c r="G3429" s="24" t="s">
        <v>3067</v>
      </c>
      <c r="H3429" s="25" t="s">
        <v>12679</v>
      </c>
      <c r="I3429" s="24"/>
      <c r="J3429" s="24" t="s">
        <v>3048</v>
      </c>
      <c r="K3429" s="26">
        <v>46035</v>
      </c>
      <c r="L3429" s="26">
        <v>45287</v>
      </c>
      <c r="M3429" s="26">
        <v>46045</v>
      </c>
      <c r="N3429" s="24"/>
      <c r="O3429" s="26">
        <v>46045</v>
      </c>
      <c r="P3429" s="24" t="s">
        <v>3204</v>
      </c>
      <c r="Q3429" s="24" t="s">
        <v>3205</v>
      </c>
      <c r="R3429" s="24" t="s">
        <v>988</v>
      </c>
    </row>
    <row r="3430" spans="1:18" ht="27">
      <c r="A3430" s="24">
        <v>3429</v>
      </c>
      <c r="B3430" s="24" t="s">
        <v>12680</v>
      </c>
      <c r="C3430" s="29">
        <v>202614006872</v>
      </c>
      <c r="D3430" s="24" t="s">
        <v>313</v>
      </c>
      <c r="E3430" s="24" t="s">
        <v>12681</v>
      </c>
      <c r="F3430" s="24" t="s">
        <v>3045</v>
      </c>
      <c r="G3430" s="24" t="s">
        <v>4870</v>
      </c>
      <c r="H3430" s="25" t="s">
        <v>12682</v>
      </c>
      <c r="I3430" s="24"/>
      <c r="J3430" s="24" t="s">
        <v>3048</v>
      </c>
      <c r="K3430" s="26">
        <v>46017</v>
      </c>
      <c r="L3430" s="26">
        <v>45797</v>
      </c>
      <c r="M3430" s="26">
        <v>46045</v>
      </c>
      <c r="N3430" s="24"/>
      <c r="O3430" s="26">
        <v>46045</v>
      </c>
      <c r="P3430" s="24" t="s">
        <v>3284</v>
      </c>
      <c r="Q3430" s="24" t="s">
        <v>3285</v>
      </c>
      <c r="R3430" s="24" t="s">
        <v>988</v>
      </c>
    </row>
    <row r="3431" spans="1:18" ht="27">
      <c r="A3431" s="24">
        <v>3430</v>
      </c>
      <c r="B3431" s="24" t="s">
        <v>12683</v>
      </c>
      <c r="C3431" s="29">
        <v>202614006818</v>
      </c>
      <c r="D3431" s="24" t="s">
        <v>313</v>
      </c>
      <c r="E3431" s="24" t="s">
        <v>12684</v>
      </c>
      <c r="F3431" s="24" t="s">
        <v>3045</v>
      </c>
      <c r="G3431" s="24" t="s">
        <v>4870</v>
      </c>
      <c r="H3431" s="25" t="s">
        <v>12682</v>
      </c>
      <c r="I3431" s="24"/>
      <c r="J3431" s="24" t="s">
        <v>3048</v>
      </c>
      <c r="K3431" s="26">
        <v>46017</v>
      </c>
      <c r="L3431" s="26">
        <v>45797</v>
      </c>
      <c r="M3431" s="26">
        <v>46045</v>
      </c>
      <c r="N3431" s="24"/>
      <c r="O3431" s="26">
        <v>46045</v>
      </c>
      <c r="P3431" s="24" t="s">
        <v>3284</v>
      </c>
      <c r="Q3431" s="24" t="s">
        <v>3285</v>
      </c>
      <c r="R3431" s="24" t="s">
        <v>988</v>
      </c>
    </row>
    <row r="3432" spans="1:18" ht="27">
      <c r="A3432" s="24">
        <v>3431</v>
      </c>
      <c r="B3432" s="24" t="s">
        <v>12685</v>
      </c>
      <c r="C3432" s="29">
        <v>202611006752</v>
      </c>
      <c r="D3432" s="24" t="s">
        <v>62</v>
      </c>
      <c r="E3432" s="24" t="s">
        <v>12686</v>
      </c>
      <c r="F3432" s="24" t="s">
        <v>3052</v>
      </c>
      <c r="G3432" s="24" t="s">
        <v>5354</v>
      </c>
      <c r="H3432" s="25" t="s">
        <v>5356</v>
      </c>
      <c r="I3432" s="24" t="s">
        <v>23</v>
      </c>
      <c r="J3432" s="24" t="s">
        <v>3048</v>
      </c>
      <c r="K3432" s="26">
        <v>45994</v>
      </c>
      <c r="L3432" s="26">
        <v>46045</v>
      </c>
      <c r="M3432" s="26">
        <v>46045</v>
      </c>
      <c r="N3432" s="24"/>
      <c r="O3432" s="26">
        <v>46045</v>
      </c>
      <c r="P3432" s="24" t="s">
        <v>3239</v>
      </c>
      <c r="Q3432" s="24" t="s">
        <v>3240</v>
      </c>
      <c r="R3432" s="24" t="s">
        <v>988</v>
      </c>
    </row>
    <row r="3433" spans="1:18" ht="53.4">
      <c r="A3433" s="24">
        <v>3432</v>
      </c>
      <c r="B3433" s="24" t="s">
        <v>12687</v>
      </c>
      <c r="C3433" s="29">
        <v>202648007017</v>
      </c>
      <c r="D3433" s="24" t="s">
        <v>241</v>
      </c>
      <c r="E3433" s="24" t="s">
        <v>12688</v>
      </c>
      <c r="F3433" s="24" t="s">
        <v>3091</v>
      </c>
      <c r="G3433" s="24" t="s">
        <v>12689</v>
      </c>
      <c r="H3433" s="25" t="s">
        <v>12690</v>
      </c>
      <c r="I3433" s="24"/>
      <c r="J3433" s="24" t="s">
        <v>3048</v>
      </c>
      <c r="K3433" s="26">
        <v>46037</v>
      </c>
      <c r="L3433" s="26">
        <v>46045</v>
      </c>
      <c r="M3433" s="26">
        <v>46045</v>
      </c>
      <c r="N3433" s="24"/>
      <c r="O3433" s="26">
        <v>46045</v>
      </c>
      <c r="P3433" s="24" t="s">
        <v>3173</v>
      </c>
      <c r="Q3433" s="24" t="s">
        <v>3174</v>
      </c>
      <c r="R3433" s="24" t="s">
        <v>988</v>
      </c>
    </row>
    <row r="3434" spans="1:18" ht="40.200000000000003">
      <c r="A3434" s="24">
        <v>3433</v>
      </c>
      <c r="B3434" s="24" t="s">
        <v>12691</v>
      </c>
      <c r="C3434" s="29">
        <v>202647006731</v>
      </c>
      <c r="D3434" s="24" t="s">
        <v>36</v>
      </c>
      <c r="E3434" s="24" t="s">
        <v>12692</v>
      </c>
      <c r="F3434" s="24" t="s">
        <v>3091</v>
      </c>
      <c r="G3434" s="24" t="s">
        <v>3139</v>
      </c>
      <c r="H3434" s="25" t="s">
        <v>12693</v>
      </c>
      <c r="I3434" s="24"/>
      <c r="J3434" s="24" t="s">
        <v>3048</v>
      </c>
      <c r="K3434" s="26">
        <v>46042</v>
      </c>
      <c r="L3434" s="26">
        <v>45103</v>
      </c>
      <c r="M3434" s="26">
        <v>46045</v>
      </c>
      <c r="N3434" s="24"/>
      <c r="O3434" s="26">
        <v>46045</v>
      </c>
      <c r="P3434" s="24" t="s">
        <v>3321</v>
      </c>
      <c r="Q3434" s="24" t="s">
        <v>3322</v>
      </c>
      <c r="R3434" s="24" t="s">
        <v>988</v>
      </c>
    </row>
    <row r="3435" spans="1:18" ht="40.200000000000003">
      <c r="A3435" s="24">
        <v>3434</v>
      </c>
      <c r="B3435" s="24" t="s">
        <v>12694</v>
      </c>
      <c r="C3435" s="29">
        <v>202617007059</v>
      </c>
      <c r="D3435" s="24" t="s">
        <v>36</v>
      </c>
      <c r="E3435" s="24" t="s">
        <v>12695</v>
      </c>
      <c r="F3435" s="24" t="s">
        <v>3091</v>
      </c>
      <c r="G3435" s="24" t="s">
        <v>3139</v>
      </c>
      <c r="H3435" s="25" t="s">
        <v>12696</v>
      </c>
      <c r="I3435" s="24"/>
      <c r="J3435" s="24" t="s">
        <v>3048</v>
      </c>
      <c r="K3435" s="26">
        <v>46042</v>
      </c>
      <c r="L3435" s="26">
        <v>45104</v>
      </c>
      <c r="M3435" s="26">
        <v>46045</v>
      </c>
      <c r="N3435" s="24"/>
      <c r="O3435" s="26">
        <v>46045</v>
      </c>
      <c r="P3435" s="24" t="s">
        <v>4128</v>
      </c>
      <c r="Q3435" s="24" t="s">
        <v>3360</v>
      </c>
      <c r="R3435" s="24" t="s">
        <v>988</v>
      </c>
    </row>
    <row r="3436" spans="1:18" ht="40.200000000000003">
      <c r="A3436" s="24">
        <v>3435</v>
      </c>
      <c r="B3436" s="24" t="s">
        <v>12697</v>
      </c>
      <c r="C3436" s="29">
        <v>202617007044</v>
      </c>
      <c r="D3436" s="24" t="s">
        <v>36</v>
      </c>
      <c r="E3436" s="24" t="s">
        <v>12698</v>
      </c>
      <c r="F3436" s="24" t="s">
        <v>3091</v>
      </c>
      <c r="G3436" s="24" t="s">
        <v>3139</v>
      </c>
      <c r="H3436" s="25" t="s">
        <v>12699</v>
      </c>
      <c r="I3436" s="24"/>
      <c r="J3436" s="24" t="s">
        <v>3048</v>
      </c>
      <c r="K3436" s="26">
        <v>46042</v>
      </c>
      <c r="L3436" s="26">
        <v>45104</v>
      </c>
      <c r="M3436" s="26">
        <v>46045</v>
      </c>
      <c r="N3436" s="24"/>
      <c r="O3436" s="26">
        <v>46045</v>
      </c>
      <c r="P3436" s="24" t="s">
        <v>3289</v>
      </c>
      <c r="Q3436" s="24" t="s">
        <v>3290</v>
      </c>
      <c r="R3436" s="24" t="s">
        <v>988</v>
      </c>
    </row>
    <row r="3437" spans="1:18" ht="53.4">
      <c r="A3437" s="24">
        <v>3436</v>
      </c>
      <c r="B3437" s="24" t="s">
        <v>12700</v>
      </c>
      <c r="C3437" s="29">
        <v>202617006990</v>
      </c>
      <c r="D3437" s="24" t="s">
        <v>82</v>
      </c>
      <c r="E3437" s="24" t="s">
        <v>12701</v>
      </c>
      <c r="F3437" s="24" t="s">
        <v>3045</v>
      </c>
      <c r="G3437" s="24" t="s">
        <v>12702</v>
      </c>
      <c r="H3437" s="25" t="s">
        <v>12703</v>
      </c>
      <c r="I3437" s="24"/>
      <c r="J3437" s="24" t="s">
        <v>3048</v>
      </c>
      <c r="K3437" s="26">
        <v>46006</v>
      </c>
      <c r="L3437" s="26">
        <v>45106</v>
      </c>
      <c r="M3437" s="26">
        <v>46045</v>
      </c>
      <c r="N3437" s="24"/>
      <c r="O3437" s="26">
        <v>46045</v>
      </c>
      <c r="P3437" s="24" t="s">
        <v>3968</v>
      </c>
      <c r="Q3437" s="24" t="s">
        <v>3969</v>
      </c>
      <c r="R3437" s="24" t="s">
        <v>988</v>
      </c>
    </row>
    <row r="3438" spans="1:18" ht="40.200000000000003">
      <c r="A3438" s="24">
        <v>3437</v>
      </c>
      <c r="B3438" s="24" t="s">
        <v>2070</v>
      </c>
      <c r="C3438" s="29">
        <v>202641007058</v>
      </c>
      <c r="D3438" s="24" t="s">
        <v>42</v>
      </c>
      <c r="E3438" s="24" t="s">
        <v>2071</v>
      </c>
      <c r="F3438" s="24" t="s">
        <v>3045</v>
      </c>
      <c r="G3438" s="24" t="s">
        <v>3252</v>
      </c>
      <c r="H3438" s="25" t="s">
        <v>12704</v>
      </c>
      <c r="I3438" s="24" t="s">
        <v>3152</v>
      </c>
      <c r="J3438" s="24" t="s">
        <v>3048</v>
      </c>
      <c r="K3438" s="26">
        <v>46044</v>
      </c>
      <c r="L3438" s="26">
        <v>46045</v>
      </c>
      <c r="M3438" s="26">
        <v>46045</v>
      </c>
      <c r="N3438" s="26">
        <v>46988</v>
      </c>
      <c r="O3438" s="24"/>
      <c r="P3438" s="24" t="s">
        <v>3114</v>
      </c>
      <c r="Q3438" s="24" t="s">
        <v>3094</v>
      </c>
      <c r="R3438" s="24" t="s">
        <v>968</v>
      </c>
    </row>
    <row r="3439" spans="1:18" ht="53.4">
      <c r="A3439" s="24">
        <v>3438</v>
      </c>
      <c r="B3439" s="24" t="s">
        <v>2068</v>
      </c>
      <c r="C3439" s="29">
        <v>202641006803</v>
      </c>
      <c r="D3439" s="24" t="s">
        <v>54</v>
      </c>
      <c r="E3439" s="24" t="s">
        <v>2069</v>
      </c>
      <c r="F3439" s="24" t="s">
        <v>3091</v>
      </c>
      <c r="G3439" s="24" t="s">
        <v>54</v>
      </c>
      <c r="H3439" s="25" t="s">
        <v>12705</v>
      </c>
      <c r="I3439" s="24" t="s">
        <v>3152</v>
      </c>
      <c r="J3439" s="24" t="s">
        <v>8446</v>
      </c>
      <c r="K3439" s="26">
        <v>45994</v>
      </c>
      <c r="L3439" s="26">
        <v>46045</v>
      </c>
      <c r="M3439" s="26">
        <v>46045</v>
      </c>
      <c r="N3439" s="26">
        <v>46988</v>
      </c>
      <c r="O3439" s="24"/>
      <c r="P3439" s="24" t="s">
        <v>3352</v>
      </c>
      <c r="Q3439" s="24" t="s">
        <v>3216</v>
      </c>
      <c r="R3439" s="24" t="s">
        <v>968</v>
      </c>
    </row>
    <row r="3440" spans="1:18" ht="53.4">
      <c r="A3440" s="24">
        <v>3439</v>
      </c>
      <c r="B3440" s="24" t="s">
        <v>2072</v>
      </c>
      <c r="C3440" s="29">
        <v>202611006875</v>
      </c>
      <c r="D3440" s="24" t="s">
        <v>54</v>
      </c>
      <c r="E3440" s="24" t="s">
        <v>2073</v>
      </c>
      <c r="F3440" s="24" t="s">
        <v>3091</v>
      </c>
      <c r="G3440" s="24" t="s">
        <v>54</v>
      </c>
      <c r="H3440" s="25" t="s">
        <v>12706</v>
      </c>
      <c r="I3440" s="24" t="s">
        <v>3152</v>
      </c>
      <c r="J3440" s="24" t="s">
        <v>8446</v>
      </c>
      <c r="K3440" s="26">
        <v>45985</v>
      </c>
      <c r="L3440" s="26">
        <v>46045</v>
      </c>
      <c r="M3440" s="26">
        <v>46045</v>
      </c>
      <c r="N3440" s="26">
        <v>46988</v>
      </c>
      <c r="O3440" s="24"/>
      <c r="P3440" s="24" t="s">
        <v>3049</v>
      </c>
      <c r="Q3440" s="24" t="s">
        <v>3050</v>
      </c>
      <c r="R3440" s="24" t="s">
        <v>968</v>
      </c>
    </row>
    <row r="3441" spans="1:18" ht="106.2">
      <c r="A3441" s="24">
        <v>3440</v>
      </c>
      <c r="B3441" s="24" t="s">
        <v>12707</v>
      </c>
      <c r="C3441" s="29">
        <v>202611006981</v>
      </c>
      <c r="D3441" s="24" t="s">
        <v>60</v>
      </c>
      <c r="E3441" s="24" t="s">
        <v>12708</v>
      </c>
      <c r="F3441" s="24" t="s">
        <v>3059</v>
      </c>
      <c r="G3441" s="24" t="s">
        <v>4296</v>
      </c>
      <c r="H3441" s="25" t="s">
        <v>12709</v>
      </c>
      <c r="I3441" s="24" t="s">
        <v>23</v>
      </c>
      <c r="J3441" s="24" t="s">
        <v>3048</v>
      </c>
      <c r="K3441" s="26">
        <v>46044</v>
      </c>
      <c r="L3441" s="26">
        <v>46045</v>
      </c>
      <c r="M3441" s="26">
        <v>46045</v>
      </c>
      <c r="N3441" s="24"/>
      <c r="O3441" s="26">
        <v>46045</v>
      </c>
      <c r="P3441" s="24" t="s">
        <v>3634</v>
      </c>
      <c r="Q3441" s="24" t="s">
        <v>3322</v>
      </c>
      <c r="R3441" s="24" t="s">
        <v>988</v>
      </c>
    </row>
    <row r="3442" spans="1:18" ht="79.8">
      <c r="A3442" s="24">
        <v>3441</v>
      </c>
      <c r="B3442" s="24" t="s">
        <v>12710</v>
      </c>
      <c r="C3442" s="29">
        <v>202647006811</v>
      </c>
      <c r="D3442" s="24" t="s">
        <v>169</v>
      </c>
      <c r="E3442" s="24" t="s">
        <v>12711</v>
      </c>
      <c r="F3442" s="24" t="s">
        <v>3045</v>
      </c>
      <c r="G3442" s="24" t="s">
        <v>169</v>
      </c>
      <c r="H3442" s="25" t="s">
        <v>12712</v>
      </c>
      <c r="I3442" s="24"/>
      <c r="J3442" s="24" t="s">
        <v>3334</v>
      </c>
      <c r="K3442" s="26">
        <v>46044</v>
      </c>
      <c r="L3442" s="26">
        <v>46045</v>
      </c>
      <c r="M3442" s="26">
        <v>46045</v>
      </c>
      <c r="N3442" s="24"/>
      <c r="O3442" s="26">
        <v>46125</v>
      </c>
      <c r="P3442" s="24" t="s">
        <v>3168</v>
      </c>
      <c r="Q3442" s="24" t="s">
        <v>3050</v>
      </c>
      <c r="R3442" s="24" t="s">
        <v>988</v>
      </c>
    </row>
    <row r="3443" spans="1:18" ht="66.599999999999994">
      <c r="A3443" s="24">
        <v>3442</v>
      </c>
      <c r="B3443" s="24" t="s">
        <v>12713</v>
      </c>
      <c r="C3443" s="29">
        <v>202641006721</v>
      </c>
      <c r="D3443" s="24" t="s">
        <v>583</v>
      </c>
      <c r="E3443" s="24" t="s">
        <v>649</v>
      </c>
      <c r="F3443" s="24" t="s">
        <v>3052</v>
      </c>
      <c r="G3443" s="24" t="s">
        <v>12714</v>
      </c>
      <c r="H3443" s="25" t="s">
        <v>12715</v>
      </c>
      <c r="I3443" s="24" t="s">
        <v>23</v>
      </c>
      <c r="J3443" s="24" t="s">
        <v>3334</v>
      </c>
      <c r="K3443" s="26">
        <v>45972</v>
      </c>
      <c r="L3443" s="26">
        <v>46045</v>
      </c>
      <c r="M3443" s="26">
        <v>46045</v>
      </c>
      <c r="N3443" s="24"/>
      <c r="O3443" s="26">
        <v>46045</v>
      </c>
      <c r="P3443" s="24" t="s">
        <v>3352</v>
      </c>
      <c r="Q3443" s="24" t="s">
        <v>3216</v>
      </c>
      <c r="R3443" s="24" t="s">
        <v>3023</v>
      </c>
    </row>
    <row r="3444" spans="1:18" ht="66.599999999999994">
      <c r="A3444" s="24">
        <v>3443</v>
      </c>
      <c r="B3444" s="24" t="s">
        <v>12716</v>
      </c>
      <c r="C3444" s="29">
        <v>202647007040</v>
      </c>
      <c r="D3444" s="24" t="s">
        <v>31</v>
      </c>
      <c r="E3444" s="24" t="s">
        <v>12717</v>
      </c>
      <c r="F3444" s="24" t="s">
        <v>3091</v>
      </c>
      <c r="G3444" s="24" t="s">
        <v>31</v>
      </c>
      <c r="H3444" s="25" t="s">
        <v>12718</v>
      </c>
      <c r="I3444" s="24"/>
      <c r="J3444" s="24" t="s">
        <v>3048</v>
      </c>
      <c r="K3444" s="26">
        <v>46038</v>
      </c>
      <c r="L3444" s="26">
        <v>46045</v>
      </c>
      <c r="M3444" s="26">
        <v>46045</v>
      </c>
      <c r="N3444" s="24"/>
      <c r="O3444" s="26">
        <v>46045</v>
      </c>
      <c r="P3444" s="24" t="s">
        <v>3272</v>
      </c>
      <c r="Q3444" s="24" t="s">
        <v>3273</v>
      </c>
      <c r="R3444" s="24" t="s">
        <v>988</v>
      </c>
    </row>
    <row r="3445" spans="1:18" ht="53.4">
      <c r="A3445" s="24">
        <v>3444</v>
      </c>
      <c r="B3445" s="24" t="s">
        <v>12719</v>
      </c>
      <c r="C3445" s="29">
        <v>202617006800</v>
      </c>
      <c r="D3445" s="24" t="s">
        <v>31</v>
      </c>
      <c r="E3445" s="24" t="s">
        <v>12720</v>
      </c>
      <c r="F3445" s="24" t="s">
        <v>3091</v>
      </c>
      <c r="G3445" s="24" t="s">
        <v>31</v>
      </c>
      <c r="H3445" s="25" t="s">
        <v>12721</v>
      </c>
      <c r="I3445" s="24"/>
      <c r="J3445" s="24" t="s">
        <v>3048</v>
      </c>
      <c r="K3445" s="26">
        <v>46038</v>
      </c>
      <c r="L3445" s="26">
        <v>46045</v>
      </c>
      <c r="M3445" s="26">
        <v>46045</v>
      </c>
      <c r="N3445" s="24"/>
      <c r="O3445" s="26">
        <v>46045</v>
      </c>
      <c r="P3445" s="24" t="s">
        <v>3364</v>
      </c>
      <c r="Q3445" s="24" t="s">
        <v>3255</v>
      </c>
      <c r="R3445" s="24" t="s">
        <v>988</v>
      </c>
    </row>
    <row r="3446" spans="1:18" ht="53.4">
      <c r="A3446" s="24">
        <v>3445</v>
      </c>
      <c r="B3446" s="24" t="s">
        <v>12722</v>
      </c>
      <c r="C3446" s="29">
        <v>202641006794</v>
      </c>
      <c r="D3446" s="24" t="s">
        <v>43</v>
      </c>
      <c r="E3446" s="24" t="s">
        <v>12723</v>
      </c>
      <c r="F3446" s="24" t="s">
        <v>3052</v>
      </c>
      <c r="G3446" s="24" t="s">
        <v>43</v>
      </c>
      <c r="H3446" s="25" t="s">
        <v>12724</v>
      </c>
      <c r="I3446" s="24" t="s">
        <v>23</v>
      </c>
      <c r="J3446" s="24" t="s">
        <v>3048</v>
      </c>
      <c r="K3446" s="26">
        <v>46002</v>
      </c>
      <c r="L3446" s="26">
        <v>46045</v>
      </c>
      <c r="M3446" s="26">
        <v>46045</v>
      </c>
      <c r="N3446" s="24"/>
      <c r="O3446" s="26">
        <v>46045</v>
      </c>
      <c r="P3446" s="24" t="s">
        <v>3079</v>
      </c>
      <c r="Q3446" s="24" t="s">
        <v>3080</v>
      </c>
      <c r="R3446" s="24" t="s">
        <v>988</v>
      </c>
    </row>
    <row r="3447" spans="1:18" ht="40.200000000000003">
      <c r="A3447" s="24">
        <v>3446</v>
      </c>
      <c r="B3447" s="24" t="s">
        <v>2074</v>
      </c>
      <c r="C3447" s="29">
        <v>202621007291</v>
      </c>
      <c r="D3447" s="24" t="s">
        <v>125</v>
      </c>
      <c r="E3447" s="24" t="s">
        <v>2075</v>
      </c>
      <c r="F3447" s="24" t="s">
        <v>3052</v>
      </c>
      <c r="G3447" s="24" t="s">
        <v>4304</v>
      </c>
      <c r="H3447" s="25" t="s">
        <v>12725</v>
      </c>
      <c r="I3447" s="24" t="s">
        <v>3152</v>
      </c>
      <c r="J3447" s="24" t="s">
        <v>3162</v>
      </c>
      <c r="K3447" s="26">
        <v>46046</v>
      </c>
      <c r="L3447" s="26">
        <v>46046</v>
      </c>
      <c r="M3447" s="26">
        <v>46046</v>
      </c>
      <c r="N3447" s="26">
        <v>46989</v>
      </c>
      <c r="O3447" s="24"/>
      <c r="P3447" s="24" t="s">
        <v>4530</v>
      </c>
      <c r="Q3447" s="24" t="s">
        <v>4531</v>
      </c>
      <c r="R3447" s="24" t="s">
        <v>968</v>
      </c>
    </row>
    <row r="3448" spans="1:18" ht="53.4">
      <c r="A3448" s="24">
        <v>3447</v>
      </c>
      <c r="B3448" s="24" t="s">
        <v>12726</v>
      </c>
      <c r="C3448" s="29">
        <v>202641007443</v>
      </c>
      <c r="D3448" s="24" t="s">
        <v>135</v>
      </c>
      <c r="E3448" s="24" t="s">
        <v>12727</v>
      </c>
      <c r="F3448" s="24" t="s">
        <v>3045</v>
      </c>
      <c r="G3448" s="24" t="s">
        <v>3813</v>
      </c>
      <c r="H3448" s="25" t="s">
        <v>12728</v>
      </c>
      <c r="I3448" s="24" t="s">
        <v>23</v>
      </c>
      <c r="J3448" s="24" t="s">
        <v>3048</v>
      </c>
      <c r="K3448" s="26">
        <v>45974</v>
      </c>
      <c r="L3448" s="26">
        <v>46048</v>
      </c>
      <c r="M3448" s="26">
        <v>46048</v>
      </c>
      <c r="N3448" s="24"/>
      <c r="O3448" s="26">
        <v>46048</v>
      </c>
      <c r="P3448" s="24" t="s">
        <v>3098</v>
      </c>
      <c r="Q3448" s="24" t="s">
        <v>3099</v>
      </c>
      <c r="R3448" s="24" t="s">
        <v>988</v>
      </c>
    </row>
    <row r="3449" spans="1:18" ht="53.4">
      <c r="A3449" s="24">
        <v>3448</v>
      </c>
      <c r="B3449" s="24" t="s">
        <v>12729</v>
      </c>
      <c r="C3449" s="29">
        <v>202647007689</v>
      </c>
      <c r="D3449" s="24" t="s">
        <v>59</v>
      </c>
      <c r="E3449" s="24" t="s">
        <v>12730</v>
      </c>
      <c r="F3449" s="24" t="s">
        <v>3066</v>
      </c>
      <c r="G3449" s="24" t="s">
        <v>3319</v>
      </c>
      <c r="H3449" s="25" t="s">
        <v>12731</v>
      </c>
      <c r="I3449" s="24"/>
      <c r="J3449" s="24" t="s">
        <v>3048</v>
      </c>
      <c r="K3449" s="26">
        <v>45995</v>
      </c>
      <c r="L3449" s="26">
        <v>45139</v>
      </c>
      <c r="M3449" s="26">
        <v>46049</v>
      </c>
      <c r="N3449" s="24"/>
      <c r="O3449" s="26">
        <v>46049</v>
      </c>
      <c r="P3449" s="24" t="s">
        <v>3168</v>
      </c>
      <c r="Q3449" s="24" t="s">
        <v>3050</v>
      </c>
      <c r="R3449" s="24" t="s">
        <v>988</v>
      </c>
    </row>
    <row r="3450" spans="1:18" ht="40.200000000000003">
      <c r="A3450" s="24">
        <v>3449</v>
      </c>
      <c r="B3450" s="24" t="s">
        <v>12732</v>
      </c>
      <c r="C3450" s="29">
        <v>202647007599</v>
      </c>
      <c r="D3450" s="24" t="s">
        <v>61</v>
      </c>
      <c r="E3450" s="24" t="s">
        <v>12733</v>
      </c>
      <c r="F3450" s="24" t="s">
        <v>3066</v>
      </c>
      <c r="G3450" s="24" t="s">
        <v>3067</v>
      </c>
      <c r="H3450" s="25" t="s">
        <v>12734</v>
      </c>
      <c r="I3450" s="24"/>
      <c r="J3450" s="24" t="s">
        <v>3048</v>
      </c>
      <c r="K3450" s="26">
        <v>46034</v>
      </c>
      <c r="L3450" s="26">
        <v>45425</v>
      </c>
      <c r="M3450" s="26">
        <v>46049</v>
      </c>
      <c r="N3450" s="24"/>
      <c r="O3450" s="26">
        <v>46049</v>
      </c>
      <c r="P3450" s="24" t="s">
        <v>3192</v>
      </c>
      <c r="Q3450" s="24" t="s">
        <v>3193</v>
      </c>
      <c r="R3450" s="24" t="s">
        <v>988</v>
      </c>
    </row>
    <row r="3451" spans="1:18" ht="40.200000000000003">
      <c r="A3451" s="24">
        <v>3450</v>
      </c>
      <c r="B3451" s="24" t="s">
        <v>12735</v>
      </c>
      <c r="C3451" s="29">
        <v>202617007673</v>
      </c>
      <c r="D3451" s="24" t="s">
        <v>104</v>
      </c>
      <c r="E3451" s="24" t="s">
        <v>12736</v>
      </c>
      <c r="F3451" s="24" t="s">
        <v>3066</v>
      </c>
      <c r="G3451" s="24" t="s">
        <v>3067</v>
      </c>
      <c r="H3451" s="25" t="s">
        <v>12737</v>
      </c>
      <c r="I3451" s="24"/>
      <c r="J3451" s="24" t="s">
        <v>3048</v>
      </c>
      <c r="K3451" s="26">
        <v>45909</v>
      </c>
      <c r="L3451" s="26">
        <v>45272</v>
      </c>
      <c r="M3451" s="26">
        <v>46049</v>
      </c>
      <c r="N3451" s="24"/>
      <c r="O3451" s="26">
        <v>46049</v>
      </c>
      <c r="P3451" s="24" t="s">
        <v>3239</v>
      </c>
      <c r="Q3451" s="24" t="s">
        <v>3240</v>
      </c>
      <c r="R3451" s="24" t="s">
        <v>988</v>
      </c>
    </row>
    <row r="3452" spans="1:18" ht="66.599999999999994">
      <c r="A3452" s="24">
        <v>3451</v>
      </c>
      <c r="B3452" s="24" t="s">
        <v>2082</v>
      </c>
      <c r="C3452" s="29">
        <v>202641008072</v>
      </c>
      <c r="D3452" s="24" t="s">
        <v>99</v>
      </c>
      <c r="E3452" s="24" t="s">
        <v>2083</v>
      </c>
      <c r="F3452" s="24" t="s">
        <v>3052</v>
      </c>
      <c r="G3452" s="24" t="s">
        <v>99</v>
      </c>
      <c r="H3452" s="25" t="s">
        <v>12738</v>
      </c>
      <c r="I3452" s="24" t="s">
        <v>3152</v>
      </c>
      <c r="J3452" s="24" t="s">
        <v>3048</v>
      </c>
      <c r="K3452" s="26">
        <v>46015</v>
      </c>
      <c r="L3452" s="26">
        <v>46049</v>
      </c>
      <c r="M3452" s="26">
        <v>46049</v>
      </c>
      <c r="N3452" s="26">
        <v>46992</v>
      </c>
      <c r="O3452" s="24"/>
      <c r="P3452" s="24" t="s">
        <v>3069</v>
      </c>
      <c r="Q3452" s="24" t="s">
        <v>3070</v>
      </c>
      <c r="R3452" s="24" t="s">
        <v>968</v>
      </c>
    </row>
    <row r="3453" spans="1:18" ht="27">
      <c r="A3453" s="24">
        <v>3452</v>
      </c>
      <c r="B3453" s="24" t="s">
        <v>2084</v>
      </c>
      <c r="C3453" s="29">
        <v>202641007770</v>
      </c>
      <c r="D3453" s="24" t="s">
        <v>40</v>
      </c>
      <c r="E3453" s="24" t="s">
        <v>2085</v>
      </c>
      <c r="F3453" s="24" t="s">
        <v>3091</v>
      </c>
      <c r="G3453" s="24" t="s">
        <v>4104</v>
      </c>
      <c r="H3453" s="25" t="s">
        <v>5095</v>
      </c>
      <c r="I3453" s="24" t="s">
        <v>3152</v>
      </c>
      <c r="J3453" s="24" t="s">
        <v>3048</v>
      </c>
      <c r="K3453" s="26">
        <v>46045</v>
      </c>
      <c r="L3453" s="26">
        <v>46049</v>
      </c>
      <c r="M3453" s="26">
        <v>46049</v>
      </c>
      <c r="N3453" s="26">
        <v>46992</v>
      </c>
      <c r="O3453" s="24"/>
      <c r="P3453" s="24" t="s">
        <v>3893</v>
      </c>
      <c r="Q3453" s="24" t="s">
        <v>3894</v>
      </c>
      <c r="R3453" s="24" t="s">
        <v>968</v>
      </c>
    </row>
    <row r="3454" spans="1:18" ht="53.4">
      <c r="A3454" s="24">
        <v>3453</v>
      </c>
      <c r="B3454" s="24" t="s">
        <v>2080</v>
      </c>
      <c r="C3454" s="29">
        <v>202641008064</v>
      </c>
      <c r="D3454" s="24" t="s">
        <v>119</v>
      </c>
      <c r="E3454" s="24" t="s">
        <v>2081</v>
      </c>
      <c r="F3454" s="24" t="s">
        <v>3091</v>
      </c>
      <c r="G3454" s="24" t="s">
        <v>4790</v>
      </c>
      <c r="H3454" s="25" t="s">
        <v>12739</v>
      </c>
      <c r="I3454" s="24" t="s">
        <v>3152</v>
      </c>
      <c r="J3454" s="24" t="s">
        <v>3048</v>
      </c>
      <c r="K3454" s="26">
        <v>46049</v>
      </c>
      <c r="L3454" s="26">
        <v>46049</v>
      </c>
      <c r="M3454" s="26">
        <v>46049</v>
      </c>
      <c r="N3454" s="26">
        <v>46992</v>
      </c>
      <c r="O3454" s="24"/>
      <c r="P3454" s="24" t="s">
        <v>3069</v>
      </c>
      <c r="Q3454" s="24" t="s">
        <v>3070</v>
      </c>
      <c r="R3454" s="24" t="s">
        <v>968</v>
      </c>
    </row>
    <row r="3455" spans="1:18" ht="53.4">
      <c r="A3455" s="24">
        <v>3454</v>
      </c>
      <c r="B3455" s="24" t="s">
        <v>12740</v>
      </c>
      <c r="C3455" s="29">
        <v>202647007677</v>
      </c>
      <c r="D3455" s="24" t="s">
        <v>140</v>
      </c>
      <c r="E3455" s="24" t="s">
        <v>12741</v>
      </c>
      <c r="F3455" s="24" t="s">
        <v>3066</v>
      </c>
      <c r="G3455" s="24" t="s">
        <v>3319</v>
      </c>
      <c r="H3455" s="25" t="s">
        <v>12742</v>
      </c>
      <c r="I3455" s="24"/>
      <c r="J3455" s="24" t="s">
        <v>3048</v>
      </c>
      <c r="K3455" s="26">
        <v>45994</v>
      </c>
      <c r="L3455" s="26">
        <v>45110</v>
      </c>
      <c r="M3455" s="26">
        <v>46049</v>
      </c>
      <c r="N3455" s="24"/>
      <c r="O3455" s="26">
        <v>46049</v>
      </c>
      <c r="P3455" s="24" t="s">
        <v>3168</v>
      </c>
      <c r="Q3455" s="24" t="s">
        <v>3050</v>
      </c>
      <c r="R3455" s="24" t="s">
        <v>988</v>
      </c>
    </row>
    <row r="3456" spans="1:18" ht="53.4">
      <c r="A3456" s="24">
        <v>3455</v>
      </c>
      <c r="B3456" s="24" t="s">
        <v>12743</v>
      </c>
      <c r="C3456" s="29">
        <v>202617007664</v>
      </c>
      <c r="D3456" s="24" t="s">
        <v>79</v>
      </c>
      <c r="E3456" s="24" t="s">
        <v>12744</v>
      </c>
      <c r="F3456" s="24" t="s">
        <v>3432</v>
      </c>
      <c r="G3456" s="24" t="s">
        <v>7528</v>
      </c>
      <c r="H3456" s="25" t="s">
        <v>12745</v>
      </c>
      <c r="I3456" s="24"/>
      <c r="J3456" s="24" t="s">
        <v>3048</v>
      </c>
      <c r="K3456" s="26">
        <v>46028</v>
      </c>
      <c r="L3456" s="26">
        <v>45107</v>
      </c>
      <c r="M3456" s="26">
        <v>46049</v>
      </c>
      <c r="N3456" s="24"/>
      <c r="O3456" s="26">
        <v>46049</v>
      </c>
      <c r="P3456" s="24" t="s">
        <v>3305</v>
      </c>
      <c r="Q3456" s="24" t="s">
        <v>3306</v>
      </c>
      <c r="R3456" s="24" t="s">
        <v>988</v>
      </c>
    </row>
    <row r="3457" spans="1:18" ht="27">
      <c r="A3457" s="24">
        <v>3456</v>
      </c>
      <c r="B3457" s="24" t="s">
        <v>12746</v>
      </c>
      <c r="C3457" s="29">
        <v>202647007727</v>
      </c>
      <c r="D3457" s="24" t="s">
        <v>35</v>
      </c>
      <c r="E3457" s="24" t="s">
        <v>12747</v>
      </c>
      <c r="F3457" s="24" t="s">
        <v>3091</v>
      </c>
      <c r="G3457" s="24" t="s">
        <v>3213</v>
      </c>
      <c r="H3457" s="25" t="s">
        <v>12748</v>
      </c>
      <c r="I3457" s="24"/>
      <c r="J3457" s="24" t="s">
        <v>3048</v>
      </c>
      <c r="K3457" s="26">
        <v>46043</v>
      </c>
      <c r="L3457" s="26">
        <v>45105</v>
      </c>
      <c r="M3457" s="26">
        <v>46049</v>
      </c>
      <c r="N3457" s="24"/>
      <c r="O3457" s="26">
        <v>46049</v>
      </c>
      <c r="P3457" s="24" t="s">
        <v>3321</v>
      </c>
      <c r="Q3457" s="24" t="s">
        <v>3322</v>
      </c>
      <c r="R3457" s="24" t="s">
        <v>988</v>
      </c>
    </row>
    <row r="3458" spans="1:18" ht="27">
      <c r="A3458" s="24">
        <v>3457</v>
      </c>
      <c r="B3458" s="24" t="s">
        <v>12749</v>
      </c>
      <c r="C3458" s="29">
        <v>202617007589</v>
      </c>
      <c r="D3458" s="24" t="s">
        <v>36</v>
      </c>
      <c r="E3458" s="24" t="s">
        <v>12750</v>
      </c>
      <c r="F3458" s="24" t="s">
        <v>3091</v>
      </c>
      <c r="G3458" s="24" t="s">
        <v>3139</v>
      </c>
      <c r="H3458" s="25" t="s">
        <v>12751</v>
      </c>
      <c r="I3458" s="24"/>
      <c r="J3458" s="24" t="s">
        <v>3048</v>
      </c>
      <c r="K3458" s="26">
        <v>46043</v>
      </c>
      <c r="L3458" s="26">
        <v>45104</v>
      </c>
      <c r="M3458" s="26">
        <v>46049</v>
      </c>
      <c r="N3458" s="24"/>
      <c r="O3458" s="26">
        <v>46049</v>
      </c>
      <c r="P3458" s="24" t="s">
        <v>3289</v>
      </c>
      <c r="Q3458" s="24" t="s">
        <v>3290</v>
      </c>
      <c r="R3458" s="24" t="s">
        <v>988</v>
      </c>
    </row>
    <row r="3459" spans="1:18" ht="40.200000000000003">
      <c r="A3459" s="24">
        <v>3458</v>
      </c>
      <c r="B3459" s="24" t="s">
        <v>12752</v>
      </c>
      <c r="C3459" s="29">
        <v>202617007621</v>
      </c>
      <c r="D3459" s="24" t="s">
        <v>36</v>
      </c>
      <c r="E3459" s="24" t="s">
        <v>12753</v>
      </c>
      <c r="F3459" s="24" t="s">
        <v>3091</v>
      </c>
      <c r="G3459" s="24" t="s">
        <v>3139</v>
      </c>
      <c r="H3459" s="25" t="s">
        <v>12754</v>
      </c>
      <c r="I3459" s="24"/>
      <c r="J3459" s="24" t="s">
        <v>3048</v>
      </c>
      <c r="K3459" s="26">
        <v>46042</v>
      </c>
      <c r="L3459" s="26">
        <v>45105</v>
      </c>
      <c r="M3459" s="26">
        <v>46049</v>
      </c>
      <c r="N3459" s="24"/>
      <c r="O3459" s="26">
        <v>46049</v>
      </c>
      <c r="P3459" s="24" t="s">
        <v>3634</v>
      </c>
      <c r="Q3459" s="24" t="s">
        <v>3322</v>
      </c>
      <c r="R3459" s="24" t="s">
        <v>988</v>
      </c>
    </row>
    <row r="3460" spans="1:18" ht="40.200000000000003">
      <c r="A3460" s="24">
        <v>3459</v>
      </c>
      <c r="B3460" s="24" t="s">
        <v>12755</v>
      </c>
      <c r="C3460" s="29">
        <v>202647007719</v>
      </c>
      <c r="D3460" s="24" t="s">
        <v>150</v>
      </c>
      <c r="E3460" s="24" t="s">
        <v>12756</v>
      </c>
      <c r="F3460" s="24" t="s">
        <v>3045</v>
      </c>
      <c r="G3460" s="24" t="s">
        <v>150</v>
      </c>
      <c r="H3460" s="25" t="s">
        <v>12757</v>
      </c>
      <c r="I3460" s="24"/>
      <c r="J3460" s="24" t="s">
        <v>3048</v>
      </c>
      <c r="K3460" s="26">
        <v>46045</v>
      </c>
      <c r="L3460" s="26">
        <v>45121</v>
      </c>
      <c r="M3460" s="26">
        <v>46049</v>
      </c>
      <c r="N3460" s="24"/>
      <c r="O3460" s="26">
        <v>46049</v>
      </c>
      <c r="P3460" s="24" t="s">
        <v>3192</v>
      </c>
      <c r="Q3460" s="24" t="s">
        <v>3193</v>
      </c>
      <c r="R3460" s="24" t="s">
        <v>988</v>
      </c>
    </row>
    <row r="3461" spans="1:18" ht="53.4">
      <c r="A3461" s="24">
        <v>3460</v>
      </c>
      <c r="B3461" s="24" t="s">
        <v>12758</v>
      </c>
      <c r="C3461" s="29">
        <v>202617007591</v>
      </c>
      <c r="D3461" s="24" t="s">
        <v>32</v>
      </c>
      <c r="E3461" s="24" t="s">
        <v>12759</v>
      </c>
      <c r="F3461" s="24" t="s">
        <v>3066</v>
      </c>
      <c r="G3461" s="24" t="s">
        <v>3067</v>
      </c>
      <c r="H3461" s="25" t="s">
        <v>12760</v>
      </c>
      <c r="I3461" s="24"/>
      <c r="J3461" s="24" t="s">
        <v>3048</v>
      </c>
      <c r="K3461" s="26">
        <v>46043</v>
      </c>
      <c r="L3461" s="26">
        <v>45317</v>
      </c>
      <c r="M3461" s="26">
        <v>46049</v>
      </c>
      <c r="N3461" s="24"/>
      <c r="O3461" s="26">
        <v>46049</v>
      </c>
      <c r="P3461" s="24" t="s">
        <v>3233</v>
      </c>
      <c r="Q3461" s="24" t="s">
        <v>3234</v>
      </c>
      <c r="R3461" s="24" t="s">
        <v>988</v>
      </c>
    </row>
    <row r="3462" spans="1:18" ht="53.4">
      <c r="A3462" s="24">
        <v>3461</v>
      </c>
      <c r="B3462" s="24" t="s">
        <v>2078</v>
      </c>
      <c r="C3462" s="29">
        <v>202641007592</v>
      </c>
      <c r="D3462" s="24" t="s">
        <v>42</v>
      </c>
      <c r="E3462" s="24" t="s">
        <v>2079</v>
      </c>
      <c r="F3462" s="24" t="s">
        <v>3045</v>
      </c>
      <c r="G3462" s="24" t="s">
        <v>3252</v>
      </c>
      <c r="H3462" s="25" t="s">
        <v>12761</v>
      </c>
      <c r="I3462" s="24" t="s">
        <v>3152</v>
      </c>
      <c r="J3462" s="24" t="s">
        <v>3048</v>
      </c>
      <c r="K3462" s="26">
        <v>46042</v>
      </c>
      <c r="L3462" s="26">
        <v>46049</v>
      </c>
      <c r="M3462" s="26">
        <v>46049</v>
      </c>
      <c r="N3462" s="26">
        <v>46992</v>
      </c>
      <c r="O3462" s="24"/>
      <c r="P3462" s="24" t="s">
        <v>3168</v>
      </c>
      <c r="Q3462" s="24" t="s">
        <v>3050</v>
      </c>
      <c r="R3462" s="24" t="s">
        <v>968</v>
      </c>
    </row>
    <row r="3463" spans="1:18" ht="40.200000000000003">
      <c r="A3463" s="24">
        <v>3462</v>
      </c>
      <c r="B3463" s="24" t="s">
        <v>12762</v>
      </c>
      <c r="C3463" s="29">
        <v>202617007685</v>
      </c>
      <c r="D3463" s="24" t="s">
        <v>81</v>
      </c>
      <c r="E3463" s="24" t="s">
        <v>12763</v>
      </c>
      <c r="F3463" s="24" t="s">
        <v>3066</v>
      </c>
      <c r="G3463" s="24" t="s">
        <v>3319</v>
      </c>
      <c r="H3463" s="25" t="s">
        <v>12764</v>
      </c>
      <c r="I3463" s="24"/>
      <c r="J3463" s="24" t="s">
        <v>3048</v>
      </c>
      <c r="K3463" s="26">
        <v>46043</v>
      </c>
      <c r="L3463" s="26">
        <v>45151</v>
      </c>
      <c r="M3463" s="26">
        <v>46049</v>
      </c>
      <c r="N3463" s="24"/>
      <c r="O3463" s="26">
        <v>46049</v>
      </c>
      <c r="P3463" s="24" t="s">
        <v>3284</v>
      </c>
      <c r="Q3463" s="24" t="s">
        <v>3285</v>
      </c>
      <c r="R3463" s="24" t="s">
        <v>988</v>
      </c>
    </row>
    <row r="3464" spans="1:18" ht="40.200000000000003">
      <c r="A3464" s="24">
        <v>3463</v>
      </c>
      <c r="B3464" s="24" t="s">
        <v>12765</v>
      </c>
      <c r="C3464" s="29">
        <v>202617007807</v>
      </c>
      <c r="D3464" s="24" t="s">
        <v>179</v>
      </c>
      <c r="E3464" s="24" t="s">
        <v>12766</v>
      </c>
      <c r="F3464" s="24" t="s">
        <v>3045</v>
      </c>
      <c r="G3464" s="24" t="s">
        <v>5703</v>
      </c>
      <c r="H3464" s="25" t="s">
        <v>12767</v>
      </c>
      <c r="I3464" s="24"/>
      <c r="J3464" s="24" t="s">
        <v>3048</v>
      </c>
      <c r="K3464" s="26">
        <v>46041</v>
      </c>
      <c r="L3464" s="26">
        <v>45252</v>
      </c>
      <c r="M3464" s="26">
        <v>46049</v>
      </c>
      <c r="N3464" s="24"/>
      <c r="O3464" s="26">
        <v>46049</v>
      </c>
      <c r="P3464" s="24" t="s">
        <v>3220</v>
      </c>
      <c r="Q3464" s="24" t="s">
        <v>3221</v>
      </c>
      <c r="R3464" s="24" t="s">
        <v>988</v>
      </c>
    </row>
    <row r="3465" spans="1:18" ht="53.4">
      <c r="A3465" s="24">
        <v>3464</v>
      </c>
      <c r="B3465" s="24" t="s">
        <v>12768</v>
      </c>
      <c r="C3465" s="29">
        <v>202647007541</v>
      </c>
      <c r="D3465" s="24" t="s">
        <v>31</v>
      </c>
      <c r="E3465" s="24" t="s">
        <v>12769</v>
      </c>
      <c r="F3465" s="24" t="s">
        <v>3091</v>
      </c>
      <c r="G3465" s="24" t="s">
        <v>31</v>
      </c>
      <c r="H3465" s="25" t="s">
        <v>12770</v>
      </c>
      <c r="I3465" s="24"/>
      <c r="J3465" s="24" t="s">
        <v>3048</v>
      </c>
      <c r="K3465" s="26">
        <v>46043</v>
      </c>
      <c r="L3465" s="26">
        <v>45187</v>
      </c>
      <c r="M3465" s="26">
        <v>46049</v>
      </c>
      <c r="N3465" s="24"/>
      <c r="O3465" s="26">
        <v>46049</v>
      </c>
      <c r="P3465" s="24" t="s">
        <v>4022</v>
      </c>
      <c r="Q3465" s="24" t="s">
        <v>3104</v>
      </c>
      <c r="R3465" s="24" t="s">
        <v>988</v>
      </c>
    </row>
    <row r="3466" spans="1:18" ht="53.4">
      <c r="A3466" s="24">
        <v>3465</v>
      </c>
      <c r="B3466" s="24" t="s">
        <v>12771</v>
      </c>
      <c r="C3466" s="29">
        <v>202647007646</v>
      </c>
      <c r="D3466" s="24" t="s">
        <v>31</v>
      </c>
      <c r="E3466" s="24" t="s">
        <v>12772</v>
      </c>
      <c r="F3466" s="24" t="s">
        <v>3091</v>
      </c>
      <c r="G3466" s="24" t="s">
        <v>31</v>
      </c>
      <c r="H3466" s="25" t="s">
        <v>12773</v>
      </c>
      <c r="I3466" s="24"/>
      <c r="J3466" s="24" t="s">
        <v>3048</v>
      </c>
      <c r="K3466" s="26">
        <v>46043</v>
      </c>
      <c r="L3466" s="26">
        <v>45191</v>
      </c>
      <c r="M3466" s="26">
        <v>46049</v>
      </c>
      <c r="N3466" s="24"/>
      <c r="O3466" s="26">
        <v>46049</v>
      </c>
      <c r="P3466" s="24" t="s">
        <v>3352</v>
      </c>
      <c r="Q3466" s="24" t="s">
        <v>3216</v>
      </c>
      <c r="R3466" s="24" t="s">
        <v>988</v>
      </c>
    </row>
    <row r="3467" spans="1:18" ht="40.200000000000003">
      <c r="A3467" s="24">
        <v>3466</v>
      </c>
      <c r="B3467" s="24" t="s">
        <v>12774</v>
      </c>
      <c r="C3467" s="29">
        <v>202647007632</v>
      </c>
      <c r="D3467" s="24" t="s">
        <v>31</v>
      </c>
      <c r="E3467" s="24" t="s">
        <v>12775</v>
      </c>
      <c r="F3467" s="24" t="s">
        <v>3091</v>
      </c>
      <c r="G3467" s="24" t="s">
        <v>31</v>
      </c>
      <c r="H3467" s="25" t="s">
        <v>12776</v>
      </c>
      <c r="I3467" s="24"/>
      <c r="J3467" s="24" t="s">
        <v>3048</v>
      </c>
      <c r="K3467" s="26">
        <v>46043</v>
      </c>
      <c r="L3467" s="26">
        <v>45191</v>
      </c>
      <c r="M3467" s="26">
        <v>46049</v>
      </c>
      <c r="N3467" s="24"/>
      <c r="O3467" s="26">
        <v>46049</v>
      </c>
      <c r="P3467" s="24" t="s">
        <v>3352</v>
      </c>
      <c r="Q3467" s="24" t="s">
        <v>3216</v>
      </c>
      <c r="R3467" s="24" t="s">
        <v>988</v>
      </c>
    </row>
    <row r="3468" spans="1:18" ht="40.200000000000003">
      <c r="A3468" s="24">
        <v>3467</v>
      </c>
      <c r="B3468" s="24" t="s">
        <v>12777</v>
      </c>
      <c r="C3468" s="29">
        <v>202647007705</v>
      </c>
      <c r="D3468" s="24" t="s">
        <v>31</v>
      </c>
      <c r="E3468" s="24" t="s">
        <v>12778</v>
      </c>
      <c r="F3468" s="24" t="s">
        <v>3091</v>
      </c>
      <c r="G3468" s="24" t="s">
        <v>31</v>
      </c>
      <c r="H3468" s="25" t="s">
        <v>12779</v>
      </c>
      <c r="I3468" s="24"/>
      <c r="J3468" s="24" t="s">
        <v>3048</v>
      </c>
      <c r="K3468" s="26">
        <v>46044</v>
      </c>
      <c r="L3468" s="26">
        <v>45205</v>
      </c>
      <c r="M3468" s="26">
        <v>46049</v>
      </c>
      <c r="N3468" s="24"/>
      <c r="O3468" s="26">
        <v>46049</v>
      </c>
      <c r="P3468" s="24" t="s">
        <v>4022</v>
      </c>
      <c r="Q3468" s="24" t="s">
        <v>3104</v>
      </c>
      <c r="R3468" s="24" t="s">
        <v>988</v>
      </c>
    </row>
    <row r="3469" spans="1:18" ht="40.200000000000003">
      <c r="A3469" s="24">
        <v>3468</v>
      </c>
      <c r="B3469" s="24" t="s">
        <v>12780</v>
      </c>
      <c r="C3469" s="29">
        <v>202647007546</v>
      </c>
      <c r="D3469" s="24" t="s">
        <v>31</v>
      </c>
      <c r="E3469" s="24" t="s">
        <v>12781</v>
      </c>
      <c r="F3469" s="24" t="s">
        <v>3091</v>
      </c>
      <c r="G3469" s="24" t="s">
        <v>31</v>
      </c>
      <c r="H3469" s="25" t="s">
        <v>12782</v>
      </c>
      <c r="I3469" s="24"/>
      <c r="J3469" s="24" t="s">
        <v>3048</v>
      </c>
      <c r="K3469" s="26">
        <v>46044</v>
      </c>
      <c r="L3469" s="26">
        <v>45183</v>
      </c>
      <c r="M3469" s="26">
        <v>46049</v>
      </c>
      <c r="N3469" s="24"/>
      <c r="O3469" s="26">
        <v>46049</v>
      </c>
      <c r="P3469" s="24" t="s">
        <v>3908</v>
      </c>
      <c r="Q3469" s="24" t="s">
        <v>3193</v>
      </c>
      <c r="R3469" s="24" t="s">
        <v>988</v>
      </c>
    </row>
    <row r="3470" spans="1:18" ht="53.4">
      <c r="A3470" s="24">
        <v>3469</v>
      </c>
      <c r="B3470" s="24" t="s">
        <v>2076</v>
      </c>
      <c r="C3470" s="29">
        <v>202641007645</v>
      </c>
      <c r="D3470" s="24" t="s">
        <v>31</v>
      </c>
      <c r="E3470" s="24" t="s">
        <v>2077</v>
      </c>
      <c r="F3470" s="24" t="s">
        <v>3091</v>
      </c>
      <c r="G3470" s="24" t="s">
        <v>31</v>
      </c>
      <c r="H3470" s="25" t="s">
        <v>12783</v>
      </c>
      <c r="I3470" s="24" t="s">
        <v>3152</v>
      </c>
      <c r="J3470" s="24" t="s">
        <v>3048</v>
      </c>
      <c r="K3470" s="26">
        <v>46048</v>
      </c>
      <c r="L3470" s="26">
        <v>46049</v>
      </c>
      <c r="M3470" s="26">
        <v>46049</v>
      </c>
      <c r="N3470" s="26">
        <v>46992</v>
      </c>
      <c r="O3470" s="24"/>
      <c r="P3470" s="24" t="s">
        <v>4022</v>
      </c>
      <c r="Q3470" s="24" t="s">
        <v>3104</v>
      </c>
      <c r="R3470" s="24" t="s">
        <v>968</v>
      </c>
    </row>
    <row r="3471" spans="1:18" ht="53.4">
      <c r="A3471" s="24">
        <v>3470</v>
      </c>
      <c r="B3471" s="24" t="s">
        <v>12784</v>
      </c>
      <c r="C3471" s="29">
        <v>202641008256</v>
      </c>
      <c r="D3471" s="24" t="s">
        <v>33</v>
      </c>
      <c r="E3471" s="24" t="s">
        <v>12785</v>
      </c>
      <c r="F3471" s="24" t="s">
        <v>3052</v>
      </c>
      <c r="G3471" s="24" t="s">
        <v>3319</v>
      </c>
      <c r="H3471" s="25" t="s">
        <v>12786</v>
      </c>
      <c r="I3471" s="24" t="s">
        <v>23</v>
      </c>
      <c r="J3471" s="24" t="s">
        <v>3048</v>
      </c>
      <c r="K3471" s="26">
        <v>45889</v>
      </c>
      <c r="L3471" s="26">
        <v>46050</v>
      </c>
      <c r="M3471" s="26">
        <v>46050</v>
      </c>
      <c r="N3471" s="24"/>
      <c r="O3471" s="26">
        <v>46050</v>
      </c>
      <c r="P3471" s="24" t="s">
        <v>3254</v>
      </c>
      <c r="Q3471" s="24" t="s">
        <v>3255</v>
      </c>
      <c r="R3471" s="24" t="s">
        <v>988</v>
      </c>
    </row>
    <row r="3472" spans="1:18" ht="27">
      <c r="A3472" s="24">
        <v>3471</v>
      </c>
      <c r="B3472" s="24" t="s">
        <v>2086</v>
      </c>
      <c r="C3472" s="29">
        <v>202611008755</v>
      </c>
      <c r="D3472" s="24" t="s">
        <v>141</v>
      </c>
      <c r="E3472" s="24" t="s">
        <v>2087</v>
      </c>
      <c r="F3472" s="24" t="s">
        <v>3208</v>
      </c>
      <c r="G3472" s="24" t="s">
        <v>6445</v>
      </c>
      <c r="H3472" s="25" t="s">
        <v>12787</v>
      </c>
      <c r="I3472" s="24" t="s">
        <v>3152</v>
      </c>
      <c r="J3472" s="24" t="s">
        <v>3048</v>
      </c>
      <c r="K3472" s="26">
        <v>46043</v>
      </c>
      <c r="L3472" s="26">
        <v>46050</v>
      </c>
      <c r="M3472" s="26">
        <v>46050</v>
      </c>
      <c r="N3472" s="26">
        <v>46993</v>
      </c>
      <c r="O3472" s="24"/>
      <c r="P3472" s="24" t="s">
        <v>4128</v>
      </c>
      <c r="Q3472" s="24" t="s">
        <v>3360</v>
      </c>
      <c r="R3472" s="24" t="s">
        <v>968</v>
      </c>
    </row>
    <row r="3473" spans="1:18" ht="53.4">
      <c r="A3473" s="24">
        <v>3472</v>
      </c>
      <c r="B3473" s="24" t="s">
        <v>2088</v>
      </c>
      <c r="C3473" s="29">
        <v>202641008175</v>
      </c>
      <c r="D3473" s="24" t="s">
        <v>152</v>
      </c>
      <c r="E3473" s="24" t="s">
        <v>649</v>
      </c>
      <c r="F3473" s="24" t="s">
        <v>3052</v>
      </c>
      <c r="G3473" s="24" t="s">
        <v>3662</v>
      </c>
      <c r="H3473" s="25" t="s">
        <v>12788</v>
      </c>
      <c r="I3473" s="24" t="s">
        <v>3152</v>
      </c>
      <c r="J3473" s="24" t="s">
        <v>3334</v>
      </c>
      <c r="K3473" s="26">
        <v>45894</v>
      </c>
      <c r="L3473" s="26">
        <v>46050</v>
      </c>
      <c r="M3473" s="26">
        <v>46050</v>
      </c>
      <c r="N3473" s="26">
        <v>46993</v>
      </c>
      <c r="O3473" s="24"/>
      <c r="P3473" s="24" t="s">
        <v>3130</v>
      </c>
      <c r="Q3473" s="24" t="s">
        <v>3131</v>
      </c>
      <c r="R3473" s="24" t="s">
        <v>968</v>
      </c>
    </row>
    <row r="3474" spans="1:18" ht="53.4">
      <c r="A3474" s="24">
        <v>3473</v>
      </c>
      <c r="B3474" s="24" t="s">
        <v>12789</v>
      </c>
      <c r="C3474" s="29">
        <v>202617008765</v>
      </c>
      <c r="D3474" s="24" t="s">
        <v>48</v>
      </c>
      <c r="E3474" s="24" t="s">
        <v>12790</v>
      </c>
      <c r="F3474" s="24" t="s">
        <v>3066</v>
      </c>
      <c r="G3474" s="24" t="s">
        <v>3319</v>
      </c>
      <c r="H3474" s="25" t="s">
        <v>12791</v>
      </c>
      <c r="I3474" s="24"/>
      <c r="J3474" s="24" t="s">
        <v>3048</v>
      </c>
      <c r="K3474" s="26">
        <v>45994</v>
      </c>
      <c r="L3474" s="26">
        <v>45106</v>
      </c>
      <c r="M3474" s="26">
        <v>46050</v>
      </c>
      <c r="N3474" s="24"/>
      <c r="O3474" s="26">
        <v>46050</v>
      </c>
      <c r="P3474" s="24" t="s">
        <v>4128</v>
      </c>
      <c r="Q3474" s="24" t="s">
        <v>3360</v>
      </c>
      <c r="R3474" s="24" t="s">
        <v>988</v>
      </c>
    </row>
    <row r="3475" spans="1:18" ht="66.599999999999994">
      <c r="A3475" s="24">
        <v>3474</v>
      </c>
      <c r="B3475" s="24" t="s">
        <v>12792</v>
      </c>
      <c r="C3475" s="29">
        <v>202617008485</v>
      </c>
      <c r="D3475" s="24" t="s">
        <v>35</v>
      </c>
      <c r="E3475" s="24" t="s">
        <v>12793</v>
      </c>
      <c r="F3475" s="24" t="s">
        <v>3091</v>
      </c>
      <c r="G3475" s="24" t="s">
        <v>3213</v>
      </c>
      <c r="H3475" s="25" t="s">
        <v>12794</v>
      </c>
      <c r="I3475" s="24"/>
      <c r="J3475" s="24" t="s">
        <v>3048</v>
      </c>
      <c r="K3475" s="26">
        <v>46049</v>
      </c>
      <c r="L3475" s="26">
        <v>45106</v>
      </c>
      <c r="M3475" s="26">
        <v>46050</v>
      </c>
      <c r="N3475" s="24"/>
      <c r="O3475" s="26">
        <v>46050</v>
      </c>
      <c r="P3475" s="24" t="s">
        <v>3968</v>
      </c>
      <c r="Q3475" s="24" t="s">
        <v>3969</v>
      </c>
      <c r="R3475" s="24" t="s">
        <v>988</v>
      </c>
    </row>
    <row r="3476" spans="1:18" ht="53.4">
      <c r="A3476" s="24">
        <v>3475</v>
      </c>
      <c r="B3476" s="24" t="s">
        <v>12795</v>
      </c>
      <c r="C3476" s="29">
        <v>202647008479</v>
      </c>
      <c r="D3476" s="24" t="s">
        <v>79</v>
      </c>
      <c r="E3476" s="24" t="s">
        <v>12796</v>
      </c>
      <c r="F3476" s="24" t="s">
        <v>3432</v>
      </c>
      <c r="G3476" s="24" t="s">
        <v>12797</v>
      </c>
      <c r="H3476" s="25" t="s">
        <v>12798</v>
      </c>
      <c r="I3476" s="24"/>
      <c r="J3476" s="24" t="s">
        <v>3048</v>
      </c>
      <c r="K3476" s="26">
        <v>46037</v>
      </c>
      <c r="L3476" s="26">
        <v>45393</v>
      </c>
      <c r="M3476" s="26">
        <v>46050</v>
      </c>
      <c r="N3476" s="24"/>
      <c r="O3476" s="26">
        <v>46050</v>
      </c>
      <c r="P3476" s="24" t="s">
        <v>3388</v>
      </c>
      <c r="Q3476" s="24" t="s">
        <v>3389</v>
      </c>
      <c r="R3476" s="24" t="s">
        <v>988</v>
      </c>
    </row>
    <row r="3477" spans="1:18" ht="66.599999999999994">
      <c r="A3477" s="24">
        <v>3476</v>
      </c>
      <c r="B3477" s="24" t="s">
        <v>12799</v>
      </c>
      <c r="C3477" s="29">
        <v>202647008448</v>
      </c>
      <c r="D3477" s="24" t="s">
        <v>79</v>
      </c>
      <c r="E3477" s="24" t="s">
        <v>12800</v>
      </c>
      <c r="F3477" s="24" t="s">
        <v>3432</v>
      </c>
      <c r="G3477" s="24" t="s">
        <v>7528</v>
      </c>
      <c r="H3477" s="25" t="s">
        <v>12801</v>
      </c>
      <c r="I3477" s="24"/>
      <c r="J3477" s="24" t="s">
        <v>3048</v>
      </c>
      <c r="K3477" s="26">
        <v>46021</v>
      </c>
      <c r="L3477" s="26">
        <v>45107</v>
      </c>
      <c r="M3477" s="26">
        <v>46050</v>
      </c>
      <c r="N3477" s="24"/>
      <c r="O3477" s="26">
        <v>46050</v>
      </c>
      <c r="P3477" s="24" t="s">
        <v>3278</v>
      </c>
      <c r="Q3477" s="24" t="s">
        <v>3279</v>
      </c>
      <c r="R3477" s="24" t="s">
        <v>988</v>
      </c>
    </row>
    <row r="3478" spans="1:18" ht="40.200000000000003">
      <c r="A3478" s="24">
        <v>3477</v>
      </c>
      <c r="B3478" s="24" t="s">
        <v>12802</v>
      </c>
      <c r="C3478" s="29">
        <v>202617008454</v>
      </c>
      <c r="D3478" s="24" t="s">
        <v>49</v>
      </c>
      <c r="E3478" s="24" t="s">
        <v>12803</v>
      </c>
      <c r="F3478" s="24" t="s">
        <v>3066</v>
      </c>
      <c r="G3478" s="24" t="s">
        <v>3067</v>
      </c>
      <c r="H3478" s="25" t="s">
        <v>12804</v>
      </c>
      <c r="I3478" s="24"/>
      <c r="J3478" s="24" t="s">
        <v>3048</v>
      </c>
      <c r="K3478" s="26">
        <v>45945</v>
      </c>
      <c r="L3478" s="26">
        <v>45142</v>
      </c>
      <c r="M3478" s="26">
        <v>46050</v>
      </c>
      <c r="N3478" s="24"/>
      <c r="O3478" s="26">
        <v>46050</v>
      </c>
      <c r="P3478" s="24" t="s">
        <v>3364</v>
      </c>
      <c r="Q3478" s="24" t="s">
        <v>3255</v>
      </c>
      <c r="R3478" s="24" t="s">
        <v>988</v>
      </c>
    </row>
    <row r="3479" spans="1:18" ht="40.200000000000003">
      <c r="A3479" s="24">
        <v>3478</v>
      </c>
      <c r="B3479" s="24" t="s">
        <v>12805</v>
      </c>
      <c r="C3479" s="29">
        <v>202617008455</v>
      </c>
      <c r="D3479" s="24" t="s">
        <v>32</v>
      </c>
      <c r="E3479" s="24" t="s">
        <v>12806</v>
      </c>
      <c r="F3479" s="24" t="s">
        <v>3066</v>
      </c>
      <c r="G3479" s="24" t="s">
        <v>3067</v>
      </c>
      <c r="H3479" s="25" t="s">
        <v>12807</v>
      </c>
      <c r="I3479" s="24"/>
      <c r="J3479" s="24" t="s">
        <v>3048</v>
      </c>
      <c r="K3479" s="26">
        <v>46035</v>
      </c>
      <c r="L3479" s="26">
        <v>45274</v>
      </c>
      <c r="M3479" s="26">
        <v>46050</v>
      </c>
      <c r="N3479" s="24"/>
      <c r="O3479" s="26">
        <v>46050</v>
      </c>
      <c r="P3479" s="24" t="s">
        <v>3254</v>
      </c>
      <c r="Q3479" s="24" t="s">
        <v>3255</v>
      </c>
      <c r="R3479" s="24" t="s">
        <v>988</v>
      </c>
    </row>
    <row r="3480" spans="1:18" ht="40.200000000000003">
      <c r="A3480" s="24">
        <v>3479</v>
      </c>
      <c r="B3480" s="24" t="s">
        <v>12808</v>
      </c>
      <c r="C3480" s="29">
        <v>202621008472</v>
      </c>
      <c r="D3480" s="24" t="s">
        <v>45</v>
      </c>
      <c r="E3480" s="24" t="s">
        <v>12809</v>
      </c>
      <c r="F3480" s="24" t="s">
        <v>3052</v>
      </c>
      <c r="G3480" s="24" t="s">
        <v>45</v>
      </c>
      <c r="H3480" s="25" t="s">
        <v>12810</v>
      </c>
      <c r="I3480" s="24" t="s">
        <v>23</v>
      </c>
      <c r="J3480" s="24" t="s">
        <v>3048</v>
      </c>
      <c r="K3480" s="26">
        <v>46014</v>
      </c>
      <c r="L3480" s="26">
        <v>46050</v>
      </c>
      <c r="M3480" s="26">
        <v>46050</v>
      </c>
      <c r="N3480" s="24"/>
      <c r="O3480" s="26">
        <v>46050</v>
      </c>
      <c r="P3480" s="24" t="s">
        <v>3305</v>
      </c>
      <c r="Q3480" s="24" t="s">
        <v>3306</v>
      </c>
      <c r="R3480" s="24" t="s">
        <v>988</v>
      </c>
    </row>
    <row r="3481" spans="1:18" ht="27">
      <c r="A3481" s="24">
        <v>3480</v>
      </c>
      <c r="B3481" s="24" t="s">
        <v>12811</v>
      </c>
      <c r="C3481" s="29">
        <v>202621008491</v>
      </c>
      <c r="D3481" s="24" t="s">
        <v>45</v>
      </c>
      <c r="E3481" s="24" t="s">
        <v>12812</v>
      </c>
      <c r="F3481" s="24" t="s">
        <v>3052</v>
      </c>
      <c r="G3481" s="24" t="s">
        <v>45</v>
      </c>
      <c r="H3481" s="25" t="s">
        <v>12813</v>
      </c>
      <c r="I3481" s="24" t="s">
        <v>23</v>
      </c>
      <c r="J3481" s="24" t="s">
        <v>3048</v>
      </c>
      <c r="K3481" s="26">
        <v>46014</v>
      </c>
      <c r="L3481" s="26">
        <v>46050</v>
      </c>
      <c r="M3481" s="26">
        <v>46050</v>
      </c>
      <c r="N3481" s="24"/>
      <c r="O3481" s="26">
        <v>46050</v>
      </c>
      <c r="P3481" s="24" t="s">
        <v>3404</v>
      </c>
      <c r="Q3481" s="24" t="s">
        <v>3405</v>
      </c>
      <c r="R3481" s="24" t="s">
        <v>988</v>
      </c>
    </row>
    <row r="3482" spans="1:18" ht="27">
      <c r="A3482" s="24">
        <v>3481</v>
      </c>
      <c r="B3482" s="24" t="s">
        <v>12814</v>
      </c>
      <c r="C3482" s="29">
        <v>202617008285</v>
      </c>
      <c r="D3482" s="24" t="s">
        <v>425</v>
      </c>
      <c r="E3482" s="24" t="s">
        <v>12815</v>
      </c>
      <c r="F3482" s="24" t="s">
        <v>3473</v>
      </c>
      <c r="G3482" s="24" t="s">
        <v>12816</v>
      </c>
      <c r="H3482" s="25" t="s">
        <v>12817</v>
      </c>
      <c r="I3482" s="24"/>
      <c r="J3482" s="24" t="s">
        <v>3048</v>
      </c>
      <c r="K3482" s="26">
        <v>46027</v>
      </c>
      <c r="L3482" s="26">
        <v>45107</v>
      </c>
      <c r="M3482" s="26">
        <v>46050</v>
      </c>
      <c r="N3482" s="24"/>
      <c r="O3482" s="26">
        <v>46050</v>
      </c>
      <c r="P3482" s="24" t="s">
        <v>3055</v>
      </c>
      <c r="Q3482" s="24" t="s">
        <v>3056</v>
      </c>
      <c r="R3482" s="24" t="s">
        <v>988</v>
      </c>
    </row>
    <row r="3483" spans="1:18" ht="27">
      <c r="A3483" s="24">
        <v>3482</v>
      </c>
      <c r="B3483" s="24" t="s">
        <v>12818</v>
      </c>
      <c r="C3483" s="29">
        <v>202618008162</v>
      </c>
      <c r="D3483" s="24" t="s">
        <v>433</v>
      </c>
      <c r="E3483" s="24" t="s">
        <v>12819</v>
      </c>
      <c r="F3483" s="24" t="s">
        <v>3091</v>
      </c>
      <c r="G3483" s="24" t="s">
        <v>12820</v>
      </c>
      <c r="H3483" s="25" t="s">
        <v>12821</v>
      </c>
      <c r="I3483" s="24"/>
      <c r="J3483" s="24" t="s">
        <v>3048</v>
      </c>
      <c r="K3483" s="26">
        <v>46049</v>
      </c>
      <c r="L3483" s="26">
        <v>46050</v>
      </c>
      <c r="M3483" s="26">
        <v>46050</v>
      </c>
      <c r="N3483" s="24"/>
      <c r="O3483" s="26">
        <v>46050</v>
      </c>
      <c r="P3483" s="24" t="s">
        <v>3055</v>
      </c>
      <c r="Q3483" s="24" t="s">
        <v>3056</v>
      </c>
      <c r="R3483" s="24" t="s">
        <v>988</v>
      </c>
    </row>
    <row r="3484" spans="1:18" ht="27">
      <c r="A3484" s="24">
        <v>3483</v>
      </c>
      <c r="B3484" s="24" t="s">
        <v>12822</v>
      </c>
      <c r="C3484" s="29">
        <v>202647008425</v>
      </c>
      <c r="D3484" s="24" t="s">
        <v>36</v>
      </c>
      <c r="E3484" s="24" t="s">
        <v>12823</v>
      </c>
      <c r="F3484" s="24" t="s">
        <v>3091</v>
      </c>
      <c r="G3484" s="24" t="s">
        <v>3139</v>
      </c>
      <c r="H3484" s="25" t="s">
        <v>12824</v>
      </c>
      <c r="I3484" s="24"/>
      <c r="J3484" s="24" t="s">
        <v>3048</v>
      </c>
      <c r="K3484" s="26">
        <v>46042</v>
      </c>
      <c r="L3484" s="26">
        <v>45106</v>
      </c>
      <c r="M3484" s="26">
        <v>46050</v>
      </c>
      <c r="N3484" s="24"/>
      <c r="O3484" s="26">
        <v>46050</v>
      </c>
      <c r="P3484" s="24" t="s">
        <v>3968</v>
      </c>
      <c r="Q3484" s="24" t="s">
        <v>3969</v>
      </c>
      <c r="R3484" s="24" t="s">
        <v>3023</v>
      </c>
    </row>
    <row r="3485" spans="1:18" ht="40.200000000000003">
      <c r="A3485" s="24">
        <v>3484</v>
      </c>
      <c r="B3485" s="24" t="s">
        <v>12825</v>
      </c>
      <c r="C3485" s="29">
        <v>202647008532</v>
      </c>
      <c r="D3485" s="24" t="s">
        <v>36</v>
      </c>
      <c r="E3485" s="24" t="s">
        <v>12826</v>
      </c>
      <c r="F3485" s="24" t="s">
        <v>3091</v>
      </c>
      <c r="G3485" s="24" t="s">
        <v>3139</v>
      </c>
      <c r="H3485" s="25" t="s">
        <v>12827</v>
      </c>
      <c r="I3485" s="24"/>
      <c r="J3485" s="24" t="s">
        <v>3048</v>
      </c>
      <c r="K3485" s="26">
        <v>46043</v>
      </c>
      <c r="L3485" s="26">
        <v>45106</v>
      </c>
      <c r="M3485" s="26">
        <v>46050</v>
      </c>
      <c r="N3485" s="24"/>
      <c r="O3485" s="26">
        <v>46050</v>
      </c>
      <c r="P3485" s="24" t="s">
        <v>3168</v>
      </c>
      <c r="Q3485" s="24" t="s">
        <v>3050</v>
      </c>
      <c r="R3485" s="24" t="s">
        <v>988</v>
      </c>
    </row>
    <row r="3486" spans="1:18" ht="53.4">
      <c r="A3486" s="24">
        <v>3485</v>
      </c>
      <c r="B3486" s="24" t="s">
        <v>12828</v>
      </c>
      <c r="C3486" s="29">
        <v>202617008436</v>
      </c>
      <c r="D3486" s="24" t="s">
        <v>36</v>
      </c>
      <c r="E3486" s="24" t="s">
        <v>12829</v>
      </c>
      <c r="F3486" s="24" t="s">
        <v>3091</v>
      </c>
      <c r="G3486" s="24" t="s">
        <v>3139</v>
      </c>
      <c r="H3486" s="25" t="s">
        <v>12830</v>
      </c>
      <c r="I3486" s="24"/>
      <c r="J3486" s="24" t="s">
        <v>3048</v>
      </c>
      <c r="K3486" s="26">
        <v>46043</v>
      </c>
      <c r="L3486" s="26">
        <v>45107</v>
      </c>
      <c r="M3486" s="26">
        <v>46050</v>
      </c>
      <c r="N3486" s="24"/>
      <c r="O3486" s="26">
        <v>46050</v>
      </c>
      <c r="P3486" s="24" t="s">
        <v>3326</v>
      </c>
      <c r="Q3486" s="24" t="s">
        <v>3174</v>
      </c>
      <c r="R3486" s="24" t="s">
        <v>988</v>
      </c>
    </row>
    <row r="3487" spans="1:18" ht="40.200000000000003">
      <c r="A3487" s="24">
        <v>3486</v>
      </c>
      <c r="B3487" s="24" t="s">
        <v>12831</v>
      </c>
      <c r="C3487" s="29">
        <v>202647008523</v>
      </c>
      <c r="D3487" s="24" t="s">
        <v>36</v>
      </c>
      <c r="E3487" s="24" t="s">
        <v>12832</v>
      </c>
      <c r="F3487" s="24" t="s">
        <v>3091</v>
      </c>
      <c r="G3487" s="24" t="s">
        <v>3139</v>
      </c>
      <c r="H3487" s="25" t="s">
        <v>12833</v>
      </c>
      <c r="I3487" s="24"/>
      <c r="J3487" s="24" t="s">
        <v>3048</v>
      </c>
      <c r="K3487" s="26">
        <v>46043</v>
      </c>
      <c r="L3487" s="26">
        <v>45107</v>
      </c>
      <c r="M3487" s="26">
        <v>46050</v>
      </c>
      <c r="N3487" s="24"/>
      <c r="O3487" s="26">
        <v>46050</v>
      </c>
      <c r="P3487" s="24" t="s">
        <v>3168</v>
      </c>
      <c r="Q3487" s="24" t="s">
        <v>3050</v>
      </c>
      <c r="R3487" s="24" t="s">
        <v>988</v>
      </c>
    </row>
    <row r="3488" spans="1:18" ht="27">
      <c r="A3488" s="24">
        <v>3487</v>
      </c>
      <c r="B3488" s="24" t="s">
        <v>12834</v>
      </c>
      <c r="C3488" s="29">
        <v>202614008746</v>
      </c>
      <c r="D3488" s="24" t="s">
        <v>78</v>
      </c>
      <c r="E3488" s="24" t="s">
        <v>12835</v>
      </c>
      <c r="F3488" s="24" t="s">
        <v>3066</v>
      </c>
      <c r="G3488" s="24" t="s">
        <v>3077</v>
      </c>
      <c r="H3488" s="25" t="s">
        <v>4127</v>
      </c>
      <c r="I3488" s="24"/>
      <c r="J3488" s="24" t="s">
        <v>3048</v>
      </c>
      <c r="K3488" s="26">
        <v>45973</v>
      </c>
      <c r="L3488" s="26">
        <v>45693</v>
      </c>
      <c r="M3488" s="26">
        <v>46050</v>
      </c>
      <c r="N3488" s="24"/>
      <c r="O3488" s="26">
        <v>46050</v>
      </c>
      <c r="P3488" s="24" t="s">
        <v>3968</v>
      </c>
      <c r="Q3488" s="24" t="s">
        <v>3969</v>
      </c>
      <c r="R3488" s="24" t="s">
        <v>988</v>
      </c>
    </row>
    <row r="3489" spans="1:18" ht="40.200000000000003">
      <c r="A3489" s="24">
        <v>3488</v>
      </c>
      <c r="B3489" s="24" t="s">
        <v>12836</v>
      </c>
      <c r="C3489" s="29">
        <v>202641008457</v>
      </c>
      <c r="D3489" s="24" t="s">
        <v>60</v>
      </c>
      <c r="E3489" s="24" t="s">
        <v>12837</v>
      </c>
      <c r="F3489" s="24" t="s">
        <v>3059</v>
      </c>
      <c r="G3489" s="24" t="s">
        <v>4375</v>
      </c>
      <c r="H3489" s="25" t="s">
        <v>12838</v>
      </c>
      <c r="I3489" s="24" t="s">
        <v>23</v>
      </c>
      <c r="J3489" s="24" t="s">
        <v>3048</v>
      </c>
      <c r="K3489" s="26">
        <v>46049</v>
      </c>
      <c r="L3489" s="26">
        <v>46050</v>
      </c>
      <c r="M3489" s="26">
        <v>46050</v>
      </c>
      <c r="N3489" s="24"/>
      <c r="O3489" s="26">
        <v>46050</v>
      </c>
      <c r="P3489" s="24" t="s">
        <v>3062</v>
      </c>
      <c r="Q3489" s="24" t="s">
        <v>3063</v>
      </c>
      <c r="R3489" s="24" t="s">
        <v>988</v>
      </c>
    </row>
    <row r="3490" spans="1:18" ht="53.4">
      <c r="A3490" s="24">
        <v>3489</v>
      </c>
      <c r="B3490" s="24" t="s">
        <v>12839</v>
      </c>
      <c r="C3490" s="29">
        <v>202648008470</v>
      </c>
      <c r="D3490" s="24" t="s">
        <v>605</v>
      </c>
      <c r="E3490" s="24" t="s">
        <v>649</v>
      </c>
      <c r="F3490" s="24" t="s">
        <v>3342</v>
      </c>
      <c r="G3490" s="24" t="s">
        <v>12840</v>
      </c>
      <c r="H3490" s="25" t="s">
        <v>12841</v>
      </c>
      <c r="I3490" s="24"/>
      <c r="J3490" s="24" t="s">
        <v>3162</v>
      </c>
      <c r="K3490" s="26">
        <v>46050</v>
      </c>
      <c r="L3490" s="26">
        <v>46050</v>
      </c>
      <c r="M3490" s="26">
        <v>46050</v>
      </c>
      <c r="N3490" s="24"/>
      <c r="O3490" s="26">
        <v>46050</v>
      </c>
      <c r="P3490" s="24" t="s">
        <v>3079</v>
      </c>
      <c r="Q3490" s="24" t="s">
        <v>3080</v>
      </c>
      <c r="R3490" s="24" t="s">
        <v>988</v>
      </c>
    </row>
    <row r="3491" spans="1:18" ht="40.200000000000003">
      <c r="A3491" s="24">
        <v>3490</v>
      </c>
      <c r="B3491" s="24" t="s">
        <v>2089</v>
      </c>
      <c r="C3491" s="29">
        <v>202641008435</v>
      </c>
      <c r="D3491" s="24" t="s">
        <v>31</v>
      </c>
      <c r="E3491" s="24" t="s">
        <v>2090</v>
      </c>
      <c r="F3491" s="24" t="s">
        <v>3091</v>
      </c>
      <c r="G3491" s="24" t="s">
        <v>31</v>
      </c>
      <c r="H3491" s="25" t="s">
        <v>12842</v>
      </c>
      <c r="I3491" s="24" t="s">
        <v>3152</v>
      </c>
      <c r="J3491" s="24" t="s">
        <v>3048</v>
      </c>
      <c r="K3491" s="26">
        <v>46050</v>
      </c>
      <c r="L3491" s="26">
        <v>46050</v>
      </c>
      <c r="M3491" s="26">
        <v>46050</v>
      </c>
      <c r="N3491" s="26">
        <v>46993</v>
      </c>
      <c r="O3491" s="24"/>
      <c r="P3491" s="24" t="s">
        <v>4022</v>
      </c>
      <c r="Q3491" s="24" t="s">
        <v>3104</v>
      </c>
      <c r="R3491" s="24" t="s">
        <v>968</v>
      </c>
    </row>
    <row r="3492" spans="1:18" ht="40.200000000000003">
      <c r="A3492" s="24">
        <v>3491</v>
      </c>
      <c r="B3492" s="24" t="s">
        <v>12843</v>
      </c>
      <c r="C3492" s="29">
        <v>202647008476</v>
      </c>
      <c r="D3492" s="24" t="s">
        <v>31</v>
      </c>
      <c r="E3492" s="24" t="s">
        <v>12844</v>
      </c>
      <c r="F3492" s="24" t="s">
        <v>3091</v>
      </c>
      <c r="G3492" s="24" t="s">
        <v>31</v>
      </c>
      <c r="H3492" s="25" t="s">
        <v>12845</v>
      </c>
      <c r="I3492" s="24"/>
      <c r="J3492" s="24" t="s">
        <v>3048</v>
      </c>
      <c r="K3492" s="26">
        <v>46044</v>
      </c>
      <c r="L3492" s="26">
        <v>45182</v>
      </c>
      <c r="M3492" s="26">
        <v>46050</v>
      </c>
      <c r="N3492" s="24"/>
      <c r="O3492" s="26">
        <v>46050</v>
      </c>
      <c r="P3492" s="24" t="s">
        <v>3215</v>
      </c>
      <c r="Q3492" s="24" t="s">
        <v>3216</v>
      </c>
      <c r="R3492" s="24" t="s">
        <v>988</v>
      </c>
    </row>
    <row r="3493" spans="1:18" ht="53.4">
      <c r="A3493" s="24">
        <v>3492</v>
      </c>
      <c r="B3493" s="24" t="s">
        <v>12846</v>
      </c>
      <c r="C3493" s="29">
        <v>202647008262</v>
      </c>
      <c r="D3493" s="24" t="s">
        <v>31</v>
      </c>
      <c r="E3493" s="24" t="s">
        <v>12847</v>
      </c>
      <c r="F3493" s="24" t="s">
        <v>3091</v>
      </c>
      <c r="G3493" s="24" t="s">
        <v>31</v>
      </c>
      <c r="H3493" s="25" t="s">
        <v>12848</v>
      </c>
      <c r="I3493" s="24"/>
      <c r="J3493" s="24" t="s">
        <v>3048</v>
      </c>
      <c r="K3493" s="26">
        <v>46044</v>
      </c>
      <c r="L3493" s="26">
        <v>45182</v>
      </c>
      <c r="M3493" s="26">
        <v>46050</v>
      </c>
      <c r="N3493" s="24"/>
      <c r="O3493" s="26">
        <v>46050</v>
      </c>
      <c r="P3493" s="24" t="s">
        <v>3352</v>
      </c>
      <c r="Q3493" s="24" t="s">
        <v>3216</v>
      </c>
      <c r="R3493" s="24" t="s">
        <v>988</v>
      </c>
    </row>
    <row r="3494" spans="1:18" ht="40.200000000000003">
      <c r="A3494" s="24">
        <v>3493</v>
      </c>
      <c r="B3494" s="24" t="s">
        <v>12849</v>
      </c>
      <c r="C3494" s="29">
        <v>202647008268</v>
      </c>
      <c r="D3494" s="24" t="s">
        <v>31</v>
      </c>
      <c r="E3494" s="24" t="s">
        <v>12850</v>
      </c>
      <c r="F3494" s="24" t="s">
        <v>3091</v>
      </c>
      <c r="G3494" s="24" t="s">
        <v>31</v>
      </c>
      <c r="H3494" s="25" t="s">
        <v>12851</v>
      </c>
      <c r="I3494" s="24"/>
      <c r="J3494" s="24" t="s">
        <v>3048</v>
      </c>
      <c r="K3494" s="26">
        <v>46044</v>
      </c>
      <c r="L3494" s="26">
        <v>45184</v>
      </c>
      <c r="M3494" s="26">
        <v>46050</v>
      </c>
      <c r="N3494" s="24"/>
      <c r="O3494" s="26">
        <v>46050</v>
      </c>
      <c r="P3494" s="24" t="s">
        <v>3215</v>
      </c>
      <c r="Q3494" s="24" t="s">
        <v>3216</v>
      </c>
      <c r="R3494" s="24" t="s">
        <v>988</v>
      </c>
    </row>
    <row r="3495" spans="1:18" ht="27">
      <c r="A3495" s="24">
        <v>3494</v>
      </c>
      <c r="B3495" s="24" t="s">
        <v>12852</v>
      </c>
      <c r="C3495" s="29">
        <v>202647008456</v>
      </c>
      <c r="D3495" s="24" t="s">
        <v>31</v>
      </c>
      <c r="E3495" s="24" t="s">
        <v>12853</v>
      </c>
      <c r="F3495" s="24" t="s">
        <v>3091</v>
      </c>
      <c r="G3495" s="24" t="s">
        <v>31</v>
      </c>
      <c r="H3495" s="25" t="s">
        <v>12854</v>
      </c>
      <c r="I3495" s="24"/>
      <c r="J3495" s="24" t="s">
        <v>3048</v>
      </c>
      <c r="K3495" s="26">
        <v>46045</v>
      </c>
      <c r="L3495" s="26">
        <v>45191</v>
      </c>
      <c r="M3495" s="26">
        <v>46050</v>
      </c>
      <c r="N3495" s="24"/>
      <c r="O3495" s="26">
        <v>46050</v>
      </c>
      <c r="P3495" s="24" t="s">
        <v>3192</v>
      </c>
      <c r="Q3495" s="24" t="s">
        <v>3193</v>
      </c>
      <c r="R3495" s="24" t="s">
        <v>988</v>
      </c>
    </row>
    <row r="3496" spans="1:18" ht="40.200000000000003">
      <c r="A3496" s="24">
        <v>3495</v>
      </c>
      <c r="B3496" s="24" t="s">
        <v>12855</v>
      </c>
      <c r="C3496" s="29">
        <v>202647008466</v>
      </c>
      <c r="D3496" s="24" t="s">
        <v>31</v>
      </c>
      <c r="E3496" s="24" t="s">
        <v>12856</v>
      </c>
      <c r="F3496" s="24" t="s">
        <v>3091</v>
      </c>
      <c r="G3496" s="24" t="s">
        <v>31</v>
      </c>
      <c r="H3496" s="25" t="s">
        <v>12857</v>
      </c>
      <c r="I3496" s="24"/>
      <c r="J3496" s="24" t="s">
        <v>3048</v>
      </c>
      <c r="K3496" s="26">
        <v>46045</v>
      </c>
      <c r="L3496" s="26">
        <v>45181</v>
      </c>
      <c r="M3496" s="26">
        <v>46050</v>
      </c>
      <c r="N3496" s="24"/>
      <c r="O3496" s="26">
        <v>46050</v>
      </c>
      <c r="P3496" s="24" t="s">
        <v>3908</v>
      </c>
      <c r="Q3496" s="24" t="s">
        <v>3193</v>
      </c>
      <c r="R3496" s="24" t="s">
        <v>988</v>
      </c>
    </row>
    <row r="3497" spans="1:18" ht="53.4">
      <c r="A3497" s="24">
        <v>3496</v>
      </c>
      <c r="B3497" s="24" t="s">
        <v>12858</v>
      </c>
      <c r="C3497" s="29">
        <v>202647008473</v>
      </c>
      <c r="D3497" s="24" t="s">
        <v>31</v>
      </c>
      <c r="E3497" s="24" t="s">
        <v>12859</v>
      </c>
      <c r="F3497" s="24" t="s">
        <v>3091</v>
      </c>
      <c r="G3497" s="24" t="s">
        <v>31</v>
      </c>
      <c r="H3497" s="25" t="s">
        <v>12860</v>
      </c>
      <c r="I3497" s="24"/>
      <c r="J3497" s="24" t="s">
        <v>3048</v>
      </c>
      <c r="K3497" s="26">
        <v>46043</v>
      </c>
      <c r="L3497" s="26">
        <v>45191</v>
      </c>
      <c r="M3497" s="26">
        <v>46050</v>
      </c>
      <c r="N3497" s="24"/>
      <c r="O3497" s="26">
        <v>46050</v>
      </c>
      <c r="P3497" s="24" t="s">
        <v>3098</v>
      </c>
      <c r="Q3497" s="24" t="s">
        <v>3099</v>
      </c>
      <c r="R3497" s="24" t="s">
        <v>988</v>
      </c>
    </row>
    <row r="3498" spans="1:18" ht="40.200000000000003">
      <c r="A3498" s="24">
        <v>3497</v>
      </c>
      <c r="B3498" s="24" t="s">
        <v>12861</v>
      </c>
      <c r="C3498" s="29">
        <v>202647008447</v>
      </c>
      <c r="D3498" s="24" t="s">
        <v>31</v>
      </c>
      <c r="E3498" s="24" t="s">
        <v>12862</v>
      </c>
      <c r="F3498" s="24" t="s">
        <v>3091</v>
      </c>
      <c r="G3498" s="24" t="s">
        <v>31</v>
      </c>
      <c r="H3498" s="25" t="s">
        <v>12863</v>
      </c>
      <c r="I3498" s="24"/>
      <c r="J3498" s="24" t="s">
        <v>3048</v>
      </c>
      <c r="K3498" s="26">
        <v>46043</v>
      </c>
      <c r="L3498" s="26">
        <v>45198</v>
      </c>
      <c r="M3498" s="26">
        <v>46050</v>
      </c>
      <c r="N3498" s="24"/>
      <c r="O3498" s="26">
        <v>46050</v>
      </c>
      <c r="P3498" s="24" t="s">
        <v>3093</v>
      </c>
      <c r="Q3498" s="24" t="s">
        <v>3094</v>
      </c>
      <c r="R3498" s="24" t="s">
        <v>988</v>
      </c>
    </row>
    <row r="3499" spans="1:18" ht="40.200000000000003">
      <c r="A3499" s="24">
        <v>3498</v>
      </c>
      <c r="B3499" s="24" t="s">
        <v>12864</v>
      </c>
      <c r="C3499" s="29">
        <v>202647008486</v>
      </c>
      <c r="D3499" s="24" t="s">
        <v>31</v>
      </c>
      <c r="E3499" s="24" t="s">
        <v>12865</v>
      </c>
      <c r="F3499" s="24" t="s">
        <v>3091</v>
      </c>
      <c r="G3499" s="24" t="s">
        <v>31</v>
      </c>
      <c r="H3499" s="25" t="s">
        <v>12866</v>
      </c>
      <c r="I3499" s="24"/>
      <c r="J3499" s="24" t="s">
        <v>3048</v>
      </c>
      <c r="K3499" s="26">
        <v>46043</v>
      </c>
      <c r="L3499" s="26">
        <v>45202</v>
      </c>
      <c r="M3499" s="26">
        <v>46050</v>
      </c>
      <c r="N3499" s="24"/>
      <c r="O3499" s="26">
        <v>46050</v>
      </c>
      <c r="P3499" s="24" t="s">
        <v>3098</v>
      </c>
      <c r="Q3499" s="24" t="s">
        <v>3099</v>
      </c>
      <c r="R3499" s="24" t="s">
        <v>988</v>
      </c>
    </row>
    <row r="3500" spans="1:18" ht="40.200000000000003">
      <c r="A3500" s="24">
        <v>3499</v>
      </c>
      <c r="B3500" s="24" t="s">
        <v>12867</v>
      </c>
      <c r="C3500" s="29">
        <v>202647008431</v>
      </c>
      <c r="D3500" s="24" t="s">
        <v>31</v>
      </c>
      <c r="E3500" s="24" t="s">
        <v>12868</v>
      </c>
      <c r="F3500" s="24" t="s">
        <v>3091</v>
      </c>
      <c r="G3500" s="24" t="s">
        <v>31</v>
      </c>
      <c r="H3500" s="25" t="s">
        <v>12869</v>
      </c>
      <c r="I3500" s="24"/>
      <c r="J3500" s="24" t="s">
        <v>3048</v>
      </c>
      <c r="K3500" s="26">
        <v>46044</v>
      </c>
      <c r="L3500" s="26">
        <v>45182</v>
      </c>
      <c r="M3500" s="26">
        <v>46050</v>
      </c>
      <c r="N3500" s="24"/>
      <c r="O3500" s="26">
        <v>46050</v>
      </c>
      <c r="P3500" s="24" t="s">
        <v>4022</v>
      </c>
      <c r="Q3500" s="24" t="s">
        <v>3104</v>
      </c>
      <c r="R3500" s="24" t="s">
        <v>988</v>
      </c>
    </row>
    <row r="3501" spans="1:18" ht="53.4">
      <c r="A3501" s="24">
        <v>3500</v>
      </c>
      <c r="B3501" s="24" t="s">
        <v>12870</v>
      </c>
      <c r="C3501" s="29">
        <v>202647008257</v>
      </c>
      <c r="D3501" s="24" t="s">
        <v>31</v>
      </c>
      <c r="E3501" s="24" t="s">
        <v>12871</v>
      </c>
      <c r="F3501" s="24" t="s">
        <v>3091</v>
      </c>
      <c r="G3501" s="24" t="s">
        <v>31</v>
      </c>
      <c r="H3501" s="25" t="s">
        <v>12872</v>
      </c>
      <c r="I3501" s="24"/>
      <c r="J3501" s="24" t="s">
        <v>3048</v>
      </c>
      <c r="K3501" s="26">
        <v>46043</v>
      </c>
      <c r="L3501" s="26">
        <v>45189</v>
      </c>
      <c r="M3501" s="26">
        <v>46050</v>
      </c>
      <c r="N3501" s="24"/>
      <c r="O3501" s="26">
        <v>46050</v>
      </c>
      <c r="P3501" s="24" t="s">
        <v>3103</v>
      </c>
      <c r="Q3501" s="24" t="s">
        <v>3104</v>
      </c>
      <c r="R3501" s="24" t="s">
        <v>988</v>
      </c>
    </row>
    <row r="3502" spans="1:18" ht="40.200000000000003">
      <c r="A3502" s="24">
        <v>3501</v>
      </c>
      <c r="B3502" s="24" t="s">
        <v>12873</v>
      </c>
      <c r="C3502" s="29">
        <v>202647008434</v>
      </c>
      <c r="D3502" s="24" t="s">
        <v>107</v>
      </c>
      <c r="E3502" s="24" t="s">
        <v>12874</v>
      </c>
      <c r="F3502" s="24" t="s">
        <v>3091</v>
      </c>
      <c r="G3502" s="24" t="s">
        <v>7569</v>
      </c>
      <c r="H3502" s="25" t="s">
        <v>12875</v>
      </c>
      <c r="I3502" s="24"/>
      <c r="J3502" s="24" t="s">
        <v>3048</v>
      </c>
      <c r="K3502" s="26">
        <v>46035</v>
      </c>
      <c r="L3502" s="26">
        <v>45134</v>
      </c>
      <c r="M3502" s="26">
        <v>46050</v>
      </c>
      <c r="N3502" s="24"/>
      <c r="O3502" s="26">
        <v>46050</v>
      </c>
      <c r="P3502" s="24" t="s">
        <v>3228</v>
      </c>
      <c r="Q3502" s="24" t="s">
        <v>3229</v>
      </c>
      <c r="R3502" s="24" t="s">
        <v>988</v>
      </c>
    </row>
    <row r="3503" spans="1:18" ht="40.200000000000003">
      <c r="A3503" s="24">
        <v>3502</v>
      </c>
      <c r="B3503" s="24" t="s">
        <v>12876</v>
      </c>
      <c r="C3503" s="29">
        <v>202641008441</v>
      </c>
      <c r="D3503" s="24" t="s">
        <v>43</v>
      </c>
      <c r="E3503" s="24" t="s">
        <v>12877</v>
      </c>
      <c r="F3503" s="24" t="s">
        <v>3052</v>
      </c>
      <c r="G3503" s="24" t="s">
        <v>43</v>
      </c>
      <c r="H3503" s="25" t="s">
        <v>12878</v>
      </c>
      <c r="I3503" s="24" t="s">
        <v>23</v>
      </c>
      <c r="J3503" s="24" t="s">
        <v>3048</v>
      </c>
      <c r="K3503" s="26">
        <v>46002</v>
      </c>
      <c r="L3503" s="26">
        <v>46050</v>
      </c>
      <c r="M3503" s="26">
        <v>46050</v>
      </c>
      <c r="N3503" s="24"/>
      <c r="O3503" s="26">
        <v>46050</v>
      </c>
      <c r="P3503" s="24" t="s">
        <v>3173</v>
      </c>
      <c r="Q3503" s="24" t="s">
        <v>3174</v>
      </c>
      <c r="R3503" s="24" t="s">
        <v>988</v>
      </c>
    </row>
    <row r="3504" spans="1:18" ht="53.4">
      <c r="A3504" s="24">
        <v>3503</v>
      </c>
      <c r="B3504" s="24" t="s">
        <v>12879</v>
      </c>
      <c r="C3504" s="29">
        <v>202617008158</v>
      </c>
      <c r="D3504" s="24" t="s">
        <v>34</v>
      </c>
      <c r="E3504" s="24" t="s">
        <v>12880</v>
      </c>
      <c r="F3504" s="24" t="s">
        <v>3066</v>
      </c>
      <c r="G3504" s="24" t="s">
        <v>3067</v>
      </c>
      <c r="H3504" s="25" t="s">
        <v>12881</v>
      </c>
      <c r="I3504" s="24"/>
      <c r="J3504" s="24" t="s">
        <v>3048</v>
      </c>
      <c r="K3504" s="26">
        <v>46041</v>
      </c>
      <c r="L3504" s="26">
        <v>45160</v>
      </c>
      <c r="M3504" s="26">
        <v>46050</v>
      </c>
      <c r="N3504" s="24"/>
      <c r="O3504" s="26">
        <v>46050</v>
      </c>
      <c r="P3504" s="24" t="s">
        <v>3135</v>
      </c>
      <c r="Q3504" s="24" t="s">
        <v>3136</v>
      </c>
      <c r="R3504" s="24" t="s">
        <v>988</v>
      </c>
    </row>
    <row r="3505" spans="1:18" ht="27">
      <c r="A3505" s="24">
        <v>3504</v>
      </c>
      <c r="B3505" s="24" t="s">
        <v>12882</v>
      </c>
      <c r="C3505" s="29">
        <v>202617008149</v>
      </c>
      <c r="D3505" s="24" t="s">
        <v>34</v>
      </c>
      <c r="E3505" s="24" t="s">
        <v>12883</v>
      </c>
      <c r="F3505" s="24" t="s">
        <v>3066</v>
      </c>
      <c r="G3505" s="24" t="s">
        <v>3067</v>
      </c>
      <c r="H3505" s="25" t="s">
        <v>12884</v>
      </c>
      <c r="I3505" s="24"/>
      <c r="J3505" s="24" t="s">
        <v>3048</v>
      </c>
      <c r="K3505" s="26">
        <v>46031</v>
      </c>
      <c r="L3505" s="26">
        <v>45141</v>
      </c>
      <c r="M3505" s="26">
        <v>46050</v>
      </c>
      <c r="N3505" s="24"/>
      <c r="O3505" s="26">
        <v>46050</v>
      </c>
      <c r="P3505" s="24" t="s">
        <v>3135</v>
      </c>
      <c r="Q3505" s="24" t="s">
        <v>3136</v>
      </c>
      <c r="R3505" s="24" t="s">
        <v>988</v>
      </c>
    </row>
    <row r="3506" spans="1:18" ht="40.200000000000003">
      <c r="A3506" s="24">
        <v>3505</v>
      </c>
      <c r="B3506" s="24" t="s">
        <v>12885</v>
      </c>
      <c r="C3506" s="29">
        <v>202617008314</v>
      </c>
      <c r="D3506" s="24" t="s">
        <v>93</v>
      </c>
      <c r="E3506" s="24" t="s">
        <v>12886</v>
      </c>
      <c r="F3506" s="24" t="s">
        <v>3091</v>
      </c>
      <c r="G3506" s="24" t="s">
        <v>5199</v>
      </c>
      <c r="H3506" s="25" t="s">
        <v>12887</v>
      </c>
      <c r="I3506" s="24"/>
      <c r="J3506" s="24" t="s">
        <v>3048</v>
      </c>
      <c r="K3506" s="26">
        <v>46023</v>
      </c>
      <c r="L3506" s="26">
        <v>45120</v>
      </c>
      <c r="M3506" s="26">
        <v>46050</v>
      </c>
      <c r="N3506" s="24"/>
      <c r="O3506" s="26">
        <v>46050</v>
      </c>
      <c r="P3506" s="24" t="s">
        <v>3583</v>
      </c>
      <c r="Q3506" s="24" t="s">
        <v>3584</v>
      </c>
      <c r="R3506" s="24" t="s">
        <v>988</v>
      </c>
    </row>
    <row r="3507" spans="1:18" ht="40.200000000000003">
      <c r="A3507" s="24">
        <v>3506</v>
      </c>
      <c r="B3507" s="24" t="s">
        <v>12888</v>
      </c>
      <c r="C3507" s="29">
        <v>202617009201</v>
      </c>
      <c r="D3507" s="24" t="s">
        <v>59</v>
      </c>
      <c r="E3507" s="24" t="s">
        <v>12889</v>
      </c>
      <c r="F3507" s="24" t="s">
        <v>3066</v>
      </c>
      <c r="G3507" s="24" t="s">
        <v>3319</v>
      </c>
      <c r="H3507" s="25" t="s">
        <v>12890</v>
      </c>
      <c r="I3507" s="24"/>
      <c r="J3507" s="24" t="s">
        <v>3048</v>
      </c>
      <c r="K3507" s="26">
        <v>45931</v>
      </c>
      <c r="L3507" s="26">
        <v>45163</v>
      </c>
      <c r="M3507" s="26">
        <v>46051</v>
      </c>
      <c r="N3507" s="24"/>
      <c r="O3507" s="26">
        <v>46051</v>
      </c>
      <c r="P3507" s="24" t="s">
        <v>3141</v>
      </c>
      <c r="Q3507" s="24" t="s">
        <v>3142</v>
      </c>
      <c r="R3507" s="24" t="s">
        <v>988</v>
      </c>
    </row>
    <row r="3508" spans="1:18" ht="40.200000000000003">
      <c r="A3508" s="24">
        <v>3507</v>
      </c>
      <c r="B3508" s="24" t="s">
        <v>2103</v>
      </c>
      <c r="C3508" s="29">
        <v>202641009039</v>
      </c>
      <c r="D3508" s="24" t="s">
        <v>83</v>
      </c>
      <c r="E3508" s="24" t="s">
        <v>2104</v>
      </c>
      <c r="F3508" s="24" t="s">
        <v>3091</v>
      </c>
      <c r="G3508" s="24" t="s">
        <v>3171</v>
      </c>
      <c r="H3508" s="25" t="s">
        <v>12891</v>
      </c>
      <c r="I3508" s="24" t="s">
        <v>3152</v>
      </c>
      <c r="J3508" s="24" t="s">
        <v>3048</v>
      </c>
      <c r="K3508" s="26">
        <v>45959</v>
      </c>
      <c r="L3508" s="26">
        <v>46051</v>
      </c>
      <c r="M3508" s="26">
        <v>46051</v>
      </c>
      <c r="N3508" s="26">
        <v>46994</v>
      </c>
      <c r="O3508" s="24"/>
      <c r="P3508" s="24" t="s">
        <v>3168</v>
      </c>
      <c r="Q3508" s="24" t="s">
        <v>3050</v>
      </c>
      <c r="R3508" s="24" t="s">
        <v>968</v>
      </c>
    </row>
    <row r="3509" spans="1:18" ht="66.599999999999994">
      <c r="A3509" s="24">
        <v>3508</v>
      </c>
      <c r="B3509" s="24" t="s">
        <v>2097</v>
      </c>
      <c r="C3509" s="29">
        <v>202641009438</v>
      </c>
      <c r="D3509" s="24" t="s">
        <v>500</v>
      </c>
      <c r="E3509" s="24" t="s">
        <v>2098</v>
      </c>
      <c r="F3509" s="24" t="s">
        <v>3091</v>
      </c>
      <c r="G3509" s="24" t="s">
        <v>4790</v>
      </c>
      <c r="H3509" s="25" t="s">
        <v>12892</v>
      </c>
      <c r="I3509" s="24" t="s">
        <v>3152</v>
      </c>
      <c r="J3509" s="24" t="s">
        <v>3048</v>
      </c>
      <c r="K3509" s="26">
        <v>46045</v>
      </c>
      <c r="L3509" s="26">
        <v>46051</v>
      </c>
      <c r="M3509" s="26">
        <v>46051</v>
      </c>
      <c r="N3509" s="26">
        <v>46994</v>
      </c>
      <c r="O3509" s="24"/>
      <c r="P3509" s="24" t="s">
        <v>4128</v>
      </c>
      <c r="Q3509" s="24" t="s">
        <v>3360</v>
      </c>
      <c r="R3509" s="24" t="s">
        <v>968</v>
      </c>
    </row>
    <row r="3510" spans="1:18" ht="53.4">
      <c r="A3510" s="24">
        <v>3509</v>
      </c>
      <c r="B3510" s="24" t="s">
        <v>12893</v>
      </c>
      <c r="C3510" s="29">
        <v>202617008928</v>
      </c>
      <c r="D3510" s="24" t="s">
        <v>251</v>
      </c>
      <c r="E3510" s="24" t="s">
        <v>12894</v>
      </c>
      <c r="F3510" s="24" t="s">
        <v>3045</v>
      </c>
      <c r="G3510" s="24" t="s">
        <v>4679</v>
      </c>
      <c r="H3510" s="25" t="s">
        <v>12895</v>
      </c>
      <c r="I3510" s="24"/>
      <c r="J3510" s="24" t="s">
        <v>3048</v>
      </c>
      <c r="K3510" s="26">
        <v>45925</v>
      </c>
      <c r="L3510" s="26">
        <v>45223</v>
      </c>
      <c r="M3510" s="26">
        <v>46051</v>
      </c>
      <c r="N3510" s="24"/>
      <c r="O3510" s="26">
        <v>46051</v>
      </c>
      <c r="P3510" s="24" t="s">
        <v>3305</v>
      </c>
      <c r="Q3510" s="24" t="s">
        <v>3306</v>
      </c>
      <c r="R3510" s="24" t="s">
        <v>988</v>
      </c>
    </row>
    <row r="3511" spans="1:18" ht="53.4">
      <c r="A3511" s="24">
        <v>3510</v>
      </c>
      <c r="B3511" s="24" t="s">
        <v>2095</v>
      </c>
      <c r="C3511" s="29">
        <v>202621008866</v>
      </c>
      <c r="D3511" s="24" t="s">
        <v>80</v>
      </c>
      <c r="E3511" s="24" t="s">
        <v>2096</v>
      </c>
      <c r="F3511" s="24" t="s">
        <v>3052</v>
      </c>
      <c r="G3511" s="24" t="s">
        <v>12248</v>
      </c>
      <c r="H3511" s="25" t="s">
        <v>12896</v>
      </c>
      <c r="I3511" s="24" t="s">
        <v>3152</v>
      </c>
      <c r="J3511" s="24" t="s">
        <v>3048</v>
      </c>
      <c r="K3511" s="26">
        <v>45993</v>
      </c>
      <c r="L3511" s="26">
        <v>46051</v>
      </c>
      <c r="M3511" s="26">
        <v>46051</v>
      </c>
      <c r="N3511" s="26">
        <v>46994</v>
      </c>
      <c r="O3511" s="24"/>
      <c r="P3511" s="24" t="s">
        <v>3220</v>
      </c>
      <c r="Q3511" s="24" t="s">
        <v>3221</v>
      </c>
      <c r="R3511" s="24" t="s">
        <v>968</v>
      </c>
    </row>
    <row r="3512" spans="1:18" ht="53.4">
      <c r="A3512" s="24">
        <v>3511</v>
      </c>
      <c r="B3512" s="24" t="s">
        <v>2091</v>
      </c>
      <c r="C3512" s="29">
        <v>202621009138</v>
      </c>
      <c r="D3512" s="24" t="s">
        <v>80</v>
      </c>
      <c r="E3512" s="24" t="s">
        <v>2092</v>
      </c>
      <c r="F3512" s="24" t="s">
        <v>3052</v>
      </c>
      <c r="G3512" s="24" t="s">
        <v>12246</v>
      </c>
      <c r="H3512" s="25" t="s">
        <v>12897</v>
      </c>
      <c r="I3512" s="24" t="s">
        <v>3152</v>
      </c>
      <c r="J3512" s="24" t="s">
        <v>3048</v>
      </c>
      <c r="K3512" s="26">
        <v>45986</v>
      </c>
      <c r="L3512" s="26">
        <v>46051</v>
      </c>
      <c r="M3512" s="26">
        <v>46051</v>
      </c>
      <c r="N3512" s="26">
        <v>46994</v>
      </c>
      <c r="O3512" s="24"/>
      <c r="P3512" s="24" t="s">
        <v>3422</v>
      </c>
      <c r="Q3512" s="24" t="s">
        <v>3423</v>
      </c>
      <c r="R3512" s="24" t="s">
        <v>968</v>
      </c>
    </row>
    <row r="3513" spans="1:18" ht="40.200000000000003">
      <c r="A3513" s="24">
        <v>3512</v>
      </c>
      <c r="B3513" s="24" t="s">
        <v>12898</v>
      </c>
      <c r="C3513" s="29">
        <v>202647009021</v>
      </c>
      <c r="D3513" s="24" t="s">
        <v>119</v>
      </c>
      <c r="E3513" s="24" t="s">
        <v>12899</v>
      </c>
      <c r="F3513" s="24" t="s">
        <v>3091</v>
      </c>
      <c r="G3513" s="24" t="s">
        <v>6650</v>
      </c>
      <c r="H3513" s="25" t="s">
        <v>12900</v>
      </c>
      <c r="I3513" s="24"/>
      <c r="J3513" s="24" t="s">
        <v>3048</v>
      </c>
      <c r="K3513" s="26">
        <v>46009</v>
      </c>
      <c r="L3513" s="26">
        <v>45132</v>
      </c>
      <c r="M3513" s="26">
        <v>46051</v>
      </c>
      <c r="N3513" s="24"/>
      <c r="O3513" s="26">
        <v>46051</v>
      </c>
      <c r="P3513" s="24" t="s">
        <v>4530</v>
      </c>
      <c r="Q3513" s="24" t="s">
        <v>4531</v>
      </c>
      <c r="R3513" s="24" t="s">
        <v>988</v>
      </c>
    </row>
    <row r="3514" spans="1:18" ht="40.200000000000003">
      <c r="A3514" s="24">
        <v>3513</v>
      </c>
      <c r="B3514" s="24" t="s">
        <v>12901</v>
      </c>
      <c r="C3514" s="29">
        <v>202617008950</v>
      </c>
      <c r="D3514" s="24" t="s">
        <v>183</v>
      </c>
      <c r="E3514" s="24" t="s">
        <v>12902</v>
      </c>
      <c r="F3514" s="24" t="s">
        <v>3091</v>
      </c>
      <c r="G3514" s="24" t="s">
        <v>12903</v>
      </c>
      <c r="H3514" s="25" t="s">
        <v>12904</v>
      </c>
      <c r="I3514" s="24"/>
      <c r="J3514" s="24" t="s">
        <v>3048</v>
      </c>
      <c r="K3514" s="26">
        <v>46013</v>
      </c>
      <c r="L3514" s="26">
        <v>45113</v>
      </c>
      <c r="M3514" s="26">
        <v>46051</v>
      </c>
      <c r="N3514" s="24"/>
      <c r="O3514" s="26">
        <v>46051</v>
      </c>
      <c r="P3514" s="24" t="s">
        <v>3084</v>
      </c>
      <c r="Q3514" s="24" t="s">
        <v>3085</v>
      </c>
      <c r="R3514" s="24" t="s">
        <v>988</v>
      </c>
    </row>
    <row r="3515" spans="1:18" ht="40.200000000000003">
      <c r="A3515" s="24">
        <v>3514</v>
      </c>
      <c r="B3515" s="24" t="s">
        <v>2093</v>
      </c>
      <c r="C3515" s="29">
        <v>202641009408</v>
      </c>
      <c r="D3515" s="24" t="s">
        <v>40</v>
      </c>
      <c r="E3515" s="24" t="s">
        <v>2094</v>
      </c>
      <c r="F3515" s="24" t="s">
        <v>3091</v>
      </c>
      <c r="G3515" s="24" t="s">
        <v>12905</v>
      </c>
      <c r="H3515" s="25" t="s">
        <v>12906</v>
      </c>
      <c r="I3515" s="24" t="s">
        <v>3152</v>
      </c>
      <c r="J3515" s="24" t="s">
        <v>3048</v>
      </c>
      <c r="K3515" s="26">
        <v>46051</v>
      </c>
      <c r="L3515" s="26">
        <v>46051</v>
      </c>
      <c r="M3515" s="26">
        <v>46051</v>
      </c>
      <c r="N3515" s="26">
        <v>46994</v>
      </c>
      <c r="O3515" s="24"/>
      <c r="P3515" s="24" t="s">
        <v>4128</v>
      </c>
      <c r="Q3515" s="24" t="s">
        <v>3360</v>
      </c>
      <c r="R3515" s="24" t="s">
        <v>968</v>
      </c>
    </row>
    <row r="3516" spans="1:18" ht="53.4">
      <c r="A3516" s="24">
        <v>3515</v>
      </c>
      <c r="B3516" s="24" t="s">
        <v>12907</v>
      </c>
      <c r="C3516" s="29">
        <v>202617009149</v>
      </c>
      <c r="D3516" s="24" t="s">
        <v>40</v>
      </c>
      <c r="E3516" s="24" t="s">
        <v>12908</v>
      </c>
      <c r="F3516" s="24" t="s">
        <v>3091</v>
      </c>
      <c r="G3516" s="24" t="s">
        <v>11762</v>
      </c>
      <c r="H3516" s="25" t="s">
        <v>12909</v>
      </c>
      <c r="I3516" s="24"/>
      <c r="J3516" s="24" t="s">
        <v>3048</v>
      </c>
      <c r="K3516" s="26">
        <v>46015</v>
      </c>
      <c r="L3516" s="26">
        <v>45107</v>
      </c>
      <c r="M3516" s="26">
        <v>46051</v>
      </c>
      <c r="N3516" s="24"/>
      <c r="O3516" s="26">
        <v>46051</v>
      </c>
      <c r="P3516" s="24" t="s">
        <v>3109</v>
      </c>
      <c r="Q3516" s="24" t="s">
        <v>3110</v>
      </c>
      <c r="R3516" s="24" t="s">
        <v>988</v>
      </c>
    </row>
    <row r="3517" spans="1:18" ht="53.4">
      <c r="A3517" s="24">
        <v>3516</v>
      </c>
      <c r="B3517" s="24" t="s">
        <v>12910</v>
      </c>
      <c r="C3517" s="29">
        <v>202647009112</v>
      </c>
      <c r="D3517" s="24" t="s">
        <v>199</v>
      </c>
      <c r="E3517" s="24" t="s">
        <v>12911</v>
      </c>
      <c r="F3517" s="24" t="s">
        <v>3117</v>
      </c>
      <c r="G3517" s="24" t="s">
        <v>12146</v>
      </c>
      <c r="H3517" s="25" t="s">
        <v>12912</v>
      </c>
      <c r="I3517" s="24"/>
      <c r="J3517" s="24" t="s">
        <v>3048</v>
      </c>
      <c r="K3517" s="26">
        <v>46028</v>
      </c>
      <c r="L3517" s="26">
        <v>45114</v>
      </c>
      <c r="M3517" s="26">
        <v>46051</v>
      </c>
      <c r="N3517" s="24"/>
      <c r="O3517" s="26">
        <v>46051</v>
      </c>
      <c r="P3517" s="24" t="s">
        <v>3404</v>
      </c>
      <c r="Q3517" s="24" t="s">
        <v>3405</v>
      </c>
      <c r="R3517" s="24" t="s">
        <v>988</v>
      </c>
    </row>
    <row r="3518" spans="1:18" ht="40.200000000000003">
      <c r="A3518" s="24">
        <v>3517</v>
      </c>
      <c r="B3518" s="24" t="s">
        <v>12913</v>
      </c>
      <c r="C3518" s="29">
        <v>202617008954</v>
      </c>
      <c r="D3518" s="24" t="s">
        <v>180</v>
      </c>
      <c r="E3518" s="24" t="s">
        <v>12914</v>
      </c>
      <c r="F3518" s="24" t="s">
        <v>3091</v>
      </c>
      <c r="G3518" s="24" t="s">
        <v>12915</v>
      </c>
      <c r="H3518" s="25" t="s">
        <v>12916</v>
      </c>
      <c r="I3518" s="24"/>
      <c r="J3518" s="24" t="s">
        <v>3048</v>
      </c>
      <c r="K3518" s="26">
        <v>45999</v>
      </c>
      <c r="L3518" s="26">
        <v>45121</v>
      </c>
      <c r="M3518" s="26">
        <v>46051</v>
      </c>
      <c r="N3518" s="24"/>
      <c r="O3518" s="26">
        <v>46051</v>
      </c>
      <c r="P3518" s="24" t="s">
        <v>3695</v>
      </c>
      <c r="Q3518" s="24" t="s">
        <v>3085</v>
      </c>
      <c r="R3518" s="24" t="s">
        <v>988</v>
      </c>
    </row>
    <row r="3519" spans="1:18" ht="27">
      <c r="A3519" s="24">
        <v>3518</v>
      </c>
      <c r="B3519" s="24" t="s">
        <v>12917</v>
      </c>
      <c r="C3519" s="29">
        <v>202617008999</v>
      </c>
      <c r="D3519" s="24" t="s">
        <v>304</v>
      </c>
      <c r="E3519" s="24" t="s">
        <v>12918</v>
      </c>
      <c r="F3519" s="24" t="s">
        <v>3117</v>
      </c>
      <c r="G3519" s="24" t="s">
        <v>235</v>
      </c>
      <c r="H3519" s="25" t="s">
        <v>12919</v>
      </c>
      <c r="I3519" s="24"/>
      <c r="J3519" s="24" t="s">
        <v>3048</v>
      </c>
      <c r="K3519" s="26">
        <v>45848</v>
      </c>
      <c r="L3519" s="26">
        <v>45107</v>
      </c>
      <c r="M3519" s="26">
        <v>46051</v>
      </c>
      <c r="N3519" s="24"/>
      <c r="O3519" s="26">
        <v>46051</v>
      </c>
      <c r="P3519" s="24" t="s">
        <v>3204</v>
      </c>
      <c r="Q3519" s="24" t="s">
        <v>3205</v>
      </c>
      <c r="R3519" s="24" t="s">
        <v>988</v>
      </c>
    </row>
    <row r="3520" spans="1:18" ht="53.4">
      <c r="A3520" s="24">
        <v>3519</v>
      </c>
      <c r="B3520" s="24" t="s">
        <v>12920</v>
      </c>
      <c r="C3520" s="29">
        <v>202617009458</v>
      </c>
      <c r="D3520" s="24" t="s">
        <v>140</v>
      </c>
      <c r="E3520" s="24" t="s">
        <v>12921</v>
      </c>
      <c r="F3520" s="24" t="s">
        <v>3066</v>
      </c>
      <c r="G3520" s="24" t="s">
        <v>3319</v>
      </c>
      <c r="H3520" s="25" t="s">
        <v>12922</v>
      </c>
      <c r="I3520" s="24"/>
      <c r="J3520" s="24" t="s">
        <v>3048</v>
      </c>
      <c r="K3520" s="26">
        <v>46006</v>
      </c>
      <c r="L3520" s="26">
        <v>45135</v>
      </c>
      <c r="M3520" s="26">
        <v>46051</v>
      </c>
      <c r="N3520" s="24"/>
      <c r="O3520" s="26">
        <v>46051</v>
      </c>
      <c r="P3520" s="24" t="s">
        <v>3173</v>
      </c>
      <c r="Q3520" s="24" t="s">
        <v>3174</v>
      </c>
      <c r="R3520" s="24" t="s">
        <v>988</v>
      </c>
    </row>
    <row r="3521" spans="1:18" ht="40.200000000000003">
      <c r="A3521" s="24">
        <v>3520</v>
      </c>
      <c r="B3521" s="24" t="s">
        <v>2099</v>
      </c>
      <c r="C3521" s="29">
        <v>202641008867</v>
      </c>
      <c r="D3521" s="24" t="s">
        <v>44</v>
      </c>
      <c r="E3521" s="24" t="s">
        <v>2100</v>
      </c>
      <c r="F3521" s="24" t="s">
        <v>3052</v>
      </c>
      <c r="G3521" s="24" t="s">
        <v>3408</v>
      </c>
      <c r="H3521" s="25" t="s">
        <v>12923</v>
      </c>
      <c r="I3521" s="24" t="s">
        <v>3152</v>
      </c>
      <c r="J3521" s="24" t="s">
        <v>3334</v>
      </c>
      <c r="K3521" s="26">
        <v>46029</v>
      </c>
      <c r="L3521" s="26">
        <v>46051</v>
      </c>
      <c r="M3521" s="26">
        <v>46051</v>
      </c>
      <c r="N3521" s="26">
        <v>46994</v>
      </c>
      <c r="O3521" s="24"/>
      <c r="P3521" s="24" t="s">
        <v>5213</v>
      </c>
      <c r="Q3521" s="24" t="s">
        <v>3316</v>
      </c>
      <c r="R3521" s="24" t="s">
        <v>968</v>
      </c>
    </row>
    <row r="3522" spans="1:18" ht="40.200000000000003">
      <c r="A3522" s="24">
        <v>3521</v>
      </c>
      <c r="B3522" s="24" t="s">
        <v>12924</v>
      </c>
      <c r="C3522" s="29">
        <v>202617008951</v>
      </c>
      <c r="D3522" s="24" t="s">
        <v>51</v>
      </c>
      <c r="E3522" s="24" t="s">
        <v>12925</v>
      </c>
      <c r="F3522" s="24" t="s">
        <v>3091</v>
      </c>
      <c r="G3522" s="24" t="s">
        <v>51</v>
      </c>
      <c r="H3522" s="25" t="s">
        <v>12926</v>
      </c>
      <c r="I3522" s="24"/>
      <c r="J3522" s="24" t="s">
        <v>3048</v>
      </c>
      <c r="K3522" s="26">
        <v>45967</v>
      </c>
      <c r="L3522" s="26">
        <v>45107</v>
      </c>
      <c r="M3522" s="26">
        <v>46051</v>
      </c>
      <c r="N3522" s="24"/>
      <c r="O3522" s="26">
        <v>46051</v>
      </c>
      <c r="P3522" s="24" t="s">
        <v>3158</v>
      </c>
      <c r="Q3522" s="24" t="s">
        <v>3159</v>
      </c>
      <c r="R3522" s="24" t="s">
        <v>988</v>
      </c>
    </row>
    <row r="3523" spans="1:18" ht="40.200000000000003">
      <c r="A3523" s="24">
        <v>3522</v>
      </c>
      <c r="B3523" s="24" t="s">
        <v>12927</v>
      </c>
      <c r="C3523" s="29">
        <v>202631009069</v>
      </c>
      <c r="D3523" s="24" t="s">
        <v>38</v>
      </c>
      <c r="E3523" s="24" t="s">
        <v>12928</v>
      </c>
      <c r="F3523" s="24" t="s">
        <v>3052</v>
      </c>
      <c r="G3523" s="24" t="s">
        <v>38</v>
      </c>
      <c r="H3523" s="25" t="s">
        <v>12929</v>
      </c>
      <c r="I3523" s="24" t="s">
        <v>23</v>
      </c>
      <c r="J3523" s="24" t="s">
        <v>3048</v>
      </c>
      <c r="K3523" s="26">
        <v>45966</v>
      </c>
      <c r="L3523" s="26">
        <v>46051</v>
      </c>
      <c r="M3523" s="26">
        <v>46051</v>
      </c>
      <c r="N3523" s="24"/>
      <c r="O3523" s="26">
        <v>46051</v>
      </c>
      <c r="P3523" s="24" t="s">
        <v>3228</v>
      </c>
      <c r="Q3523" s="24" t="s">
        <v>3229</v>
      </c>
      <c r="R3523" s="24" t="s">
        <v>988</v>
      </c>
    </row>
    <row r="3524" spans="1:18" ht="40.200000000000003">
      <c r="A3524" s="24">
        <v>3523</v>
      </c>
      <c r="B3524" s="24" t="s">
        <v>12930</v>
      </c>
      <c r="C3524" s="29">
        <v>202631009228</v>
      </c>
      <c r="D3524" s="24" t="s">
        <v>38</v>
      </c>
      <c r="E3524" s="24" t="s">
        <v>12931</v>
      </c>
      <c r="F3524" s="24" t="s">
        <v>3052</v>
      </c>
      <c r="G3524" s="24" t="s">
        <v>38</v>
      </c>
      <c r="H3524" s="25" t="s">
        <v>12932</v>
      </c>
      <c r="I3524" s="24" t="s">
        <v>23</v>
      </c>
      <c r="J3524" s="24" t="s">
        <v>3048</v>
      </c>
      <c r="K3524" s="26">
        <v>45908</v>
      </c>
      <c r="L3524" s="26">
        <v>46051</v>
      </c>
      <c r="M3524" s="26">
        <v>46051</v>
      </c>
      <c r="N3524" s="24"/>
      <c r="O3524" s="26">
        <v>46051</v>
      </c>
      <c r="P3524" s="24" t="s">
        <v>11599</v>
      </c>
      <c r="Q3524" s="24" t="s">
        <v>3273</v>
      </c>
      <c r="R3524" s="24" t="s">
        <v>988</v>
      </c>
    </row>
    <row r="3525" spans="1:18" ht="40.200000000000003">
      <c r="A3525" s="24">
        <v>3524</v>
      </c>
      <c r="B3525" s="24" t="s">
        <v>12933</v>
      </c>
      <c r="C3525" s="29">
        <v>202631009223</v>
      </c>
      <c r="D3525" s="24" t="s">
        <v>38</v>
      </c>
      <c r="E3525" s="24" t="s">
        <v>12934</v>
      </c>
      <c r="F3525" s="24" t="s">
        <v>3052</v>
      </c>
      <c r="G3525" s="24" t="s">
        <v>38</v>
      </c>
      <c r="H3525" s="25" t="s">
        <v>12935</v>
      </c>
      <c r="I3525" s="24" t="s">
        <v>23</v>
      </c>
      <c r="J3525" s="24" t="s">
        <v>3048</v>
      </c>
      <c r="K3525" s="26">
        <v>46014</v>
      </c>
      <c r="L3525" s="26">
        <v>46051</v>
      </c>
      <c r="M3525" s="26">
        <v>46051</v>
      </c>
      <c r="N3525" s="24"/>
      <c r="O3525" s="26">
        <v>46051</v>
      </c>
      <c r="P3525" s="24" t="s">
        <v>3228</v>
      </c>
      <c r="Q3525" s="24" t="s">
        <v>3229</v>
      </c>
      <c r="R3525" s="24" t="s">
        <v>988</v>
      </c>
    </row>
    <row r="3526" spans="1:18" ht="40.200000000000003">
      <c r="A3526" s="24">
        <v>3525</v>
      </c>
      <c r="B3526" s="24" t="s">
        <v>12936</v>
      </c>
      <c r="C3526" s="29">
        <v>202617009442</v>
      </c>
      <c r="D3526" s="24" t="s">
        <v>36</v>
      </c>
      <c r="E3526" s="24" t="s">
        <v>12937</v>
      </c>
      <c r="F3526" s="24" t="s">
        <v>3091</v>
      </c>
      <c r="G3526" s="24" t="s">
        <v>3139</v>
      </c>
      <c r="H3526" s="25" t="s">
        <v>12938</v>
      </c>
      <c r="I3526" s="24"/>
      <c r="J3526" s="24" t="s">
        <v>3048</v>
      </c>
      <c r="K3526" s="26">
        <v>46043</v>
      </c>
      <c r="L3526" s="26">
        <v>45107</v>
      </c>
      <c r="M3526" s="26">
        <v>46051</v>
      </c>
      <c r="N3526" s="24"/>
      <c r="O3526" s="26">
        <v>46051</v>
      </c>
      <c r="P3526" s="24" t="s">
        <v>3289</v>
      </c>
      <c r="Q3526" s="24" t="s">
        <v>3290</v>
      </c>
      <c r="R3526" s="24" t="s">
        <v>988</v>
      </c>
    </row>
    <row r="3527" spans="1:18" ht="66.599999999999994">
      <c r="A3527" s="24">
        <v>3526</v>
      </c>
      <c r="B3527" s="24" t="s">
        <v>12939</v>
      </c>
      <c r="C3527" s="29">
        <v>202617008851</v>
      </c>
      <c r="D3527" s="24" t="s">
        <v>205</v>
      </c>
      <c r="E3527" s="24" t="s">
        <v>12940</v>
      </c>
      <c r="F3527" s="24" t="s">
        <v>3342</v>
      </c>
      <c r="G3527" s="24" t="s">
        <v>6013</v>
      </c>
      <c r="H3527" s="25" t="s">
        <v>12941</v>
      </c>
      <c r="I3527" s="24"/>
      <c r="J3527" s="24" t="s">
        <v>3048</v>
      </c>
      <c r="K3527" s="26">
        <v>46000</v>
      </c>
      <c r="L3527" s="26">
        <v>45121</v>
      </c>
      <c r="M3527" s="26">
        <v>46051</v>
      </c>
      <c r="N3527" s="24"/>
      <c r="O3527" s="26">
        <v>46051</v>
      </c>
      <c r="P3527" s="24" t="s">
        <v>3294</v>
      </c>
      <c r="Q3527" s="24" t="s">
        <v>3295</v>
      </c>
      <c r="R3527" s="24" t="s">
        <v>988</v>
      </c>
    </row>
    <row r="3528" spans="1:18" ht="27">
      <c r="A3528" s="24">
        <v>3527</v>
      </c>
      <c r="B3528" s="24" t="s">
        <v>12942</v>
      </c>
      <c r="C3528" s="29">
        <v>202647008946</v>
      </c>
      <c r="D3528" s="24" t="s">
        <v>253</v>
      </c>
      <c r="E3528" s="24" t="s">
        <v>12943</v>
      </c>
      <c r="F3528" s="24" t="s">
        <v>3091</v>
      </c>
      <c r="G3528" s="24" t="s">
        <v>12944</v>
      </c>
      <c r="H3528" s="25" t="s">
        <v>12945</v>
      </c>
      <c r="I3528" s="24"/>
      <c r="J3528" s="24" t="s">
        <v>3048</v>
      </c>
      <c r="K3528" s="26">
        <v>46049</v>
      </c>
      <c r="L3528" s="26">
        <v>45107</v>
      </c>
      <c r="M3528" s="26">
        <v>46051</v>
      </c>
      <c r="N3528" s="24"/>
      <c r="O3528" s="26">
        <v>46051</v>
      </c>
      <c r="P3528" s="24" t="s">
        <v>3149</v>
      </c>
      <c r="Q3528" s="24" t="s">
        <v>3150</v>
      </c>
      <c r="R3528" s="24" t="s">
        <v>988</v>
      </c>
    </row>
    <row r="3529" spans="1:18" ht="27">
      <c r="A3529" s="24">
        <v>3528</v>
      </c>
      <c r="B3529" s="24" t="s">
        <v>12946</v>
      </c>
      <c r="C3529" s="29">
        <v>202617008984</v>
      </c>
      <c r="D3529" s="24" t="s">
        <v>92</v>
      </c>
      <c r="E3529" s="24" t="s">
        <v>12947</v>
      </c>
      <c r="F3529" s="24" t="s">
        <v>3091</v>
      </c>
      <c r="G3529" s="24" t="s">
        <v>3686</v>
      </c>
      <c r="H3529" s="25" t="s">
        <v>12948</v>
      </c>
      <c r="I3529" s="24"/>
      <c r="J3529" s="24" t="s">
        <v>3048</v>
      </c>
      <c r="K3529" s="26">
        <v>46001</v>
      </c>
      <c r="L3529" s="26">
        <v>45107</v>
      </c>
      <c r="M3529" s="26">
        <v>46051</v>
      </c>
      <c r="N3529" s="24"/>
      <c r="O3529" s="26">
        <v>46051</v>
      </c>
      <c r="P3529" s="24" t="s">
        <v>3109</v>
      </c>
      <c r="Q3529" s="24" t="s">
        <v>3110</v>
      </c>
      <c r="R3529" s="24" t="s">
        <v>988</v>
      </c>
    </row>
    <row r="3530" spans="1:18" ht="53.4">
      <c r="A3530" s="24">
        <v>3529</v>
      </c>
      <c r="B3530" s="24" t="s">
        <v>12949</v>
      </c>
      <c r="C3530" s="29">
        <v>202621009269</v>
      </c>
      <c r="D3530" s="24" t="s">
        <v>45</v>
      </c>
      <c r="E3530" s="24" t="s">
        <v>12950</v>
      </c>
      <c r="F3530" s="24" t="s">
        <v>3052</v>
      </c>
      <c r="G3530" s="24" t="s">
        <v>45</v>
      </c>
      <c r="H3530" s="25" t="s">
        <v>12951</v>
      </c>
      <c r="I3530" s="24" t="s">
        <v>23</v>
      </c>
      <c r="J3530" s="24" t="s">
        <v>3048</v>
      </c>
      <c r="K3530" s="26">
        <v>46014</v>
      </c>
      <c r="L3530" s="26">
        <v>46051</v>
      </c>
      <c r="M3530" s="26">
        <v>46051</v>
      </c>
      <c r="N3530" s="24"/>
      <c r="O3530" s="26">
        <v>46051</v>
      </c>
      <c r="P3530" s="24" t="s">
        <v>3049</v>
      </c>
      <c r="Q3530" s="24" t="s">
        <v>3050</v>
      </c>
      <c r="R3530" s="24" t="s">
        <v>988</v>
      </c>
    </row>
    <row r="3531" spans="1:18" ht="40.200000000000003">
      <c r="A3531" s="24">
        <v>3530</v>
      </c>
      <c r="B3531" s="24" t="s">
        <v>12952</v>
      </c>
      <c r="C3531" s="29">
        <v>202621009056</v>
      </c>
      <c r="D3531" s="24" t="s">
        <v>45</v>
      </c>
      <c r="E3531" s="24" t="s">
        <v>12953</v>
      </c>
      <c r="F3531" s="24" t="s">
        <v>3052</v>
      </c>
      <c r="G3531" s="24" t="s">
        <v>45</v>
      </c>
      <c r="H3531" s="25" t="s">
        <v>12954</v>
      </c>
      <c r="I3531" s="24" t="s">
        <v>23</v>
      </c>
      <c r="J3531" s="24" t="s">
        <v>3048</v>
      </c>
      <c r="K3531" s="26">
        <v>46017</v>
      </c>
      <c r="L3531" s="26">
        <v>46051</v>
      </c>
      <c r="M3531" s="26">
        <v>46051</v>
      </c>
      <c r="N3531" s="24"/>
      <c r="O3531" s="26">
        <v>46051</v>
      </c>
      <c r="P3531" s="24" t="s">
        <v>3388</v>
      </c>
      <c r="Q3531" s="24" t="s">
        <v>3389</v>
      </c>
      <c r="R3531" s="24" t="s">
        <v>988</v>
      </c>
    </row>
    <row r="3532" spans="1:18" ht="40.200000000000003">
      <c r="A3532" s="24">
        <v>3531</v>
      </c>
      <c r="B3532" s="24" t="s">
        <v>12955</v>
      </c>
      <c r="C3532" s="29">
        <v>202621008925</v>
      </c>
      <c r="D3532" s="24" t="s">
        <v>45</v>
      </c>
      <c r="E3532" s="24" t="s">
        <v>12956</v>
      </c>
      <c r="F3532" s="24" t="s">
        <v>3052</v>
      </c>
      <c r="G3532" s="24" t="s">
        <v>45</v>
      </c>
      <c r="H3532" s="25" t="s">
        <v>12957</v>
      </c>
      <c r="I3532" s="24" t="s">
        <v>23</v>
      </c>
      <c r="J3532" s="24" t="s">
        <v>3048</v>
      </c>
      <c r="K3532" s="26">
        <v>46030</v>
      </c>
      <c r="L3532" s="26">
        <v>46051</v>
      </c>
      <c r="M3532" s="26">
        <v>46051</v>
      </c>
      <c r="N3532" s="24"/>
      <c r="O3532" s="26">
        <v>46051</v>
      </c>
      <c r="P3532" s="24" t="s">
        <v>3404</v>
      </c>
      <c r="Q3532" s="24" t="s">
        <v>3405</v>
      </c>
      <c r="R3532" s="24" t="s">
        <v>988</v>
      </c>
    </row>
    <row r="3533" spans="1:18" ht="53.4">
      <c r="A3533" s="24">
        <v>3532</v>
      </c>
      <c r="B3533" s="24" t="s">
        <v>12958</v>
      </c>
      <c r="C3533" s="29">
        <v>202617009102</v>
      </c>
      <c r="D3533" s="24" t="s">
        <v>32</v>
      </c>
      <c r="E3533" s="24" t="s">
        <v>12959</v>
      </c>
      <c r="F3533" s="24" t="s">
        <v>3066</v>
      </c>
      <c r="G3533" s="24" t="s">
        <v>3067</v>
      </c>
      <c r="H3533" s="25" t="s">
        <v>12960</v>
      </c>
      <c r="I3533" s="24"/>
      <c r="J3533" s="24" t="s">
        <v>3048</v>
      </c>
      <c r="K3533" s="26">
        <v>46030</v>
      </c>
      <c r="L3533" s="26">
        <v>45261</v>
      </c>
      <c r="M3533" s="26">
        <v>46051</v>
      </c>
      <c r="N3533" s="24"/>
      <c r="O3533" s="26">
        <v>46051</v>
      </c>
      <c r="P3533" s="24" t="s">
        <v>3075</v>
      </c>
      <c r="Q3533" s="24" t="s">
        <v>3076</v>
      </c>
      <c r="R3533" s="24" t="s">
        <v>988</v>
      </c>
    </row>
    <row r="3534" spans="1:18" ht="40.200000000000003">
      <c r="A3534" s="24">
        <v>3533</v>
      </c>
      <c r="B3534" s="24" t="s">
        <v>12961</v>
      </c>
      <c r="C3534" s="29">
        <v>202617009054</v>
      </c>
      <c r="D3534" s="24" t="s">
        <v>32</v>
      </c>
      <c r="E3534" s="24" t="s">
        <v>12962</v>
      </c>
      <c r="F3534" s="24" t="s">
        <v>3066</v>
      </c>
      <c r="G3534" s="24" t="s">
        <v>3067</v>
      </c>
      <c r="H3534" s="25" t="s">
        <v>12963</v>
      </c>
      <c r="I3534" s="24"/>
      <c r="J3534" s="24" t="s">
        <v>3048</v>
      </c>
      <c r="K3534" s="26">
        <v>46043</v>
      </c>
      <c r="L3534" s="26">
        <v>45317</v>
      </c>
      <c r="M3534" s="26">
        <v>46051</v>
      </c>
      <c r="N3534" s="24"/>
      <c r="O3534" s="26">
        <v>46051</v>
      </c>
      <c r="P3534" s="24" t="s">
        <v>3141</v>
      </c>
      <c r="Q3534" s="24" t="s">
        <v>3142</v>
      </c>
      <c r="R3534" s="24" t="s">
        <v>988</v>
      </c>
    </row>
    <row r="3535" spans="1:18" ht="40.200000000000003">
      <c r="A3535" s="24">
        <v>3534</v>
      </c>
      <c r="B3535" s="24" t="s">
        <v>12964</v>
      </c>
      <c r="C3535" s="29">
        <v>202617009447</v>
      </c>
      <c r="D3535" s="24" t="s">
        <v>32</v>
      </c>
      <c r="E3535" s="24" t="s">
        <v>12965</v>
      </c>
      <c r="F3535" s="24" t="s">
        <v>3066</v>
      </c>
      <c r="G3535" s="24" t="s">
        <v>3067</v>
      </c>
      <c r="H3535" s="25" t="s">
        <v>12966</v>
      </c>
      <c r="I3535" s="24"/>
      <c r="J3535" s="24" t="s">
        <v>3048</v>
      </c>
      <c r="K3535" s="26">
        <v>46044</v>
      </c>
      <c r="L3535" s="26">
        <v>45317</v>
      </c>
      <c r="M3535" s="26">
        <v>46051</v>
      </c>
      <c r="N3535" s="24"/>
      <c r="O3535" s="26">
        <v>46052</v>
      </c>
      <c r="P3535" s="24" t="s">
        <v>3173</v>
      </c>
      <c r="Q3535" s="24" t="s">
        <v>3174</v>
      </c>
      <c r="R3535" s="24" t="s">
        <v>988</v>
      </c>
    </row>
    <row r="3536" spans="1:18" ht="40.200000000000003">
      <c r="A3536" s="24">
        <v>3535</v>
      </c>
      <c r="B3536" s="24" t="s">
        <v>12967</v>
      </c>
      <c r="C3536" s="29">
        <v>202617009118</v>
      </c>
      <c r="D3536" s="24" t="s">
        <v>32</v>
      </c>
      <c r="E3536" s="24" t="s">
        <v>12968</v>
      </c>
      <c r="F3536" s="24" t="s">
        <v>3066</v>
      </c>
      <c r="G3536" s="24" t="s">
        <v>3067</v>
      </c>
      <c r="H3536" s="25" t="s">
        <v>12969</v>
      </c>
      <c r="I3536" s="24"/>
      <c r="J3536" s="24" t="s">
        <v>3048</v>
      </c>
      <c r="K3536" s="26">
        <v>46044</v>
      </c>
      <c r="L3536" s="26">
        <v>45321</v>
      </c>
      <c r="M3536" s="26">
        <v>46051</v>
      </c>
      <c r="N3536" s="24"/>
      <c r="O3536" s="26">
        <v>46052</v>
      </c>
      <c r="P3536" s="24" t="s">
        <v>3254</v>
      </c>
      <c r="Q3536" s="24" t="s">
        <v>3255</v>
      </c>
      <c r="R3536" s="24" t="s">
        <v>988</v>
      </c>
    </row>
    <row r="3537" spans="1:18" ht="53.4">
      <c r="A3537" s="24">
        <v>3536</v>
      </c>
      <c r="B3537" s="24" t="s">
        <v>12970</v>
      </c>
      <c r="C3537" s="29">
        <v>202617009047</v>
      </c>
      <c r="D3537" s="24" t="s">
        <v>32</v>
      </c>
      <c r="E3537" s="24" t="s">
        <v>12971</v>
      </c>
      <c r="F3537" s="24" t="s">
        <v>3066</v>
      </c>
      <c r="G3537" s="24" t="s">
        <v>3067</v>
      </c>
      <c r="H3537" s="25" t="s">
        <v>12972</v>
      </c>
      <c r="I3537" s="24"/>
      <c r="J3537" s="24" t="s">
        <v>3048</v>
      </c>
      <c r="K3537" s="26">
        <v>46034</v>
      </c>
      <c r="L3537" s="26">
        <v>45271</v>
      </c>
      <c r="M3537" s="26">
        <v>46051</v>
      </c>
      <c r="N3537" s="24"/>
      <c r="O3537" s="26">
        <v>46051</v>
      </c>
      <c r="P3537" s="24" t="s">
        <v>3075</v>
      </c>
      <c r="Q3537" s="24" t="s">
        <v>3076</v>
      </c>
      <c r="R3537" s="24" t="s">
        <v>988</v>
      </c>
    </row>
    <row r="3538" spans="1:18" ht="40.200000000000003">
      <c r="A3538" s="24">
        <v>3537</v>
      </c>
      <c r="B3538" s="24" t="s">
        <v>12973</v>
      </c>
      <c r="C3538" s="29">
        <v>202641009435</v>
      </c>
      <c r="D3538" s="24" t="s">
        <v>472</v>
      </c>
      <c r="E3538" s="24" t="s">
        <v>649</v>
      </c>
      <c r="F3538" s="24" t="s">
        <v>3052</v>
      </c>
      <c r="G3538" s="24" t="s">
        <v>5276</v>
      </c>
      <c r="H3538" s="25" t="s">
        <v>12974</v>
      </c>
      <c r="I3538" s="24" t="s">
        <v>23</v>
      </c>
      <c r="J3538" s="24" t="s">
        <v>3048</v>
      </c>
      <c r="K3538" s="26">
        <v>45754</v>
      </c>
      <c r="L3538" s="26">
        <v>46051</v>
      </c>
      <c r="M3538" s="26">
        <v>46051</v>
      </c>
      <c r="N3538" s="24"/>
      <c r="O3538" s="26">
        <v>46056</v>
      </c>
      <c r="P3538" s="24" t="s">
        <v>7101</v>
      </c>
      <c r="Q3538" s="24" t="s">
        <v>3225</v>
      </c>
      <c r="R3538" s="24" t="s">
        <v>3022</v>
      </c>
    </row>
    <row r="3539" spans="1:18" ht="40.200000000000003">
      <c r="A3539" s="24">
        <v>3538</v>
      </c>
      <c r="B3539" s="24" t="s">
        <v>911</v>
      </c>
      <c r="C3539" s="29">
        <v>202614008953</v>
      </c>
      <c r="D3539" s="24" t="s">
        <v>173</v>
      </c>
      <c r="E3539" s="24" t="s">
        <v>912</v>
      </c>
      <c r="F3539" s="24" t="s">
        <v>3059</v>
      </c>
      <c r="G3539" s="24" t="s">
        <v>3891</v>
      </c>
      <c r="H3539" s="25" t="s">
        <v>12975</v>
      </c>
      <c r="I3539" s="24"/>
      <c r="J3539" s="24" t="s">
        <v>3048</v>
      </c>
      <c r="K3539" s="26">
        <v>46031</v>
      </c>
      <c r="L3539" s="26">
        <v>45755</v>
      </c>
      <c r="M3539" s="26">
        <v>46051</v>
      </c>
      <c r="N3539" s="26">
        <v>46699</v>
      </c>
      <c r="O3539" s="24"/>
      <c r="P3539" s="24" t="s">
        <v>3069</v>
      </c>
      <c r="Q3539" s="24" t="s">
        <v>3070</v>
      </c>
      <c r="R3539" s="24" t="s">
        <v>650</v>
      </c>
    </row>
    <row r="3540" spans="1:18" ht="27">
      <c r="A3540" s="24">
        <v>3539</v>
      </c>
      <c r="B3540" s="24" t="s">
        <v>12976</v>
      </c>
      <c r="C3540" s="29">
        <v>202647008927</v>
      </c>
      <c r="D3540" s="24" t="s">
        <v>97</v>
      </c>
      <c r="E3540" s="24" t="s">
        <v>12977</v>
      </c>
      <c r="F3540" s="24" t="s">
        <v>3066</v>
      </c>
      <c r="G3540" s="24" t="s">
        <v>11900</v>
      </c>
      <c r="H3540" s="25" t="s">
        <v>12978</v>
      </c>
      <c r="I3540" s="24"/>
      <c r="J3540" s="24" t="s">
        <v>3048</v>
      </c>
      <c r="K3540" s="26">
        <v>46037</v>
      </c>
      <c r="L3540" s="26">
        <v>45135</v>
      </c>
      <c r="M3540" s="26">
        <v>46051</v>
      </c>
      <c r="N3540" s="24"/>
      <c r="O3540" s="26">
        <v>46051</v>
      </c>
      <c r="P3540" s="24" t="s">
        <v>3062</v>
      </c>
      <c r="Q3540" s="24" t="s">
        <v>3063</v>
      </c>
      <c r="R3540" s="24" t="s">
        <v>988</v>
      </c>
    </row>
    <row r="3541" spans="1:18" ht="40.200000000000003">
      <c r="A3541" s="24">
        <v>3540</v>
      </c>
      <c r="B3541" s="24" t="s">
        <v>2101</v>
      </c>
      <c r="C3541" s="29">
        <v>202641009174</v>
      </c>
      <c r="D3541" s="24" t="s">
        <v>42</v>
      </c>
      <c r="E3541" s="24" t="s">
        <v>2102</v>
      </c>
      <c r="F3541" s="24" t="s">
        <v>3045</v>
      </c>
      <c r="G3541" s="24" t="s">
        <v>3252</v>
      </c>
      <c r="H3541" s="25" t="s">
        <v>12979</v>
      </c>
      <c r="I3541" s="24" t="s">
        <v>3152</v>
      </c>
      <c r="J3541" s="24" t="s">
        <v>3048</v>
      </c>
      <c r="K3541" s="26">
        <v>46051</v>
      </c>
      <c r="L3541" s="26">
        <v>46051</v>
      </c>
      <c r="M3541" s="26">
        <v>46051</v>
      </c>
      <c r="N3541" s="26">
        <v>46994</v>
      </c>
      <c r="O3541" s="24"/>
      <c r="P3541" s="24" t="s">
        <v>3114</v>
      </c>
      <c r="Q3541" s="24" t="s">
        <v>3094</v>
      </c>
      <c r="R3541" s="24" t="s">
        <v>968</v>
      </c>
    </row>
    <row r="3542" spans="1:18" ht="53.4">
      <c r="A3542" s="24">
        <v>3541</v>
      </c>
      <c r="B3542" s="24" t="s">
        <v>12980</v>
      </c>
      <c r="C3542" s="29">
        <v>202621009113</v>
      </c>
      <c r="D3542" s="24" t="s">
        <v>41</v>
      </c>
      <c r="E3542" s="24" t="s">
        <v>12981</v>
      </c>
      <c r="F3542" s="24" t="s">
        <v>3052</v>
      </c>
      <c r="G3542" s="24" t="s">
        <v>41</v>
      </c>
      <c r="H3542" s="25" t="s">
        <v>12982</v>
      </c>
      <c r="I3542" s="24" t="s">
        <v>23</v>
      </c>
      <c r="J3542" s="24" t="s">
        <v>3048</v>
      </c>
      <c r="K3542" s="26">
        <v>46007</v>
      </c>
      <c r="L3542" s="26">
        <v>46051</v>
      </c>
      <c r="M3542" s="26">
        <v>46051</v>
      </c>
      <c r="N3542" s="24"/>
      <c r="O3542" s="26">
        <v>46051</v>
      </c>
      <c r="P3542" s="24" t="s">
        <v>3278</v>
      </c>
      <c r="Q3542" s="24" t="s">
        <v>3279</v>
      </c>
      <c r="R3542" s="24" t="s">
        <v>988</v>
      </c>
    </row>
    <row r="3543" spans="1:18" ht="40.200000000000003">
      <c r="A3543" s="24">
        <v>3542</v>
      </c>
      <c r="B3543" s="24" t="s">
        <v>12983</v>
      </c>
      <c r="C3543" s="29">
        <v>202621008936</v>
      </c>
      <c r="D3543" s="24" t="s">
        <v>41</v>
      </c>
      <c r="E3543" s="24" t="s">
        <v>12984</v>
      </c>
      <c r="F3543" s="24" t="s">
        <v>3052</v>
      </c>
      <c r="G3543" s="24" t="s">
        <v>41</v>
      </c>
      <c r="H3543" s="25" t="s">
        <v>12985</v>
      </c>
      <c r="I3543" s="24" t="s">
        <v>23</v>
      </c>
      <c r="J3543" s="24" t="s">
        <v>3048</v>
      </c>
      <c r="K3543" s="26">
        <v>46017</v>
      </c>
      <c r="L3543" s="26">
        <v>46051</v>
      </c>
      <c r="M3543" s="26">
        <v>46051</v>
      </c>
      <c r="N3543" s="24"/>
      <c r="O3543" s="26">
        <v>46051</v>
      </c>
      <c r="P3543" s="24" t="s">
        <v>5161</v>
      </c>
      <c r="Q3543" s="24" t="s">
        <v>3423</v>
      </c>
      <c r="R3543" s="24" t="s">
        <v>988</v>
      </c>
    </row>
    <row r="3544" spans="1:18" ht="40.200000000000003">
      <c r="A3544" s="24">
        <v>3543</v>
      </c>
      <c r="B3544" s="24" t="s">
        <v>12986</v>
      </c>
      <c r="C3544" s="29">
        <v>202617009082</v>
      </c>
      <c r="D3544" s="24" t="s">
        <v>34</v>
      </c>
      <c r="E3544" s="24" t="s">
        <v>12987</v>
      </c>
      <c r="F3544" s="24" t="s">
        <v>3066</v>
      </c>
      <c r="G3544" s="24" t="s">
        <v>3067</v>
      </c>
      <c r="H3544" s="25" t="s">
        <v>12988</v>
      </c>
      <c r="I3544" s="24"/>
      <c r="J3544" s="24" t="s">
        <v>3048</v>
      </c>
      <c r="K3544" s="26">
        <v>46043</v>
      </c>
      <c r="L3544" s="26">
        <v>45149</v>
      </c>
      <c r="M3544" s="26">
        <v>46051</v>
      </c>
      <c r="N3544" s="24"/>
      <c r="O3544" s="26">
        <v>46051</v>
      </c>
      <c r="P3544" s="24" t="s">
        <v>3254</v>
      </c>
      <c r="Q3544" s="24" t="s">
        <v>3255</v>
      </c>
      <c r="R3544" s="24" t="s">
        <v>988</v>
      </c>
    </row>
    <row r="3545" spans="1:18" ht="40.200000000000003">
      <c r="A3545" s="24">
        <v>3544</v>
      </c>
      <c r="B3545" s="24" t="s">
        <v>12989</v>
      </c>
      <c r="C3545" s="29">
        <v>202641009084</v>
      </c>
      <c r="D3545" s="24" t="s">
        <v>43</v>
      </c>
      <c r="E3545" s="24" t="s">
        <v>12990</v>
      </c>
      <c r="F3545" s="24" t="s">
        <v>3052</v>
      </c>
      <c r="G3545" s="24" t="s">
        <v>43</v>
      </c>
      <c r="H3545" s="25" t="s">
        <v>12991</v>
      </c>
      <c r="I3545" s="24" t="s">
        <v>23</v>
      </c>
      <c r="J3545" s="24" t="s">
        <v>3048</v>
      </c>
      <c r="K3545" s="26">
        <v>46002</v>
      </c>
      <c r="L3545" s="26">
        <v>46051</v>
      </c>
      <c r="M3545" s="26">
        <v>46051</v>
      </c>
      <c r="N3545" s="24"/>
      <c r="O3545" s="26">
        <v>46051</v>
      </c>
      <c r="P3545" s="24" t="s">
        <v>3173</v>
      </c>
      <c r="Q3545" s="24" t="s">
        <v>3174</v>
      </c>
      <c r="R3545" s="24" t="s">
        <v>988</v>
      </c>
    </row>
    <row r="3546" spans="1:18" ht="40.200000000000003">
      <c r="A3546" s="24">
        <v>3545</v>
      </c>
      <c r="B3546" s="24" t="s">
        <v>12992</v>
      </c>
      <c r="C3546" s="29">
        <v>202647009161</v>
      </c>
      <c r="D3546" s="24" t="s">
        <v>31</v>
      </c>
      <c r="E3546" s="24" t="s">
        <v>12993</v>
      </c>
      <c r="F3546" s="24" t="s">
        <v>3091</v>
      </c>
      <c r="G3546" s="24" t="s">
        <v>31</v>
      </c>
      <c r="H3546" s="25" t="s">
        <v>12994</v>
      </c>
      <c r="I3546" s="24"/>
      <c r="J3546" s="24" t="s">
        <v>3048</v>
      </c>
      <c r="K3546" s="26">
        <v>46044</v>
      </c>
      <c r="L3546" s="26">
        <v>45182</v>
      </c>
      <c r="M3546" s="26">
        <v>46051</v>
      </c>
      <c r="N3546" s="24"/>
      <c r="O3546" s="26">
        <v>46051</v>
      </c>
      <c r="P3546" s="24" t="s">
        <v>3359</v>
      </c>
      <c r="Q3546" s="24" t="s">
        <v>3360</v>
      </c>
      <c r="R3546" s="24" t="s">
        <v>988</v>
      </c>
    </row>
    <row r="3547" spans="1:18" ht="27">
      <c r="A3547" s="24">
        <v>3546</v>
      </c>
      <c r="B3547" s="24" t="s">
        <v>12995</v>
      </c>
      <c r="C3547" s="29">
        <v>202647009160</v>
      </c>
      <c r="D3547" s="24" t="s">
        <v>31</v>
      </c>
      <c r="E3547" s="24" t="s">
        <v>12996</v>
      </c>
      <c r="F3547" s="24" t="s">
        <v>3091</v>
      </c>
      <c r="G3547" s="24" t="s">
        <v>31</v>
      </c>
      <c r="H3547" s="25" t="s">
        <v>12997</v>
      </c>
      <c r="I3547" s="24"/>
      <c r="J3547" s="24" t="s">
        <v>3048</v>
      </c>
      <c r="K3547" s="26">
        <v>46045</v>
      </c>
      <c r="L3547" s="26">
        <v>45197</v>
      </c>
      <c r="M3547" s="26">
        <v>46051</v>
      </c>
      <c r="N3547" s="24"/>
      <c r="O3547" s="26">
        <v>46051</v>
      </c>
      <c r="P3547" s="24" t="s">
        <v>3093</v>
      </c>
      <c r="Q3547" s="24" t="s">
        <v>3094</v>
      </c>
      <c r="R3547" s="24" t="s">
        <v>988</v>
      </c>
    </row>
    <row r="3548" spans="1:18" ht="27">
      <c r="A3548" s="24">
        <v>3547</v>
      </c>
      <c r="B3548" s="24" t="s">
        <v>12998</v>
      </c>
      <c r="C3548" s="29">
        <v>202647009065</v>
      </c>
      <c r="D3548" s="24" t="s">
        <v>31</v>
      </c>
      <c r="E3548" s="24" t="s">
        <v>12999</v>
      </c>
      <c r="F3548" s="24" t="s">
        <v>3091</v>
      </c>
      <c r="G3548" s="24" t="s">
        <v>31</v>
      </c>
      <c r="H3548" s="25" t="s">
        <v>13000</v>
      </c>
      <c r="I3548" s="24"/>
      <c r="J3548" s="24" t="s">
        <v>3048</v>
      </c>
      <c r="K3548" s="26">
        <v>46045</v>
      </c>
      <c r="L3548" s="26">
        <v>45181</v>
      </c>
      <c r="M3548" s="26">
        <v>46051</v>
      </c>
      <c r="N3548" s="24"/>
      <c r="O3548" s="26">
        <v>46051</v>
      </c>
      <c r="P3548" s="24" t="s">
        <v>3093</v>
      </c>
      <c r="Q3548" s="24" t="s">
        <v>3094</v>
      </c>
      <c r="R3548" s="24" t="s">
        <v>988</v>
      </c>
    </row>
    <row r="3549" spans="1:18" ht="40.200000000000003">
      <c r="A3549" s="24">
        <v>3548</v>
      </c>
      <c r="B3549" s="24" t="s">
        <v>13001</v>
      </c>
      <c r="C3549" s="29">
        <v>202647009436</v>
      </c>
      <c r="D3549" s="24" t="s">
        <v>31</v>
      </c>
      <c r="E3549" s="24" t="s">
        <v>13002</v>
      </c>
      <c r="F3549" s="24" t="s">
        <v>3091</v>
      </c>
      <c r="G3549" s="24" t="s">
        <v>31</v>
      </c>
      <c r="H3549" s="25" t="s">
        <v>13003</v>
      </c>
      <c r="I3549" s="24"/>
      <c r="J3549" s="24" t="s">
        <v>3048</v>
      </c>
      <c r="K3549" s="26">
        <v>46045</v>
      </c>
      <c r="L3549" s="26">
        <v>46051</v>
      </c>
      <c r="M3549" s="26">
        <v>46051</v>
      </c>
      <c r="N3549" s="24"/>
      <c r="O3549" s="26">
        <v>46051</v>
      </c>
      <c r="P3549" s="24" t="s">
        <v>3103</v>
      </c>
      <c r="Q3549" s="24" t="s">
        <v>3104</v>
      </c>
      <c r="R3549" s="24" t="s">
        <v>988</v>
      </c>
    </row>
    <row r="3550" spans="1:18" ht="40.200000000000003">
      <c r="A3550" s="24">
        <v>3549</v>
      </c>
      <c r="B3550" s="24" t="s">
        <v>13004</v>
      </c>
      <c r="C3550" s="29">
        <v>202647009453</v>
      </c>
      <c r="D3550" s="24" t="s">
        <v>31</v>
      </c>
      <c r="E3550" s="24" t="s">
        <v>13005</v>
      </c>
      <c r="F3550" s="24" t="s">
        <v>3091</v>
      </c>
      <c r="G3550" s="24" t="s">
        <v>31</v>
      </c>
      <c r="H3550" s="25" t="s">
        <v>13006</v>
      </c>
      <c r="I3550" s="24"/>
      <c r="J3550" s="24" t="s">
        <v>3048</v>
      </c>
      <c r="K3550" s="26">
        <v>46045</v>
      </c>
      <c r="L3550" s="26">
        <v>45184</v>
      </c>
      <c r="M3550" s="26">
        <v>46051</v>
      </c>
      <c r="N3550" s="24"/>
      <c r="O3550" s="26">
        <v>46051</v>
      </c>
      <c r="P3550" s="24" t="s">
        <v>3103</v>
      </c>
      <c r="Q3550" s="24" t="s">
        <v>3104</v>
      </c>
      <c r="R3550" s="24" t="s">
        <v>988</v>
      </c>
    </row>
    <row r="3551" spans="1:18" ht="53.4">
      <c r="A3551" s="24">
        <v>3550</v>
      </c>
      <c r="B3551" s="24" t="s">
        <v>13007</v>
      </c>
      <c r="C3551" s="29">
        <v>202647008963</v>
      </c>
      <c r="D3551" s="24" t="s">
        <v>31</v>
      </c>
      <c r="E3551" s="24" t="s">
        <v>13008</v>
      </c>
      <c r="F3551" s="24" t="s">
        <v>3091</v>
      </c>
      <c r="G3551" s="24" t="s">
        <v>31</v>
      </c>
      <c r="H3551" s="25" t="s">
        <v>13009</v>
      </c>
      <c r="I3551" s="24"/>
      <c r="J3551" s="24" t="s">
        <v>3048</v>
      </c>
      <c r="K3551" s="26">
        <v>46045</v>
      </c>
      <c r="L3551" s="26">
        <v>46051</v>
      </c>
      <c r="M3551" s="26">
        <v>46051</v>
      </c>
      <c r="N3551" s="24"/>
      <c r="O3551" s="26">
        <v>46051</v>
      </c>
      <c r="P3551" s="24" t="s">
        <v>3352</v>
      </c>
      <c r="Q3551" s="24" t="s">
        <v>3216</v>
      </c>
      <c r="R3551" s="24" t="s">
        <v>988</v>
      </c>
    </row>
    <row r="3552" spans="1:18" ht="66.599999999999994">
      <c r="A3552" s="24">
        <v>3551</v>
      </c>
      <c r="B3552" s="24" t="s">
        <v>13010</v>
      </c>
      <c r="C3552" s="29">
        <v>202647008962</v>
      </c>
      <c r="D3552" s="24" t="s">
        <v>31</v>
      </c>
      <c r="E3552" s="24" t="s">
        <v>13011</v>
      </c>
      <c r="F3552" s="24" t="s">
        <v>3091</v>
      </c>
      <c r="G3552" s="24" t="s">
        <v>31</v>
      </c>
      <c r="H3552" s="25" t="s">
        <v>13012</v>
      </c>
      <c r="I3552" s="24"/>
      <c r="J3552" s="24" t="s">
        <v>3048</v>
      </c>
      <c r="K3552" s="26">
        <v>46045</v>
      </c>
      <c r="L3552" s="26">
        <v>45182</v>
      </c>
      <c r="M3552" s="26">
        <v>46051</v>
      </c>
      <c r="N3552" s="24"/>
      <c r="O3552" s="26">
        <v>46051</v>
      </c>
      <c r="P3552" s="24" t="s">
        <v>3215</v>
      </c>
      <c r="Q3552" s="24" t="s">
        <v>3216</v>
      </c>
      <c r="R3552" s="24" t="s">
        <v>988</v>
      </c>
    </row>
    <row r="3553" spans="1:18" ht="40.200000000000003">
      <c r="A3553" s="24">
        <v>3552</v>
      </c>
      <c r="B3553" s="24" t="s">
        <v>13013</v>
      </c>
      <c r="C3553" s="29">
        <v>202647009097</v>
      </c>
      <c r="D3553" s="24" t="s">
        <v>31</v>
      </c>
      <c r="E3553" s="24" t="s">
        <v>13014</v>
      </c>
      <c r="F3553" s="24" t="s">
        <v>3091</v>
      </c>
      <c r="G3553" s="24" t="s">
        <v>31</v>
      </c>
      <c r="H3553" s="25" t="s">
        <v>13015</v>
      </c>
      <c r="I3553" s="24"/>
      <c r="J3553" s="24" t="s">
        <v>3048</v>
      </c>
      <c r="K3553" s="26">
        <v>46045</v>
      </c>
      <c r="L3553" s="26">
        <v>46051</v>
      </c>
      <c r="M3553" s="26">
        <v>46051</v>
      </c>
      <c r="N3553" s="24"/>
      <c r="O3553" s="26">
        <v>46051</v>
      </c>
      <c r="P3553" s="24" t="s">
        <v>4022</v>
      </c>
      <c r="Q3553" s="24" t="s">
        <v>3104</v>
      </c>
      <c r="R3553" s="24" t="s">
        <v>988</v>
      </c>
    </row>
    <row r="3554" spans="1:18" ht="53.4">
      <c r="A3554" s="24">
        <v>3553</v>
      </c>
      <c r="B3554" s="24" t="s">
        <v>13016</v>
      </c>
      <c r="C3554" s="29">
        <v>202617009456</v>
      </c>
      <c r="D3554" s="24" t="s">
        <v>31</v>
      </c>
      <c r="E3554" s="24" t="s">
        <v>13017</v>
      </c>
      <c r="F3554" s="24" t="s">
        <v>3091</v>
      </c>
      <c r="G3554" s="24" t="s">
        <v>31</v>
      </c>
      <c r="H3554" s="25" t="s">
        <v>13018</v>
      </c>
      <c r="I3554" s="24"/>
      <c r="J3554" s="24" t="s">
        <v>3048</v>
      </c>
      <c r="K3554" s="26">
        <v>46044</v>
      </c>
      <c r="L3554" s="26">
        <v>45183</v>
      </c>
      <c r="M3554" s="26">
        <v>46051</v>
      </c>
      <c r="N3554" s="24"/>
      <c r="O3554" s="26">
        <v>46051</v>
      </c>
      <c r="P3554" s="24" t="s">
        <v>3364</v>
      </c>
      <c r="Q3554" s="24" t="s">
        <v>3255</v>
      </c>
      <c r="R3554" s="24" t="s">
        <v>988</v>
      </c>
    </row>
    <row r="3555" spans="1:18" ht="53.4">
      <c r="A3555" s="24">
        <v>3554</v>
      </c>
      <c r="B3555" s="24" t="s">
        <v>13019</v>
      </c>
      <c r="C3555" s="29">
        <v>202617009325</v>
      </c>
      <c r="D3555" s="24" t="s">
        <v>31</v>
      </c>
      <c r="E3555" s="24" t="s">
        <v>13020</v>
      </c>
      <c r="F3555" s="24" t="s">
        <v>3091</v>
      </c>
      <c r="G3555" s="24" t="s">
        <v>31</v>
      </c>
      <c r="H3555" s="25" t="s">
        <v>13021</v>
      </c>
      <c r="I3555" s="24"/>
      <c r="J3555" s="24" t="s">
        <v>3048</v>
      </c>
      <c r="K3555" s="26">
        <v>46044</v>
      </c>
      <c r="L3555" s="26">
        <v>46051</v>
      </c>
      <c r="M3555" s="26">
        <v>46051</v>
      </c>
      <c r="N3555" s="24"/>
      <c r="O3555" s="26">
        <v>46051</v>
      </c>
      <c r="P3555" s="24" t="s">
        <v>3364</v>
      </c>
      <c r="Q3555" s="24" t="s">
        <v>3255</v>
      </c>
      <c r="R3555" s="24" t="s">
        <v>988</v>
      </c>
    </row>
    <row r="3556" spans="1:18" ht="27">
      <c r="A3556" s="24">
        <v>3555</v>
      </c>
      <c r="B3556" s="24" t="s">
        <v>2105</v>
      </c>
      <c r="C3556" s="29">
        <v>202641009044</v>
      </c>
      <c r="D3556" s="24" t="s">
        <v>31</v>
      </c>
      <c r="E3556" s="24" t="s">
        <v>2106</v>
      </c>
      <c r="F3556" s="24" t="s">
        <v>3091</v>
      </c>
      <c r="G3556" s="24" t="s">
        <v>31</v>
      </c>
      <c r="H3556" s="25" t="s">
        <v>3630</v>
      </c>
      <c r="I3556" s="24" t="s">
        <v>3152</v>
      </c>
      <c r="J3556" s="24" t="s">
        <v>3048</v>
      </c>
      <c r="K3556" s="26">
        <v>46051</v>
      </c>
      <c r="L3556" s="26">
        <v>46051</v>
      </c>
      <c r="M3556" s="26">
        <v>46051</v>
      </c>
      <c r="N3556" s="26">
        <v>46994</v>
      </c>
      <c r="O3556" s="24"/>
      <c r="P3556" s="24" t="s">
        <v>3098</v>
      </c>
      <c r="Q3556" s="24" t="s">
        <v>3099</v>
      </c>
      <c r="R3556" s="24" t="s">
        <v>968</v>
      </c>
    </row>
    <row r="3557" spans="1:18" ht="53.4">
      <c r="A3557" s="24">
        <v>3556</v>
      </c>
      <c r="B3557" s="24" t="s">
        <v>13022</v>
      </c>
      <c r="C3557" s="29">
        <v>202647008992</v>
      </c>
      <c r="D3557" s="24" t="s">
        <v>31</v>
      </c>
      <c r="E3557" s="24" t="s">
        <v>13023</v>
      </c>
      <c r="F3557" s="24" t="s">
        <v>3091</v>
      </c>
      <c r="G3557" s="24" t="s">
        <v>31</v>
      </c>
      <c r="H3557" s="25" t="s">
        <v>13024</v>
      </c>
      <c r="I3557" s="24"/>
      <c r="J3557" s="24" t="s">
        <v>3048</v>
      </c>
      <c r="K3557" s="26">
        <v>46049</v>
      </c>
      <c r="L3557" s="26">
        <v>45197</v>
      </c>
      <c r="M3557" s="26">
        <v>46051</v>
      </c>
      <c r="N3557" s="24"/>
      <c r="O3557" s="26">
        <v>46051</v>
      </c>
      <c r="P3557" s="24" t="s">
        <v>3908</v>
      </c>
      <c r="Q3557" s="24" t="s">
        <v>3193</v>
      </c>
      <c r="R3557" s="24" t="s">
        <v>988</v>
      </c>
    </row>
    <row r="3558" spans="1:18" ht="53.4">
      <c r="A3558" s="24">
        <v>3557</v>
      </c>
      <c r="B3558" s="24" t="s">
        <v>13025</v>
      </c>
      <c r="C3558" s="29">
        <v>202617009098</v>
      </c>
      <c r="D3558" s="24" t="s">
        <v>31</v>
      </c>
      <c r="E3558" s="24" t="s">
        <v>13026</v>
      </c>
      <c r="F3558" s="24" t="s">
        <v>3091</v>
      </c>
      <c r="G3558" s="24" t="s">
        <v>31</v>
      </c>
      <c r="H3558" s="25" t="s">
        <v>13027</v>
      </c>
      <c r="I3558" s="24"/>
      <c r="J3558" s="24" t="s">
        <v>3048</v>
      </c>
      <c r="K3558" s="26">
        <v>46045</v>
      </c>
      <c r="L3558" s="26">
        <v>46051</v>
      </c>
      <c r="M3558" s="26">
        <v>46051</v>
      </c>
      <c r="N3558" s="24"/>
      <c r="O3558" s="26">
        <v>46051</v>
      </c>
      <c r="P3558" s="24" t="s">
        <v>3069</v>
      </c>
      <c r="Q3558" s="24" t="s">
        <v>3070</v>
      </c>
      <c r="R3558" s="24" t="s">
        <v>988</v>
      </c>
    </row>
    <row r="3559" spans="1:18" ht="40.200000000000003">
      <c r="A3559" s="24">
        <v>3558</v>
      </c>
      <c r="B3559" s="24" t="s">
        <v>2107</v>
      </c>
      <c r="C3559" s="29">
        <v>202641009099</v>
      </c>
      <c r="D3559" s="24" t="s">
        <v>31</v>
      </c>
      <c r="E3559" s="24" t="s">
        <v>2108</v>
      </c>
      <c r="F3559" s="24" t="s">
        <v>3091</v>
      </c>
      <c r="G3559" s="24" t="s">
        <v>31</v>
      </c>
      <c r="H3559" s="25" t="s">
        <v>13028</v>
      </c>
      <c r="I3559" s="24" t="s">
        <v>3152</v>
      </c>
      <c r="J3559" s="24" t="s">
        <v>3048</v>
      </c>
      <c r="K3559" s="26">
        <v>46051</v>
      </c>
      <c r="L3559" s="26">
        <v>46051</v>
      </c>
      <c r="M3559" s="26">
        <v>46051</v>
      </c>
      <c r="N3559" s="26">
        <v>46994</v>
      </c>
      <c r="O3559" s="24"/>
      <c r="P3559" s="24" t="s">
        <v>3103</v>
      </c>
      <c r="Q3559" s="24" t="s">
        <v>3104</v>
      </c>
      <c r="R3559" s="24" t="s">
        <v>968</v>
      </c>
    </row>
    <row r="3560" spans="1:18" ht="40.200000000000003">
      <c r="A3560" s="24">
        <v>3559</v>
      </c>
      <c r="B3560" s="24" t="s">
        <v>2109</v>
      </c>
      <c r="C3560" s="29">
        <v>202641009064</v>
      </c>
      <c r="D3560" s="24" t="s">
        <v>31</v>
      </c>
      <c r="E3560" s="24" t="s">
        <v>2110</v>
      </c>
      <c r="F3560" s="24" t="s">
        <v>3091</v>
      </c>
      <c r="G3560" s="24" t="s">
        <v>31</v>
      </c>
      <c r="H3560" s="25" t="s">
        <v>13029</v>
      </c>
      <c r="I3560" s="24" t="s">
        <v>23</v>
      </c>
      <c r="J3560" s="24" t="s">
        <v>3048</v>
      </c>
      <c r="K3560" s="26">
        <v>46051</v>
      </c>
      <c r="L3560" s="26">
        <v>46051</v>
      </c>
      <c r="M3560" s="26">
        <v>46051</v>
      </c>
      <c r="N3560" s="26">
        <v>46994</v>
      </c>
      <c r="O3560" s="24"/>
      <c r="P3560" s="24" t="s">
        <v>3352</v>
      </c>
      <c r="Q3560" s="24" t="s">
        <v>3216</v>
      </c>
      <c r="R3560" s="24" t="s">
        <v>974</v>
      </c>
    </row>
    <row r="3561" spans="1:18" ht="40.200000000000003">
      <c r="A3561" s="24">
        <v>3560</v>
      </c>
      <c r="B3561" s="24" t="s">
        <v>13030</v>
      </c>
      <c r="C3561" s="29">
        <v>202647009162</v>
      </c>
      <c r="D3561" s="24" t="s">
        <v>31</v>
      </c>
      <c r="E3561" s="24" t="s">
        <v>13031</v>
      </c>
      <c r="F3561" s="24" t="s">
        <v>3091</v>
      </c>
      <c r="G3561" s="24" t="s">
        <v>31</v>
      </c>
      <c r="H3561" s="25" t="s">
        <v>13032</v>
      </c>
      <c r="I3561" s="24"/>
      <c r="J3561" s="24" t="s">
        <v>3048</v>
      </c>
      <c r="K3561" s="26">
        <v>46049</v>
      </c>
      <c r="L3561" s="26">
        <v>45197</v>
      </c>
      <c r="M3561" s="26">
        <v>46051</v>
      </c>
      <c r="N3561" s="24"/>
      <c r="O3561" s="26">
        <v>46051</v>
      </c>
      <c r="P3561" s="24" t="s">
        <v>3352</v>
      </c>
      <c r="Q3561" s="24" t="s">
        <v>3216</v>
      </c>
      <c r="R3561" s="24" t="s">
        <v>988</v>
      </c>
    </row>
    <row r="3562" spans="1:18" ht="53.4">
      <c r="A3562" s="24">
        <v>3561</v>
      </c>
      <c r="B3562" s="24" t="s">
        <v>2137</v>
      </c>
      <c r="C3562" s="29">
        <v>202611010182</v>
      </c>
      <c r="D3562" s="24" t="s">
        <v>33</v>
      </c>
      <c r="E3562" s="24" t="s">
        <v>2138</v>
      </c>
      <c r="F3562" s="24" t="s">
        <v>3052</v>
      </c>
      <c r="G3562" s="24" t="s">
        <v>3319</v>
      </c>
      <c r="H3562" s="25" t="s">
        <v>13033</v>
      </c>
      <c r="I3562" s="24" t="s">
        <v>3152</v>
      </c>
      <c r="J3562" s="24" t="s">
        <v>3048</v>
      </c>
      <c r="K3562" s="26">
        <v>46049</v>
      </c>
      <c r="L3562" s="26">
        <v>46052</v>
      </c>
      <c r="M3562" s="26">
        <v>46052</v>
      </c>
      <c r="N3562" s="26">
        <v>46995</v>
      </c>
      <c r="O3562" s="24"/>
      <c r="P3562" s="24" t="s">
        <v>3141</v>
      </c>
      <c r="Q3562" s="24" t="s">
        <v>3142</v>
      </c>
      <c r="R3562" s="24" t="s">
        <v>968</v>
      </c>
    </row>
    <row r="3563" spans="1:18" ht="53.4">
      <c r="A3563" s="24">
        <v>3562</v>
      </c>
      <c r="B3563" s="24" t="s">
        <v>2131</v>
      </c>
      <c r="C3563" s="29">
        <v>202641010164</v>
      </c>
      <c r="D3563" s="24" t="s">
        <v>33</v>
      </c>
      <c r="E3563" s="24" t="s">
        <v>2132</v>
      </c>
      <c r="F3563" s="24" t="s">
        <v>3052</v>
      </c>
      <c r="G3563" s="24" t="s">
        <v>3319</v>
      </c>
      <c r="H3563" s="25" t="s">
        <v>13034</v>
      </c>
      <c r="I3563" s="24" t="s">
        <v>3152</v>
      </c>
      <c r="J3563" s="24" t="s">
        <v>3048</v>
      </c>
      <c r="K3563" s="26">
        <v>46050</v>
      </c>
      <c r="L3563" s="26">
        <v>46052</v>
      </c>
      <c r="M3563" s="26">
        <v>46052</v>
      </c>
      <c r="N3563" s="26">
        <v>46995</v>
      </c>
      <c r="O3563" s="24"/>
      <c r="P3563" s="24" t="s">
        <v>4128</v>
      </c>
      <c r="Q3563" s="24" t="s">
        <v>3360</v>
      </c>
      <c r="R3563" s="24" t="s">
        <v>968</v>
      </c>
    </row>
    <row r="3564" spans="1:18" ht="40.200000000000003">
      <c r="A3564" s="24">
        <v>3563</v>
      </c>
      <c r="B3564" s="24" t="s">
        <v>2123</v>
      </c>
      <c r="C3564" s="29">
        <v>202641009847</v>
      </c>
      <c r="D3564" s="24" t="s">
        <v>33</v>
      </c>
      <c r="E3564" s="24" t="s">
        <v>2124</v>
      </c>
      <c r="F3564" s="24" t="s">
        <v>3052</v>
      </c>
      <c r="G3564" s="24" t="s">
        <v>3319</v>
      </c>
      <c r="H3564" s="25" t="s">
        <v>13035</v>
      </c>
      <c r="I3564" s="24" t="s">
        <v>3152</v>
      </c>
      <c r="J3564" s="24" t="s">
        <v>3048</v>
      </c>
      <c r="K3564" s="26">
        <v>46051</v>
      </c>
      <c r="L3564" s="26">
        <v>46052</v>
      </c>
      <c r="M3564" s="26">
        <v>46052</v>
      </c>
      <c r="N3564" s="26">
        <v>46995</v>
      </c>
      <c r="O3564" s="24"/>
      <c r="P3564" s="24" t="s">
        <v>3079</v>
      </c>
      <c r="Q3564" s="24" t="s">
        <v>3080</v>
      </c>
      <c r="R3564" s="24" t="s">
        <v>968</v>
      </c>
    </row>
    <row r="3565" spans="1:18" ht="27">
      <c r="A3565" s="24">
        <v>3564</v>
      </c>
      <c r="B3565" s="24" t="s">
        <v>13036</v>
      </c>
      <c r="C3565" s="29">
        <v>202647010124</v>
      </c>
      <c r="D3565" s="24" t="s">
        <v>141</v>
      </c>
      <c r="E3565" s="24" t="s">
        <v>13037</v>
      </c>
      <c r="F3565" s="24" t="s">
        <v>3208</v>
      </c>
      <c r="G3565" s="24" t="s">
        <v>13038</v>
      </c>
      <c r="H3565" s="25" t="s">
        <v>13039</v>
      </c>
      <c r="I3565" s="24"/>
      <c r="J3565" s="24" t="s">
        <v>3048</v>
      </c>
      <c r="K3565" s="26">
        <v>46031</v>
      </c>
      <c r="L3565" s="26">
        <v>45125</v>
      </c>
      <c r="M3565" s="26">
        <v>46052</v>
      </c>
      <c r="N3565" s="24"/>
      <c r="O3565" s="26">
        <v>46052</v>
      </c>
      <c r="P3565" s="24" t="s">
        <v>3321</v>
      </c>
      <c r="Q3565" s="24" t="s">
        <v>3322</v>
      </c>
      <c r="R3565" s="24" t="s">
        <v>988</v>
      </c>
    </row>
    <row r="3566" spans="1:18" ht="40.200000000000003">
      <c r="A3566" s="24">
        <v>3565</v>
      </c>
      <c r="B3566" s="24" t="s">
        <v>13040</v>
      </c>
      <c r="C3566" s="29">
        <v>202617009826</v>
      </c>
      <c r="D3566" s="24" t="s">
        <v>59</v>
      </c>
      <c r="E3566" s="24" t="s">
        <v>13041</v>
      </c>
      <c r="F3566" s="24" t="s">
        <v>3066</v>
      </c>
      <c r="G3566" s="24" t="s">
        <v>3319</v>
      </c>
      <c r="H3566" s="25" t="s">
        <v>13042</v>
      </c>
      <c r="I3566" s="24"/>
      <c r="J3566" s="24" t="s">
        <v>3048</v>
      </c>
      <c r="K3566" s="26">
        <v>46017</v>
      </c>
      <c r="L3566" s="26">
        <v>45126</v>
      </c>
      <c r="M3566" s="26">
        <v>46052</v>
      </c>
      <c r="N3566" s="24"/>
      <c r="O3566" s="26">
        <v>46052</v>
      </c>
      <c r="P3566" s="24" t="s">
        <v>3284</v>
      </c>
      <c r="Q3566" s="24" t="s">
        <v>3285</v>
      </c>
      <c r="R3566" s="24" t="s">
        <v>988</v>
      </c>
    </row>
    <row r="3567" spans="1:18" ht="53.4">
      <c r="A3567" s="24">
        <v>3566</v>
      </c>
      <c r="B3567" s="24" t="s">
        <v>2121</v>
      </c>
      <c r="C3567" s="29">
        <v>202641009942</v>
      </c>
      <c r="D3567" s="24" t="s">
        <v>109</v>
      </c>
      <c r="E3567" s="24" t="s">
        <v>2122</v>
      </c>
      <c r="F3567" s="24" t="s">
        <v>3091</v>
      </c>
      <c r="G3567" s="24" t="s">
        <v>5368</v>
      </c>
      <c r="H3567" s="25" t="s">
        <v>13043</v>
      </c>
      <c r="I3567" s="24" t="s">
        <v>3152</v>
      </c>
      <c r="J3567" s="24" t="s">
        <v>3048</v>
      </c>
      <c r="K3567" s="26">
        <v>46051</v>
      </c>
      <c r="L3567" s="26">
        <v>46052</v>
      </c>
      <c r="M3567" s="26">
        <v>46052</v>
      </c>
      <c r="N3567" s="26">
        <v>46995</v>
      </c>
      <c r="O3567" s="24"/>
      <c r="P3567" s="24" t="s">
        <v>3321</v>
      </c>
      <c r="Q3567" s="24" t="s">
        <v>3322</v>
      </c>
      <c r="R3567" s="24" t="s">
        <v>968</v>
      </c>
    </row>
    <row r="3568" spans="1:18" ht="40.200000000000003">
      <c r="A3568" s="24">
        <v>3567</v>
      </c>
      <c r="B3568" s="24" t="s">
        <v>13044</v>
      </c>
      <c r="C3568" s="29">
        <v>202647009765</v>
      </c>
      <c r="D3568" s="24" t="s">
        <v>352</v>
      </c>
      <c r="E3568" s="24" t="s">
        <v>13045</v>
      </c>
      <c r="F3568" s="24" t="s">
        <v>3312</v>
      </c>
      <c r="G3568" s="24" t="s">
        <v>13046</v>
      </c>
      <c r="H3568" s="25" t="s">
        <v>13047</v>
      </c>
      <c r="I3568" s="24"/>
      <c r="J3568" s="24" t="s">
        <v>3048</v>
      </c>
      <c r="K3568" s="26">
        <v>46007</v>
      </c>
      <c r="L3568" s="26">
        <v>46052</v>
      </c>
      <c r="M3568" s="26">
        <v>46052</v>
      </c>
      <c r="N3568" s="24"/>
      <c r="O3568" s="26">
        <v>46052</v>
      </c>
      <c r="P3568" s="24" t="s">
        <v>3062</v>
      </c>
      <c r="Q3568" s="24" t="s">
        <v>3063</v>
      </c>
      <c r="R3568" s="24" t="s">
        <v>988</v>
      </c>
    </row>
    <row r="3569" spans="1:18" ht="53.4">
      <c r="A3569" s="24">
        <v>3568</v>
      </c>
      <c r="B3569" s="24" t="s">
        <v>13048</v>
      </c>
      <c r="C3569" s="29">
        <v>202644010210</v>
      </c>
      <c r="D3569" s="24" t="s">
        <v>39</v>
      </c>
      <c r="E3569" s="24" t="s">
        <v>13049</v>
      </c>
      <c r="F3569" s="24" t="s">
        <v>3165</v>
      </c>
      <c r="G3569" s="24" t="s">
        <v>3166</v>
      </c>
      <c r="H3569" s="25" t="s">
        <v>13050</v>
      </c>
      <c r="I3569" s="24"/>
      <c r="J3569" s="24" t="s">
        <v>3048</v>
      </c>
      <c r="K3569" s="26">
        <v>46015</v>
      </c>
      <c r="L3569" s="26">
        <v>45709</v>
      </c>
      <c r="M3569" s="26">
        <v>46052</v>
      </c>
      <c r="N3569" s="24"/>
      <c r="O3569" s="26">
        <v>46052</v>
      </c>
      <c r="P3569" s="24" t="s">
        <v>3321</v>
      </c>
      <c r="Q3569" s="24" t="s">
        <v>3322</v>
      </c>
      <c r="R3569" s="24" t="s">
        <v>988</v>
      </c>
    </row>
    <row r="3570" spans="1:18" ht="40.200000000000003">
      <c r="A3570" s="24">
        <v>3569</v>
      </c>
      <c r="B3570" s="24" t="s">
        <v>13051</v>
      </c>
      <c r="C3570" s="29">
        <v>202644009907</v>
      </c>
      <c r="D3570" s="24" t="s">
        <v>39</v>
      </c>
      <c r="E3570" s="24" t="s">
        <v>13052</v>
      </c>
      <c r="F3570" s="24" t="s">
        <v>3165</v>
      </c>
      <c r="G3570" s="24" t="s">
        <v>3166</v>
      </c>
      <c r="H3570" s="25" t="s">
        <v>13053</v>
      </c>
      <c r="I3570" s="24"/>
      <c r="J3570" s="24" t="s">
        <v>3048</v>
      </c>
      <c r="K3570" s="26">
        <v>46021</v>
      </c>
      <c r="L3570" s="26">
        <v>45699</v>
      </c>
      <c r="M3570" s="26">
        <v>46052</v>
      </c>
      <c r="N3570" s="24"/>
      <c r="O3570" s="26">
        <v>46052</v>
      </c>
      <c r="P3570" s="24" t="s">
        <v>3321</v>
      </c>
      <c r="Q3570" s="24" t="s">
        <v>3322</v>
      </c>
      <c r="R3570" s="24" t="s">
        <v>988</v>
      </c>
    </row>
    <row r="3571" spans="1:18" ht="53.4">
      <c r="A3571" s="24">
        <v>3570</v>
      </c>
      <c r="B3571" s="24" t="s">
        <v>2111</v>
      </c>
      <c r="C3571" s="29">
        <v>202611009610</v>
      </c>
      <c r="D3571" s="24" t="s">
        <v>264</v>
      </c>
      <c r="E3571" s="24" t="s">
        <v>2112</v>
      </c>
      <c r="F3571" s="24" t="s">
        <v>3052</v>
      </c>
      <c r="G3571" s="24" t="s">
        <v>3817</v>
      </c>
      <c r="H3571" s="25" t="s">
        <v>13054</v>
      </c>
      <c r="I3571" s="24" t="s">
        <v>3152</v>
      </c>
      <c r="J3571" s="24" t="s">
        <v>3048</v>
      </c>
      <c r="K3571" s="26">
        <v>46013</v>
      </c>
      <c r="L3571" s="26">
        <v>46052</v>
      </c>
      <c r="M3571" s="26">
        <v>46052</v>
      </c>
      <c r="N3571" s="26">
        <v>46995</v>
      </c>
      <c r="O3571" s="24"/>
      <c r="P3571" s="24" t="s">
        <v>3114</v>
      </c>
      <c r="Q3571" s="24" t="s">
        <v>3094</v>
      </c>
      <c r="R3571" s="24" t="s">
        <v>968</v>
      </c>
    </row>
    <row r="3572" spans="1:18" ht="53.4">
      <c r="A3572" s="24">
        <v>3571</v>
      </c>
      <c r="B3572" s="24" t="s">
        <v>13055</v>
      </c>
      <c r="C3572" s="29">
        <v>202617009904</v>
      </c>
      <c r="D3572" s="24" t="s">
        <v>47</v>
      </c>
      <c r="E3572" s="24" t="s">
        <v>13056</v>
      </c>
      <c r="F3572" s="24" t="s">
        <v>3091</v>
      </c>
      <c r="G3572" s="24" t="s">
        <v>47</v>
      </c>
      <c r="H3572" s="25" t="s">
        <v>13057</v>
      </c>
      <c r="I3572" s="24"/>
      <c r="J3572" s="24" t="s">
        <v>3048</v>
      </c>
      <c r="K3572" s="26">
        <v>46020</v>
      </c>
      <c r="L3572" s="26">
        <v>45156</v>
      </c>
      <c r="M3572" s="26">
        <v>46052</v>
      </c>
      <c r="N3572" s="24"/>
      <c r="O3572" s="26">
        <v>46052</v>
      </c>
      <c r="P3572" s="24" t="s">
        <v>3228</v>
      </c>
      <c r="Q3572" s="24" t="s">
        <v>3229</v>
      </c>
      <c r="R3572" s="24" t="s">
        <v>988</v>
      </c>
    </row>
    <row r="3573" spans="1:18" ht="40.200000000000003">
      <c r="A3573" s="24">
        <v>3572</v>
      </c>
      <c r="B3573" s="24" t="s">
        <v>13058</v>
      </c>
      <c r="C3573" s="29">
        <v>202617009930</v>
      </c>
      <c r="D3573" s="24" t="s">
        <v>40</v>
      </c>
      <c r="E3573" s="24" t="s">
        <v>13059</v>
      </c>
      <c r="F3573" s="24" t="s">
        <v>3091</v>
      </c>
      <c r="G3573" s="24" t="s">
        <v>13060</v>
      </c>
      <c r="H3573" s="25" t="s">
        <v>13061</v>
      </c>
      <c r="I3573" s="24"/>
      <c r="J3573" s="24" t="s">
        <v>3048</v>
      </c>
      <c r="K3573" s="26">
        <v>46017</v>
      </c>
      <c r="L3573" s="26">
        <v>45120</v>
      </c>
      <c r="M3573" s="26">
        <v>46052</v>
      </c>
      <c r="N3573" s="24"/>
      <c r="O3573" s="26">
        <v>46052</v>
      </c>
      <c r="P3573" s="24" t="s">
        <v>3055</v>
      </c>
      <c r="Q3573" s="24" t="s">
        <v>3056</v>
      </c>
      <c r="R3573" s="24" t="s">
        <v>988</v>
      </c>
    </row>
    <row r="3574" spans="1:18" ht="53.4">
      <c r="A3574" s="24">
        <v>3573</v>
      </c>
      <c r="B3574" s="24" t="s">
        <v>2113</v>
      </c>
      <c r="C3574" s="29">
        <v>202641009598</v>
      </c>
      <c r="D3574" s="24" t="s">
        <v>40</v>
      </c>
      <c r="E3574" s="24" t="s">
        <v>2114</v>
      </c>
      <c r="F3574" s="24" t="s">
        <v>3091</v>
      </c>
      <c r="G3574" s="24" t="s">
        <v>7514</v>
      </c>
      <c r="H3574" s="25" t="s">
        <v>13062</v>
      </c>
      <c r="I3574" s="24" t="s">
        <v>3152</v>
      </c>
      <c r="J3574" s="24" t="s">
        <v>3048</v>
      </c>
      <c r="K3574" s="26">
        <v>46051</v>
      </c>
      <c r="L3574" s="26">
        <v>46052</v>
      </c>
      <c r="M3574" s="26">
        <v>46052</v>
      </c>
      <c r="N3574" s="26">
        <v>46995</v>
      </c>
      <c r="O3574" s="24"/>
      <c r="P3574" s="24" t="s">
        <v>3093</v>
      </c>
      <c r="Q3574" s="24" t="s">
        <v>3094</v>
      </c>
      <c r="R3574" s="24" t="s">
        <v>968</v>
      </c>
    </row>
    <row r="3575" spans="1:18" ht="40.200000000000003">
      <c r="A3575" s="24">
        <v>3574</v>
      </c>
      <c r="B3575" s="24" t="s">
        <v>13063</v>
      </c>
      <c r="C3575" s="29">
        <v>202647009791</v>
      </c>
      <c r="D3575" s="24" t="s">
        <v>119</v>
      </c>
      <c r="E3575" s="24" t="s">
        <v>13064</v>
      </c>
      <c r="F3575" s="24" t="s">
        <v>3091</v>
      </c>
      <c r="G3575" s="24" t="s">
        <v>6650</v>
      </c>
      <c r="H3575" s="25" t="s">
        <v>13065</v>
      </c>
      <c r="I3575" s="24"/>
      <c r="J3575" s="24" t="s">
        <v>3048</v>
      </c>
      <c r="K3575" s="26">
        <v>46009</v>
      </c>
      <c r="L3575" s="26">
        <v>45132</v>
      </c>
      <c r="M3575" s="26">
        <v>46052</v>
      </c>
      <c r="N3575" s="24"/>
      <c r="O3575" s="26">
        <v>46052</v>
      </c>
      <c r="P3575" s="24" t="s">
        <v>4530</v>
      </c>
      <c r="Q3575" s="24" t="s">
        <v>4531</v>
      </c>
      <c r="R3575" s="24" t="s">
        <v>988</v>
      </c>
    </row>
    <row r="3576" spans="1:18" ht="40.200000000000003">
      <c r="A3576" s="24">
        <v>3575</v>
      </c>
      <c r="B3576" s="24" t="s">
        <v>13066</v>
      </c>
      <c r="C3576" s="29">
        <v>202617009920</v>
      </c>
      <c r="D3576" s="24" t="s">
        <v>74</v>
      </c>
      <c r="E3576" s="24" t="s">
        <v>13067</v>
      </c>
      <c r="F3576" s="24" t="s">
        <v>3302</v>
      </c>
      <c r="G3576" s="24" t="s">
        <v>9305</v>
      </c>
      <c r="H3576" s="25" t="s">
        <v>13068</v>
      </c>
      <c r="I3576" s="24"/>
      <c r="J3576" s="24" t="s">
        <v>3048</v>
      </c>
      <c r="K3576" s="26">
        <v>45995</v>
      </c>
      <c r="L3576" s="26">
        <v>45134</v>
      </c>
      <c r="M3576" s="26">
        <v>46052</v>
      </c>
      <c r="N3576" s="24"/>
      <c r="O3576" s="26">
        <v>46052</v>
      </c>
      <c r="P3576" s="24" t="s">
        <v>3109</v>
      </c>
      <c r="Q3576" s="24" t="s">
        <v>3110</v>
      </c>
      <c r="R3576" s="24" t="s">
        <v>988</v>
      </c>
    </row>
    <row r="3577" spans="1:18" ht="40.200000000000003">
      <c r="A3577" s="24">
        <v>3576</v>
      </c>
      <c r="B3577" s="24" t="s">
        <v>13069</v>
      </c>
      <c r="C3577" s="29">
        <v>202631009840</v>
      </c>
      <c r="D3577" s="24" t="s">
        <v>38</v>
      </c>
      <c r="E3577" s="24" t="s">
        <v>13070</v>
      </c>
      <c r="F3577" s="24" t="s">
        <v>3052</v>
      </c>
      <c r="G3577" s="24" t="s">
        <v>38</v>
      </c>
      <c r="H3577" s="25" t="s">
        <v>13071</v>
      </c>
      <c r="I3577" s="24" t="s">
        <v>23</v>
      </c>
      <c r="J3577" s="24" t="s">
        <v>3048</v>
      </c>
      <c r="K3577" s="26">
        <v>46010</v>
      </c>
      <c r="L3577" s="26">
        <v>46052</v>
      </c>
      <c r="M3577" s="26">
        <v>46052</v>
      </c>
      <c r="N3577" s="24"/>
      <c r="O3577" s="26">
        <v>46052</v>
      </c>
      <c r="P3577" s="24" t="s">
        <v>3410</v>
      </c>
      <c r="Q3577" s="24" t="s">
        <v>3150</v>
      </c>
      <c r="R3577" s="24" t="s">
        <v>988</v>
      </c>
    </row>
    <row r="3578" spans="1:18" ht="53.4">
      <c r="A3578" s="24">
        <v>3577</v>
      </c>
      <c r="B3578" s="24" t="s">
        <v>13072</v>
      </c>
      <c r="C3578" s="29">
        <v>202631009985</v>
      </c>
      <c r="D3578" s="24" t="s">
        <v>38</v>
      </c>
      <c r="E3578" s="24" t="s">
        <v>13073</v>
      </c>
      <c r="F3578" s="24" t="s">
        <v>3052</v>
      </c>
      <c r="G3578" s="24" t="s">
        <v>38</v>
      </c>
      <c r="H3578" s="25" t="s">
        <v>13074</v>
      </c>
      <c r="I3578" s="24" t="s">
        <v>23</v>
      </c>
      <c r="J3578" s="24" t="s">
        <v>3048</v>
      </c>
      <c r="K3578" s="26">
        <v>46043</v>
      </c>
      <c r="L3578" s="26">
        <v>46052</v>
      </c>
      <c r="M3578" s="26">
        <v>46052</v>
      </c>
      <c r="N3578" s="24"/>
      <c r="O3578" s="26">
        <v>46052</v>
      </c>
      <c r="P3578" s="24" t="s">
        <v>7101</v>
      </c>
      <c r="Q3578" s="24" t="s">
        <v>3225</v>
      </c>
      <c r="R3578" s="24" t="s">
        <v>988</v>
      </c>
    </row>
    <row r="3579" spans="1:18" ht="53.4">
      <c r="A3579" s="24">
        <v>3578</v>
      </c>
      <c r="B3579" s="24" t="s">
        <v>13075</v>
      </c>
      <c r="C3579" s="29">
        <v>202617009858</v>
      </c>
      <c r="D3579" s="24" t="s">
        <v>35</v>
      </c>
      <c r="E3579" s="24" t="s">
        <v>13076</v>
      </c>
      <c r="F3579" s="24" t="s">
        <v>3091</v>
      </c>
      <c r="G3579" s="24" t="s">
        <v>3213</v>
      </c>
      <c r="H3579" s="25" t="s">
        <v>13077</v>
      </c>
      <c r="I3579" s="24"/>
      <c r="J3579" s="24" t="s">
        <v>3048</v>
      </c>
      <c r="K3579" s="26">
        <v>46050</v>
      </c>
      <c r="L3579" s="26">
        <v>45163</v>
      </c>
      <c r="M3579" s="26">
        <v>46052</v>
      </c>
      <c r="N3579" s="24"/>
      <c r="O3579" s="26">
        <v>46052</v>
      </c>
      <c r="P3579" s="24" t="s">
        <v>3049</v>
      </c>
      <c r="Q3579" s="24" t="s">
        <v>3050</v>
      </c>
      <c r="R3579" s="24" t="s">
        <v>988</v>
      </c>
    </row>
    <row r="3580" spans="1:18" ht="40.200000000000003">
      <c r="A3580" s="24">
        <v>3579</v>
      </c>
      <c r="B3580" s="24" t="s">
        <v>13078</v>
      </c>
      <c r="C3580" s="29">
        <v>202617009750</v>
      </c>
      <c r="D3580" s="24" t="s">
        <v>90</v>
      </c>
      <c r="E3580" s="24" t="s">
        <v>13079</v>
      </c>
      <c r="F3580" s="24" t="s">
        <v>3045</v>
      </c>
      <c r="G3580" s="24" t="s">
        <v>3046</v>
      </c>
      <c r="H3580" s="25" t="s">
        <v>13080</v>
      </c>
      <c r="I3580" s="24"/>
      <c r="J3580" s="24" t="s">
        <v>3048</v>
      </c>
      <c r="K3580" s="26">
        <v>46017</v>
      </c>
      <c r="L3580" s="26">
        <v>46052</v>
      </c>
      <c r="M3580" s="26">
        <v>46052</v>
      </c>
      <c r="N3580" s="24"/>
      <c r="O3580" s="26">
        <v>46052</v>
      </c>
      <c r="P3580" s="24" t="s">
        <v>3289</v>
      </c>
      <c r="Q3580" s="24" t="s">
        <v>3290</v>
      </c>
      <c r="R3580" s="24" t="s">
        <v>988</v>
      </c>
    </row>
    <row r="3581" spans="1:18" ht="40.200000000000003">
      <c r="A3581" s="24">
        <v>3580</v>
      </c>
      <c r="B3581" s="24" t="s">
        <v>13081</v>
      </c>
      <c r="C3581" s="29">
        <v>202614010058</v>
      </c>
      <c r="D3581" s="24" t="s">
        <v>422</v>
      </c>
      <c r="E3581" s="24" t="s">
        <v>13082</v>
      </c>
      <c r="F3581" s="24" t="s">
        <v>3045</v>
      </c>
      <c r="G3581" s="24" t="s">
        <v>4870</v>
      </c>
      <c r="H3581" s="25" t="s">
        <v>13083</v>
      </c>
      <c r="I3581" s="24"/>
      <c r="J3581" s="24" t="s">
        <v>3048</v>
      </c>
      <c r="K3581" s="26">
        <v>46051</v>
      </c>
      <c r="L3581" s="26">
        <v>45693</v>
      </c>
      <c r="M3581" s="26">
        <v>46052</v>
      </c>
      <c r="N3581" s="24"/>
      <c r="O3581" s="26">
        <v>46052</v>
      </c>
      <c r="P3581" s="24" t="s">
        <v>3397</v>
      </c>
      <c r="Q3581" s="24" t="s">
        <v>3398</v>
      </c>
      <c r="R3581" s="24" t="s">
        <v>988</v>
      </c>
    </row>
    <row r="3582" spans="1:18" ht="27">
      <c r="A3582" s="24">
        <v>3581</v>
      </c>
      <c r="B3582" s="24" t="s">
        <v>13084</v>
      </c>
      <c r="C3582" s="29">
        <v>202617009712</v>
      </c>
      <c r="D3582" s="24" t="s">
        <v>260</v>
      </c>
      <c r="E3582" s="24" t="s">
        <v>13085</v>
      </c>
      <c r="F3582" s="24" t="s">
        <v>3059</v>
      </c>
      <c r="G3582" s="24" t="s">
        <v>7532</v>
      </c>
      <c r="H3582" s="25" t="s">
        <v>13086</v>
      </c>
      <c r="I3582" s="24"/>
      <c r="J3582" s="24" t="s">
        <v>3048</v>
      </c>
      <c r="K3582" s="26">
        <v>46029</v>
      </c>
      <c r="L3582" s="26">
        <v>45141</v>
      </c>
      <c r="M3582" s="26">
        <v>46052</v>
      </c>
      <c r="N3582" s="24"/>
      <c r="O3582" s="26">
        <v>46052</v>
      </c>
      <c r="P3582" s="24" t="s">
        <v>3695</v>
      </c>
      <c r="Q3582" s="24" t="s">
        <v>3085</v>
      </c>
      <c r="R3582" s="24" t="s">
        <v>988</v>
      </c>
    </row>
    <row r="3583" spans="1:18" ht="40.200000000000003">
      <c r="A3583" s="24">
        <v>3582</v>
      </c>
      <c r="B3583" s="24" t="s">
        <v>2119</v>
      </c>
      <c r="C3583" s="29">
        <v>202641010163</v>
      </c>
      <c r="D3583" s="24" t="s">
        <v>636</v>
      </c>
      <c r="E3583" s="24" t="s">
        <v>2120</v>
      </c>
      <c r="F3583" s="24" t="s">
        <v>3091</v>
      </c>
      <c r="G3583" s="24" t="s">
        <v>636</v>
      </c>
      <c r="H3583" s="25" t="s">
        <v>13087</v>
      </c>
      <c r="I3583" s="24" t="s">
        <v>3152</v>
      </c>
      <c r="J3583" s="24" t="s">
        <v>3048</v>
      </c>
      <c r="K3583" s="26">
        <v>46052</v>
      </c>
      <c r="L3583" s="26">
        <v>46052</v>
      </c>
      <c r="M3583" s="26">
        <v>46052</v>
      </c>
      <c r="N3583" s="26">
        <v>46995</v>
      </c>
      <c r="O3583" s="24"/>
      <c r="P3583" s="24" t="s">
        <v>4530</v>
      </c>
      <c r="Q3583" s="24" t="s">
        <v>4531</v>
      </c>
      <c r="R3583" s="24" t="s">
        <v>968</v>
      </c>
    </row>
    <row r="3584" spans="1:18" ht="53.4">
      <c r="A3584" s="24">
        <v>3583</v>
      </c>
      <c r="B3584" s="24" t="s">
        <v>2117</v>
      </c>
      <c r="C3584" s="29">
        <v>202611009747</v>
      </c>
      <c r="D3584" s="24" t="s">
        <v>379</v>
      </c>
      <c r="E3584" s="24" t="s">
        <v>2118</v>
      </c>
      <c r="F3584" s="24" t="s">
        <v>3091</v>
      </c>
      <c r="G3584" s="24" t="s">
        <v>13088</v>
      </c>
      <c r="H3584" s="25" t="s">
        <v>13089</v>
      </c>
      <c r="I3584" s="24" t="s">
        <v>3152</v>
      </c>
      <c r="J3584" s="24" t="s">
        <v>3048</v>
      </c>
      <c r="K3584" s="26">
        <v>46051</v>
      </c>
      <c r="L3584" s="26">
        <v>46052</v>
      </c>
      <c r="M3584" s="26">
        <v>46052</v>
      </c>
      <c r="N3584" s="26">
        <v>46995</v>
      </c>
      <c r="O3584" s="24"/>
      <c r="P3584" s="24" t="s">
        <v>3364</v>
      </c>
      <c r="Q3584" s="24" t="s">
        <v>3255</v>
      </c>
      <c r="R3584" s="24" t="s">
        <v>968</v>
      </c>
    </row>
    <row r="3585" spans="1:18" ht="40.200000000000003">
      <c r="A3585" s="24">
        <v>3584</v>
      </c>
      <c r="B3585" s="24" t="s">
        <v>13090</v>
      </c>
      <c r="C3585" s="29">
        <v>202617009728</v>
      </c>
      <c r="D3585" s="24" t="s">
        <v>49</v>
      </c>
      <c r="E3585" s="24" t="s">
        <v>13091</v>
      </c>
      <c r="F3585" s="24" t="s">
        <v>3066</v>
      </c>
      <c r="G3585" s="24" t="s">
        <v>3067</v>
      </c>
      <c r="H3585" s="25" t="s">
        <v>13092</v>
      </c>
      <c r="I3585" s="24"/>
      <c r="J3585" s="24" t="s">
        <v>3048</v>
      </c>
      <c r="K3585" s="26">
        <v>45804</v>
      </c>
      <c r="L3585" s="26">
        <v>45176</v>
      </c>
      <c r="M3585" s="26">
        <v>46052</v>
      </c>
      <c r="N3585" s="24"/>
      <c r="O3585" s="26">
        <v>46052</v>
      </c>
      <c r="P3585" s="24" t="s">
        <v>3233</v>
      </c>
      <c r="Q3585" s="24" t="s">
        <v>3234</v>
      </c>
      <c r="R3585" s="24" t="s">
        <v>988</v>
      </c>
    </row>
    <row r="3586" spans="1:18" ht="40.200000000000003">
      <c r="A3586" s="24">
        <v>3585</v>
      </c>
      <c r="B3586" s="24" t="s">
        <v>849</v>
      </c>
      <c r="C3586" s="29">
        <v>202614009816</v>
      </c>
      <c r="D3586" s="24" t="s">
        <v>121</v>
      </c>
      <c r="E3586" s="24" t="s">
        <v>850</v>
      </c>
      <c r="F3586" s="24" t="s">
        <v>3066</v>
      </c>
      <c r="G3586" s="24" t="s">
        <v>3077</v>
      </c>
      <c r="H3586" s="25" t="s">
        <v>13093</v>
      </c>
      <c r="I3586" s="24"/>
      <c r="J3586" s="24" t="s">
        <v>3048</v>
      </c>
      <c r="K3586" s="26">
        <v>46035</v>
      </c>
      <c r="L3586" s="26">
        <v>45699</v>
      </c>
      <c r="M3586" s="26">
        <v>46052</v>
      </c>
      <c r="N3586" s="26">
        <v>46641</v>
      </c>
      <c r="O3586" s="24"/>
      <c r="P3586" s="24" t="s">
        <v>3682</v>
      </c>
      <c r="Q3586" s="24" t="s">
        <v>3683</v>
      </c>
      <c r="R3586" s="24" t="s">
        <v>650</v>
      </c>
    </row>
    <row r="3587" spans="1:18" ht="40.200000000000003">
      <c r="A3587" s="24">
        <v>3586</v>
      </c>
      <c r="B3587" s="24" t="s">
        <v>13094</v>
      </c>
      <c r="C3587" s="29">
        <v>202617009732</v>
      </c>
      <c r="D3587" s="24" t="s">
        <v>32</v>
      </c>
      <c r="E3587" s="24" t="s">
        <v>13095</v>
      </c>
      <c r="F3587" s="24" t="s">
        <v>3066</v>
      </c>
      <c r="G3587" s="24" t="s">
        <v>3067</v>
      </c>
      <c r="H3587" s="25" t="s">
        <v>13096</v>
      </c>
      <c r="I3587" s="24"/>
      <c r="J3587" s="24" t="s">
        <v>3048</v>
      </c>
      <c r="K3587" s="26">
        <v>46034</v>
      </c>
      <c r="L3587" s="26">
        <v>45265</v>
      </c>
      <c r="M3587" s="26">
        <v>46052</v>
      </c>
      <c r="N3587" s="24"/>
      <c r="O3587" s="26">
        <v>46052</v>
      </c>
      <c r="P3587" s="24" t="s">
        <v>3075</v>
      </c>
      <c r="Q3587" s="24" t="s">
        <v>3076</v>
      </c>
      <c r="R3587" s="24" t="s">
        <v>988</v>
      </c>
    </row>
    <row r="3588" spans="1:18" ht="40.200000000000003">
      <c r="A3588" s="24">
        <v>3587</v>
      </c>
      <c r="B3588" s="24" t="s">
        <v>13097</v>
      </c>
      <c r="C3588" s="29">
        <v>202617009943</v>
      </c>
      <c r="D3588" s="24" t="s">
        <v>32</v>
      </c>
      <c r="E3588" s="24" t="s">
        <v>13098</v>
      </c>
      <c r="F3588" s="24" t="s">
        <v>3066</v>
      </c>
      <c r="G3588" s="24" t="s">
        <v>3067</v>
      </c>
      <c r="H3588" s="25" t="s">
        <v>13099</v>
      </c>
      <c r="I3588" s="24"/>
      <c r="J3588" s="24" t="s">
        <v>3048</v>
      </c>
      <c r="K3588" s="26">
        <v>46042</v>
      </c>
      <c r="L3588" s="26">
        <v>45314</v>
      </c>
      <c r="M3588" s="26">
        <v>46052</v>
      </c>
      <c r="N3588" s="24"/>
      <c r="O3588" s="26">
        <v>46052</v>
      </c>
      <c r="P3588" s="24" t="s">
        <v>3204</v>
      </c>
      <c r="Q3588" s="24" t="s">
        <v>3205</v>
      </c>
      <c r="R3588" s="24" t="s">
        <v>988</v>
      </c>
    </row>
    <row r="3589" spans="1:18" ht="40.200000000000003">
      <c r="A3589" s="24">
        <v>3588</v>
      </c>
      <c r="B3589" s="24" t="s">
        <v>2115</v>
      </c>
      <c r="C3589" s="29">
        <v>202621009827</v>
      </c>
      <c r="D3589" s="24" t="s">
        <v>45</v>
      </c>
      <c r="E3589" s="24" t="s">
        <v>2116</v>
      </c>
      <c r="F3589" s="24" t="s">
        <v>3052</v>
      </c>
      <c r="G3589" s="24" t="s">
        <v>45</v>
      </c>
      <c r="H3589" s="25" t="s">
        <v>11637</v>
      </c>
      <c r="I3589" s="24" t="s">
        <v>3152</v>
      </c>
      <c r="J3589" s="24" t="s">
        <v>3048</v>
      </c>
      <c r="K3589" s="26">
        <v>46038</v>
      </c>
      <c r="L3589" s="26">
        <v>46052</v>
      </c>
      <c r="M3589" s="26">
        <v>46052</v>
      </c>
      <c r="N3589" s="26">
        <v>46995</v>
      </c>
      <c r="O3589" s="24"/>
      <c r="P3589" s="24" t="s">
        <v>3149</v>
      </c>
      <c r="Q3589" s="24" t="s">
        <v>3150</v>
      </c>
      <c r="R3589" s="24" t="s">
        <v>968</v>
      </c>
    </row>
    <row r="3590" spans="1:18" ht="40.200000000000003">
      <c r="A3590" s="24">
        <v>3589</v>
      </c>
      <c r="B3590" s="24" t="s">
        <v>13100</v>
      </c>
      <c r="C3590" s="29">
        <v>202621010201</v>
      </c>
      <c r="D3590" s="24" t="s">
        <v>45</v>
      </c>
      <c r="E3590" s="24" t="s">
        <v>13101</v>
      </c>
      <c r="F3590" s="24" t="s">
        <v>3052</v>
      </c>
      <c r="G3590" s="24" t="s">
        <v>45</v>
      </c>
      <c r="H3590" s="25" t="s">
        <v>13102</v>
      </c>
      <c r="I3590" s="24" t="s">
        <v>23</v>
      </c>
      <c r="J3590" s="24" t="s">
        <v>3048</v>
      </c>
      <c r="K3590" s="26">
        <v>46030</v>
      </c>
      <c r="L3590" s="26">
        <v>46052</v>
      </c>
      <c r="M3590" s="26">
        <v>46052</v>
      </c>
      <c r="N3590" s="24"/>
      <c r="O3590" s="26">
        <v>46052</v>
      </c>
      <c r="P3590" s="24" t="s">
        <v>3149</v>
      </c>
      <c r="Q3590" s="24" t="s">
        <v>3150</v>
      </c>
      <c r="R3590" s="24" t="s">
        <v>988</v>
      </c>
    </row>
    <row r="3591" spans="1:18" ht="40.200000000000003">
      <c r="A3591" s="24">
        <v>3590</v>
      </c>
      <c r="B3591" s="24" t="s">
        <v>13103</v>
      </c>
      <c r="C3591" s="29">
        <v>202621009980</v>
      </c>
      <c r="D3591" s="24" t="s">
        <v>45</v>
      </c>
      <c r="E3591" s="24" t="s">
        <v>13104</v>
      </c>
      <c r="F3591" s="24" t="s">
        <v>3052</v>
      </c>
      <c r="G3591" s="24" t="s">
        <v>45</v>
      </c>
      <c r="H3591" s="25" t="s">
        <v>13105</v>
      </c>
      <c r="I3591" s="24" t="s">
        <v>23</v>
      </c>
      <c r="J3591" s="24" t="s">
        <v>3048</v>
      </c>
      <c r="K3591" s="26">
        <v>46030</v>
      </c>
      <c r="L3591" s="26">
        <v>46052</v>
      </c>
      <c r="M3591" s="26">
        <v>46052</v>
      </c>
      <c r="N3591" s="24"/>
      <c r="O3591" s="26">
        <v>46052</v>
      </c>
      <c r="P3591" s="24" t="s">
        <v>3410</v>
      </c>
      <c r="Q3591" s="24" t="s">
        <v>3150</v>
      </c>
      <c r="R3591" s="24" t="s">
        <v>988</v>
      </c>
    </row>
    <row r="3592" spans="1:18" ht="53.4">
      <c r="A3592" s="24">
        <v>3591</v>
      </c>
      <c r="B3592" s="24" t="s">
        <v>13106</v>
      </c>
      <c r="C3592" s="29">
        <v>202621010082</v>
      </c>
      <c r="D3592" s="24" t="s">
        <v>45</v>
      </c>
      <c r="E3592" s="24" t="s">
        <v>13107</v>
      </c>
      <c r="F3592" s="24" t="s">
        <v>3052</v>
      </c>
      <c r="G3592" s="24" t="s">
        <v>45</v>
      </c>
      <c r="H3592" s="25" t="s">
        <v>13108</v>
      </c>
      <c r="I3592" s="24" t="s">
        <v>23</v>
      </c>
      <c r="J3592" s="24" t="s">
        <v>3048</v>
      </c>
      <c r="K3592" s="26">
        <v>46014</v>
      </c>
      <c r="L3592" s="26">
        <v>46052</v>
      </c>
      <c r="M3592" s="26">
        <v>46052</v>
      </c>
      <c r="N3592" s="24"/>
      <c r="O3592" s="26">
        <v>46052</v>
      </c>
      <c r="P3592" s="24" t="s">
        <v>3093</v>
      </c>
      <c r="Q3592" s="24" t="s">
        <v>3094</v>
      </c>
      <c r="R3592" s="24" t="s">
        <v>988</v>
      </c>
    </row>
    <row r="3593" spans="1:18" ht="40.200000000000003">
      <c r="A3593" s="24">
        <v>3592</v>
      </c>
      <c r="B3593" s="24" t="s">
        <v>13109</v>
      </c>
      <c r="C3593" s="29">
        <v>202621009746</v>
      </c>
      <c r="D3593" s="24" t="s">
        <v>45</v>
      </c>
      <c r="E3593" s="24" t="s">
        <v>13110</v>
      </c>
      <c r="F3593" s="24" t="s">
        <v>3052</v>
      </c>
      <c r="G3593" s="24" t="s">
        <v>45</v>
      </c>
      <c r="H3593" s="25" t="s">
        <v>13111</v>
      </c>
      <c r="I3593" s="24" t="s">
        <v>23</v>
      </c>
      <c r="J3593" s="24" t="s">
        <v>3048</v>
      </c>
      <c r="K3593" s="26">
        <v>46014</v>
      </c>
      <c r="L3593" s="26">
        <v>46052</v>
      </c>
      <c r="M3593" s="26">
        <v>46052</v>
      </c>
      <c r="N3593" s="24"/>
      <c r="O3593" s="26">
        <v>46052</v>
      </c>
      <c r="P3593" s="24" t="s">
        <v>3149</v>
      </c>
      <c r="Q3593" s="24" t="s">
        <v>3150</v>
      </c>
      <c r="R3593" s="24" t="s">
        <v>988</v>
      </c>
    </row>
    <row r="3594" spans="1:18" ht="66.599999999999994">
      <c r="A3594" s="24">
        <v>3593</v>
      </c>
      <c r="B3594" s="24" t="s">
        <v>13112</v>
      </c>
      <c r="C3594" s="29">
        <v>202617010133</v>
      </c>
      <c r="D3594" s="24" t="s">
        <v>123</v>
      </c>
      <c r="E3594" s="24" t="s">
        <v>13113</v>
      </c>
      <c r="F3594" s="24" t="s">
        <v>3045</v>
      </c>
      <c r="G3594" s="24" t="s">
        <v>4679</v>
      </c>
      <c r="H3594" s="25" t="s">
        <v>13114</v>
      </c>
      <c r="I3594" s="24"/>
      <c r="J3594" s="24" t="s">
        <v>3048</v>
      </c>
      <c r="K3594" s="26">
        <v>46045</v>
      </c>
      <c r="L3594" s="26">
        <v>45140</v>
      </c>
      <c r="M3594" s="26">
        <v>46052</v>
      </c>
      <c r="N3594" s="24"/>
      <c r="O3594" s="26">
        <v>46052</v>
      </c>
      <c r="P3594" s="24" t="s">
        <v>3435</v>
      </c>
      <c r="Q3594" s="24" t="s">
        <v>3159</v>
      </c>
      <c r="R3594" s="24" t="s">
        <v>988</v>
      </c>
    </row>
    <row r="3595" spans="1:18" ht="27">
      <c r="A3595" s="24">
        <v>3594</v>
      </c>
      <c r="B3595" s="24" t="s">
        <v>13115</v>
      </c>
      <c r="C3595" s="29">
        <v>202617009860</v>
      </c>
      <c r="D3595" s="24" t="s">
        <v>50</v>
      </c>
      <c r="E3595" s="24" t="s">
        <v>13116</v>
      </c>
      <c r="F3595" s="24" t="s">
        <v>3066</v>
      </c>
      <c r="G3595" s="24" t="s">
        <v>3319</v>
      </c>
      <c r="H3595" s="25" t="s">
        <v>13117</v>
      </c>
      <c r="I3595" s="24"/>
      <c r="J3595" s="24" t="s">
        <v>3048</v>
      </c>
      <c r="K3595" s="26">
        <v>45985</v>
      </c>
      <c r="L3595" s="26">
        <v>45128</v>
      </c>
      <c r="M3595" s="26">
        <v>46052</v>
      </c>
      <c r="N3595" s="24"/>
      <c r="O3595" s="26">
        <v>46052</v>
      </c>
      <c r="P3595" s="24" t="s">
        <v>3284</v>
      </c>
      <c r="Q3595" s="24" t="s">
        <v>3285</v>
      </c>
      <c r="R3595" s="24" t="s">
        <v>988</v>
      </c>
    </row>
    <row r="3596" spans="1:18" ht="66.599999999999994">
      <c r="A3596" s="24">
        <v>3595</v>
      </c>
      <c r="B3596" s="24" t="s">
        <v>13118</v>
      </c>
      <c r="C3596" s="29">
        <v>202617009995</v>
      </c>
      <c r="D3596" s="24" t="s">
        <v>36</v>
      </c>
      <c r="E3596" s="24" t="s">
        <v>13119</v>
      </c>
      <c r="F3596" s="24" t="s">
        <v>3091</v>
      </c>
      <c r="G3596" s="24" t="s">
        <v>3139</v>
      </c>
      <c r="H3596" s="25" t="s">
        <v>13120</v>
      </c>
      <c r="I3596" s="24"/>
      <c r="J3596" s="24" t="s">
        <v>3048</v>
      </c>
      <c r="K3596" s="26">
        <v>46050</v>
      </c>
      <c r="L3596" s="26">
        <v>45110</v>
      </c>
      <c r="M3596" s="26">
        <v>46052</v>
      </c>
      <c r="N3596" s="24"/>
      <c r="O3596" s="26">
        <v>46052</v>
      </c>
      <c r="P3596" s="24" t="s">
        <v>3435</v>
      </c>
      <c r="Q3596" s="24" t="s">
        <v>3159</v>
      </c>
      <c r="R3596" s="24" t="s">
        <v>988</v>
      </c>
    </row>
    <row r="3597" spans="1:18" ht="53.4">
      <c r="A3597" s="24">
        <v>3596</v>
      </c>
      <c r="B3597" s="24" t="s">
        <v>13121</v>
      </c>
      <c r="C3597" s="29">
        <v>202617010132</v>
      </c>
      <c r="D3597" s="24" t="s">
        <v>485</v>
      </c>
      <c r="E3597" s="24" t="s">
        <v>13122</v>
      </c>
      <c r="F3597" s="24" t="s">
        <v>3059</v>
      </c>
      <c r="G3597" s="24" t="s">
        <v>13123</v>
      </c>
      <c r="H3597" s="25" t="s">
        <v>13124</v>
      </c>
      <c r="I3597" s="24"/>
      <c r="J3597" s="24" t="s">
        <v>3048</v>
      </c>
      <c r="K3597" s="26">
        <v>46010</v>
      </c>
      <c r="L3597" s="26">
        <v>45134</v>
      </c>
      <c r="M3597" s="26">
        <v>46052</v>
      </c>
      <c r="N3597" s="24"/>
      <c r="O3597" s="26">
        <v>46052</v>
      </c>
      <c r="P3597" s="24" t="s">
        <v>3583</v>
      </c>
      <c r="Q3597" s="24" t="s">
        <v>3584</v>
      </c>
      <c r="R3597" s="24" t="s">
        <v>988</v>
      </c>
    </row>
    <row r="3598" spans="1:18" ht="27">
      <c r="A3598" s="24">
        <v>3597</v>
      </c>
      <c r="B3598" s="24" t="s">
        <v>2125</v>
      </c>
      <c r="C3598" s="29">
        <v>202621009983</v>
      </c>
      <c r="D3598" s="24" t="s">
        <v>45</v>
      </c>
      <c r="E3598" s="24" t="s">
        <v>2126</v>
      </c>
      <c r="F3598" s="24" t="s">
        <v>3052</v>
      </c>
      <c r="G3598" s="24" t="s">
        <v>45</v>
      </c>
      <c r="H3598" s="25" t="s">
        <v>13125</v>
      </c>
      <c r="I3598" s="24" t="s">
        <v>3152</v>
      </c>
      <c r="J3598" s="24" t="s">
        <v>3048</v>
      </c>
      <c r="K3598" s="26">
        <v>46050</v>
      </c>
      <c r="L3598" s="26">
        <v>46052</v>
      </c>
      <c r="M3598" s="26">
        <v>46052</v>
      </c>
      <c r="N3598" s="26">
        <v>46995</v>
      </c>
      <c r="O3598" s="24"/>
      <c r="P3598" s="24" t="s">
        <v>3149</v>
      </c>
      <c r="Q3598" s="24" t="s">
        <v>3150</v>
      </c>
      <c r="R3598" s="24" t="s">
        <v>968</v>
      </c>
    </row>
    <row r="3599" spans="1:18" ht="40.200000000000003">
      <c r="A3599" s="24">
        <v>3598</v>
      </c>
      <c r="B3599" s="24" t="s">
        <v>2127</v>
      </c>
      <c r="C3599" s="29">
        <v>202621010122</v>
      </c>
      <c r="D3599" s="24" t="s">
        <v>45</v>
      </c>
      <c r="E3599" s="24" t="s">
        <v>2128</v>
      </c>
      <c r="F3599" s="24" t="s">
        <v>3052</v>
      </c>
      <c r="G3599" s="24" t="s">
        <v>45</v>
      </c>
      <c r="H3599" s="25" t="s">
        <v>13126</v>
      </c>
      <c r="I3599" s="24" t="s">
        <v>3152</v>
      </c>
      <c r="J3599" s="24" t="s">
        <v>3048</v>
      </c>
      <c r="K3599" s="26">
        <v>46050</v>
      </c>
      <c r="L3599" s="26">
        <v>46052</v>
      </c>
      <c r="M3599" s="26">
        <v>46052</v>
      </c>
      <c r="N3599" s="26">
        <v>46995</v>
      </c>
      <c r="O3599" s="24"/>
      <c r="P3599" s="24" t="s">
        <v>3224</v>
      </c>
      <c r="Q3599" s="24" t="s">
        <v>3225</v>
      </c>
      <c r="R3599" s="24" t="s">
        <v>968</v>
      </c>
    </row>
    <row r="3600" spans="1:18" ht="40.200000000000003">
      <c r="A3600" s="24">
        <v>3599</v>
      </c>
      <c r="B3600" s="24" t="s">
        <v>13127</v>
      </c>
      <c r="C3600" s="29">
        <v>202621009590</v>
      </c>
      <c r="D3600" s="24" t="s">
        <v>41</v>
      </c>
      <c r="E3600" s="24" t="s">
        <v>13128</v>
      </c>
      <c r="F3600" s="24" t="s">
        <v>3052</v>
      </c>
      <c r="G3600" s="24" t="s">
        <v>41</v>
      </c>
      <c r="H3600" s="25" t="s">
        <v>13129</v>
      </c>
      <c r="I3600" s="24" t="s">
        <v>23</v>
      </c>
      <c r="J3600" s="24" t="s">
        <v>3048</v>
      </c>
      <c r="K3600" s="26">
        <v>46009</v>
      </c>
      <c r="L3600" s="26">
        <v>46052</v>
      </c>
      <c r="M3600" s="26">
        <v>46052</v>
      </c>
      <c r="N3600" s="24"/>
      <c r="O3600" s="26">
        <v>46052</v>
      </c>
      <c r="P3600" s="24" t="s">
        <v>3404</v>
      </c>
      <c r="Q3600" s="24" t="s">
        <v>3405</v>
      </c>
      <c r="R3600" s="24" t="s">
        <v>988</v>
      </c>
    </row>
    <row r="3601" spans="1:18" ht="40.200000000000003">
      <c r="A3601" s="24">
        <v>3600</v>
      </c>
      <c r="B3601" s="24" t="s">
        <v>13130</v>
      </c>
      <c r="C3601" s="29">
        <v>202621010193</v>
      </c>
      <c r="D3601" s="24" t="s">
        <v>41</v>
      </c>
      <c r="E3601" s="24" t="s">
        <v>13131</v>
      </c>
      <c r="F3601" s="24" t="s">
        <v>3052</v>
      </c>
      <c r="G3601" s="24" t="s">
        <v>41</v>
      </c>
      <c r="H3601" s="25" t="s">
        <v>13132</v>
      </c>
      <c r="I3601" s="24" t="s">
        <v>23</v>
      </c>
      <c r="J3601" s="24" t="s">
        <v>3048</v>
      </c>
      <c r="K3601" s="26">
        <v>46002</v>
      </c>
      <c r="L3601" s="26">
        <v>46052</v>
      </c>
      <c r="M3601" s="26">
        <v>46052</v>
      </c>
      <c r="N3601" s="24"/>
      <c r="O3601" s="26">
        <v>46052</v>
      </c>
      <c r="P3601" s="24" t="s">
        <v>3410</v>
      </c>
      <c r="Q3601" s="24" t="s">
        <v>3150</v>
      </c>
      <c r="R3601" s="24" t="s">
        <v>988</v>
      </c>
    </row>
    <row r="3602" spans="1:18" ht="27">
      <c r="A3602" s="24">
        <v>3601</v>
      </c>
      <c r="B3602" s="24" t="s">
        <v>2135</v>
      </c>
      <c r="C3602" s="29">
        <v>202641009571</v>
      </c>
      <c r="D3602" s="24" t="s">
        <v>42</v>
      </c>
      <c r="E3602" s="24" t="s">
        <v>2136</v>
      </c>
      <c r="F3602" s="24" t="s">
        <v>3045</v>
      </c>
      <c r="G3602" s="24" t="s">
        <v>3252</v>
      </c>
      <c r="H3602" s="25" t="s">
        <v>13133</v>
      </c>
      <c r="I3602" s="24" t="s">
        <v>3152</v>
      </c>
      <c r="J3602" s="24" t="s">
        <v>3048</v>
      </c>
      <c r="K3602" s="26">
        <v>46050</v>
      </c>
      <c r="L3602" s="26">
        <v>46052</v>
      </c>
      <c r="M3602" s="26">
        <v>46052</v>
      </c>
      <c r="N3602" s="26">
        <v>46995</v>
      </c>
      <c r="O3602" s="24"/>
      <c r="P3602" s="24" t="s">
        <v>3168</v>
      </c>
      <c r="Q3602" s="24" t="s">
        <v>3050</v>
      </c>
      <c r="R3602" s="24" t="s">
        <v>968</v>
      </c>
    </row>
    <row r="3603" spans="1:18" ht="27">
      <c r="A3603" s="24">
        <v>3602</v>
      </c>
      <c r="B3603" s="24" t="s">
        <v>2129</v>
      </c>
      <c r="C3603" s="29">
        <v>202641009525</v>
      </c>
      <c r="D3603" s="24" t="s">
        <v>42</v>
      </c>
      <c r="E3603" s="24" t="s">
        <v>2130</v>
      </c>
      <c r="F3603" s="24" t="s">
        <v>3045</v>
      </c>
      <c r="G3603" s="24" t="s">
        <v>3252</v>
      </c>
      <c r="H3603" s="25" t="s">
        <v>13134</v>
      </c>
      <c r="I3603" s="24" t="s">
        <v>3152</v>
      </c>
      <c r="J3603" s="24" t="s">
        <v>3048</v>
      </c>
      <c r="K3603" s="26">
        <v>46050</v>
      </c>
      <c r="L3603" s="26">
        <v>46052</v>
      </c>
      <c r="M3603" s="26">
        <v>46052</v>
      </c>
      <c r="N3603" s="26">
        <v>46995</v>
      </c>
      <c r="O3603" s="24"/>
      <c r="P3603" s="24" t="s">
        <v>3079</v>
      </c>
      <c r="Q3603" s="24" t="s">
        <v>3080</v>
      </c>
      <c r="R3603" s="24" t="s">
        <v>968</v>
      </c>
    </row>
    <row r="3604" spans="1:18" ht="53.4">
      <c r="A3604" s="24">
        <v>3603</v>
      </c>
      <c r="B3604" s="24" t="s">
        <v>13135</v>
      </c>
      <c r="C3604" s="29">
        <v>202617009698</v>
      </c>
      <c r="D3604" s="24" t="s">
        <v>66</v>
      </c>
      <c r="E3604" s="24" t="s">
        <v>13136</v>
      </c>
      <c r="F3604" s="24" t="s">
        <v>3059</v>
      </c>
      <c r="G3604" s="24" t="s">
        <v>3455</v>
      </c>
      <c r="H3604" s="25" t="s">
        <v>13137</v>
      </c>
      <c r="I3604" s="24"/>
      <c r="J3604" s="24" t="s">
        <v>3048</v>
      </c>
      <c r="K3604" s="26">
        <v>46044</v>
      </c>
      <c r="L3604" s="26">
        <v>45180</v>
      </c>
      <c r="M3604" s="26">
        <v>46052</v>
      </c>
      <c r="N3604" s="24"/>
      <c r="O3604" s="26">
        <v>46052</v>
      </c>
      <c r="P3604" s="24" t="s">
        <v>3682</v>
      </c>
      <c r="Q3604" s="24" t="s">
        <v>3683</v>
      </c>
      <c r="R3604" s="24" t="s">
        <v>988</v>
      </c>
    </row>
    <row r="3605" spans="1:18" ht="27">
      <c r="A3605" s="24">
        <v>3604</v>
      </c>
      <c r="B3605" s="24" t="s">
        <v>1273</v>
      </c>
      <c r="C3605" s="29">
        <v>202614009925</v>
      </c>
      <c r="D3605" s="24" t="s">
        <v>622</v>
      </c>
      <c r="E3605" s="24" t="s">
        <v>1274</v>
      </c>
      <c r="F3605" s="24" t="s">
        <v>11684</v>
      </c>
      <c r="G3605" s="24" t="s">
        <v>13138</v>
      </c>
      <c r="H3605" s="25" t="s">
        <v>13139</v>
      </c>
      <c r="I3605" s="24"/>
      <c r="J3605" s="24" t="s">
        <v>3048</v>
      </c>
      <c r="K3605" s="26">
        <v>46022</v>
      </c>
      <c r="L3605" s="26">
        <v>45910</v>
      </c>
      <c r="M3605" s="26">
        <v>46052</v>
      </c>
      <c r="N3605" s="26">
        <v>46853</v>
      </c>
      <c r="O3605" s="24"/>
      <c r="P3605" s="24" t="s">
        <v>3204</v>
      </c>
      <c r="Q3605" s="24" t="s">
        <v>3205</v>
      </c>
      <c r="R3605" s="24" t="s">
        <v>650</v>
      </c>
    </row>
    <row r="3606" spans="1:18" ht="53.4">
      <c r="A3606" s="24">
        <v>3605</v>
      </c>
      <c r="B3606" s="24" t="s">
        <v>13140</v>
      </c>
      <c r="C3606" s="29">
        <v>202647010035</v>
      </c>
      <c r="D3606" s="24" t="s">
        <v>31</v>
      </c>
      <c r="E3606" s="24" t="s">
        <v>13141</v>
      </c>
      <c r="F3606" s="24" t="s">
        <v>3091</v>
      </c>
      <c r="G3606" s="24" t="s">
        <v>31</v>
      </c>
      <c r="H3606" s="25" t="s">
        <v>13142</v>
      </c>
      <c r="I3606" s="24"/>
      <c r="J3606" s="24" t="s">
        <v>3048</v>
      </c>
      <c r="K3606" s="26">
        <v>46049</v>
      </c>
      <c r="L3606" s="26">
        <v>46052</v>
      </c>
      <c r="M3606" s="26">
        <v>46052</v>
      </c>
      <c r="N3606" s="24"/>
      <c r="O3606" s="26">
        <v>46052</v>
      </c>
      <c r="P3606" s="24" t="s">
        <v>3352</v>
      </c>
      <c r="Q3606" s="24" t="s">
        <v>3216</v>
      </c>
      <c r="R3606" s="24" t="s">
        <v>988</v>
      </c>
    </row>
    <row r="3607" spans="1:18" ht="40.200000000000003">
      <c r="A3607" s="24">
        <v>3606</v>
      </c>
      <c r="B3607" s="24" t="s">
        <v>13143</v>
      </c>
      <c r="C3607" s="29">
        <v>202647009770</v>
      </c>
      <c r="D3607" s="24" t="s">
        <v>31</v>
      </c>
      <c r="E3607" s="24" t="s">
        <v>13144</v>
      </c>
      <c r="F3607" s="24" t="s">
        <v>3091</v>
      </c>
      <c r="G3607" s="24" t="s">
        <v>31</v>
      </c>
      <c r="H3607" s="25" t="s">
        <v>13145</v>
      </c>
      <c r="I3607" s="24"/>
      <c r="J3607" s="24" t="s">
        <v>3048</v>
      </c>
      <c r="K3607" s="26">
        <v>46049</v>
      </c>
      <c r="L3607" s="26">
        <v>45189</v>
      </c>
      <c r="M3607" s="26">
        <v>46052</v>
      </c>
      <c r="N3607" s="24"/>
      <c r="O3607" s="26">
        <v>46052</v>
      </c>
      <c r="P3607" s="24" t="s">
        <v>3215</v>
      </c>
      <c r="Q3607" s="24" t="s">
        <v>3216</v>
      </c>
      <c r="R3607" s="24" t="s">
        <v>988</v>
      </c>
    </row>
    <row r="3608" spans="1:18" ht="40.200000000000003">
      <c r="A3608" s="24">
        <v>3607</v>
      </c>
      <c r="B3608" s="24" t="s">
        <v>13146</v>
      </c>
      <c r="C3608" s="29">
        <v>202647009667</v>
      </c>
      <c r="D3608" s="24" t="s">
        <v>31</v>
      </c>
      <c r="E3608" s="24" t="s">
        <v>13147</v>
      </c>
      <c r="F3608" s="24" t="s">
        <v>3091</v>
      </c>
      <c r="G3608" s="24" t="s">
        <v>31</v>
      </c>
      <c r="H3608" s="25" t="s">
        <v>13148</v>
      </c>
      <c r="I3608" s="24"/>
      <c r="J3608" s="24" t="s">
        <v>3048</v>
      </c>
      <c r="K3608" s="26">
        <v>46049</v>
      </c>
      <c r="L3608" s="26">
        <v>45184</v>
      </c>
      <c r="M3608" s="26">
        <v>46052</v>
      </c>
      <c r="N3608" s="24"/>
      <c r="O3608" s="26">
        <v>46052</v>
      </c>
      <c r="P3608" s="24" t="s">
        <v>3215</v>
      </c>
      <c r="Q3608" s="24" t="s">
        <v>3216</v>
      </c>
      <c r="R3608" s="24" t="s">
        <v>988</v>
      </c>
    </row>
    <row r="3609" spans="1:18" ht="53.4">
      <c r="A3609" s="24">
        <v>3608</v>
      </c>
      <c r="B3609" s="24" t="s">
        <v>13149</v>
      </c>
      <c r="C3609" s="29">
        <v>202647010196</v>
      </c>
      <c r="D3609" s="24" t="s">
        <v>31</v>
      </c>
      <c r="E3609" s="24" t="s">
        <v>13150</v>
      </c>
      <c r="F3609" s="24" t="s">
        <v>3091</v>
      </c>
      <c r="G3609" s="24" t="s">
        <v>31</v>
      </c>
      <c r="H3609" s="25" t="s">
        <v>13151</v>
      </c>
      <c r="I3609" s="24"/>
      <c r="J3609" s="24" t="s">
        <v>3048</v>
      </c>
      <c r="K3609" s="26">
        <v>46048</v>
      </c>
      <c r="L3609" s="26">
        <v>46052</v>
      </c>
      <c r="M3609" s="26">
        <v>46052</v>
      </c>
      <c r="N3609" s="24"/>
      <c r="O3609" s="26">
        <v>46052</v>
      </c>
      <c r="P3609" s="24" t="s">
        <v>4022</v>
      </c>
      <c r="Q3609" s="24" t="s">
        <v>3104</v>
      </c>
      <c r="R3609" s="24" t="s">
        <v>988</v>
      </c>
    </row>
    <row r="3610" spans="1:18" ht="40.200000000000003">
      <c r="A3610" s="24">
        <v>3609</v>
      </c>
      <c r="B3610" s="24" t="s">
        <v>13152</v>
      </c>
      <c r="C3610" s="29">
        <v>202647010080</v>
      </c>
      <c r="D3610" s="24" t="s">
        <v>31</v>
      </c>
      <c r="E3610" s="24" t="s">
        <v>13153</v>
      </c>
      <c r="F3610" s="24" t="s">
        <v>3091</v>
      </c>
      <c r="G3610" s="24" t="s">
        <v>31</v>
      </c>
      <c r="H3610" s="25" t="s">
        <v>13154</v>
      </c>
      <c r="I3610" s="24"/>
      <c r="J3610" s="24" t="s">
        <v>3048</v>
      </c>
      <c r="K3610" s="26">
        <v>46048</v>
      </c>
      <c r="L3610" s="26">
        <v>45183</v>
      </c>
      <c r="M3610" s="26">
        <v>46052</v>
      </c>
      <c r="N3610" s="24"/>
      <c r="O3610" s="26">
        <v>46052</v>
      </c>
      <c r="P3610" s="24" t="s">
        <v>4022</v>
      </c>
      <c r="Q3610" s="24" t="s">
        <v>3104</v>
      </c>
      <c r="R3610" s="24" t="s">
        <v>988</v>
      </c>
    </row>
    <row r="3611" spans="1:18" ht="40.200000000000003">
      <c r="A3611" s="24">
        <v>3610</v>
      </c>
      <c r="B3611" s="24" t="s">
        <v>13155</v>
      </c>
      <c r="C3611" s="29">
        <v>202647010183</v>
      </c>
      <c r="D3611" s="24" t="s">
        <v>31</v>
      </c>
      <c r="E3611" s="24" t="s">
        <v>13156</v>
      </c>
      <c r="F3611" s="24" t="s">
        <v>3091</v>
      </c>
      <c r="G3611" s="24" t="s">
        <v>31</v>
      </c>
      <c r="H3611" s="25" t="s">
        <v>13157</v>
      </c>
      <c r="I3611" s="24"/>
      <c r="J3611" s="24" t="s">
        <v>3048</v>
      </c>
      <c r="K3611" s="26">
        <v>46048</v>
      </c>
      <c r="L3611" s="26">
        <v>45187</v>
      </c>
      <c r="M3611" s="26">
        <v>46052</v>
      </c>
      <c r="N3611" s="24"/>
      <c r="O3611" s="26">
        <v>46052</v>
      </c>
      <c r="P3611" s="24" t="s">
        <v>4022</v>
      </c>
      <c r="Q3611" s="24" t="s">
        <v>3104</v>
      </c>
      <c r="R3611" s="24" t="s">
        <v>988</v>
      </c>
    </row>
    <row r="3612" spans="1:18" ht="40.200000000000003">
      <c r="A3612" s="24">
        <v>3611</v>
      </c>
      <c r="B3612" s="24" t="s">
        <v>13158</v>
      </c>
      <c r="C3612" s="29">
        <v>202647009819</v>
      </c>
      <c r="D3612" s="24" t="s">
        <v>31</v>
      </c>
      <c r="E3612" s="24" t="s">
        <v>13159</v>
      </c>
      <c r="F3612" s="24" t="s">
        <v>3091</v>
      </c>
      <c r="G3612" s="24" t="s">
        <v>31</v>
      </c>
      <c r="H3612" s="25" t="s">
        <v>13160</v>
      </c>
      <c r="I3612" s="24"/>
      <c r="J3612" s="24" t="s">
        <v>3048</v>
      </c>
      <c r="K3612" s="26">
        <v>46048</v>
      </c>
      <c r="L3612" s="26">
        <v>45197</v>
      </c>
      <c r="M3612" s="26">
        <v>46052</v>
      </c>
      <c r="N3612" s="24"/>
      <c r="O3612" s="26">
        <v>46052</v>
      </c>
      <c r="P3612" s="24" t="s">
        <v>3093</v>
      </c>
      <c r="Q3612" s="24" t="s">
        <v>3094</v>
      </c>
      <c r="R3612" s="24" t="s">
        <v>988</v>
      </c>
    </row>
    <row r="3613" spans="1:18" ht="53.4">
      <c r="A3613" s="24">
        <v>3612</v>
      </c>
      <c r="B3613" s="24" t="s">
        <v>13161</v>
      </c>
      <c r="C3613" s="29">
        <v>202647009955</v>
      </c>
      <c r="D3613" s="24" t="s">
        <v>31</v>
      </c>
      <c r="E3613" s="24" t="s">
        <v>13162</v>
      </c>
      <c r="F3613" s="24" t="s">
        <v>3091</v>
      </c>
      <c r="G3613" s="24" t="s">
        <v>31</v>
      </c>
      <c r="H3613" s="25" t="s">
        <v>13163</v>
      </c>
      <c r="I3613" s="24"/>
      <c r="J3613" s="24" t="s">
        <v>3048</v>
      </c>
      <c r="K3613" s="26">
        <v>46048</v>
      </c>
      <c r="L3613" s="26">
        <v>46052</v>
      </c>
      <c r="M3613" s="26">
        <v>46052</v>
      </c>
      <c r="N3613" s="24"/>
      <c r="O3613" s="26">
        <v>46052</v>
      </c>
      <c r="P3613" s="24" t="s">
        <v>3093</v>
      </c>
      <c r="Q3613" s="24" t="s">
        <v>3094</v>
      </c>
      <c r="R3613" s="24" t="s">
        <v>988</v>
      </c>
    </row>
    <row r="3614" spans="1:18" ht="53.4">
      <c r="A3614" s="24">
        <v>3613</v>
      </c>
      <c r="B3614" s="24" t="s">
        <v>2133</v>
      </c>
      <c r="C3614" s="29">
        <v>202641009962</v>
      </c>
      <c r="D3614" s="24" t="s">
        <v>31</v>
      </c>
      <c r="E3614" s="24" t="s">
        <v>2134</v>
      </c>
      <c r="F3614" s="24" t="s">
        <v>3091</v>
      </c>
      <c r="G3614" s="24" t="s">
        <v>31</v>
      </c>
      <c r="H3614" s="25" t="s">
        <v>13164</v>
      </c>
      <c r="I3614" s="24" t="s">
        <v>3152</v>
      </c>
      <c r="J3614" s="24" t="s">
        <v>3048</v>
      </c>
      <c r="K3614" s="26">
        <v>46052</v>
      </c>
      <c r="L3614" s="26">
        <v>46052</v>
      </c>
      <c r="M3614" s="26">
        <v>46052</v>
      </c>
      <c r="N3614" s="26">
        <v>46995</v>
      </c>
      <c r="O3614" s="24"/>
      <c r="P3614" s="24" t="s">
        <v>3103</v>
      </c>
      <c r="Q3614" s="24" t="s">
        <v>3104</v>
      </c>
      <c r="R3614" s="24" t="s">
        <v>968</v>
      </c>
    </row>
    <row r="3615" spans="1:18" ht="40.200000000000003">
      <c r="A3615" s="24">
        <v>3614</v>
      </c>
      <c r="B3615" s="24" t="s">
        <v>13165</v>
      </c>
      <c r="C3615" s="29">
        <v>202647009950</v>
      </c>
      <c r="D3615" s="24" t="s">
        <v>31</v>
      </c>
      <c r="E3615" s="24" t="s">
        <v>13166</v>
      </c>
      <c r="F3615" s="24" t="s">
        <v>3091</v>
      </c>
      <c r="G3615" s="24" t="s">
        <v>31</v>
      </c>
      <c r="H3615" s="25" t="s">
        <v>13167</v>
      </c>
      <c r="I3615" s="24"/>
      <c r="J3615" s="24" t="s">
        <v>3048</v>
      </c>
      <c r="K3615" s="26">
        <v>46049</v>
      </c>
      <c r="L3615" s="26">
        <v>45205</v>
      </c>
      <c r="M3615" s="26">
        <v>46052</v>
      </c>
      <c r="N3615" s="24"/>
      <c r="O3615" s="26">
        <v>46052</v>
      </c>
      <c r="P3615" s="24" t="s">
        <v>3103</v>
      </c>
      <c r="Q3615" s="24" t="s">
        <v>3104</v>
      </c>
      <c r="R3615" s="24" t="s">
        <v>988</v>
      </c>
    </row>
    <row r="3616" spans="1:18" ht="53.4">
      <c r="A3616" s="24">
        <v>3615</v>
      </c>
      <c r="B3616" s="24" t="s">
        <v>13168</v>
      </c>
      <c r="C3616" s="29">
        <v>202617010206</v>
      </c>
      <c r="D3616" s="24" t="s">
        <v>31</v>
      </c>
      <c r="E3616" s="24" t="s">
        <v>13169</v>
      </c>
      <c r="F3616" s="24" t="s">
        <v>3091</v>
      </c>
      <c r="G3616" s="24" t="s">
        <v>31</v>
      </c>
      <c r="H3616" s="25" t="s">
        <v>13170</v>
      </c>
      <c r="I3616" s="24"/>
      <c r="J3616" s="24" t="s">
        <v>3048</v>
      </c>
      <c r="K3616" s="26">
        <v>46049</v>
      </c>
      <c r="L3616" s="26">
        <v>45184</v>
      </c>
      <c r="M3616" s="26">
        <v>46052</v>
      </c>
      <c r="N3616" s="24"/>
      <c r="O3616" s="26">
        <v>46052</v>
      </c>
      <c r="P3616" s="24" t="s">
        <v>3069</v>
      </c>
      <c r="Q3616" s="24" t="s">
        <v>3070</v>
      </c>
      <c r="R3616" s="24" t="s">
        <v>988</v>
      </c>
    </row>
    <row r="3617" spans="1:18" ht="27">
      <c r="A3617" s="24">
        <v>3616</v>
      </c>
      <c r="B3617" s="24" t="s">
        <v>13171</v>
      </c>
      <c r="C3617" s="29">
        <v>202647009872</v>
      </c>
      <c r="D3617" s="24" t="s">
        <v>31</v>
      </c>
      <c r="E3617" s="24" t="s">
        <v>13172</v>
      </c>
      <c r="F3617" s="24" t="s">
        <v>3091</v>
      </c>
      <c r="G3617" s="24" t="s">
        <v>31</v>
      </c>
      <c r="H3617" s="25" t="s">
        <v>13173</v>
      </c>
      <c r="I3617" s="24"/>
      <c r="J3617" s="24" t="s">
        <v>3048</v>
      </c>
      <c r="K3617" s="26">
        <v>46045</v>
      </c>
      <c r="L3617" s="26">
        <v>45189</v>
      </c>
      <c r="M3617" s="26">
        <v>46052</v>
      </c>
      <c r="N3617" s="24"/>
      <c r="O3617" s="26">
        <v>46052</v>
      </c>
      <c r="P3617" s="24" t="s">
        <v>4022</v>
      </c>
      <c r="Q3617" s="24" t="s">
        <v>3104</v>
      </c>
      <c r="R3617" s="24" t="s">
        <v>988</v>
      </c>
    </row>
    <row r="3618" spans="1:18" ht="53.4">
      <c r="A3618" s="24">
        <v>3617</v>
      </c>
      <c r="B3618" s="24" t="s">
        <v>13174</v>
      </c>
      <c r="C3618" s="29">
        <v>202617009972</v>
      </c>
      <c r="D3618" s="24" t="s">
        <v>31</v>
      </c>
      <c r="E3618" s="24" t="s">
        <v>13175</v>
      </c>
      <c r="F3618" s="24" t="s">
        <v>3091</v>
      </c>
      <c r="G3618" s="24" t="s">
        <v>31</v>
      </c>
      <c r="H3618" s="25" t="s">
        <v>13176</v>
      </c>
      <c r="I3618" s="24"/>
      <c r="J3618" s="24" t="s">
        <v>3048</v>
      </c>
      <c r="K3618" s="26">
        <v>46045</v>
      </c>
      <c r="L3618" s="26">
        <v>45204</v>
      </c>
      <c r="M3618" s="26">
        <v>46052</v>
      </c>
      <c r="N3618" s="24"/>
      <c r="O3618" s="26">
        <v>46052</v>
      </c>
      <c r="P3618" s="24" t="s">
        <v>3364</v>
      </c>
      <c r="Q3618" s="24" t="s">
        <v>3255</v>
      </c>
      <c r="R3618" s="24" t="s">
        <v>988</v>
      </c>
    </row>
    <row r="3619" spans="1:18" ht="40.200000000000003">
      <c r="A3619" s="24">
        <v>3618</v>
      </c>
      <c r="B3619" s="24" t="s">
        <v>13177</v>
      </c>
      <c r="C3619" s="29">
        <v>202617010198</v>
      </c>
      <c r="D3619" s="24" t="s">
        <v>31</v>
      </c>
      <c r="E3619" s="24" t="s">
        <v>13178</v>
      </c>
      <c r="F3619" s="24" t="s">
        <v>3091</v>
      </c>
      <c r="G3619" s="24" t="s">
        <v>31</v>
      </c>
      <c r="H3619" s="25" t="s">
        <v>13179</v>
      </c>
      <c r="I3619" s="24"/>
      <c r="J3619" s="24" t="s">
        <v>3048</v>
      </c>
      <c r="K3619" s="26">
        <v>46045</v>
      </c>
      <c r="L3619" s="26">
        <v>46052</v>
      </c>
      <c r="M3619" s="26">
        <v>46052</v>
      </c>
      <c r="N3619" s="24"/>
      <c r="O3619" s="26">
        <v>46052</v>
      </c>
      <c r="P3619" s="24" t="s">
        <v>3364</v>
      </c>
      <c r="Q3619" s="24" t="s">
        <v>3255</v>
      </c>
      <c r="R3619" s="24" t="s">
        <v>988</v>
      </c>
    </row>
    <row r="3620" spans="1:18" ht="53.4">
      <c r="A3620" s="24">
        <v>3619</v>
      </c>
      <c r="B3620" s="24" t="s">
        <v>13180</v>
      </c>
      <c r="C3620" s="29">
        <v>202647010083</v>
      </c>
      <c r="D3620" s="24" t="s">
        <v>31</v>
      </c>
      <c r="E3620" s="24" t="s">
        <v>13181</v>
      </c>
      <c r="F3620" s="24" t="s">
        <v>3091</v>
      </c>
      <c r="G3620" s="24" t="s">
        <v>31</v>
      </c>
      <c r="H3620" s="25" t="s">
        <v>13182</v>
      </c>
      <c r="I3620" s="24"/>
      <c r="J3620" s="24" t="s">
        <v>3048</v>
      </c>
      <c r="K3620" s="26">
        <v>46045</v>
      </c>
      <c r="L3620" s="26">
        <v>45198</v>
      </c>
      <c r="M3620" s="26">
        <v>46052</v>
      </c>
      <c r="N3620" s="24"/>
      <c r="O3620" s="26">
        <v>46052</v>
      </c>
      <c r="P3620" s="24" t="s">
        <v>3093</v>
      </c>
      <c r="Q3620" s="24" t="s">
        <v>3094</v>
      </c>
      <c r="R3620" s="24" t="s">
        <v>988</v>
      </c>
    </row>
    <row r="3621" spans="1:18" ht="66.599999999999994">
      <c r="A3621" s="24">
        <v>3620</v>
      </c>
      <c r="B3621" s="24" t="s">
        <v>13183</v>
      </c>
      <c r="C3621" s="29">
        <v>202647010178</v>
      </c>
      <c r="D3621" s="24" t="s">
        <v>31</v>
      </c>
      <c r="E3621" s="24" t="s">
        <v>13184</v>
      </c>
      <c r="F3621" s="24" t="s">
        <v>3091</v>
      </c>
      <c r="G3621" s="24" t="s">
        <v>31</v>
      </c>
      <c r="H3621" s="25" t="s">
        <v>13185</v>
      </c>
      <c r="I3621" s="24"/>
      <c r="J3621" s="24" t="s">
        <v>3048</v>
      </c>
      <c r="K3621" s="26">
        <v>46045</v>
      </c>
      <c r="L3621" s="26">
        <v>46052</v>
      </c>
      <c r="M3621" s="26">
        <v>46052</v>
      </c>
      <c r="N3621" s="24"/>
      <c r="O3621" s="26">
        <v>46052</v>
      </c>
      <c r="P3621" s="24" t="s">
        <v>3908</v>
      </c>
      <c r="Q3621" s="24" t="s">
        <v>3193</v>
      </c>
      <c r="R3621" s="24" t="s">
        <v>988</v>
      </c>
    </row>
    <row r="3622" spans="1:18" ht="40.200000000000003">
      <c r="A3622" s="24">
        <v>3621</v>
      </c>
      <c r="B3622" s="24" t="s">
        <v>13186</v>
      </c>
      <c r="C3622" s="29">
        <v>202641009956</v>
      </c>
      <c r="D3622" s="24" t="s">
        <v>43</v>
      </c>
      <c r="E3622" s="24" t="s">
        <v>13187</v>
      </c>
      <c r="F3622" s="24" t="s">
        <v>3052</v>
      </c>
      <c r="G3622" s="24" t="s">
        <v>43</v>
      </c>
      <c r="H3622" s="25" t="s">
        <v>13188</v>
      </c>
      <c r="I3622" s="24" t="s">
        <v>23</v>
      </c>
      <c r="J3622" s="24" t="s">
        <v>3048</v>
      </c>
      <c r="K3622" s="26">
        <v>46002</v>
      </c>
      <c r="L3622" s="26">
        <v>46052</v>
      </c>
      <c r="M3622" s="26">
        <v>46052</v>
      </c>
      <c r="N3622" s="24"/>
      <c r="O3622" s="26">
        <v>46052</v>
      </c>
      <c r="P3622" s="24" t="s">
        <v>3079</v>
      </c>
      <c r="Q3622" s="24" t="s">
        <v>3080</v>
      </c>
      <c r="R3622" s="24" t="s">
        <v>988</v>
      </c>
    </row>
    <row r="3623" spans="1:18" ht="40.200000000000003">
      <c r="A3623" s="24">
        <v>3622</v>
      </c>
      <c r="B3623" s="24" t="s">
        <v>13189</v>
      </c>
      <c r="C3623" s="29">
        <v>202644009936</v>
      </c>
      <c r="D3623" s="24" t="s">
        <v>43</v>
      </c>
      <c r="E3623" s="24" t="s">
        <v>13190</v>
      </c>
      <c r="F3623" s="24" t="s">
        <v>3052</v>
      </c>
      <c r="G3623" s="24" t="s">
        <v>43</v>
      </c>
      <c r="H3623" s="25" t="s">
        <v>13191</v>
      </c>
      <c r="I3623" s="24"/>
      <c r="J3623" s="24" t="s">
        <v>3048</v>
      </c>
      <c r="K3623" s="26">
        <v>46002</v>
      </c>
      <c r="L3623" s="26">
        <v>46015</v>
      </c>
      <c r="M3623" s="26">
        <v>46052</v>
      </c>
      <c r="N3623" s="24"/>
      <c r="O3623" s="26">
        <v>46052</v>
      </c>
      <c r="P3623" s="24" t="s">
        <v>3141</v>
      </c>
      <c r="Q3623" s="24" t="s">
        <v>3142</v>
      </c>
      <c r="R3623" s="24" t="s">
        <v>988</v>
      </c>
    </row>
    <row r="3624" spans="1:18" ht="53.4">
      <c r="A3624" s="24">
        <v>3623</v>
      </c>
      <c r="B3624" s="24" t="s">
        <v>13192</v>
      </c>
      <c r="C3624" s="29">
        <v>202617009964</v>
      </c>
      <c r="D3624" s="24" t="s">
        <v>34</v>
      </c>
      <c r="E3624" s="24" t="s">
        <v>13193</v>
      </c>
      <c r="F3624" s="24" t="s">
        <v>3066</v>
      </c>
      <c r="G3624" s="24" t="s">
        <v>3067</v>
      </c>
      <c r="H3624" s="25" t="s">
        <v>13194</v>
      </c>
      <c r="I3624" s="24"/>
      <c r="J3624" s="24" t="s">
        <v>3048</v>
      </c>
      <c r="K3624" s="26">
        <v>46049</v>
      </c>
      <c r="L3624" s="26">
        <v>45161</v>
      </c>
      <c r="M3624" s="26">
        <v>46052</v>
      </c>
      <c r="N3624" s="24"/>
      <c r="O3624" s="26">
        <v>46052</v>
      </c>
      <c r="P3624" s="24" t="s">
        <v>3173</v>
      </c>
      <c r="Q3624" s="24" t="s">
        <v>3174</v>
      </c>
      <c r="R3624" s="24" t="s">
        <v>988</v>
      </c>
    </row>
    <row r="3625" spans="1:18" ht="66.599999999999994">
      <c r="A3625" s="24">
        <v>3624</v>
      </c>
      <c r="B3625" s="24" t="s">
        <v>2139</v>
      </c>
      <c r="C3625" s="29">
        <v>202641010332</v>
      </c>
      <c r="D3625" s="24" t="s">
        <v>579</v>
      </c>
      <c r="E3625" s="24" t="s">
        <v>649</v>
      </c>
      <c r="F3625" s="24" t="s">
        <v>3052</v>
      </c>
      <c r="G3625" s="24" t="s">
        <v>13195</v>
      </c>
      <c r="H3625" s="25" t="s">
        <v>13196</v>
      </c>
      <c r="I3625" s="24" t="s">
        <v>3152</v>
      </c>
      <c r="J3625" s="24" t="s">
        <v>3470</v>
      </c>
      <c r="K3625" s="26">
        <v>46045</v>
      </c>
      <c r="L3625" s="26">
        <v>46053</v>
      </c>
      <c r="M3625" s="26">
        <v>46053</v>
      </c>
      <c r="N3625" s="26">
        <v>46996</v>
      </c>
      <c r="O3625" s="24"/>
      <c r="P3625" s="24" t="s">
        <v>3079</v>
      </c>
      <c r="Q3625" s="24" t="s">
        <v>3080</v>
      </c>
      <c r="R3625" s="24" t="s">
        <v>968</v>
      </c>
    </row>
    <row r="3626" spans="1:18" ht="53.4">
      <c r="A3626" s="24">
        <v>3625</v>
      </c>
      <c r="B3626" s="24" t="s">
        <v>13197</v>
      </c>
      <c r="C3626" s="29">
        <v>202647010354</v>
      </c>
      <c r="D3626" s="24" t="s">
        <v>31</v>
      </c>
      <c r="E3626" s="24" t="s">
        <v>13198</v>
      </c>
      <c r="F3626" s="24" t="s">
        <v>3091</v>
      </c>
      <c r="G3626" s="24" t="s">
        <v>31</v>
      </c>
      <c r="H3626" s="25" t="s">
        <v>13199</v>
      </c>
      <c r="I3626" s="24"/>
      <c r="J3626" s="24" t="s">
        <v>3048</v>
      </c>
      <c r="K3626" s="26">
        <v>46048</v>
      </c>
      <c r="L3626" s="26">
        <v>46053</v>
      </c>
      <c r="M3626" s="26">
        <v>46053</v>
      </c>
      <c r="N3626" s="24"/>
      <c r="O3626" s="26">
        <v>46053</v>
      </c>
      <c r="P3626" s="24" t="s">
        <v>5146</v>
      </c>
      <c r="Q3626" s="24" t="s">
        <v>5147</v>
      </c>
      <c r="R3626" s="24" t="s">
        <v>988</v>
      </c>
    </row>
    <row r="3627" spans="1:18" ht="53.4">
      <c r="A3627" s="24">
        <v>3626</v>
      </c>
      <c r="B3627" s="24" t="s">
        <v>13200</v>
      </c>
      <c r="C3627" s="29">
        <v>202647010352</v>
      </c>
      <c r="D3627" s="24" t="s">
        <v>31</v>
      </c>
      <c r="E3627" s="24" t="s">
        <v>13201</v>
      </c>
      <c r="F3627" s="24" t="s">
        <v>3091</v>
      </c>
      <c r="G3627" s="24" t="s">
        <v>31</v>
      </c>
      <c r="H3627" s="25" t="s">
        <v>13202</v>
      </c>
      <c r="I3627" s="24"/>
      <c r="J3627" s="24" t="s">
        <v>3048</v>
      </c>
      <c r="K3627" s="26">
        <v>46049</v>
      </c>
      <c r="L3627" s="26">
        <v>45198</v>
      </c>
      <c r="M3627" s="26">
        <v>46053</v>
      </c>
      <c r="N3627" s="24"/>
      <c r="O3627" s="26">
        <v>46053</v>
      </c>
      <c r="P3627" s="24" t="s">
        <v>3093</v>
      </c>
      <c r="Q3627" s="24" t="s">
        <v>3094</v>
      </c>
      <c r="R3627" s="24" t="s">
        <v>988</v>
      </c>
    </row>
    <row r="3628" spans="1:18" ht="27">
      <c r="A3628" s="24">
        <v>3627</v>
      </c>
      <c r="B3628" s="24" t="s">
        <v>13203</v>
      </c>
      <c r="C3628" s="29">
        <v>202647010362</v>
      </c>
      <c r="D3628" s="24" t="s">
        <v>31</v>
      </c>
      <c r="E3628" s="24" t="s">
        <v>13204</v>
      </c>
      <c r="F3628" s="24" t="s">
        <v>3091</v>
      </c>
      <c r="G3628" s="24" t="s">
        <v>31</v>
      </c>
      <c r="H3628" s="25" t="s">
        <v>13205</v>
      </c>
      <c r="I3628" s="24"/>
      <c r="J3628" s="24" t="s">
        <v>3048</v>
      </c>
      <c r="K3628" s="26">
        <v>46049</v>
      </c>
      <c r="L3628" s="26">
        <v>45201</v>
      </c>
      <c r="M3628" s="26">
        <v>46053</v>
      </c>
      <c r="N3628" s="24"/>
      <c r="O3628" s="26">
        <v>46053</v>
      </c>
      <c r="P3628" s="24" t="s">
        <v>3093</v>
      </c>
      <c r="Q3628" s="24" t="s">
        <v>3094</v>
      </c>
      <c r="R3628" s="24" t="s">
        <v>988</v>
      </c>
    </row>
    <row r="3629" spans="1:18" ht="27">
      <c r="A3629" s="24">
        <v>3628</v>
      </c>
      <c r="B3629" s="24" t="s">
        <v>13206</v>
      </c>
      <c r="C3629" s="29">
        <v>202647010364</v>
      </c>
      <c r="D3629" s="24" t="s">
        <v>31</v>
      </c>
      <c r="E3629" s="24" t="s">
        <v>13207</v>
      </c>
      <c r="F3629" s="24" t="s">
        <v>3091</v>
      </c>
      <c r="G3629" s="24" t="s">
        <v>31</v>
      </c>
      <c r="H3629" s="25" t="s">
        <v>13208</v>
      </c>
      <c r="I3629" s="24"/>
      <c r="J3629" s="24" t="s">
        <v>3048</v>
      </c>
      <c r="K3629" s="26">
        <v>46049</v>
      </c>
      <c r="L3629" s="26">
        <v>45203</v>
      </c>
      <c r="M3629" s="26">
        <v>46053</v>
      </c>
      <c r="N3629" s="24"/>
      <c r="O3629" s="26">
        <v>46053</v>
      </c>
      <c r="P3629" s="24" t="s">
        <v>3093</v>
      </c>
      <c r="Q3629" s="24" t="s">
        <v>3094</v>
      </c>
      <c r="R3629" s="24" t="s">
        <v>988</v>
      </c>
    </row>
    <row r="3630" spans="1:18" ht="53.4">
      <c r="A3630" s="24">
        <v>3629</v>
      </c>
      <c r="B3630" s="24" t="s">
        <v>13209</v>
      </c>
      <c r="C3630" s="29">
        <v>202647010804</v>
      </c>
      <c r="D3630" s="24" t="s">
        <v>106</v>
      </c>
      <c r="E3630" s="24" t="s">
        <v>13210</v>
      </c>
      <c r="F3630" s="24" t="s">
        <v>3059</v>
      </c>
      <c r="G3630" s="24" t="s">
        <v>106</v>
      </c>
      <c r="H3630" s="25" t="s">
        <v>13211</v>
      </c>
      <c r="I3630" s="24"/>
      <c r="J3630" s="24" t="s">
        <v>3048</v>
      </c>
      <c r="K3630" s="26">
        <v>46049</v>
      </c>
      <c r="L3630" s="26">
        <v>45160</v>
      </c>
      <c r="M3630" s="26">
        <v>46055</v>
      </c>
      <c r="N3630" s="24"/>
      <c r="O3630" s="26">
        <v>46055</v>
      </c>
      <c r="P3630" s="24" t="s">
        <v>3404</v>
      </c>
      <c r="Q3630" s="24" t="s">
        <v>3405</v>
      </c>
      <c r="R3630" s="24" t="s">
        <v>988</v>
      </c>
    </row>
    <row r="3631" spans="1:18" ht="53.4">
      <c r="A3631" s="24">
        <v>3630</v>
      </c>
      <c r="B3631" s="24" t="s">
        <v>13212</v>
      </c>
      <c r="C3631" s="29">
        <v>202647010963</v>
      </c>
      <c r="D3631" s="24" t="s">
        <v>106</v>
      </c>
      <c r="E3631" s="24" t="s">
        <v>13213</v>
      </c>
      <c r="F3631" s="24" t="s">
        <v>3059</v>
      </c>
      <c r="G3631" s="24" t="s">
        <v>106</v>
      </c>
      <c r="H3631" s="25" t="s">
        <v>13214</v>
      </c>
      <c r="I3631" s="24"/>
      <c r="J3631" s="24" t="s">
        <v>3048</v>
      </c>
      <c r="K3631" s="26">
        <v>46051</v>
      </c>
      <c r="L3631" s="26">
        <v>45160</v>
      </c>
      <c r="M3631" s="26">
        <v>46055</v>
      </c>
      <c r="N3631" s="24"/>
      <c r="O3631" s="26">
        <v>46055</v>
      </c>
      <c r="P3631" s="24" t="s">
        <v>3404</v>
      </c>
      <c r="Q3631" s="24" t="s">
        <v>3405</v>
      </c>
      <c r="R3631" s="24" t="s">
        <v>988</v>
      </c>
    </row>
    <row r="3632" spans="1:18" ht="27">
      <c r="A3632" s="24">
        <v>3631</v>
      </c>
      <c r="B3632" s="24" t="s">
        <v>2144</v>
      </c>
      <c r="C3632" s="29">
        <v>202641010649</v>
      </c>
      <c r="D3632" s="24" t="s">
        <v>40</v>
      </c>
      <c r="E3632" s="24" t="s">
        <v>2145</v>
      </c>
      <c r="F3632" s="24" t="s">
        <v>3091</v>
      </c>
      <c r="G3632" s="24" t="s">
        <v>4104</v>
      </c>
      <c r="H3632" s="25" t="s">
        <v>13215</v>
      </c>
      <c r="I3632" s="24" t="s">
        <v>23</v>
      </c>
      <c r="J3632" s="24" t="s">
        <v>3048</v>
      </c>
      <c r="K3632" s="26">
        <v>46050</v>
      </c>
      <c r="L3632" s="26">
        <v>46055</v>
      </c>
      <c r="M3632" s="26">
        <v>46055</v>
      </c>
      <c r="N3632" s="26">
        <v>46998</v>
      </c>
      <c r="O3632" s="24"/>
      <c r="P3632" s="24" t="s">
        <v>3893</v>
      </c>
      <c r="Q3632" s="24" t="s">
        <v>3894</v>
      </c>
      <c r="R3632" s="24" t="s">
        <v>974</v>
      </c>
    </row>
    <row r="3633" spans="1:18" ht="40.200000000000003">
      <c r="A3633" s="24">
        <v>3632</v>
      </c>
      <c r="B3633" s="24" t="s">
        <v>13216</v>
      </c>
      <c r="C3633" s="29">
        <v>202641010874</v>
      </c>
      <c r="D3633" s="24" t="s">
        <v>135</v>
      </c>
      <c r="E3633" s="24" t="s">
        <v>13217</v>
      </c>
      <c r="F3633" s="24" t="s">
        <v>3045</v>
      </c>
      <c r="G3633" s="24" t="s">
        <v>3813</v>
      </c>
      <c r="H3633" s="25" t="s">
        <v>13218</v>
      </c>
      <c r="I3633" s="24" t="s">
        <v>23</v>
      </c>
      <c r="J3633" s="24" t="s">
        <v>3048</v>
      </c>
      <c r="K3633" s="26">
        <v>45974</v>
      </c>
      <c r="L3633" s="26">
        <v>46055</v>
      </c>
      <c r="M3633" s="26">
        <v>46055</v>
      </c>
      <c r="N3633" s="24"/>
      <c r="O3633" s="26">
        <v>46055</v>
      </c>
      <c r="P3633" s="24" t="s">
        <v>3352</v>
      </c>
      <c r="Q3633" s="24" t="s">
        <v>3216</v>
      </c>
      <c r="R3633" s="24" t="s">
        <v>988</v>
      </c>
    </row>
    <row r="3634" spans="1:18" ht="53.4">
      <c r="A3634" s="24">
        <v>3633</v>
      </c>
      <c r="B3634" s="24" t="s">
        <v>13219</v>
      </c>
      <c r="C3634" s="29">
        <v>202617010821</v>
      </c>
      <c r="D3634" s="24" t="s">
        <v>67</v>
      </c>
      <c r="E3634" s="24" t="s">
        <v>13220</v>
      </c>
      <c r="F3634" s="24" t="s">
        <v>3091</v>
      </c>
      <c r="G3634" s="24" t="s">
        <v>5359</v>
      </c>
      <c r="H3634" s="25" t="s">
        <v>13221</v>
      </c>
      <c r="I3634" s="24"/>
      <c r="J3634" s="24" t="s">
        <v>3048</v>
      </c>
      <c r="K3634" s="26">
        <v>46041</v>
      </c>
      <c r="L3634" s="26">
        <v>45155</v>
      </c>
      <c r="M3634" s="26">
        <v>46055</v>
      </c>
      <c r="N3634" s="24"/>
      <c r="O3634" s="26">
        <v>46055</v>
      </c>
      <c r="P3634" s="24" t="s">
        <v>3968</v>
      </c>
      <c r="Q3634" s="24" t="s">
        <v>3969</v>
      </c>
      <c r="R3634" s="24" t="s">
        <v>988</v>
      </c>
    </row>
    <row r="3635" spans="1:18" ht="53.4">
      <c r="A3635" s="24">
        <v>3634</v>
      </c>
      <c r="B3635" s="24" t="s">
        <v>13222</v>
      </c>
      <c r="C3635" s="29">
        <v>202617011031</v>
      </c>
      <c r="D3635" s="24" t="s">
        <v>362</v>
      </c>
      <c r="E3635" s="24" t="s">
        <v>13223</v>
      </c>
      <c r="F3635" s="24" t="s">
        <v>3302</v>
      </c>
      <c r="G3635" s="24" t="s">
        <v>9034</v>
      </c>
      <c r="H3635" s="25" t="s">
        <v>13224</v>
      </c>
      <c r="I3635" s="24"/>
      <c r="J3635" s="24" t="s">
        <v>3048</v>
      </c>
      <c r="K3635" s="26">
        <v>46044</v>
      </c>
      <c r="L3635" s="26">
        <v>45110</v>
      </c>
      <c r="M3635" s="26">
        <v>46055</v>
      </c>
      <c r="N3635" s="24"/>
      <c r="O3635" s="26">
        <v>46055</v>
      </c>
      <c r="P3635" s="24" t="s">
        <v>3289</v>
      </c>
      <c r="Q3635" s="24" t="s">
        <v>3290</v>
      </c>
      <c r="R3635" s="24" t="s">
        <v>988</v>
      </c>
    </row>
    <row r="3636" spans="1:18" ht="40.200000000000003">
      <c r="A3636" s="24">
        <v>3635</v>
      </c>
      <c r="B3636" s="24" t="s">
        <v>13225</v>
      </c>
      <c r="C3636" s="29">
        <v>202621011053</v>
      </c>
      <c r="D3636" s="24" t="s">
        <v>41</v>
      </c>
      <c r="E3636" s="24" t="s">
        <v>13226</v>
      </c>
      <c r="F3636" s="24" t="s">
        <v>3052</v>
      </c>
      <c r="G3636" s="24" t="s">
        <v>10063</v>
      </c>
      <c r="H3636" s="25" t="s">
        <v>13227</v>
      </c>
      <c r="I3636" s="24" t="s">
        <v>23</v>
      </c>
      <c r="J3636" s="24" t="s">
        <v>3048</v>
      </c>
      <c r="K3636" s="26">
        <v>46043</v>
      </c>
      <c r="L3636" s="26">
        <v>46055</v>
      </c>
      <c r="M3636" s="26">
        <v>46055</v>
      </c>
      <c r="N3636" s="24"/>
      <c r="O3636" s="26">
        <v>46112</v>
      </c>
      <c r="P3636" s="24" t="s">
        <v>3278</v>
      </c>
      <c r="Q3636" s="24" t="s">
        <v>3279</v>
      </c>
      <c r="R3636" s="24" t="s">
        <v>988</v>
      </c>
    </row>
    <row r="3637" spans="1:18" ht="53.4">
      <c r="A3637" s="24">
        <v>3636</v>
      </c>
      <c r="B3637" s="24" t="s">
        <v>13228</v>
      </c>
      <c r="C3637" s="29">
        <v>202617010872</v>
      </c>
      <c r="D3637" s="24" t="s">
        <v>97</v>
      </c>
      <c r="E3637" s="24" t="s">
        <v>13229</v>
      </c>
      <c r="F3637" s="24" t="s">
        <v>3066</v>
      </c>
      <c r="G3637" s="24" t="s">
        <v>11900</v>
      </c>
      <c r="H3637" s="25" t="s">
        <v>13230</v>
      </c>
      <c r="I3637" s="24"/>
      <c r="J3637" s="24" t="s">
        <v>3048</v>
      </c>
      <c r="K3637" s="26">
        <v>46013</v>
      </c>
      <c r="L3637" s="26">
        <v>45112</v>
      </c>
      <c r="M3637" s="26">
        <v>46055</v>
      </c>
      <c r="N3637" s="24"/>
      <c r="O3637" s="26">
        <v>46055</v>
      </c>
      <c r="P3637" s="24" t="s">
        <v>3284</v>
      </c>
      <c r="Q3637" s="24" t="s">
        <v>3285</v>
      </c>
      <c r="R3637" s="24" t="s">
        <v>988</v>
      </c>
    </row>
    <row r="3638" spans="1:18" ht="53.4">
      <c r="A3638" s="24">
        <v>3637</v>
      </c>
      <c r="B3638" s="24" t="s">
        <v>13231</v>
      </c>
      <c r="C3638" s="29">
        <v>202614010814</v>
      </c>
      <c r="D3638" s="24" t="s">
        <v>77</v>
      </c>
      <c r="E3638" s="24" t="s">
        <v>13232</v>
      </c>
      <c r="F3638" s="24" t="s">
        <v>3045</v>
      </c>
      <c r="G3638" s="24" t="s">
        <v>77</v>
      </c>
      <c r="H3638" s="25" t="s">
        <v>13233</v>
      </c>
      <c r="I3638" s="24"/>
      <c r="J3638" s="24" t="s">
        <v>3048</v>
      </c>
      <c r="K3638" s="26">
        <v>46045</v>
      </c>
      <c r="L3638" s="26">
        <v>45691</v>
      </c>
      <c r="M3638" s="26">
        <v>46055</v>
      </c>
      <c r="N3638" s="24"/>
      <c r="O3638" s="26">
        <v>46055</v>
      </c>
      <c r="P3638" s="24" t="s">
        <v>3284</v>
      </c>
      <c r="Q3638" s="24" t="s">
        <v>3285</v>
      </c>
      <c r="R3638" s="24" t="s">
        <v>988</v>
      </c>
    </row>
    <row r="3639" spans="1:18" ht="40.200000000000003">
      <c r="A3639" s="24">
        <v>3638</v>
      </c>
      <c r="B3639" s="24" t="s">
        <v>13234</v>
      </c>
      <c r="C3639" s="29">
        <v>202617011000</v>
      </c>
      <c r="D3639" s="24" t="s">
        <v>31</v>
      </c>
      <c r="E3639" s="24" t="s">
        <v>13235</v>
      </c>
      <c r="F3639" s="24" t="s">
        <v>3091</v>
      </c>
      <c r="G3639" s="24" t="s">
        <v>31</v>
      </c>
      <c r="H3639" s="25" t="s">
        <v>13236</v>
      </c>
      <c r="I3639" s="24"/>
      <c r="J3639" s="24" t="s">
        <v>3048</v>
      </c>
      <c r="K3639" s="26">
        <v>46049</v>
      </c>
      <c r="L3639" s="26">
        <v>45188</v>
      </c>
      <c r="M3639" s="26">
        <v>46055</v>
      </c>
      <c r="N3639" s="24"/>
      <c r="O3639" s="26">
        <v>46055</v>
      </c>
      <c r="P3639" s="24" t="s">
        <v>3069</v>
      </c>
      <c r="Q3639" s="24" t="s">
        <v>3070</v>
      </c>
      <c r="R3639" s="24" t="s">
        <v>988</v>
      </c>
    </row>
    <row r="3640" spans="1:18" ht="40.200000000000003">
      <c r="A3640" s="24">
        <v>3639</v>
      </c>
      <c r="B3640" s="24" t="s">
        <v>13237</v>
      </c>
      <c r="C3640" s="29">
        <v>202617010707</v>
      </c>
      <c r="D3640" s="24" t="s">
        <v>31</v>
      </c>
      <c r="E3640" s="24" t="s">
        <v>13238</v>
      </c>
      <c r="F3640" s="24" t="s">
        <v>3091</v>
      </c>
      <c r="G3640" s="24" t="s">
        <v>31</v>
      </c>
      <c r="H3640" s="25" t="s">
        <v>13239</v>
      </c>
      <c r="I3640" s="24"/>
      <c r="J3640" s="24" t="s">
        <v>3048</v>
      </c>
      <c r="K3640" s="26">
        <v>46049</v>
      </c>
      <c r="L3640" s="26">
        <v>45196</v>
      </c>
      <c r="M3640" s="26">
        <v>46055</v>
      </c>
      <c r="N3640" s="24"/>
      <c r="O3640" s="26">
        <v>46055</v>
      </c>
      <c r="P3640" s="24" t="s">
        <v>3364</v>
      </c>
      <c r="Q3640" s="24" t="s">
        <v>3255</v>
      </c>
      <c r="R3640" s="24" t="s">
        <v>988</v>
      </c>
    </row>
    <row r="3641" spans="1:18" ht="66.599999999999994">
      <c r="A3641" s="24">
        <v>3640</v>
      </c>
      <c r="B3641" s="24" t="s">
        <v>13240</v>
      </c>
      <c r="C3641" s="29">
        <v>202617010740</v>
      </c>
      <c r="D3641" s="24" t="s">
        <v>31</v>
      </c>
      <c r="E3641" s="24" t="s">
        <v>13241</v>
      </c>
      <c r="F3641" s="24" t="s">
        <v>3091</v>
      </c>
      <c r="G3641" s="24" t="s">
        <v>31</v>
      </c>
      <c r="H3641" s="25" t="s">
        <v>13242</v>
      </c>
      <c r="I3641" s="24"/>
      <c r="J3641" s="24" t="s">
        <v>3048</v>
      </c>
      <c r="K3641" s="26">
        <v>46049</v>
      </c>
      <c r="L3641" s="26">
        <v>45191</v>
      </c>
      <c r="M3641" s="26">
        <v>46055</v>
      </c>
      <c r="N3641" s="24"/>
      <c r="O3641" s="26">
        <v>46055</v>
      </c>
      <c r="P3641" s="24" t="s">
        <v>3364</v>
      </c>
      <c r="Q3641" s="24" t="s">
        <v>3255</v>
      </c>
      <c r="R3641" s="24" t="s">
        <v>988</v>
      </c>
    </row>
    <row r="3642" spans="1:18" ht="66.599999999999994">
      <c r="A3642" s="24">
        <v>3641</v>
      </c>
      <c r="B3642" s="24" t="s">
        <v>13243</v>
      </c>
      <c r="C3642" s="29">
        <v>202617011014</v>
      </c>
      <c r="D3642" s="24" t="s">
        <v>31</v>
      </c>
      <c r="E3642" s="24" t="s">
        <v>13244</v>
      </c>
      <c r="F3642" s="24" t="s">
        <v>3091</v>
      </c>
      <c r="G3642" s="24" t="s">
        <v>31</v>
      </c>
      <c r="H3642" s="25" t="s">
        <v>13245</v>
      </c>
      <c r="I3642" s="24"/>
      <c r="J3642" s="24" t="s">
        <v>3048</v>
      </c>
      <c r="K3642" s="26">
        <v>46049</v>
      </c>
      <c r="L3642" s="26">
        <v>45191</v>
      </c>
      <c r="M3642" s="26">
        <v>46055</v>
      </c>
      <c r="N3642" s="24"/>
      <c r="O3642" s="26">
        <v>46055</v>
      </c>
      <c r="P3642" s="24" t="s">
        <v>3364</v>
      </c>
      <c r="Q3642" s="24" t="s">
        <v>3255</v>
      </c>
      <c r="R3642" s="24" t="s">
        <v>988</v>
      </c>
    </row>
    <row r="3643" spans="1:18" ht="40.200000000000003">
      <c r="A3643" s="24">
        <v>3642</v>
      </c>
      <c r="B3643" s="24" t="s">
        <v>13246</v>
      </c>
      <c r="C3643" s="29">
        <v>202617011023</v>
      </c>
      <c r="D3643" s="24" t="s">
        <v>31</v>
      </c>
      <c r="E3643" s="24" t="s">
        <v>13247</v>
      </c>
      <c r="F3643" s="24" t="s">
        <v>3091</v>
      </c>
      <c r="G3643" s="24" t="s">
        <v>31</v>
      </c>
      <c r="H3643" s="25" t="s">
        <v>13248</v>
      </c>
      <c r="I3643" s="24"/>
      <c r="J3643" s="24" t="s">
        <v>3048</v>
      </c>
      <c r="K3643" s="26">
        <v>46049</v>
      </c>
      <c r="L3643" s="26">
        <v>45187</v>
      </c>
      <c r="M3643" s="26">
        <v>46055</v>
      </c>
      <c r="N3643" s="24"/>
      <c r="O3643" s="26">
        <v>46055</v>
      </c>
      <c r="P3643" s="24" t="s">
        <v>3364</v>
      </c>
      <c r="Q3643" s="24" t="s">
        <v>3255</v>
      </c>
      <c r="R3643" s="24" t="s">
        <v>988</v>
      </c>
    </row>
    <row r="3644" spans="1:18" ht="40.200000000000003">
      <c r="A3644" s="24">
        <v>3643</v>
      </c>
      <c r="B3644" s="24" t="s">
        <v>2142</v>
      </c>
      <c r="C3644" s="29">
        <v>202641010723</v>
      </c>
      <c r="D3644" s="24" t="s">
        <v>31</v>
      </c>
      <c r="E3644" s="24" t="s">
        <v>2143</v>
      </c>
      <c r="F3644" s="24" t="s">
        <v>3091</v>
      </c>
      <c r="G3644" s="24" t="s">
        <v>31</v>
      </c>
      <c r="H3644" s="25" t="s">
        <v>13249</v>
      </c>
      <c r="I3644" s="24" t="s">
        <v>3152</v>
      </c>
      <c r="J3644" s="24" t="s">
        <v>3048</v>
      </c>
      <c r="K3644" s="26">
        <v>46053</v>
      </c>
      <c r="L3644" s="26">
        <v>46055</v>
      </c>
      <c r="M3644" s="26">
        <v>46055</v>
      </c>
      <c r="N3644" s="26">
        <v>46998</v>
      </c>
      <c r="O3644" s="24"/>
      <c r="P3644" s="24" t="s">
        <v>3359</v>
      </c>
      <c r="Q3644" s="24" t="s">
        <v>3360</v>
      </c>
      <c r="R3644" s="24" t="s">
        <v>968</v>
      </c>
    </row>
    <row r="3645" spans="1:18" ht="40.200000000000003">
      <c r="A3645" s="24">
        <v>3644</v>
      </c>
      <c r="B3645" s="24" t="s">
        <v>2140</v>
      </c>
      <c r="C3645" s="29">
        <v>202641010980</v>
      </c>
      <c r="D3645" s="24" t="s">
        <v>31</v>
      </c>
      <c r="E3645" s="24" t="s">
        <v>2141</v>
      </c>
      <c r="F3645" s="24" t="s">
        <v>3091</v>
      </c>
      <c r="G3645" s="24" t="s">
        <v>31</v>
      </c>
      <c r="H3645" s="25" t="s">
        <v>13250</v>
      </c>
      <c r="I3645" s="24" t="s">
        <v>3152</v>
      </c>
      <c r="J3645" s="24" t="s">
        <v>3048</v>
      </c>
      <c r="K3645" s="26">
        <v>46053</v>
      </c>
      <c r="L3645" s="26">
        <v>46055</v>
      </c>
      <c r="M3645" s="26">
        <v>46055</v>
      </c>
      <c r="N3645" s="26">
        <v>46998</v>
      </c>
      <c r="O3645" s="24"/>
      <c r="P3645" s="24" t="s">
        <v>3364</v>
      </c>
      <c r="Q3645" s="24" t="s">
        <v>3255</v>
      </c>
      <c r="R3645" s="24" t="s">
        <v>968</v>
      </c>
    </row>
    <row r="3646" spans="1:18" ht="53.4">
      <c r="A3646" s="24">
        <v>3645</v>
      </c>
      <c r="B3646" s="24" t="s">
        <v>13251</v>
      </c>
      <c r="C3646" s="29">
        <v>202617010828</v>
      </c>
      <c r="D3646" s="24" t="s">
        <v>34</v>
      </c>
      <c r="E3646" s="24" t="s">
        <v>13252</v>
      </c>
      <c r="F3646" s="24" t="s">
        <v>3066</v>
      </c>
      <c r="G3646" s="24" t="s">
        <v>3067</v>
      </c>
      <c r="H3646" s="25" t="s">
        <v>13253</v>
      </c>
      <c r="I3646" s="24"/>
      <c r="J3646" s="24" t="s">
        <v>3048</v>
      </c>
      <c r="K3646" s="26">
        <v>46050</v>
      </c>
      <c r="L3646" s="26">
        <v>45163</v>
      </c>
      <c r="M3646" s="26">
        <v>46055</v>
      </c>
      <c r="N3646" s="24"/>
      <c r="O3646" s="26">
        <v>46055</v>
      </c>
      <c r="P3646" s="24" t="s">
        <v>3254</v>
      </c>
      <c r="Q3646" s="24" t="s">
        <v>3255</v>
      </c>
      <c r="R3646" s="24" t="s">
        <v>988</v>
      </c>
    </row>
    <row r="3647" spans="1:18" ht="27">
      <c r="A3647" s="24">
        <v>3646</v>
      </c>
      <c r="B3647" s="24" t="s">
        <v>13254</v>
      </c>
      <c r="C3647" s="29">
        <v>202617010711</v>
      </c>
      <c r="D3647" s="24" t="s">
        <v>34</v>
      </c>
      <c r="E3647" s="24" t="s">
        <v>13255</v>
      </c>
      <c r="F3647" s="24" t="s">
        <v>3066</v>
      </c>
      <c r="G3647" s="24" t="s">
        <v>3067</v>
      </c>
      <c r="H3647" s="25" t="s">
        <v>13256</v>
      </c>
      <c r="I3647" s="24"/>
      <c r="J3647" s="24" t="s">
        <v>3048</v>
      </c>
      <c r="K3647" s="26">
        <v>46034</v>
      </c>
      <c r="L3647" s="26">
        <v>45142</v>
      </c>
      <c r="M3647" s="26">
        <v>46055</v>
      </c>
      <c r="N3647" s="24"/>
      <c r="O3647" s="26">
        <v>46055</v>
      </c>
      <c r="P3647" s="24" t="s">
        <v>3135</v>
      </c>
      <c r="Q3647" s="24" t="s">
        <v>3136</v>
      </c>
      <c r="R3647" s="24" t="s">
        <v>988</v>
      </c>
    </row>
    <row r="3648" spans="1:18" ht="40.200000000000003">
      <c r="A3648" s="24">
        <v>3647</v>
      </c>
      <c r="B3648" s="24" t="s">
        <v>13257</v>
      </c>
      <c r="C3648" s="29">
        <v>202644010849</v>
      </c>
      <c r="D3648" s="24" t="s">
        <v>43</v>
      </c>
      <c r="E3648" s="24" t="s">
        <v>13258</v>
      </c>
      <c r="F3648" s="24" t="s">
        <v>3052</v>
      </c>
      <c r="G3648" s="24" t="s">
        <v>43</v>
      </c>
      <c r="H3648" s="25" t="s">
        <v>13259</v>
      </c>
      <c r="I3648" s="24"/>
      <c r="J3648" s="24" t="s">
        <v>3048</v>
      </c>
      <c r="K3648" s="26">
        <v>46002</v>
      </c>
      <c r="L3648" s="26">
        <v>46002</v>
      </c>
      <c r="M3648" s="26">
        <v>46055</v>
      </c>
      <c r="N3648" s="24"/>
      <c r="O3648" s="26">
        <v>46055</v>
      </c>
      <c r="P3648" s="24" t="s">
        <v>3168</v>
      </c>
      <c r="Q3648" s="24" t="s">
        <v>3050</v>
      </c>
      <c r="R3648" s="24" t="s">
        <v>988</v>
      </c>
    </row>
    <row r="3649" spans="1:18" ht="40.200000000000003">
      <c r="A3649" s="24">
        <v>3648</v>
      </c>
      <c r="B3649" s="24" t="s">
        <v>13260</v>
      </c>
      <c r="C3649" s="29">
        <v>202641010704</v>
      </c>
      <c r="D3649" s="24" t="s">
        <v>43</v>
      </c>
      <c r="E3649" s="24" t="s">
        <v>13261</v>
      </c>
      <c r="F3649" s="24" t="s">
        <v>3052</v>
      </c>
      <c r="G3649" s="24" t="s">
        <v>43</v>
      </c>
      <c r="H3649" s="25" t="s">
        <v>13262</v>
      </c>
      <c r="I3649" s="24" t="s">
        <v>23</v>
      </c>
      <c r="J3649" s="24" t="s">
        <v>3048</v>
      </c>
      <c r="K3649" s="26">
        <v>46002</v>
      </c>
      <c r="L3649" s="26">
        <v>46055</v>
      </c>
      <c r="M3649" s="26">
        <v>46055</v>
      </c>
      <c r="N3649" s="24"/>
      <c r="O3649" s="26">
        <v>46055</v>
      </c>
      <c r="P3649" s="24" t="s">
        <v>3079</v>
      </c>
      <c r="Q3649" s="24" t="s">
        <v>3080</v>
      </c>
      <c r="R3649" s="24" t="s">
        <v>988</v>
      </c>
    </row>
    <row r="3650" spans="1:18" ht="40.200000000000003">
      <c r="A3650" s="24">
        <v>3649</v>
      </c>
      <c r="B3650" s="24" t="s">
        <v>13263</v>
      </c>
      <c r="C3650" s="29">
        <v>202644010784</v>
      </c>
      <c r="D3650" s="24" t="s">
        <v>43</v>
      </c>
      <c r="E3650" s="24" t="s">
        <v>13264</v>
      </c>
      <c r="F3650" s="24" t="s">
        <v>3052</v>
      </c>
      <c r="G3650" s="24" t="s">
        <v>43</v>
      </c>
      <c r="H3650" s="25" t="s">
        <v>13265</v>
      </c>
      <c r="I3650" s="24"/>
      <c r="J3650" s="24" t="s">
        <v>3048</v>
      </c>
      <c r="K3650" s="26">
        <v>46002</v>
      </c>
      <c r="L3650" s="26">
        <v>46013</v>
      </c>
      <c r="M3650" s="26">
        <v>46055</v>
      </c>
      <c r="N3650" s="24"/>
      <c r="O3650" s="26">
        <v>46055</v>
      </c>
      <c r="P3650" s="24" t="s">
        <v>3168</v>
      </c>
      <c r="Q3650" s="24" t="s">
        <v>3050</v>
      </c>
      <c r="R3650" s="24" t="s">
        <v>988</v>
      </c>
    </row>
    <row r="3651" spans="1:18" ht="53.4">
      <c r="A3651" s="24">
        <v>3650</v>
      </c>
      <c r="B3651" s="24" t="s">
        <v>2148</v>
      </c>
      <c r="C3651" s="29">
        <v>202641011249</v>
      </c>
      <c r="D3651" s="24" t="s">
        <v>184</v>
      </c>
      <c r="E3651" s="24" t="s">
        <v>649</v>
      </c>
      <c r="F3651" s="24" t="s">
        <v>3052</v>
      </c>
      <c r="G3651" s="24" t="s">
        <v>7869</v>
      </c>
      <c r="H3651" s="25" t="s">
        <v>13266</v>
      </c>
      <c r="I3651" s="24" t="s">
        <v>3152</v>
      </c>
      <c r="J3651" s="24" t="s">
        <v>3470</v>
      </c>
      <c r="K3651" s="26">
        <v>46006</v>
      </c>
      <c r="L3651" s="26">
        <v>46056</v>
      </c>
      <c r="M3651" s="26">
        <v>46056</v>
      </c>
      <c r="N3651" s="26">
        <v>46999</v>
      </c>
      <c r="O3651" s="24"/>
      <c r="P3651" s="24" t="s">
        <v>3084</v>
      </c>
      <c r="Q3651" s="24" t="s">
        <v>3085</v>
      </c>
      <c r="R3651" s="24" t="s">
        <v>968</v>
      </c>
    </row>
    <row r="3652" spans="1:18" ht="66.599999999999994">
      <c r="A3652" s="24">
        <v>3651</v>
      </c>
      <c r="B3652" s="24" t="s">
        <v>2147</v>
      </c>
      <c r="C3652" s="29">
        <v>202641011246</v>
      </c>
      <c r="D3652" s="24" t="s">
        <v>184</v>
      </c>
      <c r="E3652" s="24" t="s">
        <v>649</v>
      </c>
      <c r="F3652" s="24" t="s">
        <v>3052</v>
      </c>
      <c r="G3652" s="24" t="s">
        <v>7869</v>
      </c>
      <c r="H3652" s="25" t="s">
        <v>13267</v>
      </c>
      <c r="I3652" s="24" t="s">
        <v>3152</v>
      </c>
      <c r="J3652" s="24" t="s">
        <v>3470</v>
      </c>
      <c r="K3652" s="26">
        <v>46036</v>
      </c>
      <c r="L3652" s="26">
        <v>46056</v>
      </c>
      <c r="M3652" s="26">
        <v>46056</v>
      </c>
      <c r="N3652" s="26">
        <v>46999</v>
      </c>
      <c r="O3652" s="24"/>
      <c r="P3652" s="24" t="s">
        <v>3084</v>
      </c>
      <c r="Q3652" s="24" t="s">
        <v>3085</v>
      </c>
      <c r="R3652" s="24" t="s">
        <v>968</v>
      </c>
    </row>
    <row r="3653" spans="1:18" ht="53.4">
      <c r="A3653" s="24">
        <v>3652</v>
      </c>
      <c r="B3653" s="24" t="s">
        <v>2146</v>
      </c>
      <c r="C3653" s="29">
        <v>202641011260</v>
      </c>
      <c r="D3653" s="24" t="s">
        <v>184</v>
      </c>
      <c r="E3653" s="24" t="s">
        <v>649</v>
      </c>
      <c r="F3653" s="24" t="s">
        <v>3052</v>
      </c>
      <c r="G3653" s="24" t="s">
        <v>7869</v>
      </c>
      <c r="H3653" s="25" t="s">
        <v>13268</v>
      </c>
      <c r="I3653" s="24" t="s">
        <v>3152</v>
      </c>
      <c r="J3653" s="24" t="s">
        <v>3470</v>
      </c>
      <c r="K3653" s="26">
        <v>46052</v>
      </c>
      <c r="L3653" s="26">
        <v>46056</v>
      </c>
      <c r="M3653" s="26">
        <v>46056</v>
      </c>
      <c r="N3653" s="26">
        <v>46999</v>
      </c>
      <c r="O3653" s="24"/>
      <c r="P3653" s="24" t="s">
        <v>3084</v>
      </c>
      <c r="Q3653" s="24" t="s">
        <v>3085</v>
      </c>
      <c r="R3653" s="24" t="s">
        <v>968</v>
      </c>
    </row>
    <row r="3654" spans="1:18" ht="79.8">
      <c r="A3654" s="24">
        <v>3653</v>
      </c>
      <c r="B3654" s="24" t="s">
        <v>13269</v>
      </c>
      <c r="C3654" s="29">
        <v>202647011305</v>
      </c>
      <c r="D3654" s="24" t="s">
        <v>58</v>
      </c>
      <c r="E3654" s="24" t="s">
        <v>13270</v>
      </c>
      <c r="F3654" s="24" t="s">
        <v>3312</v>
      </c>
      <c r="G3654" s="24" t="s">
        <v>13271</v>
      </c>
      <c r="H3654" s="25" t="s">
        <v>13272</v>
      </c>
      <c r="I3654" s="24"/>
      <c r="J3654" s="24" t="s">
        <v>3048</v>
      </c>
      <c r="K3654" s="26">
        <v>46052</v>
      </c>
      <c r="L3654" s="26">
        <v>45141</v>
      </c>
      <c r="M3654" s="26">
        <v>46056</v>
      </c>
      <c r="N3654" s="24"/>
      <c r="O3654" s="26">
        <v>46056</v>
      </c>
      <c r="P3654" s="24" t="s">
        <v>3079</v>
      </c>
      <c r="Q3654" s="24" t="s">
        <v>3080</v>
      </c>
      <c r="R3654" s="24" t="s">
        <v>988</v>
      </c>
    </row>
    <row r="3655" spans="1:18" ht="40.200000000000003">
      <c r="A3655" s="24">
        <v>3654</v>
      </c>
      <c r="B3655" s="24" t="s">
        <v>870</v>
      </c>
      <c r="C3655" s="29">
        <v>202614011184</v>
      </c>
      <c r="D3655" s="24" t="s">
        <v>110</v>
      </c>
      <c r="E3655" s="24" t="s">
        <v>871</v>
      </c>
      <c r="F3655" s="24" t="s">
        <v>3066</v>
      </c>
      <c r="G3655" s="24" t="s">
        <v>4533</v>
      </c>
      <c r="H3655" s="25" t="s">
        <v>13273</v>
      </c>
      <c r="I3655" s="24"/>
      <c r="J3655" s="24" t="s">
        <v>3048</v>
      </c>
      <c r="K3655" s="26">
        <v>45965</v>
      </c>
      <c r="L3655" s="26">
        <v>45723</v>
      </c>
      <c r="M3655" s="26">
        <v>46056</v>
      </c>
      <c r="N3655" s="26">
        <v>46667</v>
      </c>
      <c r="O3655" s="24"/>
      <c r="P3655" s="24" t="s">
        <v>3049</v>
      </c>
      <c r="Q3655" s="24" t="s">
        <v>3050</v>
      </c>
      <c r="R3655" s="24" t="s">
        <v>650</v>
      </c>
    </row>
    <row r="3656" spans="1:18" ht="27">
      <c r="A3656" s="24">
        <v>3655</v>
      </c>
      <c r="B3656" s="24" t="s">
        <v>13274</v>
      </c>
      <c r="C3656" s="29">
        <v>202617011317</v>
      </c>
      <c r="D3656" s="24" t="s">
        <v>50</v>
      </c>
      <c r="E3656" s="24" t="s">
        <v>13275</v>
      </c>
      <c r="F3656" s="24" t="s">
        <v>3066</v>
      </c>
      <c r="G3656" s="24" t="s">
        <v>3319</v>
      </c>
      <c r="H3656" s="25" t="s">
        <v>13276</v>
      </c>
      <c r="I3656" s="24"/>
      <c r="J3656" s="24" t="s">
        <v>3048</v>
      </c>
      <c r="K3656" s="26">
        <v>45987</v>
      </c>
      <c r="L3656" s="26">
        <v>45125</v>
      </c>
      <c r="M3656" s="26">
        <v>46056</v>
      </c>
      <c r="N3656" s="24"/>
      <c r="O3656" s="26">
        <v>46056</v>
      </c>
      <c r="P3656" s="24" t="s">
        <v>3284</v>
      </c>
      <c r="Q3656" s="24" t="s">
        <v>3285</v>
      </c>
      <c r="R3656" s="24" t="s">
        <v>988</v>
      </c>
    </row>
    <row r="3657" spans="1:18" ht="40.200000000000003">
      <c r="A3657" s="24">
        <v>3656</v>
      </c>
      <c r="B3657" s="24" t="s">
        <v>13277</v>
      </c>
      <c r="C3657" s="29">
        <v>202617011137</v>
      </c>
      <c r="D3657" s="24" t="s">
        <v>55</v>
      </c>
      <c r="E3657" s="24" t="s">
        <v>13278</v>
      </c>
      <c r="F3657" s="24" t="s">
        <v>3091</v>
      </c>
      <c r="G3657" s="24" t="s">
        <v>192</v>
      </c>
      <c r="H3657" s="25" t="s">
        <v>13279</v>
      </c>
      <c r="I3657" s="24"/>
      <c r="J3657" s="24" t="s">
        <v>3048</v>
      </c>
      <c r="K3657" s="26">
        <v>46036</v>
      </c>
      <c r="L3657" s="26">
        <v>45124</v>
      </c>
      <c r="M3657" s="26">
        <v>46056</v>
      </c>
      <c r="N3657" s="24"/>
      <c r="O3657" s="26">
        <v>46056</v>
      </c>
      <c r="P3657" s="24" t="s">
        <v>3305</v>
      </c>
      <c r="Q3657" s="24" t="s">
        <v>3306</v>
      </c>
      <c r="R3657" s="24" t="s">
        <v>988</v>
      </c>
    </row>
    <row r="3658" spans="1:18" ht="53.4">
      <c r="A3658" s="24">
        <v>3657</v>
      </c>
      <c r="B3658" s="24" t="s">
        <v>855</v>
      </c>
      <c r="C3658" s="29">
        <v>202614011139</v>
      </c>
      <c r="D3658" s="24" t="s">
        <v>55</v>
      </c>
      <c r="E3658" s="24" t="s">
        <v>856</v>
      </c>
      <c r="F3658" s="24" t="s">
        <v>3091</v>
      </c>
      <c r="G3658" s="24" t="s">
        <v>4429</v>
      </c>
      <c r="H3658" s="25" t="s">
        <v>13280</v>
      </c>
      <c r="I3658" s="24"/>
      <c r="J3658" s="24" t="s">
        <v>3048</v>
      </c>
      <c r="K3658" s="26">
        <v>46049</v>
      </c>
      <c r="L3658" s="26">
        <v>45715</v>
      </c>
      <c r="M3658" s="26">
        <v>46056</v>
      </c>
      <c r="N3658" s="26">
        <v>46657</v>
      </c>
      <c r="O3658" s="24"/>
      <c r="P3658" s="24" t="s">
        <v>3305</v>
      </c>
      <c r="Q3658" s="24" t="s">
        <v>3306</v>
      </c>
      <c r="R3658" s="24" t="s">
        <v>650</v>
      </c>
    </row>
    <row r="3659" spans="1:18" ht="53.4">
      <c r="A3659" s="24">
        <v>3658</v>
      </c>
      <c r="B3659" s="24" t="s">
        <v>857</v>
      </c>
      <c r="C3659" s="29">
        <v>202614011177</v>
      </c>
      <c r="D3659" s="24" t="s">
        <v>55</v>
      </c>
      <c r="E3659" s="24" t="s">
        <v>858</v>
      </c>
      <c r="F3659" s="24" t="s">
        <v>3091</v>
      </c>
      <c r="G3659" s="24" t="s">
        <v>4429</v>
      </c>
      <c r="H3659" s="25" t="s">
        <v>13280</v>
      </c>
      <c r="I3659" s="24"/>
      <c r="J3659" s="24" t="s">
        <v>3048</v>
      </c>
      <c r="K3659" s="26">
        <v>46049</v>
      </c>
      <c r="L3659" s="26">
        <v>45715</v>
      </c>
      <c r="M3659" s="26">
        <v>46056</v>
      </c>
      <c r="N3659" s="26">
        <v>46657</v>
      </c>
      <c r="O3659" s="24"/>
      <c r="P3659" s="24" t="s">
        <v>3305</v>
      </c>
      <c r="Q3659" s="24" t="s">
        <v>3306</v>
      </c>
      <c r="R3659" s="24" t="s">
        <v>650</v>
      </c>
    </row>
    <row r="3660" spans="1:18" ht="53.4">
      <c r="A3660" s="24">
        <v>3659</v>
      </c>
      <c r="B3660" s="24" t="s">
        <v>13281</v>
      </c>
      <c r="C3660" s="29">
        <v>202617011196</v>
      </c>
      <c r="D3660" s="24" t="s">
        <v>32</v>
      </c>
      <c r="E3660" s="24" t="s">
        <v>13282</v>
      </c>
      <c r="F3660" s="24" t="s">
        <v>3066</v>
      </c>
      <c r="G3660" s="24" t="s">
        <v>3067</v>
      </c>
      <c r="H3660" s="25" t="s">
        <v>13283</v>
      </c>
      <c r="I3660" s="24"/>
      <c r="J3660" s="24" t="s">
        <v>3048</v>
      </c>
      <c r="K3660" s="26">
        <v>46010</v>
      </c>
      <c r="L3660" s="26">
        <v>45125</v>
      </c>
      <c r="M3660" s="26">
        <v>46056</v>
      </c>
      <c r="N3660" s="24"/>
      <c r="O3660" s="26">
        <v>46056</v>
      </c>
      <c r="P3660" s="24" t="s">
        <v>3204</v>
      </c>
      <c r="Q3660" s="24" t="s">
        <v>3205</v>
      </c>
      <c r="R3660" s="24" t="s">
        <v>988</v>
      </c>
    </row>
    <row r="3661" spans="1:18" ht="40.200000000000003">
      <c r="A3661" s="24">
        <v>3660</v>
      </c>
      <c r="B3661" s="24" t="s">
        <v>13284</v>
      </c>
      <c r="C3661" s="29">
        <v>202617011192</v>
      </c>
      <c r="D3661" s="24" t="s">
        <v>211</v>
      </c>
      <c r="E3661" s="24" t="s">
        <v>13285</v>
      </c>
      <c r="F3661" s="24" t="s">
        <v>3117</v>
      </c>
      <c r="G3661" s="24" t="s">
        <v>13286</v>
      </c>
      <c r="H3661" s="25" t="s">
        <v>13287</v>
      </c>
      <c r="I3661" s="24"/>
      <c r="J3661" s="24" t="s">
        <v>3048</v>
      </c>
      <c r="K3661" s="26">
        <v>46031</v>
      </c>
      <c r="L3661" s="26">
        <v>45138</v>
      </c>
      <c r="M3661" s="26">
        <v>46056</v>
      </c>
      <c r="N3661" s="24"/>
      <c r="O3661" s="26">
        <v>46056</v>
      </c>
      <c r="P3661" s="24" t="s">
        <v>3397</v>
      </c>
      <c r="Q3661" s="24" t="s">
        <v>3398</v>
      </c>
      <c r="R3661" s="24" t="s">
        <v>988</v>
      </c>
    </row>
    <row r="3662" spans="1:18" ht="40.200000000000003">
      <c r="A3662" s="24">
        <v>3661</v>
      </c>
      <c r="B3662" s="24" t="s">
        <v>13288</v>
      </c>
      <c r="C3662" s="29">
        <v>202647011341</v>
      </c>
      <c r="D3662" s="24" t="s">
        <v>137</v>
      </c>
      <c r="E3662" s="24" t="s">
        <v>13289</v>
      </c>
      <c r="F3662" s="24" t="s">
        <v>3312</v>
      </c>
      <c r="G3662" s="24" t="s">
        <v>13290</v>
      </c>
      <c r="H3662" s="25" t="s">
        <v>13291</v>
      </c>
      <c r="I3662" s="24"/>
      <c r="J3662" s="24" t="s">
        <v>3048</v>
      </c>
      <c r="K3662" s="26">
        <v>46030</v>
      </c>
      <c r="L3662" s="26">
        <v>45118</v>
      </c>
      <c r="M3662" s="26">
        <v>46056</v>
      </c>
      <c r="N3662" s="24"/>
      <c r="O3662" s="26">
        <v>46056</v>
      </c>
      <c r="P3662" s="24" t="s">
        <v>3893</v>
      </c>
      <c r="Q3662" s="24" t="s">
        <v>3894</v>
      </c>
      <c r="R3662" s="24" t="s">
        <v>988</v>
      </c>
    </row>
    <row r="3663" spans="1:18" ht="53.4">
      <c r="A3663" s="24">
        <v>3662</v>
      </c>
      <c r="B3663" s="24" t="s">
        <v>840</v>
      </c>
      <c r="C3663" s="29">
        <v>202614011578</v>
      </c>
      <c r="D3663" s="24" t="s">
        <v>454</v>
      </c>
      <c r="E3663" s="24" t="s">
        <v>649</v>
      </c>
      <c r="F3663" s="24" t="s">
        <v>3091</v>
      </c>
      <c r="G3663" s="24" t="s">
        <v>454</v>
      </c>
      <c r="H3663" s="25" t="s">
        <v>13292</v>
      </c>
      <c r="I3663" s="24"/>
      <c r="J3663" s="24" t="s">
        <v>3048</v>
      </c>
      <c r="K3663" s="26">
        <v>45539</v>
      </c>
      <c r="L3663" s="26">
        <v>45692</v>
      </c>
      <c r="M3663" s="26">
        <v>46056</v>
      </c>
      <c r="N3663" s="26">
        <v>46634</v>
      </c>
      <c r="O3663" s="24"/>
      <c r="P3663" s="24" t="s">
        <v>3069</v>
      </c>
      <c r="Q3663" s="24" t="s">
        <v>3070</v>
      </c>
      <c r="R3663" s="24" t="s">
        <v>650</v>
      </c>
    </row>
    <row r="3664" spans="1:18" ht="40.200000000000003">
      <c r="A3664" s="24">
        <v>3663</v>
      </c>
      <c r="B3664" s="24" t="s">
        <v>13293</v>
      </c>
      <c r="C3664" s="29">
        <v>202641011654</v>
      </c>
      <c r="D3664" s="24" t="s">
        <v>43</v>
      </c>
      <c r="E3664" s="24" t="s">
        <v>13294</v>
      </c>
      <c r="F3664" s="24" t="s">
        <v>3052</v>
      </c>
      <c r="G3664" s="24" t="s">
        <v>43</v>
      </c>
      <c r="H3664" s="25" t="s">
        <v>13295</v>
      </c>
      <c r="I3664" s="24" t="s">
        <v>23</v>
      </c>
      <c r="J3664" s="24" t="s">
        <v>3048</v>
      </c>
      <c r="K3664" s="26">
        <v>46002</v>
      </c>
      <c r="L3664" s="26">
        <v>46056</v>
      </c>
      <c r="M3664" s="26">
        <v>46056</v>
      </c>
      <c r="N3664" s="24"/>
      <c r="O3664" s="26">
        <v>46056</v>
      </c>
      <c r="P3664" s="24" t="s">
        <v>3173</v>
      </c>
      <c r="Q3664" s="24" t="s">
        <v>3174</v>
      </c>
      <c r="R3664" s="24" t="s">
        <v>988</v>
      </c>
    </row>
    <row r="3665" spans="1:18" ht="40.200000000000003">
      <c r="A3665" s="24">
        <v>3664</v>
      </c>
      <c r="B3665" s="24" t="s">
        <v>13296</v>
      </c>
      <c r="C3665" s="29">
        <v>202641011663</v>
      </c>
      <c r="D3665" s="24" t="s">
        <v>43</v>
      </c>
      <c r="E3665" s="24" t="s">
        <v>13297</v>
      </c>
      <c r="F3665" s="24" t="s">
        <v>3052</v>
      </c>
      <c r="G3665" s="24" t="s">
        <v>43</v>
      </c>
      <c r="H3665" s="25" t="s">
        <v>13298</v>
      </c>
      <c r="I3665" s="24" t="s">
        <v>23</v>
      </c>
      <c r="J3665" s="24" t="s">
        <v>3048</v>
      </c>
      <c r="K3665" s="26">
        <v>46002</v>
      </c>
      <c r="L3665" s="26">
        <v>46056</v>
      </c>
      <c r="M3665" s="26">
        <v>46056</v>
      </c>
      <c r="N3665" s="24"/>
      <c r="O3665" s="26">
        <v>46056</v>
      </c>
      <c r="P3665" s="24" t="s">
        <v>4128</v>
      </c>
      <c r="Q3665" s="24" t="s">
        <v>3360</v>
      </c>
      <c r="R3665" s="24" t="s">
        <v>988</v>
      </c>
    </row>
    <row r="3666" spans="1:18" ht="40.200000000000003">
      <c r="A3666" s="24">
        <v>3665</v>
      </c>
      <c r="B3666" s="24" t="s">
        <v>13299</v>
      </c>
      <c r="C3666" s="29">
        <v>202647011409</v>
      </c>
      <c r="D3666" s="24" t="s">
        <v>31</v>
      </c>
      <c r="E3666" s="24" t="s">
        <v>13300</v>
      </c>
      <c r="F3666" s="24" t="s">
        <v>3091</v>
      </c>
      <c r="G3666" s="24" t="s">
        <v>31</v>
      </c>
      <c r="H3666" s="25" t="s">
        <v>13301</v>
      </c>
      <c r="I3666" s="24"/>
      <c r="J3666" s="24" t="s">
        <v>3048</v>
      </c>
      <c r="K3666" s="26">
        <v>46049</v>
      </c>
      <c r="L3666" s="26">
        <v>46056</v>
      </c>
      <c r="M3666" s="26">
        <v>46056</v>
      </c>
      <c r="N3666" s="24"/>
      <c r="O3666" s="26">
        <v>46056</v>
      </c>
      <c r="P3666" s="24" t="s">
        <v>3103</v>
      </c>
      <c r="Q3666" s="24" t="s">
        <v>3104</v>
      </c>
      <c r="R3666" s="24" t="s">
        <v>988</v>
      </c>
    </row>
    <row r="3667" spans="1:18" ht="66.599999999999994">
      <c r="A3667" s="24">
        <v>3666</v>
      </c>
      <c r="B3667" s="24" t="s">
        <v>13302</v>
      </c>
      <c r="C3667" s="29">
        <v>202647011323</v>
      </c>
      <c r="D3667" s="24" t="s">
        <v>31</v>
      </c>
      <c r="E3667" s="24" t="s">
        <v>13303</v>
      </c>
      <c r="F3667" s="24" t="s">
        <v>3091</v>
      </c>
      <c r="G3667" s="24" t="s">
        <v>31</v>
      </c>
      <c r="H3667" s="25" t="s">
        <v>13304</v>
      </c>
      <c r="I3667" s="24"/>
      <c r="J3667" s="24" t="s">
        <v>3048</v>
      </c>
      <c r="K3667" s="26">
        <v>46052</v>
      </c>
      <c r="L3667" s="26">
        <v>46056</v>
      </c>
      <c r="M3667" s="26">
        <v>46056</v>
      </c>
      <c r="N3667" s="24"/>
      <c r="O3667" s="26">
        <v>46056</v>
      </c>
      <c r="P3667" s="24" t="s">
        <v>4022</v>
      </c>
      <c r="Q3667" s="24" t="s">
        <v>3104</v>
      </c>
      <c r="R3667" s="24" t="s">
        <v>988</v>
      </c>
    </row>
    <row r="3668" spans="1:18" ht="40.200000000000003">
      <c r="A3668" s="24">
        <v>3667</v>
      </c>
      <c r="B3668" s="24" t="s">
        <v>847</v>
      </c>
      <c r="C3668" s="29">
        <v>202614012124</v>
      </c>
      <c r="D3668" s="24" t="s">
        <v>226</v>
      </c>
      <c r="E3668" s="24" t="s">
        <v>848</v>
      </c>
      <c r="F3668" s="24" t="s">
        <v>3165</v>
      </c>
      <c r="G3668" s="24" t="s">
        <v>226</v>
      </c>
      <c r="H3668" s="25" t="s">
        <v>13305</v>
      </c>
      <c r="I3668" s="24"/>
      <c r="J3668" s="24" t="s">
        <v>3048</v>
      </c>
      <c r="K3668" s="26">
        <v>46031</v>
      </c>
      <c r="L3668" s="26">
        <v>45694</v>
      </c>
      <c r="M3668" s="26">
        <v>46057</v>
      </c>
      <c r="N3668" s="26">
        <v>46636</v>
      </c>
      <c r="O3668" s="24"/>
      <c r="P3668" s="24" t="s">
        <v>4109</v>
      </c>
      <c r="Q3668" s="24" t="s">
        <v>3683</v>
      </c>
      <c r="R3668" s="24" t="s">
        <v>650</v>
      </c>
    </row>
    <row r="3669" spans="1:18" ht="53.4">
      <c r="A3669" s="24">
        <v>3668</v>
      </c>
      <c r="B3669" s="24" t="s">
        <v>13306</v>
      </c>
      <c r="C3669" s="29">
        <v>202614011982</v>
      </c>
      <c r="D3669" s="24" t="s">
        <v>39</v>
      </c>
      <c r="E3669" s="24" t="s">
        <v>13307</v>
      </c>
      <c r="F3669" s="24" t="s">
        <v>3165</v>
      </c>
      <c r="G3669" s="24" t="s">
        <v>3166</v>
      </c>
      <c r="H3669" s="25" t="s">
        <v>13308</v>
      </c>
      <c r="I3669" s="24"/>
      <c r="J3669" s="24" t="s">
        <v>3048</v>
      </c>
      <c r="K3669" s="26">
        <v>46014</v>
      </c>
      <c r="L3669" s="26">
        <v>45699</v>
      </c>
      <c r="M3669" s="26">
        <v>46057</v>
      </c>
      <c r="N3669" s="24"/>
      <c r="O3669" s="26">
        <v>46057</v>
      </c>
      <c r="P3669" s="24" t="s">
        <v>3254</v>
      </c>
      <c r="Q3669" s="24" t="s">
        <v>3255</v>
      </c>
      <c r="R3669" s="24" t="s">
        <v>988</v>
      </c>
    </row>
    <row r="3670" spans="1:18" ht="53.4">
      <c r="A3670" s="24">
        <v>3669</v>
      </c>
      <c r="B3670" s="24" t="s">
        <v>13309</v>
      </c>
      <c r="C3670" s="29">
        <v>202617011738</v>
      </c>
      <c r="D3670" s="24" t="s">
        <v>124</v>
      </c>
      <c r="E3670" s="24" t="s">
        <v>13310</v>
      </c>
      <c r="F3670" s="24" t="s">
        <v>3066</v>
      </c>
      <c r="G3670" s="24" t="s">
        <v>13311</v>
      </c>
      <c r="H3670" s="25" t="s">
        <v>13312</v>
      </c>
      <c r="I3670" s="24"/>
      <c r="J3670" s="24" t="s">
        <v>3048</v>
      </c>
      <c r="K3670" s="26">
        <v>46015</v>
      </c>
      <c r="L3670" s="26">
        <v>45112</v>
      </c>
      <c r="M3670" s="26">
        <v>46057</v>
      </c>
      <c r="N3670" s="24"/>
      <c r="O3670" s="26">
        <v>46057</v>
      </c>
      <c r="P3670" s="24" t="s">
        <v>3435</v>
      </c>
      <c r="Q3670" s="24" t="s">
        <v>3159</v>
      </c>
      <c r="R3670" s="24" t="s">
        <v>988</v>
      </c>
    </row>
    <row r="3671" spans="1:18" ht="40.200000000000003">
      <c r="A3671" s="24">
        <v>3670</v>
      </c>
      <c r="B3671" s="24" t="s">
        <v>13313</v>
      </c>
      <c r="C3671" s="29">
        <v>202647012205</v>
      </c>
      <c r="D3671" s="24" t="s">
        <v>156</v>
      </c>
      <c r="E3671" s="24" t="s">
        <v>13314</v>
      </c>
      <c r="F3671" s="24" t="s">
        <v>3091</v>
      </c>
      <c r="G3671" s="24" t="s">
        <v>13315</v>
      </c>
      <c r="H3671" s="25" t="s">
        <v>13316</v>
      </c>
      <c r="I3671" s="24"/>
      <c r="J3671" s="24" t="s">
        <v>3048</v>
      </c>
      <c r="K3671" s="26">
        <v>45999</v>
      </c>
      <c r="L3671" s="26">
        <v>45117</v>
      </c>
      <c r="M3671" s="26">
        <v>46057</v>
      </c>
      <c r="N3671" s="24"/>
      <c r="O3671" s="26">
        <v>46057</v>
      </c>
      <c r="P3671" s="24" t="s">
        <v>3388</v>
      </c>
      <c r="Q3671" s="24" t="s">
        <v>3389</v>
      </c>
      <c r="R3671" s="24" t="s">
        <v>988</v>
      </c>
    </row>
    <row r="3672" spans="1:18" ht="40.200000000000003">
      <c r="A3672" s="24">
        <v>3671</v>
      </c>
      <c r="B3672" s="24" t="s">
        <v>13317</v>
      </c>
      <c r="C3672" s="29">
        <v>202631011809</v>
      </c>
      <c r="D3672" s="24" t="s">
        <v>38</v>
      </c>
      <c r="E3672" s="24" t="s">
        <v>649</v>
      </c>
      <c r="F3672" s="24" t="s">
        <v>3052</v>
      </c>
      <c r="G3672" s="24" t="s">
        <v>38</v>
      </c>
      <c r="H3672" s="25" t="s">
        <v>13318</v>
      </c>
      <c r="I3672" s="24" t="s">
        <v>23</v>
      </c>
      <c r="J3672" s="24" t="s">
        <v>3048</v>
      </c>
      <c r="K3672" s="26">
        <v>45964</v>
      </c>
      <c r="L3672" s="26">
        <v>46057</v>
      </c>
      <c r="M3672" s="26">
        <v>46057</v>
      </c>
      <c r="N3672" s="24"/>
      <c r="O3672" s="26">
        <v>46057</v>
      </c>
      <c r="P3672" s="24" t="s">
        <v>3933</v>
      </c>
      <c r="Q3672" s="24" t="s">
        <v>3934</v>
      </c>
      <c r="R3672" s="24" t="s">
        <v>988</v>
      </c>
    </row>
    <row r="3673" spans="1:18" ht="40.200000000000003">
      <c r="A3673" s="24">
        <v>3672</v>
      </c>
      <c r="B3673" s="24" t="s">
        <v>13319</v>
      </c>
      <c r="C3673" s="29">
        <v>202617011895</v>
      </c>
      <c r="D3673" s="24" t="s">
        <v>32</v>
      </c>
      <c r="E3673" s="24" t="s">
        <v>13320</v>
      </c>
      <c r="F3673" s="24" t="s">
        <v>3066</v>
      </c>
      <c r="G3673" s="24" t="s">
        <v>3067</v>
      </c>
      <c r="H3673" s="25" t="s">
        <v>13321</v>
      </c>
      <c r="I3673" s="24"/>
      <c r="J3673" s="24" t="s">
        <v>3048</v>
      </c>
      <c r="K3673" s="26">
        <v>46050</v>
      </c>
      <c r="L3673" s="26">
        <v>45322</v>
      </c>
      <c r="M3673" s="26">
        <v>46057</v>
      </c>
      <c r="N3673" s="24"/>
      <c r="O3673" s="26">
        <v>46057</v>
      </c>
      <c r="P3673" s="24" t="s">
        <v>3173</v>
      </c>
      <c r="Q3673" s="24" t="s">
        <v>3174</v>
      </c>
      <c r="R3673" s="24" t="s">
        <v>988</v>
      </c>
    </row>
    <row r="3674" spans="1:18" ht="40.200000000000003">
      <c r="A3674" s="24">
        <v>3673</v>
      </c>
      <c r="B3674" s="24" t="s">
        <v>13322</v>
      </c>
      <c r="C3674" s="29">
        <v>202617011913</v>
      </c>
      <c r="D3674" s="24" t="s">
        <v>32</v>
      </c>
      <c r="E3674" s="24" t="s">
        <v>13323</v>
      </c>
      <c r="F3674" s="24" t="s">
        <v>3066</v>
      </c>
      <c r="G3674" s="24" t="s">
        <v>3067</v>
      </c>
      <c r="H3674" s="25" t="s">
        <v>13324</v>
      </c>
      <c r="I3674" s="24"/>
      <c r="J3674" s="24" t="s">
        <v>3048</v>
      </c>
      <c r="K3674" s="26">
        <v>46050</v>
      </c>
      <c r="L3674" s="26">
        <v>45322</v>
      </c>
      <c r="M3674" s="26">
        <v>46057</v>
      </c>
      <c r="N3674" s="24"/>
      <c r="O3674" s="26">
        <v>46057</v>
      </c>
      <c r="P3674" s="24" t="s">
        <v>3173</v>
      </c>
      <c r="Q3674" s="24" t="s">
        <v>3174</v>
      </c>
      <c r="R3674" s="24" t="s">
        <v>988</v>
      </c>
    </row>
    <row r="3675" spans="1:18" ht="53.4">
      <c r="A3675" s="24">
        <v>3674</v>
      </c>
      <c r="B3675" s="24" t="s">
        <v>13325</v>
      </c>
      <c r="C3675" s="29">
        <v>202647011973</v>
      </c>
      <c r="D3675" s="24" t="s">
        <v>55</v>
      </c>
      <c r="E3675" s="24" t="s">
        <v>13326</v>
      </c>
      <c r="F3675" s="24" t="s">
        <v>3091</v>
      </c>
      <c r="G3675" s="24" t="s">
        <v>192</v>
      </c>
      <c r="H3675" s="25" t="s">
        <v>13327</v>
      </c>
      <c r="I3675" s="24"/>
      <c r="J3675" s="24" t="s">
        <v>3048</v>
      </c>
      <c r="K3675" s="26">
        <v>46056</v>
      </c>
      <c r="L3675" s="26">
        <v>45142</v>
      </c>
      <c r="M3675" s="26">
        <v>46057</v>
      </c>
      <c r="N3675" s="24"/>
      <c r="O3675" s="26">
        <v>46057</v>
      </c>
      <c r="P3675" s="24" t="s">
        <v>3893</v>
      </c>
      <c r="Q3675" s="24" t="s">
        <v>3894</v>
      </c>
      <c r="R3675" s="24" t="s">
        <v>988</v>
      </c>
    </row>
    <row r="3676" spans="1:18" ht="40.200000000000003">
      <c r="A3676" s="24">
        <v>3675</v>
      </c>
      <c r="B3676" s="24" t="s">
        <v>13328</v>
      </c>
      <c r="C3676" s="29">
        <v>202617011743</v>
      </c>
      <c r="D3676" s="24" t="s">
        <v>192</v>
      </c>
      <c r="E3676" s="24" t="s">
        <v>13329</v>
      </c>
      <c r="F3676" s="24" t="s">
        <v>4630</v>
      </c>
      <c r="G3676" s="24" t="s">
        <v>192</v>
      </c>
      <c r="H3676" s="25" t="s">
        <v>13330</v>
      </c>
      <c r="I3676" s="24"/>
      <c r="J3676" s="24" t="s">
        <v>3048</v>
      </c>
      <c r="K3676" s="26">
        <v>46036</v>
      </c>
      <c r="L3676" s="26">
        <v>45124</v>
      </c>
      <c r="M3676" s="26">
        <v>46057</v>
      </c>
      <c r="N3676" s="24"/>
      <c r="O3676" s="26">
        <v>46057</v>
      </c>
      <c r="P3676" s="24" t="s">
        <v>3305</v>
      </c>
      <c r="Q3676" s="24" t="s">
        <v>3306</v>
      </c>
      <c r="R3676" s="24" t="s">
        <v>988</v>
      </c>
    </row>
    <row r="3677" spans="1:18" ht="40.200000000000003">
      <c r="A3677" s="24">
        <v>3676</v>
      </c>
      <c r="B3677" s="24" t="s">
        <v>13331</v>
      </c>
      <c r="C3677" s="29">
        <v>202617011775</v>
      </c>
      <c r="D3677" s="24" t="s">
        <v>50</v>
      </c>
      <c r="E3677" s="24" t="s">
        <v>13332</v>
      </c>
      <c r="F3677" s="24" t="s">
        <v>3066</v>
      </c>
      <c r="G3677" s="24" t="s">
        <v>3319</v>
      </c>
      <c r="H3677" s="25" t="s">
        <v>13333</v>
      </c>
      <c r="I3677" s="24"/>
      <c r="J3677" s="24" t="s">
        <v>3048</v>
      </c>
      <c r="K3677" s="26">
        <v>45987</v>
      </c>
      <c r="L3677" s="26">
        <v>45124</v>
      </c>
      <c r="M3677" s="26">
        <v>46057</v>
      </c>
      <c r="N3677" s="24"/>
      <c r="O3677" s="26">
        <v>46057</v>
      </c>
      <c r="P3677" s="24" t="s">
        <v>3284</v>
      </c>
      <c r="Q3677" s="24" t="s">
        <v>3285</v>
      </c>
      <c r="R3677" s="24" t="s">
        <v>988</v>
      </c>
    </row>
    <row r="3678" spans="1:18" ht="40.200000000000003">
      <c r="A3678" s="24">
        <v>3677</v>
      </c>
      <c r="B3678" s="24" t="s">
        <v>13334</v>
      </c>
      <c r="C3678" s="29">
        <v>202617011983</v>
      </c>
      <c r="D3678" s="24" t="s">
        <v>50</v>
      </c>
      <c r="E3678" s="24" t="s">
        <v>13335</v>
      </c>
      <c r="F3678" s="24" t="s">
        <v>3066</v>
      </c>
      <c r="G3678" s="24" t="s">
        <v>3319</v>
      </c>
      <c r="H3678" s="25" t="s">
        <v>13336</v>
      </c>
      <c r="I3678" s="24"/>
      <c r="J3678" s="24" t="s">
        <v>3048</v>
      </c>
      <c r="K3678" s="26">
        <v>46010</v>
      </c>
      <c r="L3678" s="26">
        <v>45127</v>
      </c>
      <c r="M3678" s="26">
        <v>46057</v>
      </c>
      <c r="N3678" s="24"/>
      <c r="O3678" s="26">
        <v>46057</v>
      </c>
      <c r="P3678" s="24" t="s">
        <v>3284</v>
      </c>
      <c r="Q3678" s="24" t="s">
        <v>3285</v>
      </c>
      <c r="R3678" s="24" t="s">
        <v>988</v>
      </c>
    </row>
    <row r="3679" spans="1:18" ht="27">
      <c r="A3679" s="24">
        <v>3678</v>
      </c>
      <c r="B3679" s="24" t="s">
        <v>2149</v>
      </c>
      <c r="C3679" s="29">
        <v>202621011865</v>
      </c>
      <c r="D3679" s="24" t="s">
        <v>246</v>
      </c>
      <c r="E3679" s="24" t="s">
        <v>649</v>
      </c>
      <c r="F3679" s="24" t="s">
        <v>3052</v>
      </c>
      <c r="G3679" s="24" t="s">
        <v>246</v>
      </c>
      <c r="H3679" s="25" t="s">
        <v>13337</v>
      </c>
      <c r="I3679" s="24" t="s">
        <v>3152</v>
      </c>
      <c r="J3679" s="24" t="s">
        <v>3048</v>
      </c>
      <c r="K3679" s="26">
        <v>45947</v>
      </c>
      <c r="L3679" s="26">
        <v>46057</v>
      </c>
      <c r="M3679" s="26">
        <v>46057</v>
      </c>
      <c r="N3679" s="26">
        <v>47000</v>
      </c>
      <c r="O3679" s="24"/>
      <c r="P3679" s="24" t="s">
        <v>3278</v>
      </c>
      <c r="Q3679" s="24" t="s">
        <v>3279</v>
      </c>
      <c r="R3679" s="24" t="s">
        <v>968</v>
      </c>
    </row>
    <row r="3680" spans="1:18" ht="40.200000000000003">
      <c r="A3680" s="24">
        <v>3679</v>
      </c>
      <c r="B3680" s="24" t="s">
        <v>13338</v>
      </c>
      <c r="C3680" s="29">
        <v>202647011847</v>
      </c>
      <c r="D3680" s="24" t="s">
        <v>31</v>
      </c>
      <c r="E3680" s="24" t="s">
        <v>13339</v>
      </c>
      <c r="F3680" s="24" t="s">
        <v>3091</v>
      </c>
      <c r="G3680" s="24" t="s">
        <v>31</v>
      </c>
      <c r="H3680" s="25" t="s">
        <v>13340</v>
      </c>
      <c r="I3680" s="24"/>
      <c r="J3680" s="24" t="s">
        <v>3048</v>
      </c>
      <c r="K3680" s="26">
        <v>46052</v>
      </c>
      <c r="L3680" s="26">
        <v>45184</v>
      </c>
      <c r="M3680" s="26">
        <v>46057</v>
      </c>
      <c r="N3680" s="24"/>
      <c r="O3680" s="26">
        <v>46057</v>
      </c>
      <c r="P3680" s="24" t="s">
        <v>3215</v>
      </c>
      <c r="Q3680" s="24" t="s">
        <v>3216</v>
      </c>
      <c r="R3680" s="24" t="s">
        <v>988</v>
      </c>
    </row>
    <row r="3681" spans="1:18" ht="40.200000000000003">
      <c r="A3681" s="24">
        <v>3680</v>
      </c>
      <c r="B3681" s="24" t="s">
        <v>2150</v>
      </c>
      <c r="C3681" s="29">
        <v>202641011852</v>
      </c>
      <c r="D3681" s="24" t="s">
        <v>31</v>
      </c>
      <c r="E3681" s="24" t="s">
        <v>2151</v>
      </c>
      <c r="F3681" s="24" t="s">
        <v>3091</v>
      </c>
      <c r="G3681" s="24" t="s">
        <v>31</v>
      </c>
      <c r="H3681" s="25" t="s">
        <v>13341</v>
      </c>
      <c r="I3681" s="24" t="s">
        <v>3152</v>
      </c>
      <c r="J3681" s="24" t="s">
        <v>3048</v>
      </c>
      <c r="K3681" s="26">
        <v>46057</v>
      </c>
      <c r="L3681" s="26">
        <v>46057</v>
      </c>
      <c r="M3681" s="26">
        <v>46057</v>
      </c>
      <c r="N3681" s="26">
        <v>47000</v>
      </c>
      <c r="O3681" s="24"/>
      <c r="P3681" s="24" t="s">
        <v>3364</v>
      </c>
      <c r="Q3681" s="24" t="s">
        <v>3255</v>
      </c>
      <c r="R3681" s="24" t="s">
        <v>968</v>
      </c>
    </row>
    <row r="3682" spans="1:18" ht="40.200000000000003">
      <c r="A3682" s="24">
        <v>3681</v>
      </c>
      <c r="B3682" s="24" t="s">
        <v>2152</v>
      </c>
      <c r="C3682" s="29">
        <v>202641011874</v>
      </c>
      <c r="D3682" s="24" t="s">
        <v>31</v>
      </c>
      <c r="E3682" s="24" t="s">
        <v>2153</v>
      </c>
      <c r="F3682" s="24" t="s">
        <v>3091</v>
      </c>
      <c r="G3682" s="24" t="s">
        <v>31</v>
      </c>
      <c r="H3682" s="25" t="s">
        <v>13342</v>
      </c>
      <c r="I3682" s="24" t="s">
        <v>3152</v>
      </c>
      <c r="J3682" s="24" t="s">
        <v>3048</v>
      </c>
      <c r="K3682" s="26">
        <v>46057</v>
      </c>
      <c r="L3682" s="26">
        <v>46057</v>
      </c>
      <c r="M3682" s="26">
        <v>46057</v>
      </c>
      <c r="N3682" s="26">
        <v>47000</v>
      </c>
      <c r="O3682" s="24"/>
      <c r="P3682" s="24" t="s">
        <v>3098</v>
      </c>
      <c r="Q3682" s="24" t="s">
        <v>3099</v>
      </c>
      <c r="R3682" s="24" t="s">
        <v>968</v>
      </c>
    </row>
    <row r="3683" spans="1:18" ht="40.200000000000003">
      <c r="A3683" s="24">
        <v>3682</v>
      </c>
      <c r="B3683" s="24" t="s">
        <v>13343</v>
      </c>
      <c r="C3683" s="29">
        <v>202641012260</v>
      </c>
      <c r="D3683" s="24" t="s">
        <v>43</v>
      </c>
      <c r="E3683" s="24" t="s">
        <v>13344</v>
      </c>
      <c r="F3683" s="24" t="s">
        <v>3052</v>
      </c>
      <c r="G3683" s="24" t="s">
        <v>43</v>
      </c>
      <c r="H3683" s="25" t="s">
        <v>13345</v>
      </c>
      <c r="I3683" s="24" t="s">
        <v>23</v>
      </c>
      <c r="J3683" s="24" t="s">
        <v>3048</v>
      </c>
      <c r="K3683" s="26">
        <v>46002</v>
      </c>
      <c r="L3683" s="26">
        <v>46057</v>
      </c>
      <c r="M3683" s="26">
        <v>46057</v>
      </c>
      <c r="N3683" s="24"/>
      <c r="O3683" s="26">
        <v>46057</v>
      </c>
      <c r="P3683" s="24" t="s">
        <v>4128</v>
      </c>
      <c r="Q3683" s="24" t="s">
        <v>3360</v>
      </c>
      <c r="R3683" s="24" t="s">
        <v>988</v>
      </c>
    </row>
    <row r="3684" spans="1:18" ht="53.4">
      <c r="A3684" s="24">
        <v>3683</v>
      </c>
      <c r="B3684" s="24" t="s">
        <v>13346</v>
      </c>
      <c r="C3684" s="29">
        <v>202641012521</v>
      </c>
      <c r="D3684" s="24" t="s">
        <v>65</v>
      </c>
      <c r="E3684" s="24" t="s">
        <v>13347</v>
      </c>
      <c r="F3684" s="24" t="s">
        <v>3059</v>
      </c>
      <c r="G3684" s="24" t="s">
        <v>65</v>
      </c>
      <c r="H3684" s="25" t="s">
        <v>13348</v>
      </c>
      <c r="I3684" s="24" t="s">
        <v>23</v>
      </c>
      <c r="J3684" s="24" t="s">
        <v>3048</v>
      </c>
      <c r="K3684" s="26">
        <v>45975</v>
      </c>
      <c r="L3684" s="26">
        <v>46058</v>
      </c>
      <c r="M3684" s="26">
        <v>46058</v>
      </c>
      <c r="N3684" s="24"/>
      <c r="O3684" s="26">
        <v>46058</v>
      </c>
      <c r="P3684" s="24" t="s">
        <v>3695</v>
      </c>
      <c r="Q3684" s="24" t="s">
        <v>3085</v>
      </c>
      <c r="R3684" s="24" t="s">
        <v>988</v>
      </c>
    </row>
    <row r="3685" spans="1:18" ht="53.4">
      <c r="A3685" s="24">
        <v>3684</v>
      </c>
      <c r="B3685" s="24" t="s">
        <v>13349</v>
      </c>
      <c r="C3685" s="29">
        <v>202644012585</v>
      </c>
      <c r="D3685" s="24" t="s">
        <v>39</v>
      </c>
      <c r="E3685" s="24" t="s">
        <v>13350</v>
      </c>
      <c r="F3685" s="24" t="s">
        <v>3165</v>
      </c>
      <c r="G3685" s="24" t="s">
        <v>3166</v>
      </c>
      <c r="H3685" s="25" t="s">
        <v>13351</v>
      </c>
      <c r="I3685" s="24"/>
      <c r="J3685" s="24" t="s">
        <v>3048</v>
      </c>
      <c r="K3685" s="26">
        <v>46021</v>
      </c>
      <c r="L3685" s="26">
        <v>45709</v>
      </c>
      <c r="M3685" s="26">
        <v>46058</v>
      </c>
      <c r="N3685" s="24"/>
      <c r="O3685" s="26">
        <v>46058</v>
      </c>
      <c r="P3685" s="24" t="s">
        <v>3168</v>
      </c>
      <c r="Q3685" s="24" t="s">
        <v>3050</v>
      </c>
      <c r="R3685" s="24" t="s">
        <v>988</v>
      </c>
    </row>
    <row r="3686" spans="1:18" ht="40.200000000000003">
      <c r="A3686" s="24">
        <v>3685</v>
      </c>
      <c r="B3686" s="24" t="s">
        <v>13352</v>
      </c>
      <c r="C3686" s="29">
        <v>202644012577</v>
      </c>
      <c r="D3686" s="24" t="s">
        <v>39</v>
      </c>
      <c r="E3686" s="24" t="s">
        <v>13353</v>
      </c>
      <c r="F3686" s="24" t="s">
        <v>3165</v>
      </c>
      <c r="G3686" s="24" t="s">
        <v>3166</v>
      </c>
      <c r="H3686" s="25" t="s">
        <v>13354</v>
      </c>
      <c r="I3686" s="24"/>
      <c r="J3686" s="24" t="s">
        <v>3048</v>
      </c>
      <c r="K3686" s="26">
        <v>46031</v>
      </c>
      <c r="L3686" s="26">
        <v>45698</v>
      </c>
      <c r="M3686" s="26">
        <v>46058</v>
      </c>
      <c r="N3686" s="24"/>
      <c r="O3686" s="26">
        <v>46058</v>
      </c>
      <c r="P3686" s="24" t="s">
        <v>3168</v>
      </c>
      <c r="Q3686" s="24" t="s">
        <v>3050</v>
      </c>
      <c r="R3686" s="24" t="s">
        <v>988</v>
      </c>
    </row>
    <row r="3687" spans="1:18" ht="53.4">
      <c r="A3687" s="24">
        <v>3686</v>
      </c>
      <c r="B3687" s="24" t="s">
        <v>13355</v>
      </c>
      <c r="C3687" s="29">
        <v>202611012814</v>
      </c>
      <c r="D3687" s="24" t="s">
        <v>33</v>
      </c>
      <c r="E3687" s="24" t="s">
        <v>13356</v>
      </c>
      <c r="F3687" s="24" t="s">
        <v>3052</v>
      </c>
      <c r="G3687" s="24" t="s">
        <v>3319</v>
      </c>
      <c r="H3687" s="25" t="s">
        <v>13357</v>
      </c>
      <c r="I3687" s="24" t="s">
        <v>23</v>
      </c>
      <c r="J3687" s="24" t="s">
        <v>3048</v>
      </c>
      <c r="K3687" s="26">
        <v>45903</v>
      </c>
      <c r="L3687" s="26">
        <v>46058</v>
      </c>
      <c r="M3687" s="26">
        <v>46058</v>
      </c>
      <c r="N3687" s="24"/>
      <c r="O3687" s="26">
        <v>46058</v>
      </c>
      <c r="P3687" s="24" t="s">
        <v>3079</v>
      </c>
      <c r="Q3687" s="24" t="s">
        <v>3080</v>
      </c>
      <c r="R3687" s="24" t="s">
        <v>988</v>
      </c>
    </row>
    <row r="3688" spans="1:18" ht="40.200000000000003">
      <c r="A3688" s="24">
        <v>3687</v>
      </c>
      <c r="B3688" s="24" t="s">
        <v>13358</v>
      </c>
      <c r="C3688" s="29">
        <v>202617012456</v>
      </c>
      <c r="D3688" s="24" t="s">
        <v>202</v>
      </c>
      <c r="E3688" s="24" t="s">
        <v>13359</v>
      </c>
      <c r="F3688" s="24" t="s">
        <v>4009</v>
      </c>
      <c r="G3688" s="24" t="s">
        <v>11924</v>
      </c>
      <c r="H3688" s="25" t="s">
        <v>13360</v>
      </c>
      <c r="I3688" s="24"/>
      <c r="J3688" s="24" t="s">
        <v>3048</v>
      </c>
      <c r="K3688" s="26">
        <v>45988</v>
      </c>
      <c r="L3688" s="26">
        <v>45119</v>
      </c>
      <c r="M3688" s="26">
        <v>46058</v>
      </c>
      <c r="N3688" s="24"/>
      <c r="O3688" s="26">
        <v>46058</v>
      </c>
      <c r="P3688" s="24" t="s">
        <v>3075</v>
      </c>
      <c r="Q3688" s="24" t="s">
        <v>3076</v>
      </c>
      <c r="R3688" s="24" t="s">
        <v>988</v>
      </c>
    </row>
    <row r="3689" spans="1:18" ht="53.4">
      <c r="A3689" s="24">
        <v>3688</v>
      </c>
      <c r="B3689" s="24" t="s">
        <v>13361</v>
      </c>
      <c r="C3689" s="29">
        <v>202617012421</v>
      </c>
      <c r="D3689" s="24" t="s">
        <v>53</v>
      </c>
      <c r="E3689" s="24" t="s">
        <v>13362</v>
      </c>
      <c r="F3689" s="24" t="s">
        <v>3066</v>
      </c>
      <c r="G3689" s="24" t="s">
        <v>3067</v>
      </c>
      <c r="H3689" s="25" t="s">
        <v>13363</v>
      </c>
      <c r="I3689" s="24"/>
      <c r="J3689" s="24" t="s">
        <v>3048</v>
      </c>
      <c r="K3689" s="26">
        <v>46031</v>
      </c>
      <c r="L3689" s="26">
        <v>45162</v>
      </c>
      <c r="M3689" s="26">
        <v>46058</v>
      </c>
      <c r="N3689" s="24"/>
      <c r="O3689" s="26">
        <v>46058</v>
      </c>
      <c r="P3689" s="24" t="s">
        <v>3294</v>
      </c>
      <c r="Q3689" s="24" t="s">
        <v>3295</v>
      </c>
      <c r="R3689" s="24" t="s">
        <v>988</v>
      </c>
    </row>
    <row r="3690" spans="1:18" ht="27">
      <c r="A3690" s="24">
        <v>3689</v>
      </c>
      <c r="B3690" s="24" t="s">
        <v>13364</v>
      </c>
      <c r="C3690" s="29">
        <v>202647012425</v>
      </c>
      <c r="D3690" s="24" t="s">
        <v>74</v>
      </c>
      <c r="E3690" s="24" t="s">
        <v>13365</v>
      </c>
      <c r="F3690" s="24" t="s">
        <v>3302</v>
      </c>
      <c r="G3690" s="24" t="s">
        <v>13366</v>
      </c>
      <c r="H3690" s="25" t="s">
        <v>13367</v>
      </c>
      <c r="I3690" s="24"/>
      <c r="J3690" s="24" t="s">
        <v>3048</v>
      </c>
      <c r="K3690" s="26">
        <v>46051</v>
      </c>
      <c r="L3690" s="26">
        <v>45117</v>
      </c>
      <c r="M3690" s="26">
        <v>46058</v>
      </c>
      <c r="N3690" s="24"/>
      <c r="O3690" s="26">
        <v>46058</v>
      </c>
      <c r="P3690" s="24" t="s">
        <v>3062</v>
      </c>
      <c r="Q3690" s="24" t="s">
        <v>3063</v>
      </c>
      <c r="R3690" s="24" t="s">
        <v>988</v>
      </c>
    </row>
    <row r="3691" spans="1:18" ht="79.8">
      <c r="A3691" s="24">
        <v>3690</v>
      </c>
      <c r="B3691" s="24" t="s">
        <v>13368</v>
      </c>
      <c r="C3691" s="29">
        <v>202617012439</v>
      </c>
      <c r="D3691" s="24" t="s">
        <v>103</v>
      </c>
      <c r="E3691" s="24" t="s">
        <v>13369</v>
      </c>
      <c r="F3691" s="24" t="s">
        <v>3117</v>
      </c>
      <c r="G3691" s="24" t="s">
        <v>4053</v>
      </c>
      <c r="H3691" s="25" t="s">
        <v>13370</v>
      </c>
      <c r="I3691" s="24"/>
      <c r="J3691" s="24" t="s">
        <v>3048</v>
      </c>
      <c r="K3691" s="26">
        <v>46036</v>
      </c>
      <c r="L3691" s="26">
        <v>45117</v>
      </c>
      <c r="M3691" s="26">
        <v>46058</v>
      </c>
      <c r="N3691" s="24"/>
      <c r="O3691" s="26">
        <v>46058</v>
      </c>
      <c r="P3691" s="24" t="s">
        <v>3435</v>
      </c>
      <c r="Q3691" s="24" t="s">
        <v>3159</v>
      </c>
      <c r="R3691" s="24" t="s">
        <v>988</v>
      </c>
    </row>
    <row r="3692" spans="1:18" ht="27">
      <c r="A3692" s="24">
        <v>3691</v>
      </c>
      <c r="B3692" s="24" t="s">
        <v>13371</v>
      </c>
      <c r="C3692" s="29">
        <v>202631012841</v>
      </c>
      <c r="D3692" s="24" t="s">
        <v>38</v>
      </c>
      <c r="E3692" s="24" t="s">
        <v>13372</v>
      </c>
      <c r="F3692" s="24" t="s">
        <v>3052</v>
      </c>
      <c r="G3692" s="24" t="s">
        <v>38</v>
      </c>
      <c r="H3692" s="25" t="s">
        <v>13373</v>
      </c>
      <c r="I3692" s="24" t="s">
        <v>23</v>
      </c>
      <c r="J3692" s="24" t="s">
        <v>3048</v>
      </c>
      <c r="K3692" s="26">
        <v>45999</v>
      </c>
      <c r="L3692" s="26">
        <v>46058</v>
      </c>
      <c r="M3692" s="26">
        <v>46058</v>
      </c>
      <c r="N3692" s="24"/>
      <c r="O3692" s="26">
        <v>46058</v>
      </c>
      <c r="P3692" s="24" t="s">
        <v>3410</v>
      </c>
      <c r="Q3692" s="24" t="s">
        <v>3150</v>
      </c>
      <c r="R3692" s="24" t="s">
        <v>988</v>
      </c>
    </row>
    <row r="3693" spans="1:18" ht="53.4">
      <c r="A3693" s="24">
        <v>3692</v>
      </c>
      <c r="B3693" s="24" t="s">
        <v>13374</v>
      </c>
      <c r="C3693" s="29">
        <v>202631012848</v>
      </c>
      <c r="D3693" s="24" t="s">
        <v>38</v>
      </c>
      <c r="E3693" s="24" t="s">
        <v>13375</v>
      </c>
      <c r="F3693" s="24" t="s">
        <v>3052</v>
      </c>
      <c r="G3693" s="24" t="s">
        <v>38</v>
      </c>
      <c r="H3693" s="25" t="s">
        <v>13376</v>
      </c>
      <c r="I3693" s="24" t="s">
        <v>23</v>
      </c>
      <c r="J3693" s="24" t="s">
        <v>3048</v>
      </c>
      <c r="K3693" s="26">
        <v>45999</v>
      </c>
      <c r="L3693" s="26">
        <v>46058</v>
      </c>
      <c r="M3693" s="26">
        <v>46058</v>
      </c>
      <c r="N3693" s="24"/>
      <c r="O3693" s="26">
        <v>46058</v>
      </c>
      <c r="P3693" s="24" t="s">
        <v>3335</v>
      </c>
      <c r="Q3693" s="24" t="s">
        <v>3336</v>
      </c>
      <c r="R3693" s="24" t="s">
        <v>988</v>
      </c>
    </row>
    <row r="3694" spans="1:18" ht="40.200000000000003">
      <c r="A3694" s="24">
        <v>3693</v>
      </c>
      <c r="B3694" s="24" t="s">
        <v>2154</v>
      </c>
      <c r="C3694" s="29">
        <v>202641012831</v>
      </c>
      <c r="D3694" s="24" t="s">
        <v>56</v>
      </c>
      <c r="E3694" s="24" t="s">
        <v>2155</v>
      </c>
      <c r="F3694" s="24" t="s">
        <v>3091</v>
      </c>
      <c r="G3694" s="24" t="s">
        <v>4358</v>
      </c>
      <c r="H3694" s="25" t="s">
        <v>13377</v>
      </c>
      <c r="I3694" s="24" t="s">
        <v>3152</v>
      </c>
      <c r="J3694" s="24" t="s">
        <v>3048</v>
      </c>
      <c r="K3694" s="26">
        <v>46058</v>
      </c>
      <c r="L3694" s="26">
        <v>46058</v>
      </c>
      <c r="M3694" s="26">
        <v>46058</v>
      </c>
      <c r="N3694" s="26">
        <v>47001</v>
      </c>
      <c r="O3694" s="24"/>
      <c r="P3694" s="24" t="s">
        <v>3289</v>
      </c>
      <c r="Q3694" s="24" t="s">
        <v>3290</v>
      </c>
      <c r="R3694" s="24" t="s">
        <v>968</v>
      </c>
    </row>
    <row r="3695" spans="1:18" ht="40.200000000000003">
      <c r="A3695" s="24">
        <v>3694</v>
      </c>
      <c r="B3695" s="24" t="s">
        <v>13378</v>
      </c>
      <c r="C3695" s="29">
        <v>202617012513</v>
      </c>
      <c r="D3695" s="24" t="s">
        <v>49</v>
      </c>
      <c r="E3695" s="24" t="s">
        <v>13379</v>
      </c>
      <c r="F3695" s="24" t="s">
        <v>3066</v>
      </c>
      <c r="G3695" s="24" t="s">
        <v>3067</v>
      </c>
      <c r="H3695" s="25" t="s">
        <v>13380</v>
      </c>
      <c r="I3695" s="24"/>
      <c r="J3695" s="24" t="s">
        <v>3048</v>
      </c>
      <c r="K3695" s="26">
        <v>46027</v>
      </c>
      <c r="L3695" s="26">
        <v>45426</v>
      </c>
      <c r="M3695" s="26">
        <v>46058</v>
      </c>
      <c r="N3695" s="24"/>
      <c r="O3695" s="26">
        <v>46058</v>
      </c>
      <c r="P3695" s="24" t="s">
        <v>3069</v>
      </c>
      <c r="Q3695" s="24" t="s">
        <v>3070</v>
      </c>
      <c r="R3695" s="24" t="s">
        <v>988</v>
      </c>
    </row>
    <row r="3696" spans="1:18" ht="40.200000000000003">
      <c r="A3696" s="24">
        <v>3695</v>
      </c>
      <c r="B3696" s="24" t="s">
        <v>13381</v>
      </c>
      <c r="C3696" s="29">
        <v>202617012490</v>
      </c>
      <c r="D3696" s="24" t="s">
        <v>50</v>
      </c>
      <c r="E3696" s="24" t="s">
        <v>13382</v>
      </c>
      <c r="F3696" s="24" t="s">
        <v>3066</v>
      </c>
      <c r="G3696" s="24" t="s">
        <v>3319</v>
      </c>
      <c r="H3696" s="25" t="s">
        <v>13383</v>
      </c>
      <c r="I3696" s="24"/>
      <c r="J3696" s="24" t="s">
        <v>3048</v>
      </c>
      <c r="K3696" s="26">
        <v>45911</v>
      </c>
      <c r="L3696" s="26">
        <v>45127</v>
      </c>
      <c r="M3696" s="26">
        <v>46058</v>
      </c>
      <c r="N3696" s="24"/>
      <c r="O3696" s="26">
        <v>46058</v>
      </c>
      <c r="P3696" s="24" t="s">
        <v>3284</v>
      </c>
      <c r="Q3696" s="24" t="s">
        <v>3285</v>
      </c>
      <c r="R3696" s="24" t="s">
        <v>988</v>
      </c>
    </row>
    <row r="3697" spans="1:18" ht="40.200000000000003">
      <c r="A3697" s="24">
        <v>3696</v>
      </c>
      <c r="B3697" s="24" t="s">
        <v>13384</v>
      </c>
      <c r="C3697" s="29">
        <v>202617012587</v>
      </c>
      <c r="D3697" s="24" t="s">
        <v>32</v>
      </c>
      <c r="E3697" s="24" t="s">
        <v>13385</v>
      </c>
      <c r="F3697" s="24" t="s">
        <v>3066</v>
      </c>
      <c r="G3697" s="24" t="s">
        <v>3067</v>
      </c>
      <c r="H3697" s="25" t="s">
        <v>13386</v>
      </c>
      <c r="I3697" s="24"/>
      <c r="J3697" s="24" t="s">
        <v>3048</v>
      </c>
      <c r="K3697" s="26">
        <v>46050</v>
      </c>
      <c r="L3697" s="26">
        <v>45322</v>
      </c>
      <c r="M3697" s="26">
        <v>46058</v>
      </c>
      <c r="N3697" s="24"/>
      <c r="O3697" s="26">
        <v>46058</v>
      </c>
      <c r="P3697" s="24" t="s">
        <v>3254</v>
      </c>
      <c r="Q3697" s="24" t="s">
        <v>3255</v>
      </c>
      <c r="R3697" s="24" t="s">
        <v>988</v>
      </c>
    </row>
    <row r="3698" spans="1:18" ht="79.8">
      <c r="A3698" s="24">
        <v>3697</v>
      </c>
      <c r="B3698" s="24" t="s">
        <v>13387</v>
      </c>
      <c r="C3698" s="29">
        <v>202617012667</v>
      </c>
      <c r="D3698" s="24" t="s">
        <v>32</v>
      </c>
      <c r="E3698" s="24" t="s">
        <v>13388</v>
      </c>
      <c r="F3698" s="24" t="s">
        <v>3066</v>
      </c>
      <c r="G3698" s="24" t="s">
        <v>3067</v>
      </c>
      <c r="H3698" s="25" t="s">
        <v>13389</v>
      </c>
      <c r="I3698" s="24"/>
      <c r="J3698" s="24" t="s">
        <v>3048</v>
      </c>
      <c r="K3698" s="26">
        <v>46035</v>
      </c>
      <c r="L3698" s="26">
        <v>45287</v>
      </c>
      <c r="M3698" s="26">
        <v>46058</v>
      </c>
      <c r="N3698" s="24"/>
      <c r="O3698" s="26">
        <v>46058</v>
      </c>
      <c r="P3698" s="24" t="s">
        <v>3239</v>
      </c>
      <c r="Q3698" s="24" t="s">
        <v>3240</v>
      </c>
      <c r="R3698" s="24" t="s">
        <v>988</v>
      </c>
    </row>
    <row r="3699" spans="1:18" ht="40.200000000000003">
      <c r="A3699" s="24">
        <v>3698</v>
      </c>
      <c r="B3699" s="24" t="s">
        <v>13390</v>
      </c>
      <c r="C3699" s="29">
        <v>202617012540</v>
      </c>
      <c r="D3699" s="24" t="s">
        <v>32</v>
      </c>
      <c r="E3699" s="24" t="s">
        <v>13391</v>
      </c>
      <c r="F3699" s="24" t="s">
        <v>3066</v>
      </c>
      <c r="G3699" s="24" t="s">
        <v>3067</v>
      </c>
      <c r="H3699" s="25" t="s">
        <v>13392</v>
      </c>
      <c r="I3699" s="24"/>
      <c r="J3699" s="24" t="s">
        <v>3048</v>
      </c>
      <c r="K3699" s="26">
        <v>46034</v>
      </c>
      <c r="L3699" s="26">
        <v>45287</v>
      </c>
      <c r="M3699" s="26">
        <v>46058</v>
      </c>
      <c r="N3699" s="24"/>
      <c r="O3699" s="26">
        <v>46058</v>
      </c>
      <c r="P3699" s="24" t="s">
        <v>3239</v>
      </c>
      <c r="Q3699" s="24" t="s">
        <v>3240</v>
      </c>
      <c r="R3699" s="24" t="s">
        <v>988</v>
      </c>
    </row>
    <row r="3700" spans="1:18" ht="40.200000000000003">
      <c r="A3700" s="24">
        <v>3699</v>
      </c>
      <c r="B3700" s="24" t="s">
        <v>13393</v>
      </c>
      <c r="C3700" s="29">
        <v>202617012507</v>
      </c>
      <c r="D3700" s="24" t="s">
        <v>32</v>
      </c>
      <c r="E3700" s="24" t="s">
        <v>13394</v>
      </c>
      <c r="F3700" s="24" t="s">
        <v>3066</v>
      </c>
      <c r="G3700" s="24" t="s">
        <v>3067</v>
      </c>
      <c r="H3700" s="25" t="s">
        <v>13395</v>
      </c>
      <c r="I3700" s="24"/>
      <c r="J3700" s="24" t="s">
        <v>3048</v>
      </c>
      <c r="K3700" s="26">
        <v>46029</v>
      </c>
      <c r="L3700" s="26">
        <v>45210</v>
      </c>
      <c r="M3700" s="26">
        <v>46058</v>
      </c>
      <c r="N3700" s="24"/>
      <c r="O3700" s="26">
        <v>46058</v>
      </c>
      <c r="P3700" s="24" t="s">
        <v>3135</v>
      </c>
      <c r="Q3700" s="24" t="s">
        <v>3136</v>
      </c>
      <c r="R3700" s="24" t="s">
        <v>988</v>
      </c>
    </row>
    <row r="3701" spans="1:18" ht="27">
      <c r="A3701" s="24">
        <v>3700</v>
      </c>
      <c r="B3701" s="24" t="s">
        <v>13396</v>
      </c>
      <c r="C3701" s="29">
        <v>202611012424</v>
      </c>
      <c r="D3701" s="24" t="s">
        <v>62</v>
      </c>
      <c r="E3701" s="24" t="s">
        <v>13397</v>
      </c>
      <c r="F3701" s="24" t="s">
        <v>3052</v>
      </c>
      <c r="G3701" s="24" t="s">
        <v>5354</v>
      </c>
      <c r="H3701" s="25" t="s">
        <v>13398</v>
      </c>
      <c r="I3701" s="24" t="s">
        <v>23</v>
      </c>
      <c r="J3701" s="24" t="s">
        <v>3048</v>
      </c>
      <c r="K3701" s="26">
        <v>45992</v>
      </c>
      <c r="L3701" s="26">
        <v>46058</v>
      </c>
      <c r="M3701" s="26">
        <v>46058</v>
      </c>
      <c r="N3701" s="24"/>
      <c r="O3701" s="26">
        <v>46058</v>
      </c>
      <c r="P3701" s="24" t="s">
        <v>3284</v>
      </c>
      <c r="Q3701" s="24" t="s">
        <v>3285</v>
      </c>
      <c r="R3701" s="24" t="s">
        <v>988</v>
      </c>
    </row>
    <row r="3702" spans="1:18" ht="40.200000000000003">
      <c r="A3702" s="24">
        <v>3701</v>
      </c>
      <c r="B3702" s="24" t="s">
        <v>2156</v>
      </c>
      <c r="C3702" s="29">
        <v>202621012374</v>
      </c>
      <c r="D3702" s="24" t="s">
        <v>41</v>
      </c>
      <c r="E3702" s="24" t="s">
        <v>2157</v>
      </c>
      <c r="F3702" s="24" t="s">
        <v>3052</v>
      </c>
      <c r="G3702" s="24" t="s">
        <v>41</v>
      </c>
      <c r="H3702" s="25" t="s">
        <v>13399</v>
      </c>
      <c r="I3702" s="24" t="s">
        <v>3152</v>
      </c>
      <c r="J3702" s="24" t="s">
        <v>3048</v>
      </c>
      <c r="K3702" s="26">
        <v>46035</v>
      </c>
      <c r="L3702" s="26">
        <v>46058</v>
      </c>
      <c r="M3702" s="26">
        <v>46058</v>
      </c>
      <c r="N3702" s="26">
        <v>47001</v>
      </c>
      <c r="O3702" s="24"/>
      <c r="P3702" s="24" t="s">
        <v>3404</v>
      </c>
      <c r="Q3702" s="24" t="s">
        <v>3405</v>
      </c>
      <c r="R3702" s="24" t="s">
        <v>968</v>
      </c>
    </row>
    <row r="3703" spans="1:18" ht="79.8">
      <c r="A3703" s="24">
        <v>3702</v>
      </c>
      <c r="B3703" s="24" t="s">
        <v>13400</v>
      </c>
      <c r="C3703" s="29">
        <v>202617012509</v>
      </c>
      <c r="D3703" s="24" t="s">
        <v>179</v>
      </c>
      <c r="E3703" s="24" t="s">
        <v>13401</v>
      </c>
      <c r="F3703" s="24" t="s">
        <v>3045</v>
      </c>
      <c r="G3703" s="24" t="s">
        <v>13402</v>
      </c>
      <c r="H3703" s="25" t="s">
        <v>13403</v>
      </c>
      <c r="I3703" s="24"/>
      <c r="J3703" s="24" t="s">
        <v>3048</v>
      </c>
      <c r="K3703" s="26">
        <v>46007</v>
      </c>
      <c r="L3703" s="26">
        <v>45114</v>
      </c>
      <c r="M3703" s="26">
        <v>46058</v>
      </c>
      <c r="N3703" s="24"/>
      <c r="O3703" s="26">
        <v>46058</v>
      </c>
      <c r="P3703" s="24" t="s">
        <v>3204</v>
      </c>
      <c r="Q3703" s="24" t="s">
        <v>3205</v>
      </c>
      <c r="R3703" s="24" t="s">
        <v>988</v>
      </c>
    </row>
    <row r="3704" spans="1:18" ht="53.4">
      <c r="A3704" s="24">
        <v>3703</v>
      </c>
      <c r="B3704" s="24" t="s">
        <v>13404</v>
      </c>
      <c r="C3704" s="29">
        <v>202647012536</v>
      </c>
      <c r="D3704" s="24" t="s">
        <v>31</v>
      </c>
      <c r="E3704" s="24" t="s">
        <v>13405</v>
      </c>
      <c r="F3704" s="24" t="s">
        <v>3091</v>
      </c>
      <c r="G3704" s="24" t="s">
        <v>31</v>
      </c>
      <c r="H3704" s="25" t="s">
        <v>13406</v>
      </c>
      <c r="I3704" s="24"/>
      <c r="J3704" s="24" t="s">
        <v>3048</v>
      </c>
      <c r="K3704" s="26">
        <v>46055</v>
      </c>
      <c r="L3704" s="26">
        <v>45197</v>
      </c>
      <c r="M3704" s="26">
        <v>46058</v>
      </c>
      <c r="N3704" s="24"/>
      <c r="O3704" s="26">
        <v>46058</v>
      </c>
      <c r="P3704" s="24" t="s">
        <v>4022</v>
      </c>
      <c r="Q3704" s="24" t="s">
        <v>3104</v>
      </c>
      <c r="R3704" s="24" t="s">
        <v>988</v>
      </c>
    </row>
    <row r="3705" spans="1:18" ht="53.4">
      <c r="A3705" s="24">
        <v>3704</v>
      </c>
      <c r="B3705" s="24" t="s">
        <v>13407</v>
      </c>
      <c r="C3705" s="29">
        <v>202647012508</v>
      </c>
      <c r="D3705" s="24" t="s">
        <v>31</v>
      </c>
      <c r="E3705" s="24" t="s">
        <v>13408</v>
      </c>
      <c r="F3705" s="24" t="s">
        <v>3091</v>
      </c>
      <c r="G3705" s="24" t="s">
        <v>31</v>
      </c>
      <c r="H3705" s="25" t="s">
        <v>13409</v>
      </c>
      <c r="I3705" s="24"/>
      <c r="J3705" s="24" t="s">
        <v>3048</v>
      </c>
      <c r="K3705" s="26">
        <v>46055</v>
      </c>
      <c r="L3705" s="26">
        <v>46058</v>
      </c>
      <c r="M3705" s="26">
        <v>46058</v>
      </c>
      <c r="N3705" s="24"/>
      <c r="O3705" s="26">
        <v>46058</v>
      </c>
      <c r="P3705" s="24" t="s">
        <v>3215</v>
      </c>
      <c r="Q3705" s="24" t="s">
        <v>3216</v>
      </c>
      <c r="R3705" s="24" t="s">
        <v>988</v>
      </c>
    </row>
    <row r="3706" spans="1:18" ht="40.200000000000003">
      <c r="A3706" s="24">
        <v>3705</v>
      </c>
      <c r="B3706" s="24" t="s">
        <v>13410</v>
      </c>
      <c r="C3706" s="29">
        <v>202617012531</v>
      </c>
      <c r="D3706" s="24" t="s">
        <v>31</v>
      </c>
      <c r="E3706" s="24" t="s">
        <v>13411</v>
      </c>
      <c r="F3706" s="24" t="s">
        <v>3091</v>
      </c>
      <c r="G3706" s="24" t="s">
        <v>31</v>
      </c>
      <c r="H3706" s="25" t="s">
        <v>13412</v>
      </c>
      <c r="I3706" s="24"/>
      <c r="J3706" s="24" t="s">
        <v>3048</v>
      </c>
      <c r="K3706" s="26">
        <v>46055</v>
      </c>
      <c r="L3706" s="26">
        <v>45184</v>
      </c>
      <c r="M3706" s="26">
        <v>46058</v>
      </c>
      <c r="N3706" s="24"/>
      <c r="O3706" s="26">
        <v>46058</v>
      </c>
      <c r="P3706" s="24" t="s">
        <v>3069</v>
      </c>
      <c r="Q3706" s="24" t="s">
        <v>3070</v>
      </c>
      <c r="R3706" s="24" t="s">
        <v>988</v>
      </c>
    </row>
    <row r="3707" spans="1:18" ht="40.200000000000003">
      <c r="A3707" s="24">
        <v>3706</v>
      </c>
      <c r="B3707" s="24" t="s">
        <v>13413</v>
      </c>
      <c r="C3707" s="29">
        <v>202617012537</v>
      </c>
      <c r="D3707" s="24" t="s">
        <v>31</v>
      </c>
      <c r="E3707" s="24" t="s">
        <v>13414</v>
      </c>
      <c r="F3707" s="24" t="s">
        <v>3091</v>
      </c>
      <c r="G3707" s="24" t="s">
        <v>31</v>
      </c>
      <c r="H3707" s="25" t="s">
        <v>13415</v>
      </c>
      <c r="I3707" s="24"/>
      <c r="J3707" s="24" t="s">
        <v>3048</v>
      </c>
      <c r="K3707" s="26">
        <v>46055</v>
      </c>
      <c r="L3707" s="26">
        <v>45189</v>
      </c>
      <c r="M3707" s="26">
        <v>46058</v>
      </c>
      <c r="N3707" s="24"/>
      <c r="O3707" s="26">
        <v>46058</v>
      </c>
      <c r="P3707" s="24" t="s">
        <v>3069</v>
      </c>
      <c r="Q3707" s="24" t="s">
        <v>3070</v>
      </c>
      <c r="R3707" s="24" t="s">
        <v>988</v>
      </c>
    </row>
    <row r="3708" spans="1:18" ht="40.200000000000003">
      <c r="A3708" s="24">
        <v>3707</v>
      </c>
      <c r="B3708" s="24" t="s">
        <v>13416</v>
      </c>
      <c r="C3708" s="29">
        <v>202647012561</v>
      </c>
      <c r="D3708" s="24" t="s">
        <v>31</v>
      </c>
      <c r="E3708" s="24" t="s">
        <v>13417</v>
      </c>
      <c r="F3708" s="24" t="s">
        <v>3091</v>
      </c>
      <c r="G3708" s="24" t="s">
        <v>31</v>
      </c>
      <c r="H3708" s="25" t="s">
        <v>13418</v>
      </c>
      <c r="I3708" s="24"/>
      <c r="J3708" s="24" t="s">
        <v>3048</v>
      </c>
      <c r="K3708" s="26">
        <v>46055</v>
      </c>
      <c r="L3708" s="26">
        <v>45197</v>
      </c>
      <c r="M3708" s="26">
        <v>46058</v>
      </c>
      <c r="N3708" s="24"/>
      <c r="O3708" s="26">
        <v>46058</v>
      </c>
      <c r="P3708" s="24" t="s">
        <v>3192</v>
      </c>
      <c r="Q3708" s="24" t="s">
        <v>3193</v>
      </c>
      <c r="R3708" s="24" t="s">
        <v>988</v>
      </c>
    </row>
    <row r="3709" spans="1:18" ht="40.200000000000003">
      <c r="A3709" s="24">
        <v>3708</v>
      </c>
      <c r="B3709" s="24" t="s">
        <v>13419</v>
      </c>
      <c r="C3709" s="29">
        <v>202647012434</v>
      </c>
      <c r="D3709" s="24" t="s">
        <v>31</v>
      </c>
      <c r="E3709" s="24" t="s">
        <v>13420</v>
      </c>
      <c r="F3709" s="24" t="s">
        <v>3091</v>
      </c>
      <c r="G3709" s="24" t="s">
        <v>31</v>
      </c>
      <c r="H3709" s="25" t="s">
        <v>13421</v>
      </c>
      <c r="I3709" s="24"/>
      <c r="J3709" s="24" t="s">
        <v>3048</v>
      </c>
      <c r="K3709" s="26">
        <v>46055</v>
      </c>
      <c r="L3709" s="26">
        <v>45222</v>
      </c>
      <c r="M3709" s="26">
        <v>46058</v>
      </c>
      <c r="N3709" s="24"/>
      <c r="O3709" s="26">
        <v>46058</v>
      </c>
      <c r="P3709" s="24" t="s">
        <v>3908</v>
      </c>
      <c r="Q3709" s="24" t="s">
        <v>3193</v>
      </c>
      <c r="R3709" s="24" t="s">
        <v>988</v>
      </c>
    </row>
    <row r="3710" spans="1:18" ht="53.4">
      <c r="A3710" s="24">
        <v>3709</v>
      </c>
      <c r="B3710" s="24" t="s">
        <v>13422</v>
      </c>
      <c r="C3710" s="29">
        <v>202647012455</v>
      </c>
      <c r="D3710" s="24" t="s">
        <v>31</v>
      </c>
      <c r="E3710" s="24" t="s">
        <v>13423</v>
      </c>
      <c r="F3710" s="24" t="s">
        <v>3091</v>
      </c>
      <c r="G3710" s="24" t="s">
        <v>31</v>
      </c>
      <c r="H3710" s="25" t="s">
        <v>13424</v>
      </c>
      <c r="I3710" s="24"/>
      <c r="J3710" s="24" t="s">
        <v>3048</v>
      </c>
      <c r="K3710" s="26">
        <v>46051</v>
      </c>
      <c r="L3710" s="26">
        <v>45229</v>
      </c>
      <c r="M3710" s="26">
        <v>46058</v>
      </c>
      <c r="N3710" s="24"/>
      <c r="O3710" s="26">
        <v>46058</v>
      </c>
      <c r="P3710" s="24" t="s">
        <v>3098</v>
      </c>
      <c r="Q3710" s="24" t="s">
        <v>3099</v>
      </c>
      <c r="R3710" s="24" t="s">
        <v>988</v>
      </c>
    </row>
    <row r="3711" spans="1:18" ht="40.200000000000003">
      <c r="A3711" s="24">
        <v>3710</v>
      </c>
      <c r="B3711" s="24" t="s">
        <v>13425</v>
      </c>
      <c r="C3711" s="29">
        <v>202647012367</v>
      </c>
      <c r="D3711" s="24" t="s">
        <v>31</v>
      </c>
      <c r="E3711" s="24" t="s">
        <v>13426</v>
      </c>
      <c r="F3711" s="24" t="s">
        <v>3091</v>
      </c>
      <c r="G3711" s="24" t="s">
        <v>31</v>
      </c>
      <c r="H3711" s="25" t="s">
        <v>13427</v>
      </c>
      <c r="I3711" s="24"/>
      <c r="J3711" s="24" t="s">
        <v>3048</v>
      </c>
      <c r="K3711" s="26">
        <v>46052</v>
      </c>
      <c r="L3711" s="26">
        <v>46058</v>
      </c>
      <c r="M3711" s="26">
        <v>46058</v>
      </c>
      <c r="N3711" s="24"/>
      <c r="O3711" s="26">
        <v>46058</v>
      </c>
      <c r="P3711" s="24" t="s">
        <v>4022</v>
      </c>
      <c r="Q3711" s="24" t="s">
        <v>3104</v>
      </c>
      <c r="R3711" s="24" t="s">
        <v>988</v>
      </c>
    </row>
    <row r="3712" spans="1:18" ht="40.200000000000003">
      <c r="A3712" s="24">
        <v>3711</v>
      </c>
      <c r="B3712" s="24" t="s">
        <v>13428</v>
      </c>
      <c r="C3712" s="29">
        <v>202647012417</v>
      </c>
      <c r="D3712" s="24" t="s">
        <v>31</v>
      </c>
      <c r="E3712" s="24" t="s">
        <v>13429</v>
      </c>
      <c r="F3712" s="24" t="s">
        <v>3091</v>
      </c>
      <c r="G3712" s="24" t="s">
        <v>31</v>
      </c>
      <c r="H3712" s="25" t="s">
        <v>13430</v>
      </c>
      <c r="I3712" s="24"/>
      <c r="J3712" s="24" t="s">
        <v>3048</v>
      </c>
      <c r="K3712" s="26">
        <v>46052</v>
      </c>
      <c r="L3712" s="26">
        <v>45182</v>
      </c>
      <c r="M3712" s="26">
        <v>46058</v>
      </c>
      <c r="N3712" s="24"/>
      <c r="O3712" s="26">
        <v>46058</v>
      </c>
      <c r="P3712" s="24" t="s">
        <v>3093</v>
      </c>
      <c r="Q3712" s="24" t="s">
        <v>3094</v>
      </c>
      <c r="R3712" s="24" t="s">
        <v>988</v>
      </c>
    </row>
    <row r="3713" spans="1:18" ht="27">
      <c r="A3713" s="24">
        <v>3712</v>
      </c>
      <c r="B3713" s="24" t="s">
        <v>13431</v>
      </c>
      <c r="C3713" s="29">
        <v>202647012684</v>
      </c>
      <c r="D3713" s="24" t="s">
        <v>31</v>
      </c>
      <c r="E3713" s="24" t="s">
        <v>13432</v>
      </c>
      <c r="F3713" s="24" t="s">
        <v>3091</v>
      </c>
      <c r="G3713" s="24" t="s">
        <v>31</v>
      </c>
      <c r="H3713" s="25" t="s">
        <v>13433</v>
      </c>
      <c r="I3713" s="24"/>
      <c r="J3713" s="24" t="s">
        <v>3048</v>
      </c>
      <c r="K3713" s="26">
        <v>46052</v>
      </c>
      <c r="L3713" s="26">
        <v>45182</v>
      </c>
      <c r="M3713" s="26">
        <v>46058</v>
      </c>
      <c r="N3713" s="24"/>
      <c r="O3713" s="26">
        <v>46058</v>
      </c>
      <c r="P3713" s="24" t="s">
        <v>3103</v>
      </c>
      <c r="Q3713" s="24" t="s">
        <v>3104</v>
      </c>
      <c r="R3713" s="24" t="s">
        <v>988</v>
      </c>
    </row>
    <row r="3714" spans="1:18" ht="53.4">
      <c r="A3714" s="24">
        <v>3713</v>
      </c>
      <c r="B3714" s="24" t="s">
        <v>13434</v>
      </c>
      <c r="C3714" s="29">
        <v>202617013110</v>
      </c>
      <c r="D3714" s="24" t="s">
        <v>104</v>
      </c>
      <c r="E3714" s="24" t="s">
        <v>13435</v>
      </c>
      <c r="F3714" s="24" t="s">
        <v>3066</v>
      </c>
      <c r="G3714" s="24" t="s">
        <v>3067</v>
      </c>
      <c r="H3714" s="25" t="s">
        <v>13436</v>
      </c>
      <c r="I3714" s="24"/>
      <c r="J3714" s="24" t="s">
        <v>3048</v>
      </c>
      <c r="K3714" s="26">
        <v>45901</v>
      </c>
      <c r="L3714" s="26">
        <v>45272</v>
      </c>
      <c r="M3714" s="26">
        <v>46059</v>
      </c>
      <c r="N3714" s="24"/>
      <c r="O3714" s="26">
        <v>46059</v>
      </c>
      <c r="P3714" s="24" t="s">
        <v>3239</v>
      </c>
      <c r="Q3714" s="24" t="s">
        <v>3240</v>
      </c>
      <c r="R3714" s="24" t="s">
        <v>988</v>
      </c>
    </row>
    <row r="3715" spans="1:18" ht="53.4">
      <c r="A3715" s="24">
        <v>3714</v>
      </c>
      <c r="B3715" s="24" t="s">
        <v>13437</v>
      </c>
      <c r="C3715" s="29">
        <v>202617013026</v>
      </c>
      <c r="D3715" s="24" t="s">
        <v>120</v>
      </c>
      <c r="E3715" s="24" t="s">
        <v>13438</v>
      </c>
      <c r="F3715" s="24" t="s">
        <v>3091</v>
      </c>
      <c r="G3715" s="24" t="s">
        <v>4440</v>
      </c>
      <c r="H3715" s="25" t="s">
        <v>13439</v>
      </c>
      <c r="I3715" s="24"/>
      <c r="J3715" s="24" t="s">
        <v>3048</v>
      </c>
      <c r="K3715" s="26">
        <v>45951</v>
      </c>
      <c r="L3715" s="26">
        <v>45118</v>
      </c>
      <c r="M3715" s="26">
        <v>46059</v>
      </c>
      <c r="N3715" s="24"/>
      <c r="O3715" s="26">
        <v>46062</v>
      </c>
      <c r="P3715" s="24" t="s">
        <v>3294</v>
      </c>
      <c r="Q3715" s="24" t="s">
        <v>3295</v>
      </c>
      <c r="R3715" s="24" t="s">
        <v>988</v>
      </c>
    </row>
    <row r="3716" spans="1:18" ht="40.200000000000003">
      <c r="A3716" s="24">
        <v>3715</v>
      </c>
      <c r="B3716" s="24" t="s">
        <v>2166</v>
      </c>
      <c r="C3716" s="29">
        <v>202621012960</v>
      </c>
      <c r="D3716" s="24" t="s">
        <v>125</v>
      </c>
      <c r="E3716" s="24" t="s">
        <v>2167</v>
      </c>
      <c r="F3716" s="24" t="s">
        <v>3052</v>
      </c>
      <c r="G3716" s="24" t="s">
        <v>4304</v>
      </c>
      <c r="H3716" s="25" t="s">
        <v>13440</v>
      </c>
      <c r="I3716" s="24" t="s">
        <v>3152</v>
      </c>
      <c r="J3716" s="24" t="s">
        <v>3048</v>
      </c>
      <c r="K3716" s="26">
        <v>46059</v>
      </c>
      <c r="L3716" s="26">
        <v>46059</v>
      </c>
      <c r="M3716" s="26">
        <v>46059</v>
      </c>
      <c r="N3716" s="26">
        <v>47002</v>
      </c>
      <c r="O3716" s="24"/>
      <c r="P3716" s="24" t="s">
        <v>3228</v>
      </c>
      <c r="Q3716" s="24" t="s">
        <v>3229</v>
      </c>
      <c r="R3716" s="24" t="s">
        <v>968</v>
      </c>
    </row>
    <row r="3717" spans="1:18" ht="53.4">
      <c r="A3717" s="24">
        <v>3716</v>
      </c>
      <c r="B3717" s="24" t="s">
        <v>13441</v>
      </c>
      <c r="C3717" s="29">
        <v>202617013375</v>
      </c>
      <c r="D3717" s="24" t="s">
        <v>53</v>
      </c>
      <c r="E3717" s="24" t="s">
        <v>13442</v>
      </c>
      <c r="F3717" s="24" t="s">
        <v>3066</v>
      </c>
      <c r="G3717" s="24" t="s">
        <v>3067</v>
      </c>
      <c r="H3717" s="25" t="s">
        <v>13443</v>
      </c>
      <c r="I3717" s="24"/>
      <c r="J3717" s="24" t="s">
        <v>3048</v>
      </c>
      <c r="K3717" s="26">
        <v>46055</v>
      </c>
      <c r="L3717" s="26">
        <v>45323</v>
      </c>
      <c r="M3717" s="26">
        <v>46059</v>
      </c>
      <c r="N3717" s="24"/>
      <c r="O3717" s="26">
        <v>46059</v>
      </c>
      <c r="P3717" s="24" t="s">
        <v>3173</v>
      </c>
      <c r="Q3717" s="24" t="s">
        <v>3174</v>
      </c>
      <c r="R3717" s="24" t="s">
        <v>988</v>
      </c>
    </row>
    <row r="3718" spans="1:18" ht="53.4">
      <c r="A3718" s="24">
        <v>3717</v>
      </c>
      <c r="B3718" s="24" t="s">
        <v>868</v>
      </c>
      <c r="C3718" s="29">
        <v>202644013103</v>
      </c>
      <c r="D3718" s="24" t="s">
        <v>40</v>
      </c>
      <c r="E3718" s="24" t="s">
        <v>869</v>
      </c>
      <c r="F3718" s="24" t="s">
        <v>3091</v>
      </c>
      <c r="G3718" s="24" t="s">
        <v>4104</v>
      </c>
      <c r="H3718" s="25" t="s">
        <v>13444</v>
      </c>
      <c r="I3718" s="24"/>
      <c r="J3718" s="24" t="s">
        <v>3048</v>
      </c>
      <c r="K3718" s="26">
        <v>46057</v>
      </c>
      <c r="L3718" s="26">
        <v>45722</v>
      </c>
      <c r="M3718" s="26">
        <v>46059</v>
      </c>
      <c r="N3718" s="26">
        <v>46666</v>
      </c>
      <c r="O3718" s="24"/>
      <c r="P3718" s="24" t="s">
        <v>3149</v>
      </c>
      <c r="Q3718" s="24" t="s">
        <v>3150</v>
      </c>
      <c r="R3718" s="24" t="s">
        <v>650</v>
      </c>
    </row>
    <row r="3719" spans="1:18" ht="66.599999999999994">
      <c r="A3719" s="24">
        <v>3718</v>
      </c>
      <c r="B3719" s="24" t="s">
        <v>2158</v>
      </c>
      <c r="C3719" s="29">
        <v>202611012963</v>
      </c>
      <c r="D3719" s="24" t="s">
        <v>80</v>
      </c>
      <c r="E3719" s="24" t="s">
        <v>2159</v>
      </c>
      <c r="F3719" s="24" t="s">
        <v>3052</v>
      </c>
      <c r="G3719" s="24" t="s">
        <v>3817</v>
      </c>
      <c r="H3719" s="25" t="s">
        <v>13445</v>
      </c>
      <c r="I3719" s="24" t="s">
        <v>3152</v>
      </c>
      <c r="J3719" s="24" t="s">
        <v>3048</v>
      </c>
      <c r="K3719" s="26">
        <v>46003</v>
      </c>
      <c r="L3719" s="26">
        <v>46059</v>
      </c>
      <c r="M3719" s="26">
        <v>46059</v>
      </c>
      <c r="N3719" s="26">
        <v>47002</v>
      </c>
      <c r="O3719" s="24"/>
      <c r="P3719" s="24" t="s">
        <v>3272</v>
      </c>
      <c r="Q3719" s="24" t="s">
        <v>3273</v>
      </c>
      <c r="R3719" s="24" t="s">
        <v>968</v>
      </c>
    </row>
    <row r="3720" spans="1:18" ht="53.4">
      <c r="A3720" s="24">
        <v>3719</v>
      </c>
      <c r="B3720" s="24" t="s">
        <v>841</v>
      </c>
      <c r="C3720" s="29">
        <v>202614012991</v>
      </c>
      <c r="D3720" s="24" t="s">
        <v>110</v>
      </c>
      <c r="E3720" s="24" t="s">
        <v>842</v>
      </c>
      <c r="F3720" s="24" t="s">
        <v>3066</v>
      </c>
      <c r="G3720" s="24" t="s">
        <v>3319</v>
      </c>
      <c r="H3720" s="25" t="s">
        <v>13446</v>
      </c>
      <c r="I3720" s="24"/>
      <c r="J3720" s="24" t="s">
        <v>3048</v>
      </c>
      <c r="K3720" s="26">
        <v>46036</v>
      </c>
      <c r="L3720" s="26">
        <v>45694</v>
      </c>
      <c r="M3720" s="26">
        <v>46059</v>
      </c>
      <c r="N3720" s="26">
        <v>46636</v>
      </c>
      <c r="O3720" s="24"/>
      <c r="P3720" s="24" t="s">
        <v>3968</v>
      </c>
      <c r="Q3720" s="24" t="s">
        <v>3969</v>
      </c>
      <c r="R3720" s="24" t="s">
        <v>650</v>
      </c>
    </row>
    <row r="3721" spans="1:18" ht="27">
      <c r="A3721" s="24">
        <v>3720</v>
      </c>
      <c r="B3721" s="24" t="s">
        <v>2160</v>
      </c>
      <c r="C3721" s="29">
        <v>202611013101</v>
      </c>
      <c r="D3721" s="24" t="s">
        <v>63</v>
      </c>
      <c r="E3721" s="24" t="s">
        <v>2161</v>
      </c>
      <c r="F3721" s="24" t="s">
        <v>3052</v>
      </c>
      <c r="G3721" s="24" t="s">
        <v>4014</v>
      </c>
      <c r="H3721" s="25" t="s">
        <v>13447</v>
      </c>
      <c r="I3721" s="24" t="s">
        <v>3152</v>
      </c>
      <c r="J3721" s="24" t="s">
        <v>3048</v>
      </c>
      <c r="K3721" s="26">
        <v>46051</v>
      </c>
      <c r="L3721" s="26">
        <v>46059</v>
      </c>
      <c r="M3721" s="26">
        <v>46059</v>
      </c>
      <c r="N3721" s="26">
        <v>47002</v>
      </c>
      <c r="O3721" s="24"/>
      <c r="P3721" s="24" t="s">
        <v>3135</v>
      </c>
      <c r="Q3721" s="24" t="s">
        <v>3136</v>
      </c>
      <c r="R3721" s="24" t="s">
        <v>968</v>
      </c>
    </row>
    <row r="3722" spans="1:18" ht="27">
      <c r="A3722" s="24">
        <v>3721</v>
      </c>
      <c r="B3722" s="24" t="s">
        <v>13448</v>
      </c>
      <c r="C3722" s="29">
        <v>202647013017</v>
      </c>
      <c r="D3722" s="24" t="s">
        <v>49</v>
      </c>
      <c r="E3722" s="24" t="s">
        <v>13449</v>
      </c>
      <c r="F3722" s="24" t="s">
        <v>3066</v>
      </c>
      <c r="G3722" s="24" t="s">
        <v>3067</v>
      </c>
      <c r="H3722" s="25" t="s">
        <v>13450</v>
      </c>
      <c r="I3722" s="24"/>
      <c r="J3722" s="24" t="s">
        <v>3048</v>
      </c>
      <c r="K3722" s="26">
        <v>45996</v>
      </c>
      <c r="L3722" s="26">
        <v>45146</v>
      </c>
      <c r="M3722" s="26">
        <v>46059</v>
      </c>
      <c r="N3722" s="24"/>
      <c r="O3722" s="26">
        <v>46059</v>
      </c>
      <c r="P3722" s="24" t="s">
        <v>3192</v>
      </c>
      <c r="Q3722" s="24" t="s">
        <v>3193</v>
      </c>
      <c r="R3722" s="24" t="s">
        <v>988</v>
      </c>
    </row>
    <row r="3723" spans="1:18" ht="40.200000000000003">
      <c r="A3723" s="24">
        <v>3722</v>
      </c>
      <c r="B3723" s="24" t="s">
        <v>13451</v>
      </c>
      <c r="C3723" s="29">
        <v>202617013004</v>
      </c>
      <c r="D3723" s="24" t="s">
        <v>76</v>
      </c>
      <c r="E3723" s="24" t="s">
        <v>13452</v>
      </c>
      <c r="F3723" s="24" t="s">
        <v>3066</v>
      </c>
      <c r="G3723" s="24" t="s">
        <v>3319</v>
      </c>
      <c r="H3723" s="25" t="s">
        <v>13453</v>
      </c>
      <c r="I3723" s="24"/>
      <c r="J3723" s="24" t="s">
        <v>3048</v>
      </c>
      <c r="K3723" s="26">
        <v>46014</v>
      </c>
      <c r="L3723" s="26">
        <v>45232</v>
      </c>
      <c r="M3723" s="26">
        <v>46059</v>
      </c>
      <c r="N3723" s="24"/>
      <c r="O3723" s="26">
        <v>46059</v>
      </c>
      <c r="P3723" s="24" t="s">
        <v>3284</v>
      </c>
      <c r="Q3723" s="24" t="s">
        <v>3285</v>
      </c>
      <c r="R3723" s="24" t="s">
        <v>988</v>
      </c>
    </row>
    <row r="3724" spans="1:18" ht="27">
      <c r="A3724" s="24">
        <v>3723</v>
      </c>
      <c r="B3724" s="24" t="s">
        <v>13454</v>
      </c>
      <c r="C3724" s="29">
        <v>202617012907</v>
      </c>
      <c r="D3724" s="24" t="s">
        <v>627</v>
      </c>
      <c r="E3724" s="24" t="s">
        <v>13455</v>
      </c>
      <c r="F3724" s="24" t="s">
        <v>3045</v>
      </c>
      <c r="G3724" s="24" t="s">
        <v>13456</v>
      </c>
      <c r="H3724" s="25" t="s">
        <v>13457</v>
      </c>
      <c r="I3724" s="24"/>
      <c r="J3724" s="24" t="s">
        <v>3048</v>
      </c>
      <c r="K3724" s="26">
        <v>46009</v>
      </c>
      <c r="L3724" s="26">
        <v>45429</v>
      </c>
      <c r="M3724" s="26">
        <v>46059</v>
      </c>
      <c r="N3724" s="24"/>
      <c r="O3724" s="26">
        <v>46059</v>
      </c>
      <c r="P3724" s="24" t="s">
        <v>3305</v>
      </c>
      <c r="Q3724" s="24" t="s">
        <v>3306</v>
      </c>
      <c r="R3724" s="24" t="s">
        <v>988</v>
      </c>
    </row>
    <row r="3725" spans="1:18" ht="40.200000000000003">
      <c r="A3725" s="24">
        <v>3724</v>
      </c>
      <c r="B3725" s="24" t="s">
        <v>13458</v>
      </c>
      <c r="C3725" s="29">
        <v>202631013028</v>
      </c>
      <c r="D3725" s="24" t="s">
        <v>38</v>
      </c>
      <c r="E3725" s="24" t="s">
        <v>649</v>
      </c>
      <c r="F3725" s="24" t="s">
        <v>3052</v>
      </c>
      <c r="G3725" s="24" t="s">
        <v>38</v>
      </c>
      <c r="H3725" s="25" t="s">
        <v>13459</v>
      </c>
      <c r="I3725" s="24" t="s">
        <v>23</v>
      </c>
      <c r="J3725" s="24" t="s">
        <v>3048</v>
      </c>
      <c r="K3725" s="26">
        <v>46017</v>
      </c>
      <c r="L3725" s="26">
        <v>46059</v>
      </c>
      <c r="M3725" s="26">
        <v>46059</v>
      </c>
      <c r="N3725" s="24"/>
      <c r="O3725" s="26">
        <v>46059</v>
      </c>
      <c r="P3725" s="24" t="s">
        <v>3149</v>
      </c>
      <c r="Q3725" s="24" t="s">
        <v>3150</v>
      </c>
      <c r="R3725" s="24" t="s">
        <v>988</v>
      </c>
    </row>
    <row r="3726" spans="1:18" ht="53.4">
      <c r="A3726" s="24">
        <v>3725</v>
      </c>
      <c r="B3726" s="24" t="s">
        <v>2162</v>
      </c>
      <c r="C3726" s="29">
        <v>202611012949</v>
      </c>
      <c r="D3726" s="24" t="s">
        <v>35</v>
      </c>
      <c r="E3726" s="24" t="s">
        <v>2163</v>
      </c>
      <c r="F3726" s="24" t="s">
        <v>3091</v>
      </c>
      <c r="G3726" s="24" t="s">
        <v>3213</v>
      </c>
      <c r="H3726" s="25" t="s">
        <v>13460</v>
      </c>
      <c r="I3726" s="24" t="s">
        <v>3152</v>
      </c>
      <c r="J3726" s="24" t="s">
        <v>3048</v>
      </c>
      <c r="K3726" s="26">
        <v>46058</v>
      </c>
      <c r="L3726" s="26">
        <v>46059</v>
      </c>
      <c r="M3726" s="26">
        <v>46059</v>
      </c>
      <c r="N3726" s="26">
        <v>47002</v>
      </c>
      <c r="O3726" s="24"/>
      <c r="P3726" s="24" t="s">
        <v>3326</v>
      </c>
      <c r="Q3726" s="24" t="s">
        <v>3174</v>
      </c>
      <c r="R3726" s="24" t="s">
        <v>968</v>
      </c>
    </row>
    <row r="3727" spans="1:18" ht="27">
      <c r="A3727" s="24">
        <v>3726</v>
      </c>
      <c r="B3727" s="24" t="s">
        <v>13461</v>
      </c>
      <c r="C3727" s="29">
        <v>202617012906</v>
      </c>
      <c r="D3727" s="24" t="s">
        <v>137</v>
      </c>
      <c r="E3727" s="24" t="s">
        <v>13462</v>
      </c>
      <c r="F3727" s="24" t="s">
        <v>3312</v>
      </c>
      <c r="G3727" s="24" t="s">
        <v>13463</v>
      </c>
      <c r="H3727" s="25" t="s">
        <v>13464</v>
      </c>
      <c r="I3727" s="24"/>
      <c r="J3727" s="24" t="s">
        <v>3048</v>
      </c>
      <c r="K3727" s="26">
        <v>46029</v>
      </c>
      <c r="L3727" s="26">
        <v>45117</v>
      </c>
      <c r="M3727" s="26">
        <v>46059</v>
      </c>
      <c r="N3727" s="24"/>
      <c r="O3727" s="26">
        <v>46059</v>
      </c>
      <c r="P3727" s="24" t="s">
        <v>3075</v>
      </c>
      <c r="Q3727" s="24" t="s">
        <v>3076</v>
      </c>
      <c r="R3727" s="24" t="s">
        <v>988</v>
      </c>
    </row>
    <row r="3728" spans="1:18" ht="40.200000000000003">
      <c r="A3728" s="24">
        <v>3727</v>
      </c>
      <c r="B3728" s="24" t="s">
        <v>13465</v>
      </c>
      <c r="C3728" s="29">
        <v>202617013380</v>
      </c>
      <c r="D3728" s="24" t="s">
        <v>32</v>
      </c>
      <c r="E3728" s="24" t="s">
        <v>13466</v>
      </c>
      <c r="F3728" s="24" t="s">
        <v>3066</v>
      </c>
      <c r="G3728" s="24" t="s">
        <v>3067</v>
      </c>
      <c r="H3728" s="25" t="s">
        <v>13467</v>
      </c>
      <c r="I3728" s="24"/>
      <c r="J3728" s="24" t="s">
        <v>3048</v>
      </c>
      <c r="K3728" s="26">
        <v>46037</v>
      </c>
      <c r="L3728" s="26">
        <v>45303</v>
      </c>
      <c r="M3728" s="26">
        <v>46059</v>
      </c>
      <c r="N3728" s="24"/>
      <c r="O3728" s="26">
        <v>46059</v>
      </c>
      <c r="P3728" s="24" t="s">
        <v>3069</v>
      </c>
      <c r="Q3728" s="24" t="s">
        <v>3070</v>
      </c>
      <c r="R3728" s="24" t="s">
        <v>988</v>
      </c>
    </row>
    <row r="3729" spans="1:18" ht="27">
      <c r="A3729" s="24">
        <v>3728</v>
      </c>
      <c r="B3729" s="24" t="s">
        <v>13468</v>
      </c>
      <c r="C3729" s="29">
        <v>202617012880</v>
      </c>
      <c r="D3729" s="24" t="s">
        <v>32</v>
      </c>
      <c r="E3729" s="24" t="s">
        <v>13469</v>
      </c>
      <c r="F3729" s="24" t="s">
        <v>3066</v>
      </c>
      <c r="G3729" s="24" t="s">
        <v>3067</v>
      </c>
      <c r="H3729" s="25" t="s">
        <v>13470</v>
      </c>
      <c r="I3729" s="24"/>
      <c r="J3729" s="24" t="s">
        <v>3048</v>
      </c>
      <c r="K3729" s="26">
        <v>46038</v>
      </c>
      <c r="L3729" s="26">
        <v>45286</v>
      </c>
      <c r="M3729" s="26">
        <v>46059</v>
      </c>
      <c r="N3729" s="24"/>
      <c r="O3729" s="26">
        <v>46059</v>
      </c>
      <c r="P3729" s="24" t="s">
        <v>3135</v>
      </c>
      <c r="Q3729" s="24" t="s">
        <v>3136</v>
      </c>
      <c r="R3729" s="24" t="s">
        <v>988</v>
      </c>
    </row>
    <row r="3730" spans="1:18" ht="40.200000000000003">
      <c r="A3730" s="24">
        <v>3729</v>
      </c>
      <c r="B3730" s="24" t="s">
        <v>13471</v>
      </c>
      <c r="C3730" s="29">
        <v>202617013014</v>
      </c>
      <c r="D3730" s="24" t="s">
        <v>32</v>
      </c>
      <c r="E3730" s="24" t="s">
        <v>13472</v>
      </c>
      <c r="F3730" s="24" t="s">
        <v>3066</v>
      </c>
      <c r="G3730" s="24" t="s">
        <v>3067</v>
      </c>
      <c r="H3730" s="25" t="s">
        <v>13473</v>
      </c>
      <c r="I3730" s="24"/>
      <c r="J3730" s="24" t="s">
        <v>3048</v>
      </c>
      <c r="K3730" s="26">
        <v>46055</v>
      </c>
      <c r="L3730" s="26">
        <v>45328</v>
      </c>
      <c r="M3730" s="26">
        <v>46059</v>
      </c>
      <c r="N3730" s="24"/>
      <c r="O3730" s="26">
        <v>46059</v>
      </c>
      <c r="P3730" s="24" t="s">
        <v>3254</v>
      </c>
      <c r="Q3730" s="24" t="s">
        <v>3255</v>
      </c>
      <c r="R3730" s="24" t="s">
        <v>988</v>
      </c>
    </row>
    <row r="3731" spans="1:18" ht="40.200000000000003">
      <c r="A3731" s="24">
        <v>3730</v>
      </c>
      <c r="B3731" s="24" t="s">
        <v>13474</v>
      </c>
      <c r="C3731" s="29">
        <v>202621012944</v>
      </c>
      <c r="D3731" s="24" t="s">
        <v>41</v>
      </c>
      <c r="E3731" s="24" t="s">
        <v>13475</v>
      </c>
      <c r="F3731" s="24" t="s">
        <v>3052</v>
      </c>
      <c r="G3731" s="24" t="s">
        <v>41</v>
      </c>
      <c r="H3731" s="25" t="s">
        <v>13476</v>
      </c>
      <c r="I3731" s="24" t="s">
        <v>23</v>
      </c>
      <c r="J3731" s="24" t="s">
        <v>3048</v>
      </c>
      <c r="K3731" s="26">
        <v>46017</v>
      </c>
      <c r="L3731" s="26">
        <v>46059</v>
      </c>
      <c r="M3731" s="26">
        <v>46059</v>
      </c>
      <c r="N3731" s="24"/>
      <c r="O3731" s="26">
        <v>46059</v>
      </c>
      <c r="P3731" s="24" t="s">
        <v>3404</v>
      </c>
      <c r="Q3731" s="24" t="s">
        <v>3405</v>
      </c>
      <c r="R3731" s="24" t="s">
        <v>988</v>
      </c>
    </row>
    <row r="3732" spans="1:18" ht="40.200000000000003">
      <c r="A3732" s="24">
        <v>3731</v>
      </c>
      <c r="B3732" s="24" t="s">
        <v>13477</v>
      </c>
      <c r="C3732" s="29">
        <v>202621013073</v>
      </c>
      <c r="D3732" s="24" t="s">
        <v>41</v>
      </c>
      <c r="E3732" s="24" t="s">
        <v>13478</v>
      </c>
      <c r="F3732" s="24" t="s">
        <v>3052</v>
      </c>
      <c r="G3732" s="24" t="s">
        <v>41</v>
      </c>
      <c r="H3732" s="25" t="s">
        <v>13479</v>
      </c>
      <c r="I3732" s="24" t="s">
        <v>23</v>
      </c>
      <c r="J3732" s="24" t="s">
        <v>3048</v>
      </c>
      <c r="K3732" s="26">
        <v>46017</v>
      </c>
      <c r="L3732" s="26">
        <v>46059</v>
      </c>
      <c r="M3732" s="26">
        <v>46059</v>
      </c>
      <c r="N3732" s="24"/>
      <c r="O3732" s="26">
        <v>46059</v>
      </c>
      <c r="P3732" s="24" t="s">
        <v>5161</v>
      </c>
      <c r="Q3732" s="24" t="s">
        <v>3423</v>
      </c>
      <c r="R3732" s="24" t="s">
        <v>988</v>
      </c>
    </row>
    <row r="3733" spans="1:18" ht="40.200000000000003">
      <c r="A3733" s="24">
        <v>3732</v>
      </c>
      <c r="B3733" s="24" t="s">
        <v>13480</v>
      </c>
      <c r="C3733" s="29">
        <v>202617012892</v>
      </c>
      <c r="D3733" s="24" t="s">
        <v>81</v>
      </c>
      <c r="E3733" s="24" t="s">
        <v>13481</v>
      </c>
      <c r="F3733" s="24" t="s">
        <v>3066</v>
      </c>
      <c r="G3733" s="24" t="s">
        <v>3319</v>
      </c>
      <c r="H3733" s="25" t="s">
        <v>13482</v>
      </c>
      <c r="I3733" s="24"/>
      <c r="J3733" s="24" t="s">
        <v>3048</v>
      </c>
      <c r="K3733" s="26">
        <v>46041</v>
      </c>
      <c r="L3733" s="26">
        <v>45170</v>
      </c>
      <c r="M3733" s="26">
        <v>46059</v>
      </c>
      <c r="N3733" s="24"/>
      <c r="O3733" s="26">
        <v>46059</v>
      </c>
      <c r="P3733" s="24" t="s">
        <v>3284</v>
      </c>
      <c r="Q3733" s="24" t="s">
        <v>3285</v>
      </c>
      <c r="R3733" s="24" t="s">
        <v>988</v>
      </c>
    </row>
    <row r="3734" spans="1:18" ht="40.200000000000003">
      <c r="A3734" s="24">
        <v>3733</v>
      </c>
      <c r="B3734" s="24" t="s">
        <v>13483</v>
      </c>
      <c r="C3734" s="29">
        <v>202647013366</v>
      </c>
      <c r="D3734" s="24" t="s">
        <v>319</v>
      </c>
      <c r="E3734" s="24" t="s">
        <v>13484</v>
      </c>
      <c r="F3734" s="24" t="s">
        <v>3091</v>
      </c>
      <c r="G3734" s="24" t="s">
        <v>6197</v>
      </c>
      <c r="H3734" s="25" t="s">
        <v>13485</v>
      </c>
      <c r="I3734" s="24"/>
      <c r="J3734" s="24" t="s">
        <v>3048</v>
      </c>
      <c r="K3734" s="26">
        <v>46007</v>
      </c>
      <c r="L3734" s="26">
        <v>45114</v>
      </c>
      <c r="M3734" s="26">
        <v>46059</v>
      </c>
      <c r="N3734" s="24"/>
      <c r="O3734" s="26">
        <v>46059</v>
      </c>
      <c r="P3734" s="24" t="s">
        <v>3224</v>
      </c>
      <c r="Q3734" s="24" t="s">
        <v>3225</v>
      </c>
      <c r="R3734" s="24" t="s">
        <v>988</v>
      </c>
    </row>
    <row r="3735" spans="1:18" ht="53.4">
      <c r="A3735" s="24">
        <v>3734</v>
      </c>
      <c r="B3735" s="24" t="s">
        <v>13486</v>
      </c>
      <c r="C3735" s="29">
        <v>202647013037</v>
      </c>
      <c r="D3735" s="24" t="s">
        <v>31</v>
      </c>
      <c r="E3735" s="24" t="s">
        <v>13487</v>
      </c>
      <c r="F3735" s="24" t="s">
        <v>3091</v>
      </c>
      <c r="G3735" s="24" t="s">
        <v>31</v>
      </c>
      <c r="H3735" s="25" t="s">
        <v>13488</v>
      </c>
      <c r="I3735" s="24"/>
      <c r="J3735" s="24" t="s">
        <v>3048</v>
      </c>
      <c r="K3735" s="26">
        <v>46052</v>
      </c>
      <c r="L3735" s="26">
        <v>45183</v>
      </c>
      <c r="M3735" s="26">
        <v>46059</v>
      </c>
      <c r="N3735" s="24"/>
      <c r="O3735" s="26">
        <v>46059</v>
      </c>
      <c r="P3735" s="24" t="s">
        <v>3103</v>
      </c>
      <c r="Q3735" s="24" t="s">
        <v>3104</v>
      </c>
      <c r="R3735" s="24" t="s">
        <v>988</v>
      </c>
    </row>
    <row r="3736" spans="1:18" ht="40.200000000000003">
      <c r="A3736" s="24">
        <v>3735</v>
      </c>
      <c r="B3736" s="24" t="s">
        <v>13489</v>
      </c>
      <c r="C3736" s="29">
        <v>202617013092</v>
      </c>
      <c r="D3736" s="24" t="s">
        <v>31</v>
      </c>
      <c r="E3736" s="24" t="s">
        <v>13490</v>
      </c>
      <c r="F3736" s="24" t="s">
        <v>3091</v>
      </c>
      <c r="G3736" s="24" t="s">
        <v>31</v>
      </c>
      <c r="H3736" s="25" t="s">
        <v>13491</v>
      </c>
      <c r="I3736" s="24"/>
      <c r="J3736" s="24" t="s">
        <v>3048</v>
      </c>
      <c r="K3736" s="26">
        <v>46052</v>
      </c>
      <c r="L3736" s="26">
        <v>45187</v>
      </c>
      <c r="M3736" s="26">
        <v>46059</v>
      </c>
      <c r="N3736" s="24"/>
      <c r="O3736" s="26">
        <v>46059</v>
      </c>
      <c r="P3736" s="24" t="s">
        <v>3364</v>
      </c>
      <c r="Q3736" s="24" t="s">
        <v>3255</v>
      </c>
      <c r="R3736" s="24" t="s">
        <v>988</v>
      </c>
    </row>
    <row r="3737" spans="1:18" ht="40.200000000000003">
      <c r="A3737" s="24">
        <v>3736</v>
      </c>
      <c r="B3737" s="24" t="s">
        <v>13492</v>
      </c>
      <c r="C3737" s="29">
        <v>202647012948</v>
      </c>
      <c r="D3737" s="24" t="s">
        <v>31</v>
      </c>
      <c r="E3737" s="24" t="s">
        <v>13493</v>
      </c>
      <c r="F3737" s="24" t="s">
        <v>3091</v>
      </c>
      <c r="G3737" s="24" t="s">
        <v>31</v>
      </c>
      <c r="H3737" s="25" t="s">
        <v>13494</v>
      </c>
      <c r="I3737" s="24"/>
      <c r="J3737" s="24" t="s">
        <v>3048</v>
      </c>
      <c r="K3737" s="26">
        <v>46055</v>
      </c>
      <c r="L3737" s="26">
        <v>45189</v>
      </c>
      <c r="M3737" s="26">
        <v>46059</v>
      </c>
      <c r="N3737" s="24"/>
      <c r="O3737" s="26">
        <v>46059</v>
      </c>
      <c r="P3737" s="24" t="s">
        <v>3215</v>
      </c>
      <c r="Q3737" s="24" t="s">
        <v>3216</v>
      </c>
      <c r="R3737" s="24" t="s">
        <v>988</v>
      </c>
    </row>
    <row r="3738" spans="1:18" ht="53.4">
      <c r="A3738" s="24">
        <v>3737</v>
      </c>
      <c r="B3738" s="24" t="s">
        <v>13495</v>
      </c>
      <c r="C3738" s="29">
        <v>202647013098</v>
      </c>
      <c r="D3738" s="24" t="s">
        <v>31</v>
      </c>
      <c r="E3738" s="24" t="s">
        <v>13496</v>
      </c>
      <c r="F3738" s="24" t="s">
        <v>3091</v>
      </c>
      <c r="G3738" s="24" t="s">
        <v>31</v>
      </c>
      <c r="H3738" s="25" t="s">
        <v>13497</v>
      </c>
      <c r="I3738" s="24"/>
      <c r="J3738" s="24" t="s">
        <v>3048</v>
      </c>
      <c r="K3738" s="26">
        <v>46055</v>
      </c>
      <c r="L3738" s="26">
        <v>45196</v>
      </c>
      <c r="M3738" s="26">
        <v>46059</v>
      </c>
      <c r="N3738" s="24"/>
      <c r="O3738" s="26">
        <v>46059</v>
      </c>
      <c r="P3738" s="24" t="s">
        <v>4022</v>
      </c>
      <c r="Q3738" s="24" t="s">
        <v>3104</v>
      </c>
      <c r="R3738" s="24" t="s">
        <v>988</v>
      </c>
    </row>
    <row r="3739" spans="1:18" ht="53.4">
      <c r="A3739" s="24">
        <v>3738</v>
      </c>
      <c r="B3739" s="24" t="s">
        <v>13498</v>
      </c>
      <c r="C3739" s="29">
        <v>202647013049</v>
      </c>
      <c r="D3739" s="24" t="s">
        <v>31</v>
      </c>
      <c r="E3739" s="24" t="s">
        <v>13499</v>
      </c>
      <c r="F3739" s="24" t="s">
        <v>3091</v>
      </c>
      <c r="G3739" s="24" t="s">
        <v>31</v>
      </c>
      <c r="H3739" s="25" t="s">
        <v>13500</v>
      </c>
      <c r="I3739" s="24"/>
      <c r="J3739" s="24" t="s">
        <v>3048</v>
      </c>
      <c r="K3739" s="26">
        <v>46055</v>
      </c>
      <c r="L3739" s="26">
        <v>46059</v>
      </c>
      <c r="M3739" s="26">
        <v>46059</v>
      </c>
      <c r="N3739" s="24"/>
      <c r="O3739" s="26">
        <v>46059</v>
      </c>
      <c r="P3739" s="24" t="s">
        <v>3093</v>
      </c>
      <c r="Q3739" s="24" t="s">
        <v>3094</v>
      </c>
      <c r="R3739" s="24" t="s">
        <v>988</v>
      </c>
    </row>
    <row r="3740" spans="1:18" ht="40.200000000000003">
      <c r="A3740" s="24">
        <v>3739</v>
      </c>
      <c r="B3740" s="24" t="s">
        <v>13501</v>
      </c>
      <c r="C3740" s="29">
        <v>202647012968</v>
      </c>
      <c r="D3740" s="24" t="s">
        <v>31</v>
      </c>
      <c r="E3740" s="24" t="s">
        <v>13502</v>
      </c>
      <c r="F3740" s="24" t="s">
        <v>3091</v>
      </c>
      <c r="G3740" s="24" t="s">
        <v>31</v>
      </c>
      <c r="H3740" s="25" t="s">
        <v>13503</v>
      </c>
      <c r="I3740" s="24"/>
      <c r="J3740" s="24" t="s">
        <v>3048</v>
      </c>
      <c r="K3740" s="26">
        <v>46055</v>
      </c>
      <c r="L3740" s="26">
        <v>46059</v>
      </c>
      <c r="M3740" s="26">
        <v>46059</v>
      </c>
      <c r="N3740" s="24"/>
      <c r="O3740" s="26">
        <v>46059</v>
      </c>
      <c r="P3740" s="24" t="s">
        <v>3093</v>
      </c>
      <c r="Q3740" s="24" t="s">
        <v>3094</v>
      </c>
      <c r="R3740" s="24" t="s">
        <v>988</v>
      </c>
    </row>
    <row r="3741" spans="1:18" ht="40.200000000000003">
      <c r="A3741" s="24">
        <v>3740</v>
      </c>
      <c r="B3741" s="24" t="s">
        <v>13504</v>
      </c>
      <c r="C3741" s="29">
        <v>202647013102</v>
      </c>
      <c r="D3741" s="24" t="s">
        <v>31</v>
      </c>
      <c r="E3741" s="24" t="s">
        <v>13505</v>
      </c>
      <c r="F3741" s="24" t="s">
        <v>3091</v>
      </c>
      <c r="G3741" s="24" t="s">
        <v>31</v>
      </c>
      <c r="H3741" s="25" t="s">
        <v>13506</v>
      </c>
      <c r="I3741" s="24"/>
      <c r="J3741" s="24" t="s">
        <v>3048</v>
      </c>
      <c r="K3741" s="26">
        <v>46055</v>
      </c>
      <c r="L3741" s="26">
        <v>45187</v>
      </c>
      <c r="M3741" s="26">
        <v>46059</v>
      </c>
      <c r="N3741" s="24"/>
      <c r="O3741" s="26">
        <v>46059</v>
      </c>
      <c r="P3741" s="24" t="s">
        <v>3098</v>
      </c>
      <c r="Q3741" s="24" t="s">
        <v>3099</v>
      </c>
      <c r="R3741" s="24" t="s">
        <v>988</v>
      </c>
    </row>
    <row r="3742" spans="1:18" ht="40.200000000000003">
      <c r="A3742" s="24">
        <v>3741</v>
      </c>
      <c r="B3742" s="24" t="s">
        <v>13507</v>
      </c>
      <c r="C3742" s="29">
        <v>202647013321</v>
      </c>
      <c r="D3742" s="24" t="s">
        <v>31</v>
      </c>
      <c r="E3742" s="24" t="s">
        <v>13508</v>
      </c>
      <c r="F3742" s="24" t="s">
        <v>3091</v>
      </c>
      <c r="G3742" s="24" t="s">
        <v>31</v>
      </c>
      <c r="H3742" s="25" t="s">
        <v>13509</v>
      </c>
      <c r="I3742" s="24"/>
      <c r="J3742" s="24" t="s">
        <v>3048</v>
      </c>
      <c r="K3742" s="26">
        <v>46055</v>
      </c>
      <c r="L3742" s="26">
        <v>46059</v>
      </c>
      <c r="M3742" s="26">
        <v>46059</v>
      </c>
      <c r="N3742" s="24"/>
      <c r="O3742" s="26">
        <v>46059</v>
      </c>
      <c r="P3742" s="24" t="s">
        <v>3098</v>
      </c>
      <c r="Q3742" s="24" t="s">
        <v>3099</v>
      </c>
      <c r="R3742" s="24" t="s">
        <v>988</v>
      </c>
    </row>
    <row r="3743" spans="1:18" ht="53.4">
      <c r="A3743" s="24">
        <v>3742</v>
      </c>
      <c r="B3743" s="24" t="s">
        <v>2164</v>
      </c>
      <c r="C3743" s="29">
        <v>202621013027</v>
      </c>
      <c r="D3743" s="24" t="s">
        <v>31</v>
      </c>
      <c r="E3743" s="24" t="s">
        <v>2165</v>
      </c>
      <c r="F3743" s="24" t="s">
        <v>3091</v>
      </c>
      <c r="G3743" s="24" t="s">
        <v>31</v>
      </c>
      <c r="H3743" s="25" t="s">
        <v>13510</v>
      </c>
      <c r="I3743" s="24" t="s">
        <v>3152</v>
      </c>
      <c r="J3743" s="24" t="s">
        <v>3048</v>
      </c>
      <c r="K3743" s="26">
        <v>46059</v>
      </c>
      <c r="L3743" s="26">
        <v>46059</v>
      </c>
      <c r="M3743" s="26">
        <v>46059</v>
      </c>
      <c r="N3743" s="26">
        <v>47002</v>
      </c>
      <c r="O3743" s="24"/>
      <c r="P3743" s="24" t="s">
        <v>3364</v>
      </c>
      <c r="Q3743" s="24" t="s">
        <v>3255</v>
      </c>
      <c r="R3743" s="24" t="s">
        <v>968</v>
      </c>
    </row>
    <row r="3744" spans="1:18" ht="40.200000000000003">
      <c r="A3744" s="24">
        <v>3743</v>
      </c>
      <c r="B3744" s="24" t="s">
        <v>13511</v>
      </c>
      <c r="C3744" s="29">
        <v>202641013024</v>
      </c>
      <c r="D3744" s="24" t="s">
        <v>43</v>
      </c>
      <c r="E3744" s="24" t="s">
        <v>13512</v>
      </c>
      <c r="F3744" s="24" t="s">
        <v>3052</v>
      </c>
      <c r="G3744" s="24" t="s">
        <v>43</v>
      </c>
      <c r="H3744" s="25" t="s">
        <v>13513</v>
      </c>
      <c r="I3744" s="24" t="s">
        <v>23</v>
      </c>
      <c r="J3744" s="24" t="s">
        <v>3048</v>
      </c>
      <c r="K3744" s="26">
        <v>46002</v>
      </c>
      <c r="L3744" s="26">
        <v>46059</v>
      </c>
      <c r="M3744" s="26">
        <v>46059</v>
      </c>
      <c r="N3744" s="24"/>
      <c r="O3744" s="26">
        <v>46059</v>
      </c>
      <c r="P3744" s="24" t="s">
        <v>3141</v>
      </c>
      <c r="Q3744" s="24" t="s">
        <v>3142</v>
      </c>
      <c r="R3744" s="24" t="s">
        <v>988</v>
      </c>
    </row>
    <row r="3745" spans="1:18" ht="53.4">
      <c r="A3745" s="24">
        <v>3744</v>
      </c>
      <c r="B3745" s="24" t="s">
        <v>13514</v>
      </c>
      <c r="C3745" s="29">
        <v>202617012889</v>
      </c>
      <c r="D3745" s="24" t="s">
        <v>34</v>
      </c>
      <c r="E3745" s="24" t="s">
        <v>13515</v>
      </c>
      <c r="F3745" s="24" t="s">
        <v>3066</v>
      </c>
      <c r="G3745" s="24" t="s">
        <v>3067</v>
      </c>
      <c r="H3745" s="25" t="s">
        <v>13516</v>
      </c>
      <c r="I3745" s="24"/>
      <c r="J3745" s="24" t="s">
        <v>3048</v>
      </c>
      <c r="K3745" s="26">
        <v>46051</v>
      </c>
      <c r="L3745" s="26">
        <v>45161</v>
      </c>
      <c r="M3745" s="26">
        <v>46059</v>
      </c>
      <c r="N3745" s="24"/>
      <c r="O3745" s="26">
        <v>46059</v>
      </c>
      <c r="P3745" s="24" t="s">
        <v>3135</v>
      </c>
      <c r="Q3745" s="24" t="s">
        <v>3136</v>
      </c>
      <c r="R3745" s="24" t="s">
        <v>988</v>
      </c>
    </row>
    <row r="3746" spans="1:18" ht="40.200000000000003">
      <c r="A3746" s="24">
        <v>3745</v>
      </c>
      <c r="B3746" s="24" t="s">
        <v>2186</v>
      </c>
      <c r="C3746" s="29">
        <v>202641013507</v>
      </c>
      <c r="D3746" s="24" t="s">
        <v>35</v>
      </c>
      <c r="E3746" s="24" t="s">
        <v>2187</v>
      </c>
      <c r="F3746" s="24" t="s">
        <v>3091</v>
      </c>
      <c r="G3746" s="24" t="s">
        <v>4116</v>
      </c>
      <c r="H3746" s="25" t="s">
        <v>13517</v>
      </c>
      <c r="I3746" s="24" t="s">
        <v>3152</v>
      </c>
      <c r="J3746" s="24" t="s">
        <v>3048</v>
      </c>
      <c r="K3746" s="26">
        <v>46058</v>
      </c>
      <c r="L3746" s="26">
        <v>46060</v>
      </c>
      <c r="M3746" s="26">
        <v>46060</v>
      </c>
      <c r="N3746" s="26">
        <v>47003</v>
      </c>
      <c r="O3746" s="24"/>
      <c r="P3746" s="24" t="s">
        <v>3168</v>
      </c>
      <c r="Q3746" s="24" t="s">
        <v>3050</v>
      </c>
      <c r="R3746" s="24" t="s">
        <v>968</v>
      </c>
    </row>
    <row r="3747" spans="1:18" ht="27">
      <c r="A3747" s="24">
        <v>3746</v>
      </c>
      <c r="B3747" s="24" t="s">
        <v>2184</v>
      </c>
      <c r="C3747" s="29">
        <v>202611013471</v>
      </c>
      <c r="D3747" s="24" t="s">
        <v>35</v>
      </c>
      <c r="E3747" s="24" t="s">
        <v>2185</v>
      </c>
      <c r="F3747" s="24" t="s">
        <v>3091</v>
      </c>
      <c r="G3747" s="24" t="s">
        <v>4116</v>
      </c>
      <c r="H3747" s="25" t="s">
        <v>13518</v>
      </c>
      <c r="I3747" s="24" t="s">
        <v>3152</v>
      </c>
      <c r="J3747" s="24" t="s">
        <v>3048</v>
      </c>
      <c r="K3747" s="26">
        <v>46058</v>
      </c>
      <c r="L3747" s="26">
        <v>46060</v>
      </c>
      <c r="M3747" s="26">
        <v>46060</v>
      </c>
      <c r="N3747" s="26">
        <v>47003</v>
      </c>
      <c r="O3747" s="24"/>
      <c r="P3747" s="24" t="s">
        <v>3049</v>
      </c>
      <c r="Q3747" s="24" t="s">
        <v>3050</v>
      </c>
      <c r="R3747" s="24" t="s">
        <v>968</v>
      </c>
    </row>
    <row r="3748" spans="1:18" ht="53.4">
      <c r="A3748" s="24">
        <v>3747</v>
      </c>
      <c r="B3748" s="24" t="s">
        <v>2182</v>
      </c>
      <c r="C3748" s="29">
        <v>202611013466</v>
      </c>
      <c r="D3748" s="24" t="s">
        <v>35</v>
      </c>
      <c r="E3748" s="24" t="s">
        <v>2183</v>
      </c>
      <c r="F3748" s="24" t="s">
        <v>3091</v>
      </c>
      <c r="G3748" s="24" t="s">
        <v>4116</v>
      </c>
      <c r="H3748" s="25" t="s">
        <v>13519</v>
      </c>
      <c r="I3748" s="24" t="s">
        <v>3152</v>
      </c>
      <c r="J3748" s="24" t="s">
        <v>3048</v>
      </c>
      <c r="K3748" s="26">
        <v>46058</v>
      </c>
      <c r="L3748" s="26">
        <v>46060</v>
      </c>
      <c r="M3748" s="26">
        <v>46060</v>
      </c>
      <c r="N3748" s="26">
        <v>47003</v>
      </c>
      <c r="O3748" s="24"/>
      <c r="P3748" s="24" t="s">
        <v>4109</v>
      </c>
      <c r="Q3748" s="24" t="s">
        <v>3683</v>
      </c>
      <c r="R3748" s="24" t="s">
        <v>968</v>
      </c>
    </row>
    <row r="3749" spans="1:18" ht="27">
      <c r="A3749" s="24">
        <v>3748</v>
      </c>
      <c r="B3749" s="24" t="s">
        <v>2180</v>
      </c>
      <c r="C3749" s="29">
        <v>202611013519</v>
      </c>
      <c r="D3749" s="24" t="s">
        <v>35</v>
      </c>
      <c r="E3749" s="24" t="s">
        <v>2181</v>
      </c>
      <c r="F3749" s="24" t="s">
        <v>3091</v>
      </c>
      <c r="G3749" s="24" t="s">
        <v>4116</v>
      </c>
      <c r="H3749" s="25" t="s">
        <v>13520</v>
      </c>
      <c r="I3749" s="24" t="s">
        <v>3152</v>
      </c>
      <c r="J3749" s="24" t="s">
        <v>3048</v>
      </c>
      <c r="K3749" s="26">
        <v>46058</v>
      </c>
      <c r="L3749" s="26">
        <v>46060</v>
      </c>
      <c r="M3749" s="26">
        <v>46060</v>
      </c>
      <c r="N3749" s="26">
        <v>47003</v>
      </c>
      <c r="O3749" s="24"/>
      <c r="P3749" s="24" t="s">
        <v>3634</v>
      </c>
      <c r="Q3749" s="24" t="s">
        <v>3322</v>
      </c>
      <c r="R3749" s="24" t="s">
        <v>968</v>
      </c>
    </row>
    <row r="3750" spans="1:18" ht="53.4">
      <c r="A3750" s="24">
        <v>3749</v>
      </c>
      <c r="B3750" s="24" t="s">
        <v>2178</v>
      </c>
      <c r="C3750" s="29">
        <v>202641013478</v>
      </c>
      <c r="D3750" s="24" t="s">
        <v>35</v>
      </c>
      <c r="E3750" s="24" t="s">
        <v>2179</v>
      </c>
      <c r="F3750" s="24" t="s">
        <v>3091</v>
      </c>
      <c r="G3750" s="24" t="s">
        <v>4116</v>
      </c>
      <c r="H3750" s="25" t="s">
        <v>13521</v>
      </c>
      <c r="I3750" s="24" t="s">
        <v>3152</v>
      </c>
      <c r="J3750" s="24" t="s">
        <v>3048</v>
      </c>
      <c r="K3750" s="26">
        <v>46058</v>
      </c>
      <c r="L3750" s="26">
        <v>46060</v>
      </c>
      <c r="M3750" s="26">
        <v>46060</v>
      </c>
      <c r="N3750" s="26">
        <v>47003</v>
      </c>
      <c r="O3750" s="24"/>
      <c r="P3750" s="24" t="s">
        <v>3321</v>
      </c>
      <c r="Q3750" s="24" t="s">
        <v>3322</v>
      </c>
      <c r="R3750" s="24" t="s">
        <v>968</v>
      </c>
    </row>
    <row r="3751" spans="1:18" ht="53.4">
      <c r="A3751" s="24">
        <v>3750</v>
      </c>
      <c r="B3751" s="24" t="s">
        <v>2176</v>
      </c>
      <c r="C3751" s="29">
        <v>202611013432</v>
      </c>
      <c r="D3751" s="24" t="s">
        <v>35</v>
      </c>
      <c r="E3751" s="24" t="s">
        <v>2177</v>
      </c>
      <c r="F3751" s="24" t="s">
        <v>3091</v>
      </c>
      <c r="G3751" s="24" t="s">
        <v>4116</v>
      </c>
      <c r="H3751" s="25" t="s">
        <v>13522</v>
      </c>
      <c r="I3751" s="24" t="s">
        <v>3152</v>
      </c>
      <c r="J3751" s="24" t="s">
        <v>3048</v>
      </c>
      <c r="K3751" s="26">
        <v>46058</v>
      </c>
      <c r="L3751" s="26">
        <v>46060</v>
      </c>
      <c r="M3751" s="26">
        <v>46060</v>
      </c>
      <c r="N3751" s="26">
        <v>47003</v>
      </c>
      <c r="O3751" s="24"/>
      <c r="P3751" s="24" t="s">
        <v>4128</v>
      </c>
      <c r="Q3751" s="24" t="s">
        <v>3360</v>
      </c>
      <c r="R3751" s="24" t="s">
        <v>968</v>
      </c>
    </row>
    <row r="3752" spans="1:18" ht="40.200000000000003">
      <c r="A3752" s="24">
        <v>3751</v>
      </c>
      <c r="B3752" s="24" t="s">
        <v>2174</v>
      </c>
      <c r="C3752" s="29">
        <v>202611013535</v>
      </c>
      <c r="D3752" s="24" t="s">
        <v>35</v>
      </c>
      <c r="E3752" s="24" t="s">
        <v>2175</v>
      </c>
      <c r="F3752" s="24" t="s">
        <v>3091</v>
      </c>
      <c r="G3752" s="24" t="s">
        <v>4116</v>
      </c>
      <c r="H3752" s="25" t="s">
        <v>13523</v>
      </c>
      <c r="I3752" s="24" t="s">
        <v>3152</v>
      </c>
      <c r="J3752" s="24" t="s">
        <v>3048</v>
      </c>
      <c r="K3752" s="26">
        <v>46058</v>
      </c>
      <c r="L3752" s="26">
        <v>46060</v>
      </c>
      <c r="M3752" s="26">
        <v>46060</v>
      </c>
      <c r="N3752" s="26">
        <v>47003</v>
      </c>
      <c r="O3752" s="24"/>
      <c r="P3752" s="24" t="s">
        <v>3968</v>
      </c>
      <c r="Q3752" s="24" t="s">
        <v>3969</v>
      </c>
      <c r="R3752" s="24" t="s">
        <v>968</v>
      </c>
    </row>
    <row r="3753" spans="1:18" ht="40.200000000000003">
      <c r="A3753" s="24">
        <v>3752</v>
      </c>
      <c r="B3753" s="24" t="s">
        <v>2172</v>
      </c>
      <c r="C3753" s="29">
        <v>202641013515</v>
      </c>
      <c r="D3753" s="24" t="s">
        <v>35</v>
      </c>
      <c r="E3753" s="24" t="s">
        <v>2173</v>
      </c>
      <c r="F3753" s="24" t="s">
        <v>3091</v>
      </c>
      <c r="G3753" s="24" t="s">
        <v>4116</v>
      </c>
      <c r="H3753" s="25" t="s">
        <v>13524</v>
      </c>
      <c r="I3753" s="24" t="s">
        <v>3152</v>
      </c>
      <c r="J3753" s="24" t="s">
        <v>3048</v>
      </c>
      <c r="K3753" s="26">
        <v>46058</v>
      </c>
      <c r="L3753" s="26">
        <v>46060</v>
      </c>
      <c r="M3753" s="26">
        <v>46060</v>
      </c>
      <c r="N3753" s="26">
        <v>47003</v>
      </c>
      <c r="O3753" s="24"/>
      <c r="P3753" s="24" t="s">
        <v>3093</v>
      </c>
      <c r="Q3753" s="24" t="s">
        <v>3094</v>
      </c>
      <c r="R3753" s="24" t="s">
        <v>968</v>
      </c>
    </row>
    <row r="3754" spans="1:18" ht="27">
      <c r="A3754" s="24">
        <v>3753</v>
      </c>
      <c r="B3754" s="24" t="s">
        <v>2170</v>
      </c>
      <c r="C3754" s="29">
        <v>202641013502</v>
      </c>
      <c r="D3754" s="24" t="s">
        <v>35</v>
      </c>
      <c r="E3754" s="24" t="s">
        <v>2171</v>
      </c>
      <c r="F3754" s="24" t="s">
        <v>3091</v>
      </c>
      <c r="G3754" s="24" t="s">
        <v>4116</v>
      </c>
      <c r="H3754" s="25" t="s">
        <v>13525</v>
      </c>
      <c r="I3754" s="24" t="s">
        <v>3152</v>
      </c>
      <c r="J3754" s="24" t="s">
        <v>3048</v>
      </c>
      <c r="K3754" s="26">
        <v>46058</v>
      </c>
      <c r="L3754" s="26">
        <v>46060</v>
      </c>
      <c r="M3754" s="26">
        <v>46060</v>
      </c>
      <c r="N3754" s="26">
        <v>47003</v>
      </c>
      <c r="O3754" s="24"/>
      <c r="P3754" s="24" t="s">
        <v>3364</v>
      </c>
      <c r="Q3754" s="24" t="s">
        <v>3255</v>
      </c>
      <c r="R3754" s="24" t="s">
        <v>968</v>
      </c>
    </row>
    <row r="3755" spans="1:18" ht="53.4">
      <c r="A3755" s="24">
        <v>3754</v>
      </c>
      <c r="B3755" s="24" t="s">
        <v>2168</v>
      </c>
      <c r="C3755" s="29">
        <v>202641013429</v>
      </c>
      <c r="D3755" s="24" t="s">
        <v>35</v>
      </c>
      <c r="E3755" s="24" t="s">
        <v>2169</v>
      </c>
      <c r="F3755" s="24" t="s">
        <v>3091</v>
      </c>
      <c r="G3755" s="24" t="s">
        <v>4116</v>
      </c>
      <c r="H3755" s="25" t="s">
        <v>13526</v>
      </c>
      <c r="I3755" s="24" t="s">
        <v>3152</v>
      </c>
      <c r="J3755" s="24" t="s">
        <v>3048</v>
      </c>
      <c r="K3755" s="26">
        <v>46058</v>
      </c>
      <c r="L3755" s="26">
        <v>46060</v>
      </c>
      <c r="M3755" s="26">
        <v>46060</v>
      </c>
      <c r="N3755" s="26">
        <v>47003</v>
      </c>
      <c r="O3755" s="24"/>
      <c r="P3755" s="24" t="s">
        <v>3215</v>
      </c>
      <c r="Q3755" s="24" t="s">
        <v>3216</v>
      </c>
      <c r="R3755" s="24" t="s">
        <v>968</v>
      </c>
    </row>
    <row r="3756" spans="1:18" ht="27">
      <c r="A3756" s="24">
        <v>3755</v>
      </c>
      <c r="B3756" s="24" t="s">
        <v>13527</v>
      </c>
      <c r="C3756" s="29">
        <v>202617013583</v>
      </c>
      <c r="D3756" s="24" t="s">
        <v>35</v>
      </c>
      <c r="E3756" s="24" t="s">
        <v>13528</v>
      </c>
      <c r="F3756" s="24" t="s">
        <v>3091</v>
      </c>
      <c r="G3756" s="24" t="s">
        <v>3213</v>
      </c>
      <c r="H3756" s="25" t="s">
        <v>13529</v>
      </c>
      <c r="I3756" s="24"/>
      <c r="J3756" s="24" t="s">
        <v>3048</v>
      </c>
      <c r="K3756" s="26">
        <v>46059</v>
      </c>
      <c r="L3756" s="26">
        <v>45116</v>
      </c>
      <c r="M3756" s="26">
        <v>46060</v>
      </c>
      <c r="N3756" s="24"/>
      <c r="O3756" s="26">
        <v>46060</v>
      </c>
      <c r="P3756" s="24" t="s">
        <v>3069</v>
      </c>
      <c r="Q3756" s="24" t="s">
        <v>3070</v>
      </c>
      <c r="R3756" s="24" t="s">
        <v>988</v>
      </c>
    </row>
    <row r="3757" spans="1:18" ht="40.200000000000003">
      <c r="A3757" s="24">
        <v>3756</v>
      </c>
      <c r="B3757" s="24" t="s">
        <v>13530</v>
      </c>
      <c r="C3757" s="29">
        <v>202647013591</v>
      </c>
      <c r="D3757" s="24" t="s">
        <v>31</v>
      </c>
      <c r="E3757" s="24" t="s">
        <v>13531</v>
      </c>
      <c r="F3757" s="24" t="s">
        <v>3091</v>
      </c>
      <c r="G3757" s="24" t="s">
        <v>31</v>
      </c>
      <c r="H3757" s="25" t="s">
        <v>13532</v>
      </c>
      <c r="I3757" s="24"/>
      <c r="J3757" s="24" t="s">
        <v>3048</v>
      </c>
      <c r="K3757" s="26">
        <v>46055</v>
      </c>
      <c r="L3757" s="26">
        <v>46060</v>
      </c>
      <c r="M3757" s="26">
        <v>46060</v>
      </c>
      <c r="N3757" s="24"/>
      <c r="O3757" s="26">
        <v>46060</v>
      </c>
      <c r="P3757" s="24" t="s">
        <v>3093</v>
      </c>
      <c r="Q3757" s="24" t="s">
        <v>3094</v>
      </c>
      <c r="R3757" s="24" t="s">
        <v>988</v>
      </c>
    </row>
    <row r="3758" spans="1:18" ht="53.4">
      <c r="A3758" s="24">
        <v>3757</v>
      </c>
      <c r="B3758" s="24" t="s">
        <v>13533</v>
      </c>
      <c r="C3758" s="29">
        <v>202647013594</v>
      </c>
      <c r="D3758" s="24" t="s">
        <v>31</v>
      </c>
      <c r="E3758" s="24" t="s">
        <v>13534</v>
      </c>
      <c r="F3758" s="24" t="s">
        <v>3091</v>
      </c>
      <c r="G3758" s="24" t="s">
        <v>31</v>
      </c>
      <c r="H3758" s="25" t="s">
        <v>13535</v>
      </c>
      <c r="I3758" s="24"/>
      <c r="J3758" s="24" t="s">
        <v>3048</v>
      </c>
      <c r="K3758" s="26">
        <v>46055</v>
      </c>
      <c r="L3758" s="26">
        <v>45189</v>
      </c>
      <c r="M3758" s="26">
        <v>46060</v>
      </c>
      <c r="N3758" s="24"/>
      <c r="O3758" s="26">
        <v>46060</v>
      </c>
      <c r="P3758" s="24" t="s">
        <v>3093</v>
      </c>
      <c r="Q3758" s="24" t="s">
        <v>3094</v>
      </c>
      <c r="R3758" s="24" t="s">
        <v>988</v>
      </c>
    </row>
    <row r="3759" spans="1:18" ht="40.200000000000003">
      <c r="A3759" s="24">
        <v>3758</v>
      </c>
      <c r="B3759" s="24" t="s">
        <v>13536</v>
      </c>
      <c r="C3759" s="29">
        <v>202617013549</v>
      </c>
      <c r="D3759" s="24" t="s">
        <v>31</v>
      </c>
      <c r="E3759" s="24" t="s">
        <v>13537</v>
      </c>
      <c r="F3759" s="24" t="s">
        <v>3091</v>
      </c>
      <c r="G3759" s="24" t="s">
        <v>31</v>
      </c>
      <c r="H3759" s="25" t="s">
        <v>13538</v>
      </c>
      <c r="I3759" s="24"/>
      <c r="J3759" s="24" t="s">
        <v>3048</v>
      </c>
      <c r="K3759" s="26">
        <v>46055</v>
      </c>
      <c r="L3759" s="26">
        <v>45188</v>
      </c>
      <c r="M3759" s="26">
        <v>46060</v>
      </c>
      <c r="N3759" s="24"/>
      <c r="O3759" s="26">
        <v>46060</v>
      </c>
      <c r="P3759" s="24" t="s">
        <v>3364</v>
      </c>
      <c r="Q3759" s="24" t="s">
        <v>3255</v>
      </c>
      <c r="R3759" s="24" t="s">
        <v>988</v>
      </c>
    </row>
    <row r="3760" spans="1:18" ht="40.200000000000003">
      <c r="A3760" s="24">
        <v>3759</v>
      </c>
      <c r="B3760" s="24" t="s">
        <v>13539</v>
      </c>
      <c r="C3760" s="29">
        <v>202617013553</v>
      </c>
      <c r="D3760" s="24" t="s">
        <v>31</v>
      </c>
      <c r="E3760" s="24" t="s">
        <v>13540</v>
      </c>
      <c r="F3760" s="24" t="s">
        <v>3091</v>
      </c>
      <c r="G3760" s="24" t="s">
        <v>31</v>
      </c>
      <c r="H3760" s="25" t="s">
        <v>13541</v>
      </c>
      <c r="I3760" s="24"/>
      <c r="J3760" s="24" t="s">
        <v>3048</v>
      </c>
      <c r="K3760" s="26">
        <v>46055</v>
      </c>
      <c r="L3760" s="26">
        <v>45188</v>
      </c>
      <c r="M3760" s="26">
        <v>46060</v>
      </c>
      <c r="N3760" s="24"/>
      <c r="O3760" s="26">
        <v>46060</v>
      </c>
      <c r="P3760" s="24" t="s">
        <v>3364</v>
      </c>
      <c r="Q3760" s="24" t="s">
        <v>3255</v>
      </c>
      <c r="R3760" s="24" t="s">
        <v>988</v>
      </c>
    </row>
    <row r="3761" spans="1:18" ht="40.200000000000003">
      <c r="A3761" s="24">
        <v>3760</v>
      </c>
      <c r="B3761" s="24" t="s">
        <v>13542</v>
      </c>
      <c r="C3761" s="29">
        <v>202647014108</v>
      </c>
      <c r="D3761" s="24" t="s">
        <v>59</v>
      </c>
      <c r="E3761" s="24" t="s">
        <v>13543</v>
      </c>
      <c r="F3761" s="24" t="s">
        <v>3066</v>
      </c>
      <c r="G3761" s="24" t="s">
        <v>3319</v>
      </c>
      <c r="H3761" s="25" t="s">
        <v>13544</v>
      </c>
      <c r="I3761" s="24"/>
      <c r="J3761" s="24" t="s">
        <v>3048</v>
      </c>
      <c r="K3761" s="26">
        <v>46017</v>
      </c>
      <c r="L3761" s="26">
        <v>45185</v>
      </c>
      <c r="M3761" s="26">
        <v>46062</v>
      </c>
      <c r="N3761" s="24"/>
      <c r="O3761" s="26">
        <v>46062</v>
      </c>
      <c r="P3761" s="24" t="s">
        <v>3168</v>
      </c>
      <c r="Q3761" s="24" t="s">
        <v>3050</v>
      </c>
      <c r="R3761" s="24" t="s">
        <v>988</v>
      </c>
    </row>
    <row r="3762" spans="1:18" ht="40.200000000000003">
      <c r="A3762" s="24">
        <v>3761</v>
      </c>
      <c r="B3762" s="24" t="s">
        <v>13545</v>
      </c>
      <c r="C3762" s="29">
        <v>202647014057</v>
      </c>
      <c r="D3762" s="24" t="s">
        <v>156</v>
      </c>
      <c r="E3762" s="24" t="s">
        <v>13546</v>
      </c>
      <c r="F3762" s="24" t="s">
        <v>3091</v>
      </c>
      <c r="G3762" s="24" t="s">
        <v>13547</v>
      </c>
      <c r="H3762" s="25" t="s">
        <v>13548</v>
      </c>
      <c r="I3762" s="24"/>
      <c r="J3762" s="24" t="s">
        <v>3048</v>
      </c>
      <c r="K3762" s="26">
        <v>46051</v>
      </c>
      <c r="L3762" s="26">
        <v>45141</v>
      </c>
      <c r="M3762" s="26">
        <v>46062</v>
      </c>
      <c r="N3762" s="24"/>
      <c r="O3762" s="26">
        <v>46062</v>
      </c>
      <c r="P3762" s="24" t="s">
        <v>4491</v>
      </c>
      <c r="Q3762" s="24" t="s">
        <v>3279</v>
      </c>
      <c r="R3762" s="24" t="s">
        <v>988</v>
      </c>
    </row>
    <row r="3763" spans="1:18" ht="40.200000000000003">
      <c r="A3763" s="24">
        <v>3762</v>
      </c>
      <c r="B3763" s="24" t="s">
        <v>2202</v>
      </c>
      <c r="C3763" s="29">
        <v>202641013833</v>
      </c>
      <c r="D3763" s="24" t="s">
        <v>40</v>
      </c>
      <c r="E3763" s="24" t="s">
        <v>2203</v>
      </c>
      <c r="F3763" s="24" t="s">
        <v>3091</v>
      </c>
      <c r="G3763" s="24" t="s">
        <v>4104</v>
      </c>
      <c r="H3763" s="25" t="s">
        <v>13549</v>
      </c>
      <c r="I3763" s="24" t="s">
        <v>23</v>
      </c>
      <c r="J3763" s="24" t="s">
        <v>3048</v>
      </c>
      <c r="K3763" s="26">
        <v>46059</v>
      </c>
      <c r="L3763" s="26">
        <v>46062</v>
      </c>
      <c r="M3763" s="26">
        <v>46062</v>
      </c>
      <c r="N3763" s="26">
        <v>47005</v>
      </c>
      <c r="O3763" s="24"/>
      <c r="P3763" s="24" t="s">
        <v>3404</v>
      </c>
      <c r="Q3763" s="24" t="s">
        <v>3405</v>
      </c>
      <c r="R3763" s="24" t="s">
        <v>974</v>
      </c>
    </row>
    <row r="3764" spans="1:18" ht="40.200000000000003">
      <c r="A3764" s="24">
        <v>3763</v>
      </c>
      <c r="B3764" s="24" t="s">
        <v>13550</v>
      </c>
      <c r="C3764" s="29">
        <v>202617013827</v>
      </c>
      <c r="D3764" s="24" t="s">
        <v>53</v>
      </c>
      <c r="E3764" s="24" t="s">
        <v>13551</v>
      </c>
      <c r="F3764" s="24" t="s">
        <v>3066</v>
      </c>
      <c r="G3764" s="24" t="s">
        <v>3067</v>
      </c>
      <c r="H3764" s="25" t="s">
        <v>13552</v>
      </c>
      <c r="I3764" s="24"/>
      <c r="J3764" s="24" t="s">
        <v>3048</v>
      </c>
      <c r="K3764" s="26">
        <v>46031</v>
      </c>
      <c r="L3764" s="26">
        <v>45222</v>
      </c>
      <c r="M3764" s="26">
        <v>46062</v>
      </c>
      <c r="N3764" s="24"/>
      <c r="O3764" s="26">
        <v>46062</v>
      </c>
      <c r="P3764" s="24" t="s">
        <v>3135</v>
      </c>
      <c r="Q3764" s="24" t="s">
        <v>3136</v>
      </c>
      <c r="R3764" s="24" t="s">
        <v>988</v>
      </c>
    </row>
    <row r="3765" spans="1:18" ht="40.200000000000003">
      <c r="A3765" s="24">
        <v>3764</v>
      </c>
      <c r="B3765" s="24" t="s">
        <v>13553</v>
      </c>
      <c r="C3765" s="29">
        <v>202647013750</v>
      </c>
      <c r="D3765" s="24" t="s">
        <v>35</v>
      </c>
      <c r="E3765" s="24" t="s">
        <v>13554</v>
      </c>
      <c r="F3765" s="24" t="s">
        <v>3091</v>
      </c>
      <c r="G3765" s="24" t="s">
        <v>3213</v>
      </c>
      <c r="H3765" s="25" t="s">
        <v>13555</v>
      </c>
      <c r="I3765" s="24"/>
      <c r="J3765" s="24" t="s">
        <v>3048</v>
      </c>
      <c r="K3765" s="26">
        <v>46058</v>
      </c>
      <c r="L3765" s="26">
        <v>45116</v>
      </c>
      <c r="M3765" s="26">
        <v>46062</v>
      </c>
      <c r="N3765" s="24"/>
      <c r="O3765" s="26">
        <v>46062</v>
      </c>
      <c r="P3765" s="24" t="s">
        <v>3192</v>
      </c>
      <c r="Q3765" s="24" t="s">
        <v>3193</v>
      </c>
      <c r="R3765" s="24" t="s">
        <v>988</v>
      </c>
    </row>
    <row r="3766" spans="1:18" ht="27">
      <c r="A3766" s="24">
        <v>3765</v>
      </c>
      <c r="B3766" s="24" t="s">
        <v>13556</v>
      </c>
      <c r="C3766" s="29">
        <v>202617013867</v>
      </c>
      <c r="D3766" s="24" t="s">
        <v>51</v>
      </c>
      <c r="E3766" s="24" t="s">
        <v>13557</v>
      </c>
      <c r="F3766" s="24" t="s">
        <v>3091</v>
      </c>
      <c r="G3766" s="24" t="s">
        <v>51</v>
      </c>
      <c r="H3766" s="25" t="s">
        <v>13558</v>
      </c>
      <c r="I3766" s="24"/>
      <c r="J3766" s="24" t="s">
        <v>3048</v>
      </c>
      <c r="K3766" s="26">
        <v>46043</v>
      </c>
      <c r="L3766" s="26">
        <v>45133</v>
      </c>
      <c r="M3766" s="26">
        <v>46062</v>
      </c>
      <c r="N3766" s="24"/>
      <c r="O3766" s="26">
        <v>46062</v>
      </c>
      <c r="P3766" s="24" t="s">
        <v>3158</v>
      </c>
      <c r="Q3766" s="24" t="s">
        <v>3159</v>
      </c>
      <c r="R3766" s="24" t="s">
        <v>988</v>
      </c>
    </row>
    <row r="3767" spans="1:18" ht="53.4">
      <c r="A3767" s="24">
        <v>3766</v>
      </c>
      <c r="B3767" s="24" t="s">
        <v>13559</v>
      </c>
      <c r="C3767" s="29">
        <v>202617013847</v>
      </c>
      <c r="D3767" s="24" t="s">
        <v>84</v>
      </c>
      <c r="E3767" s="24" t="s">
        <v>13560</v>
      </c>
      <c r="F3767" s="24" t="s">
        <v>3091</v>
      </c>
      <c r="G3767" s="24" t="s">
        <v>84</v>
      </c>
      <c r="H3767" s="25" t="s">
        <v>13561</v>
      </c>
      <c r="I3767" s="24"/>
      <c r="J3767" s="24" t="s">
        <v>3048</v>
      </c>
      <c r="K3767" s="26">
        <v>46049</v>
      </c>
      <c r="L3767" s="26">
        <v>45156</v>
      </c>
      <c r="M3767" s="26">
        <v>46062</v>
      </c>
      <c r="N3767" s="24"/>
      <c r="O3767" s="26">
        <v>46062</v>
      </c>
      <c r="P3767" s="24" t="s">
        <v>3220</v>
      </c>
      <c r="Q3767" s="24" t="s">
        <v>3221</v>
      </c>
      <c r="R3767" s="24" t="s">
        <v>988</v>
      </c>
    </row>
    <row r="3768" spans="1:18" ht="40.200000000000003">
      <c r="A3768" s="24">
        <v>3767</v>
      </c>
      <c r="B3768" s="24" t="s">
        <v>2204</v>
      </c>
      <c r="C3768" s="29">
        <v>202641014181</v>
      </c>
      <c r="D3768" s="24" t="s">
        <v>44</v>
      </c>
      <c r="E3768" s="24" t="s">
        <v>2205</v>
      </c>
      <c r="F3768" s="24" t="s">
        <v>3052</v>
      </c>
      <c r="G3768" s="24" t="s">
        <v>3408</v>
      </c>
      <c r="H3768" s="25" t="s">
        <v>13562</v>
      </c>
      <c r="I3768" s="24" t="s">
        <v>3152</v>
      </c>
      <c r="J3768" s="24" t="s">
        <v>3334</v>
      </c>
      <c r="K3768" s="26">
        <v>46030</v>
      </c>
      <c r="L3768" s="26">
        <v>46062</v>
      </c>
      <c r="M3768" s="26">
        <v>46062</v>
      </c>
      <c r="N3768" s="26">
        <v>47005</v>
      </c>
      <c r="O3768" s="24"/>
      <c r="P3768" s="24" t="s">
        <v>3335</v>
      </c>
      <c r="Q3768" s="24" t="s">
        <v>3336</v>
      </c>
      <c r="R3768" s="24" t="s">
        <v>968</v>
      </c>
    </row>
    <row r="3769" spans="1:18" ht="27">
      <c r="A3769" s="24">
        <v>3768</v>
      </c>
      <c r="B3769" s="24" t="s">
        <v>2200</v>
      </c>
      <c r="C3769" s="29">
        <v>202641014169</v>
      </c>
      <c r="D3769" s="24" t="s">
        <v>44</v>
      </c>
      <c r="E3769" s="24" t="s">
        <v>2201</v>
      </c>
      <c r="F3769" s="24" t="s">
        <v>3052</v>
      </c>
      <c r="G3769" s="24" t="s">
        <v>3408</v>
      </c>
      <c r="H3769" s="25" t="s">
        <v>13563</v>
      </c>
      <c r="I3769" s="24" t="s">
        <v>3152</v>
      </c>
      <c r="J3769" s="24" t="s">
        <v>3334</v>
      </c>
      <c r="K3769" s="26">
        <v>46055</v>
      </c>
      <c r="L3769" s="26">
        <v>46062</v>
      </c>
      <c r="M3769" s="26">
        <v>46062</v>
      </c>
      <c r="N3769" s="26">
        <v>47005</v>
      </c>
      <c r="O3769" s="24"/>
      <c r="P3769" s="24" t="s">
        <v>3364</v>
      </c>
      <c r="Q3769" s="24" t="s">
        <v>3255</v>
      </c>
      <c r="R3769" s="24" t="s">
        <v>968</v>
      </c>
    </row>
    <row r="3770" spans="1:18" ht="40.200000000000003">
      <c r="A3770" s="24">
        <v>3769</v>
      </c>
      <c r="B3770" s="24" t="s">
        <v>13564</v>
      </c>
      <c r="C3770" s="29">
        <v>202617014154</v>
      </c>
      <c r="D3770" s="24" t="s">
        <v>49</v>
      </c>
      <c r="E3770" s="24" t="s">
        <v>13565</v>
      </c>
      <c r="F3770" s="24" t="s">
        <v>3066</v>
      </c>
      <c r="G3770" s="24" t="s">
        <v>3067</v>
      </c>
      <c r="H3770" s="25" t="s">
        <v>13566</v>
      </c>
      <c r="I3770" s="24"/>
      <c r="J3770" s="24" t="s">
        <v>3048</v>
      </c>
      <c r="K3770" s="26">
        <v>45978</v>
      </c>
      <c r="L3770" s="26">
        <v>45323</v>
      </c>
      <c r="M3770" s="26">
        <v>46062</v>
      </c>
      <c r="N3770" s="24"/>
      <c r="O3770" s="26">
        <v>46062</v>
      </c>
      <c r="P3770" s="24" t="s">
        <v>3173</v>
      </c>
      <c r="Q3770" s="24" t="s">
        <v>3174</v>
      </c>
      <c r="R3770" s="24" t="s">
        <v>988</v>
      </c>
    </row>
    <row r="3771" spans="1:18" ht="40.200000000000003">
      <c r="A3771" s="24">
        <v>3770</v>
      </c>
      <c r="B3771" s="24" t="s">
        <v>13567</v>
      </c>
      <c r="C3771" s="29">
        <v>202617014131</v>
      </c>
      <c r="D3771" s="24" t="s">
        <v>32</v>
      </c>
      <c r="E3771" s="24" t="s">
        <v>13568</v>
      </c>
      <c r="F3771" s="24" t="s">
        <v>3066</v>
      </c>
      <c r="G3771" s="24" t="s">
        <v>3067</v>
      </c>
      <c r="H3771" s="25" t="s">
        <v>13569</v>
      </c>
      <c r="I3771" s="24"/>
      <c r="J3771" s="24" t="s">
        <v>3048</v>
      </c>
      <c r="K3771" s="26">
        <v>46050</v>
      </c>
      <c r="L3771" s="26">
        <v>45322</v>
      </c>
      <c r="M3771" s="26">
        <v>46062</v>
      </c>
      <c r="N3771" s="24"/>
      <c r="O3771" s="26">
        <v>46062</v>
      </c>
      <c r="P3771" s="24" t="s">
        <v>3141</v>
      </c>
      <c r="Q3771" s="24" t="s">
        <v>3142</v>
      </c>
      <c r="R3771" s="24" t="s">
        <v>988</v>
      </c>
    </row>
    <row r="3772" spans="1:18" ht="40.200000000000003">
      <c r="A3772" s="24">
        <v>3771</v>
      </c>
      <c r="B3772" s="24" t="s">
        <v>13570</v>
      </c>
      <c r="C3772" s="29">
        <v>202617014135</v>
      </c>
      <c r="D3772" s="24" t="s">
        <v>32</v>
      </c>
      <c r="E3772" s="24" t="s">
        <v>13571</v>
      </c>
      <c r="F3772" s="24" t="s">
        <v>3066</v>
      </c>
      <c r="G3772" s="24" t="s">
        <v>3067</v>
      </c>
      <c r="H3772" s="25" t="s">
        <v>13572</v>
      </c>
      <c r="I3772" s="24"/>
      <c r="J3772" s="24" t="s">
        <v>3048</v>
      </c>
      <c r="K3772" s="26">
        <v>46050</v>
      </c>
      <c r="L3772" s="26">
        <v>45322</v>
      </c>
      <c r="M3772" s="26">
        <v>46062</v>
      </c>
      <c r="N3772" s="24"/>
      <c r="O3772" s="26">
        <v>46062</v>
      </c>
      <c r="P3772" s="24" t="s">
        <v>3141</v>
      </c>
      <c r="Q3772" s="24" t="s">
        <v>3142</v>
      </c>
      <c r="R3772" s="24" t="s">
        <v>988</v>
      </c>
    </row>
    <row r="3773" spans="1:18" ht="27">
      <c r="A3773" s="24">
        <v>3772</v>
      </c>
      <c r="B3773" s="24" t="s">
        <v>13573</v>
      </c>
      <c r="C3773" s="29">
        <v>202617014104</v>
      </c>
      <c r="D3773" s="24" t="s">
        <v>32</v>
      </c>
      <c r="E3773" s="24" t="s">
        <v>13574</v>
      </c>
      <c r="F3773" s="24" t="s">
        <v>3066</v>
      </c>
      <c r="G3773" s="24" t="s">
        <v>3067</v>
      </c>
      <c r="H3773" s="25" t="s">
        <v>13575</v>
      </c>
      <c r="I3773" s="24"/>
      <c r="J3773" s="24" t="s">
        <v>3048</v>
      </c>
      <c r="K3773" s="26">
        <v>46042</v>
      </c>
      <c r="L3773" s="26">
        <v>45180</v>
      </c>
      <c r="M3773" s="26">
        <v>46062</v>
      </c>
      <c r="N3773" s="24"/>
      <c r="O3773" s="26">
        <v>46062</v>
      </c>
      <c r="P3773" s="24" t="s">
        <v>3239</v>
      </c>
      <c r="Q3773" s="24" t="s">
        <v>3240</v>
      </c>
      <c r="R3773" s="24" t="s">
        <v>988</v>
      </c>
    </row>
    <row r="3774" spans="1:18" ht="27">
      <c r="A3774" s="24">
        <v>3773</v>
      </c>
      <c r="B3774" s="24" t="s">
        <v>13576</v>
      </c>
      <c r="C3774" s="29">
        <v>202647013719</v>
      </c>
      <c r="D3774" s="24" t="s">
        <v>192</v>
      </c>
      <c r="E3774" s="24" t="s">
        <v>13577</v>
      </c>
      <c r="F3774" s="24" t="s">
        <v>4630</v>
      </c>
      <c r="G3774" s="24" t="s">
        <v>192</v>
      </c>
      <c r="H3774" s="25" t="s">
        <v>13578</v>
      </c>
      <c r="I3774" s="24"/>
      <c r="J3774" s="24" t="s">
        <v>3048</v>
      </c>
      <c r="K3774" s="26">
        <v>46036</v>
      </c>
      <c r="L3774" s="26">
        <v>45124</v>
      </c>
      <c r="M3774" s="26">
        <v>46062</v>
      </c>
      <c r="N3774" s="24"/>
      <c r="O3774" s="26">
        <v>46062</v>
      </c>
      <c r="P3774" s="24" t="s">
        <v>3893</v>
      </c>
      <c r="Q3774" s="24" t="s">
        <v>3894</v>
      </c>
      <c r="R3774" s="24" t="s">
        <v>988</v>
      </c>
    </row>
    <row r="3775" spans="1:18" ht="40.200000000000003">
      <c r="A3775" s="24">
        <v>3774</v>
      </c>
      <c r="B3775" s="24" t="s">
        <v>13579</v>
      </c>
      <c r="C3775" s="29">
        <v>202617013900</v>
      </c>
      <c r="D3775" s="24" t="s">
        <v>67</v>
      </c>
      <c r="E3775" s="24" t="s">
        <v>13580</v>
      </c>
      <c r="F3775" s="24" t="s">
        <v>3091</v>
      </c>
      <c r="G3775" s="24" t="s">
        <v>13581</v>
      </c>
      <c r="H3775" s="25" t="s">
        <v>13582</v>
      </c>
      <c r="I3775" s="24"/>
      <c r="J3775" s="24" t="s">
        <v>3048</v>
      </c>
      <c r="K3775" s="26">
        <v>46022</v>
      </c>
      <c r="L3775" s="26">
        <v>45117</v>
      </c>
      <c r="M3775" s="26">
        <v>46062</v>
      </c>
      <c r="N3775" s="24"/>
      <c r="O3775" s="26">
        <v>46062</v>
      </c>
      <c r="P3775" s="24" t="s">
        <v>3109</v>
      </c>
      <c r="Q3775" s="24" t="s">
        <v>3110</v>
      </c>
      <c r="R3775" s="24" t="s">
        <v>988</v>
      </c>
    </row>
    <row r="3776" spans="1:18" ht="40.200000000000003">
      <c r="A3776" s="24">
        <v>3775</v>
      </c>
      <c r="B3776" s="24" t="s">
        <v>13583</v>
      </c>
      <c r="C3776" s="29">
        <v>202611014182</v>
      </c>
      <c r="D3776" s="24" t="s">
        <v>60</v>
      </c>
      <c r="E3776" s="24" t="s">
        <v>13584</v>
      </c>
      <c r="F3776" s="24" t="s">
        <v>3059</v>
      </c>
      <c r="G3776" s="24" t="s">
        <v>4296</v>
      </c>
      <c r="H3776" s="25" t="s">
        <v>13585</v>
      </c>
      <c r="I3776" s="24" t="s">
        <v>23</v>
      </c>
      <c r="J3776" s="24" t="s">
        <v>3048</v>
      </c>
      <c r="K3776" s="26">
        <v>45888</v>
      </c>
      <c r="L3776" s="26">
        <v>46062</v>
      </c>
      <c r="M3776" s="26">
        <v>46062</v>
      </c>
      <c r="N3776" s="24"/>
      <c r="O3776" s="26">
        <v>46062</v>
      </c>
      <c r="P3776" s="24" t="s">
        <v>3141</v>
      </c>
      <c r="Q3776" s="24" t="s">
        <v>3142</v>
      </c>
      <c r="R3776" s="24" t="s">
        <v>988</v>
      </c>
    </row>
    <row r="3777" spans="1:18" ht="40.200000000000003">
      <c r="A3777" s="24">
        <v>3776</v>
      </c>
      <c r="B3777" s="24" t="s">
        <v>13586</v>
      </c>
      <c r="C3777" s="29">
        <v>202621014151</v>
      </c>
      <c r="D3777" s="24" t="s">
        <v>41</v>
      </c>
      <c r="E3777" s="24" t="s">
        <v>13587</v>
      </c>
      <c r="F3777" s="24" t="s">
        <v>3052</v>
      </c>
      <c r="G3777" s="24" t="s">
        <v>41</v>
      </c>
      <c r="H3777" s="25" t="s">
        <v>13588</v>
      </c>
      <c r="I3777" s="24" t="s">
        <v>23</v>
      </c>
      <c r="J3777" s="24" t="s">
        <v>3048</v>
      </c>
      <c r="K3777" s="26">
        <v>46007</v>
      </c>
      <c r="L3777" s="26">
        <v>46062</v>
      </c>
      <c r="M3777" s="26">
        <v>46062</v>
      </c>
      <c r="N3777" s="24"/>
      <c r="O3777" s="26">
        <v>46062</v>
      </c>
      <c r="P3777" s="24" t="s">
        <v>3224</v>
      </c>
      <c r="Q3777" s="24" t="s">
        <v>3225</v>
      </c>
      <c r="R3777" s="24" t="s">
        <v>988</v>
      </c>
    </row>
    <row r="3778" spans="1:18" ht="53.4">
      <c r="A3778" s="24">
        <v>3777</v>
      </c>
      <c r="B3778" s="24" t="s">
        <v>2196</v>
      </c>
      <c r="C3778" s="29">
        <v>202641013780</v>
      </c>
      <c r="D3778" s="24" t="s">
        <v>42</v>
      </c>
      <c r="E3778" s="24" t="s">
        <v>2197</v>
      </c>
      <c r="F3778" s="24" t="s">
        <v>3045</v>
      </c>
      <c r="G3778" s="24" t="s">
        <v>3559</v>
      </c>
      <c r="H3778" s="25" t="s">
        <v>13589</v>
      </c>
      <c r="I3778" s="24" t="s">
        <v>23</v>
      </c>
      <c r="J3778" s="24" t="s">
        <v>3048</v>
      </c>
      <c r="K3778" s="26">
        <v>45973</v>
      </c>
      <c r="L3778" s="26">
        <v>46062</v>
      </c>
      <c r="M3778" s="26">
        <v>46062</v>
      </c>
      <c r="N3778" s="26">
        <v>47005</v>
      </c>
      <c r="O3778" s="24"/>
      <c r="P3778" s="24" t="s">
        <v>3093</v>
      </c>
      <c r="Q3778" s="24" t="s">
        <v>3094</v>
      </c>
      <c r="R3778" s="24" t="s">
        <v>974</v>
      </c>
    </row>
    <row r="3779" spans="1:18" ht="40.200000000000003">
      <c r="A3779" s="24">
        <v>3778</v>
      </c>
      <c r="B3779" s="24" t="s">
        <v>13590</v>
      </c>
      <c r="C3779" s="29">
        <v>202647013761</v>
      </c>
      <c r="D3779" s="24" t="s">
        <v>88</v>
      </c>
      <c r="E3779" s="24" t="s">
        <v>13591</v>
      </c>
      <c r="F3779" s="24" t="s">
        <v>3177</v>
      </c>
      <c r="G3779" s="24" t="s">
        <v>88</v>
      </c>
      <c r="H3779" s="25" t="s">
        <v>13592</v>
      </c>
      <c r="I3779" s="24"/>
      <c r="J3779" s="24" t="s">
        <v>3048</v>
      </c>
      <c r="K3779" s="26">
        <v>46000</v>
      </c>
      <c r="L3779" s="26">
        <v>45119</v>
      </c>
      <c r="M3779" s="26">
        <v>46062</v>
      </c>
      <c r="N3779" s="24"/>
      <c r="O3779" s="26">
        <v>46062</v>
      </c>
      <c r="P3779" s="24" t="s">
        <v>3149</v>
      </c>
      <c r="Q3779" s="24" t="s">
        <v>3150</v>
      </c>
      <c r="R3779" s="24" t="s">
        <v>988</v>
      </c>
    </row>
    <row r="3780" spans="1:18" ht="53.4">
      <c r="A3780" s="24">
        <v>3779</v>
      </c>
      <c r="B3780" s="24" t="s">
        <v>13593</v>
      </c>
      <c r="C3780" s="29">
        <v>202647013937</v>
      </c>
      <c r="D3780" s="24" t="s">
        <v>88</v>
      </c>
      <c r="E3780" s="24" t="s">
        <v>13594</v>
      </c>
      <c r="F3780" s="24" t="s">
        <v>3177</v>
      </c>
      <c r="G3780" s="24" t="s">
        <v>88</v>
      </c>
      <c r="H3780" s="25" t="s">
        <v>13595</v>
      </c>
      <c r="I3780" s="24"/>
      <c r="J3780" s="24" t="s">
        <v>3048</v>
      </c>
      <c r="K3780" s="26">
        <v>46001</v>
      </c>
      <c r="L3780" s="26">
        <v>45119</v>
      </c>
      <c r="M3780" s="26">
        <v>46062</v>
      </c>
      <c r="N3780" s="24"/>
      <c r="O3780" s="26">
        <v>46062</v>
      </c>
      <c r="P3780" s="24" t="s">
        <v>3149</v>
      </c>
      <c r="Q3780" s="24" t="s">
        <v>3150</v>
      </c>
      <c r="R3780" s="24" t="s">
        <v>988</v>
      </c>
    </row>
    <row r="3781" spans="1:18" ht="27">
      <c r="A3781" s="24">
        <v>3780</v>
      </c>
      <c r="B3781" s="24" t="s">
        <v>13596</v>
      </c>
      <c r="C3781" s="29">
        <v>202647013939</v>
      </c>
      <c r="D3781" s="24" t="s">
        <v>66</v>
      </c>
      <c r="E3781" s="24" t="s">
        <v>13597</v>
      </c>
      <c r="F3781" s="24" t="s">
        <v>3059</v>
      </c>
      <c r="G3781" s="24" t="s">
        <v>3455</v>
      </c>
      <c r="H3781" s="25" t="s">
        <v>13598</v>
      </c>
      <c r="I3781" s="24"/>
      <c r="J3781" s="24" t="s">
        <v>3048</v>
      </c>
      <c r="K3781" s="26">
        <v>46029</v>
      </c>
      <c r="L3781" s="26">
        <v>45117</v>
      </c>
      <c r="M3781" s="26">
        <v>46062</v>
      </c>
      <c r="N3781" s="24"/>
      <c r="O3781" s="26">
        <v>46062</v>
      </c>
      <c r="P3781" s="24" t="s">
        <v>3388</v>
      </c>
      <c r="Q3781" s="24" t="s">
        <v>3389</v>
      </c>
      <c r="R3781" s="24" t="s">
        <v>988</v>
      </c>
    </row>
    <row r="3782" spans="1:18" ht="53.4">
      <c r="A3782" s="24">
        <v>3781</v>
      </c>
      <c r="B3782" s="24" t="s">
        <v>2194</v>
      </c>
      <c r="C3782" s="29">
        <v>202641013688</v>
      </c>
      <c r="D3782" s="24" t="s">
        <v>85</v>
      </c>
      <c r="E3782" s="24" t="s">
        <v>2195</v>
      </c>
      <c r="F3782" s="24" t="s">
        <v>3045</v>
      </c>
      <c r="G3782" s="24" t="s">
        <v>3559</v>
      </c>
      <c r="H3782" s="25" t="s">
        <v>13599</v>
      </c>
      <c r="I3782" s="24" t="s">
        <v>3152</v>
      </c>
      <c r="J3782" s="24" t="s">
        <v>3048</v>
      </c>
      <c r="K3782" s="26">
        <v>46059</v>
      </c>
      <c r="L3782" s="26">
        <v>46062</v>
      </c>
      <c r="M3782" s="26">
        <v>46062</v>
      </c>
      <c r="N3782" s="26">
        <v>47005</v>
      </c>
      <c r="O3782" s="24"/>
      <c r="P3782" s="24" t="s">
        <v>3079</v>
      </c>
      <c r="Q3782" s="24" t="s">
        <v>3080</v>
      </c>
      <c r="R3782" s="24" t="s">
        <v>968</v>
      </c>
    </row>
    <row r="3783" spans="1:18" ht="40.200000000000003">
      <c r="A3783" s="24">
        <v>3782</v>
      </c>
      <c r="B3783" s="24" t="s">
        <v>13600</v>
      </c>
      <c r="C3783" s="29">
        <v>202644013714</v>
      </c>
      <c r="D3783" s="24" t="s">
        <v>87</v>
      </c>
      <c r="E3783" s="24" t="s">
        <v>13601</v>
      </c>
      <c r="F3783" s="24" t="s">
        <v>5280</v>
      </c>
      <c r="G3783" s="24" t="s">
        <v>87</v>
      </c>
      <c r="H3783" s="25" t="s">
        <v>13602</v>
      </c>
      <c r="I3783" s="24"/>
      <c r="J3783" s="24" t="s">
        <v>3048</v>
      </c>
      <c r="K3783" s="26">
        <v>46044</v>
      </c>
      <c r="L3783" s="26">
        <v>45777</v>
      </c>
      <c r="M3783" s="26">
        <v>46062</v>
      </c>
      <c r="N3783" s="24"/>
      <c r="O3783" s="26">
        <v>46062</v>
      </c>
      <c r="P3783" s="24" t="s">
        <v>3079</v>
      </c>
      <c r="Q3783" s="24" t="s">
        <v>3080</v>
      </c>
      <c r="R3783" s="24" t="s">
        <v>988</v>
      </c>
    </row>
    <row r="3784" spans="1:18" ht="53.4">
      <c r="A3784" s="24">
        <v>3783</v>
      </c>
      <c r="B3784" s="24" t="s">
        <v>2188</v>
      </c>
      <c r="C3784" s="29">
        <v>202641013905</v>
      </c>
      <c r="D3784" s="24" t="s">
        <v>31</v>
      </c>
      <c r="E3784" s="24" t="s">
        <v>2189</v>
      </c>
      <c r="F3784" s="24" t="s">
        <v>3091</v>
      </c>
      <c r="G3784" s="24" t="s">
        <v>31</v>
      </c>
      <c r="H3784" s="25" t="s">
        <v>13603</v>
      </c>
      <c r="I3784" s="24" t="s">
        <v>3152</v>
      </c>
      <c r="J3784" s="24" t="s">
        <v>3048</v>
      </c>
      <c r="K3784" s="26">
        <v>46060</v>
      </c>
      <c r="L3784" s="26">
        <v>46062</v>
      </c>
      <c r="M3784" s="26">
        <v>46062</v>
      </c>
      <c r="N3784" s="26">
        <v>47005</v>
      </c>
      <c r="O3784" s="24"/>
      <c r="P3784" s="24" t="s">
        <v>3098</v>
      </c>
      <c r="Q3784" s="24" t="s">
        <v>3099</v>
      </c>
      <c r="R3784" s="24" t="s">
        <v>968</v>
      </c>
    </row>
    <row r="3785" spans="1:18" ht="53.4">
      <c r="A3785" s="24">
        <v>3784</v>
      </c>
      <c r="B3785" s="24" t="s">
        <v>2190</v>
      </c>
      <c r="C3785" s="29">
        <v>202641013760</v>
      </c>
      <c r="D3785" s="24" t="s">
        <v>31</v>
      </c>
      <c r="E3785" s="24" t="s">
        <v>2191</v>
      </c>
      <c r="F3785" s="24" t="s">
        <v>3091</v>
      </c>
      <c r="G3785" s="24" t="s">
        <v>31</v>
      </c>
      <c r="H3785" s="25" t="s">
        <v>13604</v>
      </c>
      <c r="I3785" s="24" t="s">
        <v>3152</v>
      </c>
      <c r="J3785" s="24" t="s">
        <v>3048</v>
      </c>
      <c r="K3785" s="26">
        <v>46060</v>
      </c>
      <c r="L3785" s="26">
        <v>46062</v>
      </c>
      <c r="M3785" s="26">
        <v>46062</v>
      </c>
      <c r="N3785" s="26">
        <v>47005</v>
      </c>
      <c r="O3785" s="24"/>
      <c r="P3785" s="24" t="s">
        <v>3908</v>
      </c>
      <c r="Q3785" s="24" t="s">
        <v>3193</v>
      </c>
      <c r="R3785" s="24" t="s">
        <v>968</v>
      </c>
    </row>
    <row r="3786" spans="1:18" ht="40.200000000000003">
      <c r="A3786" s="24">
        <v>3785</v>
      </c>
      <c r="B3786" s="24" t="s">
        <v>2192</v>
      </c>
      <c r="C3786" s="29">
        <v>202641013859</v>
      </c>
      <c r="D3786" s="24" t="s">
        <v>31</v>
      </c>
      <c r="E3786" s="24" t="s">
        <v>2193</v>
      </c>
      <c r="F3786" s="24" t="s">
        <v>3091</v>
      </c>
      <c r="G3786" s="24" t="s">
        <v>31</v>
      </c>
      <c r="H3786" s="25" t="s">
        <v>13605</v>
      </c>
      <c r="I3786" s="24" t="s">
        <v>3152</v>
      </c>
      <c r="J3786" s="24" t="s">
        <v>3048</v>
      </c>
      <c r="K3786" s="26">
        <v>46059</v>
      </c>
      <c r="L3786" s="26">
        <v>46062</v>
      </c>
      <c r="M3786" s="26">
        <v>46062</v>
      </c>
      <c r="N3786" s="26">
        <v>47005</v>
      </c>
      <c r="O3786" s="24"/>
      <c r="P3786" s="24" t="s">
        <v>3364</v>
      </c>
      <c r="Q3786" s="24" t="s">
        <v>3255</v>
      </c>
      <c r="R3786" s="24" t="s">
        <v>968</v>
      </c>
    </row>
    <row r="3787" spans="1:18" ht="40.200000000000003">
      <c r="A3787" s="24">
        <v>3786</v>
      </c>
      <c r="B3787" s="24" t="s">
        <v>2198</v>
      </c>
      <c r="C3787" s="29">
        <v>202641013896</v>
      </c>
      <c r="D3787" s="24" t="s">
        <v>31</v>
      </c>
      <c r="E3787" s="24" t="s">
        <v>2199</v>
      </c>
      <c r="F3787" s="24" t="s">
        <v>3091</v>
      </c>
      <c r="G3787" s="24" t="s">
        <v>31</v>
      </c>
      <c r="H3787" s="25" t="s">
        <v>13606</v>
      </c>
      <c r="I3787" s="24" t="s">
        <v>3152</v>
      </c>
      <c r="J3787" s="24" t="s">
        <v>3048</v>
      </c>
      <c r="K3787" s="26">
        <v>46059</v>
      </c>
      <c r="L3787" s="26">
        <v>46062</v>
      </c>
      <c r="M3787" s="26">
        <v>46062</v>
      </c>
      <c r="N3787" s="26">
        <v>47005</v>
      </c>
      <c r="O3787" s="24"/>
      <c r="P3787" s="24" t="s">
        <v>3364</v>
      </c>
      <c r="Q3787" s="24" t="s">
        <v>3255</v>
      </c>
      <c r="R3787" s="24" t="s">
        <v>968</v>
      </c>
    </row>
    <row r="3788" spans="1:18" ht="27">
      <c r="A3788" s="24">
        <v>3787</v>
      </c>
      <c r="B3788" s="24" t="s">
        <v>13607</v>
      </c>
      <c r="C3788" s="29">
        <v>202617014043</v>
      </c>
      <c r="D3788" s="24" t="s">
        <v>34</v>
      </c>
      <c r="E3788" s="24" t="s">
        <v>13608</v>
      </c>
      <c r="F3788" s="24" t="s">
        <v>3066</v>
      </c>
      <c r="G3788" s="24" t="s">
        <v>3067</v>
      </c>
      <c r="H3788" s="25" t="s">
        <v>13609</v>
      </c>
      <c r="I3788" s="24"/>
      <c r="J3788" s="24" t="s">
        <v>3048</v>
      </c>
      <c r="K3788" s="26">
        <v>46057</v>
      </c>
      <c r="L3788" s="26">
        <v>45154</v>
      </c>
      <c r="M3788" s="26">
        <v>46062</v>
      </c>
      <c r="N3788" s="24"/>
      <c r="O3788" s="26">
        <v>46062</v>
      </c>
      <c r="P3788" s="24" t="s">
        <v>3634</v>
      </c>
      <c r="Q3788" s="24" t="s">
        <v>3322</v>
      </c>
      <c r="R3788" s="24" t="s">
        <v>988</v>
      </c>
    </row>
    <row r="3789" spans="1:18" ht="40.200000000000003">
      <c r="A3789" s="24">
        <v>3788</v>
      </c>
      <c r="B3789" s="24" t="s">
        <v>13610</v>
      </c>
      <c r="C3789" s="29">
        <v>202641013890</v>
      </c>
      <c r="D3789" s="24" t="s">
        <v>43</v>
      </c>
      <c r="E3789" s="24" t="s">
        <v>13611</v>
      </c>
      <c r="F3789" s="24" t="s">
        <v>3052</v>
      </c>
      <c r="G3789" s="24" t="s">
        <v>43</v>
      </c>
      <c r="H3789" s="25" t="s">
        <v>13612</v>
      </c>
      <c r="I3789" s="24" t="s">
        <v>23</v>
      </c>
      <c r="J3789" s="24" t="s">
        <v>3048</v>
      </c>
      <c r="K3789" s="26">
        <v>46002</v>
      </c>
      <c r="L3789" s="26">
        <v>46062</v>
      </c>
      <c r="M3789" s="26">
        <v>46062</v>
      </c>
      <c r="N3789" s="24"/>
      <c r="O3789" s="26">
        <v>46062</v>
      </c>
      <c r="P3789" s="24" t="s">
        <v>3968</v>
      </c>
      <c r="Q3789" s="24" t="s">
        <v>3969</v>
      </c>
      <c r="R3789" s="24" t="s">
        <v>988</v>
      </c>
    </row>
    <row r="3790" spans="1:18" ht="40.200000000000003">
      <c r="A3790" s="24">
        <v>3789</v>
      </c>
      <c r="B3790" s="24" t="s">
        <v>13613</v>
      </c>
      <c r="C3790" s="29">
        <v>202641013824</v>
      </c>
      <c r="D3790" s="24" t="s">
        <v>43</v>
      </c>
      <c r="E3790" s="24" t="s">
        <v>13614</v>
      </c>
      <c r="F3790" s="24" t="s">
        <v>3052</v>
      </c>
      <c r="G3790" s="24" t="s">
        <v>43</v>
      </c>
      <c r="H3790" s="25" t="s">
        <v>13612</v>
      </c>
      <c r="I3790" s="24" t="s">
        <v>23</v>
      </c>
      <c r="J3790" s="24" t="s">
        <v>3048</v>
      </c>
      <c r="K3790" s="26">
        <v>46002</v>
      </c>
      <c r="L3790" s="26">
        <v>46062</v>
      </c>
      <c r="M3790" s="26">
        <v>46062</v>
      </c>
      <c r="N3790" s="24"/>
      <c r="O3790" s="26">
        <v>46062</v>
      </c>
      <c r="P3790" s="24" t="s">
        <v>3968</v>
      </c>
      <c r="Q3790" s="24" t="s">
        <v>3969</v>
      </c>
      <c r="R3790" s="24" t="s">
        <v>988</v>
      </c>
    </row>
    <row r="3791" spans="1:18" ht="40.200000000000003">
      <c r="A3791" s="24">
        <v>3790</v>
      </c>
      <c r="B3791" s="24" t="s">
        <v>2210</v>
      </c>
      <c r="C3791" s="29">
        <v>202641014353</v>
      </c>
      <c r="D3791" s="24" t="s">
        <v>33</v>
      </c>
      <c r="E3791" s="24" t="s">
        <v>2211</v>
      </c>
      <c r="F3791" s="24" t="s">
        <v>3052</v>
      </c>
      <c r="G3791" s="24" t="s">
        <v>3319</v>
      </c>
      <c r="H3791" s="25" t="s">
        <v>13615</v>
      </c>
      <c r="I3791" s="24" t="s">
        <v>3152</v>
      </c>
      <c r="J3791" s="24" t="s">
        <v>3048</v>
      </c>
      <c r="K3791" s="26">
        <v>46056</v>
      </c>
      <c r="L3791" s="26">
        <v>46063</v>
      </c>
      <c r="M3791" s="26">
        <v>46063</v>
      </c>
      <c r="N3791" s="26">
        <v>47006</v>
      </c>
      <c r="O3791" s="24"/>
      <c r="P3791" s="24" t="s">
        <v>3254</v>
      </c>
      <c r="Q3791" s="24" t="s">
        <v>3255</v>
      </c>
      <c r="R3791" s="24" t="s">
        <v>968</v>
      </c>
    </row>
    <row r="3792" spans="1:18" ht="53.4">
      <c r="A3792" s="24">
        <v>3791</v>
      </c>
      <c r="B3792" s="24" t="s">
        <v>2212</v>
      </c>
      <c r="C3792" s="29">
        <v>202641014783</v>
      </c>
      <c r="D3792" s="24" t="s">
        <v>33</v>
      </c>
      <c r="E3792" s="24" t="s">
        <v>2213</v>
      </c>
      <c r="F3792" s="24" t="s">
        <v>3052</v>
      </c>
      <c r="G3792" s="24" t="s">
        <v>3319</v>
      </c>
      <c r="H3792" s="25" t="s">
        <v>13616</v>
      </c>
      <c r="I3792" s="24" t="s">
        <v>3152</v>
      </c>
      <c r="J3792" s="24" t="s">
        <v>3048</v>
      </c>
      <c r="K3792" s="26">
        <v>46058</v>
      </c>
      <c r="L3792" s="26">
        <v>46063</v>
      </c>
      <c r="M3792" s="26">
        <v>46063</v>
      </c>
      <c r="N3792" s="26">
        <v>47006</v>
      </c>
      <c r="O3792" s="24"/>
      <c r="P3792" s="24" t="s">
        <v>3173</v>
      </c>
      <c r="Q3792" s="24" t="s">
        <v>3174</v>
      </c>
      <c r="R3792" s="24" t="s">
        <v>968</v>
      </c>
    </row>
    <row r="3793" spans="1:18" ht="27">
      <c r="A3793" s="24">
        <v>3792</v>
      </c>
      <c r="B3793" s="24" t="s">
        <v>13617</v>
      </c>
      <c r="C3793" s="29">
        <v>202617014299</v>
      </c>
      <c r="D3793" s="24" t="s">
        <v>96</v>
      </c>
      <c r="E3793" s="24" t="s">
        <v>13618</v>
      </c>
      <c r="F3793" s="24" t="s">
        <v>3177</v>
      </c>
      <c r="G3793" s="24" t="s">
        <v>13619</v>
      </c>
      <c r="H3793" s="25" t="s">
        <v>13620</v>
      </c>
      <c r="I3793" s="24"/>
      <c r="J3793" s="24" t="s">
        <v>3048</v>
      </c>
      <c r="K3793" s="26">
        <v>46044</v>
      </c>
      <c r="L3793" s="26">
        <v>45135</v>
      </c>
      <c r="M3793" s="26">
        <v>46063</v>
      </c>
      <c r="N3793" s="24"/>
      <c r="O3793" s="26">
        <v>46063</v>
      </c>
      <c r="P3793" s="24" t="s">
        <v>3315</v>
      </c>
      <c r="Q3793" s="24" t="s">
        <v>3316</v>
      </c>
      <c r="R3793" s="24" t="s">
        <v>988</v>
      </c>
    </row>
    <row r="3794" spans="1:18" ht="27">
      <c r="A3794" s="24">
        <v>3793</v>
      </c>
      <c r="B3794" s="24" t="s">
        <v>13621</v>
      </c>
      <c r="C3794" s="29">
        <v>202617014470</v>
      </c>
      <c r="D3794" s="24" t="s">
        <v>53</v>
      </c>
      <c r="E3794" s="24" t="s">
        <v>13622</v>
      </c>
      <c r="F3794" s="24" t="s">
        <v>3066</v>
      </c>
      <c r="G3794" s="24" t="s">
        <v>3067</v>
      </c>
      <c r="H3794" s="25" t="s">
        <v>13623</v>
      </c>
      <c r="I3794" s="24"/>
      <c r="J3794" s="24" t="s">
        <v>3048</v>
      </c>
      <c r="K3794" s="26">
        <v>46062</v>
      </c>
      <c r="L3794" s="26">
        <v>45265</v>
      </c>
      <c r="M3794" s="26">
        <v>46063</v>
      </c>
      <c r="N3794" s="24"/>
      <c r="O3794" s="26">
        <v>46063</v>
      </c>
      <c r="P3794" s="24" t="s">
        <v>3204</v>
      </c>
      <c r="Q3794" s="24" t="s">
        <v>3205</v>
      </c>
      <c r="R3794" s="24" t="s">
        <v>988</v>
      </c>
    </row>
    <row r="3795" spans="1:18" ht="40.200000000000003">
      <c r="A3795" s="24">
        <v>3794</v>
      </c>
      <c r="B3795" s="24" t="s">
        <v>851</v>
      </c>
      <c r="C3795" s="29">
        <v>202614014439</v>
      </c>
      <c r="D3795" s="24" t="s">
        <v>48</v>
      </c>
      <c r="E3795" s="24" t="s">
        <v>852</v>
      </c>
      <c r="F3795" s="24" t="s">
        <v>3066</v>
      </c>
      <c r="G3795" s="24" t="s">
        <v>3077</v>
      </c>
      <c r="H3795" s="25" t="s">
        <v>13624</v>
      </c>
      <c r="I3795" s="24"/>
      <c r="J3795" s="24" t="s">
        <v>3048</v>
      </c>
      <c r="K3795" s="26">
        <v>46029</v>
      </c>
      <c r="L3795" s="26">
        <v>45699</v>
      </c>
      <c r="M3795" s="26">
        <v>46063</v>
      </c>
      <c r="N3795" s="26">
        <v>46641</v>
      </c>
      <c r="O3795" s="24"/>
      <c r="P3795" s="24" t="s">
        <v>3682</v>
      </c>
      <c r="Q3795" s="24" t="s">
        <v>3683</v>
      </c>
      <c r="R3795" s="24" t="s">
        <v>650</v>
      </c>
    </row>
    <row r="3796" spans="1:18" ht="40.200000000000003">
      <c r="A3796" s="24">
        <v>3795</v>
      </c>
      <c r="B3796" s="24" t="s">
        <v>2208</v>
      </c>
      <c r="C3796" s="29">
        <v>202641014775</v>
      </c>
      <c r="D3796" s="24" t="s">
        <v>46</v>
      </c>
      <c r="E3796" s="24" t="s">
        <v>2209</v>
      </c>
      <c r="F3796" s="24" t="s">
        <v>3052</v>
      </c>
      <c r="G3796" s="24" t="s">
        <v>46</v>
      </c>
      <c r="H3796" s="25" t="s">
        <v>13625</v>
      </c>
      <c r="I3796" s="24" t="s">
        <v>3152</v>
      </c>
      <c r="J3796" s="24" t="s">
        <v>3048</v>
      </c>
      <c r="K3796" s="26">
        <v>45958</v>
      </c>
      <c r="L3796" s="26">
        <v>46063</v>
      </c>
      <c r="M3796" s="26">
        <v>46063</v>
      </c>
      <c r="N3796" s="26">
        <v>47006</v>
      </c>
      <c r="O3796" s="24"/>
      <c r="P3796" s="24" t="s">
        <v>3933</v>
      </c>
      <c r="Q3796" s="24" t="s">
        <v>3934</v>
      </c>
      <c r="R3796" s="24" t="s">
        <v>968</v>
      </c>
    </row>
    <row r="3797" spans="1:18" ht="40.200000000000003">
      <c r="A3797" s="24">
        <v>3796</v>
      </c>
      <c r="B3797" s="24" t="s">
        <v>668</v>
      </c>
      <c r="C3797" s="29">
        <v>202647014479</v>
      </c>
      <c r="D3797" s="24" t="s">
        <v>116</v>
      </c>
      <c r="E3797" s="24" t="s">
        <v>669</v>
      </c>
      <c r="F3797" s="24" t="s">
        <v>3302</v>
      </c>
      <c r="G3797" s="24" t="s">
        <v>7920</v>
      </c>
      <c r="H3797" s="25" t="s">
        <v>13626</v>
      </c>
      <c r="I3797" s="24"/>
      <c r="J3797" s="24" t="s">
        <v>3048</v>
      </c>
      <c r="K3797" s="26">
        <v>46034</v>
      </c>
      <c r="L3797" s="26">
        <v>45461</v>
      </c>
      <c r="M3797" s="26">
        <v>46063</v>
      </c>
      <c r="N3797" s="26">
        <v>46405</v>
      </c>
      <c r="O3797" s="24"/>
      <c r="P3797" s="24" t="s">
        <v>3168</v>
      </c>
      <c r="Q3797" s="24" t="s">
        <v>3050</v>
      </c>
      <c r="R3797" s="24" t="s">
        <v>650</v>
      </c>
    </row>
    <row r="3798" spans="1:18" ht="66.599999999999994">
      <c r="A3798" s="24">
        <v>3797</v>
      </c>
      <c r="B3798" s="24" t="s">
        <v>13627</v>
      </c>
      <c r="C3798" s="29">
        <v>202617014451</v>
      </c>
      <c r="D3798" s="24" t="s">
        <v>217</v>
      </c>
      <c r="E3798" s="24" t="s">
        <v>13628</v>
      </c>
      <c r="F3798" s="24" t="s">
        <v>3045</v>
      </c>
      <c r="G3798" s="24" t="s">
        <v>13629</v>
      </c>
      <c r="H3798" s="25" t="s">
        <v>13630</v>
      </c>
      <c r="I3798" s="24"/>
      <c r="J3798" s="24" t="s">
        <v>3048</v>
      </c>
      <c r="K3798" s="26">
        <v>46006</v>
      </c>
      <c r="L3798" s="26">
        <v>45133</v>
      </c>
      <c r="M3798" s="26">
        <v>46063</v>
      </c>
      <c r="N3798" s="24"/>
      <c r="O3798" s="26">
        <v>46063</v>
      </c>
      <c r="P3798" s="24" t="s">
        <v>3289</v>
      </c>
      <c r="Q3798" s="24" t="s">
        <v>3290</v>
      </c>
      <c r="R3798" s="24" t="s">
        <v>988</v>
      </c>
    </row>
    <row r="3799" spans="1:18" ht="27">
      <c r="A3799" s="24">
        <v>3798</v>
      </c>
      <c r="B3799" s="24" t="s">
        <v>13631</v>
      </c>
      <c r="C3799" s="29">
        <v>202647014564</v>
      </c>
      <c r="D3799" s="24" t="s">
        <v>217</v>
      </c>
      <c r="E3799" s="24" t="s">
        <v>13632</v>
      </c>
      <c r="F3799" s="24" t="s">
        <v>3045</v>
      </c>
      <c r="G3799" s="24" t="s">
        <v>3911</v>
      </c>
      <c r="H3799" s="25" t="s">
        <v>13633</v>
      </c>
      <c r="I3799" s="24"/>
      <c r="J3799" s="24" t="s">
        <v>3048</v>
      </c>
      <c r="K3799" s="26">
        <v>46058</v>
      </c>
      <c r="L3799" s="26">
        <v>45163</v>
      </c>
      <c r="M3799" s="26">
        <v>46063</v>
      </c>
      <c r="N3799" s="24"/>
      <c r="O3799" s="26">
        <v>46063</v>
      </c>
      <c r="P3799" s="24" t="s">
        <v>4022</v>
      </c>
      <c r="Q3799" s="24" t="s">
        <v>3104</v>
      </c>
      <c r="R3799" s="24" t="s">
        <v>988</v>
      </c>
    </row>
    <row r="3800" spans="1:18" ht="66.599999999999994">
      <c r="A3800" s="24">
        <v>3799</v>
      </c>
      <c r="B3800" s="24" t="s">
        <v>13634</v>
      </c>
      <c r="C3800" s="29">
        <v>202618014523</v>
      </c>
      <c r="D3800" s="24" t="s">
        <v>343</v>
      </c>
      <c r="E3800" s="24" t="s">
        <v>13635</v>
      </c>
      <c r="F3800" s="24" t="s">
        <v>3600</v>
      </c>
      <c r="G3800" s="24" t="s">
        <v>13636</v>
      </c>
      <c r="H3800" s="25" t="s">
        <v>13637</v>
      </c>
      <c r="I3800" s="24"/>
      <c r="J3800" s="24" t="s">
        <v>3048</v>
      </c>
      <c r="K3800" s="26">
        <v>46063</v>
      </c>
      <c r="L3800" s="26">
        <v>46063</v>
      </c>
      <c r="M3800" s="26">
        <v>46063</v>
      </c>
      <c r="N3800" s="24"/>
      <c r="O3800" s="26">
        <v>46063</v>
      </c>
      <c r="P3800" s="24" t="s">
        <v>3109</v>
      </c>
      <c r="Q3800" s="24" t="s">
        <v>3110</v>
      </c>
      <c r="R3800" s="24" t="s">
        <v>988</v>
      </c>
    </row>
    <row r="3801" spans="1:18" ht="53.4">
      <c r="A3801" s="24">
        <v>3800</v>
      </c>
      <c r="B3801" s="24" t="s">
        <v>13638</v>
      </c>
      <c r="C3801" s="29">
        <v>202647014542</v>
      </c>
      <c r="D3801" s="24" t="s">
        <v>67</v>
      </c>
      <c r="E3801" s="24" t="s">
        <v>13639</v>
      </c>
      <c r="F3801" s="24" t="s">
        <v>3091</v>
      </c>
      <c r="G3801" s="24" t="s">
        <v>5359</v>
      </c>
      <c r="H3801" s="25" t="s">
        <v>13640</v>
      </c>
      <c r="I3801" s="24"/>
      <c r="J3801" s="24" t="s">
        <v>3048</v>
      </c>
      <c r="K3801" s="26">
        <v>46041</v>
      </c>
      <c r="L3801" s="26">
        <v>45159</v>
      </c>
      <c r="M3801" s="26">
        <v>46063</v>
      </c>
      <c r="N3801" s="24"/>
      <c r="O3801" s="26">
        <v>46063</v>
      </c>
      <c r="P3801" s="24" t="s">
        <v>3062</v>
      </c>
      <c r="Q3801" s="24" t="s">
        <v>3063</v>
      </c>
      <c r="R3801" s="24" t="s">
        <v>988</v>
      </c>
    </row>
    <row r="3802" spans="1:18" ht="40.200000000000003">
      <c r="A3802" s="24">
        <v>3801</v>
      </c>
      <c r="B3802" s="24" t="s">
        <v>13641</v>
      </c>
      <c r="C3802" s="29">
        <v>202647014350</v>
      </c>
      <c r="D3802" s="24" t="s">
        <v>67</v>
      </c>
      <c r="E3802" s="24" t="s">
        <v>13642</v>
      </c>
      <c r="F3802" s="24" t="s">
        <v>3091</v>
      </c>
      <c r="G3802" s="24" t="s">
        <v>5359</v>
      </c>
      <c r="H3802" s="25" t="s">
        <v>13643</v>
      </c>
      <c r="I3802" s="24"/>
      <c r="J3802" s="24" t="s">
        <v>3048</v>
      </c>
      <c r="K3802" s="26">
        <v>46041</v>
      </c>
      <c r="L3802" s="26">
        <v>45159</v>
      </c>
      <c r="M3802" s="26">
        <v>46063</v>
      </c>
      <c r="N3802" s="24"/>
      <c r="O3802" s="26">
        <v>46063</v>
      </c>
      <c r="P3802" s="24" t="s">
        <v>3062</v>
      </c>
      <c r="Q3802" s="24" t="s">
        <v>3063</v>
      </c>
      <c r="R3802" s="24" t="s">
        <v>988</v>
      </c>
    </row>
    <row r="3803" spans="1:18" ht="93">
      <c r="A3803" s="24">
        <v>3802</v>
      </c>
      <c r="B3803" s="24" t="s">
        <v>13644</v>
      </c>
      <c r="C3803" s="29">
        <v>202617014409</v>
      </c>
      <c r="D3803" s="24" t="s">
        <v>321</v>
      </c>
      <c r="E3803" s="24" t="s">
        <v>13645</v>
      </c>
      <c r="F3803" s="24" t="s">
        <v>4630</v>
      </c>
      <c r="G3803" s="24" t="s">
        <v>13646</v>
      </c>
      <c r="H3803" s="25" t="s">
        <v>13647</v>
      </c>
      <c r="I3803" s="24"/>
      <c r="J3803" s="24" t="s">
        <v>3048</v>
      </c>
      <c r="K3803" s="26">
        <v>46050</v>
      </c>
      <c r="L3803" s="26">
        <v>45155</v>
      </c>
      <c r="M3803" s="26">
        <v>46063</v>
      </c>
      <c r="N3803" s="24"/>
      <c r="O3803" s="26">
        <v>46063</v>
      </c>
      <c r="P3803" s="24" t="s">
        <v>3583</v>
      </c>
      <c r="Q3803" s="24" t="s">
        <v>3584</v>
      </c>
      <c r="R3803" s="24" t="s">
        <v>988</v>
      </c>
    </row>
    <row r="3804" spans="1:18" ht="66.599999999999994">
      <c r="A3804" s="24">
        <v>3803</v>
      </c>
      <c r="B3804" s="24" t="s">
        <v>651</v>
      </c>
      <c r="C3804" s="29">
        <v>202618014544</v>
      </c>
      <c r="D3804" s="24" t="s">
        <v>241</v>
      </c>
      <c r="E3804" s="24" t="s">
        <v>649</v>
      </c>
      <c r="F3804" s="24" t="s">
        <v>3091</v>
      </c>
      <c r="G3804" s="24" t="s">
        <v>13648</v>
      </c>
      <c r="H3804" s="25" t="s">
        <v>13649</v>
      </c>
      <c r="I3804" s="24"/>
      <c r="J3804" s="24" t="s">
        <v>3048</v>
      </c>
      <c r="K3804" s="26">
        <v>46062</v>
      </c>
      <c r="L3804" s="26">
        <v>46063</v>
      </c>
      <c r="M3804" s="26">
        <v>46063</v>
      </c>
      <c r="N3804" s="26">
        <v>46244</v>
      </c>
      <c r="O3804" s="24"/>
      <c r="P3804" s="24" t="s">
        <v>3359</v>
      </c>
      <c r="Q3804" s="24" t="s">
        <v>3360</v>
      </c>
      <c r="R3804" s="24" t="s">
        <v>650</v>
      </c>
    </row>
    <row r="3805" spans="1:18" ht="40.200000000000003">
      <c r="A3805" s="24">
        <v>3804</v>
      </c>
      <c r="B3805" s="24" t="s">
        <v>13650</v>
      </c>
      <c r="C3805" s="29">
        <v>202647014481</v>
      </c>
      <c r="D3805" s="24" t="s">
        <v>32</v>
      </c>
      <c r="E3805" s="24" t="s">
        <v>13651</v>
      </c>
      <c r="F3805" s="24" t="s">
        <v>3066</v>
      </c>
      <c r="G3805" s="24" t="s">
        <v>3067</v>
      </c>
      <c r="H3805" s="25" t="s">
        <v>13652</v>
      </c>
      <c r="I3805" s="24"/>
      <c r="J3805" s="24" t="s">
        <v>3048</v>
      </c>
      <c r="K3805" s="26">
        <v>46041</v>
      </c>
      <c r="L3805" s="26">
        <v>45303</v>
      </c>
      <c r="M3805" s="26">
        <v>46063</v>
      </c>
      <c r="N3805" s="24"/>
      <c r="O3805" s="26">
        <v>46063</v>
      </c>
      <c r="P3805" s="24" t="s">
        <v>3098</v>
      </c>
      <c r="Q3805" s="24" t="s">
        <v>3099</v>
      </c>
      <c r="R3805" s="24" t="s">
        <v>988</v>
      </c>
    </row>
    <row r="3806" spans="1:18" ht="53.4">
      <c r="A3806" s="24">
        <v>3805</v>
      </c>
      <c r="B3806" s="24" t="s">
        <v>13653</v>
      </c>
      <c r="C3806" s="29">
        <v>202617014709</v>
      </c>
      <c r="D3806" s="24" t="s">
        <v>32</v>
      </c>
      <c r="E3806" s="24" t="s">
        <v>13654</v>
      </c>
      <c r="F3806" s="24" t="s">
        <v>3066</v>
      </c>
      <c r="G3806" s="24" t="s">
        <v>3067</v>
      </c>
      <c r="H3806" s="25" t="s">
        <v>13655</v>
      </c>
      <c r="I3806" s="24"/>
      <c r="J3806" s="24" t="s">
        <v>3048</v>
      </c>
      <c r="K3806" s="26">
        <v>46044</v>
      </c>
      <c r="L3806" s="26">
        <v>45322</v>
      </c>
      <c r="M3806" s="26">
        <v>46063</v>
      </c>
      <c r="N3806" s="24"/>
      <c r="O3806" s="26">
        <v>46063</v>
      </c>
      <c r="P3806" s="24" t="s">
        <v>3141</v>
      </c>
      <c r="Q3806" s="24" t="s">
        <v>3142</v>
      </c>
      <c r="R3806" s="24" t="s">
        <v>988</v>
      </c>
    </row>
    <row r="3807" spans="1:18" ht="53.4">
      <c r="A3807" s="24">
        <v>3806</v>
      </c>
      <c r="B3807" s="24" t="s">
        <v>13656</v>
      </c>
      <c r="C3807" s="29">
        <v>202617014295</v>
      </c>
      <c r="D3807" s="24" t="s">
        <v>32</v>
      </c>
      <c r="E3807" s="24" t="s">
        <v>13657</v>
      </c>
      <c r="F3807" s="24" t="s">
        <v>3066</v>
      </c>
      <c r="G3807" s="24" t="s">
        <v>3067</v>
      </c>
      <c r="H3807" s="25" t="s">
        <v>13658</v>
      </c>
      <c r="I3807" s="24"/>
      <c r="J3807" s="24" t="s">
        <v>3048</v>
      </c>
      <c r="K3807" s="26">
        <v>46055</v>
      </c>
      <c r="L3807" s="26">
        <v>45317</v>
      </c>
      <c r="M3807" s="26">
        <v>46063</v>
      </c>
      <c r="N3807" s="24"/>
      <c r="O3807" s="26">
        <v>46063</v>
      </c>
      <c r="P3807" s="24" t="s">
        <v>3204</v>
      </c>
      <c r="Q3807" s="24" t="s">
        <v>3205</v>
      </c>
      <c r="R3807" s="24" t="s">
        <v>988</v>
      </c>
    </row>
    <row r="3808" spans="1:18" ht="40.200000000000003">
      <c r="A3808" s="24">
        <v>3807</v>
      </c>
      <c r="B3808" s="24" t="s">
        <v>13659</v>
      </c>
      <c r="C3808" s="29">
        <v>202617014231</v>
      </c>
      <c r="D3808" s="24" t="s">
        <v>32</v>
      </c>
      <c r="E3808" s="24" t="s">
        <v>13660</v>
      </c>
      <c r="F3808" s="24" t="s">
        <v>3066</v>
      </c>
      <c r="G3808" s="24" t="s">
        <v>3067</v>
      </c>
      <c r="H3808" s="25" t="s">
        <v>13661</v>
      </c>
      <c r="I3808" s="24"/>
      <c r="J3808" s="24" t="s">
        <v>3048</v>
      </c>
      <c r="K3808" s="26">
        <v>46057</v>
      </c>
      <c r="L3808" s="26">
        <v>45337</v>
      </c>
      <c r="M3808" s="26">
        <v>46063</v>
      </c>
      <c r="N3808" s="24"/>
      <c r="O3808" s="26">
        <v>46063</v>
      </c>
      <c r="P3808" s="24" t="s">
        <v>3204</v>
      </c>
      <c r="Q3808" s="24" t="s">
        <v>3205</v>
      </c>
      <c r="R3808" s="24" t="s">
        <v>988</v>
      </c>
    </row>
    <row r="3809" spans="1:18" ht="40.200000000000003">
      <c r="A3809" s="24">
        <v>3808</v>
      </c>
      <c r="B3809" s="24" t="s">
        <v>13662</v>
      </c>
      <c r="C3809" s="29">
        <v>202617014248</v>
      </c>
      <c r="D3809" s="24" t="s">
        <v>32</v>
      </c>
      <c r="E3809" s="24" t="s">
        <v>13663</v>
      </c>
      <c r="F3809" s="24" t="s">
        <v>3066</v>
      </c>
      <c r="G3809" s="24" t="s">
        <v>3067</v>
      </c>
      <c r="H3809" s="25" t="s">
        <v>13664</v>
      </c>
      <c r="I3809" s="24"/>
      <c r="J3809" s="24" t="s">
        <v>3048</v>
      </c>
      <c r="K3809" s="26">
        <v>46058</v>
      </c>
      <c r="L3809" s="26">
        <v>45219</v>
      </c>
      <c r="M3809" s="26">
        <v>46063</v>
      </c>
      <c r="N3809" s="24"/>
      <c r="O3809" s="26">
        <v>46063</v>
      </c>
      <c r="P3809" s="24" t="s">
        <v>3204</v>
      </c>
      <c r="Q3809" s="24" t="s">
        <v>3205</v>
      </c>
      <c r="R3809" s="24" t="s">
        <v>988</v>
      </c>
    </row>
    <row r="3810" spans="1:18" ht="40.200000000000003">
      <c r="A3810" s="24">
        <v>3809</v>
      </c>
      <c r="B3810" s="24" t="s">
        <v>13665</v>
      </c>
      <c r="C3810" s="29">
        <v>202617014703</v>
      </c>
      <c r="D3810" s="24" t="s">
        <v>32</v>
      </c>
      <c r="E3810" s="24" t="s">
        <v>13666</v>
      </c>
      <c r="F3810" s="24" t="s">
        <v>3066</v>
      </c>
      <c r="G3810" s="24" t="s">
        <v>3067</v>
      </c>
      <c r="H3810" s="25" t="s">
        <v>13667</v>
      </c>
      <c r="I3810" s="24"/>
      <c r="J3810" s="24" t="s">
        <v>3048</v>
      </c>
      <c r="K3810" s="26">
        <v>46052</v>
      </c>
      <c r="L3810" s="26">
        <v>45134</v>
      </c>
      <c r="M3810" s="26">
        <v>46063</v>
      </c>
      <c r="N3810" s="24"/>
      <c r="O3810" s="26">
        <v>46063</v>
      </c>
      <c r="P3810" s="24" t="s">
        <v>3141</v>
      </c>
      <c r="Q3810" s="24" t="s">
        <v>3142</v>
      </c>
      <c r="R3810" s="24" t="s">
        <v>988</v>
      </c>
    </row>
    <row r="3811" spans="1:18" ht="40.200000000000003">
      <c r="A3811" s="24">
        <v>3810</v>
      </c>
      <c r="B3811" s="24" t="s">
        <v>13668</v>
      </c>
      <c r="C3811" s="29">
        <v>202621014704</v>
      </c>
      <c r="D3811" s="24" t="s">
        <v>45</v>
      </c>
      <c r="E3811" s="24" t="s">
        <v>13669</v>
      </c>
      <c r="F3811" s="24" t="s">
        <v>3052</v>
      </c>
      <c r="G3811" s="24" t="s">
        <v>45</v>
      </c>
      <c r="H3811" s="25" t="s">
        <v>13670</v>
      </c>
      <c r="I3811" s="24" t="s">
        <v>23</v>
      </c>
      <c r="J3811" s="24" t="s">
        <v>3048</v>
      </c>
      <c r="K3811" s="26">
        <v>46014</v>
      </c>
      <c r="L3811" s="26">
        <v>46063</v>
      </c>
      <c r="M3811" s="26">
        <v>46063</v>
      </c>
      <c r="N3811" s="24"/>
      <c r="O3811" s="26">
        <v>46063</v>
      </c>
      <c r="P3811" s="24" t="s">
        <v>3075</v>
      </c>
      <c r="Q3811" s="24" t="s">
        <v>3076</v>
      </c>
      <c r="R3811" s="24" t="s">
        <v>988</v>
      </c>
    </row>
    <row r="3812" spans="1:18" ht="27">
      <c r="A3812" s="24">
        <v>3811</v>
      </c>
      <c r="B3812" s="24" t="s">
        <v>13671</v>
      </c>
      <c r="C3812" s="29">
        <v>202617014480</v>
      </c>
      <c r="D3812" s="24" t="s">
        <v>344</v>
      </c>
      <c r="E3812" s="24" t="s">
        <v>13672</v>
      </c>
      <c r="F3812" s="24" t="s">
        <v>4630</v>
      </c>
      <c r="G3812" s="24" t="s">
        <v>13673</v>
      </c>
      <c r="H3812" s="25" t="s">
        <v>13674</v>
      </c>
      <c r="I3812" s="24"/>
      <c r="J3812" s="24" t="s">
        <v>3048</v>
      </c>
      <c r="K3812" s="26">
        <v>46024</v>
      </c>
      <c r="L3812" s="26">
        <v>45118</v>
      </c>
      <c r="M3812" s="26">
        <v>46063</v>
      </c>
      <c r="N3812" s="24"/>
      <c r="O3812" s="26">
        <v>46063</v>
      </c>
      <c r="P3812" s="24" t="s">
        <v>3109</v>
      </c>
      <c r="Q3812" s="24" t="s">
        <v>3110</v>
      </c>
      <c r="R3812" s="24" t="s">
        <v>988</v>
      </c>
    </row>
    <row r="3813" spans="1:18" ht="53.4">
      <c r="A3813" s="24">
        <v>3812</v>
      </c>
      <c r="B3813" s="24" t="s">
        <v>13675</v>
      </c>
      <c r="C3813" s="29">
        <v>202617014417</v>
      </c>
      <c r="D3813" s="24" t="s">
        <v>235</v>
      </c>
      <c r="E3813" s="24" t="s">
        <v>13676</v>
      </c>
      <c r="F3813" s="24" t="s">
        <v>3312</v>
      </c>
      <c r="G3813" s="24" t="s">
        <v>235</v>
      </c>
      <c r="H3813" s="25" t="s">
        <v>13677</v>
      </c>
      <c r="I3813" s="24"/>
      <c r="J3813" s="24" t="s">
        <v>3048</v>
      </c>
      <c r="K3813" s="26">
        <v>46036</v>
      </c>
      <c r="L3813" s="26">
        <v>45168</v>
      </c>
      <c r="M3813" s="26">
        <v>46063</v>
      </c>
      <c r="N3813" s="24"/>
      <c r="O3813" s="26">
        <v>46063</v>
      </c>
      <c r="P3813" s="24" t="s">
        <v>3204</v>
      </c>
      <c r="Q3813" s="24" t="s">
        <v>3205</v>
      </c>
      <c r="R3813" s="24" t="s">
        <v>988</v>
      </c>
    </row>
    <row r="3814" spans="1:18" ht="40.200000000000003">
      <c r="A3814" s="24">
        <v>3813</v>
      </c>
      <c r="B3814" s="24" t="s">
        <v>13678</v>
      </c>
      <c r="C3814" s="29">
        <v>202617014249</v>
      </c>
      <c r="D3814" s="24" t="s">
        <v>235</v>
      </c>
      <c r="E3814" s="24" t="s">
        <v>13679</v>
      </c>
      <c r="F3814" s="24" t="s">
        <v>3312</v>
      </c>
      <c r="G3814" s="24" t="s">
        <v>235</v>
      </c>
      <c r="H3814" s="25" t="s">
        <v>13680</v>
      </c>
      <c r="I3814" s="24"/>
      <c r="J3814" s="24" t="s">
        <v>3048</v>
      </c>
      <c r="K3814" s="26">
        <v>46036</v>
      </c>
      <c r="L3814" s="26">
        <v>45168</v>
      </c>
      <c r="M3814" s="26">
        <v>46063</v>
      </c>
      <c r="N3814" s="24"/>
      <c r="O3814" s="26">
        <v>46063</v>
      </c>
      <c r="P3814" s="24" t="s">
        <v>3204</v>
      </c>
      <c r="Q3814" s="24" t="s">
        <v>3205</v>
      </c>
      <c r="R3814" s="24" t="s">
        <v>988</v>
      </c>
    </row>
    <row r="3815" spans="1:18" ht="40.200000000000003">
      <c r="A3815" s="24">
        <v>3814</v>
      </c>
      <c r="B3815" s="24" t="s">
        <v>2214</v>
      </c>
      <c r="C3815" s="29">
        <v>202641014287</v>
      </c>
      <c r="D3815" s="24" t="s">
        <v>60</v>
      </c>
      <c r="E3815" s="24" t="s">
        <v>2215</v>
      </c>
      <c r="F3815" s="24" t="s">
        <v>3059</v>
      </c>
      <c r="G3815" s="24" t="s">
        <v>4296</v>
      </c>
      <c r="H3815" s="25" t="s">
        <v>13681</v>
      </c>
      <c r="I3815" s="24" t="s">
        <v>23</v>
      </c>
      <c r="J3815" s="24" t="s">
        <v>3048</v>
      </c>
      <c r="K3815" s="26">
        <v>46058</v>
      </c>
      <c r="L3815" s="26">
        <v>46063</v>
      </c>
      <c r="M3815" s="26">
        <v>46063</v>
      </c>
      <c r="N3815" s="26">
        <v>47006</v>
      </c>
      <c r="O3815" s="24"/>
      <c r="P3815" s="24" t="s">
        <v>3079</v>
      </c>
      <c r="Q3815" s="24" t="s">
        <v>3080</v>
      </c>
      <c r="R3815" s="24" t="s">
        <v>974</v>
      </c>
    </row>
    <row r="3816" spans="1:18" ht="40.200000000000003">
      <c r="A3816" s="24">
        <v>3815</v>
      </c>
      <c r="B3816" s="24" t="s">
        <v>13682</v>
      </c>
      <c r="C3816" s="29">
        <v>202611014584</v>
      </c>
      <c r="D3816" s="24" t="s">
        <v>403</v>
      </c>
      <c r="E3816" s="24" t="s">
        <v>13683</v>
      </c>
      <c r="F3816" s="24" t="s">
        <v>3052</v>
      </c>
      <c r="G3816" s="24" t="s">
        <v>9038</v>
      </c>
      <c r="H3816" s="25" t="s">
        <v>13684</v>
      </c>
      <c r="I3816" s="24" t="s">
        <v>23</v>
      </c>
      <c r="J3816" s="24" t="s">
        <v>3048</v>
      </c>
      <c r="K3816" s="26">
        <v>45995</v>
      </c>
      <c r="L3816" s="26">
        <v>46063</v>
      </c>
      <c r="M3816" s="26">
        <v>46063</v>
      </c>
      <c r="N3816" s="24"/>
      <c r="O3816" s="26">
        <v>46064</v>
      </c>
      <c r="P3816" s="24" t="s">
        <v>3224</v>
      </c>
      <c r="Q3816" s="24" t="s">
        <v>3225</v>
      </c>
      <c r="R3816" s="24" t="s">
        <v>988</v>
      </c>
    </row>
    <row r="3817" spans="1:18" ht="27">
      <c r="A3817" s="24">
        <v>3816</v>
      </c>
      <c r="B3817" s="24" t="s">
        <v>13685</v>
      </c>
      <c r="C3817" s="29">
        <v>202617014696</v>
      </c>
      <c r="D3817" s="24" t="s">
        <v>97</v>
      </c>
      <c r="E3817" s="24" t="s">
        <v>13686</v>
      </c>
      <c r="F3817" s="24" t="s">
        <v>3066</v>
      </c>
      <c r="G3817" s="24" t="s">
        <v>11900</v>
      </c>
      <c r="H3817" s="25" t="s">
        <v>13687</v>
      </c>
      <c r="I3817" s="24"/>
      <c r="J3817" s="24" t="s">
        <v>3048</v>
      </c>
      <c r="K3817" s="26">
        <v>46052</v>
      </c>
      <c r="L3817" s="26">
        <v>45169</v>
      </c>
      <c r="M3817" s="26">
        <v>46063</v>
      </c>
      <c r="N3817" s="24"/>
      <c r="O3817" s="26">
        <v>46063</v>
      </c>
      <c r="P3817" s="24" t="s">
        <v>3220</v>
      </c>
      <c r="Q3817" s="24" t="s">
        <v>3221</v>
      </c>
      <c r="R3817" s="24" t="s">
        <v>988</v>
      </c>
    </row>
    <row r="3818" spans="1:18" ht="53.4">
      <c r="A3818" s="24">
        <v>3817</v>
      </c>
      <c r="B3818" s="24" t="s">
        <v>13688</v>
      </c>
      <c r="C3818" s="29">
        <v>202617014261</v>
      </c>
      <c r="D3818" s="24" t="s">
        <v>438</v>
      </c>
      <c r="E3818" s="24" t="s">
        <v>13689</v>
      </c>
      <c r="F3818" s="24" t="s">
        <v>4625</v>
      </c>
      <c r="G3818" s="24" t="s">
        <v>13690</v>
      </c>
      <c r="H3818" s="25" t="s">
        <v>13691</v>
      </c>
      <c r="I3818" s="24"/>
      <c r="J3818" s="24" t="s">
        <v>3048</v>
      </c>
      <c r="K3818" s="26">
        <v>46061</v>
      </c>
      <c r="L3818" s="26">
        <v>46063</v>
      </c>
      <c r="M3818" s="26">
        <v>46063</v>
      </c>
      <c r="N3818" s="24"/>
      <c r="O3818" s="26">
        <v>46063</v>
      </c>
      <c r="P3818" s="24" t="s">
        <v>3075</v>
      </c>
      <c r="Q3818" s="24" t="s">
        <v>3076</v>
      </c>
      <c r="R3818" s="24" t="s">
        <v>988</v>
      </c>
    </row>
    <row r="3819" spans="1:18" ht="40.200000000000003">
      <c r="A3819" s="24">
        <v>3818</v>
      </c>
      <c r="B3819" s="24" t="s">
        <v>13692</v>
      </c>
      <c r="C3819" s="29">
        <v>202617014207</v>
      </c>
      <c r="D3819" s="24" t="s">
        <v>34</v>
      </c>
      <c r="E3819" s="24" t="s">
        <v>13693</v>
      </c>
      <c r="F3819" s="24" t="s">
        <v>3066</v>
      </c>
      <c r="G3819" s="24" t="s">
        <v>3067</v>
      </c>
      <c r="H3819" s="25" t="s">
        <v>13694</v>
      </c>
      <c r="I3819" s="24"/>
      <c r="J3819" s="24" t="s">
        <v>3048</v>
      </c>
      <c r="K3819" s="26">
        <v>46059</v>
      </c>
      <c r="L3819" s="26">
        <v>45196</v>
      </c>
      <c r="M3819" s="26">
        <v>46063</v>
      </c>
      <c r="N3819" s="24"/>
      <c r="O3819" s="26">
        <v>46063</v>
      </c>
      <c r="P3819" s="24" t="s">
        <v>3294</v>
      </c>
      <c r="Q3819" s="24" t="s">
        <v>3295</v>
      </c>
      <c r="R3819" s="24" t="s">
        <v>988</v>
      </c>
    </row>
    <row r="3820" spans="1:18" ht="40.200000000000003">
      <c r="A3820" s="24">
        <v>3819</v>
      </c>
      <c r="B3820" s="24" t="s">
        <v>13695</v>
      </c>
      <c r="C3820" s="29">
        <v>202647014200</v>
      </c>
      <c r="D3820" s="24" t="s">
        <v>31</v>
      </c>
      <c r="E3820" s="24" t="s">
        <v>13696</v>
      </c>
      <c r="F3820" s="24" t="s">
        <v>3091</v>
      </c>
      <c r="G3820" s="24" t="s">
        <v>31</v>
      </c>
      <c r="H3820" s="25" t="s">
        <v>13697</v>
      </c>
      <c r="I3820" s="24"/>
      <c r="J3820" s="24" t="s">
        <v>3048</v>
      </c>
      <c r="K3820" s="26">
        <v>46056</v>
      </c>
      <c r="L3820" s="26">
        <v>45231</v>
      </c>
      <c r="M3820" s="26">
        <v>46063</v>
      </c>
      <c r="N3820" s="24"/>
      <c r="O3820" s="26">
        <v>46063</v>
      </c>
      <c r="P3820" s="24" t="s">
        <v>4022</v>
      </c>
      <c r="Q3820" s="24" t="s">
        <v>3104</v>
      </c>
      <c r="R3820" s="24" t="s">
        <v>988</v>
      </c>
    </row>
    <row r="3821" spans="1:18" ht="40.200000000000003">
      <c r="A3821" s="24">
        <v>3820</v>
      </c>
      <c r="B3821" s="24" t="s">
        <v>13698</v>
      </c>
      <c r="C3821" s="29">
        <v>202647014608</v>
      </c>
      <c r="D3821" s="24" t="s">
        <v>31</v>
      </c>
      <c r="E3821" s="24" t="s">
        <v>13699</v>
      </c>
      <c r="F3821" s="24" t="s">
        <v>3091</v>
      </c>
      <c r="G3821" s="24" t="s">
        <v>31</v>
      </c>
      <c r="H3821" s="25" t="s">
        <v>13700</v>
      </c>
      <c r="I3821" s="24"/>
      <c r="J3821" s="24" t="s">
        <v>3048</v>
      </c>
      <c r="K3821" s="26">
        <v>46057</v>
      </c>
      <c r="L3821" s="26">
        <v>46063</v>
      </c>
      <c r="M3821" s="26">
        <v>46063</v>
      </c>
      <c r="N3821" s="24"/>
      <c r="O3821" s="26">
        <v>46063</v>
      </c>
      <c r="P3821" s="24" t="s">
        <v>3192</v>
      </c>
      <c r="Q3821" s="24" t="s">
        <v>3193</v>
      </c>
      <c r="R3821" s="24" t="s">
        <v>988</v>
      </c>
    </row>
    <row r="3822" spans="1:18" ht="53.4">
      <c r="A3822" s="24">
        <v>3821</v>
      </c>
      <c r="B3822" s="24" t="s">
        <v>13701</v>
      </c>
      <c r="C3822" s="29">
        <v>202617014557</v>
      </c>
      <c r="D3822" s="24" t="s">
        <v>31</v>
      </c>
      <c r="E3822" s="24" t="s">
        <v>13702</v>
      </c>
      <c r="F3822" s="24" t="s">
        <v>3091</v>
      </c>
      <c r="G3822" s="24" t="s">
        <v>31</v>
      </c>
      <c r="H3822" s="25" t="s">
        <v>13703</v>
      </c>
      <c r="I3822" s="24"/>
      <c r="J3822" s="24" t="s">
        <v>3048</v>
      </c>
      <c r="K3822" s="26">
        <v>46062</v>
      </c>
      <c r="L3822" s="26">
        <v>46063</v>
      </c>
      <c r="M3822" s="26">
        <v>46063</v>
      </c>
      <c r="N3822" s="24"/>
      <c r="O3822" s="26">
        <v>46063</v>
      </c>
      <c r="P3822" s="24" t="s">
        <v>3069</v>
      </c>
      <c r="Q3822" s="24" t="s">
        <v>3070</v>
      </c>
      <c r="R3822" s="24" t="s">
        <v>988</v>
      </c>
    </row>
    <row r="3823" spans="1:18" ht="53.4">
      <c r="A3823" s="24">
        <v>3822</v>
      </c>
      <c r="B3823" s="24" t="s">
        <v>2206</v>
      </c>
      <c r="C3823" s="29">
        <v>202641014302</v>
      </c>
      <c r="D3823" s="24" t="s">
        <v>31</v>
      </c>
      <c r="E3823" s="24" t="s">
        <v>2207</v>
      </c>
      <c r="F3823" s="24" t="s">
        <v>3091</v>
      </c>
      <c r="G3823" s="24" t="s">
        <v>31</v>
      </c>
      <c r="H3823" s="25" t="s">
        <v>13704</v>
      </c>
      <c r="I3823" s="24" t="s">
        <v>3152</v>
      </c>
      <c r="J3823" s="24" t="s">
        <v>3048</v>
      </c>
      <c r="K3823" s="26">
        <v>46063</v>
      </c>
      <c r="L3823" s="26">
        <v>46063</v>
      </c>
      <c r="M3823" s="26">
        <v>46063</v>
      </c>
      <c r="N3823" s="26">
        <v>47006</v>
      </c>
      <c r="O3823" s="24"/>
      <c r="P3823" s="24" t="s">
        <v>3093</v>
      </c>
      <c r="Q3823" s="24" t="s">
        <v>3094</v>
      </c>
      <c r="R3823" s="24" t="s">
        <v>968</v>
      </c>
    </row>
    <row r="3824" spans="1:18" ht="40.200000000000003">
      <c r="A3824" s="24">
        <v>3823</v>
      </c>
      <c r="B3824" s="24" t="s">
        <v>13705</v>
      </c>
      <c r="C3824" s="29">
        <v>202611015028</v>
      </c>
      <c r="D3824" s="24" t="s">
        <v>33</v>
      </c>
      <c r="E3824" s="24" t="s">
        <v>13706</v>
      </c>
      <c r="F3824" s="24" t="s">
        <v>3052</v>
      </c>
      <c r="G3824" s="24" t="s">
        <v>3319</v>
      </c>
      <c r="H3824" s="25" t="s">
        <v>13707</v>
      </c>
      <c r="I3824" s="24" t="s">
        <v>23</v>
      </c>
      <c r="J3824" s="24" t="s">
        <v>3048</v>
      </c>
      <c r="K3824" s="26">
        <v>45901</v>
      </c>
      <c r="L3824" s="26">
        <v>46064</v>
      </c>
      <c r="M3824" s="26">
        <v>46064</v>
      </c>
      <c r="N3824" s="24"/>
      <c r="O3824" s="26">
        <v>46064</v>
      </c>
      <c r="P3824" s="24" t="s">
        <v>4735</v>
      </c>
      <c r="Q3824" s="24" t="s">
        <v>4736</v>
      </c>
      <c r="R3824" s="24" t="s">
        <v>988</v>
      </c>
    </row>
    <row r="3825" spans="1:18" ht="53.4">
      <c r="A3825" s="24">
        <v>3824</v>
      </c>
      <c r="B3825" s="24" t="s">
        <v>13708</v>
      </c>
      <c r="C3825" s="29">
        <v>202614015120</v>
      </c>
      <c r="D3825" s="24" t="s">
        <v>39</v>
      </c>
      <c r="E3825" s="24" t="s">
        <v>13709</v>
      </c>
      <c r="F3825" s="24" t="s">
        <v>3165</v>
      </c>
      <c r="G3825" s="24" t="s">
        <v>3166</v>
      </c>
      <c r="H3825" s="25" t="s">
        <v>13710</v>
      </c>
      <c r="I3825" s="24"/>
      <c r="J3825" s="24" t="s">
        <v>3048</v>
      </c>
      <c r="K3825" s="26">
        <v>46021</v>
      </c>
      <c r="L3825" s="26">
        <v>45701</v>
      </c>
      <c r="M3825" s="26">
        <v>46064</v>
      </c>
      <c r="N3825" s="24"/>
      <c r="O3825" s="26">
        <v>46064</v>
      </c>
      <c r="P3825" s="24" t="s">
        <v>3254</v>
      </c>
      <c r="Q3825" s="24" t="s">
        <v>3255</v>
      </c>
      <c r="R3825" s="24" t="s">
        <v>988</v>
      </c>
    </row>
    <row r="3826" spans="1:18" ht="53.4">
      <c r="A3826" s="24">
        <v>3825</v>
      </c>
      <c r="B3826" s="24" t="s">
        <v>13711</v>
      </c>
      <c r="C3826" s="29">
        <v>202641014939</v>
      </c>
      <c r="D3826" s="24" t="s">
        <v>39</v>
      </c>
      <c r="E3826" s="24" t="s">
        <v>13712</v>
      </c>
      <c r="F3826" s="24" t="s">
        <v>3165</v>
      </c>
      <c r="G3826" s="24" t="s">
        <v>3166</v>
      </c>
      <c r="H3826" s="25" t="s">
        <v>13713</v>
      </c>
      <c r="I3826" s="24" t="s">
        <v>23</v>
      </c>
      <c r="J3826" s="24" t="s">
        <v>3048</v>
      </c>
      <c r="K3826" s="26">
        <v>45985</v>
      </c>
      <c r="L3826" s="26">
        <v>46064</v>
      </c>
      <c r="M3826" s="26">
        <v>46064</v>
      </c>
      <c r="N3826" s="24"/>
      <c r="O3826" s="26">
        <v>46064</v>
      </c>
      <c r="P3826" s="24" t="s">
        <v>3278</v>
      </c>
      <c r="Q3826" s="24" t="s">
        <v>3279</v>
      </c>
      <c r="R3826" s="24" t="s">
        <v>988</v>
      </c>
    </row>
    <row r="3827" spans="1:18" ht="53.4">
      <c r="A3827" s="24">
        <v>3826</v>
      </c>
      <c r="B3827" s="24" t="s">
        <v>13714</v>
      </c>
      <c r="C3827" s="29">
        <v>202617014953</v>
      </c>
      <c r="D3827" s="24" t="s">
        <v>180</v>
      </c>
      <c r="E3827" s="24" t="s">
        <v>13715</v>
      </c>
      <c r="F3827" s="24" t="s">
        <v>3091</v>
      </c>
      <c r="G3827" s="24" t="s">
        <v>13716</v>
      </c>
      <c r="H3827" s="25" t="s">
        <v>13717</v>
      </c>
      <c r="I3827" s="24"/>
      <c r="J3827" s="24" t="s">
        <v>3048</v>
      </c>
      <c r="K3827" s="26">
        <v>46013</v>
      </c>
      <c r="L3827" s="26">
        <v>45121</v>
      </c>
      <c r="M3827" s="26">
        <v>46064</v>
      </c>
      <c r="N3827" s="24"/>
      <c r="O3827" s="26">
        <v>46064</v>
      </c>
      <c r="P3827" s="24" t="s">
        <v>3055</v>
      </c>
      <c r="Q3827" s="24" t="s">
        <v>3056</v>
      </c>
      <c r="R3827" s="24" t="s">
        <v>988</v>
      </c>
    </row>
    <row r="3828" spans="1:18" ht="27">
      <c r="A3828" s="24">
        <v>3827</v>
      </c>
      <c r="B3828" s="24" t="s">
        <v>1582</v>
      </c>
      <c r="C3828" s="29">
        <v>202644014951</v>
      </c>
      <c r="D3828" s="24" t="s">
        <v>139</v>
      </c>
      <c r="E3828" s="24" t="s">
        <v>1583</v>
      </c>
      <c r="F3828" s="24" t="s">
        <v>4009</v>
      </c>
      <c r="G3828" s="24" t="s">
        <v>13718</v>
      </c>
      <c r="H3828" s="25" t="s">
        <v>13719</v>
      </c>
      <c r="I3828" s="24"/>
      <c r="J3828" s="24" t="s">
        <v>3048</v>
      </c>
      <c r="K3828" s="26">
        <v>46058</v>
      </c>
      <c r="L3828" s="26">
        <v>45967</v>
      </c>
      <c r="M3828" s="26">
        <v>46064</v>
      </c>
      <c r="N3828" s="26">
        <v>46910</v>
      </c>
      <c r="O3828" s="24"/>
      <c r="P3828" s="24" t="s">
        <v>3388</v>
      </c>
      <c r="Q3828" s="24" t="s">
        <v>3389</v>
      </c>
      <c r="R3828" s="24" t="s">
        <v>650</v>
      </c>
    </row>
    <row r="3829" spans="1:18" ht="53.4">
      <c r="A3829" s="24">
        <v>3828</v>
      </c>
      <c r="B3829" s="24" t="s">
        <v>13720</v>
      </c>
      <c r="C3829" s="29">
        <v>202617015079</v>
      </c>
      <c r="D3829" s="24" t="s">
        <v>48</v>
      </c>
      <c r="E3829" s="24" t="s">
        <v>13721</v>
      </c>
      <c r="F3829" s="24" t="s">
        <v>3066</v>
      </c>
      <c r="G3829" s="24" t="s">
        <v>3319</v>
      </c>
      <c r="H3829" s="25" t="s">
        <v>13722</v>
      </c>
      <c r="I3829" s="24"/>
      <c r="J3829" s="24" t="s">
        <v>3048</v>
      </c>
      <c r="K3829" s="26">
        <v>46022</v>
      </c>
      <c r="L3829" s="26">
        <v>45133</v>
      </c>
      <c r="M3829" s="26">
        <v>46064</v>
      </c>
      <c r="N3829" s="24"/>
      <c r="O3829" s="26">
        <v>46064</v>
      </c>
      <c r="P3829" s="24" t="s">
        <v>3289</v>
      </c>
      <c r="Q3829" s="24" t="s">
        <v>3290</v>
      </c>
      <c r="R3829" s="24" t="s">
        <v>988</v>
      </c>
    </row>
    <row r="3830" spans="1:18" ht="27">
      <c r="A3830" s="24">
        <v>3829</v>
      </c>
      <c r="B3830" s="24" t="s">
        <v>2216</v>
      </c>
      <c r="C3830" s="29">
        <v>202641015042</v>
      </c>
      <c r="D3830" s="24" t="s">
        <v>394</v>
      </c>
      <c r="E3830" s="24" t="s">
        <v>649</v>
      </c>
      <c r="F3830" s="24" t="s">
        <v>3052</v>
      </c>
      <c r="G3830" s="24" t="s">
        <v>13723</v>
      </c>
      <c r="H3830" s="25" t="s">
        <v>13724</v>
      </c>
      <c r="I3830" s="24" t="s">
        <v>23</v>
      </c>
      <c r="J3830" s="24" t="s">
        <v>3048</v>
      </c>
      <c r="K3830" s="26">
        <v>45838</v>
      </c>
      <c r="L3830" s="26">
        <v>46064</v>
      </c>
      <c r="M3830" s="26">
        <v>46064</v>
      </c>
      <c r="N3830" s="26">
        <v>47007</v>
      </c>
      <c r="O3830" s="24"/>
      <c r="P3830" s="24" t="s">
        <v>3893</v>
      </c>
      <c r="Q3830" s="24" t="s">
        <v>3894</v>
      </c>
      <c r="R3830" s="24" t="s">
        <v>974</v>
      </c>
    </row>
    <row r="3831" spans="1:18" ht="40.200000000000003">
      <c r="A3831" s="24">
        <v>3830</v>
      </c>
      <c r="B3831" s="24" t="s">
        <v>2217</v>
      </c>
      <c r="C3831" s="29">
        <v>202641015354</v>
      </c>
      <c r="D3831" s="24" t="s">
        <v>394</v>
      </c>
      <c r="E3831" s="24" t="s">
        <v>649</v>
      </c>
      <c r="F3831" s="24" t="s">
        <v>3052</v>
      </c>
      <c r="G3831" s="24" t="s">
        <v>13723</v>
      </c>
      <c r="H3831" s="25" t="s">
        <v>13725</v>
      </c>
      <c r="I3831" s="24" t="s">
        <v>23</v>
      </c>
      <c r="J3831" s="24" t="s">
        <v>3048</v>
      </c>
      <c r="K3831" s="26">
        <v>46035</v>
      </c>
      <c r="L3831" s="26">
        <v>46064</v>
      </c>
      <c r="M3831" s="26">
        <v>46064</v>
      </c>
      <c r="N3831" s="26">
        <v>47007</v>
      </c>
      <c r="O3831" s="24"/>
      <c r="P3831" s="24" t="s">
        <v>3893</v>
      </c>
      <c r="Q3831" s="24" t="s">
        <v>3894</v>
      </c>
      <c r="R3831" s="24" t="s">
        <v>974</v>
      </c>
    </row>
    <row r="3832" spans="1:18" ht="40.200000000000003">
      <c r="A3832" s="24">
        <v>3831</v>
      </c>
      <c r="B3832" s="24" t="s">
        <v>13726</v>
      </c>
      <c r="C3832" s="29">
        <v>202611015363</v>
      </c>
      <c r="D3832" s="24" t="s">
        <v>519</v>
      </c>
      <c r="E3832" s="24" t="s">
        <v>649</v>
      </c>
      <c r="F3832" s="24" t="s">
        <v>3052</v>
      </c>
      <c r="G3832" s="24" t="s">
        <v>13727</v>
      </c>
      <c r="H3832" s="25" t="s">
        <v>13728</v>
      </c>
      <c r="I3832" s="24" t="s">
        <v>23</v>
      </c>
      <c r="J3832" s="24" t="s">
        <v>3048</v>
      </c>
      <c r="K3832" s="26">
        <v>45828</v>
      </c>
      <c r="L3832" s="26">
        <v>46064</v>
      </c>
      <c r="M3832" s="26">
        <v>46064</v>
      </c>
      <c r="N3832" s="24"/>
      <c r="O3832" s="26">
        <v>46065</v>
      </c>
      <c r="P3832" s="24" t="s">
        <v>4128</v>
      </c>
      <c r="Q3832" s="24" t="s">
        <v>3360</v>
      </c>
      <c r="R3832" s="24" t="s">
        <v>3022</v>
      </c>
    </row>
    <row r="3833" spans="1:18" ht="40.200000000000003">
      <c r="A3833" s="24">
        <v>3832</v>
      </c>
      <c r="B3833" s="24" t="s">
        <v>13729</v>
      </c>
      <c r="C3833" s="29">
        <v>202647015359</v>
      </c>
      <c r="D3833" s="24" t="s">
        <v>229</v>
      </c>
      <c r="E3833" s="24" t="s">
        <v>13730</v>
      </c>
      <c r="F3833" s="24" t="s">
        <v>3059</v>
      </c>
      <c r="G3833" s="24" t="s">
        <v>12660</v>
      </c>
      <c r="H3833" s="25" t="s">
        <v>13731</v>
      </c>
      <c r="I3833" s="24"/>
      <c r="J3833" s="24" t="s">
        <v>3048</v>
      </c>
      <c r="K3833" s="26">
        <v>46044</v>
      </c>
      <c r="L3833" s="26">
        <v>45119</v>
      </c>
      <c r="M3833" s="26">
        <v>46064</v>
      </c>
      <c r="N3833" s="24"/>
      <c r="O3833" s="26">
        <v>46064</v>
      </c>
      <c r="P3833" s="24" t="s">
        <v>3321</v>
      </c>
      <c r="Q3833" s="24" t="s">
        <v>3322</v>
      </c>
      <c r="R3833" s="24" t="s">
        <v>988</v>
      </c>
    </row>
    <row r="3834" spans="1:18" ht="27">
      <c r="A3834" s="24">
        <v>3833</v>
      </c>
      <c r="B3834" s="24" t="s">
        <v>2218</v>
      </c>
      <c r="C3834" s="29">
        <v>202611014993</v>
      </c>
      <c r="D3834" s="24" t="s">
        <v>35</v>
      </c>
      <c r="E3834" s="24" t="s">
        <v>2219</v>
      </c>
      <c r="F3834" s="24" t="s">
        <v>3091</v>
      </c>
      <c r="G3834" s="24" t="s">
        <v>3213</v>
      </c>
      <c r="H3834" s="25" t="s">
        <v>13732</v>
      </c>
      <c r="I3834" s="24" t="s">
        <v>3152</v>
      </c>
      <c r="J3834" s="24" t="s">
        <v>3048</v>
      </c>
      <c r="K3834" s="26">
        <v>46063</v>
      </c>
      <c r="L3834" s="26">
        <v>46064</v>
      </c>
      <c r="M3834" s="26">
        <v>46064</v>
      </c>
      <c r="N3834" s="26">
        <v>47007</v>
      </c>
      <c r="O3834" s="24"/>
      <c r="P3834" s="24" t="s">
        <v>3326</v>
      </c>
      <c r="Q3834" s="24" t="s">
        <v>3174</v>
      </c>
      <c r="R3834" s="24" t="s">
        <v>968</v>
      </c>
    </row>
    <row r="3835" spans="1:18" ht="53.4">
      <c r="A3835" s="24">
        <v>3834</v>
      </c>
      <c r="B3835" s="24" t="s">
        <v>13733</v>
      </c>
      <c r="C3835" s="29">
        <v>202631015086</v>
      </c>
      <c r="D3835" s="24" t="s">
        <v>38</v>
      </c>
      <c r="E3835" s="24" t="s">
        <v>13734</v>
      </c>
      <c r="F3835" s="24" t="s">
        <v>3052</v>
      </c>
      <c r="G3835" s="24" t="s">
        <v>38</v>
      </c>
      <c r="H3835" s="25" t="s">
        <v>13735</v>
      </c>
      <c r="I3835" s="24" t="s">
        <v>23</v>
      </c>
      <c r="J3835" s="24" t="s">
        <v>3048</v>
      </c>
      <c r="K3835" s="26">
        <v>45975</v>
      </c>
      <c r="L3835" s="26">
        <v>46064</v>
      </c>
      <c r="M3835" s="26">
        <v>46064</v>
      </c>
      <c r="N3835" s="24"/>
      <c r="O3835" s="26">
        <v>46064</v>
      </c>
      <c r="P3835" s="24" t="s">
        <v>3335</v>
      </c>
      <c r="Q3835" s="24" t="s">
        <v>3336</v>
      </c>
      <c r="R3835" s="24" t="s">
        <v>988</v>
      </c>
    </row>
    <row r="3836" spans="1:18" ht="27">
      <c r="A3836" s="24">
        <v>3835</v>
      </c>
      <c r="B3836" s="24" t="s">
        <v>13736</v>
      </c>
      <c r="C3836" s="29">
        <v>202647015098</v>
      </c>
      <c r="D3836" s="24" t="s">
        <v>137</v>
      </c>
      <c r="E3836" s="24" t="s">
        <v>13737</v>
      </c>
      <c r="F3836" s="24" t="s">
        <v>3312</v>
      </c>
      <c r="G3836" s="24" t="s">
        <v>4140</v>
      </c>
      <c r="H3836" s="25" t="s">
        <v>13738</v>
      </c>
      <c r="I3836" s="24"/>
      <c r="J3836" s="24" t="s">
        <v>3048</v>
      </c>
      <c r="K3836" s="26">
        <v>46000</v>
      </c>
      <c r="L3836" s="26">
        <v>45120</v>
      </c>
      <c r="M3836" s="26">
        <v>46064</v>
      </c>
      <c r="N3836" s="24"/>
      <c r="O3836" s="26">
        <v>46064</v>
      </c>
      <c r="P3836" s="24" t="s">
        <v>3224</v>
      </c>
      <c r="Q3836" s="24" t="s">
        <v>3225</v>
      </c>
      <c r="R3836" s="24" t="s">
        <v>988</v>
      </c>
    </row>
    <row r="3837" spans="1:18" ht="27">
      <c r="A3837" s="24">
        <v>3836</v>
      </c>
      <c r="B3837" s="24" t="s">
        <v>13739</v>
      </c>
      <c r="C3837" s="29">
        <v>202647015366</v>
      </c>
      <c r="D3837" s="24" t="s">
        <v>265</v>
      </c>
      <c r="E3837" s="24" t="s">
        <v>13740</v>
      </c>
      <c r="F3837" s="24" t="s">
        <v>3302</v>
      </c>
      <c r="G3837" s="24" t="s">
        <v>13741</v>
      </c>
      <c r="H3837" s="25" t="s">
        <v>13742</v>
      </c>
      <c r="I3837" s="24"/>
      <c r="J3837" s="24" t="s">
        <v>3048</v>
      </c>
      <c r="K3837" s="26">
        <v>46035</v>
      </c>
      <c r="L3837" s="26">
        <v>45124</v>
      </c>
      <c r="M3837" s="26">
        <v>46064</v>
      </c>
      <c r="N3837" s="24"/>
      <c r="O3837" s="26">
        <v>46064</v>
      </c>
      <c r="P3837" s="24" t="s">
        <v>3168</v>
      </c>
      <c r="Q3837" s="24" t="s">
        <v>3050</v>
      </c>
      <c r="R3837" s="24" t="s">
        <v>988</v>
      </c>
    </row>
    <row r="3838" spans="1:18" ht="53.4">
      <c r="A3838" s="24">
        <v>3837</v>
      </c>
      <c r="B3838" s="24" t="s">
        <v>13743</v>
      </c>
      <c r="C3838" s="29">
        <v>202621014967</v>
      </c>
      <c r="D3838" s="24" t="s">
        <v>45</v>
      </c>
      <c r="E3838" s="24" t="s">
        <v>13744</v>
      </c>
      <c r="F3838" s="24" t="s">
        <v>3052</v>
      </c>
      <c r="G3838" s="24" t="s">
        <v>45</v>
      </c>
      <c r="H3838" s="25" t="s">
        <v>13745</v>
      </c>
      <c r="I3838" s="24" t="s">
        <v>23</v>
      </c>
      <c r="J3838" s="24" t="s">
        <v>3048</v>
      </c>
      <c r="K3838" s="26">
        <v>46014</v>
      </c>
      <c r="L3838" s="26">
        <v>46064</v>
      </c>
      <c r="M3838" s="26">
        <v>46064</v>
      </c>
      <c r="N3838" s="24"/>
      <c r="O3838" s="26">
        <v>46064</v>
      </c>
      <c r="P3838" s="24" t="s">
        <v>3414</v>
      </c>
      <c r="Q3838" s="24" t="s">
        <v>3415</v>
      </c>
      <c r="R3838" s="24" t="s">
        <v>988</v>
      </c>
    </row>
    <row r="3839" spans="1:18" ht="27">
      <c r="A3839" s="24">
        <v>3838</v>
      </c>
      <c r="B3839" s="24" t="s">
        <v>13746</v>
      </c>
      <c r="C3839" s="29">
        <v>202621014950</v>
      </c>
      <c r="D3839" s="24" t="s">
        <v>45</v>
      </c>
      <c r="E3839" s="24" t="s">
        <v>13747</v>
      </c>
      <c r="F3839" s="24" t="s">
        <v>3052</v>
      </c>
      <c r="G3839" s="24" t="s">
        <v>45</v>
      </c>
      <c r="H3839" s="25" t="s">
        <v>13748</v>
      </c>
      <c r="I3839" s="24" t="s">
        <v>23</v>
      </c>
      <c r="J3839" s="24" t="s">
        <v>3048</v>
      </c>
      <c r="K3839" s="26">
        <v>46014</v>
      </c>
      <c r="L3839" s="26">
        <v>46064</v>
      </c>
      <c r="M3839" s="26">
        <v>46064</v>
      </c>
      <c r="N3839" s="24"/>
      <c r="O3839" s="26">
        <v>46064</v>
      </c>
      <c r="P3839" s="24" t="s">
        <v>3278</v>
      </c>
      <c r="Q3839" s="24" t="s">
        <v>3279</v>
      </c>
      <c r="R3839" s="24" t="s">
        <v>988</v>
      </c>
    </row>
    <row r="3840" spans="1:18" ht="40.200000000000003">
      <c r="A3840" s="24">
        <v>3839</v>
      </c>
      <c r="B3840" s="24" t="s">
        <v>13749</v>
      </c>
      <c r="C3840" s="29">
        <v>202617015372</v>
      </c>
      <c r="D3840" s="24" t="s">
        <v>32</v>
      </c>
      <c r="E3840" s="24" t="s">
        <v>13750</v>
      </c>
      <c r="F3840" s="24" t="s">
        <v>3066</v>
      </c>
      <c r="G3840" s="24" t="s">
        <v>3067</v>
      </c>
      <c r="H3840" s="25" t="s">
        <v>13751</v>
      </c>
      <c r="I3840" s="24"/>
      <c r="J3840" s="24" t="s">
        <v>3048</v>
      </c>
      <c r="K3840" s="26">
        <v>46063</v>
      </c>
      <c r="L3840" s="26">
        <v>45169</v>
      </c>
      <c r="M3840" s="26">
        <v>46064</v>
      </c>
      <c r="N3840" s="24"/>
      <c r="O3840" s="26">
        <v>46064</v>
      </c>
      <c r="P3840" s="24" t="s">
        <v>3173</v>
      </c>
      <c r="Q3840" s="24" t="s">
        <v>3174</v>
      </c>
      <c r="R3840" s="24" t="s">
        <v>988</v>
      </c>
    </row>
    <row r="3841" spans="1:18" ht="53.4">
      <c r="A3841" s="24">
        <v>3840</v>
      </c>
      <c r="B3841" s="24" t="s">
        <v>13752</v>
      </c>
      <c r="C3841" s="29">
        <v>202647014973</v>
      </c>
      <c r="D3841" s="24" t="s">
        <v>361</v>
      </c>
      <c r="E3841" s="24" t="s">
        <v>13753</v>
      </c>
      <c r="F3841" s="24" t="s">
        <v>3059</v>
      </c>
      <c r="G3841" s="24" t="s">
        <v>13754</v>
      </c>
      <c r="H3841" s="25" t="s">
        <v>13755</v>
      </c>
      <c r="I3841" s="24"/>
      <c r="J3841" s="24" t="s">
        <v>3048</v>
      </c>
      <c r="K3841" s="26">
        <v>46027</v>
      </c>
      <c r="L3841" s="26">
        <v>45119</v>
      </c>
      <c r="M3841" s="26">
        <v>46064</v>
      </c>
      <c r="N3841" s="24"/>
      <c r="O3841" s="26">
        <v>46064</v>
      </c>
      <c r="P3841" s="24" t="s">
        <v>3272</v>
      </c>
      <c r="Q3841" s="24" t="s">
        <v>3273</v>
      </c>
      <c r="R3841" s="24" t="s">
        <v>988</v>
      </c>
    </row>
    <row r="3842" spans="1:18" ht="53.4">
      <c r="A3842" s="24">
        <v>3841</v>
      </c>
      <c r="B3842" s="24" t="s">
        <v>13756</v>
      </c>
      <c r="C3842" s="29">
        <v>202617015370</v>
      </c>
      <c r="D3842" s="24" t="s">
        <v>150</v>
      </c>
      <c r="E3842" s="24" t="s">
        <v>13757</v>
      </c>
      <c r="F3842" s="24" t="s">
        <v>3045</v>
      </c>
      <c r="G3842" s="24" t="s">
        <v>150</v>
      </c>
      <c r="H3842" s="25" t="s">
        <v>13758</v>
      </c>
      <c r="I3842" s="24"/>
      <c r="J3842" s="24" t="s">
        <v>3048</v>
      </c>
      <c r="K3842" s="26">
        <v>46045</v>
      </c>
      <c r="L3842" s="26">
        <v>45146</v>
      </c>
      <c r="M3842" s="26">
        <v>46064</v>
      </c>
      <c r="N3842" s="24"/>
      <c r="O3842" s="26">
        <v>46064</v>
      </c>
      <c r="P3842" s="24" t="s">
        <v>3069</v>
      </c>
      <c r="Q3842" s="24" t="s">
        <v>3070</v>
      </c>
      <c r="R3842" s="24" t="s">
        <v>988</v>
      </c>
    </row>
    <row r="3843" spans="1:18" ht="53.4">
      <c r="A3843" s="24">
        <v>3842</v>
      </c>
      <c r="B3843" s="24" t="s">
        <v>13759</v>
      </c>
      <c r="C3843" s="29">
        <v>202617014842</v>
      </c>
      <c r="D3843" s="24" t="s">
        <v>55</v>
      </c>
      <c r="E3843" s="24" t="s">
        <v>13760</v>
      </c>
      <c r="F3843" s="24" t="s">
        <v>3091</v>
      </c>
      <c r="G3843" s="24" t="s">
        <v>192</v>
      </c>
      <c r="H3843" s="25" t="s">
        <v>13761</v>
      </c>
      <c r="I3843" s="24"/>
      <c r="J3843" s="24" t="s">
        <v>3048</v>
      </c>
      <c r="K3843" s="26">
        <v>46036</v>
      </c>
      <c r="L3843" s="26">
        <v>45124</v>
      </c>
      <c r="M3843" s="26">
        <v>46064</v>
      </c>
      <c r="N3843" s="24"/>
      <c r="O3843" s="26">
        <v>46064</v>
      </c>
      <c r="P3843" s="24" t="s">
        <v>3305</v>
      </c>
      <c r="Q3843" s="24" t="s">
        <v>3306</v>
      </c>
      <c r="R3843" s="24" t="s">
        <v>988</v>
      </c>
    </row>
    <row r="3844" spans="1:18" ht="40.200000000000003">
      <c r="A3844" s="24">
        <v>3843</v>
      </c>
      <c r="B3844" s="24" t="s">
        <v>923</v>
      </c>
      <c r="C3844" s="29">
        <v>202614015045</v>
      </c>
      <c r="D3844" s="24" t="s">
        <v>78</v>
      </c>
      <c r="E3844" s="24" t="s">
        <v>924</v>
      </c>
      <c r="F3844" s="24" t="s">
        <v>3066</v>
      </c>
      <c r="G3844" s="24" t="s">
        <v>3319</v>
      </c>
      <c r="H3844" s="25" t="s">
        <v>13762</v>
      </c>
      <c r="I3844" s="24"/>
      <c r="J3844" s="24" t="s">
        <v>3048</v>
      </c>
      <c r="K3844" s="26">
        <v>46041</v>
      </c>
      <c r="L3844" s="26">
        <v>45771</v>
      </c>
      <c r="M3844" s="26">
        <v>46064</v>
      </c>
      <c r="N3844" s="26">
        <v>46715</v>
      </c>
      <c r="O3844" s="24"/>
      <c r="P3844" s="24" t="s">
        <v>3289</v>
      </c>
      <c r="Q3844" s="24" t="s">
        <v>3290</v>
      </c>
      <c r="R3844" s="24" t="s">
        <v>650</v>
      </c>
    </row>
    <row r="3845" spans="1:18" ht="40.200000000000003">
      <c r="A3845" s="24">
        <v>3844</v>
      </c>
      <c r="B3845" s="24" t="s">
        <v>13763</v>
      </c>
      <c r="C3845" s="29">
        <v>202617014897</v>
      </c>
      <c r="D3845" s="24" t="s">
        <v>89</v>
      </c>
      <c r="E3845" s="24" t="s">
        <v>13764</v>
      </c>
      <c r="F3845" s="24" t="s">
        <v>3091</v>
      </c>
      <c r="G3845" s="24" t="s">
        <v>10067</v>
      </c>
      <c r="H3845" s="25" t="s">
        <v>13765</v>
      </c>
      <c r="I3845" s="24"/>
      <c r="J3845" s="24" t="s">
        <v>3048</v>
      </c>
      <c r="K3845" s="26">
        <v>46051</v>
      </c>
      <c r="L3845" s="26">
        <v>45168</v>
      </c>
      <c r="M3845" s="26">
        <v>46064</v>
      </c>
      <c r="N3845" s="24"/>
      <c r="O3845" s="26">
        <v>46064</v>
      </c>
      <c r="P3845" s="24" t="s">
        <v>5924</v>
      </c>
      <c r="Q3845" s="24" t="s">
        <v>3285</v>
      </c>
      <c r="R3845" s="24" t="s">
        <v>863</v>
      </c>
    </row>
    <row r="3846" spans="1:18" ht="40.200000000000003">
      <c r="A3846" s="24">
        <v>3845</v>
      </c>
      <c r="B3846" s="24" t="s">
        <v>13766</v>
      </c>
      <c r="C3846" s="29">
        <v>202647014853</v>
      </c>
      <c r="D3846" s="24" t="s">
        <v>31</v>
      </c>
      <c r="E3846" s="24" t="s">
        <v>13767</v>
      </c>
      <c r="F3846" s="24" t="s">
        <v>3091</v>
      </c>
      <c r="G3846" s="24" t="s">
        <v>31</v>
      </c>
      <c r="H3846" s="25" t="s">
        <v>13768</v>
      </c>
      <c r="I3846" s="24"/>
      <c r="J3846" s="24" t="s">
        <v>3048</v>
      </c>
      <c r="K3846" s="26">
        <v>46059</v>
      </c>
      <c r="L3846" s="26">
        <v>45231</v>
      </c>
      <c r="M3846" s="26">
        <v>46064</v>
      </c>
      <c r="N3846" s="24"/>
      <c r="O3846" s="26">
        <v>46064</v>
      </c>
      <c r="P3846" s="24" t="s">
        <v>3215</v>
      </c>
      <c r="Q3846" s="24" t="s">
        <v>3216</v>
      </c>
      <c r="R3846" s="24" t="s">
        <v>988</v>
      </c>
    </row>
    <row r="3847" spans="1:18" ht="40.200000000000003">
      <c r="A3847" s="24">
        <v>3846</v>
      </c>
      <c r="B3847" s="24" t="s">
        <v>13769</v>
      </c>
      <c r="C3847" s="29">
        <v>202647015260</v>
      </c>
      <c r="D3847" s="24" t="s">
        <v>31</v>
      </c>
      <c r="E3847" s="24" t="s">
        <v>13770</v>
      </c>
      <c r="F3847" s="24" t="s">
        <v>3091</v>
      </c>
      <c r="G3847" s="24" t="s">
        <v>31</v>
      </c>
      <c r="H3847" s="25" t="s">
        <v>13771</v>
      </c>
      <c r="I3847" s="24"/>
      <c r="J3847" s="24" t="s">
        <v>3048</v>
      </c>
      <c r="K3847" s="26">
        <v>46059</v>
      </c>
      <c r="L3847" s="26">
        <v>45225</v>
      </c>
      <c r="M3847" s="26">
        <v>46064</v>
      </c>
      <c r="N3847" s="24"/>
      <c r="O3847" s="26">
        <v>46064</v>
      </c>
      <c r="P3847" s="24" t="s">
        <v>4022</v>
      </c>
      <c r="Q3847" s="24" t="s">
        <v>3104</v>
      </c>
      <c r="R3847" s="24" t="s">
        <v>988</v>
      </c>
    </row>
    <row r="3848" spans="1:18" ht="27">
      <c r="A3848" s="24">
        <v>3847</v>
      </c>
      <c r="B3848" s="24" t="s">
        <v>13772</v>
      </c>
      <c r="C3848" s="29">
        <v>202617015439</v>
      </c>
      <c r="D3848" s="24" t="s">
        <v>96</v>
      </c>
      <c r="E3848" s="24" t="s">
        <v>13773</v>
      </c>
      <c r="F3848" s="24" t="s">
        <v>3177</v>
      </c>
      <c r="G3848" s="24" t="s">
        <v>13619</v>
      </c>
      <c r="H3848" s="25" t="s">
        <v>13774</v>
      </c>
      <c r="I3848" s="24"/>
      <c r="J3848" s="24" t="s">
        <v>3048</v>
      </c>
      <c r="K3848" s="26">
        <v>46044</v>
      </c>
      <c r="L3848" s="26">
        <v>45135</v>
      </c>
      <c r="M3848" s="26">
        <v>46065</v>
      </c>
      <c r="N3848" s="24"/>
      <c r="O3848" s="26">
        <v>46065</v>
      </c>
      <c r="P3848" s="24" t="s">
        <v>3315</v>
      </c>
      <c r="Q3848" s="24" t="s">
        <v>3316</v>
      </c>
      <c r="R3848" s="24" t="s">
        <v>988</v>
      </c>
    </row>
    <row r="3849" spans="1:18" ht="66.599999999999994">
      <c r="A3849" s="24">
        <v>3848</v>
      </c>
      <c r="B3849" s="24" t="s">
        <v>13775</v>
      </c>
      <c r="C3849" s="29">
        <v>202617015488</v>
      </c>
      <c r="D3849" s="24" t="s">
        <v>48</v>
      </c>
      <c r="E3849" s="24" t="s">
        <v>13776</v>
      </c>
      <c r="F3849" s="24" t="s">
        <v>3066</v>
      </c>
      <c r="G3849" s="24" t="s">
        <v>3319</v>
      </c>
      <c r="H3849" s="25" t="s">
        <v>13777</v>
      </c>
      <c r="I3849" s="24"/>
      <c r="J3849" s="24" t="s">
        <v>3048</v>
      </c>
      <c r="K3849" s="26">
        <v>46037</v>
      </c>
      <c r="L3849" s="26">
        <v>45147</v>
      </c>
      <c r="M3849" s="26">
        <v>46065</v>
      </c>
      <c r="N3849" s="24"/>
      <c r="O3849" s="26">
        <v>46065</v>
      </c>
      <c r="P3849" s="24" t="s">
        <v>3049</v>
      </c>
      <c r="Q3849" s="24" t="s">
        <v>3050</v>
      </c>
      <c r="R3849" s="24" t="s">
        <v>988</v>
      </c>
    </row>
    <row r="3850" spans="1:18" ht="53.4">
      <c r="A3850" s="24">
        <v>3849</v>
      </c>
      <c r="B3850" s="24" t="s">
        <v>13778</v>
      </c>
      <c r="C3850" s="29">
        <v>202647015452</v>
      </c>
      <c r="D3850" s="24" t="s">
        <v>40</v>
      </c>
      <c r="E3850" s="24" t="s">
        <v>13779</v>
      </c>
      <c r="F3850" s="24" t="s">
        <v>3091</v>
      </c>
      <c r="G3850" s="24" t="s">
        <v>13780</v>
      </c>
      <c r="H3850" s="25" t="s">
        <v>13781</v>
      </c>
      <c r="I3850" s="24"/>
      <c r="J3850" s="24" t="s">
        <v>3048</v>
      </c>
      <c r="K3850" s="26">
        <v>46056</v>
      </c>
      <c r="L3850" s="26">
        <v>45120</v>
      </c>
      <c r="M3850" s="26">
        <v>46065</v>
      </c>
      <c r="N3850" s="24"/>
      <c r="O3850" s="26">
        <v>46065</v>
      </c>
      <c r="P3850" s="24" t="s">
        <v>3149</v>
      </c>
      <c r="Q3850" s="24" t="s">
        <v>3150</v>
      </c>
      <c r="R3850" s="24" t="s">
        <v>988</v>
      </c>
    </row>
    <row r="3851" spans="1:18" ht="40.200000000000003">
      <c r="A3851" s="24">
        <v>3850</v>
      </c>
      <c r="B3851" s="24" t="s">
        <v>13782</v>
      </c>
      <c r="C3851" s="29">
        <v>202647015611</v>
      </c>
      <c r="D3851" s="24" t="s">
        <v>40</v>
      </c>
      <c r="E3851" s="24" t="s">
        <v>13783</v>
      </c>
      <c r="F3851" s="24" t="s">
        <v>3091</v>
      </c>
      <c r="G3851" s="24" t="s">
        <v>4853</v>
      </c>
      <c r="H3851" s="25" t="s">
        <v>13784</v>
      </c>
      <c r="I3851" s="24"/>
      <c r="J3851" s="24" t="s">
        <v>3048</v>
      </c>
      <c r="K3851" s="26">
        <v>46049</v>
      </c>
      <c r="L3851" s="26">
        <v>45159</v>
      </c>
      <c r="M3851" s="26">
        <v>46065</v>
      </c>
      <c r="N3851" s="24"/>
      <c r="O3851" s="26">
        <v>46065</v>
      </c>
      <c r="P3851" s="24" t="s">
        <v>3893</v>
      </c>
      <c r="Q3851" s="24" t="s">
        <v>3894</v>
      </c>
      <c r="R3851" s="24" t="s">
        <v>988</v>
      </c>
    </row>
    <row r="3852" spans="1:18" ht="40.200000000000003">
      <c r="A3852" s="24">
        <v>3851</v>
      </c>
      <c r="B3852" s="24" t="s">
        <v>13785</v>
      </c>
      <c r="C3852" s="29">
        <v>202631015674</v>
      </c>
      <c r="D3852" s="24" t="s">
        <v>38</v>
      </c>
      <c r="E3852" s="24" t="s">
        <v>13786</v>
      </c>
      <c r="F3852" s="24" t="s">
        <v>3052</v>
      </c>
      <c r="G3852" s="24" t="s">
        <v>38</v>
      </c>
      <c r="H3852" s="25" t="s">
        <v>13787</v>
      </c>
      <c r="I3852" s="24" t="s">
        <v>23</v>
      </c>
      <c r="J3852" s="24" t="s">
        <v>3048</v>
      </c>
      <c r="K3852" s="26">
        <v>45964</v>
      </c>
      <c r="L3852" s="26">
        <v>46065</v>
      </c>
      <c r="M3852" s="26">
        <v>46065</v>
      </c>
      <c r="N3852" s="24"/>
      <c r="O3852" s="26">
        <v>46065</v>
      </c>
      <c r="P3852" s="24" t="s">
        <v>3062</v>
      </c>
      <c r="Q3852" s="24" t="s">
        <v>3063</v>
      </c>
      <c r="R3852" s="24" t="s">
        <v>988</v>
      </c>
    </row>
    <row r="3853" spans="1:18" ht="53.4">
      <c r="A3853" s="24">
        <v>3852</v>
      </c>
      <c r="B3853" s="24" t="s">
        <v>13788</v>
      </c>
      <c r="C3853" s="29">
        <v>202631015429</v>
      </c>
      <c r="D3853" s="24" t="s">
        <v>38</v>
      </c>
      <c r="E3853" s="24" t="s">
        <v>13789</v>
      </c>
      <c r="F3853" s="24" t="s">
        <v>3052</v>
      </c>
      <c r="G3853" s="24" t="s">
        <v>38</v>
      </c>
      <c r="H3853" s="25" t="s">
        <v>13790</v>
      </c>
      <c r="I3853" s="24" t="s">
        <v>23</v>
      </c>
      <c r="J3853" s="24" t="s">
        <v>3048</v>
      </c>
      <c r="K3853" s="26">
        <v>46017</v>
      </c>
      <c r="L3853" s="26">
        <v>46065</v>
      </c>
      <c r="M3853" s="26">
        <v>46065</v>
      </c>
      <c r="N3853" s="24"/>
      <c r="O3853" s="26">
        <v>46065</v>
      </c>
      <c r="P3853" s="24" t="s">
        <v>3933</v>
      </c>
      <c r="Q3853" s="24" t="s">
        <v>3934</v>
      </c>
      <c r="R3853" s="24" t="s">
        <v>988</v>
      </c>
    </row>
    <row r="3854" spans="1:18" ht="40.200000000000003">
      <c r="A3854" s="24">
        <v>3853</v>
      </c>
      <c r="B3854" s="24" t="s">
        <v>13791</v>
      </c>
      <c r="C3854" s="29">
        <v>202631015613</v>
      </c>
      <c r="D3854" s="24" t="s">
        <v>38</v>
      </c>
      <c r="E3854" s="24" t="s">
        <v>13792</v>
      </c>
      <c r="F3854" s="24" t="s">
        <v>3052</v>
      </c>
      <c r="G3854" s="24" t="s">
        <v>38</v>
      </c>
      <c r="H3854" s="25" t="s">
        <v>13793</v>
      </c>
      <c r="I3854" s="24" t="s">
        <v>23</v>
      </c>
      <c r="J3854" s="24" t="s">
        <v>3048</v>
      </c>
      <c r="K3854" s="26">
        <v>46008</v>
      </c>
      <c r="L3854" s="26">
        <v>46065</v>
      </c>
      <c r="M3854" s="26">
        <v>46065</v>
      </c>
      <c r="N3854" s="24"/>
      <c r="O3854" s="26">
        <v>46065</v>
      </c>
      <c r="P3854" s="24" t="s">
        <v>3130</v>
      </c>
      <c r="Q3854" s="24" t="s">
        <v>3131</v>
      </c>
      <c r="R3854" s="24" t="s">
        <v>988</v>
      </c>
    </row>
    <row r="3855" spans="1:18" ht="53.4">
      <c r="A3855" s="24">
        <v>3854</v>
      </c>
      <c r="B3855" s="24" t="s">
        <v>13794</v>
      </c>
      <c r="C3855" s="29">
        <v>202631015616</v>
      </c>
      <c r="D3855" s="24" t="s">
        <v>38</v>
      </c>
      <c r="E3855" s="24" t="s">
        <v>13795</v>
      </c>
      <c r="F3855" s="24" t="s">
        <v>3052</v>
      </c>
      <c r="G3855" s="24" t="s">
        <v>38</v>
      </c>
      <c r="H3855" s="25" t="s">
        <v>13796</v>
      </c>
      <c r="I3855" s="24" t="s">
        <v>23</v>
      </c>
      <c r="J3855" s="24" t="s">
        <v>3048</v>
      </c>
      <c r="K3855" s="26">
        <v>46024</v>
      </c>
      <c r="L3855" s="26">
        <v>46065</v>
      </c>
      <c r="M3855" s="26">
        <v>46065</v>
      </c>
      <c r="N3855" s="24"/>
      <c r="O3855" s="26">
        <v>46065</v>
      </c>
      <c r="P3855" s="24" t="s">
        <v>3278</v>
      </c>
      <c r="Q3855" s="24" t="s">
        <v>3279</v>
      </c>
      <c r="R3855" s="24" t="s">
        <v>988</v>
      </c>
    </row>
    <row r="3856" spans="1:18" ht="53.4">
      <c r="A3856" s="24">
        <v>3855</v>
      </c>
      <c r="B3856" s="24" t="s">
        <v>13797</v>
      </c>
      <c r="C3856" s="29">
        <v>202631015472</v>
      </c>
      <c r="D3856" s="24" t="s">
        <v>38</v>
      </c>
      <c r="E3856" s="24" t="s">
        <v>13798</v>
      </c>
      <c r="F3856" s="24" t="s">
        <v>3052</v>
      </c>
      <c r="G3856" s="24" t="s">
        <v>38</v>
      </c>
      <c r="H3856" s="25" t="s">
        <v>13799</v>
      </c>
      <c r="I3856" s="24" t="s">
        <v>23</v>
      </c>
      <c r="J3856" s="24" t="s">
        <v>3048</v>
      </c>
      <c r="K3856" s="26">
        <v>46065</v>
      </c>
      <c r="L3856" s="26">
        <v>46065</v>
      </c>
      <c r="M3856" s="26">
        <v>46065</v>
      </c>
      <c r="N3856" s="24"/>
      <c r="O3856" s="26">
        <v>46065</v>
      </c>
      <c r="P3856" s="24" t="s">
        <v>3120</v>
      </c>
      <c r="Q3856" s="24" t="s">
        <v>3121</v>
      </c>
      <c r="R3856" s="24" t="s">
        <v>988</v>
      </c>
    </row>
    <row r="3857" spans="1:18" ht="27">
      <c r="A3857" s="24">
        <v>3856</v>
      </c>
      <c r="B3857" s="24" t="s">
        <v>13800</v>
      </c>
      <c r="C3857" s="29">
        <v>202614015617</v>
      </c>
      <c r="D3857" s="24" t="s">
        <v>52</v>
      </c>
      <c r="E3857" s="24" t="s">
        <v>13801</v>
      </c>
      <c r="F3857" s="24" t="s">
        <v>3045</v>
      </c>
      <c r="G3857" s="24" t="s">
        <v>4870</v>
      </c>
      <c r="H3857" s="25" t="s">
        <v>13802</v>
      </c>
      <c r="I3857" s="24"/>
      <c r="J3857" s="24" t="s">
        <v>3048</v>
      </c>
      <c r="K3857" s="26">
        <v>46056</v>
      </c>
      <c r="L3857" s="26">
        <v>45728</v>
      </c>
      <c r="M3857" s="26">
        <v>46065</v>
      </c>
      <c r="N3857" s="24"/>
      <c r="O3857" s="26">
        <v>46065</v>
      </c>
      <c r="P3857" s="24" t="s">
        <v>3397</v>
      </c>
      <c r="Q3857" s="24" t="s">
        <v>3398</v>
      </c>
      <c r="R3857" s="24" t="s">
        <v>988</v>
      </c>
    </row>
    <row r="3858" spans="1:18" ht="53.4">
      <c r="A3858" s="24">
        <v>3857</v>
      </c>
      <c r="B3858" s="24" t="s">
        <v>13803</v>
      </c>
      <c r="C3858" s="29">
        <v>202617015626</v>
      </c>
      <c r="D3858" s="24" t="s">
        <v>50</v>
      </c>
      <c r="E3858" s="24" t="s">
        <v>13804</v>
      </c>
      <c r="F3858" s="24" t="s">
        <v>3066</v>
      </c>
      <c r="G3858" s="24" t="s">
        <v>3319</v>
      </c>
      <c r="H3858" s="25" t="s">
        <v>13805</v>
      </c>
      <c r="I3858" s="24"/>
      <c r="J3858" s="24" t="s">
        <v>3048</v>
      </c>
      <c r="K3858" s="26">
        <v>46001</v>
      </c>
      <c r="L3858" s="26">
        <v>45127</v>
      </c>
      <c r="M3858" s="26">
        <v>46065</v>
      </c>
      <c r="N3858" s="24"/>
      <c r="O3858" s="26">
        <v>46065</v>
      </c>
      <c r="P3858" s="24" t="s">
        <v>3284</v>
      </c>
      <c r="Q3858" s="24" t="s">
        <v>3285</v>
      </c>
      <c r="R3858" s="24" t="s">
        <v>988</v>
      </c>
    </row>
    <row r="3859" spans="1:18" ht="40.200000000000003">
      <c r="A3859" s="24">
        <v>3858</v>
      </c>
      <c r="B3859" s="24" t="s">
        <v>13806</v>
      </c>
      <c r="C3859" s="29">
        <v>202647015661</v>
      </c>
      <c r="D3859" s="24" t="s">
        <v>32</v>
      </c>
      <c r="E3859" s="24" t="s">
        <v>13807</v>
      </c>
      <c r="F3859" s="24" t="s">
        <v>3066</v>
      </c>
      <c r="G3859" s="24" t="s">
        <v>3067</v>
      </c>
      <c r="H3859" s="25" t="s">
        <v>13808</v>
      </c>
      <c r="I3859" s="24"/>
      <c r="J3859" s="24" t="s">
        <v>3048</v>
      </c>
      <c r="K3859" s="26">
        <v>46063</v>
      </c>
      <c r="L3859" s="26">
        <v>45169</v>
      </c>
      <c r="M3859" s="26">
        <v>46065</v>
      </c>
      <c r="N3859" s="24"/>
      <c r="O3859" s="26">
        <v>46065</v>
      </c>
      <c r="P3859" s="24" t="s">
        <v>3192</v>
      </c>
      <c r="Q3859" s="24" t="s">
        <v>3193</v>
      </c>
      <c r="R3859" s="24" t="s">
        <v>988</v>
      </c>
    </row>
    <row r="3860" spans="1:18" ht="40.200000000000003">
      <c r="A3860" s="24">
        <v>3859</v>
      </c>
      <c r="B3860" s="24" t="s">
        <v>13809</v>
      </c>
      <c r="C3860" s="29">
        <v>202617015705</v>
      </c>
      <c r="D3860" s="24" t="s">
        <v>32</v>
      </c>
      <c r="E3860" s="24" t="s">
        <v>13810</v>
      </c>
      <c r="F3860" s="24" t="s">
        <v>3066</v>
      </c>
      <c r="G3860" s="24" t="s">
        <v>3067</v>
      </c>
      <c r="H3860" s="25" t="s">
        <v>13811</v>
      </c>
      <c r="I3860" s="24"/>
      <c r="J3860" s="24" t="s">
        <v>3048</v>
      </c>
      <c r="K3860" s="26">
        <v>46043</v>
      </c>
      <c r="L3860" s="26">
        <v>45317</v>
      </c>
      <c r="M3860" s="26">
        <v>46065</v>
      </c>
      <c r="N3860" s="24"/>
      <c r="O3860" s="26">
        <v>46065</v>
      </c>
      <c r="P3860" s="24" t="s">
        <v>3135</v>
      </c>
      <c r="Q3860" s="24" t="s">
        <v>3136</v>
      </c>
      <c r="R3860" s="24" t="s">
        <v>988</v>
      </c>
    </row>
    <row r="3861" spans="1:18" ht="40.200000000000003">
      <c r="A3861" s="24">
        <v>3860</v>
      </c>
      <c r="B3861" s="24" t="s">
        <v>13812</v>
      </c>
      <c r="C3861" s="29">
        <v>202617015803</v>
      </c>
      <c r="D3861" s="24" t="s">
        <v>32</v>
      </c>
      <c r="E3861" s="24" t="s">
        <v>13813</v>
      </c>
      <c r="F3861" s="24" t="s">
        <v>3066</v>
      </c>
      <c r="G3861" s="24" t="s">
        <v>3067</v>
      </c>
      <c r="H3861" s="25" t="s">
        <v>13814</v>
      </c>
      <c r="I3861" s="24"/>
      <c r="J3861" s="24" t="s">
        <v>3048</v>
      </c>
      <c r="K3861" s="26">
        <v>46038</v>
      </c>
      <c r="L3861" s="26">
        <v>45306</v>
      </c>
      <c r="M3861" s="26">
        <v>46065</v>
      </c>
      <c r="N3861" s="24"/>
      <c r="O3861" s="26">
        <v>46065</v>
      </c>
      <c r="P3861" s="24" t="s">
        <v>3069</v>
      </c>
      <c r="Q3861" s="24" t="s">
        <v>3070</v>
      </c>
      <c r="R3861" s="24" t="s">
        <v>988</v>
      </c>
    </row>
    <row r="3862" spans="1:18" ht="40.200000000000003">
      <c r="A3862" s="24">
        <v>3861</v>
      </c>
      <c r="B3862" s="24" t="s">
        <v>13815</v>
      </c>
      <c r="C3862" s="29">
        <v>202647015552</v>
      </c>
      <c r="D3862" s="24" t="s">
        <v>32</v>
      </c>
      <c r="E3862" s="24" t="s">
        <v>13816</v>
      </c>
      <c r="F3862" s="24" t="s">
        <v>3066</v>
      </c>
      <c r="G3862" s="24" t="s">
        <v>3067</v>
      </c>
      <c r="H3862" s="25" t="s">
        <v>13817</v>
      </c>
      <c r="I3862" s="24"/>
      <c r="J3862" s="24" t="s">
        <v>3048</v>
      </c>
      <c r="K3862" s="26">
        <v>46034</v>
      </c>
      <c r="L3862" s="26">
        <v>45301</v>
      </c>
      <c r="M3862" s="26">
        <v>46065</v>
      </c>
      <c r="N3862" s="24"/>
      <c r="O3862" s="26">
        <v>46065</v>
      </c>
      <c r="P3862" s="24" t="s">
        <v>3272</v>
      </c>
      <c r="Q3862" s="24" t="s">
        <v>3273</v>
      </c>
      <c r="R3862" s="24" t="s">
        <v>988</v>
      </c>
    </row>
    <row r="3863" spans="1:18" ht="53.4">
      <c r="A3863" s="24">
        <v>3862</v>
      </c>
      <c r="B3863" s="24" t="s">
        <v>13818</v>
      </c>
      <c r="C3863" s="29">
        <v>202621015881</v>
      </c>
      <c r="D3863" s="24" t="s">
        <v>45</v>
      </c>
      <c r="E3863" s="24" t="s">
        <v>13819</v>
      </c>
      <c r="F3863" s="24" t="s">
        <v>3052</v>
      </c>
      <c r="G3863" s="24" t="s">
        <v>45</v>
      </c>
      <c r="H3863" s="25" t="s">
        <v>13820</v>
      </c>
      <c r="I3863" s="24" t="s">
        <v>23</v>
      </c>
      <c r="J3863" s="24" t="s">
        <v>3048</v>
      </c>
      <c r="K3863" s="26">
        <v>46014</v>
      </c>
      <c r="L3863" s="26">
        <v>46065</v>
      </c>
      <c r="M3863" s="26">
        <v>46065</v>
      </c>
      <c r="N3863" s="24"/>
      <c r="O3863" s="26">
        <v>46065</v>
      </c>
      <c r="P3863" s="24" t="s">
        <v>5146</v>
      </c>
      <c r="Q3863" s="24" t="s">
        <v>5147</v>
      </c>
      <c r="R3863" s="24" t="s">
        <v>988</v>
      </c>
    </row>
    <row r="3864" spans="1:18" ht="40.200000000000003">
      <c r="A3864" s="24">
        <v>3863</v>
      </c>
      <c r="B3864" s="24" t="s">
        <v>13821</v>
      </c>
      <c r="C3864" s="29">
        <v>202617015524</v>
      </c>
      <c r="D3864" s="24" t="s">
        <v>344</v>
      </c>
      <c r="E3864" s="24" t="s">
        <v>13822</v>
      </c>
      <c r="F3864" s="24" t="s">
        <v>4630</v>
      </c>
      <c r="G3864" s="24" t="s">
        <v>13673</v>
      </c>
      <c r="H3864" s="25" t="s">
        <v>13823</v>
      </c>
      <c r="I3864" s="24"/>
      <c r="J3864" s="24" t="s">
        <v>3048</v>
      </c>
      <c r="K3864" s="26">
        <v>46027</v>
      </c>
      <c r="L3864" s="26">
        <v>45163</v>
      </c>
      <c r="M3864" s="26">
        <v>46065</v>
      </c>
      <c r="N3864" s="24"/>
      <c r="O3864" s="26">
        <v>46065</v>
      </c>
      <c r="P3864" s="24" t="s">
        <v>3130</v>
      </c>
      <c r="Q3864" s="24" t="s">
        <v>3131</v>
      </c>
      <c r="R3864" s="24" t="s">
        <v>988</v>
      </c>
    </row>
    <row r="3865" spans="1:18" ht="53.4">
      <c r="A3865" s="24">
        <v>3864</v>
      </c>
      <c r="B3865" s="24" t="s">
        <v>13824</v>
      </c>
      <c r="C3865" s="29">
        <v>202617015702</v>
      </c>
      <c r="D3865" s="24" t="s">
        <v>155</v>
      </c>
      <c r="E3865" s="24" t="s">
        <v>13825</v>
      </c>
      <c r="F3865" s="24" t="s">
        <v>3091</v>
      </c>
      <c r="G3865" s="24" t="s">
        <v>13826</v>
      </c>
      <c r="H3865" s="25" t="s">
        <v>13827</v>
      </c>
      <c r="I3865" s="24"/>
      <c r="J3865" s="24" t="s">
        <v>3048</v>
      </c>
      <c r="K3865" s="26">
        <v>46029</v>
      </c>
      <c r="L3865" s="26">
        <v>45120</v>
      </c>
      <c r="M3865" s="26">
        <v>46065</v>
      </c>
      <c r="N3865" s="24"/>
      <c r="O3865" s="26">
        <v>46065</v>
      </c>
      <c r="P3865" s="24" t="s">
        <v>3435</v>
      </c>
      <c r="Q3865" s="24" t="s">
        <v>3159</v>
      </c>
      <c r="R3865" s="24" t="s">
        <v>988</v>
      </c>
    </row>
    <row r="3866" spans="1:18" ht="40.200000000000003">
      <c r="A3866" s="24">
        <v>3865</v>
      </c>
      <c r="B3866" s="24" t="s">
        <v>2224</v>
      </c>
      <c r="C3866" s="29">
        <v>202611015389</v>
      </c>
      <c r="D3866" s="24" t="s">
        <v>389</v>
      </c>
      <c r="E3866" s="24" t="s">
        <v>649</v>
      </c>
      <c r="F3866" s="24" t="s">
        <v>3052</v>
      </c>
      <c r="G3866" s="24" t="s">
        <v>13828</v>
      </c>
      <c r="H3866" s="25" t="s">
        <v>13829</v>
      </c>
      <c r="I3866" s="24" t="s">
        <v>23</v>
      </c>
      <c r="J3866" s="24" t="s">
        <v>3048</v>
      </c>
      <c r="K3866" s="26">
        <v>45883</v>
      </c>
      <c r="L3866" s="26">
        <v>46065</v>
      </c>
      <c r="M3866" s="26">
        <v>46065</v>
      </c>
      <c r="N3866" s="26">
        <v>47008</v>
      </c>
      <c r="O3866" s="24"/>
      <c r="P3866" s="24" t="s">
        <v>3120</v>
      </c>
      <c r="Q3866" s="24" t="s">
        <v>3121</v>
      </c>
      <c r="R3866" s="24" t="s">
        <v>974</v>
      </c>
    </row>
    <row r="3867" spans="1:18" ht="53.4">
      <c r="A3867" s="24">
        <v>3866</v>
      </c>
      <c r="B3867" s="24" t="s">
        <v>2222</v>
      </c>
      <c r="C3867" s="29">
        <v>202611015489</v>
      </c>
      <c r="D3867" s="24" t="s">
        <v>54</v>
      </c>
      <c r="E3867" s="24" t="s">
        <v>2223</v>
      </c>
      <c r="F3867" s="24" t="s">
        <v>3091</v>
      </c>
      <c r="G3867" s="24" t="s">
        <v>54</v>
      </c>
      <c r="H3867" s="25" t="s">
        <v>13830</v>
      </c>
      <c r="I3867" s="24" t="s">
        <v>3152</v>
      </c>
      <c r="J3867" s="24" t="s">
        <v>8446</v>
      </c>
      <c r="K3867" s="26">
        <v>45995</v>
      </c>
      <c r="L3867" s="26">
        <v>46065</v>
      </c>
      <c r="M3867" s="26">
        <v>46065</v>
      </c>
      <c r="N3867" s="26">
        <v>47008</v>
      </c>
      <c r="O3867" s="24"/>
      <c r="P3867" s="24" t="s">
        <v>3305</v>
      </c>
      <c r="Q3867" s="24" t="s">
        <v>3306</v>
      </c>
      <c r="R3867" s="24" t="s">
        <v>968</v>
      </c>
    </row>
    <row r="3868" spans="1:18" ht="66.599999999999994">
      <c r="A3868" s="24">
        <v>3867</v>
      </c>
      <c r="B3868" s="24" t="s">
        <v>2220</v>
      </c>
      <c r="C3868" s="29">
        <v>202641015734</v>
      </c>
      <c r="D3868" s="24" t="s">
        <v>54</v>
      </c>
      <c r="E3868" s="24" t="s">
        <v>2221</v>
      </c>
      <c r="F3868" s="24" t="s">
        <v>3091</v>
      </c>
      <c r="G3868" s="24" t="s">
        <v>54</v>
      </c>
      <c r="H3868" s="25" t="s">
        <v>13831</v>
      </c>
      <c r="I3868" s="24" t="s">
        <v>3152</v>
      </c>
      <c r="J3868" s="24" t="s">
        <v>8446</v>
      </c>
      <c r="K3868" s="26">
        <v>46039</v>
      </c>
      <c r="L3868" s="26">
        <v>46065</v>
      </c>
      <c r="M3868" s="26">
        <v>46065</v>
      </c>
      <c r="N3868" s="26">
        <v>47008</v>
      </c>
      <c r="O3868" s="24"/>
      <c r="P3868" s="24" t="s">
        <v>3908</v>
      </c>
      <c r="Q3868" s="24" t="s">
        <v>3193</v>
      </c>
      <c r="R3868" s="24" t="s">
        <v>968</v>
      </c>
    </row>
    <row r="3869" spans="1:18" ht="53.4">
      <c r="A3869" s="24">
        <v>3868</v>
      </c>
      <c r="B3869" s="24" t="s">
        <v>13832</v>
      </c>
      <c r="C3869" s="29">
        <v>202647015735</v>
      </c>
      <c r="D3869" s="24" t="s">
        <v>31</v>
      </c>
      <c r="E3869" s="24" t="s">
        <v>13833</v>
      </c>
      <c r="F3869" s="24" t="s">
        <v>3091</v>
      </c>
      <c r="G3869" s="24" t="s">
        <v>31</v>
      </c>
      <c r="H3869" s="25" t="s">
        <v>13834</v>
      </c>
      <c r="I3869" s="24"/>
      <c r="J3869" s="24" t="s">
        <v>3048</v>
      </c>
      <c r="K3869" s="26">
        <v>46062</v>
      </c>
      <c r="L3869" s="26">
        <v>46065</v>
      </c>
      <c r="M3869" s="26">
        <v>46065</v>
      </c>
      <c r="N3869" s="24"/>
      <c r="O3869" s="26">
        <v>46065</v>
      </c>
      <c r="P3869" s="24" t="s">
        <v>3215</v>
      </c>
      <c r="Q3869" s="24" t="s">
        <v>3216</v>
      </c>
      <c r="R3869" s="24" t="s">
        <v>988</v>
      </c>
    </row>
    <row r="3870" spans="1:18" ht="40.200000000000003">
      <c r="A3870" s="24">
        <v>3869</v>
      </c>
      <c r="B3870" s="24" t="s">
        <v>13835</v>
      </c>
      <c r="C3870" s="29">
        <v>202647015487</v>
      </c>
      <c r="D3870" s="24" t="s">
        <v>31</v>
      </c>
      <c r="E3870" s="24" t="s">
        <v>13836</v>
      </c>
      <c r="F3870" s="24" t="s">
        <v>3091</v>
      </c>
      <c r="G3870" s="24" t="s">
        <v>31</v>
      </c>
      <c r="H3870" s="25" t="s">
        <v>13837</v>
      </c>
      <c r="I3870" s="24"/>
      <c r="J3870" s="24" t="s">
        <v>3048</v>
      </c>
      <c r="K3870" s="26">
        <v>46059</v>
      </c>
      <c r="L3870" s="26">
        <v>45222</v>
      </c>
      <c r="M3870" s="26">
        <v>46065</v>
      </c>
      <c r="N3870" s="24"/>
      <c r="O3870" s="26">
        <v>46065</v>
      </c>
      <c r="P3870" s="24" t="s">
        <v>3098</v>
      </c>
      <c r="Q3870" s="24" t="s">
        <v>3099</v>
      </c>
      <c r="R3870" s="24" t="s">
        <v>988</v>
      </c>
    </row>
    <row r="3871" spans="1:18" ht="40.200000000000003">
      <c r="A3871" s="24">
        <v>3870</v>
      </c>
      <c r="B3871" s="24" t="s">
        <v>13838</v>
      </c>
      <c r="C3871" s="29">
        <v>202647015529</v>
      </c>
      <c r="D3871" s="24" t="s">
        <v>31</v>
      </c>
      <c r="E3871" s="24" t="s">
        <v>13839</v>
      </c>
      <c r="F3871" s="24" t="s">
        <v>3091</v>
      </c>
      <c r="G3871" s="24" t="s">
        <v>31</v>
      </c>
      <c r="H3871" s="25" t="s">
        <v>13840</v>
      </c>
      <c r="I3871" s="24"/>
      <c r="J3871" s="24" t="s">
        <v>3048</v>
      </c>
      <c r="K3871" s="26">
        <v>46059</v>
      </c>
      <c r="L3871" s="26">
        <v>45232</v>
      </c>
      <c r="M3871" s="26">
        <v>46065</v>
      </c>
      <c r="N3871" s="24"/>
      <c r="O3871" s="26">
        <v>46065</v>
      </c>
      <c r="P3871" s="24" t="s">
        <v>3272</v>
      </c>
      <c r="Q3871" s="24" t="s">
        <v>3273</v>
      </c>
      <c r="R3871" s="24" t="s">
        <v>988</v>
      </c>
    </row>
    <row r="3872" spans="1:18" ht="53.4">
      <c r="A3872" s="24">
        <v>3871</v>
      </c>
      <c r="B3872" s="24" t="s">
        <v>13841</v>
      </c>
      <c r="C3872" s="29">
        <v>202647015486</v>
      </c>
      <c r="D3872" s="24" t="s">
        <v>31</v>
      </c>
      <c r="E3872" s="24" t="s">
        <v>13842</v>
      </c>
      <c r="F3872" s="24" t="s">
        <v>3091</v>
      </c>
      <c r="G3872" s="24" t="s">
        <v>31</v>
      </c>
      <c r="H3872" s="25" t="s">
        <v>13843</v>
      </c>
      <c r="I3872" s="24"/>
      <c r="J3872" s="24" t="s">
        <v>3048</v>
      </c>
      <c r="K3872" s="26">
        <v>46062</v>
      </c>
      <c r="L3872" s="26">
        <v>46065</v>
      </c>
      <c r="M3872" s="26">
        <v>46065</v>
      </c>
      <c r="N3872" s="24"/>
      <c r="O3872" s="26">
        <v>46065</v>
      </c>
      <c r="P3872" s="24" t="s">
        <v>4022</v>
      </c>
      <c r="Q3872" s="24" t="s">
        <v>3104</v>
      </c>
      <c r="R3872" s="24" t="s">
        <v>988</v>
      </c>
    </row>
    <row r="3873" spans="1:18" ht="40.200000000000003">
      <c r="A3873" s="24">
        <v>3872</v>
      </c>
      <c r="B3873" s="24" t="s">
        <v>13844</v>
      </c>
      <c r="C3873" s="29">
        <v>202617015621</v>
      </c>
      <c r="D3873" s="24" t="s">
        <v>34</v>
      </c>
      <c r="E3873" s="24" t="s">
        <v>13845</v>
      </c>
      <c r="F3873" s="24" t="s">
        <v>3066</v>
      </c>
      <c r="G3873" s="24" t="s">
        <v>3067</v>
      </c>
      <c r="H3873" s="25" t="s">
        <v>13846</v>
      </c>
      <c r="I3873" s="24"/>
      <c r="J3873" s="24" t="s">
        <v>3048</v>
      </c>
      <c r="K3873" s="26">
        <v>46062</v>
      </c>
      <c r="L3873" s="26">
        <v>45167</v>
      </c>
      <c r="M3873" s="26">
        <v>46065</v>
      </c>
      <c r="N3873" s="24"/>
      <c r="O3873" s="26">
        <v>46065</v>
      </c>
      <c r="P3873" s="24" t="s">
        <v>3173</v>
      </c>
      <c r="Q3873" s="24" t="s">
        <v>3174</v>
      </c>
      <c r="R3873" s="24" t="s">
        <v>988</v>
      </c>
    </row>
    <row r="3874" spans="1:18" ht="79.8">
      <c r="A3874" s="24">
        <v>3873</v>
      </c>
      <c r="B3874" s="24" t="s">
        <v>13847</v>
      </c>
      <c r="C3874" s="29">
        <v>202617015464</v>
      </c>
      <c r="D3874" s="24" t="s">
        <v>34</v>
      </c>
      <c r="E3874" s="24" t="s">
        <v>13848</v>
      </c>
      <c r="F3874" s="24" t="s">
        <v>3066</v>
      </c>
      <c r="G3874" s="24" t="s">
        <v>3067</v>
      </c>
      <c r="H3874" s="25" t="s">
        <v>13849</v>
      </c>
      <c r="I3874" s="24"/>
      <c r="J3874" s="24" t="s">
        <v>3048</v>
      </c>
      <c r="K3874" s="26">
        <v>46043</v>
      </c>
      <c r="L3874" s="26">
        <v>45155</v>
      </c>
      <c r="M3874" s="26">
        <v>46065</v>
      </c>
      <c r="N3874" s="24"/>
      <c r="O3874" s="26">
        <v>46065</v>
      </c>
      <c r="P3874" s="24" t="s">
        <v>3204</v>
      </c>
      <c r="Q3874" s="24" t="s">
        <v>3205</v>
      </c>
      <c r="R3874" s="24" t="s">
        <v>988</v>
      </c>
    </row>
    <row r="3875" spans="1:18" ht="79.8">
      <c r="A3875" s="24">
        <v>3874</v>
      </c>
      <c r="B3875" s="24" t="s">
        <v>13850</v>
      </c>
      <c r="C3875" s="29">
        <v>202617015402</v>
      </c>
      <c r="D3875" s="24" t="s">
        <v>34</v>
      </c>
      <c r="E3875" s="24" t="s">
        <v>13851</v>
      </c>
      <c r="F3875" s="24" t="s">
        <v>3066</v>
      </c>
      <c r="G3875" s="24" t="s">
        <v>3067</v>
      </c>
      <c r="H3875" s="25" t="s">
        <v>13852</v>
      </c>
      <c r="I3875" s="24"/>
      <c r="J3875" s="24" t="s">
        <v>3048</v>
      </c>
      <c r="K3875" s="26">
        <v>46042</v>
      </c>
      <c r="L3875" s="26">
        <v>45155</v>
      </c>
      <c r="M3875" s="26">
        <v>46065</v>
      </c>
      <c r="N3875" s="24"/>
      <c r="O3875" s="26">
        <v>46065</v>
      </c>
      <c r="P3875" s="24" t="s">
        <v>3204</v>
      </c>
      <c r="Q3875" s="24" t="s">
        <v>3205</v>
      </c>
      <c r="R3875" s="24" t="s">
        <v>988</v>
      </c>
    </row>
    <row r="3876" spans="1:18" ht="40.200000000000003">
      <c r="A3876" s="24">
        <v>3875</v>
      </c>
      <c r="B3876" s="24" t="s">
        <v>13853</v>
      </c>
      <c r="C3876" s="29">
        <v>202641015398</v>
      </c>
      <c r="D3876" s="24" t="s">
        <v>43</v>
      </c>
      <c r="E3876" s="24" t="s">
        <v>13854</v>
      </c>
      <c r="F3876" s="24" t="s">
        <v>3052</v>
      </c>
      <c r="G3876" s="24" t="s">
        <v>43</v>
      </c>
      <c r="H3876" s="25" t="s">
        <v>13855</v>
      </c>
      <c r="I3876" s="24" t="s">
        <v>23</v>
      </c>
      <c r="J3876" s="24" t="s">
        <v>3048</v>
      </c>
      <c r="K3876" s="26">
        <v>46002</v>
      </c>
      <c r="L3876" s="26">
        <v>46065</v>
      </c>
      <c r="M3876" s="26">
        <v>46065</v>
      </c>
      <c r="N3876" s="24"/>
      <c r="O3876" s="26">
        <v>46065</v>
      </c>
      <c r="P3876" s="24" t="s">
        <v>3079</v>
      </c>
      <c r="Q3876" s="24" t="s">
        <v>3080</v>
      </c>
      <c r="R3876" s="24" t="s">
        <v>988</v>
      </c>
    </row>
    <row r="3877" spans="1:18" ht="40.200000000000003">
      <c r="A3877" s="24">
        <v>3876</v>
      </c>
      <c r="B3877" s="24" t="s">
        <v>13856</v>
      </c>
      <c r="C3877" s="29">
        <v>202617016441</v>
      </c>
      <c r="D3877" s="24" t="s">
        <v>111</v>
      </c>
      <c r="E3877" s="24" t="s">
        <v>13857</v>
      </c>
      <c r="F3877" s="24" t="s">
        <v>3117</v>
      </c>
      <c r="G3877" s="24" t="s">
        <v>4053</v>
      </c>
      <c r="H3877" s="25" t="s">
        <v>13858</v>
      </c>
      <c r="I3877" s="24"/>
      <c r="J3877" s="24" t="s">
        <v>3048</v>
      </c>
      <c r="K3877" s="26">
        <v>46051</v>
      </c>
      <c r="L3877" s="26">
        <v>45166</v>
      </c>
      <c r="M3877" s="26">
        <v>46066</v>
      </c>
      <c r="N3877" s="24"/>
      <c r="O3877" s="26">
        <v>46066</v>
      </c>
      <c r="P3877" s="24" t="s">
        <v>3284</v>
      </c>
      <c r="Q3877" s="24" t="s">
        <v>3285</v>
      </c>
      <c r="R3877" s="24" t="s">
        <v>988</v>
      </c>
    </row>
    <row r="3878" spans="1:18" ht="53.4">
      <c r="A3878" s="24">
        <v>3877</v>
      </c>
      <c r="B3878" s="24" t="s">
        <v>13859</v>
      </c>
      <c r="C3878" s="29">
        <v>202617016023</v>
      </c>
      <c r="D3878" s="24" t="s">
        <v>104</v>
      </c>
      <c r="E3878" s="24" t="s">
        <v>13860</v>
      </c>
      <c r="F3878" s="24" t="s">
        <v>3066</v>
      </c>
      <c r="G3878" s="24" t="s">
        <v>3067</v>
      </c>
      <c r="H3878" s="25" t="s">
        <v>13861</v>
      </c>
      <c r="I3878" s="24"/>
      <c r="J3878" s="24" t="s">
        <v>3048</v>
      </c>
      <c r="K3878" s="26">
        <v>45936</v>
      </c>
      <c r="L3878" s="26">
        <v>45286</v>
      </c>
      <c r="M3878" s="26">
        <v>46066</v>
      </c>
      <c r="N3878" s="24"/>
      <c r="O3878" s="26">
        <v>46066</v>
      </c>
      <c r="P3878" s="24" t="s">
        <v>3135</v>
      </c>
      <c r="Q3878" s="24" t="s">
        <v>3136</v>
      </c>
      <c r="R3878" s="24" t="s">
        <v>988</v>
      </c>
    </row>
    <row r="3879" spans="1:18" ht="40.200000000000003">
      <c r="A3879" s="24">
        <v>3878</v>
      </c>
      <c r="B3879" s="24" t="s">
        <v>13862</v>
      </c>
      <c r="C3879" s="29">
        <v>202644016347</v>
      </c>
      <c r="D3879" s="24" t="s">
        <v>401</v>
      </c>
      <c r="E3879" s="24" t="s">
        <v>13863</v>
      </c>
      <c r="F3879" s="24" t="s">
        <v>3059</v>
      </c>
      <c r="G3879" s="24" t="s">
        <v>3060</v>
      </c>
      <c r="H3879" s="25" t="s">
        <v>13864</v>
      </c>
      <c r="I3879" s="24"/>
      <c r="J3879" s="24" t="s">
        <v>3048</v>
      </c>
      <c r="K3879" s="26">
        <v>46055</v>
      </c>
      <c r="L3879" s="26">
        <v>45705</v>
      </c>
      <c r="M3879" s="26">
        <v>46066</v>
      </c>
      <c r="N3879" s="24"/>
      <c r="O3879" s="26">
        <v>46066</v>
      </c>
      <c r="P3879" s="24" t="s">
        <v>3388</v>
      </c>
      <c r="Q3879" s="24" t="s">
        <v>3389</v>
      </c>
      <c r="R3879" s="24" t="s">
        <v>988</v>
      </c>
    </row>
    <row r="3880" spans="1:18" ht="40.200000000000003">
      <c r="A3880" s="24">
        <v>3879</v>
      </c>
      <c r="B3880" s="24" t="s">
        <v>2225</v>
      </c>
      <c r="C3880" s="29">
        <v>202641016018</v>
      </c>
      <c r="D3880" s="24" t="s">
        <v>40</v>
      </c>
      <c r="E3880" s="24" t="s">
        <v>2226</v>
      </c>
      <c r="F3880" s="24" t="s">
        <v>3091</v>
      </c>
      <c r="G3880" s="24" t="s">
        <v>4104</v>
      </c>
      <c r="H3880" s="25" t="s">
        <v>13865</v>
      </c>
      <c r="I3880" s="24" t="s">
        <v>3152</v>
      </c>
      <c r="J3880" s="24" t="s">
        <v>3048</v>
      </c>
      <c r="K3880" s="26">
        <v>46065</v>
      </c>
      <c r="L3880" s="26">
        <v>46066</v>
      </c>
      <c r="M3880" s="26">
        <v>46066</v>
      </c>
      <c r="N3880" s="26">
        <v>47009</v>
      </c>
      <c r="O3880" s="24"/>
      <c r="P3880" s="24" t="s">
        <v>3404</v>
      </c>
      <c r="Q3880" s="24" t="s">
        <v>3405</v>
      </c>
      <c r="R3880" s="24" t="s">
        <v>968</v>
      </c>
    </row>
    <row r="3881" spans="1:18" ht="53.4">
      <c r="A3881" s="24">
        <v>3880</v>
      </c>
      <c r="B3881" s="24" t="s">
        <v>13866</v>
      </c>
      <c r="C3881" s="29">
        <v>202644016108</v>
      </c>
      <c r="D3881" s="24" t="s">
        <v>40</v>
      </c>
      <c r="E3881" s="24" t="s">
        <v>13867</v>
      </c>
      <c r="F3881" s="24" t="s">
        <v>3091</v>
      </c>
      <c r="G3881" s="24" t="s">
        <v>4104</v>
      </c>
      <c r="H3881" s="25" t="s">
        <v>13868</v>
      </c>
      <c r="I3881" s="24"/>
      <c r="J3881" s="24" t="s">
        <v>3048</v>
      </c>
      <c r="K3881" s="26">
        <v>46065</v>
      </c>
      <c r="L3881" s="26">
        <v>45707</v>
      </c>
      <c r="M3881" s="26">
        <v>46066</v>
      </c>
      <c r="N3881" s="24"/>
      <c r="O3881" s="26">
        <v>46066</v>
      </c>
      <c r="P3881" s="24" t="s">
        <v>3893</v>
      </c>
      <c r="Q3881" s="24" t="s">
        <v>3894</v>
      </c>
      <c r="R3881" s="24" t="s">
        <v>988</v>
      </c>
    </row>
    <row r="3882" spans="1:18" ht="40.200000000000003">
      <c r="A3882" s="24">
        <v>3881</v>
      </c>
      <c r="B3882" s="24" t="s">
        <v>2227</v>
      </c>
      <c r="C3882" s="29">
        <v>202641016438</v>
      </c>
      <c r="D3882" s="24" t="s">
        <v>40</v>
      </c>
      <c r="E3882" s="24" t="s">
        <v>2228</v>
      </c>
      <c r="F3882" s="24" t="s">
        <v>3091</v>
      </c>
      <c r="G3882" s="24" t="s">
        <v>4104</v>
      </c>
      <c r="H3882" s="25" t="s">
        <v>13865</v>
      </c>
      <c r="I3882" s="24" t="s">
        <v>3152</v>
      </c>
      <c r="J3882" s="24" t="s">
        <v>3048</v>
      </c>
      <c r="K3882" s="26">
        <v>46066</v>
      </c>
      <c r="L3882" s="26">
        <v>46066</v>
      </c>
      <c r="M3882" s="26">
        <v>46066</v>
      </c>
      <c r="N3882" s="26">
        <v>47009</v>
      </c>
      <c r="O3882" s="24"/>
      <c r="P3882" s="24" t="s">
        <v>3404</v>
      </c>
      <c r="Q3882" s="24" t="s">
        <v>3405</v>
      </c>
      <c r="R3882" s="24" t="s">
        <v>968</v>
      </c>
    </row>
    <row r="3883" spans="1:18" ht="53.4">
      <c r="A3883" s="24">
        <v>3882</v>
      </c>
      <c r="B3883" s="24" t="s">
        <v>2229</v>
      </c>
      <c r="C3883" s="29">
        <v>202621016134</v>
      </c>
      <c r="D3883" s="24" t="s">
        <v>80</v>
      </c>
      <c r="E3883" s="24" t="s">
        <v>2230</v>
      </c>
      <c r="F3883" s="24" t="s">
        <v>3052</v>
      </c>
      <c r="G3883" s="24" t="s">
        <v>12248</v>
      </c>
      <c r="H3883" s="25" t="s">
        <v>13869</v>
      </c>
      <c r="I3883" s="24" t="s">
        <v>3152</v>
      </c>
      <c r="J3883" s="24" t="s">
        <v>3048</v>
      </c>
      <c r="K3883" s="26">
        <v>45993</v>
      </c>
      <c r="L3883" s="26">
        <v>46066</v>
      </c>
      <c r="M3883" s="26">
        <v>46066</v>
      </c>
      <c r="N3883" s="26">
        <v>47009</v>
      </c>
      <c r="O3883" s="24"/>
      <c r="P3883" s="24" t="s">
        <v>3397</v>
      </c>
      <c r="Q3883" s="24" t="s">
        <v>3398</v>
      </c>
      <c r="R3883" s="24" t="s">
        <v>968</v>
      </c>
    </row>
    <row r="3884" spans="1:18" ht="53.4">
      <c r="A3884" s="24">
        <v>3883</v>
      </c>
      <c r="B3884" s="24" t="s">
        <v>13870</v>
      </c>
      <c r="C3884" s="29">
        <v>202641016150</v>
      </c>
      <c r="D3884" s="24" t="s">
        <v>128</v>
      </c>
      <c r="E3884" s="24" t="s">
        <v>13871</v>
      </c>
      <c r="F3884" s="24" t="s">
        <v>3052</v>
      </c>
      <c r="G3884" s="24" t="s">
        <v>128</v>
      </c>
      <c r="H3884" s="25" t="s">
        <v>13872</v>
      </c>
      <c r="I3884" s="24" t="s">
        <v>23</v>
      </c>
      <c r="J3884" s="24" t="s">
        <v>3162</v>
      </c>
      <c r="K3884" s="26">
        <v>46065</v>
      </c>
      <c r="L3884" s="26">
        <v>46066</v>
      </c>
      <c r="M3884" s="26">
        <v>46066</v>
      </c>
      <c r="N3884" s="24"/>
      <c r="O3884" s="26">
        <v>46108</v>
      </c>
      <c r="P3884" s="24" t="s">
        <v>3321</v>
      </c>
      <c r="Q3884" s="24" t="s">
        <v>3322</v>
      </c>
      <c r="R3884" s="24" t="s">
        <v>988</v>
      </c>
    </row>
    <row r="3885" spans="1:18" ht="53.4">
      <c r="A3885" s="24">
        <v>3884</v>
      </c>
      <c r="B3885" s="24" t="s">
        <v>13873</v>
      </c>
      <c r="C3885" s="29">
        <v>202617016049</v>
      </c>
      <c r="D3885" s="24" t="s">
        <v>237</v>
      </c>
      <c r="E3885" s="24" t="s">
        <v>13874</v>
      </c>
      <c r="F3885" s="24" t="s">
        <v>3208</v>
      </c>
      <c r="G3885" s="24" t="s">
        <v>10718</v>
      </c>
      <c r="H3885" s="25" t="s">
        <v>13875</v>
      </c>
      <c r="I3885" s="24"/>
      <c r="J3885" s="24" t="s">
        <v>3048</v>
      </c>
      <c r="K3885" s="26">
        <v>46045</v>
      </c>
      <c r="L3885" s="26">
        <v>45131</v>
      </c>
      <c r="M3885" s="26">
        <v>46066</v>
      </c>
      <c r="N3885" s="24"/>
      <c r="O3885" s="26">
        <v>46066</v>
      </c>
      <c r="P3885" s="24" t="s">
        <v>3130</v>
      </c>
      <c r="Q3885" s="24" t="s">
        <v>3131</v>
      </c>
      <c r="R3885" s="24" t="s">
        <v>988</v>
      </c>
    </row>
    <row r="3886" spans="1:18" ht="40.200000000000003">
      <c r="A3886" s="24">
        <v>3885</v>
      </c>
      <c r="B3886" s="24" t="s">
        <v>13876</v>
      </c>
      <c r="C3886" s="29">
        <v>202647016059</v>
      </c>
      <c r="D3886" s="24" t="s">
        <v>217</v>
      </c>
      <c r="E3886" s="24" t="s">
        <v>13877</v>
      </c>
      <c r="F3886" s="24" t="s">
        <v>3045</v>
      </c>
      <c r="G3886" s="24" t="s">
        <v>3911</v>
      </c>
      <c r="H3886" s="25" t="s">
        <v>13878</v>
      </c>
      <c r="I3886" s="24"/>
      <c r="J3886" s="24" t="s">
        <v>3048</v>
      </c>
      <c r="K3886" s="26">
        <v>46058</v>
      </c>
      <c r="L3886" s="26">
        <v>45188</v>
      </c>
      <c r="M3886" s="26">
        <v>46066</v>
      </c>
      <c r="N3886" s="24"/>
      <c r="O3886" s="26">
        <v>46066</v>
      </c>
      <c r="P3886" s="24" t="s">
        <v>3098</v>
      </c>
      <c r="Q3886" s="24" t="s">
        <v>3099</v>
      </c>
      <c r="R3886" s="24" t="s">
        <v>988</v>
      </c>
    </row>
    <row r="3887" spans="1:18" ht="40.200000000000003">
      <c r="A3887" s="24">
        <v>3886</v>
      </c>
      <c r="B3887" s="24" t="s">
        <v>13879</v>
      </c>
      <c r="C3887" s="29">
        <v>202617016095</v>
      </c>
      <c r="D3887" s="24" t="s">
        <v>35</v>
      </c>
      <c r="E3887" s="24" t="s">
        <v>13880</v>
      </c>
      <c r="F3887" s="24" t="s">
        <v>3091</v>
      </c>
      <c r="G3887" s="24" t="s">
        <v>3213</v>
      </c>
      <c r="H3887" s="25" t="s">
        <v>13881</v>
      </c>
      <c r="I3887" s="24"/>
      <c r="J3887" s="24" t="s">
        <v>3048</v>
      </c>
      <c r="K3887" s="26">
        <v>46066</v>
      </c>
      <c r="L3887" s="26">
        <v>45120</v>
      </c>
      <c r="M3887" s="26">
        <v>46066</v>
      </c>
      <c r="N3887" s="24"/>
      <c r="O3887" s="26">
        <v>46066</v>
      </c>
      <c r="P3887" s="24" t="s">
        <v>3968</v>
      </c>
      <c r="Q3887" s="24" t="s">
        <v>3969</v>
      </c>
      <c r="R3887" s="24" t="s">
        <v>988</v>
      </c>
    </row>
    <row r="3888" spans="1:18" ht="40.200000000000003">
      <c r="A3888" s="24">
        <v>3887</v>
      </c>
      <c r="B3888" s="24" t="s">
        <v>2231</v>
      </c>
      <c r="C3888" s="29">
        <v>202641016133</v>
      </c>
      <c r="D3888" s="24" t="s">
        <v>69</v>
      </c>
      <c r="E3888" s="24" t="s">
        <v>649</v>
      </c>
      <c r="F3888" s="24" t="s">
        <v>3052</v>
      </c>
      <c r="G3888" s="24" t="s">
        <v>69</v>
      </c>
      <c r="H3888" s="25" t="s">
        <v>13882</v>
      </c>
      <c r="I3888" s="24" t="s">
        <v>3152</v>
      </c>
      <c r="J3888" s="24" t="s">
        <v>3048</v>
      </c>
      <c r="K3888" s="26">
        <v>46014</v>
      </c>
      <c r="L3888" s="26">
        <v>46066</v>
      </c>
      <c r="M3888" s="26">
        <v>46066</v>
      </c>
      <c r="N3888" s="26">
        <v>47009</v>
      </c>
      <c r="O3888" s="24"/>
      <c r="P3888" s="24" t="s">
        <v>3422</v>
      </c>
      <c r="Q3888" s="24" t="s">
        <v>3423</v>
      </c>
      <c r="R3888" s="24" t="s">
        <v>968</v>
      </c>
    </row>
    <row r="3889" spans="1:18" ht="27">
      <c r="A3889" s="24">
        <v>3888</v>
      </c>
      <c r="B3889" s="24" t="s">
        <v>13883</v>
      </c>
      <c r="C3889" s="29">
        <v>202647016158</v>
      </c>
      <c r="D3889" s="24" t="s">
        <v>210</v>
      </c>
      <c r="E3889" s="24" t="s">
        <v>13884</v>
      </c>
      <c r="F3889" s="24" t="s">
        <v>3059</v>
      </c>
      <c r="G3889" s="24" t="s">
        <v>13885</v>
      </c>
      <c r="H3889" s="25" t="s">
        <v>13886</v>
      </c>
      <c r="I3889" s="24"/>
      <c r="J3889" s="24" t="s">
        <v>3048</v>
      </c>
      <c r="K3889" s="26">
        <v>46021</v>
      </c>
      <c r="L3889" s="26">
        <v>45120</v>
      </c>
      <c r="M3889" s="26">
        <v>46066</v>
      </c>
      <c r="N3889" s="24"/>
      <c r="O3889" s="26">
        <v>46066</v>
      </c>
      <c r="P3889" s="24" t="s">
        <v>8482</v>
      </c>
      <c r="Q3889" s="24" t="s">
        <v>8483</v>
      </c>
      <c r="R3889" s="24" t="s">
        <v>988</v>
      </c>
    </row>
    <row r="3890" spans="1:18" ht="27">
      <c r="A3890" s="24">
        <v>3889</v>
      </c>
      <c r="B3890" s="24" t="s">
        <v>13887</v>
      </c>
      <c r="C3890" s="29">
        <v>202617016058</v>
      </c>
      <c r="D3890" s="24" t="s">
        <v>157</v>
      </c>
      <c r="E3890" s="24" t="s">
        <v>13888</v>
      </c>
      <c r="F3890" s="24" t="s">
        <v>3208</v>
      </c>
      <c r="G3890" s="24" t="s">
        <v>5490</v>
      </c>
      <c r="H3890" s="25" t="s">
        <v>13889</v>
      </c>
      <c r="I3890" s="24"/>
      <c r="J3890" s="24" t="s">
        <v>3334</v>
      </c>
      <c r="K3890" s="26">
        <v>46027</v>
      </c>
      <c r="L3890" s="26">
        <v>45131</v>
      </c>
      <c r="M3890" s="26">
        <v>46066</v>
      </c>
      <c r="N3890" s="24"/>
      <c r="O3890" s="26">
        <v>46066</v>
      </c>
      <c r="P3890" s="24" t="s">
        <v>3695</v>
      </c>
      <c r="Q3890" s="24" t="s">
        <v>3085</v>
      </c>
      <c r="R3890" s="24" t="s">
        <v>988</v>
      </c>
    </row>
    <row r="3891" spans="1:18" ht="40.200000000000003">
      <c r="A3891" s="24">
        <v>3890</v>
      </c>
      <c r="B3891" s="24" t="s">
        <v>13890</v>
      </c>
      <c r="C3891" s="29">
        <v>202617016431</v>
      </c>
      <c r="D3891" s="24" t="s">
        <v>32</v>
      </c>
      <c r="E3891" s="24" t="s">
        <v>13891</v>
      </c>
      <c r="F3891" s="24" t="s">
        <v>3066</v>
      </c>
      <c r="G3891" s="24" t="s">
        <v>3067</v>
      </c>
      <c r="H3891" s="25" t="s">
        <v>13892</v>
      </c>
      <c r="I3891" s="24"/>
      <c r="J3891" s="24" t="s">
        <v>3048</v>
      </c>
      <c r="K3891" s="26">
        <v>46063</v>
      </c>
      <c r="L3891" s="26">
        <v>45169</v>
      </c>
      <c r="M3891" s="26">
        <v>46066</v>
      </c>
      <c r="N3891" s="24"/>
      <c r="O3891" s="26">
        <v>46066</v>
      </c>
      <c r="P3891" s="24" t="s">
        <v>3254</v>
      </c>
      <c r="Q3891" s="24" t="s">
        <v>3255</v>
      </c>
      <c r="R3891" s="24" t="s">
        <v>988</v>
      </c>
    </row>
    <row r="3892" spans="1:18" ht="40.200000000000003">
      <c r="A3892" s="24">
        <v>3891</v>
      </c>
      <c r="B3892" s="24" t="s">
        <v>13893</v>
      </c>
      <c r="C3892" s="29">
        <v>202617016350</v>
      </c>
      <c r="D3892" s="24" t="s">
        <v>32</v>
      </c>
      <c r="E3892" s="24" t="s">
        <v>13894</v>
      </c>
      <c r="F3892" s="24" t="s">
        <v>3066</v>
      </c>
      <c r="G3892" s="24" t="s">
        <v>3067</v>
      </c>
      <c r="H3892" s="25" t="s">
        <v>13895</v>
      </c>
      <c r="I3892" s="24"/>
      <c r="J3892" s="24" t="s">
        <v>3048</v>
      </c>
      <c r="K3892" s="26">
        <v>46055</v>
      </c>
      <c r="L3892" s="26">
        <v>45322</v>
      </c>
      <c r="M3892" s="26">
        <v>46066</v>
      </c>
      <c r="N3892" s="24"/>
      <c r="O3892" s="26">
        <v>46066</v>
      </c>
      <c r="P3892" s="24" t="s">
        <v>3141</v>
      </c>
      <c r="Q3892" s="24" t="s">
        <v>3142</v>
      </c>
      <c r="R3892" s="24" t="s">
        <v>988</v>
      </c>
    </row>
    <row r="3893" spans="1:18" ht="53.4">
      <c r="A3893" s="24">
        <v>3892</v>
      </c>
      <c r="B3893" s="24" t="s">
        <v>13896</v>
      </c>
      <c r="C3893" s="29">
        <v>202647016086</v>
      </c>
      <c r="D3893" s="24" t="s">
        <v>50</v>
      </c>
      <c r="E3893" s="24" t="s">
        <v>13897</v>
      </c>
      <c r="F3893" s="24" t="s">
        <v>3066</v>
      </c>
      <c r="G3893" s="24" t="s">
        <v>3319</v>
      </c>
      <c r="H3893" s="25" t="s">
        <v>13898</v>
      </c>
      <c r="I3893" s="24"/>
      <c r="J3893" s="24" t="s">
        <v>3048</v>
      </c>
      <c r="K3893" s="26">
        <v>45959</v>
      </c>
      <c r="L3893" s="26">
        <v>45127</v>
      </c>
      <c r="M3893" s="26">
        <v>46066</v>
      </c>
      <c r="N3893" s="24"/>
      <c r="O3893" s="26">
        <v>46066</v>
      </c>
      <c r="P3893" s="24" t="s">
        <v>3079</v>
      </c>
      <c r="Q3893" s="24" t="s">
        <v>3080</v>
      </c>
      <c r="R3893" s="24" t="s">
        <v>988</v>
      </c>
    </row>
    <row r="3894" spans="1:18" ht="40.200000000000003">
      <c r="A3894" s="24">
        <v>3893</v>
      </c>
      <c r="B3894" s="24" t="s">
        <v>13899</v>
      </c>
      <c r="C3894" s="29">
        <v>202647016050</v>
      </c>
      <c r="D3894" s="24" t="s">
        <v>55</v>
      </c>
      <c r="E3894" s="24" t="s">
        <v>13900</v>
      </c>
      <c r="F3894" s="24" t="s">
        <v>3091</v>
      </c>
      <c r="G3894" s="24" t="s">
        <v>192</v>
      </c>
      <c r="H3894" s="25" t="s">
        <v>13901</v>
      </c>
      <c r="I3894" s="24"/>
      <c r="J3894" s="24" t="s">
        <v>3048</v>
      </c>
      <c r="K3894" s="26">
        <v>46058</v>
      </c>
      <c r="L3894" s="26">
        <v>45146</v>
      </c>
      <c r="M3894" s="26">
        <v>46066</v>
      </c>
      <c r="N3894" s="24"/>
      <c r="O3894" s="26">
        <v>46066</v>
      </c>
      <c r="P3894" s="24" t="s">
        <v>3893</v>
      </c>
      <c r="Q3894" s="24" t="s">
        <v>3894</v>
      </c>
      <c r="R3894" s="24" t="s">
        <v>988</v>
      </c>
    </row>
    <row r="3895" spans="1:18" ht="53.4">
      <c r="A3895" s="24">
        <v>3894</v>
      </c>
      <c r="B3895" s="24" t="s">
        <v>874</v>
      </c>
      <c r="C3895" s="29">
        <v>202614016094</v>
      </c>
      <c r="D3895" s="24" t="s">
        <v>78</v>
      </c>
      <c r="E3895" s="24" t="s">
        <v>875</v>
      </c>
      <c r="F3895" s="24" t="s">
        <v>3066</v>
      </c>
      <c r="G3895" s="24" t="s">
        <v>3077</v>
      </c>
      <c r="H3895" s="25" t="s">
        <v>13902</v>
      </c>
      <c r="I3895" s="24"/>
      <c r="J3895" s="24" t="s">
        <v>3048</v>
      </c>
      <c r="K3895" s="26">
        <v>45968</v>
      </c>
      <c r="L3895" s="26">
        <v>45728</v>
      </c>
      <c r="M3895" s="26">
        <v>46066</v>
      </c>
      <c r="N3895" s="26">
        <v>46672</v>
      </c>
      <c r="O3895" s="24"/>
      <c r="P3895" s="24" t="s">
        <v>3075</v>
      </c>
      <c r="Q3895" s="24" t="s">
        <v>3076</v>
      </c>
      <c r="R3895" s="24" t="s">
        <v>650</v>
      </c>
    </row>
    <row r="3896" spans="1:18" ht="66.599999999999994">
      <c r="A3896" s="24">
        <v>3895</v>
      </c>
      <c r="B3896" s="24" t="s">
        <v>13903</v>
      </c>
      <c r="C3896" s="29">
        <v>202647016136</v>
      </c>
      <c r="D3896" s="24" t="s">
        <v>82</v>
      </c>
      <c r="E3896" s="24" t="s">
        <v>649</v>
      </c>
      <c r="F3896" s="24" t="s">
        <v>3045</v>
      </c>
      <c r="G3896" s="24" t="s">
        <v>6009</v>
      </c>
      <c r="H3896" s="25" t="s">
        <v>13904</v>
      </c>
      <c r="I3896" s="24"/>
      <c r="J3896" s="24" t="s">
        <v>3048</v>
      </c>
      <c r="K3896" s="26">
        <v>45959</v>
      </c>
      <c r="L3896" s="26">
        <v>45198</v>
      </c>
      <c r="M3896" s="26">
        <v>46066</v>
      </c>
      <c r="N3896" s="24"/>
      <c r="O3896" s="26">
        <v>46066</v>
      </c>
      <c r="P3896" s="24" t="s">
        <v>3062</v>
      </c>
      <c r="Q3896" s="24" t="s">
        <v>3063</v>
      </c>
      <c r="R3896" s="24" t="s">
        <v>988</v>
      </c>
    </row>
    <row r="3897" spans="1:18" ht="40.200000000000003">
      <c r="A3897" s="24">
        <v>3896</v>
      </c>
      <c r="B3897" s="24" t="s">
        <v>13905</v>
      </c>
      <c r="C3897" s="29">
        <v>202617016399</v>
      </c>
      <c r="D3897" s="24" t="s">
        <v>36</v>
      </c>
      <c r="E3897" s="24" t="s">
        <v>13906</v>
      </c>
      <c r="F3897" s="24" t="s">
        <v>3091</v>
      </c>
      <c r="G3897" s="24" t="s">
        <v>3139</v>
      </c>
      <c r="H3897" s="25" t="s">
        <v>13907</v>
      </c>
      <c r="I3897" s="24"/>
      <c r="J3897" s="24" t="s">
        <v>3048</v>
      </c>
      <c r="K3897" s="26">
        <v>46059</v>
      </c>
      <c r="L3897" s="26">
        <v>45145</v>
      </c>
      <c r="M3897" s="26">
        <v>46066</v>
      </c>
      <c r="N3897" s="24"/>
      <c r="O3897" s="26">
        <v>46066</v>
      </c>
      <c r="P3897" s="24" t="s">
        <v>3634</v>
      </c>
      <c r="Q3897" s="24" t="s">
        <v>3322</v>
      </c>
      <c r="R3897" s="24" t="s">
        <v>988</v>
      </c>
    </row>
    <row r="3898" spans="1:18" ht="40.200000000000003">
      <c r="A3898" s="24">
        <v>3897</v>
      </c>
      <c r="B3898" s="24" t="s">
        <v>2232</v>
      </c>
      <c r="C3898" s="29">
        <v>202611016012</v>
      </c>
      <c r="D3898" s="24" t="s">
        <v>54</v>
      </c>
      <c r="E3898" s="24" t="s">
        <v>2233</v>
      </c>
      <c r="F3898" s="24" t="s">
        <v>3091</v>
      </c>
      <c r="G3898" s="24" t="s">
        <v>54</v>
      </c>
      <c r="H3898" s="25" t="s">
        <v>13908</v>
      </c>
      <c r="I3898" s="24" t="s">
        <v>3152</v>
      </c>
      <c r="J3898" s="24" t="s">
        <v>8446</v>
      </c>
      <c r="K3898" s="26">
        <v>46059</v>
      </c>
      <c r="L3898" s="26">
        <v>46066</v>
      </c>
      <c r="M3898" s="26">
        <v>46066</v>
      </c>
      <c r="N3898" s="26">
        <v>47009</v>
      </c>
      <c r="O3898" s="24"/>
      <c r="P3898" s="24" t="s">
        <v>3305</v>
      </c>
      <c r="Q3898" s="24" t="s">
        <v>3306</v>
      </c>
      <c r="R3898" s="24" t="s">
        <v>968</v>
      </c>
    </row>
    <row r="3899" spans="1:18" ht="40.200000000000003">
      <c r="A3899" s="24">
        <v>3898</v>
      </c>
      <c r="B3899" s="24" t="s">
        <v>2234</v>
      </c>
      <c r="C3899" s="29">
        <v>202641016005</v>
      </c>
      <c r="D3899" s="24" t="s">
        <v>42</v>
      </c>
      <c r="E3899" s="24" t="s">
        <v>2235</v>
      </c>
      <c r="F3899" s="24" t="s">
        <v>3045</v>
      </c>
      <c r="G3899" s="24" t="s">
        <v>3252</v>
      </c>
      <c r="H3899" s="25" t="s">
        <v>13909</v>
      </c>
      <c r="I3899" s="24" t="s">
        <v>3152</v>
      </c>
      <c r="J3899" s="24" t="s">
        <v>3048</v>
      </c>
      <c r="K3899" s="26">
        <v>46065</v>
      </c>
      <c r="L3899" s="26">
        <v>46066</v>
      </c>
      <c r="M3899" s="26">
        <v>46066</v>
      </c>
      <c r="N3899" s="26">
        <v>47009</v>
      </c>
      <c r="O3899" s="24"/>
      <c r="P3899" s="24" t="s">
        <v>3093</v>
      </c>
      <c r="Q3899" s="24" t="s">
        <v>3094</v>
      </c>
      <c r="R3899" s="24" t="s">
        <v>968</v>
      </c>
    </row>
    <row r="3900" spans="1:18" ht="40.200000000000003">
      <c r="A3900" s="24">
        <v>3899</v>
      </c>
      <c r="B3900" s="24" t="s">
        <v>13910</v>
      </c>
      <c r="C3900" s="29">
        <v>202641016400</v>
      </c>
      <c r="D3900" s="24" t="s">
        <v>43</v>
      </c>
      <c r="E3900" s="24" t="s">
        <v>13911</v>
      </c>
      <c r="F3900" s="24" t="s">
        <v>3052</v>
      </c>
      <c r="G3900" s="24" t="s">
        <v>43</v>
      </c>
      <c r="H3900" s="25" t="s">
        <v>13912</v>
      </c>
      <c r="I3900" s="24" t="s">
        <v>23</v>
      </c>
      <c r="J3900" s="24" t="s">
        <v>3048</v>
      </c>
      <c r="K3900" s="26">
        <v>46002</v>
      </c>
      <c r="L3900" s="26">
        <v>46066</v>
      </c>
      <c r="M3900" s="26">
        <v>46066</v>
      </c>
      <c r="N3900" s="24"/>
      <c r="O3900" s="26">
        <v>46066</v>
      </c>
      <c r="P3900" s="24" t="s">
        <v>3289</v>
      </c>
      <c r="Q3900" s="24" t="s">
        <v>3290</v>
      </c>
      <c r="R3900" s="24" t="s">
        <v>988</v>
      </c>
    </row>
    <row r="3901" spans="1:18" ht="40.200000000000003">
      <c r="A3901" s="24">
        <v>3900</v>
      </c>
      <c r="B3901" s="24" t="s">
        <v>13913</v>
      </c>
      <c r="C3901" s="29">
        <v>202641016423</v>
      </c>
      <c r="D3901" s="24" t="s">
        <v>43</v>
      </c>
      <c r="E3901" s="24" t="s">
        <v>13914</v>
      </c>
      <c r="F3901" s="24" t="s">
        <v>3052</v>
      </c>
      <c r="G3901" s="24" t="s">
        <v>43</v>
      </c>
      <c r="H3901" s="25" t="s">
        <v>13915</v>
      </c>
      <c r="I3901" s="24" t="s">
        <v>23</v>
      </c>
      <c r="J3901" s="24" t="s">
        <v>3048</v>
      </c>
      <c r="K3901" s="26">
        <v>46066</v>
      </c>
      <c r="L3901" s="26">
        <v>46066</v>
      </c>
      <c r="M3901" s="26">
        <v>46066</v>
      </c>
      <c r="N3901" s="24"/>
      <c r="O3901" s="26">
        <v>46066</v>
      </c>
      <c r="P3901" s="24" t="s">
        <v>3049</v>
      </c>
      <c r="Q3901" s="24" t="s">
        <v>3050</v>
      </c>
      <c r="R3901" s="24" t="s">
        <v>988</v>
      </c>
    </row>
    <row r="3902" spans="1:18" ht="79.8">
      <c r="A3902" s="24">
        <v>3901</v>
      </c>
      <c r="B3902" s="24" t="s">
        <v>13916</v>
      </c>
      <c r="C3902" s="29">
        <v>202617016024</v>
      </c>
      <c r="D3902" s="24" t="s">
        <v>34</v>
      </c>
      <c r="E3902" s="24" t="s">
        <v>13917</v>
      </c>
      <c r="F3902" s="24" t="s">
        <v>3066</v>
      </c>
      <c r="G3902" s="24" t="s">
        <v>3067</v>
      </c>
      <c r="H3902" s="25" t="s">
        <v>13918</v>
      </c>
      <c r="I3902" s="24"/>
      <c r="J3902" s="24" t="s">
        <v>3048</v>
      </c>
      <c r="K3902" s="26">
        <v>46044</v>
      </c>
      <c r="L3902" s="26">
        <v>45155</v>
      </c>
      <c r="M3902" s="26">
        <v>46066</v>
      </c>
      <c r="N3902" s="24"/>
      <c r="O3902" s="26">
        <v>46066</v>
      </c>
      <c r="P3902" s="24" t="s">
        <v>3204</v>
      </c>
      <c r="Q3902" s="24" t="s">
        <v>3205</v>
      </c>
      <c r="R3902" s="24" t="s">
        <v>988</v>
      </c>
    </row>
    <row r="3903" spans="1:18" ht="40.200000000000003">
      <c r="A3903" s="24">
        <v>3902</v>
      </c>
      <c r="B3903" s="24" t="s">
        <v>13919</v>
      </c>
      <c r="C3903" s="29">
        <v>202617016156</v>
      </c>
      <c r="D3903" s="24" t="s">
        <v>31</v>
      </c>
      <c r="E3903" s="24" t="s">
        <v>13920</v>
      </c>
      <c r="F3903" s="24" t="s">
        <v>3091</v>
      </c>
      <c r="G3903" s="24" t="s">
        <v>31</v>
      </c>
      <c r="H3903" s="25" t="s">
        <v>13921</v>
      </c>
      <c r="I3903" s="24"/>
      <c r="J3903" s="24" t="s">
        <v>3048</v>
      </c>
      <c r="K3903" s="26">
        <v>46062</v>
      </c>
      <c r="L3903" s="26">
        <v>46066</v>
      </c>
      <c r="M3903" s="26">
        <v>46066</v>
      </c>
      <c r="N3903" s="24"/>
      <c r="O3903" s="26">
        <v>46066</v>
      </c>
      <c r="P3903" s="24" t="s">
        <v>3364</v>
      </c>
      <c r="Q3903" s="24" t="s">
        <v>3255</v>
      </c>
      <c r="R3903" s="24" t="s">
        <v>988</v>
      </c>
    </row>
    <row r="3904" spans="1:18" ht="53.4">
      <c r="A3904" s="24">
        <v>3903</v>
      </c>
      <c r="B3904" s="24" t="s">
        <v>13922</v>
      </c>
      <c r="C3904" s="29">
        <v>202647016074</v>
      </c>
      <c r="D3904" s="24" t="s">
        <v>31</v>
      </c>
      <c r="E3904" s="24" t="s">
        <v>13923</v>
      </c>
      <c r="F3904" s="24" t="s">
        <v>3091</v>
      </c>
      <c r="G3904" s="24" t="s">
        <v>31</v>
      </c>
      <c r="H3904" s="25" t="s">
        <v>13924</v>
      </c>
      <c r="I3904" s="24"/>
      <c r="J3904" s="24" t="s">
        <v>3048</v>
      </c>
      <c r="K3904" s="26">
        <v>46062</v>
      </c>
      <c r="L3904" s="26">
        <v>45211</v>
      </c>
      <c r="M3904" s="26">
        <v>46066</v>
      </c>
      <c r="N3904" s="24"/>
      <c r="O3904" s="26">
        <v>46066</v>
      </c>
      <c r="P3904" s="24" t="s">
        <v>3098</v>
      </c>
      <c r="Q3904" s="24" t="s">
        <v>3099</v>
      </c>
      <c r="R3904" s="24" t="s">
        <v>988</v>
      </c>
    </row>
    <row r="3905" spans="1:18" ht="53.4">
      <c r="A3905" s="24">
        <v>3904</v>
      </c>
      <c r="B3905" s="24" t="s">
        <v>13925</v>
      </c>
      <c r="C3905" s="29">
        <v>202647016009</v>
      </c>
      <c r="D3905" s="24" t="s">
        <v>31</v>
      </c>
      <c r="E3905" s="24" t="s">
        <v>13926</v>
      </c>
      <c r="F3905" s="24" t="s">
        <v>3091</v>
      </c>
      <c r="G3905" s="24" t="s">
        <v>31</v>
      </c>
      <c r="H3905" s="25" t="s">
        <v>13927</v>
      </c>
      <c r="I3905" s="24"/>
      <c r="J3905" s="24" t="s">
        <v>3048</v>
      </c>
      <c r="K3905" s="26">
        <v>46062</v>
      </c>
      <c r="L3905" s="26">
        <v>45231</v>
      </c>
      <c r="M3905" s="26">
        <v>46066</v>
      </c>
      <c r="N3905" s="24"/>
      <c r="O3905" s="26">
        <v>46066</v>
      </c>
      <c r="P3905" s="24" t="s">
        <v>4022</v>
      </c>
      <c r="Q3905" s="24" t="s">
        <v>3104</v>
      </c>
      <c r="R3905" s="24" t="s">
        <v>988</v>
      </c>
    </row>
    <row r="3906" spans="1:18" ht="40.200000000000003">
      <c r="A3906" s="24">
        <v>3905</v>
      </c>
      <c r="B3906" s="24" t="s">
        <v>13928</v>
      </c>
      <c r="C3906" s="29">
        <v>202647016115</v>
      </c>
      <c r="D3906" s="24" t="s">
        <v>31</v>
      </c>
      <c r="E3906" s="24" t="s">
        <v>13929</v>
      </c>
      <c r="F3906" s="24" t="s">
        <v>3091</v>
      </c>
      <c r="G3906" s="24" t="s">
        <v>31</v>
      </c>
      <c r="H3906" s="25" t="s">
        <v>13930</v>
      </c>
      <c r="I3906" s="24"/>
      <c r="J3906" s="24" t="s">
        <v>3048</v>
      </c>
      <c r="K3906" s="26">
        <v>46062</v>
      </c>
      <c r="L3906" s="26">
        <v>45215</v>
      </c>
      <c r="M3906" s="26">
        <v>46066</v>
      </c>
      <c r="N3906" s="24"/>
      <c r="O3906" s="26">
        <v>46066</v>
      </c>
      <c r="P3906" s="24" t="s">
        <v>3272</v>
      </c>
      <c r="Q3906" s="24" t="s">
        <v>3273</v>
      </c>
      <c r="R3906" s="24" t="s">
        <v>988</v>
      </c>
    </row>
    <row r="3907" spans="1:18" ht="53.4">
      <c r="A3907" s="24">
        <v>3906</v>
      </c>
      <c r="B3907" s="24" t="s">
        <v>13931</v>
      </c>
      <c r="C3907" s="29">
        <v>202647016004</v>
      </c>
      <c r="D3907" s="24" t="s">
        <v>31</v>
      </c>
      <c r="E3907" s="24" t="s">
        <v>13932</v>
      </c>
      <c r="F3907" s="24" t="s">
        <v>3091</v>
      </c>
      <c r="G3907" s="24" t="s">
        <v>31</v>
      </c>
      <c r="H3907" s="25" t="s">
        <v>13933</v>
      </c>
      <c r="I3907" s="24"/>
      <c r="J3907" s="24" t="s">
        <v>3048</v>
      </c>
      <c r="K3907" s="26">
        <v>46062</v>
      </c>
      <c r="L3907" s="26">
        <v>45233</v>
      </c>
      <c r="M3907" s="26">
        <v>46066</v>
      </c>
      <c r="N3907" s="24"/>
      <c r="O3907" s="26">
        <v>46066</v>
      </c>
      <c r="P3907" s="24" t="s">
        <v>3215</v>
      </c>
      <c r="Q3907" s="24" t="s">
        <v>3216</v>
      </c>
      <c r="R3907" s="24" t="s">
        <v>988</v>
      </c>
    </row>
    <row r="3908" spans="1:18" ht="93">
      <c r="A3908" s="24">
        <v>3907</v>
      </c>
      <c r="B3908" s="24" t="s">
        <v>13934</v>
      </c>
      <c r="C3908" s="29">
        <v>202617016741</v>
      </c>
      <c r="D3908" s="24" t="s">
        <v>124</v>
      </c>
      <c r="E3908" s="24" t="s">
        <v>13935</v>
      </c>
      <c r="F3908" s="24" t="s">
        <v>3066</v>
      </c>
      <c r="G3908" s="24" t="s">
        <v>13936</v>
      </c>
      <c r="H3908" s="25" t="s">
        <v>13937</v>
      </c>
      <c r="I3908" s="24"/>
      <c r="J3908" s="24" t="s">
        <v>3048</v>
      </c>
      <c r="K3908" s="26">
        <v>46042</v>
      </c>
      <c r="L3908" s="26">
        <v>45156</v>
      </c>
      <c r="M3908" s="26">
        <v>46069</v>
      </c>
      <c r="N3908" s="24"/>
      <c r="O3908" s="26">
        <v>46069</v>
      </c>
      <c r="P3908" s="24" t="s">
        <v>3233</v>
      </c>
      <c r="Q3908" s="24" t="s">
        <v>3234</v>
      </c>
      <c r="R3908" s="24" t="s">
        <v>988</v>
      </c>
    </row>
    <row r="3909" spans="1:18" ht="40.200000000000003">
      <c r="A3909" s="24">
        <v>3908</v>
      </c>
      <c r="B3909" s="24" t="s">
        <v>2258</v>
      </c>
      <c r="C3909" s="29">
        <v>202611017210</v>
      </c>
      <c r="D3909" s="24" t="s">
        <v>120</v>
      </c>
      <c r="E3909" s="24" t="s">
        <v>2259</v>
      </c>
      <c r="F3909" s="24" t="s">
        <v>3091</v>
      </c>
      <c r="G3909" s="24" t="s">
        <v>13938</v>
      </c>
      <c r="H3909" s="25" t="s">
        <v>13939</v>
      </c>
      <c r="I3909" s="24" t="s">
        <v>3152</v>
      </c>
      <c r="J3909" s="24" t="s">
        <v>3048</v>
      </c>
      <c r="K3909" s="26">
        <v>46062</v>
      </c>
      <c r="L3909" s="26">
        <v>46069</v>
      </c>
      <c r="M3909" s="26">
        <v>46069</v>
      </c>
      <c r="N3909" s="26">
        <v>47012</v>
      </c>
      <c r="O3909" s="24"/>
      <c r="P3909" s="24" t="s">
        <v>3141</v>
      </c>
      <c r="Q3909" s="24" t="s">
        <v>3142</v>
      </c>
      <c r="R3909" s="24" t="s">
        <v>968</v>
      </c>
    </row>
    <row r="3910" spans="1:18" ht="40.200000000000003">
      <c r="A3910" s="24">
        <v>3909</v>
      </c>
      <c r="B3910" s="24" t="s">
        <v>2256</v>
      </c>
      <c r="C3910" s="29">
        <v>202641017257</v>
      </c>
      <c r="D3910" s="24" t="s">
        <v>131</v>
      </c>
      <c r="E3910" s="24" t="s">
        <v>2257</v>
      </c>
      <c r="F3910" s="24" t="s">
        <v>3052</v>
      </c>
      <c r="G3910" s="24" t="s">
        <v>13940</v>
      </c>
      <c r="H3910" s="25" t="s">
        <v>13941</v>
      </c>
      <c r="I3910" s="24" t="s">
        <v>23</v>
      </c>
      <c r="J3910" s="24" t="s">
        <v>3470</v>
      </c>
      <c r="K3910" s="26">
        <v>46066</v>
      </c>
      <c r="L3910" s="26">
        <v>46069</v>
      </c>
      <c r="M3910" s="26">
        <v>46069</v>
      </c>
      <c r="N3910" s="26">
        <v>47012</v>
      </c>
      <c r="O3910" s="24"/>
      <c r="P3910" s="24" t="s">
        <v>3093</v>
      </c>
      <c r="Q3910" s="24" t="s">
        <v>3094</v>
      </c>
      <c r="R3910" s="24" t="s">
        <v>974</v>
      </c>
    </row>
    <row r="3911" spans="1:18" ht="53.4">
      <c r="A3911" s="24">
        <v>3910</v>
      </c>
      <c r="B3911" s="24" t="s">
        <v>2254</v>
      </c>
      <c r="C3911" s="29">
        <v>202641017261</v>
      </c>
      <c r="D3911" s="24" t="s">
        <v>131</v>
      </c>
      <c r="E3911" s="24" t="s">
        <v>2255</v>
      </c>
      <c r="F3911" s="24" t="s">
        <v>3052</v>
      </c>
      <c r="G3911" s="24" t="s">
        <v>13940</v>
      </c>
      <c r="H3911" s="25" t="s">
        <v>13942</v>
      </c>
      <c r="I3911" s="24" t="s">
        <v>23</v>
      </c>
      <c r="J3911" s="24" t="s">
        <v>3470</v>
      </c>
      <c r="K3911" s="26">
        <v>46066</v>
      </c>
      <c r="L3911" s="26">
        <v>46069</v>
      </c>
      <c r="M3911" s="26">
        <v>46069</v>
      </c>
      <c r="N3911" s="26">
        <v>47012</v>
      </c>
      <c r="O3911" s="24"/>
      <c r="P3911" s="24" t="s">
        <v>3093</v>
      </c>
      <c r="Q3911" s="24" t="s">
        <v>3094</v>
      </c>
      <c r="R3911" s="24" t="s">
        <v>974</v>
      </c>
    </row>
    <row r="3912" spans="1:18" ht="53.4">
      <c r="A3912" s="24">
        <v>3911</v>
      </c>
      <c r="B3912" s="24" t="s">
        <v>2250</v>
      </c>
      <c r="C3912" s="29">
        <v>202641017270</v>
      </c>
      <c r="D3912" s="24" t="s">
        <v>131</v>
      </c>
      <c r="E3912" s="24" t="s">
        <v>2251</v>
      </c>
      <c r="F3912" s="24" t="s">
        <v>3052</v>
      </c>
      <c r="G3912" s="24" t="s">
        <v>13940</v>
      </c>
      <c r="H3912" s="25" t="s">
        <v>13943</v>
      </c>
      <c r="I3912" s="24" t="s">
        <v>23</v>
      </c>
      <c r="J3912" s="24" t="s">
        <v>3470</v>
      </c>
      <c r="K3912" s="26">
        <v>46066</v>
      </c>
      <c r="L3912" s="26">
        <v>46069</v>
      </c>
      <c r="M3912" s="26">
        <v>46069</v>
      </c>
      <c r="N3912" s="26">
        <v>47012</v>
      </c>
      <c r="O3912" s="24"/>
      <c r="P3912" s="24" t="s">
        <v>3968</v>
      </c>
      <c r="Q3912" s="24" t="s">
        <v>3969</v>
      </c>
      <c r="R3912" s="24" t="s">
        <v>974</v>
      </c>
    </row>
    <row r="3913" spans="1:18" ht="53.4">
      <c r="A3913" s="24">
        <v>3912</v>
      </c>
      <c r="B3913" s="24" t="s">
        <v>2248</v>
      </c>
      <c r="C3913" s="29">
        <v>202641017305</v>
      </c>
      <c r="D3913" s="24" t="s">
        <v>131</v>
      </c>
      <c r="E3913" s="24" t="s">
        <v>2249</v>
      </c>
      <c r="F3913" s="24" t="s">
        <v>3052</v>
      </c>
      <c r="G3913" s="24" t="s">
        <v>13940</v>
      </c>
      <c r="H3913" s="25" t="s">
        <v>13944</v>
      </c>
      <c r="I3913" s="24" t="s">
        <v>23</v>
      </c>
      <c r="J3913" s="24" t="s">
        <v>3470</v>
      </c>
      <c r="K3913" s="26">
        <v>46066</v>
      </c>
      <c r="L3913" s="26">
        <v>46069</v>
      </c>
      <c r="M3913" s="26">
        <v>46069</v>
      </c>
      <c r="N3913" s="26">
        <v>47012</v>
      </c>
      <c r="O3913" s="24"/>
      <c r="P3913" s="24" t="s">
        <v>3968</v>
      </c>
      <c r="Q3913" s="24" t="s">
        <v>3969</v>
      </c>
      <c r="R3913" s="24" t="s">
        <v>974</v>
      </c>
    </row>
    <row r="3914" spans="1:18" ht="40.200000000000003">
      <c r="A3914" s="24">
        <v>3913</v>
      </c>
      <c r="B3914" s="24" t="s">
        <v>2252</v>
      </c>
      <c r="C3914" s="29">
        <v>202641017288</v>
      </c>
      <c r="D3914" s="24" t="s">
        <v>131</v>
      </c>
      <c r="E3914" s="24" t="s">
        <v>2253</v>
      </c>
      <c r="F3914" s="24" t="s">
        <v>3052</v>
      </c>
      <c r="G3914" s="24" t="s">
        <v>13940</v>
      </c>
      <c r="H3914" s="25" t="s">
        <v>13945</v>
      </c>
      <c r="I3914" s="24" t="s">
        <v>23</v>
      </c>
      <c r="J3914" s="24" t="s">
        <v>3470</v>
      </c>
      <c r="K3914" s="26">
        <v>46066</v>
      </c>
      <c r="L3914" s="26">
        <v>46069</v>
      </c>
      <c r="M3914" s="26">
        <v>46069</v>
      </c>
      <c r="N3914" s="26">
        <v>47012</v>
      </c>
      <c r="O3914" s="24"/>
      <c r="P3914" s="24" t="s">
        <v>4022</v>
      </c>
      <c r="Q3914" s="24" t="s">
        <v>3104</v>
      </c>
      <c r="R3914" s="24" t="s">
        <v>974</v>
      </c>
    </row>
    <row r="3915" spans="1:18" ht="40.200000000000003">
      <c r="A3915" s="24">
        <v>3914</v>
      </c>
      <c r="B3915" s="24" t="s">
        <v>2244</v>
      </c>
      <c r="C3915" s="29">
        <v>202641017281</v>
      </c>
      <c r="D3915" s="24" t="s">
        <v>131</v>
      </c>
      <c r="E3915" s="24" t="s">
        <v>2245</v>
      </c>
      <c r="F3915" s="24" t="s">
        <v>3052</v>
      </c>
      <c r="G3915" s="24" t="s">
        <v>13940</v>
      </c>
      <c r="H3915" s="25" t="s">
        <v>13946</v>
      </c>
      <c r="I3915" s="24" t="s">
        <v>23</v>
      </c>
      <c r="J3915" s="24" t="s">
        <v>3470</v>
      </c>
      <c r="K3915" s="26">
        <v>46066</v>
      </c>
      <c r="L3915" s="26">
        <v>46069</v>
      </c>
      <c r="M3915" s="26">
        <v>46069</v>
      </c>
      <c r="N3915" s="26">
        <v>47012</v>
      </c>
      <c r="O3915" s="24"/>
      <c r="P3915" s="24" t="s">
        <v>4022</v>
      </c>
      <c r="Q3915" s="24" t="s">
        <v>3104</v>
      </c>
      <c r="R3915" s="24" t="s">
        <v>974</v>
      </c>
    </row>
    <row r="3916" spans="1:18" ht="40.200000000000003">
      <c r="A3916" s="24">
        <v>3915</v>
      </c>
      <c r="B3916" s="24" t="s">
        <v>2242</v>
      </c>
      <c r="C3916" s="29">
        <v>202641017280</v>
      </c>
      <c r="D3916" s="24" t="s">
        <v>131</v>
      </c>
      <c r="E3916" s="24" t="s">
        <v>2243</v>
      </c>
      <c r="F3916" s="24" t="s">
        <v>3052</v>
      </c>
      <c r="G3916" s="24" t="s">
        <v>13940</v>
      </c>
      <c r="H3916" s="25" t="s">
        <v>13947</v>
      </c>
      <c r="I3916" s="24" t="s">
        <v>23</v>
      </c>
      <c r="J3916" s="24" t="s">
        <v>3470</v>
      </c>
      <c r="K3916" s="26">
        <v>46066</v>
      </c>
      <c r="L3916" s="26">
        <v>46069</v>
      </c>
      <c r="M3916" s="26">
        <v>46069</v>
      </c>
      <c r="N3916" s="26">
        <v>47012</v>
      </c>
      <c r="O3916" s="24"/>
      <c r="P3916" s="24" t="s">
        <v>3364</v>
      </c>
      <c r="Q3916" s="24" t="s">
        <v>3255</v>
      </c>
      <c r="R3916" s="24" t="s">
        <v>974</v>
      </c>
    </row>
    <row r="3917" spans="1:18" ht="40.200000000000003">
      <c r="A3917" s="24">
        <v>3916</v>
      </c>
      <c r="B3917" s="24" t="s">
        <v>2246</v>
      </c>
      <c r="C3917" s="29">
        <v>202641017279</v>
      </c>
      <c r="D3917" s="24" t="s">
        <v>131</v>
      </c>
      <c r="E3917" s="24" t="s">
        <v>2247</v>
      </c>
      <c r="F3917" s="24" t="s">
        <v>3052</v>
      </c>
      <c r="G3917" s="24" t="s">
        <v>13940</v>
      </c>
      <c r="H3917" s="25" t="s">
        <v>13948</v>
      </c>
      <c r="I3917" s="24" t="s">
        <v>23</v>
      </c>
      <c r="J3917" s="24" t="s">
        <v>3470</v>
      </c>
      <c r="K3917" s="26">
        <v>46066</v>
      </c>
      <c r="L3917" s="26">
        <v>46069</v>
      </c>
      <c r="M3917" s="26">
        <v>46069</v>
      </c>
      <c r="N3917" s="26">
        <v>47012</v>
      </c>
      <c r="O3917" s="24"/>
      <c r="P3917" s="24" t="s">
        <v>3364</v>
      </c>
      <c r="Q3917" s="24" t="s">
        <v>3255</v>
      </c>
      <c r="R3917" s="24" t="s">
        <v>974</v>
      </c>
    </row>
    <row r="3918" spans="1:18" ht="40.200000000000003">
      <c r="A3918" s="24">
        <v>3917</v>
      </c>
      <c r="B3918" s="24" t="s">
        <v>2240</v>
      </c>
      <c r="C3918" s="29">
        <v>202641017296</v>
      </c>
      <c r="D3918" s="24" t="s">
        <v>131</v>
      </c>
      <c r="E3918" s="24" t="s">
        <v>2241</v>
      </c>
      <c r="F3918" s="24" t="s">
        <v>3052</v>
      </c>
      <c r="G3918" s="24" t="s">
        <v>13940</v>
      </c>
      <c r="H3918" s="25" t="s">
        <v>13949</v>
      </c>
      <c r="I3918" s="24" t="s">
        <v>23</v>
      </c>
      <c r="J3918" s="24" t="s">
        <v>3470</v>
      </c>
      <c r="K3918" s="26">
        <v>46066</v>
      </c>
      <c r="L3918" s="26">
        <v>46069</v>
      </c>
      <c r="M3918" s="26">
        <v>46069</v>
      </c>
      <c r="N3918" s="26">
        <v>47012</v>
      </c>
      <c r="O3918" s="24"/>
      <c r="P3918" s="24" t="s">
        <v>3069</v>
      </c>
      <c r="Q3918" s="24" t="s">
        <v>3070</v>
      </c>
      <c r="R3918" s="24" t="s">
        <v>974</v>
      </c>
    </row>
    <row r="3919" spans="1:18" ht="40.200000000000003">
      <c r="A3919" s="24">
        <v>3918</v>
      </c>
      <c r="B3919" s="24" t="s">
        <v>2238</v>
      </c>
      <c r="C3919" s="29">
        <v>202641017297</v>
      </c>
      <c r="D3919" s="24" t="s">
        <v>131</v>
      </c>
      <c r="E3919" s="24" t="s">
        <v>2239</v>
      </c>
      <c r="F3919" s="24" t="s">
        <v>3052</v>
      </c>
      <c r="G3919" s="24" t="s">
        <v>13940</v>
      </c>
      <c r="H3919" s="25" t="s">
        <v>13950</v>
      </c>
      <c r="I3919" s="24" t="s">
        <v>23</v>
      </c>
      <c r="J3919" s="24" t="s">
        <v>3470</v>
      </c>
      <c r="K3919" s="26">
        <v>46066</v>
      </c>
      <c r="L3919" s="26">
        <v>46069</v>
      </c>
      <c r="M3919" s="26">
        <v>46069</v>
      </c>
      <c r="N3919" s="26">
        <v>47012</v>
      </c>
      <c r="O3919" s="24"/>
      <c r="P3919" s="24" t="s">
        <v>3069</v>
      </c>
      <c r="Q3919" s="24" t="s">
        <v>3070</v>
      </c>
      <c r="R3919" s="24" t="s">
        <v>974</v>
      </c>
    </row>
    <row r="3920" spans="1:18" ht="40.200000000000003">
      <c r="A3920" s="24">
        <v>3919</v>
      </c>
      <c r="B3920" s="24" t="s">
        <v>13951</v>
      </c>
      <c r="C3920" s="29">
        <v>202648017025</v>
      </c>
      <c r="D3920" s="24" t="s">
        <v>570</v>
      </c>
      <c r="E3920" s="24" t="s">
        <v>13952</v>
      </c>
      <c r="F3920" s="24" t="s">
        <v>3091</v>
      </c>
      <c r="G3920" s="24" t="s">
        <v>13953</v>
      </c>
      <c r="H3920" s="25" t="s">
        <v>13954</v>
      </c>
      <c r="I3920" s="24"/>
      <c r="J3920" s="24" t="s">
        <v>3048</v>
      </c>
      <c r="K3920" s="26">
        <v>46064</v>
      </c>
      <c r="L3920" s="26">
        <v>46069</v>
      </c>
      <c r="M3920" s="26">
        <v>46069</v>
      </c>
      <c r="N3920" s="24"/>
      <c r="O3920" s="26">
        <v>46069</v>
      </c>
      <c r="P3920" s="24" t="s">
        <v>3248</v>
      </c>
      <c r="Q3920" s="24" t="s">
        <v>3249</v>
      </c>
      <c r="R3920" s="24" t="s">
        <v>988</v>
      </c>
    </row>
    <row r="3921" spans="1:18" ht="53.4">
      <c r="A3921" s="24">
        <v>3920</v>
      </c>
      <c r="B3921" s="24" t="s">
        <v>2236</v>
      </c>
      <c r="C3921" s="29">
        <v>202641016829</v>
      </c>
      <c r="D3921" s="24" t="s">
        <v>33</v>
      </c>
      <c r="E3921" s="24" t="s">
        <v>2237</v>
      </c>
      <c r="F3921" s="24" t="s">
        <v>3052</v>
      </c>
      <c r="G3921" s="24" t="s">
        <v>3319</v>
      </c>
      <c r="H3921" s="25" t="s">
        <v>13955</v>
      </c>
      <c r="I3921" s="24" t="s">
        <v>3152</v>
      </c>
      <c r="J3921" s="24" t="s">
        <v>3048</v>
      </c>
      <c r="K3921" s="26">
        <v>46062</v>
      </c>
      <c r="L3921" s="26">
        <v>46069</v>
      </c>
      <c r="M3921" s="26">
        <v>46069</v>
      </c>
      <c r="N3921" s="26">
        <v>47012</v>
      </c>
      <c r="O3921" s="24"/>
      <c r="P3921" s="24" t="s">
        <v>3968</v>
      </c>
      <c r="Q3921" s="24" t="s">
        <v>3969</v>
      </c>
      <c r="R3921" s="24" t="s">
        <v>968</v>
      </c>
    </row>
    <row r="3922" spans="1:18" ht="53.4">
      <c r="A3922" s="24">
        <v>3921</v>
      </c>
      <c r="B3922" s="24" t="s">
        <v>13956</v>
      </c>
      <c r="C3922" s="29">
        <v>202641017293</v>
      </c>
      <c r="D3922" s="24" t="s">
        <v>33</v>
      </c>
      <c r="E3922" s="24" t="s">
        <v>13957</v>
      </c>
      <c r="F3922" s="24" t="s">
        <v>3052</v>
      </c>
      <c r="G3922" s="24" t="s">
        <v>3319</v>
      </c>
      <c r="H3922" s="25" t="s">
        <v>13958</v>
      </c>
      <c r="I3922" s="24" t="s">
        <v>23</v>
      </c>
      <c r="J3922" s="24" t="s">
        <v>3048</v>
      </c>
      <c r="K3922" s="26">
        <v>45923</v>
      </c>
      <c r="L3922" s="26">
        <v>46069</v>
      </c>
      <c r="M3922" s="26">
        <v>46069</v>
      </c>
      <c r="N3922" s="24"/>
      <c r="O3922" s="26">
        <v>46071</v>
      </c>
      <c r="P3922" s="24" t="s">
        <v>4128</v>
      </c>
      <c r="Q3922" s="24" t="s">
        <v>3360</v>
      </c>
      <c r="R3922" s="24" t="s">
        <v>988</v>
      </c>
    </row>
    <row r="3923" spans="1:18" ht="40.200000000000003">
      <c r="A3923" s="24">
        <v>3922</v>
      </c>
      <c r="B3923" s="24" t="s">
        <v>13959</v>
      </c>
      <c r="C3923" s="29">
        <v>202617016859</v>
      </c>
      <c r="D3923" s="24" t="s">
        <v>228</v>
      </c>
      <c r="E3923" s="24" t="s">
        <v>13960</v>
      </c>
      <c r="F3923" s="24" t="s">
        <v>3091</v>
      </c>
      <c r="G3923" s="24" t="s">
        <v>6320</v>
      </c>
      <c r="H3923" s="25" t="s">
        <v>13961</v>
      </c>
      <c r="I3923" s="24"/>
      <c r="J3923" s="24" t="s">
        <v>3048</v>
      </c>
      <c r="K3923" s="26">
        <v>46031</v>
      </c>
      <c r="L3923" s="26">
        <v>45146</v>
      </c>
      <c r="M3923" s="26">
        <v>46069</v>
      </c>
      <c r="N3923" s="24"/>
      <c r="O3923" s="26">
        <v>46069</v>
      </c>
      <c r="P3923" s="24" t="s">
        <v>3075</v>
      </c>
      <c r="Q3923" s="24" t="s">
        <v>3076</v>
      </c>
      <c r="R3923" s="24" t="s">
        <v>988</v>
      </c>
    </row>
    <row r="3924" spans="1:18" ht="27">
      <c r="A3924" s="24">
        <v>3923</v>
      </c>
      <c r="B3924" s="24" t="s">
        <v>13962</v>
      </c>
      <c r="C3924" s="29">
        <v>202617016821</v>
      </c>
      <c r="D3924" s="24" t="s">
        <v>544</v>
      </c>
      <c r="E3924" s="24" t="s">
        <v>13963</v>
      </c>
      <c r="F3924" s="24" t="s">
        <v>3091</v>
      </c>
      <c r="G3924" s="24" t="s">
        <v>13964</v>
      </c>
      <c r="H3924" s="25" t="s">
        <v>13965</v>
      </c>
      <c r="I3924" s="24"/>
      <c r="J3924" s="24" t="s">
        <v>3048</v>
      </c>
      <c r="K3924" s="26">
        <v>46062</v>
      </c>
      <c r="L3924" s="26">
        <v>45160</v>
      </c>
      <c r="M3924" s="26">
        <v>46069</v>
      </c>
      <c r="N3924" s="24"/>
      <c r="O3924" s="26">
        <v>46069</v>
      </c>
      <c r="P3924" s="24" t="s">
        <v>3084</v>
      </c>
      <c r="Q3924" s="24" t="s">
        <v>3085</v>
      </c>
      <c r="R3924" s="24" t="s">
        <v>988</v>
      </c>
    </row>
    <row r="3925" spans="1:18" ht="27">
      <c r="A3925" s="24">
        <v>3924</v>
      </c>
      <c r="B3925" s="24" t="s">
        <v>13966</v>
      </c>
      <c r="C3925" s="29">
        <v>202647017108</v>
      </c>
      <c r="D3925" s="24" t="s">
        <v>354</v>
      </c>
      <c r="E3925" s="24" t="s">
        <v>13967</v>
      </c>
      <c r="F3925" s="24" t="s">
        <v>3091</v>
      </c>
      <c r="G3925" s="24" t="s">
        <v>13968</v>
      </c>
      <c r="H3925" s="25" t="s">
        <v>13969</v>
      </c>
      <c r="I3925" s="24"/>
      <c r="J3925" s="24" t="s">
        <v>3048</v>
      </c>
      <c r="K3925" s="26">
        <v>46055</v>
      </c>
      <c r="L3925" s="26">
        <v>45133</v>
      </c>
      <c r="M3925" s="26">
        <v>46069</v>
      </c>
      <c r="N3925" s="24"/>
      <c r="O3925" s="26">
        <v>46069</v>
      </c>
      <c r="P3925" s="24" t="s">
        <v>3079</v>
      </c>
      <c r="Q3925" s="24" t="s">
        <v>3080</v>
      </c>
      <c r="R3925" s="24" t="s">
        <v>988</v>
      </c>
    </row>
    <row r="3926" spans="1:18" ht="40.200000000000003">
      <c r="A3926" s="24">
        <v>3925</v>
      </c>
      <c r="B3926" s="24" t="s">
        <v>13970</v>
      </c>
      <c r="C3926" s="29">
        <v>202617016889</v>
      </c>
      <c r="D3926" s="24" t="s">
        <v>98</v>
      </c>
      <c r="E3926" s="24" t="s">
        <v>13971</v>
      </c>
      <c r="F3926" s="24" t="s">
        <v>3302</v>
      </c>
      <c r="G3926" s="24" t="s">
        <v>3693</v>
      </c>
      <c r="H3926" s="25" t="s">
        <v>13972</v>
      </c>
      <c r="I3926" s="24"/>
      <c r="J3926" s="24" t="s">
        <v>3048</v>
      </c>
      <c r="K3926" s="26">
        <v>46059</v>
      </c>
      <c r="L3926" s="26">
        <v>45202</v>
      </c>
      <c r="M3926" s="26">
        <v>46069</v>
      </c>
      <c r="N3926" s="24"/>
      <c r="O3926" s="26">
        <v>46069</v>
      </c>
      <c r="P3926" s="24" t="s">
        <v>3726</v>
      </c>
      <c r="Q3926" s="24" t="s">
        <v>3727</v>
      </c>
      <c r="R3926" s="24" t="s">
        <v>988</v>
      </c>
    </row>
    <row r="3927" spans="1:18" ht="53.4">
      <c r="A3927" s="24">
        <v>3926</v>
      </c>
      <c r="B3927" s="24" t="s">
        <v>13973</v>
      </c>
      <c r="C3927" s="29">
        <v>202617017269</v>
      </c>
      <c r="D3927" s="24" t="s">
        <v>48</v>
      </c>
      <c r="E3927" s="24" t="s">
        <v>13974</v>
      </c>
      <c r="F3927" s="24" t="s">
        <v>3066</v>
      </c>
      <c r="G3927" s="24" t="s">
        <v>3319</v>
      </c>
      <c r="H3927" s="25" t="s">
        <v>13975</v>
      </c>
      <c r="I3927" s="24"/>
      <c r="J3927" s="24" t="s">
        <v>3048</v>
      </c>
      <c r="K3927" s="26">
        <v>45999</v>
      </c>
      <c r="L3927" s="26">
        <v>45131</v>
      </c>
      <c r="M3927" s="26">
        <v>46069</v>
      </c>
      <c r="N3927" s="24"/>
      <c r="O3927" s="26">
        <v>46069</v>
      </c>
      <c r="P3927" s="24" t="s">
        <v>4128</v>
      </c>
      <c r="Q3927" s="24" t="s">
        <v>3360</v>
      </c>
      <c r="R3927" s="24" t="s">
        <v>988</v>
      </c>
    </row>
    <row r="3928" spans="1:18" ht="27">
      <c r="A3928" s="24">
        <v>3927</v>
      </c>
      <c r="B3928" s="24" t="s">
        <v>13976</v>
      </c>
      <c r="C3928" s="29">
        <v>202614016877</v>
      </c>
      <c r="D3928" s="24" t="s">
        <v>187</v>
      </c>
      <c r="E3928" s="24" t="s">
        <v>13977</v>
      </c>
      <c r="F3928" s="24" t="s">
        <v>3045</v>
      </c>
      <c r="G3928" s="24" t="s">
        <v>4870</v>
      </c>
      <c r="H3928" s="25" t="s">
        <v>13978</v>
      </c>
      <c r="I3928" s="24"/>
      <c r="J3928" s="24" t="s">
        <v>3048</v>
      </c>
      <c r="K3928" s="26">
        <v>46066</v>
      </c>
      <c r="L3928" s="26">
        <v>45758</v>
      </c>
      <c r="M3928" s="26">
        <v>46069</v>
      </c>
      <c r="N3928" s="24"/>
      <c r="O3928" s="26">
        <v>46069</v>
      </c>
      <c r="P3928" s="24" t="s">
        <v>3284</v>
      </c>
      <c r="Q3928" s="24" t="s">
        <v>3285</v>
      </c>
      <c r="R3928" s="24" t="s">
        <v>988</v>
      </c>
    </row>
    <row r="3929" spans="1:18" ht="40.200000000000003">
      <c r="A3929" s="24">
        <v>3928</v>
      </c>
      <c r="B3929" s="24" t="s">
        <v>13979</v>
      </c>
      <c r="C3929" s="29">
        <v>202617016840</v>
      </c>
      <c r="D3929" s="24" t="s">
        <v>71</v>
      </c>
      <c r="E3929" s="24" t="s">
        <v>13980</v>
      </c>
      <c r="F3929" s="24" t="s">
        <v>3312</v>
      </c>
      <c r="G3929" s="24" t="s">
        <v>3741</v>
      </c>
      <c r="H3929" s="25" t="s">
        <v>13981</v>
      </c>
      <c r="I3929" s="24"/>
      <c r="J3929" s="24" t="s">
        <v>3048</v>
      </c>
      <c r="K3929" s="26">
        <v>46045</v>
      </c>
      <c r="L3929" s="26">
        <v>45197</v>
      </c>
      <c r="M3929" s="26">
        <v>46069</v>
      </c>
      <c r="N3929" s="24"/>
      <c r="O3929" s="26">
        <v>46069</v>
      </c>
      <c r="P3929" s="24" t="s">
        <v>3397</v>
      </c>
      <c r="Q3929" s="24" t="s">
        <v>3398</v>
      </c>
      <c r="R3929" s="24" t="s">
        <v>988</v>
      </c>
    </row>
    <row r="3930" spans="1:18" ht="27">
      <c r="A3930" s="24">
        <v>3929</v>
      </c>
      <c r="B3930" s="24" t="s">
        <v>700</v>
      </c>
      <c r="C3930" s="29">
        <v>202617016778</v>
      </c>
      <c r="D3930" s="24" t="s">
        <v>188</v>
      </c>
      <c r="E3930" s="24" t="s">
        <v>701</v>
      </c>
      <c r="F3930" s="24" t="s">
        <v>3394</v>
      </c>
      <c r="G3930" s="24" t="s">
        <v>3395</v>
      </c>
      <c r="H3930" s="25" t="s">
        <v>13982</v>
      </c>
      <c r="I3930" s="24"/>
      <c r="J3930" s="24" t="s">
        <v>3048</v>
      </c>
      <c r="K3930" s="26">
        <v>46002</v>
      </c>
      <c r="L3930" s="26">
        <v>45512</v>
      </c>
      <c r="M3930" s="26">
        <v>46069</v>
      </c>
      <c r="N3930" s="26">
        <v>46454</v>
      </c>
      <c r="O3930" s="24"/>
      <c r="P3930" s="24" t="s">
        <v>3397</v>
      </c>
      <c r="Q3930" s="24" t="s">
        <v>3398</v>
      </c>
      <c r="R3930" s="24" t="s">
        <v>650</v>
      </c>
    </row>
    <row r="3931" spans="1:18" ht="53.4">
      <c r="A3931" s="24">
        <v>3930</v>
      </c>
      <c r="B3931" s="24" t="s">
        <v>13983</v>
      </c>
      <c r="C3931" s="29">
        <v>202617016795</v>
      </c>
      <c r="D3931" s="24" t="s">
        <v>49</v>
      </c>
      <c r="E3931" s="24" t="s">
        <v>13984</v>
      </c>
      <c r="F3931" s="24" t="s">
        <v>3066</v>
      </c>
      <c r="G3931" s="24" t="s">
        <v>3067</v>
      </c>
      <c r="H3931" s="25" t="s">
        <v>13985</v>
      </c>
      <c r="I3931" s="24"/>
      <c r="J3931" s="24" t="s">
        <v>3048</v>
      </c>
      <c r="K3931" s="26">
        <v>45968</v>
      </c>
      <c r="L3931" s="26">
        <v>45296</v>
      </c>
      <c r="M3931" s="26">
        <v>46069</v>
      </c>
      <c r="N3931" s="24"/>
      <c r="O3931" s="26">
        <v>46069</v>
      </c>
      <c r="P3931" s="24" t="s">
        <v>3204</v>
      </c>
      <c r="Q3931" s="24" t="s">
        <v>3205</v>
      </c>
      <c r="R3931" s="24" t="s">
        <v>988</v>
      </c>
    </row>
    <row r="3932" spans="1:18" ht="40.200000000000003">
      <c r="A3932" s="24">
        <v>3931</v>
      </c>
      <c r="B3932" s="24" t="s">
        <v>13986</v>
      </c>
      <c r="C3932" s="29">
        <v>202617017071</v>
      </c>
      <c r="D3932" s="24" t="s">
        <v>49</v>
      </c>
      <c r="E3932" s="24" t="s">
        <v>13987</v>
      </c>
      <c r="F3932" s="24" t="s">
        <v>3066</v>
      </c>
      <c r="G3932" s="24" t="s">
        <v>3067</v>
      </c>
      <c r="H3932" s="25" t="s">
        <v>13988</v>
      </c>
      <c r="I3932" s="24"/>
      <c r="J3932" s="24" t="s">
        <v>3048</v>
      </c>
      <c r="K3932" s="26">
        <v>46009</v>
      </c>
      <c r="L3932" s="26">
        <v>45176</v>
      </c>
      <c r="M3932" s="26">
        <v>46069</v>
      </c>
      <c r="N3932" s="24"/>
      <c r="O3932" s="26">
        <v>46069</v>
      </c>
      <c r="P3932" s="24" t="s">
        <v>3173</v>
      </c>
      <c r="Q3932" s="24" t="s">
        <v>3174</v>
      </c>
      <c r="R3932" s="24" t="s">
        <v>988</v>
      </c>
    </row>
    <row r="3933" spans="1:18" ht="27">
      <c r="A3933" s="24">
        <v>3932</v>
      </c>
      <c r="B3933" s="24" t="s">
        <v>13989</v>
      </c>
      <c r="C3933" s="29">
        <v>202647017164</v>
      </c>
      <c r="D3933" s="24" t="s">
        <v>121</v>
      </c>
      <c r="E3933" s="24" t="s">
        <v>13990</v>
      </c>
      <c r="F3933" s="24" t="s">
        <v>3066</v>
      </c>
      <c r="G3933" s="24" t="s">
        <v>3077</v>
      </c>
      <c r="H3933" s="25" t="s">
        <v>13991</v>
      </c>
      <c r="I3933" s="24"/>
      <c r="J3933" s="24" t="s">
        <v>3048</v>
      </c>
      <c r="K3933" s="26">
        <v>45965</v>
      </c>
      <c r="L3933" s="26">
        <v>45338</v>
      </c>
      <c r="M3933" s="26">
        <v>46069</v>
      </c>
      <c r="N3933" s="24"/>
      <c r="O3933" s="26">
        <v>46069</v>
      </c>
      <c r="P3933" s="24" t="s">
        <v>3321</v>
      </c>
      <c r="Q3933" s="24" t="s">
        <v>3322</v>
      </c>
      <c r="R3933" s="24" t="s">
        <v>988</v>
      </c>
    </row>
    <row r="3934" spans="1:18" ht="27">
      <c r="A3934" s="24">
        <v>3933</v>
      </c>
      <c r="B3934" s="24" t="s">
        <v>13992</v>
      </c>
      <c r="C3934" s="29">
        <v>202617016791</v>
      </c>
      <c r="D3934" s="24" t="s">
        <v>51</v>
      </c>
      <c r="E3934" s="24" t="s">
        <v>13993</v>
      </c>
      <c r="F3934" s="24" t="s">
        <v>3091</v>
      </c>
      <c r="G3934" s="24" t="s">
        <v>51</v>
      </c>
      <c r="H3934" s="25" t="s">
        <v>13994</v>
      </c>
      <c r="I3934" s="24"/>
      <c r="J3934" s="24" t="s">
        <v>3048</v>
      </c>
      <c r="K3934" s="26">
        <v>46038</v>
      </c>
      <c r="L3934" s="26">
        <v>45133</v>
      </c>
      <c r="M3934" s="26">
        <v>46069</v>
      </c>
      <c r="N3934" s="24"/>
      <c r="O3934" s="26">
        <v>46069</v>
      </c>
      <c r="P3934" s="24" t="s">
        <v>3158</v>
      </c>
      <c r="Q3934" s="24" t="s">
        <v>3159</v>
      </c>
      <c r="R3934" s="24" t="s">
        <v>988</v>
      </c>
    </row>
    <row r="3935" spans="1:18" ht="40.200000000000003">
      <c r="A3935" s="24">
        <v>3934</v>
      </c>
      <c r="B3935" s="24" t="s">
        <v>13995</v>
      </c>
      <c r="C3935" s="29">
        <v>202647016912</v>
      </c>
      <c r="D3935" s="24" t="s">
        <v>149</v>
      </c>
      <c r="E3935" s="24" t="s">
        <v>13996</v>
      </c>
      <c r="F3935" s="24" t="s">
        <v>3117</v>
      </c>
      <c r="G3935" s="24" t="s">
        <v>4991</v>
      </c>
      <c r="H3935" s="25" t="s">
        <v>13997</v>
      </c>
      <c r="I3935" s="24"/>
      <c r="J3935" s="24" t="s">
        <v>3048</v>
      </c>
      <c r="K3935" s="26">
        <v>45979</v>
      </c>
      <c r="L3935" s="26">
        <v>45136</v>
      </c>
      <c r="M3935" s="26">
        <v>46069</v>
      </c>
      <c r="N3935" s="24"/>
      <c r="O3935" s="26">
        <v>46069</v>
      </c>
      <c r="P3935" s="24" t="s">
        <v>3335</v>
      </c>
      <c r="Q3935" s="24" t="s">
        <v>3336</v>
      </c>
      <c r="R3935" s="24" t="s">
        <v>988</v>
      </c>
    </row>
    <row r="3936" spans="1:18" ht="40.200000000000003">
      <c r="A3936" s="24">
        <v>3935</v>
      </c>
      <c r="B3936" s="24" t="s">
        <v>13998</v>
      </c>
      <c r="C3936" s="29">
        <v>202647016794</v>
      </c>
      <c r="D3936" s="24" t="s">
        <v>36</v>
      </c>
      <c r="E3936" s="24" t="s">
        <v>13999</v>
      </c>
      <c r="F3936" s="24" t="s">
        <v>3091</v>
      </c>
      <c r="G3936" s="24" t="s">
        <v>3139</v>
      </c>
      <c r="H3936" s="25" t="s">
        <v>14000</v>
      </c>
      <c r="I3936" s="24"/>
      <c r="J3936" s="24" t="s">
        <v>3048</v>
      </c>
      <c r="K3936" s="26">
        <v>46059</v>
      </c>
      <c r="L3936" s="26">
        <v>45128</v>
      </c>
      <c r="M3936" s="26">
        <v>46069</v>
      </c>
      <c r="N3936" s="24"/>
      <c r="O3936" s="26">
        <v>46069</v>
      </c>
      <c r="P3936" s="24" t="s">
        <v>3321</v>
      </c>
      <c r="Q3936" s="24" t="s">
        <v>3322</v>
      </c>
      <c r="R3936" s="24" t="s">
        <v>988</v>
      </c>
    </row>
    <row r="3937" spans="1:18" ht="27">
      <c r="A3937" s="24">
        <v>3936</v>
      </c>
      <c r="B3937" s="24" t="s">
        <v>14001</v>
      </c>
      <c r="C3937" s="29">
        <v>202647016853</v>
      </c>
      <c r="D3937" s="24" t="s">
        <v>31</v>
      </c>
      <c r="E3937" s="24" t="s">
        <v>14002</v>
      </c>
      <c r="F3937" s="24" t="s">
        <v>3091</v>
      </c>
      <c r="G3937" s="24" t="s">
        <v>31</v>
      </c>
      <c r="H3937" s="25" t="s">
        <v>14003</v>
      </c>
      <c r="I3937" s="24"/>
      <c r="J3937" s="24" t="s">
        <v>3048</v>
      </c>
      <c r="K3937" s="26">
        <v>46064</v>
      </c>
      <c r="L3937" s="26">
        <v>45222</v>
      </c>
      <c r="M3937" s="26">
        <v>46069</v>
      </c>
      <c r="N3937" s="24"/>
      <c r="O3937" s="26">
        <v>46069</v>
      </c>
      <c r="P3937" s="24" t="s">
        <v>3272</v>
      </c>
      <c r="Q3937" s="24" t="s">
        <v>3273</v>
      </c>
      <c r="R3937" s="24" t="s">
        <v>988</v>
      </c>
    </row>
    <row r="3938" spans="1:18" ht="40.200000000000003">
      <c r="A3938" s="24">
        <v>3937</v>
      </c>
      <c r="B3938" s="24" t="s">
        <v>14004</v>
      </c>
      <c r="C3938" s="29">
        <v>202647016878</v>
      </c>
      <c r="D3938" s="24" t="s">
        <v>31</v>
      </c>
      <c r="E3938" s="24" t="s">
        <v>14005</v>
      </c>
      <c r="F3938" s="24" t="s">
        <v>3091</v>
      </c>
      <c r="G3938" s="24" t="s">
        <v>31</v>
      </c>
      <c r="H3938" s="25" t="s">
        <v>14006</v>
      </c>
      <c r="I3938" s="24"/>
      <c r="J3938" s="24" t="s">
        <v>3048</v>
      </c>
      <c r="K3938" s="26">
        <v>46064</v>
      </c>
      <c r="L3938" s="26">
        <v>45232</v>
      </c>
      <c r="M3938" s="26">
        <v>46069</v>
      </c>
      <c r="N3938" s="24"/>
      <c r="O3938" s="26">
        <v>46069</v>
      </c>
      <c r="P3938" s="24" t="s">
        <v>4022</v>
      </c>
      <c r="Q3938" s="24" t="s">
        <v>3104</v>
      </c>
      <c r="R3938" s="24" t="s">
        <v>988</v>
      </c>
    </row>
    <row r="3939" spans="1:18" ht="40.200000000000003">
      <c r="A3939" s="24">
        <v>3938</v>
      </c>
      <c r="B3939" s="24" t="s">
        <v>14007</v>
      </c>
      <c r="C3939" s="29">
        <v>202647016860</v>
      </c>
      <c r="D3939" s="24" t="s">
        <v>31</v>
      </c>
      <c r="E3939" s="24" t="s">
        <v>14008</v>
      </c>
      <c r="F3939" s="24" t="s">
        <v>3091</v>
      </c>
      <c r="G3939" s="24" t="s">
        <v>31</v>
      </c>
      <c r="H3939" s="25" t="s">
        <v>14009</v>
      </c>
      <c r="I3939" s="24"/>
      <c r="J3939" s="24" t="s">
        <v>3048</v>
      </c>
      <c r="K3939" s="26">
        <v>46064</v>
      </c>
      <c r="L3939" s="26">
        <v>45217</v>
      </c>
      <c r="M3939" s="26">
        <v>46069</v>
      </c>
      <c r="N3939" s="24"/>
      <c r="O3939" s="26">
        <v>46069</v>
      </c>
      <c r="P3939" s="24" t="s">
        <v>3215</v>
      </c>
      <c r="Q3939" s="24" t="s">
        <v>3216</v>
      </c>
      <c r="R3939" s="24" t="s">
        <v>988</v>
      </c>
    </row>
    <row r="3940" spans="1:18" ht="53.4">
      <c r="A3940" s="24">
        <v>3939</v>
      </c>
      <c r="B3940" s="24" t="s">
        <v>14010</v>
      </c>
      <c r="C3940" s="29">
        <v>202647016830</v>
      </c>
      <c r="D3940" s="24" t="s">
        <v>31</v>
      </c>
      <c r="E3940" s="24" t="s">
        <v>14011</v>
      </c>
      <c r="F3940" s="24" t="s">
        <v>3091</v>
      </c>
      <c r="G3940" s="24" t="s">
        <v>31</v>
      </c>
      <c r="H3940" s="25" t="s">
        <v>14012</v>
      </c>
      <c r="I3940" s="24"/>
      <c r="J3940" s="24" t="s">
        <v>3048</v>
      </c>
      <c r="K3940" s="26">
        <v>46064</v>
      </c>
      <c r="L3940" s="26">
        <v>45208</v>
      </c>
      <c r="M3940" s="26">
        <v>46069</v>
      </c>
      <c r="N3940" s="24"/>
      <c r="O3940" s="26">
        <v>46069</v>
      </c>
      <c r="P3940" s="24" t="s">
        <v>3908</v>
      </c>
      <c r="Q3940" s="24" t="s">
        <v>3193</v>
      </c>
      <c r="R3940" s="24" t="s">
        <v>988</v>
      </c>
    </row>
    <row r="3941" spans="1:18" ht="53.4">
      <c r="A3941" s="24">
        <v>3940</v>
      </c>
      <c r="B3941" s="24" t="s">
        <v>14013</v>
      </c>
      <c r="C3941" s="29">
        <v>202647016784</v>
      </c>
      <c r="D3941" s="24" t="s">
        <v>31</v>
      </c>
      <c r="E3941" s="24" t="s">
        <v>14014</v>
      </c>
      <c r="F3941" s="24" t="s">
        <v>3091</v>
      </c>
      <c r="G3941" s="24" t="s">
        <v>31</v>
      </c>
      <c r="H3941" s="25" t="s">
        <v>14015</v>
      </c>
      <c r="I3941" s="24"/>
      <c r="J3941" s="24" t="s">
        <v>3048</v>
      </c>
      <c r="K3941" s="26">
        <v>46064</v>
      </c>
      <c r="L3941" s="26">
        <v>45233</v>
      </c>
      <c r="M3941" s="26">
        <v>46069</v>
      </c>
      <c r="N3941" s="24"/>
      <c r="O3941" s="26">
        <v>46069</v>
      </c>
      <c r="P3941" s="24" t="s">
        <v>3192</v>
      </c>
      <c r="Q3941" s="24" t="s">
        <v>3193</v>
      </c>
      <c r="R3941" s="24" t="s">
        <v>988</v>
      </c>
    </row>
    <row r="3942" spans="1:18" ht="53.4">
      <c r="A3942" s="24">
        <v>3941</v>
      </c>
      <c r="B3942" s="24" t="s">
        <v>14016</v>
      </c>
      <c r="C3942" s="29">
        <v>202628017256</v>
      </c>
      <c r="D3942" s="24" t="s">
        <v>31</v>
      </c>
      <c r="E3942" s="24" t="s">
        <v>14017</v>
      </c>
      <c r="F3942" s="24" t="s">
        <v>3091</v>
      </c>
      <c r="G3942" s="24" t="s">
        <v>31</v>
      </c>
      <c r="H3942" s="25" t="s">
        <v>14018</v>
      </c>
      <c r="I3942" s="24"/>
      <c r="J3942" s="24" t="s">
        <v>3048</v>
      </c>
      <c r="K3942" s="26">
        <v>46069</v>
      </c>
      <c r="L3942" s="26">
        <v>46069</v>
      </c>
      <c r="M3942" s="26">
        <v>46069</v>
      </c>
      <c r="N3942" s="24"/>
      <c r="O3942" s="26">
        <v>46069</v>
      </c>
      <c r="P3942" s="24" t="s">
        <v>3352</v>
      </c>
      <c r="Q3942" s="24" t="s">
        <v>3216</v>
      </c>
      <c r="R3942" s="24" t="s">
        <v>988</v>
      </c>
    </row>
    <row r="3943" spans="1:18" ht="40.200000000000003">
      <c r="A3943" s="24">
        <v>3942</v>
      </c>
      <c r="B3943" s="24" t="s">
        <v>14019</v>
      </c>
      <c r="C3943" s="29">
        <v>202617016932</v>
      </c>
      <c r="D3943" s="24" t="s">
        <v>34</v>
      </c>
      <c r="E3943" s="24" t="s">
        <v>14020</v>
      </c>
      <c r="F3943" s="24" t="s">
        <v>3066</v>
      </c>
      <c r="G3943" s="24" t="s">
        <v>3067</v>
      </c>
      <c r="H3943" s="25" t="s">
        <v>14021</v>
      </c>
      <c r="I3943" s="24"/>
      <c r="J3943" s="24" t="s">
        <v>3048</v>
      </c>
      <c r="K3943" s="26">
        <v>46058</v>
      </c>
      <c r="L3943" s="26">
        <v>45160</v>
      </c>
      <c r="M3943" s="26">
        <v>46069</v>
      </c>
      <c r="N3943" s="24"/>
      <c r="O3943" s="26">
        <v>46069</v>
      </c>
      <c r="P3943" s="24" t="s">
        <v>3069</v>
      </c>
      <c r="Q3943" s="24" t="s">
        <v>3070</v>
      </c>
      <c r="R3943" s="24" t="s">
        <v>988</v>
      </c>
    </row>
    <row r="3944" spans="1:18" ht="27">
      <c r="A3944" s="24">
        <v>3943</v>
      </c>
      <c r="B3944" s="24" t="s">
        <v>14022</v>
      </c>
      <c r="C3944" s="29">
        <v>202617017113</v>
      </c>
      <c r="D3944" s="24" t="s">
        <v>34</v>
      </c>
      <c r="E3944" s="24" t="s">
        <v>14023</v>
      </c>
      <c r="F3944" s="24" t="s">
        <v>3066</v>
      </c>
      <c r="G3944" s="24" t="s">
        <v>3067</v>
      </c>
      <c r="H3944" s="25" t="s">
        <v>14024</v>
      </c>
      <c r="I3944" s="24"/>
      <c r="J3944" s="24" t="s">
        <v>3048</v>
      </c>
      <c r="K3944" s="26">
        <v>46056</v>
      </c>
      <c r="L3944" s="26">
        <v>45168</v>
      </c>
      <c r="M3944" s="26">
        <v>46069</v>
      </c>
      <c r="N3944" s="24"/>
      <c r="O3944" s="26">
        <v>46069</v>
      </c>
      <c r="P3944" s="24" t="s">
        <v>3069</v>
      </c>
      <c r="Q3944" s="24" t="s">
        <v>3070</v>
      </c>
      <c r="R3944" s="24" t="s">
        <v>988</v>
      </c>
    </row>
    <row r="3945" spans="1:18" ht="40.200000000000003">
      <c r="A3945" s="24">
        <v>3944</v>
      </c>
      <c r="B3945" s="24" t="s">
        <v>14025</v>
      </c>
      <c r="C3945" s="29">
        <v>202617016857</v>
      </c>
      <c r="D3945" s="24" t="s">
        <v>34</v>
      </c>
      <c r="E3945" s="24" t="s">
        <v>14026</v>
      </c>
      <c r="F3945" s="24" t="s">
        <v>3066</v>
      </c>
      <c r="G3945" s="24" t="s">
        <v>3067</v>
      </c>
      <c r="H3945" s="25" t="s">
        <v>14027</v>
      </c>
      <c r="I3945" s="24"/>
      <c r="J3945" s="24" t="s">
        <v>3048</v>
      </c>
      <c r="K3945" s="26">
        <v>46065</v>
      </c>
      <c r="L3945" s="26">
        <v>45173</v>
      </c>
      <c r="M3945" s="26">
        <v>46069</v>
      </c>
      <c r="N3945" s="24"/>
      <c r="O3945" s="26">
        <v>46069</v>
      </c>
      <c r="P3945" s="24" t="s">
        <v>3254</v>
      </c>
      <c r="Q3945" s="24" t="s">
        <v>3255</v>
      </c>
      <c r="R3945" s="24" t="s">
        <v>988</v>
      </c>
    </row>
    <row r="3946" spans="1:18" ht="40.200000000000003">
      <c r="A3946" s="24">
        <v>3945</v>
      </c>
      <c r="B3946" s="24" t="s">
        <v>14028</v>
      </c>
      <c r="C3946" s="29">
        <v>202617016752</v>
      </c>
      <c r="D3946" s="24" t="s">
        <v>75</v>
      </c>
      <c r="E3946" s="24" t="s">
        <v>14029</v>
      </c>
      <c r="F3946" s="24" t="s">
        <v>3066</v>
      </c>
      <c r="G3946" s="24" t="s">
        <v>3319</v>
      </c>
      <c r="H3946" s="25" t="s">
        <v>14030</v>
      </c>
      <c r="I3946" s="24"/>
      <c r="J3946" s="24" t="s">
        <v>3048</v>
      </c>
      <c r="K3946" s="26">
        <v>46017</v>
      </c>
      <c r="L3946" s="26">
        <v>45244</v>
      </c>
      <c r="M3946" s="26">
        <v>46069</v>
      </c>
      <c r="N3946" s="24"/>
      <c r="O3946" s="26">
        <v>46069</v>
      </c>
      <c r="P3946" s="24" t="s">
        <v>3049</v>
      </c>
      <c r="Q3946" s="24" t="s">
        <v>3050</v>
      </c>
      <c r="R3946" s="24" t="s">
        <v>988</v>
      </c>
    </row>
    <row r="3947" spans="1:18" ht="40.200000000000003">
      <c r="A3947" s="24">
        <v>3946</v>
      </c>
      <c r="B3947" s="24" t="s">
        <v>14031</v>
      </c>
      <c r="C3947" s="29">
        <v>202647017262</v>
      </c>
      <c r="D3947" s="24" t="s">
        <v>107</v>
      </c>
      <c r="E3947" s="24" t="s">
        <v>14032</v>
      </c>
      <c r="F3947" s="24" t="s">
        <v>3091</v>
      </c>
      <c r="G3947" s="24" t="s">
        <v>7569</v>
      </c>
      <c r="H3947" s="25" t="s">
        <v>14033</v>
      </c>
      <c r="I3947" s="24"/>
      <c r="J3947" s="24" t="s">
        <v>3048</v>
      </c>
      <c r="K3947" s="26">
        <v>46007</v>
      </c>
      <c r="L3947" s="26">
        <v>45125</v>
      </c>
      <c r="M3947" s="26">
        <v>46069</v>
      </c>
      <c r="N3947" s="24"/>
      <c r="O3947" s="26">
        <v>46069</v>
      </c>
      <c r="P3947" s="24" t="s">
        <v>8482</v>
      </c>
      <c r="Q3947" s="24" t="s">
        <v>8483</v>
      </c>
      <c r="R3947" s="24" t="s">
        <v>988</v>
      </c>
    </row>
    <row r="3948" spans="1:18" ht="27">
      <c r="A3948" s="24">
        <v>3947</v>
      </c>
      <c r="B3948" s="24" t="s">
        <v>14034</v>
      </c>
      <c r="C3948" s="29">
        <v>202617017402</v>
      </c>
      <c r="D3948" s="24" t="s">
        <v>74</v>
      </c>
      <c r="E3948" s="24" t="s">
        <v>14035</v>
      </c>
      <c r="F3948" s="24" t="s">
        <v>3302</v>
      </c>
      <c r="G3948" s="24" t="s">
        <v>94</v>
      </c>
      <c r="H3948" s="25" t="s">
        <v>14036</v>
      </c>
      <c r="I3948" s="24"/>
      <c r="J3948" s="24" t="s">
        <v>3048</v>
      </c>
      <c r="K3948" s="26">
        <v>46021</v>
      </c>
      <c r="L3948" s="26">
        <v>45125</v>
      </c>
      <c r="M3948" s="26">
        <v>46070</v>
      </c>
      <c r="N3948" s="24"/>
      <c r="O3948" s="26">
        <v>46070</v>
      </c>
      <c r="P3948" s="24" t="s">
        <v>3130</v>
      </c>
      <c r="Q3948" s="24" t="s">
        <v>3131</v>
      </c>
      <c r="R3948" s="24" t="s">
        <v>988</v>
      </c>
    </row>
    <row r="3949" spans="1:18" ht="53.4">
      <c r="A3949" s="24">
        <v>3948</v>
      </c>
      <c r="B3949" s="24" t="s">
        <v>14037</v>
      </c>
      <c r="C3949" s="29">
        <v>202617017368</v>
      </c>
      <c r="D3949" s="24" t="s">
        <v>103</v>
      </c>
      <c r="E3949" s="24" t="s">
        <v>14038</v>
      </c>
      <c r="F3949" s="24" t="s">
        <v>3117</v>
      </c>
      <c r="G3949" s="24" t="s">
        <v>4053</v>
      </c>
      <c r="H3949" s="25" t="s">
        <v>14039</v>
      </c>
      <c r="I3949" s="24"/>
      <c r="J3949" s="24" t="s">
        <v>3048</v>
      </c>
      <c r="K3949" s="26">
        <v>46036</v>
      </c>
      <c r="L3949" s="26">
        <v>45138</v>
      </c>
      <c r="M3949" s="26">
        <v>46070</v>
      </c>
      <c r="N3949" s="24"/>
      <c r="O3949" s="26">
        <v>46070</v>
      </c>
      <c r="P3949" s="24" t="s">
        <v>3435</v>
      </c>
      <c r="Q3949" s="24" t="s">
        <v>3159</v>
      </c>
      <c r="R3949" s="24" t="s">
        <v>988</v>
      </c>
    </row>
    <row r="3950" spans="1:18" ht="53.4">
      <c r="A3950" s="24">
        <v>3949</v>
      </c>
      <c r="B3950" s="24" t="s">
        <v>2263</v>
      </c>
      <c r="C3950" s="29">
        <v>202611017434</v>
      </c>
      <c r="D3950" s="24" t="s">
        <v>80</v>
      </c>
      <c r="E3950" s="24" t="s">
        <v>2264</v>
      </c>
      <c r="F3950" s="24" t="s">
        <v>3052</v>
      </c>
      <c r="G3950" s="24" t="s">
        <v>6260</v>
      </c>
      <c r="H3950" s="25" t="s">
        <v>14040</v>
      </c>
      <c r="I3950" s="24" t="s">
        <v>3152</v>
      </c>
      <c r="J3950" s="24" t="s">
        <v>3048</v>
      </c>
      <c r="K3950" s="26">
        <v>46021</v>
      </c>
      <c r="L3950" s="26">
        <v>46070</v>
      </c>
      <c r="M3950" s="26">
        <v>46070</v>
      </c>
      <c r="N3950" s="26">
        <v>47013</v>
      </c>
      <c r="O3950" s="24"/>
      <c r="P3950" s="24" t="s">
        <v>3933</v>
      </c>
      <c r="Q3950" s="24" t="s">
        <v>3934</v>
      </c>
      <c r="R3950" s="24" t="s">
        <v>968</v>
      </c>
    </row>
    <row r="3951" spans="1:18" ht="40.200000000000003">
      <c r="A3951" s="24">
        <v>3950</v>
      </c>
      <c r="B3951" s="24" t="s">
        <v>14041</v>
      </c>
      <c r="C3951" s="29">
        <v>202617017666</v>
      </c>
      <c r="D3951" s="24" t="s">
        <v>166</v>
      </c>
      <c r="E3951" s="24" t="s">
        <v>14042</v>
      </c>
      <c r="F3951" s="24" t="s">
        <v>3091</v>
      </c>
      <c r="G3951" s="24" t="s">
        <v>14043</v>
      </c>
      <c r="H3951" s="25" t="s">
        <v>14044</v>
      </c>
      <c r="I3951" s="24"/>
      <c r="J3951" s="24" t="s">
        <v>3048</v>
      </c>
      <c r="K3951" s="26">
        <v>46009</v>
      </c>
      <c r="L3951" s="26">
        <v>45124</v>
      </c>
      <c r="M3951" s="26">
        <v>46070</v>
      </c>
      <c r="N3951" s="24"/>
      <c r="O3951" s="26">
        <v>46070</v>
      </c>
      <c r="P3951" s="24" t="s">
        <v>4128</v>
      </c>
      <c r="Q3951" s="24" t="s">
        <v>3360</v>
      </c>
      <c r="R3951" s="24" t="s">
        <v>988</v>
      </c>
    </row>
    <row r="3952" spans="1:18" ht="40.200000000000003">
      <c r="A3952" s="24">
        <v>3951</v>
      </c>
      <c r="B3952" s="24" t="s">
        <v>14045</v>
      </c>
      <c r="C3952" s="29">
        <v>202617017518</v>
      </c>
      <c r="D3952" s="24" t="s">
        <v>82</v>
      </c>
      <c r="E3952" s="24" t="s">
        <v>649</v>
      </c>
      <c r="F3952" s="24" t="s">
        <v>3045</v>
      </c>
      <c r="G3952" s="24" t="s">
        <v>6009</v>
      </c>
      <c r="H3952" s="25" t="s">
        <v>14046</v>
      </c>
      <c r="I3952" s="24"/>
      <c r="J3952" s="24" t="s">
        <v>3048</v>
      </c>
      <c r="K3952" s="26">
        <v>45979</v>
      </c>
      <c r="L3952" s="26">
        <v>45217</v>
      </c>
      <c r="M3952" s="26">
        <v>46070</v>
      </c>
      <c r="N3952" s="24"/>
      <c r="O3952" s="26">
        <v>46070</v>
      </c>
      <c r="P3952" s="24" t="s">
        <v>3695</v>
      </c>
      <c r="Q3952" s="24" t="s">
        <v>3085</v>
      </c>
      <c r="R3952" s="24" t="s">
        <v>988</v>
      </c>
    </row>
    <row r="3953" spans="1:18" ht="40.200000000000003">
      <c r="A3953" s="24">
        <v>3952</v>
      </c>
      <c r="B3953" s="24" t="s">
        <v>14047</v>
      </c>
      <c r="C3953" s="29">
        <v>202647017492</v>
      </c>
      <c r="D3953" s="24" t="s">
        <v>32</v>
      </c>
      <c r="E3953" s="24" t="s">
        <v>14048</v>
      </c>
      <c r="F3953" s="24" t="s">
        <v>3066</v>
      </c>
      <c r="G3953" s="24" t="s">
        <v>3067</v>
      </c>
      <c r="H3953" s="25" t="s">
        <v>14049</v>
      </c>
      <c r="I3953" s="24"/>
      <c r="J3953" s="24" t="s">
        <v>3048</v>
      </c>
      <c r="K3953" s="26">
        <v>46063</v>
      </c>
      <c r="L3953" s="26">
        <v>45169</v>
      </c>
      <c r="M3953" s="26">
        <v>46070</v>
      </c>
      <c r="N3953" s="24"/>
      <c r="O3953" s="26">
        <v>46070</v>
      </c>
      <c r="P3953" s="24" t="s">
        <v>3098</v>
      </c>
      <c r="Q3953" s="24" t="s">
        <v>3099</v>
      </c>
      <c r="R3953" s="24" t="s">
        <v>988</v>
      </c>
    </row>
    <row r="3954" spans="1:18" ht="40.200000000000003">
      <c r="A3954" s="24">
        <v>3953</v>
      </c>
      <c r="B3954" s="24" t="s">
        <v>14050</v>
      </c>
      <c r="C3954" s="29">
        <v>202617017664</v>
      </c>
      <c r="D3954" s="24" t="s">
        <v>32</v>
      </c>
      <c r="E3954" s="24" t="s">
        <v>14051</v>
      </c>
      <c r="F3954" s="24" t="s">
        <v>3066</v>
      </c>
      <c r="G3954" s="24" t="s">
        <v>3067</v>
      </c>
      <c r="H3954" s="25" t="s">
        <v>14052</v>
      </c>
      <c r="I3954" s="24"/>
      <c r="J3954" s="24" t="s">
        <v>3048</v>
      </c>
      <c r="K3954" s="26">
        <v>46066</v>
      </c>
      <c r="L3954" s="26">
        <v>45159</v>
      </c>
      <c r="M3954" s="26">
        <v>46070</v>
      </c>
      <c r="N3954" s="24"/>
      <c r="O3954" s="26">
        <v>46070</v>
      </c>
      <c r="P3954" s="24" t="s">
        <v>3173</v>
      </c>
      <c r="Q3954" s="24" t="s">
        <v>3174</v>
      </c>
      <c r="R3954" s="24" t="s">
        <v>988</v>
      </c>
    </row>
    <row r="3955" spans="1:18" ht="40.200000000000003">
      <c r="A3955" s="24">
        <v>3954</v>
      </c>
      <c r="B3955" s="24" t="s">
        <v>14053</v>
      </c>
      <c r="C3955" s="29">
        <v>202621017619</v>
      </c>
      <c r="D3955" s="24" t="s">
        <v>45</v>
      </c>
      <c r="E3955" s="24" t="s">
        <v>14054</v>
      </c>
      <c r="F3955" s="24" t="s">
        <v>3052</v>
      </c>
      <c r="G3955" s="24" t="s">
        <v>45</v>
      </c>
      <c r="H3955" s="25" t="s">
        <v>14055</v>
      </c>
      <c r="I3955" s="24" t="s">
        <v>23</v>
      </c>
      <c r="J3955" s="24" t="s">
        <v>3048</v>
      </c>
      <c r="K3955" s="26">
        <v>46030</v>
      </c>
      <c r="L3955" s="26">
        <v>46070</v>
      </c>
      <c r="M3955" s="26">
        <v>46070</v>
      </c>
      <c r="N3955" s="24"/>
      <c r="O3955" s="26">
        <v>46070</v>
      </c>
      <c r="P3955" s="24" t="s">
        <v>3404</v>
      </c>
      <c r="Q3955" s="24" t="s">
        <v>3405</v>
      </c>
      <c r="R3955" s="24" t="s">
        <v>988</v>
      </c>
    </row>
    <row r="3956" spans="1:18" ht="27">
      <c r="A3956" s="24">
        <v>3955</v>
      </c>
      <c r="B3956" s="24" t="s">
        <v>14056</v>
      </c>
      <c r="C3956" s="29">
        <v>202617017636</v>
      </c>
      <c r="D3956" s="24" t="s">
        <v>137</v>
      </c>
      <c r="E3956" s="24" t="s">
        <v>14057</v>
      </c>
      <c r="F3956" s="24" t="s">
        <v>3312</v>
      </c>
      <c r="G3956" s="24" t="s">
        <v>13463</v>
      </c>
      <c r="H3956" s="25" t="s">
        <v>14058</v>
      </c>
      <c r="I3956" s="24"/>
      <c r="J3956" s="24" t="s">
        <v>3048</v>
      </c>
      <c r="K3956" s="26">
        <v>46031</v>
      </c>
      <c r="L3956" s="26">
        <v>45135</v>
      </c>
      <c r="M3956" s="26">
        <v>46070</v>
      </c>
      <c r="N3956" s="24"/>
      <c r="O3956" s="26">
        <v>46070</v>
      </c>
      <c r="P3956" s="24" t="s">
        <v>3435</v>
      </c>
      <c r="Q3956" s="24" t="s">
        <v>3159</v>
      </c>
      <c r="R3956" s="24" t="s">
        <v>988</v>
      </c>
    </row>
    <row r="3957" spans="1:18" ht="40.200000000000003">
      <c r="A3957" s="24">
        <v>3956</v>
      </c>
      <c r="B3957" s="24" t="s">
        <v>14059</v>
      </c>
      <c r="C3957" s="29">
        <v>202617017374</v>
      </c>
      <c r="D3957" s="24" t="s">
        <v>153</v>
      </c>
      <c r="E3957" s="24" t="s">
        <v>14060</v>
      </c>
      <c r="F3957" s="24" t="s">
        <v>3091</v>
      </c>
      <c r="G3957" s="24" t="s">
        <v>14061</v>
      </c>
      <c r="H3957" s="25" t="s">
        <v>14062</v>
      </c>
      <c r="I3957" s="24"/>
      <c r="J3957" s="24" t="s">
        <v>3048</v>
      </c>
      <c r="K3957" s="26">
        <v>46063</v>
      </c>
      <c r="L3957" s="26">
        <v>45124</v>
      </c>
      <c r="M3957" s="26">
        <v>46070</v>
      </c>
      <c r="N3957" s="24"/>
      <c r="O3957" s="26">
        <v>46070</v>
      </c>
      <c r="P3957" s="24" t="s">
        <v>3109</v>
      </c>
      <c r="Q3957" s="24" t="s">
        <v>3110</v>
      </c>
      <c r="R3957" s="24" t="s">
        <v>988</v>
      </c>
    </row>
    <row r="3958" spans="1:18" ht="40.200000000000003">
      <c r="A3958" s="24">
        <v>3957</v>
      </c>
      <c r="B3958" s="24" t="s">
        <v>14063</v>
      </c>
      <c r="C3958" s="29">
        <v>202617017389</v>
      </c>
      <c r="D3958" s="24" t="s">
        <v>153</v>
      </c>
      <c r="E3958" s="24" t="s">
        <v>14064</v>
      </c>
      <c r="F3958" s="24" t="s">
        <v>3091</v>
      </c>
      <c r="G3958" s="24" t="s">
        <v>14061</v>
      </c>
      <c r="H3958" s="25" t="s">
        <v>14065</v>
      </c>
      <c r="I3958" s="24"/>
      <c r="J3958" s="24" t="s">
        <v>3048</v>
      </c>
      <c r="K3958" s="26">
        <v>46063</v>
      </c>
      <c r="L3958" s="26">
        <v>45124</v>
      </c>
      <c r="M3958" s="26">
        <v>46070</v>
      </c>
      <c r="N3958" s="24"/>
      <c r="O3958" s="26">
        <v>46070</v>
      </c>
      <c r="P3958" s="24" t="s">
        <v>3109</v>
      </c>
      <c r="Q3958" s="24" t="s">
        <v>3110</v>
      </c>
      <c r="R3958" s="24" t="s">
        <v>988</v>
      </c>
    </row>
    <row r="3959" spans="1:18" ht="40.200000000000003">
      <c r="A3959" s="24">
        <v>3958</v>
      </c>
      <c r="B3959" s="24" t="s">
        <v>2265</v>
      </c>
      <c r="C3959" s="29">
        <v>202611017544</v>
      </c>
      <c r="D3959" s="24" t="s">
        <v>54</v>
      </c>
      <c r="E3959" s="24" t="s">
        <v>2266</v>
      </c>
      <c r="F3959" s="24" t="s">
        <v>3091</v>
      </c>
      <c r="G3959" s="24" t="s">
        <v>54</v>
      </c>
      <c r="H3959" s="25" t="s">
        <v>14066</v>
      </c>
      <c r="I3959" s="24" t="s">
        <v>3152</v>
      </c>
      <c r="J3959" s="24" t="s">
        <v>8446</v>
      </c>
      <c r="K3959" s="26">
        <v>45965</v>
      </c>
      <c r="L3959" s="26">
        <v>46070</v>
      </c>
      <c r="M3959" s="26">
        <v>46070</v>
      </c>
      <c r="N3959" s="26">
        <v>47013</v>
      </c>
      <c r="O3959" s="24"/>
      <c r="P3959" s="24" t="s">
        <v>3305</v>
      </c>
      <c r="Q3959" s="24" t="s">
        <v>3306</v>
      </c>
      <c r="R3959" s="24" t="s">
        <v>968</v>
      </c>
    </row>
    <row r="3960" spans="1:18" ht="53.4">
      <c r="A3960" s="24">
        <v>3959</v>
      </c>
      <c r="B3960" s="24" t="s">
        <v>2260</v>
      </c>
      <c r="C3960" s="29">
        <v>202611017360</v>
      </c>
      <c r="D3960" s="24" t="s">
        <v>191</v>
      </c>
      <c r="E3960" s="24" t="s">
        <v>2261</v>
      </c>
      <c r="F3960" s="24" t="s">
        <v>3091</v>
      </c>
      <c r="G3960" s="24" t="s">
        <v>5431</v>
      </c>
      <c r="H3960" s="25" t="s">
        <v>14067</v>
      </c>
      <c r="I3960" s="24" t="s">
        <v>3152</v>
      </c>
      <c r="J3960" s="24" t="s">
        <v>3048</v>
      </c>
      <c r="K3960" s="26">
        <v>46067</v>
      </c>
      <c r="L3960" s="26">
        <v>46070</v>
      </c>
      <c r="M3960" s="26">
        <v>46070</v>
      </c>
      <c r="N3960" s="26">
        <v>47013</v>
      </c>
      <c r="O3960" s="24"/>
      <c r="P3960" s="24" t="s">
        <v>4109</v>
      </c>
      <c r="Q3960" s="24" t="s">
        <v>3683</v>
      </c>
      <c r="R3960" s="24" t="s">
        <v>968</v>
      </c>
    </row>
    <row r="3961" spans="1:18" ht="27">
      <c r="A3961" s="24">
        <v>3960</v>
      </c>
      <c r="B3961" s="24" t="s">
        <v>853</v>
      </c>
      <c r="C3961" s="29">
        <v>202614017406</v>
      </c>
      <c r="D3961" s="24" t="s">
        <v>194</v>
      </c>
      <c r="E3961" s="24" t="s">
        <v>854</v>
      </c>
      <c r="F3961" s="24" t="s">
        <v>3312</v>
      </c>
      <c r="G3961" s="24" t="s">
        <v>3891</v>
      </c>
      <c r="H3961" s="25" t="s">
        <v>14068</v>
      </c>
      <c r="I3961" s="24"/>
      <c r="J3961" s="24" t="s">
        <v>3048</v>
      </c>
      <c r="K3961" s="26">
        <v>46056</v>
      </c>
      <c r="L3961" s="26">
        <v>45705</v>
      </c>
      <c r="M3961" s="26">
        <v>46070</v>
      </c>
      <c r="N3961" s="26">
        <v>46647</v>
      </c>
      <c r="O3961" s="24"/>
      <c r="P3961" s="24" t="s">
        <v>3397</v>
      </c>
      <c r="Q3961" s="24" t="s">
        <v>3398</v>
      </c>
      <c r="R3961" s="24" t="s">
        <v>650</v>
      </c>
    </row>
    <row r="3962" spans="1:18" ht="40.200000000000003">
      <c r="A3962" s="24">
        <v>3961</v>
      </c>
      <c r="B3962" s="24" t="s">
        <v>2262</v>
      </c>
      <c r="C3962" s="29">
        <v>202641017595</v>
      </c>
      <c r="D3962" s="24" t="s">
        <v>395</v>
      </c>
      <c r="E3962" s="24" t="s">
        <v>649</v>
      </c>
      <c r="F3962" s="24" t="s">
        <v>3052</v>
      </c>
      <c r="G3962" s="24" t="s">
        <v>395</v>
      </c>
      <c r="H3962" s="25" t="s">
        <v>14069</v>
      </c>
      <c r="I3962" s="24" t="s">
        <v>3152</v>
      </c>
      <c r="J3962" s="24" t="s">
        <v>3048</v>
      </c>
      <c r="K3962" s="26">
        <v>46031</v>
      </c>
      <c r="L3962" s="26">
        <v>46070</v>
      </c>
      <c r="M3962" s="26">
        <v>46070</v>
      </c>
      <c r="N3962" s="26">
        <v>47013</v>
      </c>
      <c r="O3962" s="24"/>
      <c r="P3962" s="24" t="s">
        <v>3933</v>
      </c>
      <c r="Q3962" s="24" t="s">
        <v>3934</v>
      </c>
      <c r="R3962" s="24" t="s">
        <v>968</v>
      </c>
    </row>
    <row r="3963" spans="1:18" ht="40.200000000000003">
      <c r="A3963" s="24">
        <v>3962</v>
      </c>
      <c r="B3963" s="24" t="s">
        <v>14070</v>
      </c>
      <c r="C3963" s="29">
        <v>202617017375</v>
      </c>
      <c r="D3963" s="24" t="s">
        <v>34</v>
      </c>
      <c r="E3963" s="24" t="s">
        <v>14071</v>
      </c>
      <c r="F3963" s="24" t="s">
        <v>3066</v>
      </c>
      <c r="G3963" s="24" t="s">
        <v>3067</v>
      </c>
      <c r="H3963" s="25" t="s">
        <v>14072</v>
      </c>
      <c r="I3963" s="24"/>
      <c r="J3963" s="24" t="s">
        <v>3048</v>
      </c>
      <c r="K3963" s="26">
        <v>46065</v>
      </c>
      <c r="L3963" s="26">
        <v>45196</v>
      </c>
      <c r="M3963" s="26">
        <v>46070</v>
      </c>
      <c r="N3963" s="24"/>
      <c r="O3963" s="26">
        <v>46070</v>
      </c>
      <c r="P3963" s="24" t="s">
        <v>3233</v>
      </c>
      <c r="Q3963" s="24" t="s">
        <v>3234</v>
      </c>
      <c r="R3963" s="24" t="s">
        <v>988</v>
      </c>
    </row>
    <row r="3964" spans="1:18" ht="53.4">
      <c r="A3964" s="24">
        <v>3963</v>
      </c>
      <c r="B3964" s="24" t="s">
        <v>14073</v>
      </c>
      <c r="C3964" s="29">
        <v>202617017395</v>
      </c>
      <c r="D3964" s="24" t="s">
        <v>34</v>
      </c>
      <c r="E3964" s="24" t="s">
        <v>14074</v>
      </c>
      <c r="F3964" s="24" t="s">
        <v>3066</v>
      </c>
      <c r="G3964" s="24" t="s">
        <v>3067</v>
      </c>
      <c r="H3964" s="25" t="s">
        <v>14075</v>
      </c>
      <c r="I3964" s="24"/>
      <c r="J3964" s="24" t="s">
        <v>3048</v>
      </c>
      <c r="K3964" s="26">
        <v>46064</v>
      </c>
      <c r="L3964" s="26">
        <v>45173</v>
      </c>
      <c r="M3964" s="26">
        <v>46070</v>
      </c>
      <c r="N3964" s="24"/>
      <c r="O3964" s="26">
        <v>46070</v>
      </c>
      <c r="P3964" s="24" t="s">
        <v>3254</v>
      </c>
      <c r="Q3964" s="24" t="s">
        <v>3255</v>
      </c>
      <c r="R3964" s="24" t="s">
        <v>988</v>
      </c>
    </row>
    <row r="3965" spans="1:18" ht="53.4">
      <c r="A3965" s="24">
        <v>3964</v>
      </c>
      <c r="B3965" s="24" t="s">
        <v>14076</v>
      </c>
      <c r="C3965" s="29">
        <v>202647017489</v>
      </c>
      <c r="D3965" s="24" t="s">
        <v>31</v>
      </c>
      <c r="E3965" s="24" t="s">
        <v>14077</v>
      </c>
      <c r="F3965" s="24" t="s">
        <v>3091</v>
      </c>
      <c r="G3965" s="24" t="s">
        <v>31</v>
      </c>
      <c r="H3965" s="25" t="s">
        <v>14078</v>
      </c>
      <c r="I3965" s="24"/>
      <c r="J3965" s="24" t="s">
        <v>3048</v>
      </c>
      <c r="K3965" s="26">
        <v>46065</v>
      </c>
      <c r="L3965" s="26">
        <v>45232</v>
      </c>
      <c r="M3965" s="26">
        <v>46070</v>
      </c>
      <c r="N3965" s="24"/>
      <c r="O3965" s="26">
        <v>46070</v>
      </c>
      <c r="P3965" s="24" t="s">
        <v>3908</v>
      </c>
      <c r="Q3965" s="24" t="s">
        <v>3193</v>
      </c>
      <c r="R3965" s="24" t="s">
        <v>988</v>
      </c>
    </row>
    <row r="3966" spans="1:18" ht="66.599999999999994">
      <c r="A3966" s="24">
        <v>3965</v>
      </c>
      <c r="B3966" s="24" t="s">
        <v>14079</v>
      </c>
      <c r="C3966" s="29">
        <v>202617017596</v>
      </c>
      <c r="D3966" s="24" t="s">
        <v>31</v>
      </c>
      <c r="E3966" s="24" t="s">
        <v>14080</v>
      </c>
      <c r="F3966" s="24" t="s">
        <v>3091</v>
      </c>
      <c r="G3966" s="24" t="s">
        <v>31</v>
      </c>
      <c r="H3966" s="25" t="s">
        <v>14081</v>
      </c>
      <c r="I3966" s="24"/>
      <c r="J3966" s="24" t="s">
        <v>3048</v>
      </c>
      <c r="K3966" s="26">
        <v>46064</v>
      </c>
      <c r="L3966" s="26">
        <v>45230</v>
      </c>
      <c r="M3966" s="26">
        <v>46070</v>
      </c>
      <c r="N3966" s="24"/>
      <c r="O3966" s="26">
        <v>46070</v>
      </c>
      <c r="P3966" s="24" t="s">
        <v>3069</v>
      </c>
      <c r="Q3966" s="24" t="s">
        <v>3070</v>
      </c>
      <c r="R3966" s="24" t="s">
        <v>988</v>
      </c>
    </row>
    <row r="3967" spans="1:18" ht="40.200000000000003">
      <c r="A3967" s="24">
        <v>3966</v>
      </c>
      <c r="B3967" s="24" t="s">
        <v>14082</v>
      </c>
      <c r="C3967" s="29">
        <v>202617017476</v>
      </c>
      <c r="D3967" s="24" t="s">
        <v>31</v>
      </c>
      <c r="E3967" s="24" t="s">
        <v>14083</v>
      </c>
      <c r="F3967" s="24" t="s">
        <v>3091</v>
      </c>
      <c r="G3967" s="24" t="s">
        <v>31</v>
      </c>
      <c r="H3967" s="25" t="s">
        <v>14084</v>
      </c>
      <c r="I3967" s="24"/>
      <c r="J3967" s="24" t="s">
        <v>3048</v>
      </c>
      <c r="K3967" s="26">
        <v>46064</v>
      </c>
      <c r="L3967" s="26">
        <v>45232</v>
      </c>
      <c r="M3967" s="26">
        <v>46070</v>
      </c>
      <c r="N3967" s="24"/>
      <c r="O3967" s="26">
        <v>46070</v>
      </c>
      <c r="P3967" s="24" t="s">
        <v>3069</v>
      </c>
      <c r="Q3967" s="24" t="s">
        <v>3070</v>
      </c>
      <c r="R3967" s="24" t="s">
        <v>988</v>
      </c>
    </row>
    <row r="3968" spans="1:18" ht="40.200000000000003">
      <c r="A3968" s="24">
        <v>3967</v>
      </c>
      <c r="B3968" s="24" t="s">
        <v>14085</v>
      </c>
      <c r="C3968" s="29">
        <v>202647017471</v>
      </c>
      <c r="D3968" s="24" t="s">
        <v>31</v>
      </c>
      <c r="E3968" s="24" t="s">
        <v>14086</v>
      </c>
      <c r="F3968" s="24" t="s">
        <v>3091</v>
      </c>
      <c r="G3968" s="24" t="s">
        <v>31</v>
      </c>
      <c r="H3968" s="25" t="s">
        <v>14087</v>
      </c>
      <c r="I3968" s="24"/>
      <c r="J3968" s="24" t="s">
        <v>3048</v>
      </c>
      <c r="K3968" s="26">
        <v>46064</v>
      </c>
      <c r="L3968" s="26">
        <v>45233</v>
      </c>
      <c r="M3968" s="26">
        <v>46070</v>
      </c>
      <c r="N3968" s="24"/>
      <c r="O3968" s="26">
        <v>46070</v>
      </c>
      <c r="P3968" s="24" t="s">
        <v>3908</v>
      </c>
      <c r="Q3968" s="24" t="s">
        <v>3193</v>
      </c>
      <c r="R3968" s="24" t="s">
        <v>988</v>
      </c>
    </row>
    <row r="3969" spans="1:18" ht="40.200000000000003">
      <c r="A3969" s="24">
        <v>3968</v>
      </c>
      <c r="B3969" s="24" t="s">
        <v>14088</v>
      </c>
      <c r="C3969" s="29">
        <v>202647017465</v>
      </c>
      <c r="D3969" s="24" t="s">
        <v>31</v>
      </c>
      <c r="E3969" s="24" t="s">
        <v>14089</v>
      </c>
      <c r="F3969" s="24" t="s">
        <v>3091</v>
      </c>
      <c r="G3969" s="24" t="s">
        <v>31</v>
      </c>
      <c r="H3969" s="25" t="s">
        <v>14090</v>
      </c>
      <c r="I3969" s="24"/>
      <c r="J3969" s="24" t="s">
        <v>3048</v>
      </c>
      <c r="K3969" s="26">
        <v>46064</v>
      </c>
      <c r="L3969" s="26">
        <v>45225</v>
      </c>
      <c r="M3969" s="26">
        <v>46070</v>
      </c>
      <c r="N3969" s="24"/>
      <c r="O3969" s="26">
        <v>46070</v>
      </c>
      <c r="P3969" s="24" t="s">
        <v>3215</v>
      </c>
      <c r="Q3969" s="24" t="s">
        <v>3216</v>
      </c>
      <c r="R3969" s="24" t="s">
        <v>988</v>
      </c>
    </row>
    <row r="3970" spans="1:18" ht="40.200000000000003">
      <c r="A3970" s="24">
        <v>3969</v>
      </c>
      <c r="B3970" s="24" t="s">
        <v>14091</v>
      </c>
      <c r="C3970" s="29">
        <v>202617017632</v>
      </c>
      <c r="D3970" s="24" t="s">
        <v>31</v>
      </c>
      <c r="E3970" s="24" t="s">
        <v>14092</v>
      </c>
      <c r="F3970" s="24" t="s">
        <v>3091</v>
      </c>
      <c r="G3970" s="24" t="s">
        <v>31</v>
      </c>
      <c r="H3970" s="25" t="s">
        <v>14093</v>
      </c>
      <c r="I3970" s="24"/>
      <c r="J3970" s="24" t="s">
        <v>3048</v>
      </c>
      <c r="K3970" s="26">
        <v>46064</v>
      </c>
      <c r="L3970" s="26">
        <v>45232</v>
      </c>
      <c r="M3970" s="26">
        <v>46070</v>
      </c>
      <c r="N3970" s="24"/>
      <c r="O3970" s="26">
        <v>46070</v>
      </c>
      <c r="P3970" s="24" t="s">
        <v>3364</v>
      </c>
      <c r="Q3970" s="24" t="s">
        <v>3255</v>
      </c>
      <c r="R3970" s="24" t="s">
        <v>988</v>
      </c>
    </row>
    <row r="3971" spans="1:18" ht="66.599999999999994">
      <c r="A3971" s="24">
        <v>3970</v>
      </c>
      <c r="B3971" s="24" t="s">
        <v>14094</v>
      </c>
      <c r="C3971" s="29">
        <v>202647017503</v>
      </c>
      <c r="D3971" s="24" t="s">
        <v>31</v>
      </c>
      <c r="E3971" s="24" t="s">
        <v>14095</v>
      </c>
      <c r="F3971" s="24" t="s">
        <v>3091</v>
      </c>
      <c r="G3971" s="24" t="s">
        <v>31</v>
      </c>
      <c r="H3971" s="25" t="s">
        <v>14096</v>
      </c>
      <c r="I3971" s="24"/>
      <c r="J3971" s="24" t="s">
        <v>3048</v>
      </c>
      <c r="K3971" s="26">
        <v>46064</v>
      </c>
      <c r="L3971" s="26">
        <v>45210</v>
      </c>
      <c r="M3971" s="26">
        <v>46070</v>
      </c>
      <c r="N3971" s="24"/>
      <c r="O3971" s="26">
        <v>46070</v>
      </c>
      <c r="P3971" s="24" t="s">
        <v>4022</v>
      </c>
      <c r="Q3971" s="24" t="s">
        <v>3104</v>
      </c>
      <c r="R3971" s="24" t="s">
        <v>988</v>
      </c>
    </row>
    <row r="3972" spans="1:18" ht="40.200000000000003">
      <c r="A3972" s="24">
        <v>3971</v>
      </c>
      <c r="B3972" s="24" t="s">
        <v>14097</v>
      </c>
      <c r="C3972" s="29">
        <v>202647017342</v>
      </c>
      <c r="D3972" s="24" t="s">
        <v>31</v>
      </c>
      <c r="E3972" s="24" t="s">
        <v>14098</v>
      </c>
      <c r="F3972" s="24" t="s">
        <v>3091</v>
      </c>
      <c r="G3972" s="24" t="s">
        <v>31</v>
      </c>
      <c r="H3972" s="25" t="s">
        <v>14099</v>
      </c>
      <c r="I3972" s="24"/>
      <c r="J3972" s="24" t="s">
        <v>3048</v>
      </c>
      <c r="K3972" s="26">
        <v>46064</v>
      </c>
      <c r="L3972" s="26">
        <v>45233</v>
      </c>
      <c r="M3972" s="26">
        <v>46070</v>
      </c>
      <c r="N3972" s="24"/>
      <c r="O3972" s="26">
        <v>46070</v>
      </c>
      <c r="P3972" s="24" t="s">
        <v>3093</v>
      </c>
      <c r="Q3972" s="24" t="s">
        <v>3094</v>
      </c>
      <c r="R3972" s="24" t="s">
        <v>988</v>
      </c>
    </row>
    <row r="3973" spans="1:18" ht="27">
      <c r="A3973" s="24">
        <v>3972</v>
      </c>
      <c r="B3973" s="24" t="s">
        <v>14100</v>
      </c>
      <c r="C3973" s="29">
        <v>202628017519</v>
      </c>
      <c r="D3973" s="24" t="s">
        <v>31</v>
      </c>
      <c r="E3973" s="24" t="s">
        <v>14101</v>
      </c>
      <c r="F3973" s="24" t="s">
        <v>3091</v>
      </c>
      <c r="G3973" s="24" t="s">
        <v>31</v>
      </c>
      <c r="H3973" s="25" t="s">
        <v>14102</v>
      </c>
      <c r="I3973" s="24"/>
      <c r="J3973" s="24" t="s">
        <v>3048</v>
      </c>
      <c r="K3973" s="26">
        <v>46062</v>
      </c>
      <c r="L3973" s="26">
        <v>46070</v>
      </c>
      <c r="M3973" s="26">
        <v>46070</v>
      </c>
      <c r="N3973" s="24"/>
      <c r="O3973" s="26">
        <v>46070</v>
      </c>
      <c r="P3973" s="24" t="s">
        <v>3359</v>
      </c>
      <c r="Q3973" s="24" t="s">
        <v>3360</v>
      </c>
      <c r="R3973" s="24" t="s">
        <v>988</v>
      </c>
    </row>
    <row r="3974" spans="1:18" ht="53.4">
      <c r="A3974" s="24">
        <v>3973</v>
      </c>
      <c r="B3974" s="24" t="s">
        <v>14103</v>
      </c>
      <c r="C3974" s="29">
        <v>202641018290</v>
      </c>
      <c r="D3974" s="24" t="s">
        <v>33</v>
      </c>
      <c r="E3974" s="24" t="s">
        <v>14104</v>
      </c>
      <c r="F3974" s="24" t="s">
        <v>3052</v>
      </c>
      <c r="G3974" s="24" t="s">
        <v>3319</v>
      </c>
      <c r="H3974" s="25" t="s">
        <v>14105</v>
      </c>
      <c r="I3974" s="24" t="s">
        <v>23</v>
      </c>
      <c r="J3974" s="24" t="s">
        <v>3048</v>
      </c>
      <c r="K3974" s="26">
        <v>45920</v>
      </c>
      <c r="L3974" s="26">
        <v>46071</v>
      </c>
      <c r="M3974" s="26">
        <v>46071</v>
      </c>
      <c r="N3974" s="24"/>
      <c r="O3974" s="26">
        <v>46071</v>
      </c>
      <c r="P3974" s="24" t="s">
        <v>3173</v>
      </c>
      <c r="Q3974" s="24" t="s">
        <v>3174</v>
      </c>
      <c r="R3974" s="24" t="s">
        <v>988</v>
      </c>
    </row>
    <row r="3975" spans="1:18" ht="27">
      <c r="A3975" s="24">
        <v>3974</v>
      </c>
      <c r="B3975" s="24" t="s">
        <v>14106</v>
      </c>
      <c r="C3975" s="29">
        <v>202617018034</v>
      </c>
      <c r="D3975" s="24" t="s">
        <v>96</v>
      </c>
      <c r="E3975" s="24" t="s">
        <v>14107</v>
      </c>
      <c r="F3975" s="24" t="s">
        <v>3177</v>
      </c>
      <c r="G3975" s="24" t="s">
        <v>13619</v>
      </c>
      <c r="H3975" s="25" t="s">
        <v>14108</v>
      </c>
      <c r="I3975" s="24"/>
      <c r="J3975" s="24" t="s">
        <v>3048</v>
      </c>
      <c r="K3975" s="26">
        <v>46043</v>
      </c>
      <c r="L3975" s="26">
        <v>45135</v>
      </c>
      <c r="M3975" s="26">
        <v>46071</v>
      </c>
      <c r="N3975" s="24"/>
      <c r="O3975" s="26">
        <v>46071</v>
      </c>
      <c r="P3975" s="24" t="s">
        <v>3435</v>
      </c>
      <c r="Q3975" s="24" t="s">
        <v>3159</v>
      </c>
      <c r="R3975" s="24" t="s">
        <v>988</v>
      </c>
    </row>
    <row r="3976" spans="1:18" ht="40.200000000000003">
      <c r="A3976" s="24">
        <v>3975</v>
      </c>
      <c r="B3976" s="24" t="s">
        <v>2267</v>
      </c>
      <c r="C3976" s="29">
        <v>202621018020</v>
      </c>
      <c r="D3976" s="24" t="s">
        <v>125</v>
      </c>
      <c r="E3976" s="24" t="s">
        <v>2268</v>
      </c>
      <c r="F3976" s="24" t="s">
        <v>3052</v>
      </c>
      <c r="G3976" s="24" t="s">
        <v>4304</v>
      </c>
      <c r="H3976" s="25" t="s">
        <v>14109</v>
      </c>
      <c r="I3976" s="24" t="s">
        <v>3152</v>
      </c>
      <c r="J3976" s="24" t="s">
        <v>3048</v>
      </c>
      <c r="K3976" s="26">
        <v>46070</v>
      </c>
      <c r="L3976" s="26">
        <v>46071</v>
      </c>
      <c r="M3976" s="26">
        <v>46071</v>
      </c>
      <c r="N3976" s="26">
        <v>47014</v>
      </c>
      <c r="O3976" s="24"/>
      <c r="P3976" s="24" t="s">
        <v>3228</v>
      </c>
      <c r="Q3976" s="24" t="s">
        <v>3229</v>
      </c>
      <c r="R3976" s="24" t="s">
        <v>968</v>
      </c>
    </row>
    <row r="3977" spans="1:18" ht="27">
      <c r="A3977" s="24">
        <v>3976</v>
      </c>
      <c r="B3977" s="24" t="s">
        <v>14110</v>
      </c>
      <c r="C3977" s="29">
        <v>202614018230</v>
      </c>
      <c r="D3977" s="24" t="s">
        <v>112</v>
      </c>
      <c r="E3977" s="24" t="s">
        <v>14111</v>
      </c>
      <c r="F3977" s="24" t="s">
        <v>3045</v>
      </c>
      <c r="G3977" s="24" t="s">
        <v>8327</v>
      </c>
      <c r="H3977" s="25" t="s">
        <v>14112</v>
      </c>
      <c r="I3977" s="24"/>
      <c r="J3977" s="24" t="s">
        <v>3048</v>
      </c>
      <c r="K3977" s="26">
        <v>46069</v>
      </c>
      <c r="L3977" s="26">
        <v>45729</v>
      </c>
      <c r="M3977" s="26">
        <v>46071</v>
      </c>
      <c r="N3977" s="24"/>
      <c r="O3977" s="26">
        <v>46071</v>
      </c>
      <c r="P3977" s="24" t="s">
        <v>3220</v>
      </c>
      <c r="Q3977" s="24" t="s">
        <v>3221</v>
      </c>
      <c r="R3977" s="24" t="s">
        <v>988</v>
      </c>
    </row>
    <row r="3978" spans="1:18" ht="40.200000000000003">
      <c r="A3978" s="24">
        <v>3977</v>
      </c>
      <c r="B3978" s="24" t="s">
        <v>14113</v>
      </c>
      <c r="C3978" s="29">
        <v>202647018151</v>
      </c>
      <c r="D3978" s="24" t="s">
        <v>40</v>
      </c>
      <c r="E3978" s="24" t="s">
        <v>14114</v>
      </c>
      <c r="F3978" s="24" t="s">
        <v>3091</v>
      </c>
      <c r="G3978" s="24" t="s">
        <v>4104</v>
      </c>
      <c r="H3978" s="25" t="s">
        <v>14115</v>
      </c>
      <c r="I3978" s="24"/>
      <c r="J3978" s="24" t="s">
        <v>3048</v>
      </c>
      <c r="K3978" s="26">
        <v>46041</v>
      </c>
      <c r="L3978" s="26">
        <v>45159</v>
      </c>
      <c r="M3978" s="26">
        <v>46071</v>
      </c>
      <c r="N3978" s="24"/>
      <c r="O3978" s="26">
        <v>46071</v>
      </c>
      <c r="P3978" s="24" t="s">
        <v>3404</v>
      </c>
      <c r="Q3978" s="24" t="s">
        <v>3405</v>
      </c>
      <c r="R3978" s="24" t="s">
        <v>988</v>
      </c>
    </row>
    <row r="3979" spans="1:18" ht="27">
      <c r="A3979" s="24">
        <v>3978</v>
      </c>
      <c r="B3979" s="24" t="s">
        <v>14116</v>
      </c>
      <c r="C3979" s="29">
        <v>202617018368</v>
      </c>
      <c r="D3979" s="24" t="s">
        <v>190</v>
      </c>
      <c r="E3979" s="24" t="s">
        <v>14117</v>
      </c>
      <c r="F3979" s="24" t="s">
        <v>3302</v>
      </c>
      <c r="G3979" s="24" t="s">
        <v>14118</v>
      </c>
      <c r="H3979" s="25" t="s">
        <v>14119</v>
      </c>
      <c r="I3979" s="24"/>
      <c r="J3979" s="24" t="s">
        <v>3048</v>
      </c>
      <c r="K3979" s="26">
        <v>46030</v>
      </c>
      <c r="L3979" s="26">
        <v>45128</v>
      </c>
      <c r="M3979" s="26">
        <v>46071</v>
      </c>
      <c r="N3979" s="24"/>
      <c r="O3979" s="26">
        <v>46071</v>
      </c>
      <c r="P3979" s="24" t="s">
        <v>3109</v>
      </c>
      <c r="Q3979" s="24" t="s">
        <v>3110</v>
      </c>
      <c r="R3979" s="24" t="s">
        <v>988</v>
      </c>
    </row>
    <row r="3980" spans="1:18" ht="27">
      <c r="A3980" s="24">
        <v>3979</v>
      </c>
      <c r="B3980" s="24" t="s">
        <v>14120</v>
      </c>
      <c r="C3980" s="29">
        <v>202617018209</v>
      </c>
      <c r="D3980" s="24" t="s">
        <v>98</v>
      </c>
      <c r="E3980" s="24" t="s">
        <v>14121</v>
      </c>
      <c r="F3980" s="24" t="s">
        <v>3302</v>
      </c>
      <c r="G3980" s="24" t="s">
        <v>9848</v>
      </c>
      <c r="H3980" s="25" t="s">
        <v>14122</v>
      </c>
      <c r="I3980" s="24"/>
      <c r="J3980" s="24" t="s">
        <v>3048</v>
      </c>
      <c r="K3980" s="26">
        <v>46036</v>
      </c>
      <c r="L3980" s="26">
        <v>45128</v>
      </c>
      <c r="M3980" s="26">
        <v>46071</v>
      </c>
      <c r="N3980" s="24"/>
      <c r="O3980" s="26">
        <v>46071</v>
      </c>
      <c r="P3980" s="24" t="s">
        <v>3109</v>
      </c>
      <c r="Q3980" s="24" t="s">
        <v>3110</v>
      </c>
      <c r="R3980" s="24" t="s">
        <v>988</v>
      </c>
    </row>
    <row r="3981" spans="1:18" ht="79.8">
      <c r="A3981" s="24">
        <v>3980</v>
      </c>
      <c r="B3981" s="24" t="s">
        <v>14123</v>
      </c>
      <c r="C3981" s="29">
        <v>202617018083</v>
      </c>
      <c r="D3981" s="24" t="s">
        <v>53</v>
      </c>
      <c r="E3981" s="24" t="s">
        <v>14124</v>
      </c>
      <c r="F3981" s="24" t="s">
        <v>3066</v>
      </c>
      <c r="G3981" s="24" t="s">
        <v>3067</v>
      </c>
      <c r="H3981" s="25" t="s">
        <v>14125</v>
      </c>
      <c r="I3981" s="24"/>
      <c r="J3981" s="24" t="s">
        <v>3048</v>
      </c>
      <c r="K3981" s="26">
        <v>46051</v>
      </c>
      <c r="L3981" s="26">
        <v>45259</v>
      </c>
      <c r="M3981" s="26">
        <v>46071</v>
      </c>
      <c r="N3981" s="24"/>
      <c r="O3981" s="26">
        <v>46071</v>
      </c>
      <c r="P3981" s="24" t="s">
        <v>3075</v>
      </c>
      <c r="Q3981" s="24" t="s">
        <v>3076</v>
      </c>
      <c r="R3981" s="24" t="s">
        <v>988</v>
      </c>
    </row>
    <row r="3982" spans="1:18" ht="66.599999999999994">
      <c r="A3982" s="24">
        <v>3981</v>
      </c>
      <c r="B3982" s="24" t="s">
        <v>14126</v>
      </c>
      <c r="C3982" s="29">
        <v>202647018341</v>
      </c>
      <c r="D3982" s="24" t="s">
        <v>102</v>
      </c>
      <c r="E3982" s="24" t="s">
        <v>14127</v>
      </c>
      <c r="F3982" s="24" t="s">
        <v>3312</v>
      </c>
      <c r="G3982" s="24" t="s">
        <v>14128</v>
      </c>
      <c r="H3982" s="25" t="s">
        <v>14129</v>
      </c>
      <c r="I3982" s="24"/>
      <c r="J3982" s="24" t="s">
        <v>3048</v>
      </c>
      <c r="K3982" s="26">
        <v>46007</v>
      </c>
      <c r="L3982" s="26">
        <v>45131</v>
      </c>
      <c r="M3982" s="26">
        <v>46071</v>
      </c>
      <c r="N3982" s="24"/>
      <c r="O3982" s="26">
        <v>46071</v>
      </c>
      <c r="P3982" s="24" t="s">
        <v>3388</v>
      </c>
      <c r="Q3982" s="24" t="s">
        <v>3389</v>
      </c>
      <c r="R3982" s="24" t="s">
        <v>988</v>
      </c>
    </row>
    <row r="3983" spans="1:18" ht="40.200000000000003">
      <c r="A3983" s="24">
        <v>3982</v>
      </c>
      <c r="B3983" s="24" t="s">
        <v>14130</v>
      </c>
      <c r="C3983" s="29">
        <v>202617018575</v>
      </c>
      <c r="D3983" s="24" t="s">
        <v>35</v>
      </c>
      <c r="E3983" s="24" t="s">
        <v>14131</v>
      </c>
      <c r="F3983" s="24" t="s">
        <v>3091</v>
      </c>
      <c r="G3983" s="24" t="s">
        <v>3213</v>
      </c>
      <c r="H3983" s="25" t="s">
        <v>14132</v>
      </c>
      <c r="I3983" s="24"/>
      <c r="J3983" s="24" t="s">
        <v>3048</v>
      </c>
      <c r="K3983" s="26">
        <v>46069</v>
      </c>
      <c r="L3983" s="26">
        <v>45127</v>
      </c>
      <c r="M3983" s="26">
        <v>46071</v>
      </c>
      <c r="N3983" s="24"/>
      <c r="O3983" s="26">
        <v>46071</v>
      </c>
      <c r="P3983" s="24" t="s">
        <v>4128</v>
      </c>
      <c r="Q3983" s="24" t="s">
        <v>3360</v>
      </c>
      <c r="R3983" s="24" t="s">
        <v>988</v>
      </c>
    </row>
    <row r="3984" spans="1:18" ht="40.200000000000003">
      <c r="A3984" s="24">
        <v>3983</v>
      </c>
      <c r="B3984" s="24" t="s">
        <v>14133</v>
      </c>
      <c r="C3984" s="29">
        <v>202617018017</v>
      </c>
      <c r="D3984" s="24" t="s">
        <v>71</v>
      </c>
      <c r="E3984" s="24" t="s">
        <v>14134</v>
      </c>
      <c r="F3984" s="24" t="s">
        <v>3312</v>
      </c>
      <c r="G3984" s="24" t="s">
        <v>3741</v>
      </c>
      <c r="H3984" s="25" t="s">
        <v>14135</v>
      </c>
      <c r="I3984" s="24"/>
      <c r="J3984" s="24" t="s">
        <v>3048</v>
      </c>
      <c r="K3984" s="26">
        <v>46035</v>
      </c>
      <c r="L3984" s="26">
        <v>45149</v>
      </c>
      <c r="M3984" s="26">
        <v>46071</v>
      </c>
      <c r="N3984" s="24"/>
      <c r="O3984" s="26">
        <v>46071</v>
      </c>
      <c r="P3984" s="24" t="s">
        <v>3075</v>
      </c>
      <c r="Q3984" s="24" t="s">
        <v>3076</v>
      </c>
      <c r="R3984" s="24" t="s">
        <v>988</v>
      </c>
    </row>
    <row r="3985" spans="1:18" ht="66.599999999999994">
      <c r="A3985" s="24">
        <v>3984</v>
      </c>
      <c r="B3985" s="24" t="s">
        <v>14136</v>
      </c>
      <c r="C3985" s="29">
        <v>202618018247</v>
      </c>
      <c r="D3985" s="24" t="s">
        <v>274</v>
      </c>
      <c r="E3985" s="24" t="s">
        <v>14137</v>
      </c>
      <c r="F3985" s="24" t="s">
        <v>5280</v>
      </c>
      <c r="G3985" s="24" t="s">
        <v>8539</v>
      </c>
      <c r="H3985" s="25" t="s">
        <v>14138</v>
      </c>
      <c r="I3985" s="24"/>
      <c r="J3985" s="24" t="s">
        <v>3048</v>
      </c>
      <c r="K3985" s="26">
        <v>46071</v>
      </c>
      <c r="L3985" s="26">
        <v>46071</v>
      </c>
      <c r="M3985" s="26">
        <v>46071</v>
      </c>
      <c r="N3985" s="24"/>
      <c r="O3985" s="26">
        <v>46071</v>
      </c>
      <c r="P3985" s="24" t="s">
        <v>3120</v>
      </c>
      <c r="Q3985" s="24" t="s">
        <v>3121</v>
      </c>
      <c r="R3985" s="24" t="s">
        <v>988</v>
      </c>
    </row>
    <row r="3986" spans="1:18" ht="40.200000000000003">
      <c r="A3986" s="24">
        <v>3985</v>
      </c>
      <c r="B3986" s="24" t="s">
        <v>2269</v>
      </c>
      <c r="C3986" s="29">
        <v>202641018271</v>
      </c>
      <c r="D3986" s="24" t="s">
        <v>44</v>
      </c>
      <c r="E3986" s="24" t="s">
        <v>2270</v>
      </c>
      <c r="F3986" s="24" t="s">
        <v>3052</v>
      </c>
      <c r="G3986" s="24" t="s">
        <v>3408</v>
      </c>
      <c r="H3986" s="25" t="s">
        <v>14139</v>
      </c>
      <c r="I3986" s="24" t="s">
        <v>3152</v>
      </c>
      <c r="J3986" s="24" t="s">
        <v>3334</v>
      </c>
      <c r="K3986" s="26">
        <v>46043</v>
      </c>
      <c r="L3986" s="26">
        <v>46071</v>
      </c>
      <c r="M3986" s="26">
        <v>46071</v>
      </c>
      <c r="N3986" s="26">
        <v>47014</v>
      </c>
      <c r="O3986" s="24"/>
      <c r="P3986" s="24" t="s">
        <v>7101</v>
      </c>
      <c r="Q3986" s="24" t="s">
        <v>3225</v>
      </c>
      <c r="R3986" s="24" t="s">
        <v>968</v>
      </c>
    </row>
    <row r="3987" spans="1:18" ht="93">
      <c r="A3987" s="24">
        <v>3986</v>
      </c>
      <c r="B3987" s="24" t="s">
        <v>14140</v>
      </c>
      <c r="C3987" s="29">
        <v>202617018418</v>
      </c>
      <c r="D3987" s="24" t="s">
        <v>210</v>
      </c>
      <c r="E3987" s="24" t="s">
        <v>14141</v>
      </c>
      <c r="F3987" s="24" t="s">
        <v>3059</v>
      </c>
      <c r="G3987" s="24" t="s">
        <v>14142</v>
      </c>
      <c r="H3987" s="25" t="s">
        <v>14143</v>
      </c>
      <c r="I3987" s="24"/>
      <c r="J3987" s="24" t="s">
        <v>3048</v>
      </c>
      <c r="K3987" s="26">
        <v>46010</v>
      </c>
      <c r="L3987" s="26">
        <v>45139</v>
      </c>
      <c r="M3987" s="26">
        <v>46071</v>
      </c>
      <c r="N3987" s="24"/>
      <c r="O3987" s="26">
        <v>46071</v>
      </c>
      <c r="P3987" s="24" t="s">
        <v>3435</v>
      </c>
      <c r="Q3987" s="24" t="s">
        <v>3159</v>
      </c>
      <c r="R3987" s="24" t="s">
        <v>988</v>
      </c>
    </row>
    <row r="3988" spans="1:18" ht="53.4">
      <c r="A3988" s="24">
        <v>3987</v>
      </c>
      <c r="B3988" s="24" t="s">
        <v>14144</v>
      </c>
      <c r="C3988" s="29">
        <v>202621018372</v>
      </c>
      <c r="D3988" s="24" t="s">
        <v>45</v>
      </c>
      <c r="E3988" s="24" t="s">
        <v>14145</v>
      </c>
      <c r="F3988" s="24" t="s">
        <v>3052</v>
      </c>
      <c r="G3988" s="24" t="s">
        <v>45</v>
      </c>
      <c r="H3988" s="25" t="s">
        <v>14146</v>
      </c>
      <c r="I3988" s="24" t="s">
        <v>23</v>
      </c>
      <c r="J3988" s="24" t="s">
        <v>3048</v>
      </c>
      <c r="K3988" s="26">
        <v>46014</v>
      </c>
      <c r="L3988" s="26">
        <v>46071</v>
      </c>
      <c r="M3988" s="26">
        <v>46071</v>
      </c>
      <c r="N3988" s="24"/>
      <c r="O3988" s="26">
        <v>46071</v>
      </c>
      <c r="P3988" s="24" t="s">
        <v>3326</v>
      </c>
      <c r="Q3988" s="24" t="s">
        <v>3174</v>
      </c>
      <c r="R3988" s="24" t="s">
        <v>988</v>
      </c>
    </row>
    <row r="3989" spans="1:18" ht="53.4">
      <c r="A3989" s="24">
        <v>3988</v>
      </c>
      <c r="B3989" s="24" t="s">
        <v>14147</v>
      </c>
      <c r="C3989" s="29">
        <v>202617018099</v>
      </c>
      <c r="D3989" s="24" t="s">
        <v>32</v>
      </c>
      <c r="E3989" s="24" t="s">
        <v>14148</v>
      </c>
      <c r="F3989" s="24" t="s">
        <v>3066</v>
      </c>
      <c r="G3989" s="24" t="s">
        <v>3067</v>
      </c>
      <c r="H3989" s="25" t="s">
        <v>14149</v>
      </c>
      <c r="I3989" s="24"/>
      <c r="J3989" s="24" t="s">
        <v>3048</v>
      </c>
      <c r="K3989" s="26">
        <v>46043</v>
      </c>
      <c r="L3989" s="26">
        <v>45317</v>
      </c>
      <c r="M3989" s="26">
        <v>46071</v>
      </c>
      <c r="N3989" s="24"/>
      <c r="O3989" s="26">
        <v>46071</v>
      </c>
      <c r="P3989" s="24" t="s">
        <v>3294</v>
      </c>
      <c r="Q3989" s="24" t="s">
        <v>3295</v>
      </c>
      <c r="R3989" s="24" t="s">
        <v>988</v>
      </c>
    </row>
    <row r="3990" spans="1:18" ht="40.200000000000003">
      <c r="A3990" s="24">
        <v>3989</v>
      </c>
      <c r="B3990" s="24" t="s">
        <v>14150</v>
      </c>
      <c r="C3990" s="29">
        <v>202617018140</v>
      </c>
      <c r="D3990" s="24" t="s">
        <v>32</v>
      </c>
      <c r="E3990" s="24" t="s">
        <v>14151</v>
      </c>
      <c r="F3990" s="24" t="s">
        <v>3066</v>
      </c>
      <c r="G3990" s="24" t="s">
        <v>3067</v>
      </c>
      <c r="H3990" s="25" t="s">
        <v>14152</v>
      </c>
      <c r="I3990" s="24"/>
      <c r="J3990" s="24" t="s">
        <v>3048</v>
      </c>
      <c r="K3990" s="26">
        <v>46043</v>
      </c>
      <c r="L3990" s="26">
        <v>45351</v>
      </c>
      <c r="M3990" s="26">
        <v>46071</v>
      </c>
      <c r="N3990" s="24"/>
      <c r="O3990" s="26">
        <v>46071</v>
      </c>
      <c r="P3990" s="24" t="s">
        <v>3294</v>
      </c>
      <c r="Q3990" s="24" t="s">
        <v>3295</v>
      </c>
      <c r="R3990" s="24" t="s">
        <v>988</v>
      </c>
    </row>
    <row r="3991" spans="1:18" ht="40.200000000000003">
      <c r="A3991" s="24">
        <v>3990</v>
      </c>
      <c r="B3991" s="24" t="s">
        <v>14153</v>
      </c>
      <c r="C3991" s="29">
        <v>202644018081</v>
      </c>
      <c r="D3991" s="24" t="s">
        <v>66</v>
      </c>
      <c r="E3991" s="24" t="s">
        <v>14154</v>
      </c>
      <c r="F3991" s="24" t="s">
        <v>3059</v>
      </c>
      <c r="G3991" s="24" t="s">
        <v>3455</v>
      </c>
      <c r="H3991" s="25" t="s">
        <v>14155</v>
      </c>
      <c r="I3991" s="24"/>
      <c r="J3991" s="24" t="s">
        <v>3048</v>
      </c>
      <c r="K3991" s="26">
        <v>45987</v>
      </c>
      <c r="L3991" s="26">
        <v>45742</v>
      </c>
      <c r="M3991" s="26">
        <v>46071</v>
      </c>
      <c r="N3991" s="24"/>
      <c r="O3991" s="26">
        <v>46071</v>
      </c>
      <c r="P3991" s="24" t="s">
        <v>3388</v>
      </c>
      <c r="Q3991" s="24" t="s">
        <v>3389</v>
      </c>
      <c r="R3991" s="24" t="s">
        <v>988</v>
      </c>
    </row>
    <row r="3992" spans="1:18" ht="53.4">
      <c r="A3992" s="24">
        <v>3991</v>
      </c>
      <c r="B3992" s="24" t="s">
        <v>2271</v>
      </c>
      <c r="C3992" s="29">
        <v>202641018165</v>
      </c>
      <c r="D3992" s="24" t="s">
        <v>629</v>
      </c>
      <c r="E3992" s="24" t="s">
        <v>649</v>
      </c>
      <c r="F3992" s="24" t="s">
        <v>3052</v>
      </c>
      <c r="G3992" s="24" t="s">
        <v>14156</v>
      </c>
      <c r="H3992" s="25" t="s">
        <v>14157</v>
      </c>
      <c r="I3992" s="24" t="s">
        <v>23</v>
      </c>
      <c r="J3992" s="24" t="s">
        <v>3048</v>
      </c>
      <c r="K3992" s="26">
        <v>46037</v>
      </c>
      <c r="L3992" s="26">
        <v>46071</v>
      </c>
      <c r="M3992" s="26">
        <v>46071</v>
      </c>
      <c r="N3992" s="26">
        <v>47014</v>
      </c>
      <c r="O3992" s="24"/>
      <c r="P3992" s="24" t="s">
        <v>3215</v>
      </c>
      <c r="Q3992" s="24" t="s">
        <v>3216</v>
      </c>
      <c r="R3992" s="24" t="s">
        <v>974</v>
      </c>
    </row>
    <row r="3993" spans="1:18" ht="40.200000000000003">
      <c r="A3993" s="24">
        <v>3992</v>
      </c>
      <c r="B3993" s="24" t="s">
        <v>14158</v>
      </c>
      <c r="C3993" s="29">
        <v>202617018264</v>
      </c>
      <c r="D3993" s="24" t="s">
        <v>31</v>
      </c>
      <c r="E3993" s="24" t="s">
        <v>14159</v>
      </c>
      <c r="F3993" s="24" t="s">
        <v>3091</v>
      </c>
      <c r="G3993" s="24" t="s">
        <v>31</v>
      </c>
      <c r="H3993" s="25" t="s">
        <v>14160</v>
      </c>
      <c r="I3993" s="24"/>
      <c r="J3993" s="24" t="s">
        <v>3048</v>
      </c>
      <c r="K3993" s="26">
        <v>46064</v>
      </c>
      <c r="L3993" s="26">
        <v>45218</v>
      </c>
      <c r="M3993" s="26">
        <v>46071</v>
      </c>
      <c r="N3993" s="24"/>
      <c r="O3993" s="26">
        <v>46071</v>
      </c>
      <c r="P3993" s="24" t="s">
        <v>3364</v>
      </c>
      <c r="Q3993" s="24" t="s">
        <v>3255</v>
      </c>
      <c r="R3993" s="24" t="s">
        <v>988</v>
      </c>
    </row>
    <row r="3994" spans="1:18" ht="53.4">
      <c r="A3994" s="24">
        <v>3993</v>
      </c>
      <c r="B3994" s="24" t="s">
        <v>14161</v>
      </c>
      <c r="C3994" s="29">
        <v>202647018315</v>
      </c>
      <c r="D3994" s="24" t="s">
        <v>31</v>
      </c>
      <c r="E3994" s="24" t="s">
        <v>14162</v>
      </c>
      <c r="F3994" s="24" t="s">
        <v>3091</v>
      </c>
      <c r="G3994" s="24" t="s">
        <v>31</v>
      </c>
      <c r="H3994" s="25" t="s">
        <v>14163</v>
      </c>
      <c r="I3994" s="24"/>
      <c r="J3994" s="24" t="s">
        <v>3048</v>
      </c>
      <c r="K3994" s="26">
        <v>46065</v>
      </c>
      <c r="L3994" s="26">
        <v>46071</v>
      </c>
      <c r="M3994" s="26">
        <v>46071</v>
      </c>
      <c r="N3994" s="24"/>
      <c r="O3994" s="26">
        <v>46071</v>
      </c>
      <c r="P3994" s="24" t="s">
        <v>3093</v>
      </c>
      <c r="Q3994" s="24" t="s">
        <v>3094</v>
      </c>
      <c r="R3994" s="24" t="s">
        <v>988</v>
      </c>
    </row>
    <row r="3995" spans="1:18" ht="53.4">
      <c r="A3995" s="24">
        <v>3994</v>
      </c>
      <c r="B3995" s="24" t="s">
        <v>14164</v>
      </c>
      <c r="C3995" s="29">
        <v>202617018288</v>
      </c>
      <c r="D3995" s="24" t="s">
        <v>31</v>
      </c>
      <c r="E3995" s="24" t="s">
        <v>14165</v>
      </c>
      <c r="F3995" s="24" t="s">
        <v>3091</v>
      </c>
      <c r="G3995" s="24" t="s">
        <v>31</v>
      </c>
      <c r="H3995" s="25" t="s">
        <v>14166</v>
      </c>
      <c r="I3995" s="24"/>
      <c r="J3995" s="24" t="s">
        <v>3162</v>
      </c>
      <c r="K3995" s="26">
        <v>46065</v>
      </c>
      <c r="L3995" s="26">
        <v>45233</v>
      </c>
      <c r="M3995" s="26">
        <v>46071</v>
      </c>
      <c r="N3995" s="24"/>
      <c r="O3995" s="26">
        <v>46071</v>
      </c>
      <c r="P3995" s="24" t="s">
        <v>3069</v>
      </c>
      <c r="Q3995" s="24" t="s">
        <v>3070</v>
      </c>
      <c r="R3995" s="24" t="s">
        <v>988</v>
      </c>
    </row>
    <row r="3996" spans="1:18" ht="40.200000000000003">
      <c r="A3996" s="24">
        <v>3995</v>
      </c>
      <c r="B3996" s="24" t="s">
        <v>14167</v>
      </c>
      <c r="C3996" s="29">
        <v>202617017999</v>
      </c>
      <c r="D3996" s="24" t="s">
        <v>34</v>
      </c>
      <c r="E3996" s="24" t="s">
        <v>14168</v>
      </c>
      <c r="F3996" s="24" t="s">
        <v>3066</v>
      </c>
      <c r="G3996" s="24" t="s">
        <v>3067</v>
      </c>
      <c r="H3996" s="25" t="s">
        <v>14169</v>
      </c>
      <c r="I3996" s="24"/>
      <c r="J3996" s="24" t="s">
        <v>3048</v>
      </c>
      <c r="K3996" s="26">
        <v>46051</v>
      </c>
      <c r="L3996" s="26">
        <v>45167</v>
      </c>
      <c r="M3996" s="26">
        <v>46071</v>
      </c>
      <c r="N3996" s="24"/>
      <c r="O3996" s="26">
        <v>46071</v>
      </c>
      <c r="P3996" s="24" t="s">
        <v>3204</v>
      </c>
      <c r="Q3996" s="24" t="s">
        <v>3205</v>
      </c>
      <c r="R3996" s="24" t="s">
        <v>988</v>
      </c>
    </row>
    <row r="3997" spans="1:18" ht="53.4">
      <c r="A3997" s="24">
        <v>3996</v>
      </c>
      <c r="B3997" s="24" t="s">
        <v>14170</v>
      </c>
      <c r="C3997" s="29">
        <v>202641018978</v>
      </c>
      <c r="D3997" s="24" t="s">
        <v>65</v>
      </c>
      <c r="E3997" s="24" t="s">
        <v>14171</v>
      </c>
      <c r="F3997" s="24" t="s">
        <v>3059</v>
      </c>
      <c r="G3997" s="24" t="s">
        <v>65</v>
      </c>
      <c r="H3997" s="25" t="s">
        <v>14172</v>
      </c>
      <c r="I3997" s="24" t="s">
        <v>23</v>
      </c>
      <c r="J3997" s="24" t="s">
        <v>3048</v>
      </c>
      <c r="K3997" s="26">
        <v>45959</v>
      </c>
      <c r="L3997" s="26">
        <v>46072</v>
      </c>
      <c r="M3997" s="26">
        <v>46072</v>
      </c>
      <c r="N3997" s="24"/>
      <c r="O3997" s="26">
        <v>46072</v>
      </c>
      <c r="P3997" s="24" t="s">
        <v>3192</v>
      </c>
      <c r="Q3997" s="24" t="s">
        <v>3193</v>
      </c>
      <c r="R3997" s="24" t="s">
        <v>988</v>
      </c>
    </row>
    <row r="3998" spans="1:18" ht="66.599999999999994">
      <c r="A3998" s="24">
        <v>3997</v>
      </c>
      <c r="B3998" s="24" t="s">
        <v>2272</v>
      </c>
      <c r="C3998" s="29">
        <v>202611019269</v>
      </c>
      <c r="D3998" s="24" t="s">
        <v>33</v>
      </c>
      <c r="E3998" s="24" t="s">
        <v>2273</v>
      </c>
      <c r="F3998" s="24" t="s">
        <v>3052</v>
      </c>
      <c r="G3998" s="24" t="s">
        <v>3319</v>
      </c>
      <c r="H3998" s="25" t="s">
        <v>14173</v>
      </c>
      <c r="I3998" s="24" t="s">
        <v>3152</v>
      </c>
      <c r="J3998" s="24" t="s">
        <v>3048</v>
      </c>
      <c r="K3998" s="26">
        <v>46071</v>
      </c>
      <c r="L3998" s="26">
        <v>46072</v>
      </c>
      <c r="M3998" s="26">
        <v>46072</v>
      </c>
      <c r="N3998" s="26">
        <v>47015</v>
      </c>
      <c r="O3998" s="24"/>
      <c r="P3998" s="24" t="s">
        <v>3049</v>
      </c>
      <c r="Q3998" s="24" t="s">
        <v>3050</v>
      </c>
      <c r="R3998" s="24" t="s">
        <v>968</v>
      </c>
    </row>
    <row r="3999" spans="1:18" ht="53.4">
      <c r="A3999" s="24">
        <v>3998</v>
      </c>
      <c r="B3999" s="24" t="s">
        <v>14174</v>
      </c>
      <c r="C3999" s="29">
        <v>202617018825</v>
      </c>
      <c r="D3999" s="24" t="s">
        <v>47</v>
      </c>
      <c r="E3999" s="24" t="s">
        <v>14175</v>
      </c>
      <c r="F3999" s="24" t="s">
        <v>3091</v>
      </c>
      <c r="G3999" s="24" t="s">
        <v>47</v>
      </c>
      <c r="H3999" s="25" t="s">
        <v>14176</v>
      </c>
      <c r="I3999" s="24"/>
      <c r="J3999" s="24" t="s">
        <v>3048</v>
      </c>
      <c r="K3999" s="26">
        <v>46009</v>
      </c>
      <c r="L3999" s="26">
        <v>45128</v>
      </c>
      <c r="M3999" s="26">
        <v>46072</v>
      </c>
      <c r="N3999" s="24"/>
      <c r="O3999" s="26">
        <v>46072</v>
      </c>
      <c r="P3999" s="24" t="s">
        <v>3109</v>
      </c>
      <c r="Q3999" s="24" t="s">
        <v>3110</v>
      </c>
      <c r="R3999" s="24" t="s">
        <v>988</v>
      </c>
    </row>
    <row r="4000" spans="1:18" ht="40.200000000000003">
      <c r="A4000" s="24">
        <v>3999</v>
      </c>
      <c r="B4000" s="24" t="s">
        <v>14177</v>
      </c>
      <c r="C4000" s="29">
        <v>202617018776</v>
      </c>
      <c r="D4000" s="24" t="s">
        <v>47</v>
      </c>
      <c r="E4000" s="24" t="s">
        <v>14178</v>
      </c>
      <c r="F4000" s="24" t="s">
        <v>3091</v>
      </c>
      <c r="G4000" s="24" t="s">
        <v>47</v>
      </c>
      <c r="H4000" s="25" t="s">
        <v>14179</v>
      </c>
      <c r="I4000" s="24"/>
      <c r="J4000" s="24" t="s">
        <v>3048</v>
      </c>
      <c r="K4000" s="26">
        <v>46009</v>
      </c>
      <c r="L4000" s="26">
        <v>45128</v>
      </c>
      <c r="M4000" s="26">
        <v>46072</v>
      </c>
      <c r="N4000" s="24"/>
      <c r="O4000" s="26">
        <v>46072</v>
      </c>
      <c r="P4000" s="24" t="s">
        <v>3109</v>
      </c>
      <c r="Q4000" s="24" t="s">
        <v>3110</v>
      </c>
      <c r="R4000" s="24" t="s">
        <v>988</v>
      </c>
    </row>
    <row r="4001" spans="1:18" ht="40.200000000000003">
      <c r="A4001" s="24">
        <v>4000</v>
      </c>
      <c r="B4001" s="24" t="s">
        <v>14180</v>
      </c>
      <c r="C4001" s="29">
        <v>202641018884</v>
      </c>
      <c r="D4001" s="24" t="s">
        <v>44</v>
      </c>
      <c r="E4001" s="24" t="s">
        <v>14181</v>
      </c>
      <c r="F4001" s="24" t="s">
        <v>3052</v>
      </c>
      <c r="G4001" s="24" t="s">
        <v>3408</v>
      </c>
      <c r="H4001" s="25" t="s">
        <v>14182</v>
      </c>
      <c r="I4001" s="24" t="s">
        <v>23</v>
      </c>
      <c r="J4001" s="24" t="s">
        <v>3334</v>
      </c>
      <c r="K4001" s="26">
        <v>46024</v>
      </c>
      <c r="L4001" s="26">
        <v>46072</v>
      </c>
      <c r="M4001" s="26">
        <v>46072</v>
      </c>
      <c r="N4001" s="24"/>
      <c r="O4001" s="26">
        <v>46073</v>
      </c>
      <c r="P4001" s="24" t="s">
        <v>3695</v>
      </c>
      <c r="Q4001" s="24" t="s">
        <v>3085</v>
      </c>
      <c r="R4001" s="24" t="s">
        <v>3022</v>
      </c>
    </row>
    <row r="4002" spans="1:18" ht="40.200000000000003">
      <c r="A4002" s="24">
        <v>4001</v>
      </c>
      <c r="B4002" s="24" t="s">
        <v>14183</v>
      </c>
      <c r="C4002" s="29">
        <v>202647018877</v>
      </c>
      <c r="D4002" s="24" t="s">
        <v>35</v>
      </c>
      <c r="E4002" s="24" t="s">
        <v>649</v>
      </c>
      <c r="F4002" s="24" t="s">
        <v>3091</v>
      </c>
      <c r="G4002" s="24" t="s">
        <v>3213</v>
      </c>
      <c r="H4002" s="25" t="s">
        <v>14184</v>
      </c>
      <c r="I4002" s="24"/>
      <c r="J4002" s="24" t="s">
        <v>3162</v>
      </c>
      <c r="K4002" s="26">
        <v>46071</v>
      </c>
      <c r="L4002" s="26">
        <v>45127</v>
      </c>
      <c r="M4002" s="26">
        <v>46072</v>
      </c>
      <c r="N4002" s="24"/>
      <c r="O4002" s="26">
        <v>46072</v>
      </c>
      <c r="P4002" s="24" t="s">
        <v>3321</v>
      </c>
      <c r="Q4002" s="24" t="s">
        <v>3322</v>
      </c>
      <c r="R4002" s="24" t="s">
        <v>988</v>
      </c>
    </row>
    <row r="4003" spans="1:18" ht="53.4">
      <c r="A4003" s="24">
        <v>4002</v>
      </c>
      <c r="B4003" s="24" t="s">
        <v>14185</v>
      </c>
      <c r="C4003" s="29">
        <v>202631018993</v>
      </c>
      <c r="D4003" s="24" t="s">
        <v>38</v>
      </c>
      <c r="E4003" s="24" t="s">
        <v>14186</v>
      </c>
      <c r="F4003" s="24" t="s">
        <v>3052</v>
      </c>
      <c r="G4003" s="24" t="s">
        <v>38</v>
      </c>
      <c r="H4003" s="25" t="s">
        <v>14187</v>
      </c>
      <c r="I4003" s="24" t="s">
        <v>23</v>
      </c>
      <c r="J4003" s="24" t="s">
        <v>3048</v>
      </c>
      <c r="K4003" s="26">
        <v>46070</v>
      </c>
      <c r="L4003" s="26">
        <v>46072</v>
      </c>
      <c r="M4003" s="26">
        <v>46072</v>
      </c>
      <c r="N4003" s="24"/>
      <c r="O4003" s="26">
        <v>46072</v>
      </c>
      <c r="P4003" s="24" t="s">
        <v>3893</v>
      </c>
      <c r="Q4003" s="24" t="s">
        <v>3894</v>
      </c>
      <c r="R4003" s="24" t="s">
        <v>988</v>
      </c>
    </row>
    <row r="4004" spans="1:18" ht="40.200000000000003">
      <c r="A4004" s="24">
        <v>4003</v>
      </c>
      <c r="B4004" s="24" t="s">
        <v>14188</v>
      </c>
      <c r="C4004" s="29">
        <v>202631018979</v>
      </c>
      <c r="D4004" s="24" t="s">
        <v>38</v>
      </c>
      <c r="E4004" s="24" t="s">
        <v>14189</v>
      </c>
      <c r="F4004" s="24" t="s">
        <v>3052</v>
      </c>
      <c r="G4004" s="24" t="s">
        <v>38</v>
      </c>
      <c r="H4004" s="25" t="s">
        <v>14190</v>
      </c>
      <c r="I4004" s="24" t="s">
        <v>23</v>
      </c>
      <c r="J4004" s="24" t="s">
        <v>3048</v>
      </c>
      <c r="K4004" s="26">
        <v>46044</v>
      </c>
      <c r="L4004" s="26">
        <v>46072</v>
      </c>
      <c r="M4004" s="26">
        <v>46072</v>
      </c>
      <c r="N4004" s="24"/>
      <c r="O4004" s="26">
        <v>46072</v>
      </c>
      <c r="P4004" s="24" t="s">
        <v>3388</v>
      </c>
      <c r="Q4004" s="24" t="s">
        <v>3389</v>
      </c>
      <c r="R4004" s="24" t="s">
        <v>988</v>
      </c>
    </row>
    <row r="4005" spans="1:18" ht="40.200000000000003">
      <c r="A4005" s="24">
        <v>4004</v>
      </c>
      <c r="B4005" s="24" t="s">
        <v>14191</v>
      </c>
      <c r="C4005" s="29">
        <v>202631018972</v>
      </c>
      <c r="D4005" s="24" t="s">
        <v>38</v>
      </c>
      <c r="E4005" s="24" t="s">
        <v>14192</v>
      </c>
      <c r="F4005" s="24" t="s">
        <v>3052</v>
      </c>
      <c r="G4005" s="24" t="s">
        <v>38</v>
      </c>
      <c r="H4005" s="25" t="s">
        <v>14193</v>
      </c>
      <c r="I4005" s="24" t="s">
        <v>23</v>
      </c>
      <c r="J4005" s="24" t="s">
        <v>3048</v>
      </c>
      <c r="K4005" s="26">
        <v>46037</v>
      </c>
      <c r="L4005" s="26">
        <v>46072</v>
      </c>
      <c r="M4005" s="26">
        <v>46072</v>
      </c>
      <c r="N4005" s="24"/>
      <c r="O4005" s="26">
        <v>46072</v>
      </c>
      <c r="P4005" s="24" t="s">
        <v>3204</v>
      </c>
      <c r="Q4005" s="24" t="s">
        <v>3205</v>
      </c>
      <c r="R4005" s="24" t="s">
        <v>988</v>
      </c>
    </row>
    <row r="4006" spans="1:18" ht="40.200000000000003">
      <c r="A4006" s="24">
        <v>4005</v>
      </c>
      <c r="B4006" s="24" t="s">
        <v>14194</v>
      </c>
      <c r="C4006" s="29">
        <v>202631018912</v>
      </c>
      <c r="D4006" s="24" t="s">
        <v>38</v>
      </c>
      <c r="E4006" s="24" t="s">
        <v>14195</v>
      </c>
      <c r="F4006" s="24" t="s">
        <v>3052</v>
      </c>
      <c r="G4006" s="24" t="s">
        <v>38</v>
      </c>
      <c r="H4006" s="25" t="s">
        <v>14196</v>
      </c>
      <c r="I4006" s="24" t="s">
        <v>23</v>
      </c>
      <c r="J4006" s="24" t="s">
        <v>3048</v>
      </c>
      <c r="K4006" s="26">
        <v>46008</v>
      </c>
      <c r="L4006" s="26">
        <v>46072</v>
      </c>
      <c r="M4006" s="26">
        <v>46072</v>
      </c>
      <c r="N4006" s="24"/>
      <c r="O4006" s="26">
        <v>46072</v>
      </c>
      <c r="P4006" s="24" t="s">
        <v>7101</v>
      </c>
      <c r="Q4006" s="24" t="s">
        <v>3225</v>
      </c>
      <c r="R4006" s="24" t="s">
        <v>988</v>
      </c>
    </row>
    <row r="4007" spans="1:18" ht="40.200000000000003">
      <c r="A4007" s="24">
        <v>4006</v>
      </c>
      <c r="B4007" s="24" t="s">
        <v>14197</v>
      </c>
      <c r="C4007" s="29">
        <v>202617018904</v>
      </c>
      <c r="D4007" s="24" t="s">
        <v>32</v>
      </c>
      <c r="E4007" s="24" t="s">
        <v>14198</v>
      </c>
      <c r="F4007" s="24" t="s">
        <v>3066</v>
      </c>
      <c r="G4007" s="24" t="s">
        <v>3067</v>
      </c>
      <c r="H4007" s="25" t="s">
        <v>14199</v>
      </c>
      <c r="I4007" s="24"/>
      <c r="J4007" s="24" t="s">
        <v>3048</v>
      </c>
      <c r="K4007" s="26">
        <v>46059</v>
      </c>
      <c r="L4007" s="26">
        <v>45343</v>
      </c>
      <c r="M4007" s="26">
        <v>46072</v>
      </c>
      <c r="N4007" s="24"/>
      <c r="O4007" s="26">
        <v>46072</v>
      </c>
      <c r="P4007" s="24" t="s">
        <v>3141</v>
      </c>
      <c r="Q4007" s="24" t="s">
        <v>3142</v>
      </c>
      <c r="R4007" s="24" t="s">
        <v>988</v>
      </c>
    </row>
    <row r="4008" spans="1:18" ht="40.200000000000003">
      <c r="A4008" s="24">
        <v>4007</v>
      </c>
      <c r="B4008" s="24" t="s">
        <v>14200</v>
      </c>
      <c r="C4008" s="29">
        <v>202617018890</v>
      </c>
      <c r="D4008" s="24" t="s">
        <v>32</v>
      </c>
      <c r="E4008" s="24" t="s">
        <v>14201</v>
      </c>
      <c r="F4008" s="24" t="s">
        <v>3066</v>
      </c>
      <c r="G4008" s="24" t="s">
        <v>3067</v>
      </c>
      <c r="H4008" s="25" t="s">
        <v>14202</v>
      </c>
      <c r="I4008" s="24"/>
      <c r="J4008" s="24" t="s">
        <v>3048</v>
      </c>
      <c r="K4008" s="26">
        <v>46063</v>
      </c>
      <c r="L4008" s="26">
        <v>45169</v>
      </c>
      <c r="M4008" s="26">
        <v>46072</v>
      </c>
      <c r="N4008" s="24"/>
      <c r="O4008" s="26">
        <v>46072</v>
      </c>
      <c r="P4008" s="24" t="s">
        <v>3141</v>
      </c>
      <c r="Q4008" s="24" t="s">
        <v>3142</v>
      </c>
      <c r="R4008" s="24" t="s">
        <v>988</v>
      </c>
    </row>
    <row r="4009" spans="1:18" ht="40.200000000000003">
      <c r="A4009" s="24">
        <v>4008</v>
      </c>
      <c r="B4009" s="24" t="s">
        <v>14203</v>
      </c>
      <c r="C4009" s="29">
        <v>202617018793</v>
      </c>
      <c r="D4009" s="24" t="s">
        <v>244</v>
      </c>
      <c r="E4009" s="24" t="s">
        <v>14204</v>
      </c>
      <c r="F4009" s="24" t="s">
        <v>3312</v>
      </c>
      <c r="G4009" s="24" t="s">
        <v>6499</v>
      </c>
      <c r="H4009" s="25" t="s">
        <v>14205</v>
      </c>
      <c r="I4009" s="24"/>
      <c r="J4009" s="24" t="s">
        <v>3048</v>
      </c>
      <c r="K4009" s="26">
        <v>46045</v>
      </c>
      <c r="L4009" s="26">
        <v>45141</v>
      </c>
      <c r="M4009" s="26">
        <v>46072</v>
      </c>
      <c r="N4009" s="24"/>
      <c r="O4009" s="26">
        <v>46072</v>
      </c>
      <c r="P4009" s="24" t="s">
        <v>3239</v>
      </c>
      <c r="Q4009" s="24" t="s">
        <v>3240</v>
      </c>
      <c r="R4009" s="24" t="s">
        <v>988</v>
      </c>
    </row>
    <row r="4010" spans="1:18" ht="40.200000000000003">
      <c r="A4010" s="24">
        <v>4009</v>
      </c>
      <c r="B4010" s="24" t="s">
        <v>14206</v>
      </c>
      <c r="C4010" s="29">
        <v>202617018837</v>
      </c>
      <c r="D4010" s="24" t="s">
        <v>365</v>
      </c>
      <c r="E4010" s="24" t="s">
        <v>14207</v>
      </c>
      <c r="F4010" s="24" t="s">
        <v>3045</v>
      </c>
      <c r="G4010" s="24" t="s">
        <v>5168</v>
      </c>
      <c r="H4010" s="25" t="s">
        <v>14208</v>
      </c>
      <c r="I4010" s="24"/>
      <c r="J4010" s="24" t="s">
        <v>3048</v>
      </c>
      <c r="K4010" s="26">
        <v>45987</v>
      </c>
      <c r="L4010" s="26">
        <v>45169</v>
      </c>
      <c r="M4010" s="26">
        <v>46072</v>
      </c>
      <c r="N4010" s="24"/>
      <c r="O4010" s="26">
        <v>46072</v>
      </c>
      <c r="P4010" s="24" t="s">
        <v>3397</v>
      </c>
      <c r="Q4010" s="24" t="s">
        <v>3398</v>
      </c>
      <c r="R4010" s="24" t="s">
        <v>988</v>
      </c>
    </row>
    <row r="4011" spans="1:18" ht="40.200000000000003">
      <c r="A4011" s="24">
        <v>4010</v>
      </c>
      <c r="B4011" s="24" t="s">
        <v>14209</v>
      </c>
      <c r="C4011" s="29">
        <v>202647018833</v>
      </c>
      <c r="D4011" s="24" t="s">
        <v>36</v>
      </c>
      <c r="E4011" s="24" t="s">
        <v>14210</v>
      </c>
      <c r="F4011" s="24" t="s">
        <v>3091</v>
      </c>
      <c r="G4011" s="24" t="s">
        <v>3139</v>
      </c>
      <c r="H4011" s="25" t="s">
        <v>14211</v>
      </c>
      <c r="I4011" s="24"/>
      <c r="J4011" s="24" t="s">
        <v>3048</v>
      </c>
      <c r="K4011" s="26">
        <v>46059</v>
      </c>
      <c r="L4011" s="26">
        <v>45132</v>
      </c>
      <c r="M4011" s="26">
        <v>46072</v>
      </c>
      <c r="N4011" s="24"/>
      <c r="O4011" s="26">
        <v>46072</v>
      </c>
      <c r="P4011" s="24" t="s">
        <v>3168</v>
      </c>
      <c r="Q4011" s="24" t="s">
        <v>3050</v>
      </c>
      <c r="R4011" s="24" t="s">
        <v>988</v>
      </c>
    </row>
    <row r="4012" spans="1:18" ht="53.4">
      <c r="A4012" s="24">
        <v>4011</v>
      </c>
      <c r="B4012" s="24" t="s">
        <v>14212</v>
      </c>
      <c r="C4012" s="29">
        <v>202647018817</v>
      </c>
      <c r="D4012" s="24" t="s">
        <v>36</v>
      </c>
      <c r="E4012" s="24" t="s">
        <v>14213</v>
      </c>
      <c r="F4012" s="24" t="s">
        <v>3091</v>
      </c>
      <c r="G4012" s="24" t="s">
        <v>3139</v>
      </c>
      <c r="H4012" s="25" t="s">
        <v>14214</v>
      </c>
      <c r="I4012" s="24"/>
      <c r="J4012" s="24" t="s">
        <v>3048</v>
      </c>
      <c r="K4012" s="26">
        <v>46062</v>
      </c>
      <c r="L4012" s="26">
        <v>45153</v>
      </c>
      <c r="M4012" s="26">
        <v>46072</v>
      </c>
      <c r="N4012" s="24"/>
      <c r="O4012" s="26">
        <v>46072</v>
      </c>
      <c r="P4012" s="24" t="s">
        <v>3168</v>
      </c>
      <c r="Q4012" s="24" t="s">
        <v>3050</v>
      </c>
      <c r="R4012" s="24" t="s">
        <v>988</v>
      </c>
    </row>
    <row r="4013" spans="1:18" ht="27">
      <c r="A4013" s="24">
        <v>4012</v>
      </c>
      <c r="B4013" s="24" t="s">
        <v>14215</v>
      </c>
      <c r="C4013" s="29">
        <v>202617019053</v>
      </c>
      <c r="D4013" s="24" t="s">
        <v>36</v>
      </c>
      <c r="E4013" s="24" t="s">
        <v>14216</v>
      </c>
      <c r="F4013" s="24" t="s">
        <v>3091</v>
      </c>
      <c r="G4013" s="24" t="s">
        <v>3139</v>
      </c>
      <c r="H4013" s="25" t="s">
        <v>14217</v>
      </c>
      <c r="I4013" s="24"/>
      <c r="J4013" s="24" t="s">
        <v>3048</v>
      </c>
      <c r="K4013" s="26">
        <v>46059</v>
      </c>
      <c r="L4013" s="26">
        <v>45127</v>
      </c>
      <c r="M4013" s="26">
        <v>46072</v>
      </c>
      <c r="N4013" s="24"/>
      <c r="O4013" s="26">
        <v>46072</v>
      </c>
      <c r="P4013" s="24" t="s">
        <v>4128</v>
      </c>
      <c r="Q4013" s="24" t="s">
        <v>3360</v>
      </c>
      <c r="R4013" s="24" t="s">
        <v>988</v>
      </c>
    </row>
    <row r="4014" spans="1:18" ht="66.599999999999994">
      <c r="A4014" s="24">
        <v>4013</v>
      </c>
      <c r="B4014" s="24" t="s">
        <v>2274</v>
      </c>
      <c r="C4014" s="29">
        <v>202641018871</v>
      </c>
      <c r="D4014" s="24" t="s">
        <v>395</v>
      </c>
      <c r="E4014" s="24" t="s">
        <v>649</v>
      </c>
      <c r="F4014" s="24" t="s">
        <v>3052</v>
      </c>
      <c r="G4014" s="24" t="s">
        <v>395</v>
      </c>
      <c r="H4014" s="25" t="s">
        <v>14218</v>
      </c>
      <c r="I4014" s="24" t="s">
        <v>3152</v>
      </c>
      <c r="J4014" s="24" t="s">
        <v>3048</v>
      </c>
      <c r="K4014" s="26">
        <v>45982</v>
      </c>
      <c r="L4014" s="26">
        <v>46072</v>
      </c>
      <c r="M4014" s="26">
        <v>46072</v>
      </c>
      <c r="N4014" s="26">
        <v>47015</v>
      </c>
      <c r="O4014" s="24"/>
      <c r="P4014" s="24" t="s">
        <v>3933</v>
      </c>
      <c r="Q4014" s="24" t="s">
        <v>3934</v>
      </c>
      <c r="R4014" s="24" t="s">
        <v>968</v>
      </c>
    </row>
    <row r="4015" spans="1:18" ht="40.200000000000003">
      <c r="A4015" s="24">
        <v>4014</v>
      </c>
      <c r="B4015" s="24" t="s">
        <v>14219</v>
      </c>
      <c r="C4015" s="29">
        <v>202647018759</v>
      </c>
      <c r="D4015" s="24" t="s">
        <v>31</v>
      </c>
      <c r="E4015" s="24" t="s">
        <v>14220</v>
      </c>
      <c r="F4015" s="24" t="s">
        <v>3091</v>
      </c>
      <c r="G4015" s="24" t="s">
        <v>31</v>
      </c>
      <c r="H4015" s="25" t="s">
        <v>14221</v>
      </c>
      <c r="I4015" s="24"/>
      <c r="J4015" s="24" t="s">
        <v>3048</v>
      </c>
      <c r="K4015" s="26">
        <v>46065</v>
      </c>
      <c r="L4015" s="26">
        <v>46072</v>
      </c>
      <c r="M4015" s="26">
        <v>46072</v>
      </c>
      <c r="N4015" s="24"/>
      <c r="O4015" s="26">
        <v>46072</v>
      </c>
      <c r="P4015" s="24" t="s">
        <v>3215</v>
      </c>
      <c r="Q4015" s="24" t="s">
        <v>3216</v>
      </c>
      <c r="R4015" s="24" t="s">
        <v>988</v>
      </c>
    </row>
    <row r="4016" spans="1:18" ht="106.2">
      <c r="A4016" s="24">
        <v>4015</v>
      </c>
      <c r="B4016" s="24" t="s">
        <v>14222</v>
      </c>
      <c r="C4016" s="29">
        <v>202617019075</v>
      </c>
      <c r="D4016" s="24" t="s">
        <v>31</v>
      </c>
      <c r="E4016" s="24" t="s">
        <v>14223</v>
      </c>
      <c r="F4016" s="24" t="s">
        <v>3091</v>
      </c>
      <c r="G4016" s="24" t="s">
        <v>31</v>
      </c>
      <c r="H4016" s="25" t="s">
        <v>14224</v>
      </c>
      <c r="I4016" s="24"/>
      <c r="J4016" s="24" t="s">
        <v>3048</v>
      </c>
      <c r="K4016" s="26">
        <v>46065</v>
      </c>
      <c r="L4016" s="26">
        <v>46072</v>
      </c>
      <c r="M4016" s="26">
        <v>46072</v>
      </c>
      <c r="N4016" s="24"/>
      <c r="O4016" s="26">
        <v>46072</v>
      </c>
      <c r="P4016" s="24" t="s">
        <v>3364</v>
      </c>
      <c r="Q4016" s="24" t="s">
        <v>3255</v>
      </c>
      <c r="R4016" s="24" t="s">
        <v>988</v>
      </c>
    </row>
    <row r="4017" spans="1:18" ht="53.4">
      <c r="A4017" s="24">
        <v>4016</v>
      </c>
      <c r="B4017" s="24" t="s">
        <v>14225</v>
      </c>
      <c r="C4017" s="29">
        <v>202628018735</v>
      </c>
      <c r="D4017" s="24" t="s">
        <v>31</v>
      </c>
      <c r="E4017" s="24" t="s">
        <v>14226</v>
      </c>
      <c r="F4017" s="24" t="s">
        <v>3091</v>
      </c>
      <c r="G4017" s="24" t="s">
        <v>31</v>
      </c>
      <c r="H4017" s="25" t="s">
        <v>14227</v>
      </c>
      <c r="I4017" s="24"/>
      <c r="J4017" s="24" t="s">
        <v>3048</v>
      </c>
      <c r="K4017" s="26">
        <v>46066</v>
      </c>
      <c r="L4017" s="26">
        <v>46072</v>
      </c>
      <c r="M4017" s="26">
        <v>46072</v>
      </c>
      <c r="N4017" s="24"/>
      <c r="O4017" s="26">
        <v>46072</v>
      </c>
      <c r="P4017" s="24" t="s">
        <v>11599</v>
      </c>
      <c r="Q4017" s="24" t="s">
        <v>3273</v>
      </c>
      <c r="R4017" s="24" t="s">
        <v>988</v>
      </c>
    </row>
    <row r="4018" spans="1:18" ht="53.4">
      <c r="A4018" s="24">
        <v>4017</v>
      </c>
      <c r="B4018" s="24" t="s">
        <v>2275</v>
      </c>
      <c r="C4018" s="29">
        <v>202641019187</v>
      </c>
      <c r="D4018" s="24" t="s">
        <v>31</v>
      </c>
      <c r="E4018" s="24" t="s">
        <v>2276</v>
      </c>
      <c r="F4018" s="24" t="s">
        <v>3091</v>
      </c>
      <c r="G4018" s="24" t="s">
        <v>31</v>
      </c>
      <c r="H4018" s="25" t="s">
        <v>14228</v>
      </c>
      <c r="I4018" s="24" t="s">
        <v>3152</v>
      </c>
      <c r="J4018" s="24" t="s">
        <v>3048</v>
      </c>
      <c r="K4018" s="26">
        <v>46072</v>
      </c>
      <c r="L4018" s="26">
        <v>46072</v>
      </c>
      <c r="M4018" s="26">
        <v>46072</v>
      </c>
      <c r="N4018" s="26">
        <v>47015</v>
      </c>
      <c r="O4018" s="24"/>
      <c r="P4018" s="24" t="s">
        <v>3364</v>
      </c>
      <c r="Q4018" s="24" t="s">
        <v>3255</v>
      </c>
      <c r="R4018" s="24" t="s">
        <v>968</v>
      </c>
    </row>
    <row r="4019" spans="1:18" ht="27">
      <c r="A4019" s="24">
        <v>4018</v>
      </c>
      <c r="B4019" s="24" t="s">
        <v>14229</v>
      </c>
      <c r="C4019" s="29">
        <v>202647018882</v>
      </c>
      <c r="D4019" s="24" t="s">
        <v>31</v>
      </c>
      <c r="E4019" s="24" t="s">
        <v>14230</v>
      </c>
      <c r="F4019" s="24" t="s">
        <v>3091</v>
      </c>
      <c r="G4019" s="24" t="s">
        <v>31</v>
      </c>
      <c r="H4019" s="25" t="s">
        <v>14231</v>
      </c>
      <c r="I4019" s="24"/>
      <c r="J4019" s="24" t="s">
        <v>3048</v>
      </c>
      <c r="K4019" s="26">
        <v>46065</v>
      </c>
      <c r="L4019" s="26">
        <v>46072</v>
      </c>
      <c r="M4019" s="26">
        <v>46072</v>
      </c>
      <c r="N4019" s="24"/>
      <c r="O4019" s="26">
        <v>46072</v>
      </c>
      <c r="P4019" s="24" t="s">
        <v>4022</v>
      </c>
      <c r="Q4019" s="24" t="s">
        <v>3104</v>
      </c>
      <c r="R4019" s="24" t="s">
        <v>988</v>
      </c>
    </row>
    <row r="4020" spans="1:18" ht="27">
      <c r="A4020" s="24">
        <v>4019</v>
      </c>
      <c r="B4020" s="24" t="s">
        <v>14232</v>
      </c>
      <c r="C4020" s="29">
        <v>202644020067</v>
      </c>
      <c r="D4020" s="24" t="s">
        <v>39</v>
      </c>
      <c r="E4020" s="24" t="s">
        <v>14233</v>
      </c>
      <c r="F4020" s="24" t="s">
        <v>3165</v>
      </c>
      <c r="G4020" s="24" t="s">
        <v>14234</v>
      </c>
      <c r="H4020" s="25" t="s">
        <v>14235</v>
      </c>
      <c r="I4020" s="24"/>
      <c r="J4020" s="24" t="s">
        <v>3048</v>
      </c>
      <c r="K4020" s="26">
        <v>46037</v>
      </c>
      <c r="L4020" s="26">
        <v>45751</v>
      </c>
      <c r="M4020" s="26">
        <v>46073</v>
      </c>
      <c r="N4020" s="24"/>
      <c r="O4020" s="26">
        <v>46073</v>
      </c>
      <c r="P4020" s="24" t="s">
        <v>3278</v>
      </c>
      <c r="Q4020" s="24" t="s">
        <v>3279</v>
      </c>
      <c r="R4020" s="24" t="s">
        <v>988</v>
      </c>
    </row>
    <row r="4021" spans="1:18" ht="40.200000000000003">
      <c r="A4021" s="24">
        <v>4020</v>
      </c>
      <c r="B4021" s="24" t="s">
        <v>2279</v>
      </c>
      <c r="C4021" s="29">
        <v>202611020111</v>
      </c>
      <c r="D4021" s="24" t="s">
        <v>80</v>
      </c>
      <c r="E4021" s="24" t="s">
        <v>2280</v>
      </c>
      <c r="F4021" s="24" t="s">
        <v>3052</v>
      </c>
      <c r="G4021" s="24" t="s">
        <v>6260</v>
      </c>
      <c r="H4021" s="25" t="s">
        <v>14236</v>
      </c>
      <c r="I4021" s="24" t="s">
        <v>3152</v>
      </c>
      <c r="J4021" s="24" t="s">
        <v>3048</v>
      </c>
      <c r="K4021" s="26">
        <v>46021</v>
      </c>
      <c r="L4021" s="26">
        <v>46073</v>
      </c>
      <c r="M4021" s="26">
        <v>46073</v>
      </c>
      <c r="N4021" s="26">
        <v>47016</v>
      </c>
      <c r="O4021" s="24"/>
      <c r="P4021" s="24" t="s">
        <v>3583</v>
      </c>
      <c r="Q4021" s="24" t="s">
        <v>3584</v>
      </c>
      <c r="R4021" s="24" t="s">
        <v>968</v>
      </c>
    </row>
    <row r="4022" spans="1:18" ht="27">
      <c r="A4022" s="24">
        <v>4021</v>
      </c>
      <c r="B4022" s="24" t="s">
        <v>14237</v>
      </c>
      <c r="C4022" s="29">
        <v>202647020023</v>
      </c>
      <c r="D4022" s="24" t="s">
        <v>122</v>
      </c>
      <c r="E4022" s="24" t="s">
        <v>14238</v>
      </c>
      <c r="F4022" s="24" t="s">
        <v>3302</v>
      </c>
      <c r="G4022" s="24" t="s">
        <v>10826</v>
      </c>
      <c r="H4022" s="25" t="s">
        <v>14239</v>
      </c>
      <c r="I4022" s="24"/>
      <c r="J4022" s="24" t="s">
        <v>3048</v>
      </c>
      <c r="K4022" s="26">
        <v>46042</v>
      </c>
      <c r="L4022" s="26">
        <v>45147</v>
      </c>
      <c r="M4022" s="26">
        <v>46073</v>
      </c>
      <c r="N4022" s="24"/>
      <c r="O4022" s="26">
        <v>46073</v>
      </c>
      <c r="P4022" s="24" t="s">
        <v>3278</v>
      </c>
      <c r="Q4022" s="24" t="s">
        <v>3279</v>
      </c>
      <c r="R4022" s="24" t="s">
        <v>988</v>
      </c>
    </row>
    <row r="4023" spans="1:18" ht="40.200000000000003">
      <c r="A4023" s="24">
        <v>4022</v>
      </c>
      <c r="B4023" s="24" t="s">
        <v>14240</v>
      </c>
      <c r="C4023" s="29">
        <v>202647020061</v>
      </c>
      <c r="D4023" s="24" t="s">
        <v>159</v>
      </c>
      <c r="E4023" s="24" t="s">
        <v>14241</v>
      </c>
      <c r="F4023" s="24" t="s">
        <v>3059</v>
      </c>
      <c r="G4023" s="24" t="s">
        <v>8755</v>
      </c>
      <c r="H4023" s="25" t="s">
        <v>14242</v>
      </c>
      <c r="I4023" s="24"/>
      <c r="J4023" s="24" t="s">
        <v>3048</v>
      </c>
      <c r="K4023" s="26">
        <v>46037</v>
      </c>
      <c r="L4023" s="26">
        <v>45128</v>
      </c>
      <c r="M4023" s="26">
        <v>46073</v>
      </c>
      <c r="N4023" s="24"/>
      <c r="O4023" s="26">
        <v>46073</v>
      </c>
      <c r="P4023" s="24" t="s">
        <v>3422</v>
      </c>
      <c r="Q4023" s="24" t="s">
        <v>3423</v>
      </c>
      <c r="R4023" s="24" t="s">
        <v>988</v>
      </c>
    </row>
    <row r="4024" spans="1:18" ht="40.200000000000003">
      <c r="A4024" s="24">
        <v>4023</v>
      </c>
      <c r="B4024" s="24" t="s">
        <v>14243</v>
      </c>
      <c r="C4024" s="29">
        <v>202631020044</v>
      </c>
      <c r="D4024" s="24" t="s">
        <v>38</v>
      </c>
      <c r="E4024" s="24" t="s">
        <v>14244</v>
      </c>
      <c r="F4024" s="24" t="s">
        <v>3052</v>
      </c>
      <c r="G4024" s="24" t="s">
        <v>38</v>
      </c>
      <c r="H4024" s="25" t="s">
        <v>14245</v>
      </c>
      <c r="I4024" s="24" t="s">
        <v>23</v>
      </c>
      <c r="J4024" s="24" t="s">
        <v>3048</v>
      </c>
      <c r="K4024" s="26">
        <v>45954</v>
      </c>
      <c r="L4024" s="26">
        <v>46073</v>
      </c>
      <c r="M4024" s="26">
        <v>46073</v>
      </c>
      <c r="N4024" s="24"/>
      <c r="O4024" s="26">
        <v>46073</v>
      </c>
      <c r="P4024" s="24" t="s">
        <v>3062</v>
      </c>
      <c r="Q4024" s="24" t="s">
        <v>3063</v>
      </c>
      <c r="R4024" s="24" t="s">
        <v>988</v>
      </c>
    </row>
    <row r="4025" spans="1:18" ht="66.599999999999994">
      <c r="A4025" s="24">
        <v>4024</v>
      </c>
      <c r="B4025" s="24" t="s">
        <v>2285</v>
      </c>
      <c r="C4025" s="29">
        <v>202641019907</v>
      </c>
      <c r="D4025" s="24" t="s">
        <v>227</v>
      </c>
      <c r="E4025" s="24" t="s">
        <v>2286</v>
      </c>
      <c r="F4025" s="24" t="s">
        <v>3091</v>
      </c>
      <c r="G4025" s="24" t="s">
        <v>14246</v>
      </c>
      <c r="H4025" s="25" t="s">
        <v>14247</v>
      </c>
      <c r="I4025" s="24" t="s">
        <v>3152</v>
      </c>
      <c r="J4025" s="24" t="s">
        <v>3048</v>
      </c>
      <c r="K4025" s="26">
        <v>46066</v>
      </c>
      <c r="L4025" s="26">
        <v>46073</v>
      </c>
      <c r="M4025" s="26">
        <v>46073</v>
      </c>
      <c r="N4025" s="26">
        <v>47016</v>
      </c>
      <c r="O4025" s="24"/>
      <c r="P4025" s="24" t="s">
        <v>3109</v>
      </c>
      <c r="Q4025" s="24" t="s">
        <v>3110</v>
      </c>
      <c r="R4025" s="24" t="s">
        <v>968</v>
      </c>
    </row>
    <row r="4026" spans="1:18" ht="27">
      <c r="A4026" s="24">
        <v>4025</v>
      </c>
      <c r="B4026" s="24" t="s">
        <v>14248</v>
      </c>
      <c r="C4026" s="29">
        <v>202617020060</v>
      </c>
      <c r="D4026" s="24" t="s">
        <v>49</v>
      </c>
      <c r="E4026" s="24" t="s">
        <v>14249</v>
      </c>
      <c r="F4026" s="24" t="s">
        <v>3066</v>
      </c>
      <c r="G4026" s="24" t="s">
        <v>3067</v>
      </c>
      <c r="H4026" s="25" t="s">
        <v>14250</v>
      </c>
      <c r="I4026" s="24"/>
      <c r="J4026" s="24" t="s">
        <v>3048</v>
      </c>
      <c r="K4026" s="26">
        <v>45996</v>
      </c>
      <c r="L4026" s="26">
        <v>45146</v>
      </c>
      <c r="M4026" s="26">
        <v>46073</v>
      </c>
      <c r="N4026" s="24"/>
      <c r="O4026" s="26">
        <v>46073</v>
      </c>
      <c r="P4026" s="24" t="s">
        <v>3364</v>
      </c>
      <c r="Q4026" s="24" t="s">
        <v>3255</v>
      </c>
      <c r="R4026" s="24" t="s">
        <v>988</v>
      </c>
    </row>
    <row r="4027" spans="1:18" ht="27">
      <c r="A4027" s="24">
        <v>4026</v>
      </c>
      <c r="B4027" s="24" t="s">
        <v>14251</v>
      </c>
      <c r="C4027" s="29">
        <v>202617019793</v>
      </c>
      <c r="D4027" s="24" t="s">
        <v>49</v>
      </c>
      <c r="E4027" s="24" t="s">
        <v>14252</v>
      </c>
      <c r="F4027" s="24" t="s">
        <v>3066</v>
      </c>
      <c r="G4027" s="24" t="s">
        <v>3067</v>
      </c>
      <c r="H4027" s="25" t="s">
        <v>14253</v>
      </c>
      <c r="I4027" s="24"/>
      <c r="J4027" s="24" t="s">
        <v>3048</v>
      </c>
      <c r="K4027" s="26">
        <v>45901</v>
      </c>
      <c r="L4027" s="26">
        <v>45159</v>
      </c>
      <c r="M4027" s="26">
        <v>46073</v>
      </c>
      <c r="N4027" s="24"/>
      <c r="O4027" s="26">
        <v>46073</v>
      </c>
      <c r="P4027" s="24" t="s">
        <v>3141</v>
      </c>
      <c r="Q4027" s="24" t="s">
        <v>3142</v>
      </c>
      <c r="R4027" s="24" t="s">
        <v>988</v>
      </c>
    </row>
    <row r="4028" spans="1:18" ht="53.4">
      <c r="A4028" s="24">
        <v>4027</v>
      </c>
      <c r="B4028" s="24" t="s">
        <v>2281</v>
      </c>
      <c r="C4028" s="29">
        <v>202611019811</v>
      </c>
      <c r="D4028" s="24" t="s">
        <v>76</v>
      </c>
      <c r="E4028" s="24" t="s">
        <v>2282</v>
      </c>
      <c r="F4028" s="24" t="s">
        <v>3066</v>
      </c>
      <c r="G4028" s="24" t="s">
        <v>3319</v>
      </c>
      <c r="H4028" s="25" t="s">
        <v>14254</v>
      </c>
      <c r="I4028" s="24" t="s">
        <v>3152</v>
      </c>
      <c r="J4028" s="24" t="s">
        <v>3048</v>
      </c>
      <c r="K4028" s="26">
        <v>46066</v>
      </c>
      <c r="L4028" s="26">
        <v>46073</v>
      </c>
      <c r="M4028" s="26">
        <v>46073</v>
      </c>
      <c r="N4028" s="26">
        <v>47016</v>
      </c>
      <c r="O4028" s="24"/>
      <c r="P4028" s="24" t="s">
        <v>4109</v>
      </c>
      <c r="Q4028" s="24" t="s">
        <v>3683</v>
      </c>
      <c r="R4028" s="24" t="s">
        <v>968</v>
      </c>
    </row>
    <row r="4029" spans="1:18" ht="40.200000000000003">
      <c r="A4029" s="24">
        <v>4028</v>
      </c>
      <c r="B4029" s="24" t="s">
        <v>14255</v>
      </c>
      <c r="C4029" s="29">
        <v>202617019703</v>
      </c>
      <c r="D4029" s="24" t="s">
        <v>73</v>
      </c>
      <c r="E4029" s="24" t="s">
        <v>14256</v>
      </c>
      <c r="F4029" s="24" t="s">
        <v>3059</v>
      </c>
      <c r="G4029" s="24" t="s">
        <v>3950</v>
      </c>
      <c r="H4029" s="25" t="s">
        <v>14257</v>
      </c>
      <c r="I4029" s="24"/>
      <c r="J4029" s="24" t="s">
        <v>3048</v>
      </c>
      <c r="K4029" s="26">
        <v>45979</v>
      </c>
      <c r="L4029" s="26">
        <v>45141</v>
      </c>
      <c r="M4029" s="26">
        <v>46073</v>
      </c>
      <c r="N4029" s="24"/>
      <c r="O4029" s="26">
        <v>46073</v>
      </c>
      <c r="P4029" s="24" t="s">
        <v>3233</v>
      </c>
      <c r="Q4029" s="24" t="s">
        <v>3234</v>
      </c>
      <c r="R4029" s="24" t="s">
        <v>647</v>
      </c>
    </row>
    <row r="4030" spans="1:18" ht="40.200000000000003">
      <c r="A4030" s="24">
        <v>4029</v>
      </c>
      <c r="B4030" s="24" t="s">
        <v>14258</v>
      </c>
      <c r="C4030" s="29">
        <v>202617020149</v>
      </c>
      <c r="D4030" s="24" t="s">
        <v>32</v>
      </c>
      <c r="E4030" s="24" t="s">
        <v>14259</v>
      </c>
      <c r="F4030" s="24" t="s">
        <v>3066</v>
      </c>
      <c r="G4030" s="24" t="s">
        <v>3067</v>
      </c>
      <c r="H4030" s="25" t="s">
        <v>14260</v>
      </c>
      <c r="I4030" s="24"/>
      <c r="J4030" s="24" t="s">
        <v>3048</v>
      </c>
      <c r="K4030" s="26">
        <v>46063</v>
      </c>
      <c r="L4030" s="26">
        <v>45169</v>
      </c>
      <c r="M4030" s="26">
        <v>46073</v>
      </c>
      <c r="N4030" s="24"/>
      <c r="O4030" s="26">
        <v>46073</v>
      </c>
      <c r="P4030" s="24" t="s">
        <v>3364</v>
      </c>
      <c r="Q4030" s="24" t="s">
        <v>3255</v>
      </c>
      <c r="R4030" s="24" t="s">
        <v>988</v>
      </c>
    </row>
    <row r="4031" spans="1:18" ht="40.200000000000003">
      <c r="A4031" s="24">
        <v>4030</v>
      </c>
      <c r="B4031" s="24" t="s">
        <v>14261</v>
      </c>
      <c r="C4031" s="29">
        <v>202621019917</v>
      </c>
      <c r="D4031" s="24" t="s">
        <v>45</v>
      </c>
      <c r="E4031" s="24" t="s">
        <v>14262</v>
      </c>
      <c r="F4031" s="24" t="s">
        <v>3052</v>
      </c>
      <c r="G4031" s="24" t="s">
        <v>45</v>
      </c>
      <c r="H4031" s="25" t="s">
        <v>14263</v>
      </c>
      <c r="I4031" s="24" t="s">
        <v>23</v>
      </c>
      <c r="J4031" s="24" t="s">
        <v>3048</v>
      </c>
      <c r="K4031" s="26">
        <v>46044</v>
      </c>
      <c r="L4031" s="26">
        <v>46073</v>
      </c>
      <c r="M4031" s="26">
        <v>46073</v>
      </c>
      <c r="N4031" s="24"/>
      <c r="O4031" s="26">
        <v>46073</v>
      </c>
      <c r="P4031" s="24" t="s">
        <v>3173</v>
      </c>
      <c r="Q4031" s="24" t="s">
        <v>3174</v>
      </c>
      <c r="R4031" s="24" t="s">
        <v>988</v>
      </c>
    </row>
    <row r="4032" spans="1:18" ht="40.200000000000003">
      <c r="A4032" s="24">
        <v>4031</v>
      </c>
      <c r="B4032" s="24" t="s">
        <v>14264</v>
      </c>
      <c r="C4032" s="29">
        <v>202611019978</v>
      </c>
      <c r="D4032" s="24" t="s">
        <v>389</v>
      </c>
      <c r="E4032" s="24" t="s">
        <v>649</v>
      </c>
      <c r="F4032" s="24" t="s">
        <v>3052</v>
      </c>
      <c r="G4032" s="24" t="s">
        <v>13828</v>
      </c>
      <c r="H4032" s="25" t="s">
        <v>14265</v>
      </c>
      <c r="I4032" s="24" t="s">
        <v>23</v>
      </c>
      <c r="J4032" s="24" t="s">
        <v>3048</v>
      </c>
      <c r="K4032" s="26">
        <v>45957</v>
      </c>
      <c r="L4032" s="26">
        <v>46073</v>
      </c>
      <c r="M4032" s="26">
        <v>46073</v>
      </c>
      <c r="N4032" s="24"/>
      <c r="O4032" s="26">
        <v>46073</v>
      </c>
      <c r="P4032" s="24" t="s">
        <v>3120</v>
      </c>
      <c r="Q4032" s="24" t="s">
        <v>3121</v>
      </c>
      <c r="R4032" s="24" t="s">
        <v>988</v>
      </c>
    </row>
    <row r="4033" spans="1:18" ht="40.200000000000003">
      <c r="A4033" s="24">
        <v>4032</v>
      </c>
      <c r="B4033" s="24" t="s">
        <v>2277</v>
      </c>
      <c r="C4033" s="29">
        <v>202641019904</v>
      </c>
      <c r="D4033" s="24" t="s">
        <v>42</v>
      </c>
      <c r="E4033" s="24" t="s">
        <v>2278</v>
      </c>
      <c r="F4033" s="24" t="s">
        <v>3045</v>
      </c>
      <c r="G4033" s="24" t="s">
        <v>3559</v>
      </c>
      <c r="H4033" s="25" t="s">
        <v>14266</v>
      </c>
      <c r="I4033" s="24" t="s">
        <v>23</v>
      </c>
      <c r="J4033" s="24" t="s">
        <v>3048</v>
      </c>
      <c r="K4033" s="26">
        <v>46015</v>
      </c>
      <c r="L4033" s="26">
        <v>46073</v>
      </c>
      <c r="M4033" s="26">
        <v>46073</v>
      </c>
      <c r="N4033" s="26">
        <v>47016</v>
      </c>
      <c r="O4033" s="24"/>
      <c r="P4033" s="24" t="s">
        <v>3254</v>
      </c>
      <c r="Q4033" s="24" t="s">
        <v>3255</v>
      </c>
      <c r="R4033" s="24" t="s">
        <v>974</v>
      </c>
    </row>
    <row r="4034" spans="1:18" ht="27">
      <c r="A4034" s="24">
        <v>4033</v>
      </c>
      <c r="B4034" s="24" t="s">
        <v>2283</v>
      </c>
      <c r="C4034" s="29">
        <v>202641020259</v>
      </c>
      <c r="D4034" s="24" t="s">
        <v>42</v>
      </c>
      <c r="E4034" s="24" t="s">
        <v>2284</v>
      </c>
      <c r="F4034" s="24" t="s">
        <v>3045</v>
      </c>
      <c r="G4034" s="24" t="s">
        <v>3252</v>
      </c>
      <c r="H4034" s="25" t="s">
        <v>14267</v>
      </c>
      <c r="I4034" s="24" t="s">
        <v>23</v>
      </c>
      <c r="J4034" s="24" t="s">
        <v>3048</v>
      </c>
      <c r="K4034" s="26">
        <v>45957</v>
      </c>
      <c r="L4034" s="26">
        <v>46073</v>
      </c>
      <c r="M4034" s="26">
        <v>46073</v>
      </c>
      <c r="N4034" s="26">
        <v>47016</v>
      </c>
      <c r="O4034" s="24"/>
      <c r="P4034" s="24" t="s">
        <v>3272</v>
      </c>
      <c r="Q4034" s="24" t="s">
        <v>3273</v>
      </c>
      <c r="R4034" s="24" t="s">
        <v>974</v>
      </c>
    </row>
    <row r="4035" spans="1:18" ht="53.4">
      <c r="A4035" s="24">
        <v>4034</v>
      </c>
      <c r="B4035" s="24" t="s">
        <v>14268</v>
      </c>
      <c r="C4035" s="29">
        <v>202621020025</v>
      </c>
      <c r="D4035" s="24" t="s">
        <v>41</v>
      </c>
      <c r="E4035" s="24" t="s">
        <v>14269</v>
      </c>
      <c r="F4035" s="24" t="s">
        <v>3052</v>
      </c>
      <c r="G4035" s="24" t="s">
        <v>41</v>
      </c>
      <c r="H4035" s="25" t="s">
        <v>14270</v>
      </c>
      <c r="I4035" s="24" t="s">
        <v>23</v>
      </c>
      <c r="J4035" s="24" t="s">
        <v>3048</v>
      </c>
      <c r="K4035" s="26">
        <v>46017</v>
      </c>
      <c r="L4035" s="26">
        <v>46073</v>
      </c>
      <c r="M4035" s="26">
        <v>46073</v>
      </c>
      <c r="N4035" s="24"/>
      <c r="O4035" s="26">
        <v>46073</v>
      </c>
      <c r="P4035" s="24" t="s">
        <v>3404</v>
      </c>
      <c r="Q4035" s="24" t="s">
        <v>3405</v>
      </c>
      <c r="R4035" s="24" t="s">
        <v>988</v>
      </c>
    </row>
    <row r="4036" spans="1:18" ht="27">
      <c r="A4036" s="24">
        <v>4035</v>
      </c>
      <c r="B4036" s="24" t="s">
        <v>14271</v>
      </c>
      <c r="C4036" s="29">
        <v>202621019964</v>
      </c>
      <c r="D4036" s="24" t="s">
        <v>41</v>
      </c>
      <c r="E4036" s="24" t="s">
        <v>14272</v>
      </c>
      <c r="F4036" s="24" t="s">
        <v>3052</v>
      </c>
      <c r="G4036" s="24" t="s">
        <v>41</v>
      </c>
      <c r="H4036" s="25" t="s">
        <v>14273</v>
      </c>
      <c r="I4036" s="24" t="s">
        <v>23</v>
      </c>
      <c r="J4036" s="24" t="s">
        <v>3048</v>
      </c>
      <c r="K4036" s="26">
        <v>46037</v>
      </c>
      <c r="L4036" s="26">
        <v>46073</v>
      </c>
      <c r="M4036" s="26">
        <v>46073</v>
      </c>
      <c r="N4036" s="24"/>
      <c r="O4036" s="26">
        <v>46073</v>
      </c>
      <c r="P4036" s="24" t="s">
        <v>3305</v>
      </c>
      <c r="Q4036" s="24" t="s">
        <v>3306</v>
      </c>
      <c r="R4036" s="24" t="s">
        <v>988</v>
      </c>
    </row>
    <row r="4037" spans="1:18" ht="40.200000000000003">
      <c r="A4037" s="24">
        <v>4036</v>
      </c>
      <c r="B4037" s="24" t="s">
        <v>14274</v>
      </c>
      <c r="C4037" s="29">
        <v>202621020268</v>
      </c>
      <c r="D4037" s="24" t="s">
        <v>41</v>
      </c>
      <c r="E4037" s="24" t="s">
        <v>14275</v>
      </c>
      <c r="F4037" s="24" t="s">
        <v>3052</v>
      </c>
      <c r="G4037" s="24" t="s">
        <v>41</v>
      </c>
      <c r="H4037" s="25" t="s">
        <v>14276</v>
      </c>
      <c r="I4037" s="24" t="s">
        <v>23</v>
      </c>
      <c r="J4037" s="24" t="s">
        <v>3048</v>
      </c>
      <c r="K4037" s="26">
        <v>46056</v>
      </c>
      <c r="L4037" s="26">
        <v>46073</v>
      </c>
      <c r="M4037" s="26">
        <v>46073</v>
      </c>
      <c r="N4037" s="24"/>
      <c r="O4037" s="26">
        <v>46073</v>
      </c>
      <c r="P4037" s="24" t="s">
        <v>3682</v>
      </c>
      <c r="Q4037" s="24" t="s">
        <v>3683</v>
      </c>
      <c r="R4037" s="24" t="s">
        <v>988</v>
      </c>
    </row>
    <row r="4038" spans="1:18" ht="40.200000000000003">
      <c r="A4038" s="24">
        <v>4037</v>
      </c>
      <c r="B4038" s="24" t="s">
        <v>14277</v>
      </c>
      <c r="C4038" s="29">
        <v>202647019883</v>
      </c>
      <c r="D4038" s="24" t="s">
        <v>31</v>
      </c>
      <c r="E4038" s="24" t="s">
        <v>14278</v>
      </c>
      <c r="F4038" s="24" t="s">
        <v>3091</v>
      </c>
      <c r="G4038" s="24" t="s">
        <v>31</v>
      </c>
      <c r="H4038" s="25" t="s">
        <v>14279</v>
      </c>
      <c r="I4038" s="24"/>
      <c r="J4038" s="24" t="s">
        <v>3048</v>
      </c>
      <c r="K4038" s="26">
        <v>46069</v>
      </c>
      <c r="L4038" s="26">
        <v>45235</v>
      </c>
      <c r="M4038" s="26">
        <v>46073</v>
      </c>
      <c r="N4038" s="24"/>
      <c r="O4038" s="26">
        <v>46073</v>
      </c>
      <c r="P4038" s="24" t="s">
        <v>3098</v>
      </c>
      <c r="Q4038" s="24" t="s">
        <v>3099</v>
      </c>
      <c r="R4038" s="24" t="s">
        <v>988</v>
      </c>
    </row>
    <row r="4039" spans="1:18" ht="53.4">
      <c r="A4039" s="24">
        <v>4038</v>
      </c>
      <c r="B4039" s="24" t="s">
        <v>14280</v>
      </c>
      <c r="C4039" s="29">
        <v>202647019826</v>
      </c>
      <c r="D4039" s="24" t="s">
        <v>31</v>
      </c>
      <c r="E4039" s="24" t="s">
        <v>14281</v>
      </c>
      <c r="F4039" s="24" t="s">
        <v>3091</v>
      </c>
      <c r="G4039" s="24" t="s">
        <v>31</v>
      </c>
      <c r="H4039" s="25" t="s">
        <v>14282</v>
      </c>
      <c r="I4039" s="24"/>
      <c r="J4039" s="24" t="s">
        <v>3048</v>
      </c>
      <c r="K4039" s="26">
        <v>46069</v>
      </c>
      <c r="L4039" s="26">
        <v>46073</v>
      </c>
      <c r="M4039" s="26">
        <v>46073</v>
      </c>
      <c r="N4039" s="24"/>
      <c r="O4039" s="26">
        <v>46073</v>
      </c>
      <c r="P4039" s="24" t="s">
        <v>3098</v>
      </c>
      <c r="Q4039" s="24" t="s">
        <v>3099</v>
      </c>
      <c r="R4039" s="24" t="s">
        <v>988</v>
      </c>
    </row>
    <row r="4040" spans="1:18" ht="40.200000000000003">
      <c r="A4040" s="24">
        <v>4039</v>
      </c>
      <c r="B4040" s="24" t="s">
        <v>14283</v>
      </c>
      <c r="C4040" s="29">
        <v>202647019730</v>
      </c>
      <c r="D4040" s="24" t="s">
        <v>31</v>
      </c>
      <c r="E4040" s="24" t="s">
        <v>14284</v>
      </c>
      <c r="F4040" s="24" t="s">
        <v>3091</v>
      </c>
      <c r="G4040" s="24" t="s">
        <v>31</v>
      </c>
      <c r="H4040" s="25" t="s">
        <v>14285</v>
      </c>
      <c r="I4040" s="24"/>
      <c r="J4040" s="24" t="s">
        <v>3048</v>
      </c>
      <c r="K4040" s="26">
        <v>46069</v>
      </c>
      <c r="L4040" s="26">
        <v>46073</v>
      </c>
      <c r="M4040" s="26">
        <v>46073</v>
      </c>
      <c r="N4040" s="24"/>
      <c r="O4040" s="26">
        <v>46073</v>
      </c>
      <c r="P4040" s="24" t="s">
        <v>3192</v>
      </c>
      <c r="Q4040" s="24" t="s">
        <v>3193</v>
      </c>
      <c r="R4040" s="24" t="s">
        <v>988</v>
      </c>
    </row>
    <row r="4041" spans="1:18" ht="53.4">
      <c r="A4041" s="24">
        <v>4040</v>
      </c>
      <c r="B4041" s="24" t="s">
        <v>14286</v>
      </c>
      <c r="C4041" s="29">
        <v>202647019726</v>
      </c>
      <c r="D4041" s="24" t="s">
        <v>31</v>
      </c>
      <c r="E4041" s="24" t="s">
        <v>14287</v>
      </c>
      <c r="F4041" s="24" t="s">
        <v>3091</v>
      </c>
      <c r="G4041" s="24" t="s">
        <v>31</v>
      </c>
      <c r="H4041" s="25" t="s">
        <v>14288</v>
      </c>
      <c r="I4041" s="24"/>
      <c r="J4041" s="24" t="s">
        <v>3048</v>
      </c>
      <c r="K4041" s="26">
        <v>46069</v>
      </c>
      <c r="L4041" s="26">
        <v>46073</v>
      </c>
      <c r="M4041" s="26">
        <v>46073</v>
      </c>
      <c r="N4041" s="24"/>
      <c r="O4041" s="26">
        <v>46073</v>
      </c>
      <c r="P4041" s="24" t="s">
        <v>3908</v>
      </c>
      <c r="Q4041" s="24" t="s">
        <v>3193</v>
      </c>
      <c r="R4041" s="24" t="s">
        <v>988</v>
      </c>
    </row>
    <row r="4042" spans="1:18" ht="40.200000000000003">
      <c r="A4042" s="24">
        <v>4041</v>
      </c>
      <c r="B4042" s="24" t="s">
        <v>14289</v>
      </c>
      <c r="C4042" s="29">
        <v>202617020923</v>
      </c>
      <c r="D4042" s="24" t="s">
        <v>159</v>
      </c>
      <c r="E4042" s="24" t="s">
        <v>14290</v>
      </c>
      <c r="F4042" s="24" t="s">
        <v>3059</v>
      </c>
      <c r="G4042" s="24" t="s">
        <v>14291</v>
      </c>
      <c r="H4042" s="25" t="s">
        <v>14292</v>
      </c>
      <c r="I4042" s="24"/>
      <c r="J4042" s="24" t="s">
        <v>3048</v>
      </c>
      <c r="K4042" s="26">
        <v>46030</v>
      </c>
      <c r="L4042" s="26">
        <v>45140</v>
      </c>
      <c r="M4042" s="26">
        <v>46076</v>
      </c>
      <c r="N4042" s="24"/>
      <c r="O4042" s="26">
        <v>46076</v>
      </c>
      <c r="P4042" s="24" t="s">
        <v>3294</v>
      </c>
      <c r="Q4042" s="24" t="s">
        <v>3295</v>
      </c>
      <c r="R4042" s="24" t="s">
        <v>988</v>
      </c>
    </row>
    <row r="4043" spans="1:18" ht="40.200000000000003">
      <c r="A4043" s="24">
        <v>4042</v>
      </c>
      <c r="B4043" s="24" t="s">
        <v>14293</v>
      </c>
      <c r="C4043" s="29">
        <v>202617021160</v>
      </c>
      <c r="D4043" s="24" t="s">
        <v>159</v>
      </c>
      <c r="E4043" s="24" t="s">
        <v>14294</v>
      </c>
      <c r="F4043" s="24" t="s">
        <v>3059</v>
      </c>
      <c r="G4043" s="24" t="s">
        <v>14291</v>
      </c>
      <c r="H4043" s="25" t="s">
        <v>14295</v>
      </c>
      <c r="I4043" s="24"/>
      <c r="J4043" s="24" t="s">
        <v>3048</v>
      </c>
      <c r="K4043" s="26">
        <v>46030</v>
      </c>
      <c r="L4043" s="26">
        <v>45140</v>
      </c>
      <c r="M4043" s="26">
        <v>46076</v>
      </c>
      <c r="N4043" s="24"/>
      <c r="O4043" s="26">
        <v>46076</v>
      </c>
      <c r="P4043" s="24" t="s">
        <v>3294</v>
      </c>
      <c r="Q4043" s="24" t="s">
        <v>3295</v>
      </c>
      <c r="R4043" s="24" t="s">
        <v>988</v>
      </c>
    </row>
    <row r="4044" spans="1:18" ht="53.4">
      <c r="A4044" s="24">
        <v>4043</v>
      </c>
      <c r="B4044" s="24" t="s">
        <v>14296</v>
      </c>
      <c r="C4044" s="29">
        <v>202617020966</v>
      </c>
      <c r="D4044" s="24" t="s">
        <v>237</v>
      </c>
      <c r="E4044" s="24" t="s">
        <v>14297</v>
      </c>
      <c r="F4044" s="24" t="s">
        <v>3208</v>
      </c>
      <c r="G4044" s="24" t="s">
        <v>14298</v>
      </c>
      <c r="H4044" s="25" t="s">
        <v>14299</v>
      </c>
      <c r="I4044" s="24"/>
      <c r="J4044" s="24" t="s">
        <v>3048</v>
      </c>
      <c r="K4044" s="26">
        <v>46051</v>
      </c>
      <c r="L4044" s="26">
        <v>45132</v>
      </c>
      <c r="M4044" s="26">
        <v>46076</v>
      </c>
      <c r="N4044" s="24"/>
      <c r="O4044" s="26">
        <v>46076</v>
      </c>
      <c r="P4044" s="24" t="s">
        <v>3084</v>
      </c>
      <c r="Q4044" s="24" t="s">
        <v>3085</v>
      </c>
      <c r="R4044" s="24" t="s">
        <v>988</v>
      </c>
    </row>
    <row r="4045" spans="1:18" ht="40.200000000000003">
      <c r="A4045" s="24">
        <v>4044</v>
      </c>
      <c r="B4045" s="24" t="s">
        <v>14300</v>
      </c>
      <c r="C4045" s="29">
        <v>202611021449</v>
      </c>
      <c r="D4045" s="24" t="s">
        <v>63</v>
      </c>
      <c r="E4045" s="24" t="s">
        <v>14301</v>
      </c>
      <c r="F4045" s="24" t="s">
        <v>3052</v>
      </c>
      <c r="G4045" s="24" t="s">
        <v>4014</v>
      </c>
      <c r="H4045" s="25" t="s">
        <v>14302</v>
      </c>
      <c r="I4045" s="24" t="s">
        <v>23</v>
      </c>
      <c r="J4045" s="24" t="s">
        <v>3048</v>
      </c>
      <c r="K4045" s="26">
        <v>46043</v>
      </c>
      <c r="L4045" s="26">
        <v>46076</v>
      </c>
      <c r="M4045" s="26">
        <v>46076</v>
      </c>
      <c r="N4045" s="24"/>
      <c r="O4045" s="26">
        <v>46076</v>
      </c>
      <c r="P4045" s="24" t="s">
        <v>3069</v>
      </c>
      <c r="Q4045" s="24" t="s">
        <v>3070</v>
      </c>
      <c r="R4045" s="24" t="s">
        <v>988</v>
      </c>
    </row>
    <row r="4046" spans="1:18" ht="27">
      <c r="A4046" s="24">
        <v>4045</v>
      </c>
      <c r="B4046" s="24" t="s">
        <v>14303</v>
      </c>
      <c r="C4046" s="29">
        <v>202617020885</v>
      </c>
      <c r="D4046" s="24" t="s">
        <v>53</v>
      </c>
      <c r="E4046" s="24" t="s">
        <v>14304</v>
      </c>
      <c r="F4046" s="24" t="s">
        <v>3066</v>
      </c>
      <c r="G4046" s="24" t="s">
        <v>11900</v>
      </c>
      <c r="H4046" s="25" t="s">
        <v>14305</v>
      </c>
      <c r="I4046" s="24"/>
      <c r="J4046" s="24" t="s">
        <v>3048</v>
      </c>
      <c r="K4046" s="26">
        <v>46014</v>
      </c>
      <c r="L4046" s="26">
        <v>45161</v>
      </c>
      <c r="M4046" s="26">
        <v>46076</v>
      </c>
      <c r="N4046" s="24"/>
      <c r="O4046" s="26">
        <v>46076</v>
      </c>
      <c r="P4046" s="24" t="s">
        <v>3435</v>
      </c>
      <c r="Q4046" s="24" t="s">
        <v>3159</v>
      </c>
      <c r="R4046" s="24" t="s">
        <v>988</v>
      </c>
    </row>
    <row r="4047" spans="1:18" ht="27">
      <c r="A4047" s="24">
        <v>4046</v>
      </c>
      <c r="B4047" s="24" t="s">
        <v>14306</v>
      </c>
      <c r="C4047" s="29">
        <v>202617020770</v>
      </c>
      <c r="D4047" s="24" t="s">
        <v>193</v>
      </c>
      <c r="E4047" s="24" t="s">
        <v>14307</v>
      </c>
      <c r="F4047" s="24" t="s">
        <v>3342</v>
      </c>
      <c r="G4047" s="24" t="s">
        <v>14308</v>
      </c>
      <c r="H4047" s="25" t="s">
        <v>14309</v>
      </c>
      <c r="I4047" s="24"/>
      <c r="J4047" s="24" t="s">
        <v>3048</v>
      </c>
      <c r="K4047" s="26">
        <v>46062</v>
      </c>
      <c r="L4047" s="26">
        <v>45167</v>
      </c>
      <c r="M4047" s="26">
        <v>46076</v>
      </c>
      <c r="N4047" s="24"/>
      <c r="O4047" s="26">
        <v>46076</v>
      </c>
      <c r="P4047" s="24" t="s">
        <v>3049</v>
      </c>
      <c r="Q4047" s="24" t="s">
        <v>3050</v>
      </c>
      <c r="R4047" s="24" t="s">
        <v>988</v>
      </c>
    </row>
    <row r="4048" spans="1:18" ht="53.4">
      <c r="A4048" s="24">
        <v>4047</v>
      </c>
      <c r="B4048" s="24" t="s">
        <v>14310</v>
      </c>
      <c r="C4048" s="29">
        <v>202644021072</v>
      </c>
      <c r="D4048" s="24" t="s">
        <v>40</v>
      </c>
      <c r="E4048" s="24" t="s">
        <v>14311</v>
      </c>
      <c r="F4048" s="24" t="s">
        <v>3091</v>
      </c>
      <c r="G4048" s="24" t="s">
        <v>3856</v>
      </c>
      <c r="H4048" s="25" t="s">
        <v>14312</v>
      </c>
      <c r="I4048" s="24"/>
      <c r="J4048" s="24" t="s">
        <v>3048</v>
      </c>
      <c r="K4048" s="26">
        <v>46074</v>
      </c>
      <c r="L4048" s="26">
        <v>45712</v>
      </c>
      <c r="M4048" s="26">
        <v>46076</v>
      </c>
      <c r="N4048" s="24"/>
      <c r="O4048" s="26">
        <v>46076</v>
      </c>
      <c r="P4048" s="24" t="s">
        <v>3149</v>
      </c>
      <c r="Q4048" s="24" t="s">
        <v>3150</v>
      </c>
      <c r="R4048" s="24" t="s">
        <v>988</v>
      </c>
    </row>
    <row r="4049" spans="1:18" ht="66.599999999999994">
      <c r="A4049" s="24">
        <v>4048</v>
      </c>
      <c r="B4049" s="24" t="s">
        <v>14313</v>
      </c>
      <c r="C4049" s="29">
        <v>202617021448</v>
      </c>
      <c r="D4049" s="24" t="s">
        <v>35</v>
      </c>
      <c r="E4049" s="24" t="s">
        <v>14314</v>
      </c>
      <c r="F4049" s="24" t="s">
        <v>3091</v>
      </c>
      <c r="G4049" s="24" t="s">
        <v>3213</v>
      </c>
      <c r="H4049" s="25" t="s">
        <v>14315</v>
      </c>
      <c r="I4049" s="24"/>
      <c r="J4049" s="24" t="s">
        <v>3048</v>
      </c>
      <c r="K4049" s="26">
        <v>46071</v>
      </c>
      <c r="L4049" s="26">
        <v>45131</v>
      </c>
      <c r="M4049" s="26">
        <v>46076</v>
      </c>
      <c r="N4049" s="24"/>
      <c r="O4049" s="26">
        <v>46076</v>
      </c>
      <c r="P4049" s="24" t="s">
        <v>3289</v>
      </c>
      <c r="Q4049" s="24" t="s">
        <v>3290</v>
      </c>
      <c r="R4049" s="24" t="s">
        <v>988</v>
      </c>
    </row>
    <row r="4050" spans="1:18" ht="40.200000000000003">
      <c r="A4050" s="24">
        <v>4049</v>
      </c>
      <c r="B4050" s="24" t="s">
        <v>14316</v>
      </c>
      <c r="C4050" s="29">
        <v>202621021093</v>
      </c>
      <c r="D4050" s="24" t="s">
        <v>45</v>
      </c>
      <c r="E4050" s="24" t="s">
        <v>14317</v>
      </c>
      <c r="F4050" s="24" t="s">
        <v>3052</v>
      </c>
      <c r="G4050" s="24" t="s">
        <v>45</v>
      </c>
      <c r="H4050" s="25" t="s">
        <v>14318</v>
      </c>
      <c r="I4050" s="24" t="s">
        <v>23</v>
      </c>
      <c r="J4050" s="24" t="s">
        <v>3048</v>
      </c>
      <c r="K4050" s="26">
        <v>46044</v>
      </c>
      <c r="L4050" s="26">
        <v>46076</v>
      </c>
      <c r="M4050" s="26">
        <v>46076</v>
      </c>
      <c r="N4050" s="24"/>
      <c r="O4050" s="26">
        <v>46076</v>
      </c>
      <c r="P4050" s="24" t="s">
        <v>3278</v>
      </c>
      <c r="Q4050" s="24" t="s">
        <v>3279</v>
      </c>
      <c r="R4050" s="24" t="s">
        <v>988</v>
      </c>
    </row>
    <row r="4051" spans="1:18" ht="40.200000000000003">
      <c r="A4051" s="24">
        <v>4050</v>
      </c>
      <c r="B4051" s="24" t="s">
        <v>14319</v>
      </c>
      <c r="C4051" s="29">
        <v>202647021122</v>
      </c>
      <c r="D4051" s="24" t="s">
        <v>92</v>
      </c>
      <c r="E4051" s="24" t="s">
        <v>14320</v>
      </c>
      <c r="F4051" s="24" t="s">
        <v>3091</v>
      </c>
      <c r="G4051" s="24" t="s">
        <v>14321</v>
      </c>
      <c r="H4051" s="25" t="s">
        <v>14322</v>
      </c>
      <c r="I4051" s="24"/>
      <c r="J4051" s="24" t="s">
        <v>3048</v>
      </c>
      <c r="K4051" s="26">
        <v>46037</v>
      </c>
      <c r="L4051" s="26">
        <v>45132</v>
      </c>
      <c r="M4051" s="26">
        <v>46076</v>
      </c>
      <c r="N4051" s="24"/>
      <c r="O4051" s="26">
        <v>46076</v>
      </c>
      <c r="P4051" s="24" t="s">
        <v>3120</v>
      </c>
      <c r="Q4051" s="24" t="s">
        <v>3121</v>
      </c>
      <c r="R4051" s="24" t="s">
        <v>988</v>
      </c>
    </row>
    <row r="4052" spans="1:18" ht="40.200000000000003">
      <c r="A4052" s="24">
        <v>4051</v>
      </c>
      <c r="B4052" s="24" t="s">
        <v>864</v>
      </c>
      <c r="C4052" s="29">
        <v>202614021223</v>
      </c>
      <c r="D4052" s="24" t="s">
        <v>78</v>
      </c>
      <c r="E4052" s="24" t="s">
        <v>865</v>
      </c>
      <c r="F4052" s="24" t="s">
        <v>3066</v>
      </c>
      <c r="G4052" s="24" t="s">
        <v>3077</v>
      </c>
      <c r="H4052" s="25" t="s">
        <v>14323</v>
      </c>
      <c r="I4052" s="24"/>
      <c r="J4052" s="24" t="s">
        <v>3048</v>
      </c>
      <c r="K4052" s="26">
        <v>45959</v>
      </c>
      <c r="L4052" s="26">
        <v>45721</v>
      </c>
      <c r="M4052" s="26">
        <v>46076</v>
      </c>
      <c r="N4052" s="26">
        <v>46665</v>
      </c>
      <c r="O4052" s="24"/>
      <c r="P4052" s="24" t="s">
        <v>3284</v>
      </c>
      <c r="Q4052" s="24" t="s">
        <v>3285</v>
      </c>
      <c r="R4052" s="24" t="s">
        <v>650</v>
      </c>
    </row>
    <row r="4053" spans="1:18" ht="53.4">
      <c r="A4053" s="24">
        <v>4052</v>
      </c>
      <c r="B4053" s="24" t="s">
        <v>14324</v>
      </c>
      <c r="C4053" s="29">
        <v>202617020841</v>
      </c>
      <c r="D4053" s="24" t="s">
        <v>212</v>
      </c>
      <c r="E4053" s="24" t="s">
        <v>14325</v>
      </c>
      <c r="F4053" s="24" t="s">
        <v>3091</v>
      </c>
      <c r="G4053" s="24" t="s">
        <v>4884</v>
      </c>
      <c r="H4053" s="25" t="s">
        <v>14326</v>
      </c>
      <c r="I4053" s="24"/>
      <c r="J4053" s="24" t="s">
        <v>3048</v>
      </c>
      <c r="K4053" s="26">
        <v>46063</v>
      </c>
      <c r="L4053" s="26">
        <v>45183</v>
      </c>
      <c r="M4053" s="26">
        <v>46076</v>
      </c>
      <c r="N4053" s="24"/>
      <c r="O4053" s="26">
        <v>46076</v>
      </c>
      <c r="P4053" s="24" t="s">
        <v>3049</v>
      </c>
      <c r="Q4053" s="24" t="s">
        <v>3050</v>
      </c>
      <c r="R4053" s="24" t="s">
        <v>988</v>
      </c>
    </row>
    <row r="4054" spans="1:18" ht="53.4">
      <c r="A4054" s="24">
        <v>4053</v>
      </c>
      <c r="B4054" s="24" t="s">
        <v>14327</v>
      </c>
      <c r="C4054" s="29">
        <v>202621021083</v>
      </c>
      <c r="D4054" s="24" t="s">
        <v>45</v>
      </c>
      <c r="E4054" s="24" t="s">
        <v>14328</v>
      </c>
      <c r="F4054" s="24" t="s">
        <v>3052</v>
      </c>
      <c r="G4054" s="24" t="s">
        <v>45</v>
      </c>
      <c r="H4054" s="25" t="s">
        <v>14329</v>
      </c>
      <c r="I4054" s="24" t="s">
        <v>23</v>
      </c>
      <c r="J4054" s="24" t="s">
        <v>3048</v>
      </c>
      <c r="K4054" s="26">
        <v>46049</v>
      </c>
      <c r="L4054" s="26">
        <v>46076</v>
      </c>
      <c r="M4054" s="26">
        <v>46076</v>
      </c>
      <c r="N4054" s="24"/>
      <c r="O4054" s="26">
        <v>46076</v>
      </c>
      <c r="P4054" s="24" t="s">
        <v>3422</v>
      </c>
      <c r="Q4054" s="24" t="s">
        <v>3423</v>
      </c>
      <c r="R4054" s="24" t="s">
        <v>988</v>
      </c>
    </row>
    <row r="4055" spans="1:18" ht="53.4">
      <c r="A4055" s="24">
        <v>4054</v>
      </c>
      <c r="B4055" s="24" t="s">
        <v>14330</v>
      </c>
      <c r="C4055" s="29">
        <v>202618020816</v>
      </c>
      <c r="D4055" s="24" t="s">
        <v>294</v>
      </c>
      <c r="E4055" s="24" t="s">
        <v>14331</v>
      </c>
      <c r="F4055" s="24" t="s">
        <v>3045</v>
      </c>
      <c r="G4055" s="24" t="s">
        <v>4232</v>
      </c>
      <c r="H4055" s="25" t="s">
        <v>14332</v>
      </c>
      <c r="I4055" s="24"/>
      <c r="J4055" s="24" t="s">
        <v>3048</v>
      </c>
      <c r="K4055" s="26">
        <v>46064</v>
      </c>
      <c r="L4055" s="26">
        <v>46076</v>
      </c>
      <c r="M4055" s="26">
        <v>46076</v>
      </c>
      <c r="N4055" s="24"/>
      <c r="O4055" s="26">
        <v>46076</v>
      </c>
      <c r="P4055" s="24" t="s">
        <v>3726</v>
      </c>
      <c r="Q4055" s="24" t="s">
        <v>3727</v>
      </c>
      <c r="R4055" s="24" t="s">
        <v>988</v>
      </c>
    </row>
    <row r="4056" spans="1:18" ht="66.599999999999994">
      <c r="A4056" s="24">
        <v>4055</v>
      </c>
      <c r="B4056" s="24" t="s">
        <v>14333</v>
      </c>
      <c r="C4056" s="29">
        <v>202617021005</v>
      </c>
      <c r="D4056" s="24" t="s">
        <v>89</v>
      </c>
      <c r="E4056" s="24" t="s">
        <v>14334</v>
      </c>
      <c r="F4056" s="24" t="s">
        <v>3091</v>
      </c>
      <c r="G4056" s="24" t="s">
        <v>14335</v>
      </c>
      <c r="H4056" s="25" t="s">
        <v>14336</v>
      </c>
      <c r="I4056" s="24"/>
      <c r="J4056" s="24" t="s">
        <v>3048</v>
      </c>
      <c r="K4056" s="26">
        <v>46070</v>
      </c>
      <c r="L4056" s="26">
        <v>45180</v>
      </c>
      <c r="M4056" s="26">
        <v>46076</v>
      </c>
      <c r="N4056" s="24"/>
      <c r="O4056" s="26">
        <v>46076</v>
      </c>
      <c r="P4056" s="24" t="s">
        <v>3284</v>
      </c>
      <c r="Q4056" s="24" t="s">
        <v>3285</v>
      </c>
      <c r="R4056" s="24" t="s">
        <v>988</v>
      </c>
    </row>
    <row r="4057" spans="1:18" ht="40.200000000000003">
      <c r="A4057" s="24">
        <v>4056</v>
      </c>
      <c r="B4057" s="24" t="s">
        <v>14337</v>
      </c>
      <c r="C4057" s="29">
        <v>202621021437</v>
      </c>
      <c r="D4057" s="24" t="s">
        <v>41</v>
      </c>
      <c r="E4057" s="24" t="s">
        <v>14338</v>
      </c>
      <c r="F4057" s="24" t="s">
        <v>3052</v>
      </c>
      <c r="G4057" s="24" t="s">
        <v>41</v>
      </c>
      <c r="H4057" s="25" t="s">
        <v>14339</v>
      </c>
      <c r="I4057" s="24" t="s">
        <v>23</v>
      </c>
      <c r="J4057" s="24" t="s">
        <v>3048</v>
      </c>
      <c r="K4057" s="26">
        <v>46041</v>
      </c>
      <c r="L4057" s="26">
        <v>46076</v>
      </c>
      <c r="M4057" s="26">
        <v>46076</v>
      </c>
      <c r="N4057" s="24"/>
      <c r="O4057" s="26">
        <v>46076</v>
      </c>
      <c r="P4057" s="24" t="s">
        <v>4491</v>
      </c>
      <c r="Q4057" s="24" t="s">
        <v>3279</v>
      </c>
      <c r="R4057" s="24" t="s">
        <v>988</v>
      </c>
    </row>
    <row r="4058" spans="1:18" ht="53.4">
      <c r="A4058" s="24">
        <v>4057</v>
      </c>
      <c r="B4058" s="24" t="s">
        <v>2287</v>
      </c>
      <c r="C4058" s="29">
        <v>202641021105</v>
      </c>
      <c r="D4058" s="24" t="s">
        <v>620</v>
      </c>
      <c r="E4058" s="24" t="s">
        <v>649</v>
      </c>
      <c r="F4058" s="24" t="s">
        <v>3052</v>
      </c>
      <c r="G4058" s="24" t="s">
        <v>14340</v>
      </c>
      <c r="H4058" s="25" t="s">
        <v>14341</v>
      </c>
      <c r="I4058" s="24" t="s">
        <v>23</v>
      </c>
      <c r="J4058" s="24" t="s">
        <v>3470</v>
      </c>
      <c r="K4058" s="26">
        <v>45762</v>
      </c>
      <c r="L4058" s="26">
        <v>46076</v>
      </c>
      <c r="M4058" s="26">
        <v>46076</v>
      </c>
      <c r="N4058" s="26">
        <v>47019</v>
      </c>
      <c r="O4058" s="24"/>
      <c r="P4058" s="24" t="s">
        <v>3192</v>
      </c>
      <c r="Q4058" s="24" t="s">
        <v>3193</v>
      </c>
      <c r="R4058" s="24" t="s">
        <v>974</v>
      </c>
    </row>
    <row r="4059" spans="1:18" ht="40.200000000000003">
      <c r="A4059" s="24">
        <v>4058</v>
      </c>
      <c r="B4059" s="24" t="s">
        <v>14342</v>
      </c>
      <c r="C4059" s="29">
        <v>202617021095</v>
      </c>
      <c r="D4059" s="24" t="s">
        <v>34</v>
      </c>
      <c r="E4059" s="24" t="s">
        <v>14343</v>
      </c>
      <c r="F4059" s="24" t="s">
        <v>3066</v>
      </c>
      <c r="G4059" s="24" t="s">
        <v>3067</v>
      </c>
      <c r="H4059" s="25" t="s">
        <v>14344</v>
      </c>
      <c r="I4059" s="24"/>
      <c r="J4059" s="24" t="s">
        <v>3048</v>
      </c>
      <c r="K4059" s="26">
        <v>46063</v>
      </c>
      <c r="L4059" s="26">
        <v>45167</v>
      </c>
      <c r="M4059" s="26">
        <v>46076</v>
      </c>
      <c r="N4059" s="24"/>
      <c r="O4059" s="26">
        <v>46111</v>
      </c>
      <c r="P4059" s="24" t="s">
        <v>3069</v>
      </c>
      <c r="Q4059" s="24" t="s">
        <v>3070</v>
      </c>
      <c r="R4059" s="24" t="s">
        <v>988</v>
      </c>
    </row>
    <row r="4060" spans="1:18" ht="40.200000000000003">
      <c r="A4060" s="24">
        <v>4059</v>
      </c>
      <c r="B4060" s="24" t="s">
        <v>14345</v>
      </c>
      <c r="C4060" s="29">
        <v>202617020836</v>
      </c>
      <c r="D4060" s="24" t="s">
        <v>75</v>
      </c>
      <c r="E4060" s="24" t="s">
        <v>14346</v>
      </c>
      <c r="F4060" s="24" t="s">
        <v>3066</v>
      </c>
      <c r="G4060" s="24" t="s">
        <v>3319</v>
      </c>
      <c r="H4060" s="25" t="s">
        <v>14347</v>
      </c>
      <c r="I4060" s="24"/>
      <c r="J4060" s="24" t="s">
        <v>3048</v>
      </c>
      <c r="K4060" s="26">
        <v>46058</v>
      </c>
      <c r="L4060" s="26">
        <v>45266</v>
      </c>
      <c r="M4060" s="26">
        <v>46076</v>
      </c>
      <c r="N4060" s="24"/>
      <c r="O4060" s="26">
        <v>46076</v>
      </c>
      <c r="P4060" s="24" t="s">
        <v>3682</v>
      </c>
      <c r="Q4060" s="24" t="s">
        <v>3683</v>
      </c>
      <c r="R4060" s="24" t="s">
        <v>988</v>
      </c>
    </row>
    <row r="4061" spans="1:18" ht="40.200000000000003">
      <c r="A4061" s="24">
        <v>4060</v>
      </c>
      <c r="B4061" s="24" t="s">
        <v>14348</v>
      </c>
      <c r="C4061" s="29">
        <v>202617021765</v>
      </c>
      <c r="D4061" s="24" t="s">
        <v>120</v>
      </c>
      <c r="E4061" s="24" t="s">
        <v>14349</v>
      </c>
      <c r="F4061" s="24" t="s">
        <v>3091</v>
      </c>
      <c r="G4061" s="24" t="s">
        <v>4440</v>
      </c>
      <c r="H4061" s="25" t="s">
        <v>14350</v>
      </c>
      <c r="I4061" s="24"/>
      <c r="J4061" s="24" t="s">
        <v>3048</v>
      </c>
      <c r="K4061" s="26">
        <v>46062</v>
      </c>
      <c r="L4061" s="26">
        <v>45160</v>
      </c>
      <c r="M4061" s="26">
        <v>46077</v>
      </c>
      <c r="N4061" s="24"/>
      <c r="O4061" s="26">
        <v>46077</v>
      </c>
      <c r="P4061" s="24" t="s">
        <v>3055</v>
      </c>
      <c r="Q4061" s="24" t="s">
        <v>3056</v>
      </c>
      <c r="R4061" s="24" t="s">
        <v>988</v>
      </c>
    </row>
    <row r="4062" spans="1:18" ht="66.599999999999994">
      <c r="A4062" s="24">
        <v>4061</v>
      </c>
      <c r="B4062" s="24" t="s">
        <v>14351</v>
      </c>
      <c r="C4062" s="29">
        <v>202644021787</v>
      </c>
      <c r="D4062" s="24" t="s">
        <v>40</v>
      </c>
      <c r="E4062" s="24" t="s">
        <v>14352</v>
      </c>
      <c r="F4062" s="24" t="s">
        <v>3091</v>
      </c>
      <c r="G4062" s="24" t="s">
        <v>6790</v>
      </c>
      <c r="H4062" s="25" t="s">
        <v>14353</v>
      </c>
      <c r="I4062" s="24"/>
      <c r="J4062" s="24" t="s">
        <v>3048</v>
      </c>
      <c r="K4062" s="26">
        <v>46071</v>
      </c>
      <c r="L4062" s="26">
        <v>45716</v>
      </c>
      <c r="M4062" s="26">
        <v>46077</v>
      </c>
      <c r="N4062" s="24"/>
      <c r="O4062" s="26">
        <v>46077</v>
      </c>
      <c r="P4062" s="24" t="s">
        <v>3893</v>
      </c>
      <c r="Q4062" s="24" t="s">
        <v>3894</v>
      </c>
      <c r="R4062" s="24" t="s">
        <v>988</v>
      </c>
    </row>
    <row r="4063" spans="1:18" ht="27">
      <c r="A4063" s="24">
        <v>4062</v>
      </c>
      <c r="B4063" s="24" t="s">
        <v>14354</v>
      </c>
      <c r="C4063" s="29">
        <v>202647021666</v>
      </c>
      <c r="D4063" s="24" t="s">
        <v>40</v>
      </c>
      <c r="E4063" s="24" t="s">
        <v>14355</v>
      </c>
      <c r="F4063" s="24" t="s">
        <v>3091</v>
      </c>
      <c r="G4063" s="24" t="s">
        <v>4104</v>
      </c>
      <c r="H4063" s="25" t="s">
        <v>14356</v>
      </c>
      <c r="I4063" s="24"/>
      <c r="J4063" s="24" t="s">
        <v>3048</v>
      </c>
      <c r="K4063" s="26">
        <v>46073</v>
      </c>
      <c r="L4063" s="26">
        <v>46077</v>
      </c>
      <c r="M4063" s="26">
        <v>46077</v>
      </c>
      <c r="N4063" s="24"/>
      <c r="O4063" s="26">
        <v>46077</v>
      </c>
      <c r="P4063" s="24" t="s">
        <v>3404</v>
      </c>
      <c r="Q4063" s="24" t="s">
        <v>3405</v>
      </c>
      <c r="R4063" s="24" t="s">
        <v>988</v>
      </c>
    </row>
    <row r="4064" spans="1:18" ht="40.200000000000003">
      <c r="A4064" s="24">
        <v>4063</v>
      </c>
      <c r="B4064" s="24" t="s">
        <v>2288</v>
      </c>
      <c r="C4064" s="29">
        <v>202611021916</v>
      </c>
      <c r="D4064" s="24" t="s">
        <v>63</v>
      </c>
      <c r="E4064" s="24" t="s">
        <v>2289</v>
      </c>
      <c r="F4064" s="24" t="s">
        <v>3052</v>
      </c>
      <c r="G4064" s="24" t="s">
        <v>4014</v>
      </c>
      <c r="H4064" s="25" t="s">
        <v>14357</v>
      </c>
      <c r="I4064" s="24" t="s">
        <v>3152</v>
      </c>
      <c r="J4064" s="24" t="s">
        <v>3048</v>
      </c>
      <c r="K4064" s="26">
        <v>46052</v>
      </c>
      <c r="L4064" s="26">
        <v>46077</v>
      </c>
      <c r="M4064" s="26">
        <v>46077</v>
      </c>
      <c r="N4064" s="26">
        <v>47020</v>
      </c>
      <c r="O4064" s="24"/>
      <c r="P4064" s="24" t="s">
        <v>3364</v>
      </c>
      <c r="Q4064" s="24" t="s">
        <v>3255</v>
      </c>
      <c r="R4064" s="24" t="s">
        <v>968</v>
      </c>
    </row>
    <row r="4065" spans="1:18" ht="27">
      <c r="A4065" s="24">
        <v>4064</v>
      </c>
      <c r="B4065" s="24" t="s">
        <v>14358</v>
      </c>
      <c r="C4065" s="29">
        <v>202647021876</v>
      </c>
      <c r="D4065" s="24" t="s">
        <v>309</v>
      </c>
      <c r="E4065" s="24" t="s">
        <v>14359</v>
      </c>
      <c r="F4065" s="24" t="s">
        <v>3117</v>
      </c>
      <c r="G4065" s="24" t="s">
        <v>14360</v>
      </c>
      <c r="H4065" s="25" t="s">
        <v>14361</v>
      </c>
      <c r="I4065" s="24"/>
      <c r="J4065" s="24" t="s">
        <v>3048</v>
      </c>
      <c r="K4065" s="26">
        <v>46045</v>
      </c>
      <c r="L4065" s="26">
        <v>45132</v>
      </c>
      <c r="M4065" s="26">
        <v>46077</v>
      </c>
      <c r="N4065" s="24"/>
      <c r="O4065" s="26">
        <v>46077</v>
      </c>
      <c r="P4065" s="24" t="s">
        <v>3335</v>
      </c>
      <c r="Q4065" s="24" t="s">
        <v>3336</v>
      </c>
      <c r="R4065" s="24" t="s">
        <v>988</v>
      </c>
    </row>
    <row r="4066" spans="1:18" ht="27">
      <c r="A4066" s="24">
        <v>4065</v>
      </c>
      <c r="B4066" s="24" t="s">
        <v>14362</v>
      </c>
      <c r="C4066" s="29">
        <v>202647021925</v>
      </c>
      <c r="D4066" s="24" t="s">
        <v>156</v>
      </c>
      <c r="E4066" s="24" t="s">
        <v>14363</v>
      </c>
      <c r="F4066" s="24" t="s">
        <v>3091</v>
      </c>
      <c r="G4066" s="24" t="s">
        <v>14364</v>
      </c>
      <c r="H4066" s="25" t="s">
        <v>14365</v>
      </c>
      <c r="I4066" s="24"/>
      <c r="J4066" s="24" t="s">
        <v>3048</v>
      </c>
      <c r="K4066" s="26">
        <v>46045</v>
      </c>
      <c r="L4066" s="26">
        <v>45488</v>
      </c>
      <c r="M4066" s="26">
        <v>46077</v>
      </c>
      <c r="N4066" s="24"/>
      <c r="O4066" s="26">
        <v>46077</v>
      </c>
      <c r="P4066" s="24" t="s">
        <v>3224</v>
      </c>
      <c r="Q4066" s="24" t="s">
        <v>3225</v>
      </c>
      <c r="R4066" s="24" t="s">
        <v>988</v>
      </c>
    </row>
    <row r="4067" spans="1:18" ht="40.200000000000003">
      <c r="A4067" s="24">
        <v>4066</v>
      </c>
      <c r="B4067" s="24" t="s">
        <v>14366</v>
      </c>
      <c r="C4067" s="29">
        <v>202631021815</v>
      </c>
      <c r="D4067" s="24" t="s">
        <v>38</v>
      </c>
      <c r="E4067" s="24" t="s">
        <v>14367</v>
      </c>
      <c r="F4067" s="24" t="s">
        <v>3052</v>
      </c>
      <c r="G4067" s="24" t="s">
        <v>38</v>
      </c>
      <c r="H4067" s="25" t="s">
        <v>14368</v>
      </c>
      <c r="I4067" s="24" t="s">
        <v>23</v>
      </c>
      <c r="J4067" s="24" t="s">
        <v>3048</v>
      </c>
      <c r="K4067" s="26">
        <v>46014</v>
      </c>
      <c r="L4067" s="26">
        <v>46077</v>
      </c>
      <c r="M4067" s="26">
        <v>46077</v>
      </c>
      <c r="N4067" s="24"/>
      <c r="O4067" s="26">
        <v>46077</v>
      </c>
      <c r="P4067" s="24" t="s">
        <v>7101</v>
      </c>
      <c r="Q4067" s="24" t="s">
        <v>3225</v>
      </c>
      <c r="R4067" s="24" t="s">
        <v>988</v>
      </c>
    </row>
    <row r="4068" spans="1:18" ht="66.599999999999994">
      <c r="A4068" s="24">
        <v>4067</v>
      </c>
      <c r="B4068" s="24" t="s">
        <v>2290</v>
      </c>
      <c r="C4068" s="29">
        <v>202641021839</v>
      </c>
      <c r="D4068" s="24" t="s">
        <v>44</v>
      </c>
      <c r="E4068" s="24" t="s">
        <v>2291</v>
      </c>
      <c r="F4068" s="24" t="s">
        <v>3052</v>
      </c>
      <c r="G4068" s="24" t="s">
        <v>3408</v>
      </c>
      <c r="H4068" s="25" t="s">
        <v>14369</v>
      </c>
      <c r="I4068" s="24" t="s">
        <v>3152</v>
      </c>
      <c r="J4068" s="24" t="s">
        <v>3334</v>
      </c>
      <c r="K4068" s="26">
        <v>46056</v>
      </c>
      <c r="L4068" s="26">
        <v>46077</v>
      </c>
      <c r="M4068" s="26">
        <v>46077</v>
      </c>
      <c r="N4068" s="26">
        <v>47020</v>
      </c>
      <c r="O4068" s="24"/>
      <c r="P4068" s="24" t="s">
        <v>3294</v>
      </c>
      <c r="Q4068" s="24" t="s">
        <v>3295</v>
      </c>
      <c r="R4068" s="24" t="s">
        <v>968</v>
      </c>
    </row>
    <row r="4069" spans="1:18" ht="27">
      <c r="A4069" s="24">
        <v>4068</v>
      </c>
      <c r="B4069" s="24" t="s">
        <v>2292</v>
      </c>
      <c r="C4069" s="29">
        <v>202641021942</v>
      </c>
      <c r="D4069" s="24" t="s">
        <v>69</v>
      </c>
      <c r="E4069" s="24" t="s">
        <v>649</v>
      </c>
      <c r="F4069" s="24" t="s">
        <v>3052</v>
      </c>
      <c r="G4069" s="24" t="s">
        <v>69</v>
      </c>
      <c r="H4069" s="25" t="s">
        <v>14370</v>
      </c>
      <c r="I4069" s="24" t="s">
        <v>3152</v>
      </c>
      <c r="J4069" s="24" t="s">
        <v>3048</v>
      </c>
      <c r="K4069" s="26">
        <v>46014</v>
      </c>
      <c r="L4069" s="26">
        <v>46077</v>
      </c>
      <c r="M4069" s="26">
        <v>46077</v>
      </c>
      <c r="N4069" s="26">
        <v>47020</v>
      </c>
      <c r="O4069" s="24"/>
      <c r="P4069" s="24" t="s">
        <v>4491</v>
      </c>
      <c r="Q4069" s="24" t="s">
        <v>3279</v>
      </c>
      <c r="R4069" s="24" t="s">
        <v>968</v>
      </c>
    </row>
    <row r="4070" spans="1:18" ht="40.200000000000003">
      <c r="A4070" s="24">
        <v>4069</v>
      </c>
      <c r="B4070" s="24" t="s">
        <v>14371</v>
      </c>
      <c r="C4070" s="29">
        <v>202647021665</v>
      </c>
      <c r="D4070" s="24" t="s">
        <v>133</v>
      </c>
      <c r="E4070" s="24" t="s">
        <v>14372</v>
      </c>
      <c r="F4070" s="24" t="s">
        <v>3394</v>
      </c>
      <c r="G4070" s="24" t="s">
        <v>3441</v>
      </c>
      <c r="H4070" s="25" t="s">
        <v>14373</v>
      </c>
      <c r="I4070" s="24"/>
      <c r="J4070" s="24" t="s">
        <v>3048</v>
      </c>
      <c r="K4070" s="26">
        <v>46041</v>
      </c>
      <c r="L4070" s="26">
        <v>45133</v>
      </c>
      <c r="M4070" s="26">
        <v>46077</v>
      </c>
      <c r="N4070" s="24"/>
      <c r="O4070" s="26">
        <v>46077</v>
      </c>
      <c r="P4070" s="24" t="s">
        <v>3414</v>
      </c>
      <c r="Q4070" s="24" t="s">
        <v>3415</v>
      </c>
      <c r="R4070" s="24" t="s">
        <v>988</v>
      </c>
    </row>
    <row r="4071" spans="1:18" ht="40.200000000000003">
      <c r="A4071" s="24">
        <v>4070</v>
      </c>
      <c r="B4071" s="24" t="s">
        <v>14374</v>
      </c>
      <c r="C4071" s="29">
        <v>202617021570</v>
      </c>
      <c r="D4071" s="24" t="s">
        <v>92</v>
      </c>
      <c r="E4071" s="24" t="s">
        <v>14375</v>
      </c>
      <c r="F4071" s="24" t="s">
        <v>3091</v>
      </c>
      <c r="G4071" s="24" t="s">
        <v>4537</v>
      </c>
      <c r="H4071" s="25" t="s">
        <v>14376</v>
      </c>
      <c r="I4071" s="24"/>
      <c r="J4071" s="24" t="s">
        <v>3048</v>
      </c>
      <c r="K4071" s="26">
        <v>46035</v>
      </c>
      <c r="L4071" s="26">
        <v>45134</v>
      </c>
      <c r="M4071" s="26">
        <v>46077</v>
      </c>
      <c r="N4071" s="24"/>
      <c r="O4071" s="26">
        <v>46077</v>
      </c>
      <c r="P4071" s="24" t="s">
        <v>3109</v>
      </c>
      <c r="Q4071" s="24" t="s">
        <v>3110</v>
      </c>
      <c r="R4071" s="24" t="s">
        <v>988</v>
      </c>
    </row>
    <row r="4072" spans="1:18" ht="27">
      <c r="A4072" s="24">
        <v>4071</v>
      </c>
      <c r="B4072" s="24" t="s">
        <v>14377</v>
      </c>
      <c r="C4072" s="29">
        <v>202617021785</v>
      </c>
      <c r="D4072" s="24" t="s">
        <v>155</v>
      </c>
      <c r="E4072" s="24" t="s">
        <v>14378</v>
      </c>
      <c r="F4072" s="24" t="s">
        <v>3091</v>
      </c>
      <c r="G4072" s="24" t="s">
        <v>3882</v>
      </c>
      <c r="H4072" s="25" t="s">
        <v>14379</v>
      </c>
      <c r="I4072" s="24"/>
      <c r="J4072" s="24" t="s">
        <v>3048</v>
      </c>
      <c r="K4072" s="26">
        <v>46041</v>
      </c>
      <c r="L4072" s="26">
        <v>45135</v>
      </c>
      <c r="M4072" s="26">
        <v>46077</v>
      </c>
      <c r="N4072" s="24"/>
      <c r="O4072" s="26">
        <v>46077</v>
      </c>
      <c r="P4072" s="24" t="s">
        <v>3084</v>
      </c>
      <c r="Q4072" s="24" t="s">
        <v>3085</v>
      </c>
      <c r="R4072" s="24" t="s">
        <v>988</v>
      </c>
    </row>
    <row r="4073" spans="1:18" ht="40.200000000000003">
      <c r="A4073" s="24">
        <v>4072</v>
      </c>
      <c r="B4073" s="24" t="s">
        <v>14380</v>
      </c>
      <c r="C4073" s="29">
        <v>202617021667</v>
      </c>
      <c r="D4073" s="24" t="s">
        <v>200</v>
      </c>
      <c r="E4073" s="24" t="s">
        <v>14381</v>
      </c>
      <c r="F4073" s="24" t="s">
        <v>3302</v>
      </c>
      <c r="G4073" s="24" t="s">
        <v>200</v>
      </c>
      <c r="H4073" s="25" t="s">
        <v>14382</v>
      </c>
      <c r="I4073" s="24"/>
      <c r="J4073" s="24" t="s">
        <v>3048</v>
      </c>
      <c r="K4073" s="26">
        <v>46066</v>
      </c>
      <c r="L4073" s="26">
        <v>45180</v>
      </c>
      <c r="M4073" s="26">
        <v>46077</v>
      </c>
      <c r="N4073" s="24"/>
      <c r="O4073" s="26">
        <v>46077</v>
      </c>
      <c r="P4073" s="24" t="s">
        <v>3204</v>
      </c>
      <c r="Q4073" s="24" t="s">
        <v>3205</v>
      </c>
      <c r="R4073" s="24" t="s">
        <v>988</v>
      </c>
    </row>
    <row r="4074" spans="1:18" ht="40.200000000000003">
      <c r="A4074" s="24">
        <v>4073</v>
      </c>
      <c r="B4074" s="24" t="s">
        <v>14383</v>
      </c>
      <c r="C4074" s="29">
        <v>202621021862</v>
      </c>
      <c r="D4074" s="24" t="s">
        <v>45</v>
      </c>
      <c r="E4074" s="24" t="s">
        <v>14384</v>
      </c>
      <c r="F4074" s="24" t="s">
        <v>3052</v>
      </c>
      <c r="G4074" s="24" t="s">
        <v>45</v>
      </c>
      <c r="H4074" s="25" t="s">
        <v>14385</v>
      </c>
      <c r="I4074" s="24" t="s">
        <v>23</v>
      </c>
      <c r="J4074" s="24" t="s">
        <v>3048</v>
      </c>
      <c r="K4074" s="26">
        <v>46031</v>
      </c>
      <c r="L4074" s="26">
        <v>46077</v>
      </c>
      <c r="M4074" s="26">
        <v>46077</v>
      </c>
      <c r="N4074" s="24"/>
      <c r="O4074" s="26">
        <v>46077</v>
      </c>
      <c r="P4074" s="24" t="s">
        <v>3422</v>
      </c>
      <c r="Q4074" s="24" t="s">
        <v>3423</v>
      </c>
      <c r="R4074" s="24" t="s">
        <v>988</v>
      </c>
    </row>
    <row r="4075" spans="1:18" ht="40.200000000000003">
      <c r="A4075" s="24">
        <v>4074</v>
      </c>
      <c r="B4075" s="24" t="s">
        <v>14386</v>
      </c>
      <c r="C4075" s="29">
        <v>202621021717</v>
      </c>
      <c r="D4075" s="24" t="s">
        <v>41</v>
      </c>
      <c r="E4075" s="24" t="s">
        <v>14387</v>
      </c>
      <c r="F4075" s="24" t="s">
        <v>3052</v>
      </c>
      <c r="G4075" s="24" t="s">
        <v>41</v>
      </c>
      <c r="H4075" s="25" t="s">
        <v>14388</v>
      </c>
      <c r="I4075" s="24" t="s">
        <v>23</v>
      </c>
      <c r="J4075" s="24" t="s">
        <v>3048</v>
      </c>
      <c r="K4075" s="26">
        <v>46007</v>
      </c>
      <c r="L4075" s="26">
        <v>46077</v>
      </c>
      <c r="M4075" s="26">
        <v>46077</v>
      </c>
      <c r="N4075" s="24"/>
      <c r="O4075" s="26">
        <v>46077</v>
      </c>
      <c r="P4075" s="24" t="s">
        <v>3149</v>
      </c>
      <c r="Q4075" s="24" t="s">
        <v>3150</v>
      </c>
      <c r="R4075" s="24" t="s">
        <v>988</v>
      </c>
    </row>
    <row r="4076" spans="1:18" ht="53.4">
      <c r="A4076" s="24">
        <v>4075</v>
      </c>
      <c r="B4076" s="24" t="s">
        <v>861</v>
      </c>
      <c r="C4076" s="29">
        <v>202614021569</v>
      </c>
      <c r="D4076" s="24" t="s">
        <v>89</v>
      </c>
      <c r="E4076" s="24" t="s">
        <v>862</v>
      </c>
      <c r="F4076" s="24" t="s">
        <v>3091</v>
      </c>
      <c r="G4076" s="24" t="s">
        <v>10067</v>
      </c>
      <c r="H4076" s="25" t="s">
        <v>14389</v>
      </c>
      <c r="I4076" s="24"/>
      <c r="J4076" s="24" t="s">
        <v>3048</v>
      </c>
      <c r="K4076" s="26">
        <v>46072</v>
      </c>
      <c r="L4076" s="26">
        <v>45719</v>
      </c>
      <c r="M4076" s="26">
        <v>46077</v>
      </c>
      <c r="N4076" s="26">
        <v>46663</v>
      </c>
      <c r="O4076" s="24"/>
      <c r="P4076" s="24" t="s">
        <v>5924</v>
      </c>
      <c r="Q4076" s="24" t="s">
        <v>3285</v>
      </c>
      <c r="R4076" s="24" t="s">
        <v>863</v>
      </c>
    </row>
    <row r="4077" spans="1:18" ht="27">
      <c r="A4077" s="24">
        <v>4076</v>
      </c>
      <c r="B4077" s="24" t="s">
        <v>14390</v>
      </c>
      <c r="C4077" s="29">
        <v>202647021778</v>
      </c>
      <c r="D4077" s="24" t="s">
        <v>97</v>
      </c>
      <c r="E4077" s="24" t="s">
        <v>14391</v>
      </c>
      <c r="F4077" s="24" t="s">
        <v>3066</v>
      </c>
      <c r="G4077" s="24" t="s">
        <v>11900</v>
      </c>
      <c r="H4077" s="25" t="s">
        <v>14392</v>
      </c>
      <c r="I4077" s="24"/>
      <c r="J4077" s="24" t="s">
        <v>3048</v>
      </c>
      <c r="K4077" s="26">
        <v>46036</v>
      </c>
      <c r="L4077" s="26">
        <v>45133</v>
      </c>
      <c r="M4077" s="26">
        <v>46077</v>
      </c>
      <c r="N4077" s="26">
        <v>46079</v>
      </c>
      <c r="O4077" s="26">
        <v>46077</v>
      </c>
      <c r="P4077" s="24" t="s">
        <v>3388</v>
      </c>
      <c r="Q4077" s="24" t="s">
        <v>3389</v>
      </c>
      <c r="R4077" s="24" t="s">
        <v>988</v>
      </c>
    </row>
    <row r="4078" spans="1:18" ht="66.599999999999994">
      <c r="A4078" s="24">
        <v>4077</v>
      </c>
      <c r="B4078" s="24" t="s">
        <v>14393</v>
      </c>
      <c r="C4078" s="29">
        <v>202617022062</v>
      </c>
      <c r="D4078" s="24" t="s">
        <v>465</v>
      </c>
      <c r="E4078" s="24" t="s">
        <v>649</v>
      </c>
      <c r="F4078" s="24" t="s">
        <v>3091</v>
      </c>
      <c r="G4078" s="24" t="s">
        <v>14394</v>
      </c>
      <c r="H4078" s="25" t="s">
        <v>14395</v>
      </c>
      <c r="I4078" s="24"/>
      <c r="J4078" s="24" t="s">
        <v>3048</v>
      </c>
      <c r="K4078" s="26">
        <v>46063</v>
      </c>
      <c r="L4078" s="26">
        <v>45202</v>
      </c>
      <c r="M4078" s="26">
        <v>46077</v>
      </c>
      <c r="N4078" s="24"/>
      <c r="O4078" s="26">
        <v>46077</v>
      </c>
      <c r="P4078" s="24" t="s">
        <v>4128</v>
      </c>
      <c r="Q4078" s="24" t="s">
        <v>3360</v>
      </c>
      <c r="R4078" s="24" t="s">
        <v>988</v>
      </c>
    </row>
    <row r="4079" spans="1:18" ht="40.200000000000003">
      <c r="A4079" s="24">
        <v>4078</v>
      </c>
      <c r="B4079" s="24" t="s">
        <v>14396</v>
      </c>
      <c r="C4079" s="29">
        <v>202617021669</v>
      </c>
      <c r="D4079" s="24" t="s">
        <v>34</v>
      </c>
      <c r="E4079" s="24" t="s">
        <v>14397</v>
      </c>
      <c r="F4079" s="24" t="s">
        <v>3066</v>
      </c>
      <c r="G4079" s="24" t="s">
        <v>3067</v>
      </c>
      <c r="H4079" s="25" t="s">
        <v>14398</v>
      </c>
      <c r="I4079" s="24"/>
      <c r="J4079" s="24" t="s">
        <v>3048</v>
      </c>
      <c r="K4079" s="26">
        <v>46066</v>
      </c>
      <c r="L4079" s="26">
        <v>45176</v>
      </c>
      <c r="M4079" s="26">
        <v>46077</v>
      </c>
      <c r="N4079" s="24"/>
      <c r="O4079" s="26">
        <v>46077</v>
      </c>
      <c r="P4079" s="24" t="s">
        <v>3204</v>
      </c>
      <c r="Q4079" s="24" t="s">
        <v>3205</v>
      </c>
      <c r="R4079" s="24" t="s">
        <v>988</v>
      </c>
    </row>
    <row r="4080" spans="1:18" ht="40.200000000000003">
      <c r="A4080" s="24">
        <v>4079</v>
      </c>
      <c r="B4080" s="24" t="s">
        <v>14399</v>
      </c>
      <c r="C4080" s="29">
        <v>202617021851</v>
      </c>
      <c r="D4080" s="24" t="s">
        <v>34</v>
      </c>
      <c r="E4080" s="24" t="s">
        <v>14400</v>
      </c>
      <c r="F4080" s="24" t="s">
        <v>3066</v>
      </c>
      <c r="G4080" s="24" t="s">
        <v>3067</v>
      </c>
      <c r="H4080" s="25" t="s">
        <v>14401</v>
      </c>
      <c r="I4080" s="24"/>
      <c r="J4080" s="24" t="s">
        <v>3048</v>
      </c>
      <c r="K4080" s="26">
        <v>46072</v>
      </c>
      <c r="L4080" s="26">
        <v>45173</v>
      </c>
      <c r="M4080" s="26">
        <v>46077</v>
      </c>
      <c r="N4080" s="24"/>
      <c r="O4080" s="26">
        <v>46077</v>
      </c>
      <c r="P4080" s="24" t="s">
        <v>3254</v>
      </c>
      <c r="Q4080" s="24" t="s">
        <v>3255</v>
      </c>
      <c r="R4080" s="24" t="s">
        <v>988</v>
      </c>
    </row>
    <row r="4081" spans="1:18" ht="40.200000000000003">
      <c r="A4081" s="24">
        <v>4080</v>
      </c>
      <c r="B4081" s="24" t="s">
        <v>14402</v>
      </c>
      <c r="C4081" s="29">
        <v>202617021592</v>
      </c>
      <c r="D4081" s="24" t="s">
        <v>34</v>
      </c>
      <c r="E4081" s="24" t="s">
        <v>14403</v>
      </c>
      <c r="F4081" s="24" t="s">
        <v>3066</v>
      </c>
      <c r="G4081" s="24" t="s">
        <v>3067</v>
      </c>
      <c r="H4081" s="25" t="s">
        <v>14404</v>
      </c>
      <c r="I4081" s="24"/>
      <c r="J4081" s="24" t="s">
        <v>3048</v>
      </c>
      <c r="K4081" s="26">
        <v>46073</v>
      </c>
      <c r="L4081" s="26">
        <v>45184</v>
      </c>
      <c r="M4081" s="26">
        <v>46077</v>
      </c>
      <c r="N4081" s="24"/>
      <c r="O4081" s="26">
        <v>46077</v>
      </c>
      <c r="P4081" s="24" t="s">
        <v>3233</v>
      </c>
      <c r="Q4081" s="24" t="s">
        <v>3234</v>
      </c>
      <c r="R4081" s="24" t="s">
        <v>988</v>
      </c>
    </row>
    <row r="4082" spans="1:18" ht="93">
      <c r="A4082" s="24">
        <v>4081</v>
      </c>
      <c r="B4082" s="24" t="s">
        <v>14405</v>
      </c>
      <c r="C4082" s="29">
        <v>202647021630</v>
      </c>
      <c r="D4082" s="24" t="s">
        <v>31</v>
      </c>
      <c r="E4082" s="24" t="s">
        <v>14406</v>
      </c>
      <c r="F4082" s="24" t="s">
        <v>3091</v>
      </c>
      <c r="G4082" s="24" t="s">
        <v>31</v>
      </c>
      <c r="H4082" s="25" t="s">
        <v>14407</v>
      </c>
      <c r="I4082" s="24"/>
      <c r="J4082" s="24" t="s">
        <v>3048</v>
      </c>
      <c r="K4082" s="26">
        <v>46073</v>
      </c>
      <c r="L4082" s="26">
        <v>46077</v>
      </c>
      <c r="M4082" s="26">
        <v>46077</v>
      </c>
      <c r="N4082" s="24"/>
      <c r="O4082" s="26">
        <v>46077</v>
      </c>
      <c r="P4082" s="24" t="s">
        <v>3103</v>
      </c>
      <c r="Q4082" s="24" t="s">
        <v>3104</v>
      </c>
      <c r="R4082" s="24" t="s">
        <v>988</v>
      </c>
    </row>
    <row r="4083" spans="1:18" ht="40.200000000000003">
      <c r="A4083" s="24">
        <v>4082</v>
      </c>
      <c r="B4083" s="24" t="s">
        <v>2293</v>
      </c>
      <c r="C4083" s="29">
        <v>202641021832</v>
      </c>
      <c r="D4083" s="24" t="s">
        <v>31</v>
      </c>
      <c r="E4083" s="24" t="s">
        <v>2294</v>
      </c>
      <c r="F4083" s="24" t="s">
        <v>3091</v>
      </c>
      <c r="G4083" s="24" t="s">
        <v>31</v>
      </c>
      <c r="H4083" s="25" t="s">
        <v>14408</v>
      </c>
      <c r="I4083" s="24" t="s">
        <v>3152</v>
      </c>
      <c r="J4083" s="24" t="s">
        <v>3048</v>
      </c>
      <c r="K4083" s="26">
        <v>46077</v>
      </c>
      <c r="L4083" s="26">
        <v>46077</v>
      </c>
      <c r="M4083" s="26">
        <v>46077</v>
      </c>
      <c r="N4083" s="26">
        <v>47020</v>
      </c>
      <c r="O4083" s="24"/>
      <c r="P4083" s="24" t="s">
        <v>5146</v>
      </c>
      <c r="Q4083" s="24" t="s">
        <v>5147</v>
      </c>
      <c r="R4083" s="24" t="s">
        <v>968</v>
      </c>
    </row>
    <row r="4084" spans="1:18" ht="53.4">
      <c r="A4084" s="24">
        <v>4083</v>
      </c>
      <c r="B4084" s="24" t="s">
        <v>14409</v>
      </c>
      <c r="C4084" s="29">
        <v>202647021911</v>
      </c>
      <c r="D4084" s="24" t="s">
        <v>31</v>
      </c>
      <c r="E4084" s="24" t="s">
        <v>14410</v>
      </c>
      <c r="F4084" s="24" t="s">
        <v>3091</v>
      </c>
      <c r="G4084" s="24" t="s">
        <v>31</v>
      </c>
      <c r="H4084" s="25" t="s">
        <v>14411</v>
      </c>
      <c r="I4084" s="24"/>
      <c r="J4084" s="24" t="s">
        <v>3048</v>
      </c>
      <c r="K4084" s="26">
        <v>46071</v>
      </c>
      <c r="L4084" s="26">
        <v>46077</v>
      </c>
      <c r="M4084" s="26">
        <v>46077</v>
      </c>
      <c r="N4084" s="24"/>
      <c r="O4084" s="26">
        <v>46077</v>
      </c>
      <c r="P4084" s="24" t="s">
        <v>4022</v>
      </c>
      <c r="Q4084" s="24" t="s">
        <v>3104</v>
      </c>
      <c r="R4084" s="24" t="s">
        <v>988</v>
      </c>
    </row>
    <row r="4085" spans="1:18" ht="53.4">
      <c r="A4085" s="24">
        <v>4084</v>
      </c>
      <c r="B4085" s="24" t="s">
        <v>14412</v>
      </c>
      <c r="C4085" s="29">
        <v>202617022472</v>
      </c>
      <c r="D4085" s="24" t="s">
        <v>111</v>
      </c>
      <c r="E4085" s="24" t="s">
        <v>14413</v>
      </c>
      <c r="F4085" s="24" t="s">
        <v>3117</v>
      </c>
      <c r="G4085" s="24" t="s">
        <v>4053</v>
      </c>
      <c r="H4085" s="25" t="s">
        <v>14414</v>
      </c>
      <c r="I4085" s="24"/>
      <c r="J4085" s="24" t="s">
        <v>3048</v>
      </c>
      <c r="K4085" s="26">
        <v>46051</v>
      </c>
      <c r="L4085" s="26">
        <v>45177</v>
      </c>
      <c r="M4085" s="26">
        <v>46078</v>
      </c>
      <c r="N4085" s="24"/>
      <c r="O4085" s="26">
        <v>46078</v>
      </c>
      <c r="P4085" s="24" t="s">
        <v>3435</v>
      </c>
      <c r="Q4085" s="24" t="s">
        <v>3159</v>
      </c>
      <c r="R4085" s="24" t="s">
        <v>988</v>
      </c>
    </row>
    <row r="4086" spans="1:18" ht="40.200000000000003">
      <c r="A4086" s="24">
        <v>4085</v>
      </c>
      <c r="B4086" s="24" t="s">
        <v>14415</v>
      </c>
      <c r="C4086" s="29">
        <v>202617022319</v>
      </c>
      <c r="D4086" s="24" t="s">
        <v>222</v>
      </c>
      <c r="E4086" s="24" t="s">
        <v>14416</v>
      </c>
      <c r="F4086" s="24" t="s">
        <v>3091</v>
      </c>
      <c r="G4086" s="24" t="s">
        <v>14417</v>
      </c>
      <c r="H4086" s="25" t="s">
        <v>14418</v>
      </c>
      <c r="I4086" s="24"/>
      <c r="J4086" s="24" t="s">
        <v>3048</v>
      </c>
      <c r="K4086" s="26">
        <v>46034</v>
      </c>
      <c r="L4086" s="26">
        <v>45141</v>
      </c>
      <c r="M4086" s="26">
        <v>46078</v>
      </c>
      <c r="N4086" s="24"/>
      <c r="O4086" s="26">
        <v>46078</v>
      </c>
      <c r="P4086" s="24" t="s">
        <v>3435</v>
      </c>
      <c r="Q4086" s="24" t="s">
        <v>3159</v>
      </c>
      <c r="R4086" s="24" t="s">
        <v>988</v>
      </c>
    </row>
    <row r="4087" spans="1:18" ht="53.4">
      <c r="A4087" s="24">
        <v>4086</v>
      </c>
      <c r="B4087" s="24" t="s">
        <v>14419</v>
      </c>
      <c r="C4087" s="29">
        <v>202621022409</v>
      </c>
      <c r="D4087" s="24" t="s">
        <v>412</v>
      </c>
      <c r="E4087" s="24" t="s">
        <v>649</v>
      </c>
      <c r="F4087" s="24" t="s">
        <v>3052</v>
      </c>
      <c r="G4087" s="24" t="s">
        <v>7486</v>
      </c>
      <c r="H4087" s="25" t="s">
        <v>14420</v>
      </c>
      <c r="I4087" s="24" t="s">
        <v>23</v>
      </c>
      <c r="J4087" s="24" t="s">
        <v>3334</v>
      </c>
      <c r="K4087" s="26">
        <v>46008</v>
      </c>
      <c r="L4087" s="26">
        <v>46078</v>
      </c>
      <c r="M4087" s="26">
        <v>46078</v>
      </c>
      <c r="N4087" s="24"/>
      <c r="O4087" s="26">
        <v>46120</v>
      </c>
      <c r="P4087" s="24" t="s">
        <v>3272</v>
      </c>
      <c r="Q4087" s="24" t="s">
        <v>3273</v>
      </c>
      <c r="R4087" s="24" t="s">
        <v>988</v>
      </c>
    </row>
    <row r="4088" spans="1:18" ht="40.200000000000003">
      <c r="A4088" s="24">
        <v>4087</v>
      </c>
      <c r="B4088" s="24" t="s">
        <v>14421</v>
      </c>
      <c r="C4088" s="29">
        <v>202641022476</v>
      </c>
      <c r="D4088" s="24" t="s">
        <v>46</v>
      </c>
      <c r="E4088" s="24" t="s">
        <v>14422</v>
      </c>
      <c r="F4088" s="24" t="s">
        <v>3052</v>
      </c>
      <c r="G4088" s="24" t="s">
        <v>46</v>
      </c>
      <c r="H4088" s="25" t="s">
        <v>14423</v>
      </c>
      <c r="I4088" s="24" t="s">
        <v>23</v>
      </c>
      <c r="J4088" s="24" t="s">
        <v>3048</v>
      </c>
      <c r="K4088" s="26">
        <v>45971</v>
      </c>
      <c r="L4088" s="26">
        <v>46078</v>
      </c>
      <c r="M4088" s="26">
        <v>46078</v>
      </c>
      <c r="N4088" s="24"/>
      <c r="O4088" s="26">
        <v>46079</v>
      </c>
      <c r="P4088" s="24" t="s">
        <v>3326</v>
      </c>
      <c r="Q4088" s="24" t="s">
        <v>3174</v>
      </c>
      <c r="R4088" s="24" t="s">
        <v>3022</v>
      </c>
    </row>
    <row r="4089" spans="1:18" ht="40.200000000000003">
      <c r="A4089" s="24">
        <v>4088</v>
      </c>
      <c r="B4089" s="24" t="s">
        <v>2297</v>
      </c>
      <c r="C4089" s="29">
        <v>202611022407</v>
      </c>
      <c r="D4089" s="24" t="s">
        <v>40</v>
      </c>
      <c r="E4089" s="24" t="s">
        <v>2298</v>
      </c>
      <c r="F4089" s="24" t="s">
        <v>3091</v>
      </c>
      <c r="G4089" s="24" t="s">
        <v>7514</v>
      </c>
      <c r="H4089" s="25" t="s">
        <v>14424</v>
      </c>
      <c r="I4089" s="24" t="s">
        <v>3152</v>
      </c>
      <c r="J4089" s="24" t="s">
        <v>3048</v>
      </c>
      <c r="K4089" s="26">
        <v>46077</v>
      </c>
      <c r="L4089" s="26">
        <v>46078</v>
      </c>
      <c r="M4089" s="26">
        <v>46078</v>
      </c>
      <c r="N4089" s="26">
        <v>47021</v>
      </c>
      <c r="O4089" s="24"/>
      <c r="P4089" s="24" t="s">
        <v>3049</v>
      </c>
      <c r="Q4089" s="24" t="s">
        <v>3050</v>
      </c>
      <c r="R4089" s="24" t="s">
        <v>968</v>
      </c>
    </row>
    <row r="4090" spans="1:18" ht="27">
      <c r="A4090" s="24">
        <v>4089</v>
      </c>
      <c r="B4090" s="24" t="s">
        <v>14425</v>
      </c>
      <c r="C4090" s="29">
        <v>202617022521</v>
      </c>
      <c r="D4090" s="24" t="s">
        <v>424</v>
      </c>
      <c r="E4090" s="24" t="s">
        <v>14426</v>
      </c>
      <c r="F4090" s="24" t="s">
        <v>3045</v>
      </c>
      <c r="G4090" s="24" t="s">
        <v>4679</v>
      </c>
      <c r="H4090" s="25" t="s">
        <v>14427</v>
      </c>
      <c r="I4090" s="24"/>
      <c r="J4090" s="24" t="s">
        <v>3048</v>
      </c>
      <c r="K4090" s="26">
        <v>45982</v>
      </c>
      <c r="L4090" s="26">
        <v>45162</v>
      </c>
      <c r="M4090" s="26">
        <v>46078</v>
      </c>
      <c r="N4090" s="24"/>
      <c r="O4090" s="26">
        <v>46078</v>
      </c>
      <c r="P4090" s="24" t="s">
        <v>3435</v>
      </c>
      <c r="Q4090" s="24" t="s">
        <v>3159</v>
      </c>
      <c r="R4090" s="24" t="s">
        <v>988</v>
      </c>
    </row>
    <row r="4091" spans="1:18" ht="27">
      <c r="A4091" s="24">
        <v>4090</v>
      </c>
      <c r="B4091" s="24" t="s">
        <v>14428</v>
      </c>
      <c r="C4091" s="29">
        <v>202628022638</v>
      </c>
      <c r="D4091" s="24" t="s">
        <v>74</v>
      </c>
      <c r="E4091" s="24" t="s">
        <v>14429</v>
      </c>
      <c r="F4091" s="24" t="s">
        <v>3302</v>
      </c>
      <c r="G4091" s="24" t="s">
        <v>5380</v>
      </c>
      <c r="H4091" s="25" t="s">
        <v>14430</v>
      </c>
      <c r="I4091" s="24"/>
      <c r="J4091" s="24" t="s">
        <v>3048</v>
      </c>
      <c r="K4091" s="26">
        <v>46078</v>
      </c>
      <c r="L4091" s="26">
        <v>46078</v>
      </c>
      <c r="M4091" s="26">
        <v>46078</v>
      </c>
      <c r="N4091" s="24"/>
      <c r="O4091" s="26">
        <v>46078</v>
      </c>
      <c r="P4091" s="24" t="s">
        <v>7302</v>
      </c>
      <c r="Q4091" s="24" t="s">
        <v>3705</v>
      </c>
      <c r="R4091" s="24" t="s">
        <v>988</v>
      </c>
    </row>
    <row r="4092" spans="1:18" ht="40.200000000000003">
      <c r="A4092" s="24">
        <v>4091</v>
      </c>
      <c r="B4092" s="24" t="s">
        <v>14431</v>
      </c>
      <c r="C4092" s="29">
        <v>202617022276</v>
      </c>
      <c r="D4092" s="24" t="s">
        <v>71</v>
      </c>
      <c r="E4092" s="24" t="s">
        <v>14432</v>
      </c>
      <c r="F4092" s="24" t="s">
        <v>3312</v>
      </c>
      <c r="G4092" s="24" t="s">
        <v>3741</v>
      </c>
      <c r="H4092" s="25" t="s">
        <v>14433</v>
      </c>
      <c r="I4092" s="24"/>
      <c r="J4092" s="24" t="s">
        <v>3048</v>
      </c>
      <c r="K4092" s="26">
        <v>46034</v>
      </c>
      <c r="L4092" s="26">
        <v>45145</v>
      </c>
      <c r="M4092" s="26">
        <v>46078</v>
      </c>
      <c r="N4092" s="24"/>
      <c r="O4092" s="26">
        <v>46078</v>
      </c>
      <c r="P4092" s="24" t="s">
        <v>3233</v>
      </c>
      <c r="Q4092" s="24" t="s">
        <v>3234</v>
      </c>
      <c r="R4092" s="24" t="s">
        <v>988</v>
      </c>
    </row>
    <row r="4093" spans="1:18" ht="40.200000000000003">
      <c r="A4093" s="24">
        <v>4092</v>
      </c>
      <c r="B4093" s="24" t="s">
        <v>14434</v>
      </c>
      <c r="C4093" s="29">
        <v>202617022237</v>
      </c>
      <c r="D4093" s="24" t="s">
        <v>71</v>
      </c>
      <c r="E4093" s="24" t="s">
        <v>14435</v>
      </c>
      <c r="F4093" s="24" t="s">
        <v>3312</v>
      </c>
      <c r="G4093" s="24" t="s">
        <v>3741</v>
      </c>
      <c r="H4093" s="25" t="s">
        <v>14436</v>
      </c>
      <c r="I4093" s="24"/>
      <c r="J4093" s="24" t="s">
        <v>3048</v>
      </c>
      <c r="K4093" s="26">
        <v>46034</v>
      </c>
      <c r="L4093" s="26">
        <v>45145</v>
      </c>
      <c r="M4093" s="26">
        <v>46078</v>
      </c>
      <c r="N4093" s="24"/>
      <c r="O4093" s="26">
        <v>46078</v>
      </c>
      <c r="P4093" s="24" t="s">
        <v>3233</v>
      </c>
      <c r="Q4093" s="24" t="s">
        <v>3234</v>
      </c>
      <c r="R4093" s="24" t="s">
        <v>988</v>
      </c>
    </row>
    <row r="4094" spans="1:18" ht="40.200000000000003">
      <c r="A4094" s="24">
        <v>4093</v>
      </c>
      <c r="B4094" s="24" t="s">
        <v>14437</v>
      </c>
      <c r="C4094" s="29">
        <v>202631022447</v>
      </c>
      <c r="D4094" s="24" t="s">
        <v>38</v>
      </c>
      <c r="E4094" s="24" t="s">
        <v>14438</v>
      </c>
      <c r="F4094" s="24" t="s">
        <v>3052</v>
      </c>
      <c r="G4094" s="24" t="s">
        <v>38</v>
      </c>
      <c r="H4094" s="25" t="s">
        <v>14439</v>
      </c>
      <c r="I4094" s="24" t="s">
        <v>23</v>
      </c>
      <c r="J4094" s="24" t="s">
        <v>3048</v>
      </c>
      <c r="K4094" s="26">
        <v>46036</v>
      </c>
      <c r="L4094" s="26">
        <v>46078</v>
      </c>
      <c r="M4094" s="26">
        <v>46078</v>
      </c>
      <c r="N4094" s="24"/>
      <c r="O4094" s="26">
        <v>46078</v>
      </c>
      <c r="P4094" s="24" t="s">
        <v>7101</v>
      </c>
      <c r="Q4094" s="24" t="s">
        <v>3225</v>
      </c>
      <c r="R4094" s="24" t="s">
        <v>988</v>
      </c>
    </row>
    <row r="4095" spans="1:18" ht="40.200000000000003">
      <c r="A4095" s="24">
        <v>4094</v>
      </c>
      <c r="B4095" s="24" t="s">
        <v>14440</v>
      </c>
      <c r="C4095" s="29">
        <v>202617022460</v>
      </c>
      <c r="D4095" s="24" t="s">
        <v>100</v>
      </c>
      <c r="E4095" s="24" t="s">
        <v>14441</v>
      </c>
      <c r="F4095" s="24" t="s">
        <v>3091</v>
      </c>
      <c r="G4095" s="24" t="s">
        <v>14442</v>
      </c>
      <c r="H4095" s="25" t="s">
        <v>14443</v>
      </c>
      <c r="I4095" s="24"/>
      <c r="J4095" s="24" t="s">
        <v>3048</v>
      </c>
      <c r="K4095" s="26">
        <v>46045</v>
      </c>
      <c r="L4095" s="26">
        <v>45133</v>
      </c>
      <c r="M4095" s="26">
        <v>46078</v>
      </c>
      <c r="N4095" s="24"/>
      <c r="O4095" s="26">
        <v>46078</v>
      </c>
      <c r="P4095" s="24" t="s">
        <v>3075</v>
      </c>
      <c r="Q4095" s="24" t="s">
        <v>3076</v>
      </c>
      <c r="R4095" s="24" t="s">
        <v>988</v>
      </c>
    </row>
    <row r="4096" spans="1:18" ht="40.200000000000003">
      <c r="A4096" s="24">
        <v>4095</v>
      </c>
      <c r="B4096" s="24" t="s">
        <v>14444</v>
      </c>
      <c r="C4096" s="29">
        <v>202621022392</v>
      </c>
      <c r="D4096" s="24" t="s">
        <v>45</v>
      </c>
      <c r="E4096" s="24" t="s">
        <v>14445</v>
      </c>
      <c r="F4096" s="24" t="s">
        <v>3052</v>
      </c>
      <c r="G4096" s="24" t="s">
        <v>45</v>
      </c>
      <c r="H4096" s="25" t="s">
        <v>14446</v>
      </c>
      <c r="I4096" s="24" t="s">
        <v>23</v>
      </c>
      <c r="J4096" s="24" t="s">
        <v>3048</v>
      </c>
      <c r="K4096" s="26">
        <v>46045</v>
      </c>
      <c r="L4096" s="26">
        <v>46078</v>
      </c>
      <c r="M4096" s="26">
        <v>46078</v>
      </c>
      <c r="N4096" s="24"/>
      <c r="O4096" s="26">
        <v>46078</v>
      </c>
      <c r="P4096" s="24" t="s">
        <v>3404</v>
      </c>
      <c r="Q4096" s="24" t="s">
        <v>3405</v>
      </c>
      <c r="R4096" s="24" t="s">
        <v>988</v>
      </c>
    </row>
    <row r="4097" spans="1:18" ht="53.4">
      <c r="A4097" s="24">
        <v>4096</v>
      </c>
      <c r="B4097" s="24" t="s">
        <v>14447</v>
      </c>
      <c r="C4097" s="29">
        <v>202621022465</v>
      </c>
      <c r="D4097" s="24" t="s">
        <v>45</v>
      </c>
      <c r="E4097" s="24" t="s">
        <v>14448</v>
      </c>
      <c r="F4097" s="24" t="s">
        <v>3052</v>
      </c>
      <c r="G4097" s="24" t="s">
        <v>45</v>
      </c>
      <c r="H4097" s="25" t="s">
        <v>14449</v>
      </c>
      <c r="I4097" s="24" t="s">
        <v>23</v>
      </c>
      <c r="J4097" s="24" t="s">
        <v>3048</v>
      </c>
      <c r="K4097" s="26">
        <v>46045</v>
      </c>
      <c r="L4097" s="26">
        <v>46078</v>
      </c>
      <c r="M4097" s="26">
        <v>46078</v>
      </c>
      <c r="N4097" s="24"/>
      <c r="O4097" s="26">
        <v>46078</v>
      </c>
      <c r="P4097" s="24" t="s">
        <v>3149</v>
      </c>
      <c r="Q4097" s="24" t="s">
        <v>3150</v>
      </c>
      <c r="R4097" s="24" t="s">
        <v>988</v>
      </c>
    </row>
    <row r="4098" spans="1:18" ht="40.200000000000003">
      <c r="A4098" s="24">
        <v>4097</v>
      </c>
      <c r="B4098" s="24" t="s">
        <v>14450</v>
      </c>
      <c r="C4098" s="29">
        <v>202647022462</v>
      </c>
      <c r="D4098" s="24" t="s">
        <v>32</v>
      </c>
      <c r="E4098" s="24" t="s">
        <v>14451</v>
      </c>
      <c r="F4098" s="24" t="s">
        <v>3066</v>
      </c>
      <c r="G4098" s="24" t="s">
        <v>3067</v>
      </c>
      <c r="H4098" s="25" t="s">
        <v>14452</v>
      </c>
      <c r="I4098" s="24"/>
      <c r="J4098" s="24" t="s">
        <v>3048</v>
      </c>
      <c r="K4098" s="26">
        <v>46044</v>
      </c>
      <c r="L4098" s="26">
        <v>45317</v>
      </c>
      <c r="M4098" s="26">
        <v>46078</v>
      </c>
      <c r="N4098" s="24"/>
      <c r="O4098" s="26">
        <v>46078</v>
      </c>
      <c r="P4098" s="24" t="s">
        <v>3192</v>
      </c>
      <c r="Q4098" s="24" t="s">
        <v>3193</v>
      </c>
      <c r="R4098" s="24" t="s">
        <v>988</v>
      </c>
    </row>
    <row r="4099" spans="1:18" ht="40.200000000000003">
      <c r="A4099" s="24">
        <v>4098</v>
      </c>
      <c r="B4099" s="24" t="s">
        <v>14453</v>
      </c>
      <c r="C4099" s="29">
        <v>202617022375</v>
      </c>
      <c r="D4099" s="24" t="s">
        <v>32</v>
      </c>
      <c r="E4099" s="24" t="s">
        <v>14454</v>
      </c>
      <c r="F4099" s="24" t="s">
        <v>3066</v>
      </c>
      <c r="G4099" s="24" t="s">
        <v>3067</v>
      </c>
      <c r="H4099" s="25" t="s">
        <v>14455</v>
      </c>
      <c r="I4099" s="24"/>
      <c r="J4099" s="24" t="s">
        <v>3048</v>
      </c>
      <c r="K4099" s="26">
        <v>46044</v>
      </c>
      <c r="L4099" s="26">
        <v>45317</v>
      </c>
      <c r="M4099" s="26">
        <v>46078</v>
      </c>
      <c r="N4099" s="24"/>
      <c r="O4099" s="26">
        <v>46078</v>
      </c>
      <c r="P4099" s="24" t="s">
        <v>3069</v>
      </c>
      <c r="Q4099" s="24" t="s">
        <v>3070</v>
      </c>
      <c r="R4099" s="24" t="s">
        <v>988</v>
      </c>
    </row>
    <row r="4100" spans="1:18" ht="66.599999999999994">
      <c r="A4100" s="24">
        <v>4099</v>
      </c>
      <c r="B4100" s="24" t="s">
        <v>14456</v>
      </c>
      <c r="C4100" s="29">
        <v>202647022646</v>
      </c>
      <c r="D4100" s="24" t="s">
        <v>144</v>
      </c>
      <c r="E4100" s="24" t="s">
        <v>14457</v>
      </c>
      <c r="F4100" s="24" t="s">
        <v>3059</v>
      </c>
      <c r="G4100" s="24" t="s">
        <v>14458</v>
      </c>
      <c r="H4100" s="25" t="s">
        <v>14459</v>
      </c>
      <c r="I4100" s="24"/>
      <c r="J4100" s="24" t="s">
        <v>3048</v>
      </c>
      <c r="K4100" s="26">
        <v>46045</v>
      </c>
      <c r="L4100" s="26">
        <v>45145</v>
      </c>
      <c r="M4100" s="26">
        <v>46078</v>
      </c>
      <c r="N4100" s="24"/>
      <c r="O4100" s="26">
        <v>46078</v>
      </c>
      <c r="P4100" s="24" t="s">
        <v>3410</v>
      </c>
      <c r="Q4100" s="24" t="s">
        <v>3150</v>
      </c>
      <c r="R4100" s="24" t="s">
        <v>988</v>
      </c>
    </row>
    <row r="4101" spans="1:18" ht="27">
      <c r="A4101" s="24">
        <v>4100</v>
      </c>
      <c r="B4101" s="24" t="s">
        <v>14460</v>
      </c>
      <c r="C4101" s="29">
        <v>202621022417</v>
      </c>
      <c r="D4101" s="24" t="s">
        <v>45</v>
      </c>
      <c r="E4101" s="24" t="s">
        <v>14461</v>
      </c>
      <c r="F4101" s="24" t="s">
        <v>3052</v>
      </c>
      <c r="G4101" s="24" t="s">
        <v>45</v>
      </c>
      <c r="H4101" s="25" t="s">
        <v>14462</v>
      </c>
      <c r="I4101" s="24" t="s">
        <v>23</v>
      </c>
      <c r="J4101" s="24" t="s">
        <v>3048</v>
      </c>
      <c r="K4101" s="26">
        <v>46042</v>
      </c>
      <c r="L4101" s="26">
        <v>46078</v>
      </c>
      <c r="M4101" s="26">
        <v>46078</v>
      </c>
      <c r="N4101" s="24"/>
      <c r="O4101" s="26">
        <v>46078</v>
      </c>
      <c r="P4101" s="24" t="s">
        <v>3404</v>
      </c>
      <c r="Q4101" s="24" t="s">
        <v>3405</v>
      </c>
      <c r="R4101" s="24" t="s">
        <v>988</v>
      </c>
    </row>
    <row r="4102" spans="1:18" ht="40.200000000000003">
      <c r="A4102" s="24">
        <v>4101</v>
      </c>
      <c r="B4102" s="24" t="s">
        <v>14463</v>
      </c>
      <c r="C4102" s="29">
        <v>202647022620</v>
      </c>
      <c r="D4102" s="24" t="s">
        <v>97</v>
      </c>
      <c r="E4102" s="24" t="s">
        <v>14464</v>
      </c>
      <c r="F4102" s="24" t="s">
        <v>3066</v>
      </c>
      <c r="G4102" s="24" t="s">
        <v>11900</v>
      </c>
      <c r="H4102" s="25" t="s">
        <v>14465</v>
      </c>
      <c r="I4102" s="24"/>
      <c r="J4102" s="24" t="s">
        <v>3048</v>
      </c>
      <c r="K4102" s="26">
        <v>46036</v>
      </c>
      <c r="L4102" s="26">
        <v>45140</v>
      </c>
      <c r="M4102" s="26">
        <v>46078</v>
      </c>
      <c r="N4102" s="24"/>
      <c r="O4102" s="26">
        <v>46078</v>
      </c>
      <c r="P4102" s="24" t="s">
        <v>3388</v>
      </c>
      <c r="Q4102" s="24" t="s">
        <v>3389</v>
      </c>
      <c r="R4102" s="24" t="s">
        <v>988</v>
      </c>
    </row>
    <row r="4103" spans="1:18" ht="40.200000000000003">
      <c r="A4103" s="24">
        <v>4102</v>
      </c>
      <c r="B4103" s="24" t="s">
        <v>14466</v>
      </c>
      <c r="C4103" s="29">
        <v>202617022290</v>
      </c>
      <c r="D4103" s="24" t="s">
        <v>89</v>
      </c>
      <c r="E4103" s="24" t="s">
        <v>14467</v>
      </c>
      <c r="F4103" s="24" t="s">
        <v>3091</v>
      </c>
      <c r="G4103" s="24" t="s">
        <v>10067</v>
      </c>
      <c r="H4103" s="25" t="s">
        <v>14468</v>
      </c>
      <c r="I4103" s="24"/>
      <c r="J4103" s="24" t="s">
        <v>3048</v>
      </c>
      <c r="K4103" s="26">
        <v>46072</v>
      </c>
      <c r="L4103" s="26">
        <v>45191</v>
      </c>
      <c r="M4103" s="26">
        <v>46078</v>
      </c>
      <c r="N4103" s="24"/>
      <c r="O4103" s="26">
        <v>46078</v>
      </c>
      <c r="P4103" s="24" t="s">
        <v>5924</v>
      </c>
      <c r="Q4103" s="24" t="s">
        <v>3285</v>
      </c>
      <c r="R4103" s="24" t="s">
        <v>863</v>
      </c>
    </row>
    <row r="4104" spans="1:18" ht="40.200000000000003">
      <c r="A4104" s="24">
        <v>4103</v>
      </c>
      <c r="B4104" s="24" t="s">
        <v>14469</v>
      </c>
      <c r="C4104" s="29">
        <v>202621022598</v>
      </c>
      <c r="D4104" s="24" t="s">
        <v>41</v>
      </c>
      <c r="E4104" s="24" t="s">
        <v>14470</v>
      </c>
      <c r="F4104" s="24" t="s">
        <v>3052</v>
      </c>
      <c r="G4104" s="24" t="s">
        <v>41</v>
      </c>
      <c r="H4104" s="25" t="s">
        <v>14471</v>
      </c>
      <c r="I4104" s="24" t="s">
        <v>23</v>
      </c>
      <c r="J4104" s="24" t="s">
        <v>3048</v>
      </c>
      <c r="K4104" s="26">
        <v>46030</v>
      </c>
      <c r="L4104" s="26">
        <v>46078</v>
      </c>
      <c r="M4104" s="26">
        <v>46078</v>
      </c>
      <c r="N4104" s="24"/>
      <c r="O4104" s="26">
        <v>46078</v>
      </c>
      <c r="P4104" s="24" t="s">
        <v>3388</v>
      </c>
      <c r="Q4104" s="24" t="s">
        <v>3389</v>
      </c>
      <c r="R4104" s="24" t="s">
        <v>988</v>
      </c>
    </row>
    <row r="4105" spans="1:18" ht="40.200000000000003">
      <c r="A4105" s="24">
        <v>4104</v>
      </c>
      <c r="B4105" s="24" t="s">
        <v>14472</v>
      </c>
      <c r="C4105" s="29">
        <v>202614022441</v>
      </c>
      <c r="D4105" s="24" t="s">
        <v>173</v>
      </c>
      <c r="E4105" s="24" t="s">
        <v>14473</v>
      </c>
      <c r="F4105" s="24" t="s">
        <v>3059</v>
      </c>
      <c r="G4105" s="24" t="s">
        <v>3891</v>
      </c>
      <c r="H4105" s="25" t="s">
        <v>14474</v>
      </c>
      <c r="I4105" s="24"/>
      <c r="J4105" s="24" t="s">
        <v>3048</v>
      </c>
      <c r="K4105" s="26">
        <v>46031</v>
      </c>
      <c r="L4105" s="26">
        <v>45755</v>
      </c>
      <c r="M4105" s="26">
        <v>46078</v>
      </c>
      <c r="N4105" s="24"/>
      <c r="O4105" s="26">
        <v>46078</v>
      </c>
      <c r="P4105" s="24" t="s">
        <v>3141</v>
      </c>
      <c r="Q4105" s="24" t="s">
        <v>3142</v>
      </c>
      <c r="R4105" s="24" t="s">
        <v>988</v>
      </c>
    </row>
    <row r="4106" spans="1:18" ht="53.4">
      <c r="A4106" s="24">
        <v>4105</v>
      </c>
      <c r="B4106" s="24" t="s">
        <v>2299</v>
      </c>
      <c r="C4106" s="29">
        <v>202611022272</v>
      </c>
      <c r="D4106" s="24" t="s">
        <v>54</v>
      </c>
      <c r="E4106" s="24" t="s">
        <v>2300</v>
      </c>
      <c r="F4106" s="24" t="s">
        <v>3091</v>
      </c>
      <c r="G4106" s="24" t="s">
        <v>54</v>
      </c>
      <c r="H4106" s="25" t="s">
        <v>14475</v>
      </c>
      <c r="I4106" s="24" t="s">
        <v>3152</v>
      </c>
      <c r="J4106" s="24" t="s">
        <v>8446</v>
      </c>
      <c r="K4106" s="26">
        <v>45995</v>
      </c>
      <c r="L4106" s="26">
        <v>46078</v>
      </c>
      <c r="M4106" s="26">
        <v>46078</v>
      </c>
      <c r="N4106" s="26">
        <v>47021</v>
      </c>
      <c r="O4106" s="24"/>
      <c r="P4106" s="24" t="s">
        <v>3682</v>
      </c>
      <c r="Q4106" s="24" t="s">
        <v>3683</v>
      </c>
      <c r="R4106" s="24" t="s">
        <v>968</v>
      </c>
    </row>
    <row r="4107" spans="1:18" ht="53.4">
      <c r="A4107" s="24">
        <v>4106</v>
      </c>
      <c r="B4107" s="24" t="s">
        <v>2295</v>
      </c>
      <c r="C4107" s="29">
        <v>202641022382</v>
      </c>
      <c r="D4107" s="24" t="s">
        <v>209</v>
      </c>
      <c r="E4107" s="24" t="s">
        <v>2296</v>
      </c>
      <c r="F4107" s="24" t="s">
        <v>3165</v>
      </c>
      <c r="G4107" s="24" t="s">
        <v>11153</v>
      </c>
      <c r="H4107" s="25" t="s">
        <v>14476</v>
      </c>
      <c r="I4107" s="24" t="s">
        <v>3152</v>
      </c>
      <c r="J4107" s="24" t="s">
        <v>3048</v>
      </c>
      <c r="K4107" s="26">
        <v>45996</v>
      </c>
      <c r="L4107" s="26">
        <v>46078</v>
      </c>
      <c r="M4107" s="26">
        <v>46078</v>
      </c>
      <c r="N4107" s="26">
        <v>47021</v>
      </c>
      <c r="O4107" s="24"/>
      <c r="P4107" s="24" t="s">
        <v>3908</v>
      </c>
      <c r="Q4107" s="24" t="s">
        <v>3193</v>
      </c>
      <c r="R4107" s="24" t="s">
        <v>968</v>
      </c>
    </row>
    <row r="4108" spans="1:18" ht="40.200000000000003">
      <c r="A4108" s="24">
        <v>4107</v>
      </c>
      <c r="B4108" s="24" t="s">
        <v>2301</v>
      </c>
      <c r="C4108" s="29">
        <v>202641022394</v>
      </c>
      <c r="D4108" s="24" t="s">
        <v>31</v>
      </c>
      <c r="E4108" s="24" t="s">
        <v>2302</v>
      </c>
      <c r="F4108" s="24" t="s">
        <v>3091</v>
      </c>
      <c r="G4108" s="24" t="s">
        <v>31</v>
      </c>
      <c r="H4108" s="25" t="s">
        <v>14477</v>
      </c>
      <c r="I4108" s="24" t="s">
        <v>3152</v>
      </c>
      <c r="J4108" s="24" t="s">
        <v>3048</v>
      </c>
      <c r="K4108" s="26">
        <v>46078</v>
      </c>
      <c r="L4108" s="26">
        <v>46078</v>
      </c>
      <c r="M4108" s="26">
        <v>46078</v>
      </c>
      <c r="N4108" s="26">
        <v>47021</v>
      </c>
      <c r="O4108" s="24"/>
      <c r="P4108" s="24" t="s">
        <v>3103</v>
      </c>
      <c r="Q4108" s="24" t="s">
        <v>3104</v>
      </c>
      <c r="R4108" s="24" t="s">
        <v>968</v>
      </c>
    </row>
    <row r="4109" spans="1:18" ht="40.200000000000003">
      <c r="A4109" s="24">
        <v>4108</v>
      </c>
      <c r="B4109" s="24" t="s">
        <v>14478</v>
      </c>
      <c r="C4109" s="29">
        <v>202647022520</v>
      </c>
      <c r="D4109" s="24" t="s">
        <v>31</v>
      </c>
      <c r="E4109" s="24" t="s">
        <v>14479</v>
      </c>
      <c r="F4109" s="24" t="s">
        <v>3091</v>
      </c>
      <c r="G4109" s="24" t="s">
        <v>31</v>
      </c>
      <c r="H4109" s="25" t="s">
        <v>14480</v>
      </c>
      <c r="I4109" s="24"/>
      <c r="J4109" s="24" t="s">
        <v>3048</v>
      </c>
      <c r="K4109" s="26">
        <v>46071</v>
      </c>
      <c r="L4109" s="26">
        <v>45219</v>
      </c>
      <c r="M4109" s="26">
        <v>46078</v>
      </c>
      <c r="N4109" s="24"/>
      <c r="O4109" s="26">
        <v>46078</v>
      </c>
      <c r="P4109" s="24" t="s">
        <v>3098</v>
      </c>
      <c r="Q4109" s="24" t="s">
        <v>3099</v>
      </c>
      <c r="R4109" s="24" t="s">
        <v>988</v>
      </c>
    </row>
    <row r="4110" spans="1:18" ht="40.200000000000003">
      <c r="A4110" s="24">
        <v>4109</v>
      </c>
      <c r="B4110" s="24" t="s">
        <v>14481</v>
      </c>
      <c r="C4110" s="29">
        <v>202647022438</v>
      </c>
      <c r="D4110" s="24" t="s">
        <v>31</v>
      </c>
      <c r="E4110" s="24" t="s">
        <v>14482</v>
      </c>
      <c r="F4110" s="24" t="s">
        <v>3091</v>
      </c>
      <c r="G4110" s="24" t="s">
        <v>31</v>
      </c>
      <c r="H4110" s="25" t="s">
        <v>14483</v>
      </c>
      <c r="I4110" s="24"/>
      <c r="J4110" s="24" t="s">
        <v>3048</v>
      </c>
      <c r="K4110" s="26">
        <v>46071</v>
      </c>
      <c r="L4110" s="26">
        <v>45223</v>
      </c>
      <c r="M4110" s="26">
        <v>46078</v>
      </c>
      <c r="N4110" s="24"/>
      <c r="O4110" s="26">
        <v>46078</v>
      </c>
      <c r="P4110" s="24" t="s">
        <v>3098</v>
      </c>
      <c r="Q4110" s="24" t="s">
        <v>3099</v>
      </c>
      <c r="R4110" s="24" t="s">
        <v>988</v>
      </c>
    </row>
    <row r="4111" spans="1:18" ht="40.200000000000003">
      <c r="A4111" s="24">
        <v>4110</v>
      </c>
      <c r="B4111" s="24" t="s">
        <v>14484</v>
      </c>
      <c r="C4111" s="29">
        <v>202647022299</v>
      </c>
      <c r="D4111" s="24" t="s">
        <v>34</v>
      </c>
      <c r="E4111" s="24" t="s">
        <v>14485</v>
      </c>
      <c r="F4111" s="24" t="s">
        <v>3066</v>
      </c>
      <c r="G4111" s="24" t="s">
        <v>8104</v>
      </c>
      <c r="H4111" s="25" t="s">
        <v>14486</v>
      </c>
      <c r="I4111" s="24"/>
      <c r="J4111" s="24" t="s">
        <v>3048</v>
      </c>
      <c r="K4111" s="26">
        <v>45993</v>
      </c>
      <c r="L4111" s="26">
        <v>45148</v>
      </c>
      <c r="M4111" s="26">
        <v>46078</v>
      </c>
      <c r="N4111" s="24"/>
      <c r="O4111" s="26">
        <v>46078</v>
      </c>
      <c r="P4111" s="24" t="s">
        <v>3335</v>
      </c>
      <c r="Q4111" s="24" t="s">
        <v>3336</v>
      </c>
      <c r="R4111" s="24" t="s">
        <v>988</v>
      </c>
    </row>
    <row r="4112" spans="1:18" ht="40.200000000000003">
      <c r="A4112" s="24">
        <v>4111</v>
      </c>
      <c r="B4112" s="24" t="s">
        <v>14487</v>
      </c>
      <c r="C4112" s="29">
        <v>202641023097</v>
      </c>
      <c r="D4112" s="24" t="s">
        <v>39</v>
      </c>
      <c r="E4112" s="24" t="s">
        <v>14488</v>
      </c>
      <c r="F4112" s="24" t="s">
        <v>3165</v>
      </c>
      <c r="G4112" s="24" t="s">
        <v>3166</v>
      </c>
      <c r="H4112" s="25" t="s">
        <v>14489</v>
      </c>
      <c r="I4112" s="24" t="s">
        <v>23</v>
      </c>
      <c r="J4112" s="24" t="s">
        <v>3048</v>
      </c>
      <c r="K4112" s="26">
        <v>45985</v>
      </c>
      <c r="L4112" s="26">
        <v>46079</v>
      </c>
      <c r="M4112" s="26">
        <v>46079</v>
      </c>
      <c r="N4112" s="24"/>
      <c r="O4112" s="26">
        <v>46079</v>
      </c>
      <c r="P4112" s="24" t="s">
        <v>3168</v>
      </c>
      <c r="Q4112" s="24" t="s">
        <v>3050</v>
      </c>
      <c r="R4112" s="24" t="s">
        <v>988</v>
      </c>
    </row>
    <row r="4113" spans="1:18" ht="27">
      <c r="A4113" s="24">
        <v>4112</v>
      </c>
      <c r="B4113" s="24" t="s">
        <v>14490</v>
      </c>
      <c r="C4113" s="29">
        <v>202617023176</v>
      </c>
      <c r="D4113" s="24" t="s">
        <v>154</v>
      </c>
      <c r="E4113" s="24" t="s">
        <v>14491</v>
      </c>
      <c r="F4113" s="24" t="s">
        <v>3091</v>
      </c>
      <c r="G4113" s="24" t="s">
        <v>8113</v>
      </c>
      <c r="H4113" s="25" t="s">
        <v>14492</v>
      </c>
      <c r="I4113" s="24"/>
      <c r="J4113" s="24" t="s">
        <v>3048</v>
      </c>
      <c r="K4113" s="26">
        <v>46051</v>
      </c>
      <c r="L4113" s="26">
        <v>45134</v>
      </c>
      <c r="M4113" s="26">
        <v>46079</v>
      </c>
      <c r="N4113" s="24"/>
      <c r="O4113" s="26">
        <v>46079</v>
      </c>
      <c r="P4113" s="24" t="s">
        <v>3220</v>
      </c>
      <c r="Q4113" s="24" t="s">
        <v>3221</v>
      </c>
      <c r="R4113" s="24" t="s">
        <v>988</v>
      </c>
    </row>
    <row r="4114" spans="1:18" ht="53.4">
      <c r="A4114" s="24">
        <v>4113</v>
      </c>
      <c r="B4114" s="24" t="s">
        <v>2314</v>
      </c>
      <c r="C4114" s="29">
        <v>202641022798</v>
      </c>
      <c r="D4114" s="24" t="s">
        <v>33</v>
      </c>
      <c r="E4114" s="24" t="s">
        <v>2315</v>
      </c>
      <c r="F4114" s="24" t="s">
        <v>3052</v>
      </c>
      <c r="G4114" s="24" t="s">
        <v>3319</v>
      </c>
      <c r="H4114" s="25" t="s">
        <v>14493</v>
      </c>
      <c r="I4114" s="24" t="s">
        <v>3152</v>
      </c>
      <c r="J4114" s="24" t="s">
        <v>3048</v>
      </c>
      <c r="K4114" s="26">
        <v>46077</v>
      </c>
      <c r="L4114" s="26">
        <v>46079</v>
      </c>
      <c r="M4114" s="26">
        <v>46079</v>
      </c>
      <c r="N4114" s="26">
        <v>47022</v>
      </c>
      <c r="O4114" s="24"/>
      <c r="P4114" s="24" t="s">
        <v>3326</v>
      </c>
      <c r="Q4114" s="24" t="s">
        <v>3174</v>
      </c>
      <c r="R4114" s="24" t="s">
        <v>968</v>
      </c>
    </row>
    <row r="4115" spans="1:18" ht="27">
      <c r="A4115" s="24">
        <v>4114</v>
      </c>
      <c r="B4115" s="24" t="s">
        <v>14494</v>
      </c>
      <c r="C4115" s="29">
        <v>202617023018</v>
      </c>
      <c r="D4115" s="24" t="s">
        <v>197</v>
      </c>
      <c r="E4115" s="24" t="s">
        <v>649</v>
      </c>
      <c r="F4115" s="24" t="s">
        <v>3177</v>
      </c>
      <c r="G4115" s="24" t="s">
        <v>197</v>
      </c>
      <c r="H4115" s="25" t="s">
        <v>14495</v>
      </c>
      <c r="I4115" s="24"/>
      <c r="J4115" s="24" t="s">
        <v>3048</v>
      </c>
      <c r="K4115" s="26">
        <v>46066</v>
      </c>
      <c r="L4115" s="26">
        <v>45167</v>
      </c>
      <c r="M4115" s="26">
        <v>46079</v>
      </c>
      <c r="N4115" s="24"/>
      <c r="O4115" s="26">
        <v>46079</v>
      </c>
      <c r="P4115" s="24" t="s">
        <v>3294</v>
      </c>
      <c r="Q4115" s="24" t="s">
        <v>3295</v>
      </c>
      <c r="R4115" s="24" t="s">
        <v>988</v>
      </c>
    </row>
    <row r="4116" spans="1:18" ht="40.200000000000003">
      <c r="A4116" s="24">
        <v>4115</v>
      </c>
      <c r="B4116" s="24" t="s">
        <v>2318</v>
      </c>
      <c r="C4116" s="29">
        <v>202611023005</v>
      </c>
      <c r="D4116" s="24" t="s">
        <v>40</v>
      </c>
      <c r="E4116" s="24" t="s">
        <v>2319</v>
      </c>
      <c r="F4116" s="24" t="s">
        <v>3091</v>
      </c>
      <c r="G4116" s="24" t="s">
        <v>7514</v>
      </c>
      <c r="H4116" s="25" t="s">
        <v>14496</v>
      </c>
      <c r="I4116" s="24" t="s">
        <v>3152</v>
      </c>
      <c r="J4116" s="24" t="s">
        <v>3048</v>
      </c>
      <c r="K4116" s="26">
        <v>46077</v>
      </c>
      <c r="L4116" s="26">
        <v>46079</v>
      </c>
      <c r="M4116" s="26">
        <v>46079</v>
      </c>
      <c r="N4116" s="26">
        <v>47022</v>
      </c>
      <c r="O4116" s="24"/>
      <c r="P4116" s="24" t="s">
        <v>4109</v>
      </c>
      <c r="Q4116" s="24" t="s">
        <v>3683</v>
      </c>
      <c r="R4116" s="24" t="s">
        <v>968</v>
      </c>
    </row>
    <row r="4117" spans="1:18" ht="40.200000000000003">
      <c r="A4117" s="24">
        <v>4116</v>
      </c>
      <c r="B4117" s="24" t="s">
        <v>2305</v>
      </c>
      <c r="C4117" s="29">
        <v>202611023190</v>
      </c>
      <c r="D4117" s="24" t="s">
        <v>40</v>
      </c>
      <c r="E4117" s="24" t="s">
        <v>2306</v>
      </c>
      <c r="F4117" s="24" t="s">
        <v>3091</v>
      </c>
      <c r="G4117" s="24" t="s">
        <v>7514</v>
      </c>
      <c r="H4117" s="25" t="s">
        <v>14497</v>
      </c>
      <c r="I4117" s="24" t="s">
        <v>3152</v>
      </c>
      <c r="J4117" s="24" t="s">
        <v>3048</v>
      </c>
      <c r="K4117" s="26">
        <v>46077</v>
      </c>
      <c r="L4117" s="26">
        <v>46079</v>
      </c>
      <c r="M4117" s="26">
        <v>46079</v>
      </c>
      <c r="N4117" s="26">
        <v>47022</v>
      </c>
      <c r="O4117" s="24"/>
      <c r="P4117" s="24" t="s">
        <v>4109</v>
      </c>
      <c r="Q4117" s="24" t="s">
        <v>3683</v>
      </c>
      <c r="R4117" s="24" t="s">
        <v>968</v>
      </c>
    </row>
    <row r="4118" spans="1:18" ht="40.200000000000003">
      <c r="A4118" s="24">
        <v>4117</v>
      </c>
      <c r="B4118" s="24" t="s">
        <v>2307</v>
      </c>
      <c r="C4118" s="29">
        <v>202611023181</v>
      </c>
      <c r="D4118" s="24" t="s">
        <v>40</v>
      </c>
      <c r="E4118" s="24" t="s">
        <v>2308</v>
      </c>
      <c r="F4118" s="24" t="s">
        <v>3091</v>
      </c>
      <c r="G4118" s="24" t="s">
        <v>7514</v>
      </c>
      <c r="H4118" s="25" t="s">
        <v>14498</v>
      </c>
      <c r="I4118" s="24" t="s">
        <v>3152</v>
      </c>
      <c r="J4118" s="24" t="s">
        <v>3048</v>
      </c>
      <c r="K4118" s="26">
        <v>46078</v>
      </c>
      <c r="L4118" s="26">
        <v>46079</v>
      </c>
      <c r="M4118" s="26">
        <v>46079</v>
      </c>
      <c r="N4118" s="26">
        <v>47022</v>
      </c>
      <c r="O4118" s="24"/>
      <c r="P4118" s="24" t="s">
        <v>4109</v>
      </c>
      <c r="Q4118" s="24" t="s">
        <v>3683</v>
      </c>
      <c r="R4118" s="24" t="s">
        <v>968</v>
      </c>
    </row>
    <row r="4119" spans="1:18" ht="53.4">
      <c r="A4119" s="24">
        <v>4118</v>
      </c>
      <c r="B4119" s="24" t="s">
        <v>2309</v>
      </c>
      <c r="C4119" s="29">
        <v>202611022977</v>
      </c>
      <c r="D4119" s="24" t="s">
        <v>40</v>
      </c>
      <c r="E4119" s="24" t="s">
        <v>2310</v>
      </c>
      <c r="F4119" s="24" t="s">
        <v>3091</v>
      </c>
      <c r="G4119" s="24" t="s">
        <v>7514</v>
      </c>
      <c r="H4119" s="25" t="s">
        <v>14499</v>
      </c>
      <c r="I4119" s="24" t="s">
        <v>3152</v>
      </c>
      <c r="J4119" s="24" t="s">
        <v>3048</v>
      </c>
      <c r="K4119" s="26">
        <v>46078</v>
      </c>
      <c r="L4119" s="26">
        <v>46079</v>
      </c>
      <c r="M4119" s="26">
        <v>46079</v>
      </c>
      <c r="N4119" s="26">
        <v>47022</v>
      </c>
      <c r="O4119" s="24"/>
      <c r="P4119" s="24" t="s">
        <v>3049</v>
      </c>
      <c r="Q4119" s="24" t="s">
        <v>3050</v>
      </c>
      <c r="R4119" s="24" t="s">
        <v>968</v>
      </c>
    </row>
    <row r="4120" spans="1:18" ht="40.200000000000003">
      <c r="A4120" s="24">
        <v>4119</v>
      </c>
      <c r="B4120" s="24" t="s">
        <v>2311</v>
      </c>
      <c r="C4120" s="29">
        <v>202611023092</v>
      </c>
      <c r="D4120" s="24" t="s">
        <v>40</v>
      </c>
      <c r="E4120" s="24" t="s">
        <v>2312</v>
      </c>
      <c r="F4120" s="24" t="s">
        <v>3091</v>
      </c>
      <c r="G4120" s="24" t="s">
        <v>7514</v>
      </c>
      <c r="H4120" s="25" t="s">
        <v>14500</v>
      </c>
      <c r="I4120" s="24" t="s">
        <v>3152</v>
      </c>
      <c r="J4120" s="24" t="s">
        <v>3048</v>
      </c>
      <c r="K4120" s="26">
        <v>46078</v>
      </c>
      <c r="L4120" s="26">
        <v>46079</v>
      </c>
      <c r="M4120" s="26">
        <v>46079</v>
      </c>
      <c r="N4120" s="26">
        <v>47022</v>
      </c>
      <c r="O4120" s="24"/>
      <c r="P4120" s="24" t="s">
        <v>3326</v>
      </c>
      <c r="Q4120" s="24" t="s">
        <v>3174</v>
      </c>
      <c r="R4120" s="24" t="s">
        <v>968</v>
      </c>
    </row>
    <row r="4121" spans="1:18" ht="40.200000000000003">
      <c r="A4121" s="24">
        <v>4120</v>
      </c>
      <c r="B4121" s="24" t="s">
        <v>2316</v>
      </c>
      <c r="C4121" s="29">
        <v>202641023122</v>
      </c>
      <c r="D4121" s="24" t="s">
        <v>40</v>
      </c>
      <c r="E4121" s="24" t="s">
        <v>2317</v>
      </c>
      <c r="F4121" s="24" t="s">
        <v>3091</v>
      </c>
      <c r="G4121" s="24" t="s">
        <v>7514</v>
      </c>
      <c r="H4121" s="25" t="s">
        <v>14501</v>
      </c>
      <c r="I4121" s="24" t="s">
        <v>3152</v>
      </c>
      <c r="J4121" s="24" t="s">
        <v>3048</v>
      </c>
      <c r="K4121" s="26">
        <v>46078</v>
      </c>
      <c r="L4121" s="26">
        <v>46079</v>
      </c>
      <c r="M4121" s="26">
        <v>46079</v>
      </c>
      <c r="N4121" s="26">
        <v>47022</v>
      </c>
      <c r="O4121" s="24"/>
      <c r="P4121" s="24" t="s">
        <v>3634</v>
      </c>
      <c r="Q4121" s="24" t="s">
        <v>3322</v>
      </c>
      <c r="R4121" s="24" t="s">
        <v>968</v>
      </c>
    </row>
    <row r="4122" spans="1:18" ht="40.200000000000003">
      <c r="A4122" s="24">
        <v>4121</v>
      </c>
      <c r="B4122" s="24" t="s">
        <v>2303</v>
      </c>
      <c r="C4122" s="29">
        <v>202611023191</v>
      </c>
      <c r="D4122" s="24" t="s">
        <v>40</v>
      </c>
      <c r="E4122" s="24" t="s">
        <v>2304</v>
      </c>
      <c r="F4122" s="24" t="s">
        <v>3091</v>
      </c>
      <c r="G4122" s="24" t="s">
        <v>7514</v>
      </c>
      <c r="H4122" s="25" t="s">
        <v>14502</v>
      </c>
      <c r="I4122" s="24" t="s">
        <v>3152</v>
      </c>
      <c r="J4122" s="24" t="s">
        <v>3048</v>
      </c>
      <c r="K4122" s="26">
        <v>46078</v>
      </c>
      <c r="L4122" s="26">
        <v>46079</v>
      </c>
      <c r="M4122" s="26">
        <v>46079</v>
      </c>
      <c r="N4122" s="26">
        <v>47022</v>
      </c>
      <c r="O4122" s="24"/>
      <c r="P4122" s="24" t="s">
        <v>3173</v>
      </c>
      <c r="Q4122" s="24" t="s">
        <v>3174</v>
      </c>
      <c r="R4122" s="24" t="s">
        <v>968</v>
      </c>
    </row>
    <row r="4123" spans="1:18" ht="40.200000000000003">
      <c r="A4123" s="24">
        <v>4122</v>
      </c>
      <c r="B4123" s="24" t="s">
        <v>14503</v>
      </c>
      <c r="C4123" s="29">
        <v>202617023189</v>
      </c>
      <c r="D4123" s="24" t="s">
        <v>166</v>
      </c>
      <c r="E4123" s="24" t="s">
        <v>14504</v>
      </c>
      <c r="F4123" s="24" t="s">
        <v>3091</v>
      </c>
      <c r="G4123" s="24" t="s">
        <v>14505</v>
      </c>
      <c r="H4123" s="25" t="s">
        <v>14506</v>
      </c>
      <c r="I4123" s="24"/>
      <c r="J4123" s="24" t="s">
        <v>3048</v>
      </c>
      <c r="K4123" s="26">
        <v>46057</v>
      </c>
      <c r="L4123" s="26">
        <v>45153</v>
      </c>
      <c r="M4123" s="26">
        <v>46079</v>
      </c>
      <c r="N4123" s="24"/>
      <c r="O4123" s="26">
        <v>46079</v>
      </c>
      <c r="P4123" s="24" t="s">
        <v>3583</v>
      </c>
      <c r="Q4123" s="24" t="s">
        <v>3584</v>
      </c>
      <c r="R4123" s="24" t="s">
        <v>988</v>
      </c>
    </row>
    <row r="4124" spans="1:18" ht="40.200000000000003">
      <c r="A4124" s="24">
        <v>4123</v>
      </c>
      <c r="B4124" s="24" t="s">
        <v>14507</v>
      </c>
      <c r="C4124" s="29">
        <v>202647023139</v>
      </c>
      <c r="D4124" s="24" t="s">
        <v>113</v>
      </c>
      <c r="E4124" s="24" t="s">
        <v>14508</v>
      </c>
      <c r="F4124" s="24" t="s">
        <v>3091</v>
      </c>
      <c r="G4124" s="24" t="s">
        <v>14509</v>
      </c>
      <c r="H4124" s="25" t="s">
        <v>14510</v>
      </c>
      <c r="I4124" s="24"/>
      <c r="J4124" s="24" t="s">
        <v>3048</v>
      </c>
      <c r="K4124" s="26">
        <v>46043</v>
      </c>
      <c r="L4124" s="26">
        <v>45135</v>
      </c>
      <c r="M4124" s="26">
        <v>46079</v>
      </c>
      <c r="N4124" s="24"/>
      <c r="O4124" s="26">
        <v>46079</v>
      </c>
      <c r="P4124" s="24" t="s">
        <v>3120</v>
      </c>
      <c r="Q4124" s="24" t="s">
        <v>3121</v>
      </c>
      <c r="R4124" s="24" t="s">
        <v>988</v>
      </c>
    </row>
    <row r="4125" spans="1:18" ht="27">
      <c r="A4125" s="24">
        <v>4124</v>
      </c>
      <c r="B4125" s="24" t="s">
        <v>14511</v>
      </c>
      <c r="C4125" s="29">
        <v>202614023200</v>
      </c>
      <c r="D4125" s="24" t="s">
        <v>52</v>
      </c>
      <c r="E4125" s="24" t="s">
        <v>14512</v>
      </c>
      <c r="F4125" s="24" t="s">
        <v>3045</v>
      </c>
      <c r="G4125" s="24" t="s">
        <v>4870</v>
      </c>
      <c r="H4125" s="25" t="s">
        <v>10332</v>
      </c>
      <c r="I4125" s="24"/>
      <c r="J4125" s="24" t="s">
        <v>3048</v>
      </c>
      <c r="K4125" s="26">
        <v>46077</v>
      </c>
      <c r="L4125" s="26">
        <v>45758</v>
      </c>
      <c r="M4125" s="26">
        <v>46079</v>
      </c>
      <c r="N4125" s="24"/>
      <c r="O4125" s="26">
        <v>46079</v>
      </c>
      <c r="P4125" s="24" t="s">
        <v>3397</v>
      </c>
      <c r="Q4125" s="24" t="s">
        <v>3398</v>
      </c>
      <c r="R4125" s="24" t="s">
        <v>988</v>
      </c>
    </row>
    <row r="4126" spans="1:18" ht="40.200000000000003">
      <c r="A4126" s="24">
        <v>4125</v>
      </c>
      <c r="B4126" s="24" t="s">
        <v>14513</v>
      </c>
      <c r="C4126" s="29">
        <v>202614023030</v>
      </c>
      <c r="D4126" s="24" t="s">
        <v>52</v>
      </c>
      <c r="E4126" s="24" t="s">
        <v>14514</v>
      </c>
      <c r="F4126" s="24" t="s">
        <v>3045</v>
      </c>
      <c r="G4126" s="24" t="s">
        <v>4870</v>
      </c>
      <c r="H4126" s="25" t="s">
        <v>14515</v>
      </c>
      <c r="I4126" s="24"/>
      <c r="J4126" s="24" t="s">
        <v>3048</v>
      </c>
      <c r="K4126" s="26">
        <v>46077</v>
      </c>
      <c r="L4126" s="26">
        <v>45762</v>
      </c>
      <c r="M4126" s="26">
        <v>46079</v>
      </c>
      <c r="N4126" s="24"/>
      <c r="O4126" s="26">
        <v>46079</v>
      </c>
      <c r="P4126" s="24" t="s">
        <v>3135</v>
      </c>
      <c r="Q4126" s="24" t="s">
        <v>3136</v>
      </c>
      <c r="R4126" s="24" t="s">
        <v>988</v>
      </c>
    </row>
    <row r="4127" spans="1:18" ht="40.200000000000003">
      <c r="A4127" s="24">
        <v>4126</v>
      </c>
      <c r="B4127" s="24" t="s">
        <v>14516</v>
      </c>
      <c r="C4127" s="29">
        <v>202617023162</v>
      </c>
      <c r="D4127" s="24" t="s">
        <v>49</v>
      </c>
      <c r="E4127" s="24" t="s">
        <v>14517</v>
      </c>
      <c r="F4127" s="24" t="s">
        <v>3066</v>
      </c>
      <c r="G4127" s="24" t="s">
        <v>3067</v>
      </c>
      <c r="H4127" s="25" t="s">
        <v>14518</v>
      </c>
      <c r="I4127" s="24"/>
      <c r="J4127" s="24" t="s">
        <v>3162</v>
      </c>
      <c r="K4127" s="26">
        <v>45978</v>
      </c>
      <c r="L4127" s="26">
        <v>45320</v>
      </c>
      <c r="M4127" s="26">
        <v>46079</v>
      </c>
      <c r="N4127" s="24"/>
      <c r="O4127" s="26">
        <v>46136</v>
      </c>
      <c r="P4127" s="24" t="s">
        <v>3173</v>
      </c>
      <c r="Q4127" s="24" t="s">
        <v>3174</v>
      </c>
      <c r="R4127" s="24" t="s">
        <v>988</v>
      </c>
    </row>
    <row r="4128" spans="1:18" ht="53.4">
      <c r="A4128" s="24">
        <v>4127</v>
      </c>
      <c r="B4128" s="24" t="s">
        <v>14519</v>
      </c>
      <c r="C4128" s="29">
        <v>202621023045</v>
      </c>
      <c r="D4128" s="24" t="s">
        <v>45</v>
      </c>
      <c r="E4128" s="24" t="s">
        <v>14520</v>
      </c>
      <c r="F4128" s="24" t="s">
        <v>3052</v>
      </c>
      <c r="G4128" s="24" t="s">
        <v>45</v>
      </c>
      <c r="H4128" s="25" t="s">
        <v>14521</v>
      </c>
      <c r="I4128" s="24" t="s">
        <v>23</v>
      </c>
      <c r="J4128" s="24" t="s">
        <v>3048</v>
      </c>
      <c r="K4128" s="26">
        <v>46042</v>
      </c>
      <c r="L4128" s="26">
        <v>46079</v>
      </c>
      <c r="M4128" s="26">
        <v>46079</v>
      </c>
      <c r="N4128" s="24"/>
      <c r="O4128" s="26">
        <v>46079</v>
      </c>
      <c r="P4128" s="24" t="s">
        <v>3168</v>
      </c>
      <c r="Q4128" s="24" t="s">
        <v>3050</v>
      </c>
      <c r="R4128" s="24" t="s">
        <v>988</v>
      </c>
    </row>
    <row r="4129" spans="1:18" ht="27">
      <c r="A4129" s="24">
        <v>4128</v>
      </c>
      <c r="B4129" s="24" t="s">
        <v>14522</v>
      </c>
      <c r="C4129" s="29">
        <v>202621023032</v>
      </c>
      <c r="D4129" s="24" t="s">
        <v>45</v>
      </c>
      <c r="E4129" s="24" t="s">
        <v>14523</v>
      </c>
      <c r="F4129" s="24" t="s">
        <v>3052</v>
      </c>
      <c r="G4129" s="24" t="s">
        <v>45</v>
      </c>
      <c r="H4129" s="25" t="s">
        <v>14524</v>
      </c>
      <c r="I4129" s="24" t="s">
        <v>23</v>
      </c>
      <c r="J4129" s="24" t="s">
        <v>3048</v>
      </c>
      <c r="K4129" s="26">
        <v>46043</v>
      </c>
      <c r="L4129" s="26">
        <v>46079</v>
      </c>
      <c r="M4129" s="26">
        <v>46079</v>
      </c>
      <c r="N4129" s="24"/>
      <c r="O4129" s="26">
        <v>46079</v>
      </c>
      <c r="P4129" s="24" t="s">
        <v>3305</v>
      </c>
      <c r="Q4129" s="24" t="s">
        <v>3306</v>
      </c>
      <c r="R4129" s="24" t="s">
        <v>988</v>
      </c>
    </row>
    <row r="4130" spans="1:18" ht="66.599999999999994">
      <c r="A4130" s="24">
        <v>4129</v>
      </c>
      <c r="B4130" s="24" t="s">
        <v>14525</v>
      </c>
      <c r="C4130" s="29">
        <v>202617023197</v>
      </c>
      <c r="D4130" s="24" t="s">
        <v>205</v>
      </c>
      <c r="E4130" s="24" t="s">
        <v>14526</v>
      </c>
      <c r="F4130" s="24" t="s">
        <v>3342</v>
      </c>
      <c r="G4130" s="24" t="s">
        <v>6013</v>
      </c>
      <c r="H4130" s="25" t="s">
        <v>14527</v>
      </c>
      <c r="I4130" s="24"/>
      <c r="J4130" s="24" t="s">
        <v>3048</v>
      </c>
      <c r="K4130" s="26">
        <v>46034</v>
      </c>
      <c r="L4130" s="26">
        <v>45142</v>
      </c>
      <c r="M4130" s="26">
        <v>46079</v>
      </c>
      <c r="N4130" s="24"/>
      <c r="O4130" s="26">
        <v>46079</v>
      </c>
      <c r="P4130" s="24" t="s">
        <v>3695</v>
      </c>
      <c r="Q4130" s="24" t="s">
        <v>3085</v>
      </c>
      <c r="R4130" s="24" t="s">
        <v>988</v>
      </c>
    </row>
    <row r="4131" spans="1:18" ht="53.4">
      <c r="A4131" s="24">
        <v>4130</v>
      </c>
      <c r="B4131" s="24" t="s">
        <v>14528</v>
      </c>
      <c r="C4131" s="29">
        <v>202617023014</v>
      </c>
      <c r="D4131" s="24" t="s">
        <v>232</v>
      </c>
      <c r="E4131" s="24" t="s">
        <v>14529</v>
      </c>
      <c r="F4131" s="24" t="s">
        <v>3177</v>
      </c>
      <c r="G4131" s="24" t="s">
        <v>9159</v>
      </c>
      <c r="H4131" s="25" t="s">
        <v>14530</v>
      </c>
      <c r="I4131" s="24"/>
      <c r="J4131" s="24" t="s">
        <v>3048</v>
      </c>
      <c r="K4131" s="26">
        <v>46038</v>
      </c>
      <c r="L4131" s="26">
        <v>45181</v>
      </c>
      <c r="M4131" s="26">
        <v>46079</v>
      </c>
      <c r="N4131" s="24"/>
      <c r="O4131" s="26">
        <v>46079</v>
      </c>
      <c r="P4131" s="24" t="s">
        <v>3695</v>
      </c>
      <c r="Q4131" s="24" t="s">
        <v>3085</v>
      </c>
      <c r="R4131" s="24" t="s">
        <v>988</v>
      </c>
    </row>
    <row r="4132" spans="1:18" ht="40.200000000000003">
      <c r="A4132" s="24">
        <v>4131</v>
      </c>
      <c r="B4132" s="24" t="s">
        <v>14531</v>
      </c>
      <c r="C4132" s="29">
        <v>202647023214</v>
      </c>
      <c r="D4132" s="24" t="s">
        <v>546</v>
      </c>
      <c r="E4132" s="24" t="s">
        <v>14532</v>
      </c>
      <c r="F4132" s="24" t="s">
        <v>3045</v>
      </c>
      <c r="G4132" s="24" t="s">
        <v>14533</v>
      </c>
      <c r="H4132" s="25" t="s">
        <v>14534</v>
      </c>
      <c r="I4132" s="24"/>
      <c r="J4132" s="24" t="s">
        <v>3048</v>
      </c>
      <c r="K4132" s="26">
        <v>46041</v>
      </c>
      <c r="L4132" s="26">
        <v>45252</v>
      </c>
      <c r="M4132" s="26">
        <v>46079</v>
      </c>
      <c r="N4132" s="24"/>
      <c r="O4132" s="26">
        <v>46079</v>
      </c>
      <c r="P4132" s="24" t="s">
        <v>3410</v>
      </c>
      <c r="Q4132" s="24" t="s">
        <v>3150</v>
      </c>
      <c r="R4132" s="24" t="s">
        <v>988</v>
      </c>
    </row>
    <row r="4133" spans="1:18" ht="53.4">
      <c r="A4133" s="24">
        <v>4132</v>
      </c>
      <c r="B4133" s="24" t="s">
        <v>14535</v>
      </c>
      <c r="C4133" s="29">
        <v>202617022999</v>
      </c>
      <c r="D4133" s="24" t="s">
        <v>32</v>
      </c>
      <c r="E4133" s="24" t="s">
        <v>14536</v>
      </c>
      <c r="F4133" s="24" t="s">
        <v>3066</v>
      </c>
      <c r="G4133" s="24" t="s">
        <v>3067</v>
      </c>
      <c r="H4133" s="25" t="s">
        <v>14537</v>
      </c>
      <c r="I4133" s="24"/>
      <c r="J4133" s="24" t="s">
        <v>3048</v>
      </c>
      <c r="K4133" s="26">
        <v>46077</v>
      </c>
      <c r="L4133" s="26">
        <v>45141</v>
      </c>
      <c r="M4133" s="26">
        <v>46079</v>
      </c>
      <c r="N4133" s="24"/>
      <c r="O4133" s="26">
        <v>46079</v>
      </c>
      <c r="P4133" s="24" t="s">
        <v>3204</v>
      </c>
      <c r="Q4133" s="24" t="s">
        <v>3205</v>
      </c>
      <c r="R4133" s="24" t="s">
        <v>988</v>
      </c>
    </row>
    <row r="4134" spans="1:18" ht="40.200000000000003">
      <c r="A4134" s="24">
        <v>4133</v>
      </c>
      <c r="B4134" s="24" t="s">
        <v>14538</v>
      </c>
      <c r="C4134" s="29">
        <v>202647023061</v>
      </c>
      <c r="D4134" s="24" t="s">
        <v>410</v>
      </c>
      <c r="E4134" s="24" t="s">
        <v>14539</v>
      </c>
      <c r="F4134" s="24"/>
      <c r="G4134" s="24" t="s">
        <v>14540</v>
      </c>
      <c r="H4134" s="25" t="s">
        <v>14541</v>
      </c>
      <c r="I4134" s="24"/>
      <c r="J4134" s="24" t="s">
        <v>3048</v>
      </c>
      <c r="K4134" s="26">
        <v>46064</v>
      </c>
      <c r="L4134" s="26">
        <v>45138</v>
      </c>
      <c r="M4134" s="26">
        <v>46079</v>
      </c>
      <c r="N4134" s="24"/>
      <c r="O4134" s="26">
        <v>46079</v>
      </c>
      <c r="P4134" s="24" t="s">
        <v>3228</v>
      </c>
      <c r="Q4134" s="24" t="s">
        <v>3229</v>
      </c>
      <c r="R4134" s="24" t="s">
        <v>988</v>
      </c>
    </row>
    <row r="4135" spans="1:18" ht="27">
      <c r="A4135" s="24">
        <v>4134</v>
      </c>
      <c r="B4135" s="24" t="s">
        <v>14542</v>
      </c>
      <c r="C4135" s="29">
        <v>202621023031</v>
      </c>
      <c r="D4135" s="24" t="s">
        <v>41</v>
      </c>
      <c r="E4135" s="24" t="s">
        <v>14543</v>
      </c>
      <c r="F4135" s="24" t="s">
        <v>3052</v>
      </c>
      <c r="G4135" s="24" t="s">
        <v>41</v>
      </c>
      <c r="H4135" s="25" t="s">
        <v>14544</v>
      </c>
      <c r="I4135" s="24" t="s">
        <v>23</v>
      </c>
      <c r="J4135" s="24" t="s">
        <v>3048</v>
      </c>
      <c r="K4135" s="26">
        <v>46030</v>
      </c>
      <c r="L4135" s="26">
        <v>46079</v>
      </c>
      <c r="M4135" s="26">
        <v>46079</v>
      </c>
      <c r="N4135" s="24"/>
      <c r="O4135" s="26">
        <v>46079</v>
      </c>
      <c r="P4135" s="24" t="s">
        <v>3404</v>
      </c>
      <c r="Q4135" s="24" t="s">
        <v>3405</v>
      </c>
      <c r="R4135" s="24" t="s">
        <v>988</v>
      </c>
    </row>
    <row r="4136" spans="1:18" ht="40.200000000000003">
      <c r="A4136" s="24">
        <v>4135</v>
      </c>
      <c r="B4136" s="24" t="s">
        <v>14545</v>
      </c>
      <c r="C4136" s="29">
        <v>202621023153</v>
      </c>
      <c r="D4136" s="24" t="s">
        <v>41</v>
      </c>
      <c r="E4136" s="24" t="s">
        <v>14546</v>
      </c>
      <c r="F4136" s="24" t="s">
        <v>3052</v>
      </c>
      <c r="G4136" s="24" t="s">
        <v>41</v>
      </c>
      <c r="H4136" s="25" t="s">
        <v>14547</v>
      </c>
      <c r="I4136" s="24" t="s">
        <v>23</v>
      </c>
      <c r="J4136" s="24" t="s">
        <v>3048</v>
      </c>
      <c r="K4136" s="26">
        <v>46055</v>
      </c>
      <c r="L4136" s="26">
        <v>46079</v>
      </c>
      <c r="M4136" s="26">
        <v>46079</v>
      </c>
      <c r="N4136" s="24"/>
      <c r="O4136" s="26">
        <v>46079</v>
      </c>
      <c r="P4136" s="24" t="s">
        <v>3388</v>
      </c>
      <c r="Q4136" s="24" t="s">
        <v>3389</v>
      </c>
      <c r="R4136" s="24" t="s">
        <v>988</v>
      </c>
    </row>
    <row r="4137" spans="1:18" ht="27">
      <c r="A4137" s="24">
        <v>4136</v>
      </c>
      <c r="B4137" s="24" t="s">
        <v>2313</v>
      </c>
      <c r="C4137" s="29">
        <v>202621023120</v>
      </c>
      <c r="D4137" s="24" t="s">
        <v>402</v>
      </c>
      <c r="E4137" s="24" t="s">
        <v>649</v>
      </c>
      <c r="F4137" s="24" t="s">
        <v>3052</v>
      </c>
      <c r="G4137" s="24" t="s">
        <v>402</v>
      </c>
      <c r="H4137" s="25" t="s">
        <v>14548</v>
      </c>
      <c r="I4137" s="24" t="s">
        <v>3152</v>
      </c>
      <c r="J4137" s="24" t="s">
        <v>3048</v>
      </c>
      <c r="K4137" s="26">
        <v>46020</v>
      </c>
      <c r="L4137" s="26">
        <v>46079</v>
      </c>
      <c r="M4137" s="26">
        <v>46079</v>
      </c>
      <c r="N4137" s="26">
        <v>47022</v>
      </c>
      <c r="O4137" s="24"/>
      <c r="P4137" s="24" t="s">
        <v>3120</v>
      </c>
      <c r="Q4137" s="24" t="s">
        <v>3121</v>
      </c>
      <c r="R4137" s="24" t="s">
        <v>968</v>
      </c>
    </row>
    <row r="4138" spans="1:18" ht="40.200000000000003">
      <c r="A4138" s="24">
        <v>4137</v>
      </c>
      <c r="B4138" s="24" t="s">
        <v>14549</v>
      </c>
      <c r="C4138" s="29">
        <v>202617023124</v>
      </c>
      <c r="D4138" s="24" t="s">
        <v>34</v>
      </c>
      <c r="E4138" s="24" t="s">
        <v>14550</v>
      </c>
      <c r="F4138" s="24" t="s">
        <v>3066</v>
      </c>
      <c r="G4138" s="24" t="s">
        <v>3067</v>
      </c>
      <c r="H4138" s="25" t="s">
        <v>14551</v>
      </c>
      <c r="I4138" s="24"/>
      <c r="J4138" s="24" t="s">
        <v>3048</v>
      </c>
      <c r="K4138" s="26">
        <v>46077</v>
      </c>
      <c r="L4138" s="26">
        <v>45175</v>
      </c>
      <c r="M4138" s="26">
        <v>46079</v>
      </c>
      <c r="N4138" s="24"/>
      <c r="O4138" s="26">
        <v>46079</v>
      </c>
      <c r="P4138" s="24" t="s">
        <v>3204</v>
      </c>
      <c r="Q4138" s="24" t="s">
        <v>3205</v>
      </c>
      <c r="R4138" s="24" t="s">
        <v>988</v>
      </c>
    </row>
    <row r="4139" spans="1:18" ht="40.200000000000003">
      <c r="A4139" s="24">
        <v>4138</v>
      </c>
      <c r="B4139" s="24" t="s">
        <v>14552</v>
      </c>
      <c r="C4139" s="29">
        <v>202617023142</v>
      </c>
      <c r="D4139" s="24" t="s">
        <v>75</v>
      </c>
      <c r="E4139" s="24" t="s">
        <v>14553</v>
      </c>
      <c r="F4139" s="24" t="s">
        <v>3066</v>
      </c>
      <c r="G4139" s="24" t="s">
        <v>3319</v>
      </c>
      <c r="H4139" s="25" t="s">
        <v>14554</v>
      </c>
      <c r="I4139" s="24"/>
      <c r="J4139" s="24" t="s">
        <v>3048</v>
      </c>
      <c r="K4139" s="26">
        <v>46059</v>
      </c>
      <c r="L4139" s="26">
        <v>45295</v>
      </c>
      <c r="M4139" s="26">
        <v>46079</v>
      </c>
      <c r="N4139" s="24"/>
      <c r="O4139" s="26">
        <v>46079</v>
      </c>
      <c r="P4139" s="24" t="s">
        <v>3682</v>
      </c>
      <c r="Q4139" s="24" t="s">
        <v>3683</v>
      </c>
      <c r="R4139" s="24" t="s">
        <v>988</v>
      </c>
    </row>
    <row r="4140" spans="1:18" ht="27">
      <c r="A4140" s="24">
        <v>4139</v>
      </c>
      <c r="B4140" s="24" t="s">
        <v>14555</v>
      </c>
      <c r="C4140" s="29">
        <v>202628023054</v>
      </c>
      <c r="D4140" s="24" t="s">
        <v>31</v>
      </c>
      <c r="E4140" s="24" t="s">
        <v>14556</v>
      </c>
      <c r="F4140" s="24" t="s">
        <v>3091</v>
      </c>
      <c r="G4140" s="24" t="s">
        <v>31</v>
      </c>
      <c r="H4140" s="25" t="s">
        <v>14557</v>
      </c>
      <c r="I4140" s="24"/>
      <c r="J4140" s="24" t="s">
        <v>3048</v>
      </c>
      <c r="K4140" s="26">
        <v>46076</v>
      </c>
      <c r="L4140" s="26">
        <v>46079</v>
      </c>
      <c r="M4140" s="26">
        <v>46079</v>
      </c>
      <c r="N4140" s="24"/>
      <c r="O4140" s="26">
        <v>46079</v>
      </c>
      <c r="P4140" s="24" t="s">
        <v>8184</v>
      </c>
      <c r="Q4140" s="24" t="s">
        <v>5147</v>
      </c>
      <c r="R4140" s="24" t="s">
        <v>988</v>
      </c>
    </row>
    <row r="4141" spans="1:18" ht="27">
      <c r="A4141" s="24">
        <v>4140</v>
      </c>
      <c r="B4141" s="24" t="s">
        <v>14558</v>
      </c>
      <c r="C4141" s="29">
        <v>202628023055</v>
      </c>
      <c r="D4141" s="24" t="s">
        <v>31</v>
      </c>
      <c r="E4141" s="24" t="s">
        <v>14559</v>
      </c>
      <c r="F4141" s="24" t="s">
        <v>3091</v>
      </c>
      <c r="G4141" s="24" t="s">
        <v>31</v>
      </c>
      <c r="H4141" s="25" t="s">
        <v>14557</v>
      </c>
      <c r="I4141" s="24"/>
      <c r="J4141" s="24" t="s">
        <v>3048</v>
      </c>
      <c r="K4141" s="26">
        <v>46076</v>
      </c>
      <c r="L4141" s="26">
        <v>46079</v>
      </c>
      <c r="M4141" s="26">
        <v>46079</v>
      </c>
      <c r="N4141" s="24"/>
      <c r="O4141" s="26">
        <v>46079</v>
      </c>
      <c r="P4141" s="24" t="s">
        <v>8184</v>
      </c>
      <c r="Q4141" s="24" t="s">
        <v>5147</v>
      </c>
      <c r="R4141" s="24" t="s">
        <v>988</v>
      </c>
    </row>
    <row r="4142" spans="1:18" ht="27">
      <c r="A4142" s="24">
        <v>4141</v>
      </c>
      <c r="B4142" s="24" t="s">
        <v>14560</v>
      </c>
      <c r="C4142" s="29">
        <v>202628023206</v>
      </c>
      <c r="D4142" s="24" t="s">
        <v>31</v>
      </c>
      <c r="E4142" s="24" t="s">
        <v>14561</v>
      </c>
      <c r="F4142" s="24" t="s">
        <v>3091</v>
      </c>
      <c r="G4142" s="24" t="s">
        <v>31</v>
      </c>
      <c r="H4142" s="25" t="s">
        <v>14557</v>
      </c>
      <c r="I4142" s="24"/>
      <c r="J4142" s="24" t="s">
        <v>3048</v>
      </c>
      <c r="K4142" s="26">
        <v>46076</v>
      </c>
      <c r="L4142" s="26">
        <v>46079</v>
      </c>
      <c r="M4142" s="26">
        <v>46079</v>
      </c>
      <c r="N4142" s="24"/>
      <c r="O4142" s="26">
        <v>46080</v>
      </c>
      <c r="P4142" s="24" t="s">
        <v>8184</v>
      </c>
      <c r="Q4142" s="24" t="s">
        <v>5147</v>
      </c>
      <c r="R4142" s="24" t="s">
        <v>988</v>
      </c>
    </row>
    <row r="4143" spans="1:18" ht="40.200000000000003">
      <c r="A4143" s="24">
        <v>4142</v>
      </c>
      <c r="B4143" s="24" t="s">
        <v>2322</v>
      </c>
      <c r="C4143" s="29">
        <v>202641023902</v>
      </c>
      <c r="D4143" s="24" t="s">
        <v>33</v>
      </c>
      <c r="E4143" s="24" t="s">
        <v>2323</v>
      </c>
      <c r="F4143" s="24" t="s">
        <v>3052</v>
      </c>
      <c r="G4143" s="24" t="s">
        <v>3319</v>
      </c>
      <c r="H4143" s="25" t="s">
        <v>14562</v>
      </c>
      <c r="I4143" s="24" t="s">
        <v>3152</v>
      </c>
      <c r="J4143" s="24" t="s">
        <v>3048</v>
      </c>
      <c r="K4143" s="26">
        <v>46078</v>
      </c>
      <c r="L4143" s="26">
        <v>46080</v>
      </c>
      <c r="M4143" s="26">
        <v>46080</v>
      </c>
      <c r="N4143" s="26">
        <v>47023</v>
      </c>
      <c r="O4143" s="24"/>
      <c r="P4143" s="24" t="s">
        <v>4128</v>
      </c>
      <c r="Q4143" s="24" t="s">
        <v>3360</v>
      </c>
      <c r="R4143" s="24" t="s">
        <v>968</v>
      </c>
    </row>
    <row r="4144" spans="1:18" ht="53.4">
      <c r="A4144" s="24">
        <v>4143</v>
      </c>
      <c r="B4144" s="24" t="s">
        <v>2324</v>
      </c>
      <c r="C4144" s="29">
        <v>202641023527</v>
      </c>
      <c r="D4144" s="24" t="s">
        <v>33</v>
      </c>
      <c r="E4144" s="24" t="s">
        <v>2325</v>
      </c>
      <c r="F4144" s="24" t="s">
        <v>3052</v>
      </c>
      <c r="G4144" s="24" t="s">
        <v>3319</v>
      </c>
      <c r="H4144" s="25" t="s">
        <v>14563</v>
      </c>
      <c r="I4144" s="24" t="s">
        <v>3152</v>
      </c>
      <c r="J4144" s="24" t="s">
        <v>3048</v>
      </c>
      <c r="K4144" s="26">
        <v>46079</v>
      </c>
      <c r="L4144" s="26">
        <v>46080</v>
      </c>
      <c r="M4144" s="26">
        <v>46080</v>
      </c>
      <c r="N4144" s="26">
        <v>47023</v>
      </c>
      <c r="O4144" s="24"/>
      <c r="P4144" s="24" t="s">
        <v>3326</v>
      </c>
      <c r="Q4144" s="24" t="s">
        <v>3174</v>
      </c>
      <c r="R4144" s="24" t="s">
        <v>968</v>
      </c>
    </row>
    <row r="4145" spans="1:18" ht="66.599999999999994">
      <c r="A4145" s="24">
        <v>4144</v>
      </c>
      <c r="B4145" s="24" t="s">
        <v>14564</v>
      </c>
      <c r="C4145" s="29">
        <v>202647023456</v>
      </c>
      <c r="D4145" s="24" t="s">
        <v>524</v>
      </c>
      <c r="E4145" s="24" t="s">
        <v>14565</v>
      </c>
      <c r="F4145" s="24" t="s">
        <v>3066</v>
      </c>
      <c r="G4145" s="24" t="s">
        <v>14566</v>
      </c>
      <c r="H4145" s="25" t="s">
        <v>14567</v>
      </c>
      <c r="I4145" s="24"/>
      <c r="J4145" s="24" t="s">
        <v>3048</v>
      </c>
      <c r="K4145" s="26">
        <v>46045</v>
      </c>
      <c r="L4145" s="26">
        <v>45138</v>
      </c>
      <c r="M4145" s="26">
        <v>46080</v>
      </c>
      <c r="N4145" s="24"/>
      <c r="O4145" s="26">
        <v>46080</v>
      </c>
      <c r="P4145" s="24" t="s">
        <v>3321</v>
      </c>
      <c r="Q4145" s="24" t="s">
        <v>3322</v>
      </c>
      <c r="R4145" s="24" t="s">
        <v>988</v>
      </c>
    </row>
    <row r="4146" spans="1:18" ht="27">
      <c r="A4146" s="24">
        <v>4145</v>
      </c>
      <c r="B4146" s="24" t="s">
        <v>2326</v>
      </c>
      <c r="C4146" s="29">
        <v>202621023498</v>
      </c>
      <c r="D4146" s="24" t="s">
        <v>125</v>
      </c>
      <c r="E4146" s="24" t="s">
        <v>2327</v>
      </c>
      <c r="F4146" s="24" t="s">
        <v>3052</v>
      </c>
      <c r="G4146" s="24" t="s">
        <v>4304</v>
      </c>
      <c r="H4146" s="25" t="s">
        <v>14568</v>
      </c>
      <c r="I4146" s="24" t="s">
        <v>3152</v>
      </c>
      <c r="J4146" s="24" t="s">
        <v>3048</v>
      </c>
      <c r="K4146" s="26">
        <v>46080</v>
      </c>
      <c r="L4146" s="26">
        <v>46080</v>
      </c>
      <c r="M4146" s="26">
        <v>46080</v>
      </c>
      <c r="N4146" s="26">
        <v>47023</v>
      </c>
      <c r="O4146" s="24"/>
      <c r="P4146" s="24" t="s">
        <v>3228</v>
      </c>
      <c r="Q4146" s="24" t="s">
        <v>3229</v>
      </c>
      <c r="R4146" s="24" t="s">
        <v>968</v>
      </c>
    </row>
    <row r="4147" spans="1:18" ht="40.200000000000003">
      <c r="A4147" s="24">
        <v>4146</v>
      </c>
      <c r="B4147" s="24" t="s">
        <v>2328</v>
      </c>
      <c r="C4147" s="29">
        <v>202621023489</v>
      </c>
      <c r="D4147" s="24" t="s">
        <v>125</v>
      </c>
      <c r="E4147" s="24" t="s">
        <v>2329</v>
      </c>
      <c r="F4147" s="24" t="s">
        <v>3052</v>
      </c>
      <c r="G4147" s="24" t="s">
        <v>4304</v>
      </c>
      <c r="H4147" s="25" t="s">
        <v>14569</v>
      </c>
      <c r="I4147" s="24" t="s">
        <v>3152</v>
      </c>
      <c r="J4147" s="24" t="s">
        <v>3048</v>
      </c>
      <c r="K4147" s="26">
        <v>46080</v>
      </c>
      <c r="L4147" s="26">
        <v>46080</v>
      </c>
      <c r="M4147" s="26">
        <v>46080</v>
      </c>
      <c r="N4147" s="26">
        <v>47023</v>
      </c>
      <c r="O4147" s="24"/>
      <c r="P4147" s="24" t="s">
        <v>3228</v>
      </c>
      <c r="Q4147" s="24" t="s">
        <v>3229</v>
      </c>
      <c r="R4147" s="24" t="s">
        <v>968</v>
      </c>
    </row>
    <row r="4148" spans="1:18" ht="40.200000000000003">
      <c r="A4148" s="24">
        <v>4147</v>
      </c>
      <c r="B4148" s="24" t="s">
        <v>14570</v>
      </c>
      <c r="C4148" s="29">
        <v>202644023327</v>
      </c>
      <c r="D4148" s="24" t="s">
        <v>39</v>
      </c>
      <c r="E4148" s="24" t="s">
        <v>14571</v>
      </c>
      <c r="F4148" s="24" t="s">
        <v>3165</v>
      </c>
      <c r="G4148" s="24" t="s">
        <v>3166</v>
      </c>
      <c r="H4148" s="25" t="s">
        <v>14572</v>
      </c>
      <c r="I4148" s="24"/>
      <c r="J4148" s="24" t="s">
        <v>3048</v>
      </c>
      <c r="K4148" s="26">
        <v>46031</v>
      </c>
      <c r="L4148" s="26">
        <v>45716</v>
      </c>
      <c r="M4148" s="26">
        <v>46080</v>
      </c>
      <c r="N4148" s="24"/>
      <c r="O4148" s="26">
        <v>46080</v>
      </c>
      <c r="P4148" s="24" t="s">
        <v>3079</v>
      </c>
      <c r="Q4148" s="24" t="s">
        <v>3080</v>
      </c>
      <c r="R4148" s="24" t="s">
        <v>988</v>
      </c>
    </row>
    <row r="4149" spans="1:18" ht="53.4">
      <c r="A4149" s="24">
        <v>4148</v>
      </c>
      <c r="B4149" s="24" t="s">
        <v>14573</v>
      </c>
      <c r="C4149" s="29">
        <v>202641023924</v>
      </c>
      <c r="D4149" s="24" t="s">
        <v>39</v>
      </c>
      <c r="E4149" s="24" t="s">
        <v>14574</v>
      </c>
      <c r="F4149" s="24" t="s">
        <v>3165</v>
      </c>
      <c r="G4149" s="24" t="s">
        <v>3166</v>
      </c>
      <c r="H4149" s="25" t="s">
        <v>14575</v>
      </c>
      <c r="I4149" s="24" t="s">
        <v>23</v>
      </c>
      <c r="J4149" s="24" t="s">
        <v>3048</v>
      </c>
      <c r="K4149" s="26">
        <v>46010</v>
      </c>
      <c r="L4149" s="26">
        <v>46080</v>
      </c>
      <c r="M4149" s="26">
        <v>46080</v>
      </c>
      <c r="N4149" s="24"/>
      <c r="O4149" s="26">
        <v>46080</v>
      </c>
      <c r="P4149" s="24" t="s">
        <v>4128</v>
      </c>
      <c r="Q4149" s="24" t="s">
        <v>3360</v>
      </c>
      <c r="R4149" s="24" t="s">
        <v>988</v>
      </c>
    </row>
    <row r="4150" spans="1:18" ht="27">
      <c r="A4150" s="24">
        <v>4149</v>
      </c>
      <c r="B4150" s="24" t="s">
        <v>14576</v>
      </c>
      <c r="C4150" s="29">
        <v>202644023415</v>
      </c>
      <c r="D4150" s="24" t="s">
        <v>39</v>
      </c>
      <c r="E4150" s="24" t="s">
        <v>14577</v>
      </c>
      <c r="F4150" s="24" t="s">
        <v>3165</v>
      </c>
      <c r="G4150" s="24" t="s">
        <v>3166</v>
      </c>
      <c r="H4150" s="25" t="s">
        <v>14578</v>
      </c>
      <c r="I4150" s="24"/>
      <c r="J4150" s="24" t="s">
        <v>3048</v>
      </c>
      <c r="K4150" s="26">
        <v>46064</v>
      </c>
      <c r="L4150" s="26">
        <v>45740</v>
      </c>
      <c r="M4150" s="26">
        <v>46080</v>
      </c>
      <c r="N4150" s="24"/>
      <c r="O4150" s="26">
        <v>46080</v>
      </c>
      <c r="P4150" s="24" t="s">
        <v>3278</v>
      </c>
      <c r="Q4150" s="24" t="s">
        <v>3279</v>
      </c>
      <c r="R4150" s="24" t="s">
        <v>988</v>
      </c>
    </row>
    <row r="4151" spans="1:18" ht="53.4">
      <c r="A4151" s="24">
        <v>4150</v>
      </c>
      <c r="B4151" s="24" t="s">
        <v>14579</v>
      </c>
      <c r="C4151" s="29">
        <v>202617023512</v>
      </c>
      <c r="D4151" s="24" t="s">
        <v>180</v>
      </c>
      <c r="E4151" s="24" t="s">
        <v>14580</v>
      </c>
      <c r="F4151" s="24" t="s">
        <v>3091</v>
      </c>
      <c r="G4151" s="24" t="s">
        <v>7917</v>
      </c>
      <c r="H4151" s="25" t="s">
        <v>14581</v>
      </c>
      <c r="I4151" s="24"/>
      <c r="J4151" s="24" t="s">
        <v>3048</v>
      </c>
      <c r="K4151" s="26">
        <v>46010</v>
      </c>
      <c r="L4151" s="26">
        <v>45138</v>
      </c>
      <c r="M4151" s="26">
        <v>46080</v>
      </c>
      <c r="N4151" s="24"/>
      <c r="O4151" s="26">
        <v>46080</v>
      </c>
      <c r="P4151" s="24" t="s">
        <v>3109</v>
      </c>
      <c r="Q4151" s="24" t="s">
        <v>3110</v>
      </c>
      <c r="R4151" s="24" t="s">
        <v>988</v>
      </c>
    </row>
    <row r="4152" spans="1:18" ht="27">
      <c r="A4152" s="24">
        <v>4151</v>
      </c>
      <c r="B4152" s="24" t="s">
        <v>14582</v>
      </c>
      <c r="C4152" s="29">
        <v>202644023504</v>
      </c>
      <c r="D4152" s="24" t="s">
        <v>112</v>
      </c>
      <c r="E4152" s="24" t="s">
        <v>14583</v>
      </c>
      <c r="F4152" s="24" t="s">
        <v>3045</v>
      </c>
      <c r="G4152" s="24" t="s">
        <v>5680</v>
      </c>
      <c r="H4152" s="25" t="s">
        <v>14112</v>
      </c>
      <c r="I4152" s="24"/>
      <c r="J4152" s="24" t="s">
        <v>3048</v>
      </c>
      <c r="K4152" s="26">
        <v>46071</v>
      </c>
      <c r="L4152" s="26">
        <v>45741</v>
      </c>
      <c r="M4152" s="26">
        <v>46080</v>
      </c>
      <c r="N4152" s="24"/>
      <c r="O4152" s="26">
        <v>46080</v>
      </c>
      <c r="P4152" s="24" t="s">
        <v>4491</v>
      </c>
      <c r="Q4152" s="24" t="s">
        <v>3279</v>
      </c>
      <c r="R4152" s="24" t="s">
        <v>988</v>
      </c>
    </row>
    <row r="4153" spans="1:18" ht="40.200000000000003">
      <c r="A4153" s="24">
        <v>4152</v>
      </c>
      <c r="B4153" s="24" t="s">
        <v>2330</v>
      </c>
      <c r="C4153" s="29">
        <v>202641023332</v>
      </c>
      <c r="D4153" s="24" t="s">
        <v>40</v>
      </c>
      <c r="E4153" s="24" t="s">
        <v>2331</v>
      </c>
      <c r="F4153" s="24" t="s">
        <v>3091</v>
      </c>
      <c r="G4153" s="24" t="s">
        <v>7514</v>
      </c>
      <c r="H4153" s="25" t="s">
        <v>14584</v>
      </c>
      <c r="I4153" s="24" t="s">
        <v>3152</v>
      </c>
      <c r="J4153" s="24" t="s">
        <v>3048</v>
      </c>
      <c r="K4153" s="26">
        <v>46078</v>
      </c>
      <c r="L4153" s="26">
        <v>46080</v>
      </c>
      <c r="M4153" s="26">
        <v>46080</v>
      </c>
      <c r="N4153" s="26">
        <v>47023</v>
      </c>
      <c r="O4153" s="24"/>
      <c r="P4153" s="24" t="s">
        <v>3272</v>
      </c>
      <c r="Q4153" s="24" t="s">
        <v>3273</v>
      </c>
      <c r="R4153" s="24" t="s">
        <v>968</v>
      </c>
    </row>
    <row r="4154" spans="1:18" ht="40.200000000000003">
      <c r="A4154" s="24">
        <v>4153</v>
      </c>
      <c r="B4154" s="24" t="s">
        <v>14585</v>
      </c>
      <c r="C4154" s="29">
        <v>202617023536</v>
      </c>
      <c r="D4154" s="24" t="s">
        <v>40</v>
      </c>
      <c r="E4154" s="24" t="s">
        <v>14586</v>
      </c>
      <c r="F4154" s="24" t="s">
        <v>3091</v>
      </c>
      <c r="G4154" s="24" t="s">
        <v>3199</v>
      </c>
      <c r="H4154" s="25" t="s">
        <v>14587</v>
      </c>
      <c r="I4154" s="24"/>
      <c r="J4154" s="24" t="s">
        <v>3048</v>
      </c>
      <c r="K4154" s="26">
        <v>46078</v>
      </c>
      <c r="L4154" s="26">
        <v>45138</v>
      </c>
      <c r="M4154" s="26">
        <v>46080</v>
      </c>
      <c r="N4154" s="24"/>
      <c r="O4154" s="26">
        <v>46080</v>
      </c>
      <c r="P4154" s="24" t="s">
        <v>3315</v>
      </c>
      <c r="Q4154" s="24" t="s">
        <v>3316</v>
      </c>
      <c r="R4154" s="24" t="s">
        <v>988</v>
      </c>
    </row>
    <row r="4155" spans="1:18" ht="40.200000000000003">
      <c r="A4155" s="24">
        <v>4154</v>
      </c>
      <c r="B4155" s="24" t="s">
        <v>14588</v>
      </c>
      <c r="C4155" s="29">
        <v>202647023554</v>
      </c>
      <c r="D4155" s="24" t="s">
        <v>40</v>
      </c>
      <c r="E4155" s="24" t="s">
        <v>14589</v>
      </c>
      <c r="F4155" s="24" t="s">
        <v>3091</v>
      </c>
      <c r="G4155" s="24" t="s">
        <v>4853</v>
      </c>
      <c r="H4155" s="25" t="s">
        <v>14590</v>
      </c>
      <c r="I4155" s="24"/>
      <c r="J4155" s="24" t="s">
        <v>3048</v>
      </c>
      <c r="K4155" s="26">
        <v>46076</v>
      </c>
      <c r="L4155" s="26">
        <v>46080</v>
      </c>
      <c r="M4155" s="26">
        <v>46080</v>
      </c>
      <c r="N4155" s="24"/>
      <c r="O4155" s="26">
        <v>46080</v>
      </c>
      <c r="P4155" s="24" t="s">
        <v>3278</v>
      </c>
      <c r="Q4155" s="24" t="s">
        <v>3279</v>
      </c>
      <c r="R4155" s="24" t="s">
        <v>988</v>
      </c>
    </row>
    <row r="4156" spans="1:18" ht="53.4">
      <c r="A4156" s="24">
        <v>4155</v>
      </c>
      <c r="B4156" s="24" t="s">
        <v>2332</v>
      </c>
      <c r="C4156" s="29">
        <v>202611023745</v>
      </c>
      <c r="D4156" s="24" t="s">
        <v>80</v>
      </c>
      <c r="E4156" s="24" t="s">
        <v>2333</v>
      </c>
      <c r="F4156" s="24" t="s">
        <v>3052</v>
      </c>
      <c r="G4156" s="24" t="s">
        <v>6260</v>
      </c>
      <c r="H4156" s="25" t="s">
        <v>14591</v>
      </c>
      <c r="I4156" s="24" t="s">
        <v>3152</v>
      </c>
      <c r="J4156" s="24" t="s">
        <v>3048</v>
      </c>
      <c r="K4156" s="26">
        <v>46042</v>
      </c>
      <c r="L4156" s="26">
        <v>46080</v>
      </c>
      <c r="M4156" s="26">
        <v>46080</v>
      </c>
      <c r="N4156" s="26">
        <v>47023</v>
      </c>
      <c r="O4156" s="24"/>
      <c r="P4156" s="24" t="s">
        <v>3583</v>
      </c>
      <c r="Q4156" s="24" t="s">
        <v>3584</v>
      </c>
      <c r="R4156" s="24" t="s">
        <v>968</v>
      </c>
    </row>
    <row r="4157" spans="1:18" ht="53.4">
      <c r="A4157" s="24">
        <v>4156</v>
      </c>
      <c r="B4157" s="24" t="s">
        <v>14592</v>
      </c>
      <c r="C4157" s="29">
        <v>202617023517</v>
      </c>
      <c r="D4157" s="24" t="s">
        <v>48</v>
      </c>
      <c r="E4157" s="24" t="s">
        <v>14593</v>
      </c>
      <c r="F4157" s="24" t="s">
        <v>3066</v>
      </c>
      <c r="G4157" s="24" t="s">
        <v>3319</v>
      </c>
      <c r="H4157" s="25" t="s">
        <v>14594</v>
      </c>
      <c r="I4157" s="24"/>
      <c r="J4157" s="24" t="s">
        <v>3048</v>
      </c>
      <c r="K4157" s="26">
        <v>45896</v>
      </c>
      <c r="L4157" s="26">
        <v>45142</v>
      </c>
      <c r="M4157" s="26">
        <v>46080</v>
      </c>
      <c r="N4157" s="24"/>
      <c r="O4157" s="26">
        <v>46080</v>
      </c>
      <c r="P4157" s="24" t="s">
        <v>3289</v>
      </c>
      <c r="Q4157" s="24" t="s">
        <v>3290</v>
      </c>
      <c r="R4157" s="24" t="s">
        <v>988</v>
      </c>
    </row>
    <row r="4158" spans="1:18" ht="66.599999999999994">
      <c r="A4158" s="24">
        <v>4157</v>
      </c>
      <c r="B4158" s="24" t="s">
        <v>14595</v>
      </c>
      <c r="C4158" s="29">
        <v>202617023759</v>
      </c>
      <c r="D4158" s="24" t="s">
        <v>48</v>
      </c>
      <c r="E4158" s="24" t="s">
        <v>14596</v>
      </c>
      <c r="F4158" s="24" t="s">
        <v>3066</v>
      </c>
      <c r="G4158" s="24" t="s">
        <v>3319</v>
      </c>
      <c r="H4158" s="25" t="s">
        <v>14597</v>
      </c>
      <c r="I4158" s="24"/>
      <c r="J4158" s="24" t="s">
        <v>3048</v>
      </c>
      <c r="K4158" s="26">
        <v>46034</v>
      </c>
      <c r="L4158" s="26">
        <v>45280</v>
      </c>
      <c r="M4158" s="26">
        <v>46080</v>
      </c>
      <c r="N4158" s="24"/>
      <c r="O4158" s="26">
        <v>46080</v>
      </c>
      <c r="P4158" s="24" t="s">
        <v>3289</v>
      </c>
      <c r="Q4158" s="24" t="s">
        <v>3290</v>
      </c>
      <c r="R4158" s="24" t="s">
        <v>988</v>
      </c>
    </row>
    <row r="4159" spans="1:18" ht="40.200000000000003">
      <c r="A4159" s="24">
        <v>4158</v>
      </c>
      <c r="B4159" s="24" t="s">
        <v>14598</v>
      </c>
      <c r="C4159" s="29">
        <v>202617023326</v>
      </c>
      <c r="D4159" s="24" t="s">
        <v>51</v>
      </c>
      <c r="E4159" s="24" t="s">
        <v>14599</v>
      </c>
      <c r="F4159" s="24" t="s">
        <v>3091</v>
      </c>
      <c r="G4159" s="24" t="s">
        <v>51</v>
      </c>
      <c r="H4159" s="25" t="s">
        <v>14600</v>
      </c>
      <c r="I4159" s="24"/>
      <c r="J4159" s="24" t="s">
        <v>3048</v>
      </c>
      <c r="K4159" s="26">
        <v>46049</v>
      </c>
      <c r="L4159" s="26">
        <v>45169</v>
      </c>
      <c r="M4159" s="26">
        <v>46080</v>
      </c>
      <c r="N4159" s="24"/>
      <c r="O4159" s="26">
        <v>46080</v>
      </c>
      <c r="P4159" s="24" t="s">
        <v>3158</v>
      </c>
      <c r="Q4159" s="24" t="s">
        <v>3159</v>
      </c>
      <c r="R4159" s="24" t="s">
        <v>988</v>
      </c>
    </row>
    <row r="4160" spans="1:18" ht="27">
      <c r="A4160" s="24">
        <v>4159</v>
      </c>
      <c r="B4160" s="24" t="s">
        <v>14601</v>
      </c>
      <c r="C4160" s="29">
        <v>202611023497</v>
      </c>
      <c r="D4160" s="24" t="s">
        <v>57</v>
      </c>
      <c r="E4160" s="24" t="s">
        <v>14602</v>
      </c>
      <c r="F4160" s="24" t="s">
        <v>3052</v>
      </c>
      <c r="G4160" s="24" t="s">
        <v>57</v>
      </c>
      <c r="H4160" s="25" t="s">
        <v>14603</v>
      </c>
      <c r="I4160" s="24" t="s">
        <v>23</v>
      </c>
      <c r="J4160" s="24" t="s">
        <v>3048</v>
      </c>
      <c r="K4160" s="26">
        <v>46030</v>
      </c>
      <c r="L4160" s="26">
        <v>46080</v>
      </c>
      <c r="M4160" s="26">
        <v>46080</v>
      </c>
      <c r="N4160" s="24"/>
      <c r="O4160" s="26">
        <v>46080</v>
      </c>
      <c r="P4160" s="24" t="s">
        <v>3135</v>
      </c>
      <c r="Q4160" s="24" t="s">
        <v>3136</v>
      </c>
      <c r="R4160" s="24" t="s">
        <v>988</v>
      </c>
    </row>
    <row r="4161" spans="1:18" ht="40.200000000000003">
      <c r="A4161" s="24">
        <v>4160</v>
      </c>
      <c r="B4161" s="24" t="s">
        <v>14604</v>
      </c>
      <c r="C4161" s="29">
        <v>202611023507</v>
      </c>
      <c r="D4161" s="24" t="s">
        <v>57</v>
      </c>
      <c r="E4161" s="24" t="s">
        <v>14605</v>
      </c>
      <c r="F4161" s="24" t="s">
        <v>3052</v>
      </c>
      <c r="G4161" s="24" t="s">
        <v>57</v>
      </c>
      <c r="H4161" s="25" t="s">
        <v>14606</v>
      </c>
      <c r="I4161" s="24" t="s">
        <v>23</v>
      </c>
      <c r="J4161" s="24" t="s">
        <v>3048</v>
      </c>
      <c r="K4161" s="26">
        <v>46051</v>
      </c>
      <c r="L4161" s="26">
        <v>46080</v>
      </c>
      <c r="M4161" s="26">
        <v>46080</v>
      </c>
      <c r="N4161" s="24"/>
      <c r="O4161" s="26">
        <v>46080</v>
      </c>
      <c r="P4161" s="24" t="s">
        <v>3397</v>
      </c>
      <c r="Q4161" s="24" t="s">
        <v>3398</v>
      </c>
      <c r="R4161" s="24" t="s">
        <v>988</v>
      </c>
    </row>
    <row r="4162" spans="1:18" ht="40.200000000000003">
      <c r="A4162" s="24">
        <v>4161</v>
      </c>
      <c r="B4162" s="24" t="s">
        <v>14607</v>
      </c>
      <c r="C4162" s="29">
        <v>202611023867</v>
      </c>
      <c r="D4162" s="24" t="s">
        <v>57</v>
      </c>
      <c r="E4162" s="24" t="s">
        <v>14608</v>
      </c>
      <c r="F4162" s="24" t="s">
        <v>3052</v>
      </c>
      <c r="G4162" s="24" t="s">
        <v>57</v>
      </c>
      <c r="H4162" s="25" t="s">
        <v>14609</v>
      </c>
      <c r="I4162" s="24" t="s">
        <v>23</v>
      </c>
      <c r="J4162" s="24" t="s">
        <v>3048</v>
      </c>
      <c r="K4162" s="26">
        <v>46055</v>
      </c>
      <c r="L4162" s="26">
        <v>46080</v>
      </c>
      <c r="M4162" s="26">
        <v>46080</v>
      </c>
      <c r="N4162" s="24"/>
      <c r="O4162" s="26">
        <v>46080</v>
      </c>
      <c r="P4162" s="24" t="s">
        <v>3284</v>
      </c>
      <c r="Q4162" s="24" t="s">
        <v>3285</v>
      </c>
      <c r="R4162" s="24" t="s">
        <v>988</v>
      </c>
    </row>
    <row r="4163" spans="1:18" ht="40.200000000000003">
      <c r="A4163" s="24">
        <v>4162</v>
      </c>
      <c r="B4163" s="24" t="s">
        <v>14610</v>
      </c>
      <c r="C4163" s="29">
        <v>202611023506</v>
      </c>
      <c r="D4163" s="24" t="s">
        <v>57</v>
      </c>
      <c r="E4163" s="24" t="s">
        <v>14611</v>
      </c>
      <c r="F4163" s="24" t="s">
        <v>3052</v>
      </c>
      <c r="G4163" s="24" t="s">
        <v>6805</v>
      </c>
      <c r="H4163" s="25" t="s">
        <v>14612</v>
      </c>
      <c r="I4163" s="24" t="s">
        <v>23</v>
      </c>
      <c r="J4163" s="24" t="s">
        <v>3048</v>
      </c>
      <c r="K4163" s="26">
        <v>45964</v>
      </c>
      <c r="L4163" s="26">
        <v>46080</v>
      </c>
      <c r="M4163" s="26">
        <v>46080</v>
      </c>
      <c r="N4163" s="24"/>
      <c r="O4163" s="26">
        <v>46080</v>
      </c>
      <c r="P4163" s="24" t="s">
        <v>3284</v>
      </c>
      <c r="Q4163" s="24" t="s">
        <v>3285</v>
      </c>
      <c r="R4163" s="24" t="s">
        <v>988</v>
      </c>
    </row>
    <row r="4164" spans="1:18" ht="40.200000000000003">
      <c r="A4164" s="24">
        <v>4163</v>
      </c>
      <c r="B4164" s="24" t="s">
        <v>14613</v>
      </c>
      <c r="C4164" s="29">
        <v>202647023590</v>
      </c>
      <c r="D4164" s="24" t="s">
        <v>32</v>
      </c>
      <c r="E4164" s="24" t="s">
        <v>14614</v>
      </c>
      <c r="F4164" s="24" t="s">
        <v>3066</v>
      </c>
      <c r="G4164" s="24" t="s">
        <v>3067</v>
      </c>
      <c r="H4164" s="25" t="s">
        <v>14615</v>
      </c>
      <c r="I4164" s="24"/>
      <c r="J4164" s="24" t="s">
        <v>3048</v>
      </c>
      <c r="K4164" s="26">
        <v>46073</v>
      </c>
      <c r="L4164" s="26">
        <v>45205</v>
      </c>
      <c r="M4164" s="26">
        <v>46080</v>
      </c>
      <c r="N4164" s="24"/>
      <c r="O4164" s="26">
        <v>46080</v>
      </c>
      <c r="P4164" s="24" t="s">
        <v>3098</v>
      </c>
      <c r="Q4164" s="24" t="s">
        <v>3099</v>
      </c>
      <c r="R4164" s="24" t="s">
        <v>988</v>
      </c>
    </row>
    <row r="4165" spans="1:18" ht="66.599999999999994">
      <c r="A4165" s="24">
        <v>4164</v>
      </c>
      <c r="B4165" s="24" t="s">
        <v>14616</v>
      </c>
      <c r="C4165" s="29">
        <v>202617023547</v>
      </c>
      <c r="D4165" s="24" t="s">
        <v>32</v>
      </c>
      <c r="E4165" s="24" t="s">
        <v>14617</v>
      </c>
      <c r="F4165" s="24" t="s">
        <v>3066</v>
      </c>
      <c r="G4165" s="24" t="s">
        <v>3067</v>
      </c>
      <c r="H4165" s="25" t="s">
        <v>14618</v>
      </c>
      <c r="I4165" s="24"/>
      <c r="J4165" s="24" t="s">
        <v>3048</v>
      </c>
      <c r="K4165" s="26">
        <v>46073</v>
      </c>
      <c r="L4165" s="26">
        <v>45141</v>
      </c>
      <c r="M4165" s="26">
        <v>46080</v>
      </c>
      <c r="N4165" s="24"/>
      <c r="O4165" s="26">
        <v>46080</v>
      </c>
      <c r="P4165" s="24" t="s">
        <v>3239</v>
      </c>
      <c r="Q4165" s="24" t="s">
        <v>3240</v>
      </c>
      <c r="R4165" s="24" t="s">
        <v>988</v>
      </c>
    </row>
    <row r="4166" spans="1:18" ht="40.200000000000003">
      <c r="A4166" s="24">
        <v>4165</v>
      </c>
      <c r="B4166" s="24" t="s">
        <v>14619</v>
      </c>
      <c r="C4166" s="29">
        <v>202621023412</v>
      </c>
      <c r="D4166" s="24" t="s">
        <v>45</v>
      </c>
      <c r="E4166" s="24" t="s">
        <v>14620</v>
      </c>
      <c r="F4166" s="24" t="s">
        <v>3052</v>
      </c>
      <c r="G4166" s="24" t="s">
        <v>45</v>
      </c>
      <c r="H4166" s="25" t="s">
        <v>14621</v>
      </c>
      <c r="I4166" s="24" t="s">
        <v>23</v>
      </c>
      <c r="J4166" s="24" t="s">
        <v>3048</v>
      </c>
      <c r="K4166" s="26">
        <v>46049</v>
      </c>
      <c r="L4166" s="26">
        <v>46080</v>
      </c>
      <c r="M4166" s="26">
        <v>46080</v>
      </c>
      <c r="N4166" s="24"/>
      <c r="O4166" s="26">
        <v>46080</v>
      </c>
      <c r="P4166" s="24" t="s">
        <v>3149</v>
      </c>
      <c r="Q4166" s="24" t="s">
        <v>3150</v>
      </c>
      <c r="R4166" s="24" t="s">
        <v>988</v>
      </c>
    </row>
    <row r="4167" spans="1:18" ht="53.4">
      <c r="A4167" s="24">
        <v>4166</v>
      </c>
      <c r="B4167" s="24" t="s">
        <v>14622</v>
      </c>
      <c r="C4167" s="29">
        <v>202621023392</v>
      </c>
      <c r="D4167" s="24" t="s">
        <v>45</v>
      </c>
      <c r="E4167" s="24" t="s">
        <v>14623</v>
      </c>
      <c r="F4167" s="24" t="s">
        <v>3052</v>
      </c>
      <c r="G4167" s="24" t="s">
        <v>45</v>
      </c>
      <c r="H4167" s="25" t="s">
        <v>14624</v>
      </c>
      <c r="I4167" s="24" t="s">
        <v>23</v>
      </c>
      <c r="J4167" s="24" t="s">
        <v>3048</v>
      </c>
      <c r="K4167" s="26">
        <v>46049</v>
      </c>
      <c r="L4167" s="26">
        <v>46080</v>
      </c>
      <c r="M4167" s="26">
        <v>46080</v>
      </c>
      <c r="N4167" s="24"/>
      <c r="O4167" s="26">
        <v>46080</v>
      </c>
      <c r="P4167" s="24" t="s">
        <v>3968</v>
      </c>
      <c r="Q4167" s="24" t="s">
        <v>3969</v>
      </c>
      <c r="R4167" s="24" t="s">
        <v>988</v>
      </c>
    </row>
    <row r="4168" spans="1:18" ht="40.200000000000003">
      <c r="A4168" s="24">
        <v>4167</v>
      </c>
      <c r="B4168" s="24" t="s">
        <v>14625</v>
      </c>
      <c r="C4168" s="29">
        <v>202621023856</v>
      </c>
      <c r="D4168" s="24" t="s">
        <v>45</v>
      </c>
      <c r="E4168" s="24" t="s">
        <v>14626</v>
      </c>
      <c r="F4168" s="24" t="s">
        <v>3052</v>
      </c>
      <c r="G4168" s="24" t="s">
        <v>45</v>
      </c>
      <c r="H4168" s="25" t="s">
        <v>14627</v>
      </c>
      <c r="I4168" s="24" t="s">
        <v>23</v>
      </c>
      <c r="J4168" s="24" t="s">
        <v>3048</v>
      </c>
      <c r="K4168" s="26">
        <v>46042</v>
      </c>
      <c r="L4168" s="26">
        <v>46080</v>
      </c>
      <c r="M4168" s="26">
        <v>46080</v>
      </c>
      <c r="N4168" s="24"/>
      <c r="O4168" s="26">
        <v>46080</v>
      </c>
      <c r="P4168" s="24" t="s">
        <v>3404</v>
      </c>
      <c r="Q4168" s="24" t="s">
        <v>3405</v>
      </c>
      <c r="R4168" s="24" t="s">
        <v>988</v>
      </c>
    </row>
    <row r="4169" spans="1:18" ht="40.200000000000003">
      <c r="A4169" s="24">
        <v>4168</v>
      </c>
      <c r="B4169" s="24" t="s">
        <v>14628</v>
      </c>
      <c r="C4169" s="29">
        <v>202621023917</v>
      </c>
      <c r="D4169" s="24" t="s">
        <v>45</v>
      </c>
      <c r="E4169" s="24" t="s">
        <v>14629</v>
      </c>
      <c r="F4169" s="24" t="s">
        <v>3052</v>
      </c>
      <c r="G4169" s="24" t="s">
        <v>45</v>
      </c>
      <c r="H4169" s="25" t="s">
        <v>14630</v>
      </c>
      <c r="I4169" s="24" t="s">
        <v>23</v>
      </c>
      <c r="J4169" s="24" t="s">
        <v>3048</v>
      </c>
      <c r="K4169" s="26">
        <v>46030</v>
      </c>
      <c r="L4169" s="26">
        <v>46080</v>
      </c>
      <c r="M4169" s="26">
        <v>46080</v>
      </c>
      <c r="N4169" s="24"/>
      <c r="O4169" s="26">
        <v>46083</v>
      </c>
      <c r="P4169" s="24" t="s">
        <v>3079</v>
      </c>
      <c r="Q4169" s="24" t="s">
        <v>3080</v>
      </c>
      <c r="R4169" s="24" t="s">
        <v>988</v>
      </c>
    </row>
    <row r="4170" spans="1:18" ht="53.4">
      <c r="A4170" s="24">
        <v>4169</v>
      </c>
      <c r="B4170" s="24" t="s">
        <v>14631</v>
      </c>
      <c r="C4170" s="29">
        <v>202611023500</v>
      </c>
      <c r="D4170" s="24" t="s">
        <v>62</v>
      </c>
      <c r="E4170" s="24" t="s">
        <v>14632</v>
      </c>
      <c r="F4170" s="24" t="s">
        <v>3052</v>
      </c>
      <c r="G4170" s="24" t="s">
        <v>5354</v>
      </c>
      <c r="H4170" s="25" t="s">
        <v>14633</v>
      </c>
      <c r="I4170" s="24" t="s">
        <v>23</v>
      </c>
      <c r="J4170" s="24" t="s">
        <v>3048</v>
      </c>
      <c r="K4170" s="26">
        <v>46052</v>
      </c>
      <c r="L4170" s="26">
        <v>46080</v>
      </c>
      <c r="M4170" s="26">
        <v>46080</v>
      </c>
      <c r="N4170" s="24"/>
      <c r="O4170" s="26">
        <v>46080</v>
      </c>
      <c r="P4170" s="24" t="s">
        <v>3204</v>
      </c>
      <c r="Q4170" s="24" t="s">
        <v>3205</v>
      </c>
      <c r="R4170" s="24" t="s">
        <v>988</v>
      </c>
    </row>
    <row r="4171" spans="1:18" ht="40.200000000000003">
      <c r="A4171" s="24">
        <v>4170</v>
      </c>
      <c r="B4171" s="24" t="s">
        <v>14634</v>
      </c>
      <c r="C4171" s="29">
        <v>202611023334</v>
      </c>
      <c r="D4171" s="24" t="s">
        <v>62</v>
      </c>
      <c r="E4171" s="24" t="s">
        <v>14635</v>
      </c>
      <c r="F4171" s="24" t="s">
        <v>3052</v>
      </c>
      <c r="G4171" s="24" t="s">
        <v>5354</v>
      </c>
      <c r="H4171" s="25" t="s">
        <v>14636</v>
      </c>
      <c r="I4171" s="24" t="s">
        <v>23</v>
      </c>
      <c r="J4171" s="24" t="s">
        <v>3048</v>
      </c>
      <c r="K4171" s="26">
        <v>46055</v>
      </c>
      <c r="L4171" s="26">
        <v>46080</v>
      </c>
      <c r="M4171" s="26">
        <v>46080</v>
      </c>
      <c r="N4171" s="24"/>
      <c r="O4171" s="26">
        <v>46080</v>
      </c>
      <c r="P4171" s="24" t="s">
        <v>3204</v>
      </c>
      <c r="Q4171" s="24" t="s">
        <v>3205</v>
      </c>
      <c r="R4171" s="24" t="s">
        <v>988</v>
      </c>
    </row>
    <row r="4172" spans="1:18" ht="40.200000000000003">
      <c r="A4172" s="24">
        <v>4171</v>
      </c>
      <c r="B4172" s="24" t="s">
        <v>14637</v>
      </c>
      <c r="C4172" s="29">
        <v>202611023473</v>
      </c>
      <c r="D4172" s="24" t="s">
        <v>62</v>
      </c>
      <c r="E4172" s="24" t="s">
        <v>14638</v>
      </c>
      <c r="F4172" s="24" t="s">
        <v>3052</v>
      </c>
      <c r="G4172" s="24" t="s">
        <v>5354</v>
      </c>
      <c r="H4172" s="25" t="s">
        <v>14639</v>
      </c>
      <c r="I4172" s="24" t="s">
        <v>23</v>
      </c>
      <c r="J4172" s="24" t="s">
        <v>3048</v>
      </c>
      <c r="K4172" s="26">
        <v>46008</v>
      </c>
      <c r="L4172" s="26">
        <v>46080</v>
      </c>
      <c r="M4172" s="26">
        <v>46080</v>
      </c>
      <c r="N4172" s="24"/>
      <c r="O4172" s="26">
        <v>46080</v>
      </c>
      <c r="P4172" s="24" t="s">
        <v>3204</v>
      </c>
      <c r="Q4172" s="24" t="s">
        <v>3205</v>
      </c>
      <c r="R4172" s="24" t="s">
        <v>988</v>
      </c>
    </row>
    <row r="4173" spans="1:18" ht="53.4">
      <c r="A4173" s="24">
        <v>4172</v>
      </c>
      <c r="B4173" s="24" t="s">
        <v>14640</v>
      </c>
      <c r="C4173" s="29">
        <v>202611023609</v>
      </c>
      <c r="D4173" s="24" t="s">
        <v>62</v>
      </c>
      <c r="E4173" s="24" t="s">
        <v>14641</v>
      </c>
      <c r="F4173" s="24" t="s">
        <v>3052</v>
      </c>
      <c r="G4173" s="24" t="s">
        <v>5354</v>
      </c>
      <c r="H4173" s="25" t="s">
        <v>14642</v>
      </c>
      <c r="I4173" s="24" t="s">
        <v>23</v>
      </c>
      <c r="J4173" s="24" t="s">
        <v>3048</v>
      </c>
      <c r="K4173" s="26">
        <v>46036</v>
      </c>
      <c r="L4173" s="26">
        <v>46080</v>
      </c>
      <c r="M4173" s="26">
        <v>46080</v>
      </c>
      <c r="N4173" s="24"/>
      <c r="O4173" s="26">
        <v>46080</v>
      </c>
      <c r="P4173" s="24" t="s">
        <v>3204</v>
      </c>
      <c r="Q4173" s="24" t="s">
        <v>3205</v>
      </c>
      <c r="R4173" s="24" t="s">
        <v>988</v>
      </c>
    </row>
    <row r="4174" spans="1:18" ht="53.4">
      <c r="A4174" s="24">
        <v>4173</v>
      </c>
      <c r="B4174" s="24" t="s">
        <v>14643</v>
      </c>
      <c r="C4174" s="29">
        <v>202611023516</v>
      </c>
      <c r="D4174" s="24" t="s">
        <v>62</v>
      </c>
      <c r="E4174" s="24" t="s">
        <v>14644</v>
      </c>
      <c r="F4174" s="24" t="s">
        <v>3052</v>
      </c>
      <c r="G4174" s="24" t="s">
        <v>5354</v>
      </c>
      <c r="H4174" s="25" t="s">
        <v>14645</v>
      </c>
      <c r="I4174" s="24" t="s">
        <v>23</v>
      </c>
      <c r="J4174" s="24" t="s">
        <v>3048</v>
      </c>
      <c r="K4174" s="26">
        <v>46051</v>
      </c>
      <c r="L4174" s="26">
        <v>46080</v>
      </c>
      <c r="M4174" s="26">
        <v>46080</v>
      </c>
      <c r="N4174" s="24"/>
      <c r="O4174" s="26">
        <v>46080</v>
      </c>
      <c r="P4174" s="24" t="s">
        <v>3204</v>
      </c>
      <c r="Q4174" s="24" t="s">
        <v>3205</v>
      </c>
      <c r="R4174" s="24" t="s">
        <v>988</v>
      </c>
    </row>
    <row r="4175" spans="1:18" ht="27">
      <c r="A4175" s="24">
        <v>4174</v>
      </c>
      <c r="B4175" s="24" t="s">
        <v>14646</v>
      </c>
      <c r="C4175" s="29">
        <v>202611023411</v>
      </c>
      <c r="D4175" s="24" t="s">
        <v>62</v>
      </c>
      <c r="E4175" s="24" t="s">
        <v>14647</v>
      </c>
      <c r="F4175" s="24" t="s">
        <v>3052</v>
      </c>
      <c r="G4175" s="24" t="s">
        <v>5354</v>
      </c>
      <c r="H4175" s="25" t="s">
        <v>14648</v>
      </c>
      <c r="I4175" s="24" t="s">
        <v>23</v>
      </c>
      <c r="J4175" s="24" t="s">
        <v>3048</v>
      </c>
      <c r="K4175" s="26">
        <v>46051</v>
      </c>
      <c r="L4175" s="26">
        <v>46080</v>
      </c>
      <c r="M4175" s="26">
        <v>46080</v>
      </c>
      <c r="N4175" s="24"/>
      <c r="O4175" s="26">
        <v>46080</v>
      </c>
      <c r="P4175" s="24" t="s">
        <v>3135</v>
      </c>
      <c r="Q4175" s="24" t="s">
        <v>3136</v>
      </c>
      <c r="R4175" s="24" t="s">
        <v>988</v>
      </c>
    </row>
    <row r="4176" spans="1:18" ht="27">
      <c r="A4176" s="24">
        <v>4175</v>
      </c>
      <c r="B4176" s="24" t="s">
        <v>14649</v>
      </c>
      <c r="C4176" s="29">
        <v>202611023767</v>
      </c>
      <c r="D4176" s="24" t="s">
        <v>62</v>
      </c>
      <c r="E4176" s="24" t="s">
        <v>14650</v>
      </c>
      <c r="F4176" s="24" t="s">
        <v>3052</v>
      </c>
      <c r="G4176" s="24" t="s">
        <v>5354</v>
      </c>
      <c r="H4176" s="25" t="s">
        <v>14651</v>
      </c>
      <c r="I4176" s="24" t="s">
        <v>23</v>
      </c>
      <c r="J4176" s="24" t="s">
        <v>3048</v>
      </c>
      <c r="K4176" s="26">
        <v>46051</v>
      </c>
      <c r="L4176" s="26">
        <v>46080</v>
      </c>
      <c r="M4176" s="26">
        <v>46080</v>
      </c>
      <c r="N4176" s="24"/>
      <c r="O4176" s="26">
        <v>46080</v>
      </c>
      <c r="P4176" s="24" t="s">
        <v>3284</v>
      </c>
      <c r="Q4176" s="24" t="s">
        <v>3285</v>
      </c>
      <c r="R4176" s="24" t="s">
        <v>988</v>
      </c>
    </row>
    <row r="4177" spans="1:18" ht="40.200000000000003">
      <c r="A4177" s="24">
        <v>4176</v>
      </c>
      <c r="B4177" s="24" t="s">
        <v>14652</v>
      </c>
      <c r="C4177" s="29">
        <v>202647023819</v>
      </c>
      <c r="D4177" s="24" t="s">
        <v>155</v>
      </c>
      <c r="E4177" s="24" t="s">
        <v>14653</v>
      </c>
      <c r="F4177" s="24" t="s">
        <v>3091</v>
      </c>
      <c r="G4177" s="24" t="s">
        <v>14654</v>
      </c>
      <c r="H4177" s="25" t="s">
        <v>14655</v>
      </c>
      <c r="I4177" s="24"/>
      <c r="J4177" s="24" t="s">
        <v>3048</v>
      </c>
      <c r="K4177" s="26">
        <v>46058</v>
      </c>
      <c r="L4177" s="26">
        <v>45142</v>
      </c>
      <c r="M4177" s="26">
        <v>46080</v>
      </c>
      <c r="N4177" s="24"/>
      <c r="O4177" s="26">
        <v>46080</v>
      </c>
      <c r="P4177" s="24" t="s">
        <v>3228</v>
      </c>
      <c r="Q4177" s="24" t="s">
        <v>3229</v>
      </c>
      <c r="R4177" s="24" t="s">
        <v>988</v>
      </c>
    </row>
    <row r="4178" spans="1:18" ht="53.4">
      <c r="A4178" s="24">
        <v>4177</v>
      </c>
      <c r="B4178" s="24" t="s">
        <v>14656</v>
      </c>
      <c r="C4178" s="29">
        <v>202617023420</v>
      </c>
      <c r="D4178" s="24" t="s">
        <v>155</v>
      </c>
      <c r="E4178" s="24" t="s">
        <v>14657</v>
      </c>
      <c r="F4178" s="24" t="s">
        <v>3091</v>
      </c>
      <c r="G4178" s="24" t="s">
        <v>3882</v>
      </c>
      <c r="H4178" s="25" t="s">
        <v>14658</v>
      </c>
      <c r="I4178" s="24"/>
      <c r="J4178" s="24" t="s">
        <v>3048</v>
      </c>
      <c r="K4178" s="26">
        <v>46034</v>
      </c>
      <c r="L4178" s="26">
        <v>45135</v>
      </c>
      <c r="M4178" s="26">
        <v>46080</v>
      </c>
      <c r="N4178" s="24"/>
      <c r="O4178" s="26">
        <v>46080</v>
      </c>
      <c r="P4178" s="24" t="s">
        <v>3109</v>
      </c>
      <c r="Q4178" s="24" t="s">
        <v>3110</v>
      </c>
      <c r="R4178" s="24" t="s">
        <v>988</v>
      </c>
    </row>
    <row r="4179" spans="1:18" ht="40.200000000000003">
      <c r="A4179" s="24">
        <v>4178</v>
      </c>
      <c r="B4179" s="24" t="s">
        <v>2336</v>
      </c>
      <c r="C4179" s="29">
        <v>202611023916</v>
      </c>
      <c r="D4179" s="24" t="s">
        <v>174</v>
      </c>
      <c r="E4179" s="24" t="s">
        <v>649</v>
      </c>
      <c r="F4179" s="24" t="s">
        <v>3052</v>
      </c>
      <c r="G4179" s="24" t="s">
        <v>174</v>
      </c>
      <c r="H4179" s="25" t="s">
        <v>14659</v>
      </c>
      <c r="I4179" s="24" t="s">
        <v>3152</v>
      </c>
      <c r="J4179" s="24" t="s">
        <v>3048</v>
      </c>
      <c r="K4179" s="26">
        <v>45954</v>
      </c>
      <c r="L4179" s="26">
        <v>46080</v>
      </c>
      <c r="M4179" s="26">
        <v>46080</v>
      </c>
      <c r="N4179" s="26">
        <v>47023</v>
      </c>
      <c r="O4179" s="24"/>
      <c r="P4179" s="24" t="s">
        <v>3135</v>
      </c>
      <c r="Q4179" s="24" t="s">
        <v>3136</v>
      </c>
      <c r="R4179" s="24" t="s">
        <v>968</v>
      </c>
    </row>
    <row r="4180" spans="1:18" ht="53.4">
      <c r="A4180" s="24">
        <v>4179</v>
      </c>
      <c r="B4180" s="24" t="s">
        <v>14660</v>
      </c>
      <c r="C4180" s="29">
        <v>202617023338</v>
      </c>
      <c r="D4180" s="24" t="s">
        <v>205</v>
      </c>
      <c r="E4180" s="24" t="s">
        <v>14661</v>
      </c>
      <c r="F4180" s="24" t="s">
        <v>3342</v>
      </c>
      <c r="G4180" s="24" t="s">
        <v>6013</v>
      </c>
      <c r="H4180" s="25" t="s">
        <v>14662</v>
      </c>
      <c r="I4180" s="24"/>
      <c r="J4180" s="24" t="s">
        <v>3048</v>
      </c>
      <c r="K4180" s="26">
        <v>46041</v>
      </c>
      <c r="L4180" s="26">
        <v>45142</v>
      </c>
      <c r="M4180" s="26">
        <v>46080</v>
      </c>
      <c r="N4180" s="24"/>
      <c r="O4180" s="26">
        <v>46080</v>
      </c>
      <c r="P4180" s="24" t="s">
        <v>3435</v>
      </c>
      <c r="Q4180" s="24" t="s">
        <v>3159</v>
      </c>
      <c r="R4180" s="24" t="s">
        <v>988</v>
      </c>
    </row>
    <row r="4181" spans="1:18" ht="40.200000000000003">
      <c r="A4181" s="24">
        <v>4180</v>
      </c>
      <c r="B4181" s="24" t="s">
        <v>14663</v>
      </c>
      <c r="C4181" s="29">
        <v>202621023961</v>
      </c>
      <c r="D4181" s="24" t="s">
        <v>45</v>
      </c>
      <c r="E4181" s="24" t="s">
        <v>14664</v>
      </c>
      <c r="F4181" s="24" t="s">
        <v>3052</v>
      </c>
      <c r="G4181" s="24" t="s">
        <v>45</v>
      </c>
      <c r="H4181" s="25" t="s">
        <v>14665</v>
      </c>
      <c r="I4181" s="24" t="s">
        <v>23</v>
      </c>
      <c r="J4181" s="24" t="s">
        <v>3048</v>
      </c>
      <c r="K4181" s="26">
        <v>46052</v>
      </c>
      <c r="L4181" s="26">
        <v>46080</v>
      </c>
      <c r="M4181" s="26">
        <v>46080</v>
      </c>
      <c r="N4181" s="24"/>
      <c r="O4181" s="26">
        <v>46080</v>
      </c>
      <c r="P4181" s="24" t="s">
        <v>4530</v>
      </c>
      <c r="Q4181" s="24" t="s">
        <v>4531</v>
      </c>
      <c r="R4181" s="24" t="s">
        <v>988</v>
      </c>
    </row>
    <row r="4182" spans="1:18" ht="40.200000000000003">
      <c r="A4182" s="24">
        <v>4181</v>
      </c>
      <c r="B4182" s="24" t="s">
        <v>14666</v>
      </c>
      <c r="C4182" s="29">
        <v>202621023601</v>
      </c>
      <c r="D4182" s="24" t="s">
        <v>45</v>
      </c>
      <c r="E4182" s="24" t="s">
        <v>14667</v>
      </c>
      <c r="F4182" s="24" t="s">
        <v>3052</v>
      </c>
      <c r="G4182" s="24" t="s">
        <v>45</v>
      </c>
      <c r="H4182" s="25" t="s">
        <v>14668</v>
      </c>
      <c r="I4182" s="24" t="s">
        <v>23</v>
      </c>
      <c r="J4182" s="24" t="s">
        <v>3048</v>
      </c>
      <c r="K4182" s="26">
        <v>46052</v>
      </c>
      <c r="L4182" s="26">
        <v>46080</v>
      </c>
      <c r="M4182" s="26">
        <v>46080</v>
      </c>
      <c r="N4182" s="24"/>
      <c r="O4182" s="26">
        <v>46080</v>
      </c>
      <c r="P4182" s="24" t="s">
        <v>3305</v>
      </c>
      <c r="Q4182" s="24" t="s">
        <v>3306</v>
      </c>
      <c r="R4182" s="24" t="s">
        <v>988</v>
      </c>
    </row>
    <row r="4183" spans="1:18" ht="40.200000000000003">
      <c r="A4183" s="24">
        <v>4182</v>
      </c>
      <c r="B4183" s="24" t="s">
        <v>859</v>
      </c>
      <c r="C4183" s="29">
        <v>202644023642</v>
      </c>
      <c r="D4183" s="24" t="s">
        <v>78</v>
      </c>
      <c r="E4183" s="24" t="s">
        <v>860</v>
      </c>
      <c r="F4183" s="24" t="s">
        <v>3066</v>
      </c>
      <c r="G4183" s="24" t="s">
        <v>3077</v>
      </c>
      <c r="H4183" s="25" t="s">
        <v>14669</v>
      </c>
      <c r="I4183" s="24"/>
      <c r="J4183" s="24" t="s">
        <v>3048</v>
      </c>
      <c r="K4183" s="26">
        <v>46007</v>
      </c>
      <c r="L4183" s="26">
        <v>45716</v>
      </c>
      <c r="M4183" s="26">
        <v>46080</v>
      </c>
      <c r="N4183" s="26">
        <v>46658</v>
      </c>
      <c r="O4183" s="24"/>
      <c r="P4183" s="24" t="s">
        <v>3168</v>
      </c>
      <c r="Q4183" s="24" t="s">
        <v>3050</v>
      </c>
      <c r="R4183" s="24" t="s">
        <v>650</v>
      </c>
    </row>
    <row r="4184" spans="1:18" ht="40.200000000000003">
      <c r="A4184" s="24">
        <v>4183</v>
      </c>
      <c r="B4184" s="24" t="s">
        <v>14670</v>
      </c>
      <c r="C4184" s="29">
        <v>202621023909</v>
      </c>
      <c r="D4184" s="24" t="s">
        <v>41</v>
      </c>
      <c r="E4184" s="24" t="s">
        <v>14671</v>
      </c>
      <c r="F4184" s="24" t="s">
        <v>3052</v>
      </c>
      <c r="G4184" s="24" t="s">
        <v>41</v>
      </c>
      <c r="H4184" s="25" t="s">
        <v>14672</v>
      </c>
      <c r="I4184" s="24" t="s">
        <v>23</v>
      </c>
      <c r="J4184" s="24" t="s">
        <v>3048</v>
      </c>
      <c r="K4184" s="26">
        <v>46055</v>
      </c>
      <c r="L4184" s="26">
        <v>46080</v>
      </c>
      <c r="M4184" s="26">
        <v>46080</v>
      </c>
      <c r="N4184" s="24"/>
      <c r="O4184" s="26">
        <v>46080</v>
      </c>
      <c r="P4184" s="24" t="s">
        <v>3305</v>
      </c>
      <c r="Q4184" s="24" t="s">
        <v>3306</v>
      </c>
      <c r="R4184" s="24" t="s">
        <v>988</v>
      </c>
    </row>
    <row r="4185" spans="1:18" ht="40.200000000000003">
      <c r="A4185" s="24">
        <v>4184</v>
      </c>
      <c r="B4185" s="24" t="s">
        <v>14673</v>
      </c>
      <c r="C4185" s="29">
        <v>202621023635</v>
      </c>
      <c r="D4185" s="24" t="s">
        <v>41</v>
      </c>
      <c r="E4185" s="24" t="s">
        <v>14674</v>
      </c>
      <c r="F4185" s="24" t="s">
        <v>3052</v>
      </c>
      <c r="G4185" s="24" t="s">
        <v>10063</v>
      </c>
      <c r="H4185" s="25" t="s">
        <v>14675</v>
      </c>
      <c r="I4185" s="24" t="s">
        <v>23</v>
      </c>
      <c r="J4185" s="24" t="s">
        <v>3048</v>
      </c>
      <c r="K4185" s="26">
        <v>46055</v>
      </c>
      <c r="L4185" s="26">
        <v>46080</v>
      </c>
      <c r="M4185" s="26">
        <v>46080</v>
      </c>
      <c r="N4185" s="24"/>
      <c r="O4185" s="26">
        <v>46080</v>
      </c>
      <c r="P4185" s="24" t="s">
        <v>3414</v>
      </c>
      <c r="Q4185" s="24" t="s">
        <v>3415</v>
      </c>
      <c r="R4185" s="24" t="s">
        <v>988</v>
      </c>
    </row>
    <row r="4186" spans="1:18" ht="40.200000000000003">
      <c r="A4186" s="24">
        <v>4185</v>
      </c>
      <c r="B4186" s="24" t="s">
        <v>14676</v>
      </c>
      <c r="C4186" s="29">
        <v>202621023534</v>
      </c>
      <c r="D4186" s="24" t="s">
        <v>41</v>
      </c>
      <c r="E4186" s="24" t="s">
        <v>14677</v>
      </c>
      <c r="F4186" s="24" t="s">
        <v>3052</v>
      </c>
      <c r="G4186" s="24" t="s">
        <v>41</v>
      </c>
      <c r="H4186" s="25" t="s">
        <v>14678</v>
      </c>
      <c r="I4186" s="24" t="s">
        <v>23</v>
      </c>
      <c r="J4186" s="24" t="s">
        <v>3048</v>
      </c>
      <c r="K4186" s="26">
        <v>46055</v>
      </c>
      <c r="L4186" s="26">
        <v>46080</v>
      </c>
      <c r="M4186" s="26">
        <v>46080</v>
      </c>
      <c r="N4186" s="24"/>
      <c r="O4186" s="26">
        <v>46080</v>
      </c>
      <c r="P4186" s="24" t="s">
        <v>3224</v>
      </c>
      <c r="Q4186" s="24" t="s">
        <v>3225</v>
      </c>
      <c r="R4186" s="24" t="s">
        <v>988</v>
      </c>
    </row>
    <row r="4187" spans="1:18" ht="53.4">
      <c r="A4187" s="24">
        <v>4186</v>
      </c>
      <c r="B4187" s="24" t="s">
        <v>2334</v>
      </c>
      <c r="C4187" s="29">
        <v>202641023460</v>
      </c>
      <c r="D4187" s="24" t="s">
        <v>42</v>
      </c>
      <c r="E4187" s="24" t="s">
        <v>2335</v>
      </c>
      <c r="F4187" s="24" t="s">
        <v>3045</v>
      </c>
      <c r="G4187" s="24" t="s">
        <v>3559</v>
      </c>
      <c r="H4187" s="25" t="s">
        <v>14679</v>
      </c>
      <c r="I4187" s="24" t="s">
        <v>23</v>
      </c>
      <c r="J4187" s="24" t="s">
        <v>3048</v>
      </c>
      <c r="K4187" s="26">
        <v>46014</v>
      </c>
      <c r="L4187" s="26">
        <v>46080</v>
      </c>
      <c r="M4187" s="26">
        <v>46080</v>
      </c>
      <c r="N4187" s="26">
        <v>47023</v>
      </c>
      <c r="O4187" s="24"/>
      <c r="P4187" s="24" t="s">
        <v>3272</v>
      </c>
      <c r="Q4187" s="24" t="s">
        <v>3273</v>
      </c>
      <c r="R4187" s="24" t="s">
        <v>974</v>
      </c>
    </row>
    <row r="4188" spans="1:18" ht="40.200000000000003">
      <c r="A4188" s="24">
        <v>4187</v>
      </c>
      <c r="B4188" s="24" t="s">
        <v>2338</v>
      </c>
      <c r="C4188" s="29">
        <v>202641023905</v>
      </c>
      <c r="D4188" s="24" t="s">
        <v>42</v>
      </c>
      <c r="E4188" s="24" t="s">
        <v>2339</v>
      </c>
      <c r="F4188" s="24" t="s">
        <v>3045</v>
      </c>
      <c r="G4188" s="24" t="s">
        <v>3559</v>
      </c>
      <c r="H4188" s="25" t="s">
        <v>14680</v>
      </c>
      <c r="I4188" s="24" t="s">
        <v>23</v>
      </c>
      <c r="J4188" s="24" t="s">
        <v>3048</v>
      </c>
      <c r="K4188" s="26">
        <v>46036</v>
      </c>
      <c r="L4188" s="26">
        <v>46080</v>
      </c>
      <c r="M4188" s="26">
        <v>46080</v>
      </c>
      <c r="N4188" s="26">
        <v>47023</v>
      </c>
      <c r="O4188" s="24"/>
      <c r="P4188" s="24" t="s">
        <v>3254</v>
      </c>
      <c r="Q4188" s="24" t="s">
        <v>3255</v>
      </c>
      <c r="R4188" s="24" t="s">
        <v>974</v>
      </c>
    </row>
    <row r="4189" spans="1:18" ht="53.4">
      <c r="A4189" s="24">
        <v>4188</v>
      </c>
      <c r="B4189" s="24" t="s">
        <v>2337</v>
      </c>
      <c r="C4189" s="29">
        <v>202611023520</v>
      </c>
      <c r="D4189" s="24" t="s">
        <v>628</v>
      </c>
      <c r="E4189" s="24" t="s">
        <v>649</v>
      </c>
      <c r="F4189" s="24" t="s">
        <v>3045</v>
      </c>
      <c r="G4189" s="24" t="s">
        <v>628</v>
      </c>
      <c r="H4189" s="25" t="s">
        <v>14681</v>
      </c>
      <c r="I4189" s="24" t="s">
        <v>23</v>
      </c>
      <c r="J4189" s="24" t="s">
        <v>3048</v>
      </c>
      <c r="K4189" s="26">
        <v>45995</v>
      </c>
      <c r="L4189" s="26">
        <v>46080</v>
      </c>
      <c r="M4189" s="26">
        <v>46080</v>
      </c>
      <c r="N4189" s="26">
        <v>47023</v>
      </c>
      <c r="O4189" s="24"/>
      <c r="P4189" s="24" t="s">
        <v>3141</v>
      </c>
      <c r="Q4189" s="24" t="s">
        <v>3142</v>
      </c>
      <c r="R4189" s="24" t="s">
        <v>974</v>
      </c>
    </row>
    <row r="4190" spans="1:18" ht="40.200000000000003">
      <c r="A4190" s="24">
        <v>4189</v>
      </c>
      <c r="B4190" s="24" t="s">
        <v>14682</v>
      </c>
      <c r="C4190" s="29">
        <v>202647023929</v>
      </c>
      <c r="D4190" s="24" t="s">
        <v>66</v>
      </c>
      <c r="E4190" s="24" t="s">
        <v>14683</v>
      </c>
      <c r="F4190" s="24" t="s">
        <v>3059</v>
      </c>
      <c r="G4190" s="24" t="s">
        <v>3455</v>
      </c>
      <c r="H4190" s="25" t="s">
        <v>14684</v>
      </c>
      <c r="I4190" s="24"/>
      <c r="J4190" s="24" t="s">
        <v>3048</v>
      </c>
      <c r="K4190" s="26">
        <v>46029</v>
      </c>
      <c r="L4190" s="26">
        <v>45170</v>
      </c>
      <c r="M4190" s="26">
        <v>46080</v>
      </c>
      <c r="N4190" s="24"/>
      <c r="O4190" s="26">
        <v>46080</v>
      </c>
      <c r="P4190" s="24" t="s">
        <v>3388</v>
      </c>
      <c r="Q4190" s="24" t="s">
        <v>3389</v>
      </c>
      <c r="R4190" s="24" t="s">
        <v>988</v>
      </c>
    </row>
    <row r="4191" spans="1:18" ht="53.4">
      <c r="A4191" s="24">
        <v>4190</v>
      </c>
      <c r="B4191" s="24" t="s">
        <v>14685</v>
      </c>
      <c r="C4191" s="29">
        <v>202647023418</v>
      </c>
      <c r="D4191" s="24" t="s">
        <v>31</v>
      </c>
      <c r="E4191" s="24" t="s">
        <v>14686</v>
      </c>
      <c r="F4191" s="24" t="s">
        <v>3091</v>
      </c>
      <c r="G4191" s="24" t="s">
        <v>31</v>
      </c>
      <c r="H4191" s="25" t="s">
        <v>14687</v>
      </c>
      <c r="I4191" s="24"/>
      <c r="J4191" s="24" t="s">
        <v>3048</v>
      </c>
      <c r="K4191" s="26">
        <v>46077</v>
      </c>
      <c r="L4191" s="26">
        <v>46080</v>
      </c>
      <c r="M4191" s="26">
        <v>46080</v>
      </c>
      <c r="N4191" s="24"/>
      <c r="O4191" s="26">
        <v>46080</v>
      </c>
      <c r="P4191" s="24" t="s">
        <v>3272</v>
      </c>
      <c r="Q4191" s="24" t="s">
        <v>3273</v>
      </c>
      <c r="R4191" s="24" t="s">
        <v>988</v>
      </c>
    </row>
    <row r="4192" spans="1:18" ht="40.200000000000003">
      <c r="A4192" s="24">
        <v>4191</v>
      </c>
      <c r="B4192" s="24" t="s">
        <v>2320</v>
      </c>
      <c r="C4192" s="29">
        <v>202641023436</v>
      </c>
      <c r="D4192" s="24" t="s">
        <v>31</v>
      </c>
      <c r="E4192" s="24" t="s">
        <v>2321</v>
      </c>
      <c r="F4192" s="24" t="s">
        <v>3091</v>
      </c>
      <c r="G4192" s="24" t="s">
        <v>31</v>
      </c>
      <c r="H4192" s="25" t="s">
        <v>14688</v>
      </c>
      <c r="I4192" s="24" t="s">
        <v>3152</v>
      </c>
      <c r="J4192" s="24" t="s">
        <v>3048</v>
      </c>
      <c r="K4192" s="26">
        <v>46079</v>
      </c>
      <c r="L4192" s="26">
        <v>46080</v>
      </c>
      <c r="M4192" s="26">
        <v>46080</v>
      </c>
      <c r="N4192" s="26">
        <v>47023</v>
      </c>
      <c r="O4192" s="24"/>
      <c r="P4192" s="24" t="s">
        <v>3103</v>
      </c>
      <c r="Q4192" s="24" t="s">
        <v>3104</v>
      </c>
      <c r="R4192" s="24" t="s">
        <v>968</v>
      </c>
    </row>
    <row r="4193" spans="1:18" ht="53.4">
      <c r="A4193" s="24">
        <v>4192</v>
      </c>
      <c r="B4193" s="24" t="s">
        <v>2340</v>
      </c>
      <c r="C4193" s="29">
        <v>202641023610</v>
      </c>
      <c r="D4193" s="24" t="s">
        <v>31</v>
      </c>
      <c r="E4193" s="24" t="s">
        <v>2341</v>
      </c>
      <c r="F4193" s="24" t="s">
        <v>3091</v>
      </c>
      <c r="G4193" s="24" t="s">
        <v>31</v>
      </c>
      <c r="H4193" s="25" t="s">
        <v>14689</v>
      </c>
      <c r="I4193" s="24" t="s">
        <v>3152</v>
      </c>
      <c r="J4193" s="24" t="s">
        <v>3048</v>
      </c>
      <c r="K4193" s="26">
        <v>46080</v>
      </c>
      <c r="L4193" s="26">
        <v>46080</v>
      </c>
      <c r="M4193" s="26">
        <v>46080</v>
      </c>
      <c r="N4193" s="26">
        <v>47023</v>
      </c>
      <c r="O4193" s="24"/>
      <c r="P4193" s="24" t="s">
        <v>3093</v>
      </c>
      <c r="Q4193" s="24" t="s">
        <v>3094</v>
      </c>
      <c r="R4193" s="24" t="s">
        <v>968</v>
      </c>
    </row>
    <row r="4194" spans="1:18" ht="40.200000000000003">
      <c r="A4194" s="24">
        <v>4193</v>
      </c>
      <c r="B4194" s="24" t="s">
        <v>14690</v>
      </c>
      <c r="C4194" s="29">
        <v>202617023638</v>
      </c>
      <c r="D4194" s="24" t="s">
        <v>34</v>
      </c>
      <c r="E4194" s="24" t="s">
        <v>14691</v>
      </c>
      <c r="F4194" s="24" t="s">
        <v>3066</v>
      </c>
      <c r="G4194" s="24" t="s">
        <v>3067</v>
      </c>
      <c r="H4194" s="25" t="s">
        <v>14692</v>
      </c>
      <c r="I4194" s="24"/>
      <c r="J4194" s="24" t="s">
        <v>3048</v>
      </c>
      <c r="K4194" s="26">
        <v>46073</v>
      </c>
      <c r="L4194" s="26">
        <v>45184</v>
      </c>
      <c r="M4194" s="26">
        <v>46080</v>
      </c>
      <c r="N4194" s="24"/>
      <c r="O4194" s="26">
        <v>46083</v>
      </c>
      <c r="P4194" s="24" t="s">
        <v>3294</v>
      </c>
      <c r="Q4194" s="24" t="s">
        <v>3295</v>
      </c>
      <c r="R4194" s="24" t="s">
        <v>988</v>
      </c>
    </row>
    <row r="4195" spans="1:18" ht="53.4">
      <c r="A4195" s="24">
        <v>4194</v>
      </c>
      <c r="B4195" s="24" t="s">
        <v>14693</v>
      </c>
      <c r="C4195" s="29">
        <v>202631024067</v>
      </c>
      <c r="D4195" s="24" t="s">
        <v>38</v>
      </c>
      <c r="E4195" s="24" t="s">
        <v>14694</v>
      </c>
      <c r="F4195" s="24" t="s">
        <v>3052</v>
      </c>
      <c r="G4195" s="24" t="s">
        <v>38</v>
      </c>
      <c r="H4195" s="25" t="s">
        <v>14695</v>
      </c>
      <c r="I4195" s="24" t="s">
        <v>23</v>
      </c>
      <c r="J4195" s="24" t="s">
        <v>3048</v>
      </c>
      <c r="K4195" s="26">
        <v>46007</v>
      </c>
      <c r="L4195" s="26">
        <v>46081</v>
      </c>
      <c r="M4195" s="26">
        <v>46081</v>
      </c>
      <c r="N4195" s="24"/>
      <c r="O4195" s="26">
        <v>46081</v>
      </c>
      <c r="P4195" s="24" t="s">
        <v>3120</v>
      </c>
      <c r="Q4195" s="24" t="s">
        <v>3121</v>
      </c>
      <c r="R4195" s="24" t="s">
        <v>988</v>
      </c>
    </row>
    <row r="4196" spans="1:18" ht="27">
      <c r="A4196" s="24">
        <v>4195</v>
      </c>
      <c r="B4196" s="24" t="s">
        <v>14696</v>
      </c>
      <c r="C4196" s="29">
        <v>202611024174</v>
      </c>
      <c r="D4196" s="24" t="s">
        <v>62</v>
      </c>
      <c r="E4196" s="24" t="s">
        <v>14697</v>
      </c>
      <c r="F4196" s="24" t="s">
        <v>3052</v>
      </c>
      <c r="G4196" s="24" t="s">
        <v>5094</v>
      </c>
      <c r="H4196" s="25" t="s">
        <v>14698</v>
      </c>
      <c r="I4196" s="24" t="s">
        <v>23</v>
      </c>
      <c r="J4196" s="24" t="s">
        <v>3048</v>
      </c>
      <c r="K4196" s="26">
        <v>46057</v>
      </c>
      <c r="L4196" s="26">
        <v>46081</v>
      </c>
      <c r="M4196" s="26">
        <v>46081</v>
      </c>
      <c r="N4196" s="24"/>
      <c r="O4196" s="26">
        <v>46081</v>
      </c>
      <c r="P4196" s="24" t="s">
        <v>3284</v>
      </c>
      <c r="Q4196" s="24" t="s">
        <v>3285</v>
      </c>
      <c r="R4196" s="24" t="s">
        <v>988</v>
      </c>
    </row>
    <row r="4197" spans="1:18" ht="40.200000000000003">
      <c r="A4197" s="24">
        <v>4196</v>
      </c>
      <c r="B4197" s="24" t="s">
        <v>14699</v>
      </c>
      <c r="C4197" s="29">
        <v>202621024240</v>
      </c>
      <c r="D4197" s="24" t="s">
        <v>41</v>
      </c>
      <c r="E4197" s="24" t="s">
        <v>14700</v>
      </c>
      <c r="F4197" s="24" t="s">
        <v>3052</v>
      </c>
      <c r="G4197" s="24" t="s">
        <v>10063</v>
      </c>
      <c r="H4197" s="25" t="s">
        <v>14701</v>
      </c>
      <c r="I4197" s="24" t="s">
        <v>23</v>
      </c>
      <c r="J4197" s="24" t="s">
        <v>3048</v>
      </c>
      <c r="K4197" s="26">
        <v>46055</v>
      </c>
      <c r="L4197" s="26">
        <v>46081</v>
      </c>
      <c r="M4197" s="26">
        <v>46081</v>
      </c>
      <c r="N4197" s="24"/>
      <c r="O4197" s="26">
        <v>46081</v>
      </c>
      <c r="P4197" s="24" t="s">
        <v>3168</v>
      </c>
      <c r="Q4197" s="24" t="s">
        <v>3050</v>
      </c>
      <c r="R4197" s="24" t="s">
        <v>988</v>
      </c>
    </row>
    <row r="4198" spans="1:18" ht="27">
      <c r="A4198" s="24">
        <v>4197</v>
      </c>
      <c r="B4198" s="24" t="s">
        <v>14702</v>
      </c>
      <c r="C4198" s="29">
        <v>202628024053</v>
      </c>
      <c r="D4198" s="24" t="s">
        <v>31</v>
      </c>
      <c r="E4198" s="24" t="s">
        <v>14703</v>
      </c>
      <c r="F4198" s="24" t="s">
        <v>3091</v>
      </c>
      <c r="G4198" s="24" t="s">
        <v>31</v>
      </c>
      <c r="H4198" s="25" t="s">
        <v>14704</v>
      </c>
      <c r="I4198" s="24"/>
      <c r="J4198" s="24" t="s">
        <v>3048</v>
      </c>
      <c r="K4198" s="26">
        <v>46080</v>
      </c>
      <c r="L4198" s="26">
        <v>46081</v>
      </c>
      <c r="M4198" s="26">
        <v>46081</v>
      </c>
      <c r="N4198" s="24"/>
      <c r="O4198" s="26">
        <v>46081</v>
      </c>
      <c r="P4198" s="24" t="s">
        <v>11599</v>
      </c>
      <c r="Q4198" s="24" t="s">
        <v>3273</v>
      </c>
      <c r="R4198" s="24" t="s">
        <v>988</v>
      </c>
    </row>
    <row r="4199" spans="1:18" ht="53.4">
      <c r="A4199" s="24">
        <v>4198</v>
      </c>
      <c r="B4199" s="24" t="s">
        <v>14705</v>
      </c>
      <c r="C4199" s="29">
        <v>202641024752</v>
      </c>
      <c r="D4199" s="24" t="s">
        <v>39</v>
      </c>
      <c r="E4199" s="24" t="s">
        <v>14706</v>
      </c>
      <c r="F4199" s="24" t="s">
        <v>3165</v>
      </c>
      <c r="G4199" s="24" t="s">
        <v>3166</v>
      </c>
      <c r="H4199" s="25" t="s">
        <v>14707</v>
      </c>
      <c r="I4199" s="24" t="s">
        <v>23</v>
      </c>
      <c r="J4199" s="24" t="s">
        <v>3048</v>
      </c>
      <c r="K4199" s="26">
        <v>46001</v>
      </c>
      <c r="L4199" s="26">
        <v>46083</v>
      </c>
      <c r="M4199" s="26">
        <v>46083</v>
      </c>
      <c r="N4199" s="24"/>
      <c r="O4199" s="26">
        <v>46083</v>
      </c>
      <c r="P4199" s="24" t="s">
        <v>3321</v>
      </c>
      <c r="Q4199" s="24" t="s">
        <v>3322</v>
      </c>
      <c r="R4199" s="24" t="s">
        <v>988</v>
      </c>
    </row>
    <row r="4200" spans="1:18" ht="53.4">
      <c r="A4200" s="24">
        <v>4199</v>
      </c>
      <c r="B4200" s="24" t="s">
        <v>14708</v>
      </c>
      <c r="C4200" s="29">
        <v>202641024783</v>
      </c>
      <c r="D4200" s="24" t="s">
        <v>39</v>
      </c>
      <c r="E4200" s="24" t="s">
        <v>14709</v>
      </c>
      <c r="F4200" s="24" t="s">
        <v>3165</v>
      </c>
      <c r="G4200" s="24" t="s">
        <v>3166</v>
      </c>
      <c r="H4200" s="25" t="s">
        <v>14710</v>
      </c>
      <c r="I4200" s="24" t="s">
        <v>23</v>
      </c>
      <c r="J4200" s="24" t="s">
        <v>3048</v>
      </c>
      <c r="K4200" s="26">
        <v>45986</v>
      </c>
      <c r="L4200" s="26">
        <v>46083</v>
      </c>
      <c r="M4200" s="26">
        <v>46083</v>
      </c>
      <c r="N4200" s="24"/>
      <c r="O4200" s="26">
        <v>46083</v>
      </c>
      <c r="P4200" s="24" t="s">
        <v>7302</v>
      </c>
      <c r="Q4200" s="24" t="s">
        <v>3705</v>
      </c>
      <c r="R4200" s="24" t="s">
        <v>988</v>
      </c>
    </row>
    <row r="4201" spans="1:18" ht="27">
      <c r="A4201" s="24">
        <v>4200</v>
      </c>
      <c r="B4201" s="24" t="s">
        <v>14711</v>
      </c>
      <c r="C4201" s="29">
        <v>202617024687</v>
      </c>
      <c r="D4201" s="24" t="s">
        <v>170</v>
      </c>
      <c r="E4201" s="24" t="s">
        <v>14712</v>
      </c>
      <c r="F4201" s="24" t="s">
        <v>3312</v>
      </c>
      <c r="G4201" s="24" t="s">
        <v>6499</v>
      </c>
      <c r="H4201" s="25" t="s">
        <v>14713</v>
      </c>
      <c r="I4201" s="24"/>
      <c r="J4201" s="24" t="s">
        <v>3048</v>
      </c>
      <c r="K4201" s="26">
        <v>46045</v>
      </c>
      <c r="L4201" s="26">
        <v>45180</v>
      </c>
      <c r="M4201" s="26">
        <v>46083</v>
      </c>
      <c r="N4201" s="24"/>
      <c r="O4201" s="26">
        <v>46083</v>
      </c>
      <c r="P4201" s="24" t="s">
        <v>3239</v>
      </c>
      <c r="Q4201" s="24" t="s">
        <v>3240</v>
      </c>
      <c r="R4201" s="24" t="s">
        <v>988</v>
      </c>
    </row>
    <row r="4202" spans="1:18" ht="40.200000000000003">
      <c r="A4202" s="24">
        <v>4201</v>
      </c>
      <c r="B4202" s="24" t="s">
        <v>14714</v>
      </c>
      <c r="C4202" s="29">
        <v>202647024707</v>
      </c>
      <c r="D4202" s="24" t="s">
        <v>305</v>
      </c>
      <c r="E4202" s="24" t="s">
        <v>14715</v>
      </c>
      <c r="F4202" s="24" t="s">
        <v>3059</v>
      </c>
      <c r="G4202" s="24" t="s">
        <v>305</v>
      </c>
      <c r="H4202" s="25" t="s">
        <v>14716</v>
      </c>
      <c r="I4202" s="24"/>
      <c r="J4202" s="24" t="s">
        <v>3048</v>
      </c>
      <c r="K4202" s="26">
        <v>46065</v>
      </c>
      <c r="L4202" s="26">
        <v>45141</v>
      </c>
      <c r="M4202" s="26">
        <v>46083</v>
      </c>
      <c r="N4202" s="24"/>
      <c r="O4202" s="26">
        <v>46083</v>
      </c>
      <c r="P4202" s="24" t="s">
        <v>3422</v>
      </c>
      <c r="Q4202" s="24" t="s">
        <v>3423</v>
      </c>
      <c r="R4202" s="24" t="s">
        <v>988</v>
      </c>
    </row>
    <row r="4203" spans="1:18" ht="40.200000000000003">
      <c r="A4203" s="24">
        <v>4202</v>
      </c>
      <c r="B4203" s="24" t="s">
        <v>14717</v>
      </c>
      <c r="C4203" s="29">
        <v>202647024502</v>
      </c>
      <c r="D4203" s="24" t="s">
        <v>314</v>
      </c>
      <c r="E4203" s="24" t="s">
        <v>14718</v>
      </c>
      <c r="F4203" s="24" t="s">
        <v>3177</v>
      </c>
      <c r="G4203" s="24" t="s">
        <v>11754</v>
      </c>
      <c r="H4203" s="25" t="s">
        <v>14719</v>
      </c>
      <c r="I4203" s="24"/>
      <c r="J4203" s="24" t="s">
        <v>3048</v>
      </c>
      <c r="K4203" s="26">
        <v>46028</v>
      </c>
      <c r="L4203" s="26">
        <v>45142</v>
      </c>
      <c r="M4203" s="26">
        <v>46083</v>
      </c>
      <c r="N4203" s="24"/>
      <c r="O4203" s="26">
        <v>46083</v>
      </c>
      <c r="P4203" s="24" t="s">
        <v>3422</v>
      </c>
      <c r="Q4203" s="24" t="s">
        <v>3423</v>
      </c>
      <c r="R4203" s="24" t="s">
        <v>988</v>
      </c>
    </row>
    <row r="4204" spans="1:18" ht="66.599999999999994">
      <c r="A4204" s="24">
        <v>4203</v>
      </c>
      <c r="B4204" s="24" t="s">
        <v>14720</v>
      </c>
      <c r="C4204" s="29">
        <v>202617024870</v>
      </c>
      <c r="D4204" s="24" t="s">
        <v>226</v>
      </c>
      <c r="E4204" s="24" t="s">
        <v>14721</v>
      </c>
      <c r="F4204" s="24" t="s">
        <v>3165</v>
      </c>
      <c r="G4204" s="24" t="s">
        <v>226</v>
      </c>
      <c r="H4204" s="25" t="s">
        <v>14722</v>
      </c>
      <c r="I4204" s="24"/>
      <c r="J4204" s="24" t="s">
        <v>3048</v>
      </c>
      <c r="K4204" s="26">
        <v>46029</v>
      </c>
      <c r="L4204" s="26">
        <v>45142</v>
      </c>
      <c r="M4204" s="26">
        <v>46083</v>
      </c>
      <c r="N4204" s="24"/>
      <c r="O4204" s="26">
        <v>46083</v>
      </c>
      <c r="P4204" s="24" t="s">
        <v>4128</v>
      </c>
      <c r="Q4204" s="24" t="s">
        <v>3360</v>
      </c>
      <c r="R4204" s="24" t="s">
        <v>988</v>
      </c>
    </row>
    <row r="4205" spans="1:18" ht="27">
      <c r="A4205" s="24">
        <v>4204</v>
      </c>
      <c r="B4205" s="24" t="s">
        <v>14723</v>
      </c>
      <c r="C4205" s="29">
        <v>202647024670</v>
      </c>
      <c r="D4205" s="24" t="s">
        <v>172</v>
      </c>
      <c r="E4205" s="24" t="s">
        <v>14724</v>
      </c>
      <c r="F4205" s="24" t="s">
        <v>4318</v>
      </c>
      <c r="G4205" s="24" t="s">
        <v>14725</v>
      </c>
      <c r="H4205" s="25" t="s">
        <v>14726</v>
      </c>
      <c r="I4205" s="24"/>
      <c r="J4205" s="24" t="s">
        <v>3048</v>
      </c>
      <c r="K4205" s="26">
        <v>46041</v>
      </c>
      <c r="L4205" s="26">
        <v>45194</v>
      </c>
      <c r="M4205" s="26">
        <v>46083</v>
      </c>
      <c r="N4205" s="24"/>
      <c r="O4205" s="26">
        <v>46083</v>
      </c>
      <c r="P4205" s="24" t="s">
        <v>3224</v>
      </c>
      <c r="Q4205" s="24" t="s">
        <v>3225</v>
      </c>
      <c r="R4205" s="24" t="s">
        <v>988</v>
      </c>
    </row>
    <row r="4206" spans="1:18" ht="40.200000000000003">
      <c r="A4206" s="24">
        <v>4205</v>
      </c>
      <c r="B4206" s="24" t="s">
        <v>890</v>
      </c>
      <c r="C4206" s="29">
        <v>202644024646</v>
      </c>
      <c r="D4206" s="24" t="s">
        <v>58</v>
      </c>
      <c r="E4206" s="24" t="s">
        <v>891</v>
      </c>
      <c r="F4206" s="24" t="s">
        <v>3312</v>
      </c>
      <c r="G4206" s="24" t="s">
        <v>3576</v>
      </c>
      <c r="H4206" s="25" t="s">
        <v>14727</v>
      </c>
      <c r="I4206" s="24"/>
      <c r="J4206" s="24" t="s">
        <v>3048</v>
      </c>
      <c r="K4206" s="26">
        <v>46059</v>
      </c>
      <c r="L4206" s="26">
        <v>45742</v>
      </c>
      <c r="M4206" s="26">
        <v>46083</v>
      </c>
      <c r="N4206" s="26">
        <v>46686</v>
      </c>
      <c r="O4206" s="24"/>
      <c r="P4206" s="24" t="s">
        <v>3062</v>
      </c>
      <c r="Q4206" s="24" t="s">
        <v>3063</v>
      </c>
      <c r="R4206" s="24" t="s">
        <v>650</v>
      </c>
    </row>
    <row r="4207" spans="1:18" ht="40.200000000000003">
      <c r="A4207" s="24">
        <v>4206</v>
      </c>
      <c r="B4207" s="24" t="s">
        <v>2347</v>
      </c>
      <c r="C4207" s="29">
        <v>202611024887</v>
      </c>
      <c r="D4207" s="24" t="s">
        <v>80</v>
      </c>
      <c r="E4207" s="24" t="s">
        <v>2348</v>
      </c>
      <c r="F4207" s="24" t="s">
        <v>3052</v>
      </c>
      <c r="G4207" s="24" t="s">
        <v>6260</v>
      </c>
      <c r="H4207" s="25" t="s">
        <v>14728</v>
      </c>
      <c r="I4207" s="24" t="s">
        <v>3152</v>
      </c>
      <c r="J4207" s="24" t="s">
        <v>3048</v>
      </c>
      <c r="K4207" s="26">
        <v>46042</v>
      </c>
      <c r="L4207" s="26">
        <v>46083</v>
      </c>
      <c r="M4207" s="26">
        <v>46083</v>
      </c>
      <c r="N4207" s="26">
        <v>47028</v>
      </c>
      <c r="O4207" s="24"/>
      <c r="P4207" s="24" t="s">
        <v>3933</v>
      </c>
      <c r="Q4207" s="24" t="s">
        <v>3934</v>
      </c>
      <c r="R4207" s="24" t="s">
        <v>968</v>
      </c>
    </row>
    <row r="4208" spans="1:18" ht="53.4">
      <c r="A4208" s="24">
        <v>4207</v>
      </c>
      <c r="B4208" s="24" t="s">
        <v>14729</v>
      </c>
      <c r="C4208" s="29">
        <v>202641024807</v>
      </c>
      <c r="D4208" s="24" t="s">
        <v>128</v>
      </c>
      <c r="E4208" s="24" t="s">
        <v>14730</v>
      </c>
      <c r="F4208" s="24" t="s">
        <v>3052</v>
      </c>
      <c r="G4208" s="24" t="s">
        <v>128</v>
      </c>
      <c r="H4208" s="25" t="s">
        <v>14731</v>
      </c>
      <c r="I4208" s="24" t="s">
        <v>23</v>
      </c>
      <c r="J4208" s="24" t="s">
        <v>3048</v>
      </c>
      <c r="K4208" s="26">
        <v>46083</v>
      </c>
      <c r="L4208" s="26">
        <v>46083</v>
      </c>
      <c r="M4208" s="26">
        <v>46083</v>
      </c>
      <c r="N4208" s="24"/>
      <c r="O4208" s="26">
        <v>46083</v>
      </c>
      <c r="P4208" s="24" t="s">
        <v>3321</v>
      </c>
      <c r="Q4208" s="24" t="s">
        <v>3322</v>
      </c>
      <c r="R4208" s="24" t="s">
        <v>988</v>
      </c>
    </row>
    <row r="4209" spans="1:18" ht="66.599999999999994">
      <c r="A4209" s="24">
        <v>4208</v>
      </c>
      <c r="B4209" s="24" t="s">
        <v>14732</v>
      </c>
      <c r="C4209" s="29">
        <v>202631024816</v>
      </c>
      <c r="D4209" s="24" t="s">
        <v>38</v>
      </c>
      <c r="E4209" s="24" t="s">
        <v>14733</v>
      </c>
      <c r="F4209" s="24" t="s">
        <v>3052</v>
      </c>
      <c r="G4209" s="24" t="s">
        <v>38</v>
      </c>
      <c r="H4209" s="25" t="s">
        <v>14734</v>
      </c>
      <c r="I4209" s="24" t="s">
        <v>23</v>
      </c>
      <c r="J4209" s="24" t="s">
        <v>3048</v>
      </c>
      <c r="K4209" s="26">
        <v>45999</v>
      </c>
      <c r="L4209" s="26">
        <v>46083</v>
      </c>
      <c r="M4209" s="26">
        <v>46083</v>
      </c>
      <c r="N4209" s="24"/>
      <c r="O4209" s="26">
        <v>46083</v>
      </c>
      <c r="P4209" s="24" t="s">
        <v>3414</v>
      </c>
      <c r="Q4209" s="24" t="s">
        <v>3415</v>
      </c>
      <c r="R4209" s="24" t="s">
        <v>988</v>
      </c>
    </row>
    <row r="4210" spans="1:18" ht="27">
      <c r="A4210" s="24">
        <v>4209</v>
      </c>
      <c r="B4210" s="24" t="s">
        <v>14735</v>
      </c>
      <c r="C4210" s="29">
        <v>202614024629</v>
      </c>
      <c r="D4210" s="24" t="s">
        <v>52</v>
      </c>
      <c r="E4210" s="24" t="s">
        <v>14736</v>
      </c>
      <c r="F4210" s="24" t="s">
        <v>3045</v>
      </c>
      <c r="G4210" s="24" t="s">
        <v>4870</v>
      </c>
      <c r="H4210" s="25" t="s">
        <v>10332</v>
      </c>
      <c r="I4210" s="24"/>
      <c r="J4210" s="24" t="s">
        <v>3048</v>
      </c>
      <c r="K4210" s="26">
        <v>46077</v>
      </c>
      <c r="L4210" s="26">
        <v>45730</v>
      </c>
      <c r="M4210" s="26">
        <v>46083</v>
      </c>
      <c r="N4210" s="24"/>
      <c r="O4210" s="26">
        <v>46083</v>
      </c>
      <c r="P4210" s="24" t="s">
        <v>3284</v>
      </c>
      <c r="Q4210" s="24" t="s">
        <v>3285</v>
      </c>
      <c r="R4210" s="24" t="s">
        <v>988</v>
      </c>
    </row>
    <row r="4211" spans="1:18" ht="40.200000000000003">
      <c r="A4211" s="24">
        <v>4210</v>
      </c>
      <c r="B4211" s="24" t="s">
        <v>2346</v>
      </c>
      <c r="C4211" s="29">
        <v>202641024552</v>
      </c>
      <c r="D4211" s="24" t="s">
        <v>69</v>
      </c>
      <c r="E4211" s="24" t="s">
        <v>649</v>
      </c>
      <c r="F4211" s="24" t="s">
        <v>3052</v>
      </c>
      <c r="G4211" s="24" t="s">
        <v>69</v>
      </c>
      <c r="H4211" s="25" t="s">
        <v>14737</v>
      </c>
      <c r="I4211" s="24" t="s">
        <v>3152</v>
      </c>
      <c r="J4211" s="24" t="s">
        <v>3048</v>
      </c>
      <c r="K4211" s="26">
        <v>46015</v>
      </c>
      <c r="L4211" s="26">
        <v>46083</v>
      </c>
      <c r="M4211" s="26">
        <v>46083</v>
      </c>
      <c r="N4211" s="26">
        <v>47028</v>
      </c>
      <c r="O4211" s="24"/>
      <c r="P4211" s="24" t="s">
        <v>3220</v>
      </c>
      <c r="Q4211" s="24" t="s">
        <v>3221</v>
      </c>
      <c r="R4211" s="24" t="s">
        <v>968</v>
      </c>
    </row>
    <row r="4212" spans="1:18" ht="27">
      <c r="A4212" s="24">
        <v>4211</v>
      </c>
      <c r="B4212" s="24" t="s">
        <v>2345</v>
      </c>
      <c r="C4212" s="29">
        <v>202641024880</v>
      </c>
      <c r="D4212" s="24" t="s">
        <v>69</v>
      </c>
      <c r="E4212" s="24" t="s">
        <v>649</v>
      </c>
      <c r="F4212" s="24" t="s">
        <v>3052</v>
      </c>
      <c r="G4212" s="24" t="s">
        <v>69</v>
      </c>
      <c r="H4212" s="25" t="s">
        <v>14738</v>
      </c>
      <c r="I4212" s="24" t="s">
        <v>3152</v>
      </c>
      <c r="J4212" s="24" t="s">
        <v>3048</v>
      </c>
      <c r="K4212" s="26">
        <v>46021</v>
      </c>
      <c r="L4212" s="26">
        <v>46083</v>
      </c>
      <c r="M4212" s="26">
        <v>46083</v>
      </c>
      <c r="N4212" s="26">
        <v>47028</v>
      </c>
      <c r="O4212" s="24"/>
      <c r="P4212" s="24" t="s">
        <v>3410</v>
      </c>
      <c r="Q4212" s="24" t="s">
        <v>3150</v>
      </c>
      <c r="R4212" s="24" t="s">
        <v>968</v>
      </c>
    </row>
    <row r="4213" spans="1:18" ht="40.200000000000003">
      <c r="A4213" s="24">
        <v>4212</v>
      </c>
      <c r="B4213" s="24" t="s">
        <v>14739</v>
      </c>
      <c r="C4213" s="29">
        <v>202617024500</v>
      </c>
      <c r="D4213" s="24" t="s">
        <v>71</v>
      </c>
      <c r="E4213" s="24" t="s">
        <v>14740</v>
      </c>
      <c r="F4213" s="24" t="s">
        <v>3312</v>
      </c>
      <c r="G4213" s="24" t="s">
        <v>3741</v>
      </c>
      <c r="H4213" s="25" t="s">
        <v>14741</v>
      </c>
      <c r="I4213" s="24"/>
      <c r="J4213" s="24" t="s">
        <v>3048</v>
      </c>
      <c r="K4213" s="26">
        <v>46043</v>
      </c>
      <c r="L4213" s="26">
        <v>45145</v>
      </c>
      <c r="M4213" s="26">
        <v>46083</v>
      </c>
      <c r="N4213" s="24"/>
      <c r="O4213" s="26">
        <v>46083</v>
      </c>
      <c r="P4213" s="24" t="s">
        <v>3075</v>
      </c>
      <c r="Q4213" s="24" t="s">
        <v>3076</v>
      </c>
      <c r="R4213" s="24" t="s">
        <v>988</v>
      </c>
    </row>
    <row r="4214" spans="1:18" ht="40.200000000000003">
      <c r="A4214" s="24">
        <v>4213</v>
      </c>
      <c r="B4214" s="24" t="s">
        <v>14742</v>
      </c>
      <c r="C4214" s="29">
        <v>202617024678</v>
      </c>
      <c r="D4214" s="24" t="s">
        <v>123</v>
      </c>
      <c r="E4214" s="24" t="s">
        <v>14743</v>
      </c>
      <c r="F4214" s="24" t="s">
        <v>3045</v>
      </c>
      <c r="G4214" s="24" t="s">
        <v>4679</v>
      </c>
      <c r="H4214" s="25" t="s">
        <v>14744</v>
      </c>
      <c r="I4214" s="24"/>
      <c r="J4214" s="24" t="s">
        <v>3048</v>
      </c>
      <c r="K4214" s="26">
        <v>46027</v>
      </c>
      <c r="L4214" s="26">
        <v>45268</v>
      </c>
      <c r="M4214" s="26">
        <v>46083</v>
      </c>
      <c r="N4214" s="24"/>
      <c r="O4214" s="26">
        <v>46083</v>
      </c>
      <c r="P4214" s="24" t="s">
        <v>3435</v>
      </c>
      <c r="Q4214" s="24" t="s">
        <v>3159</v>
      </c>
      <c r="R4214" s="24" t="s">
        <v>988</v>
      </c>
    </row>
    <row r="4215" spans="1:18" ht="40.200000000000003">
      <c r="A4215" s="24">
        <v>4214</v>
      </c>
      <c r="B4215" s="24" t="s">
        <v>14745</v>
      </c>
      <c r="C4215" s="29">
        <v>202617024677</v>
      </c>
      <c r="D4215" s="24" t="s">
        <v>36</v>
      </c>
      <c r="E4215" s="24" t="s">
        <v>14746</v>
      </c>
      <c r="F4215" s="24" t="s">
        <v>3091</v>
      </c>
      <c r="G4215" s="24" t="s">
        <v>3139</v>
      </c>
      <c r="H4215" s="25" t="s">
        <v>14747</v>
      </c>
      <c r="I4215" s="24"/>
      <c r="J4215" s="24" t="s">
        <v>3048</v>
      </c>
      <c r="K4215" s="26">
        <v>46077</v>
      </c>
      <c r="L4215" s="26">
        <v>45159</v>
      </c>
      <c r="M4215" s="26">
        <v>46083</v>
      </c>
      <c r="N4215" s="24"/>
      <c r="O4215" s="26">
        <v>46083</v>
      </c>
      <c r="P4215" s="24" t="s">
        <v>3173</v>
      </c>
      <c r="Q4215" s="24" t="s">
        <v>3174</v>
      </c>
      <c r="R4215" s="24" t="s">
        <v>988</v>
      </c>
    </row>
    <row r="4216" spans="1:18" ht="40.200000000000003">
      <c r="A4216" s="24">
        <v>4215</v>
      </c>
      <c r="B4216" s="24" t="s">
        <v>14748</v>
      </c>
      <c r="C4216" s="29">
        <v>202617024884</v>
      </c>
      <c r="D4216" s="24" t="s">
        <v>36</v>
      </c>
      <c r="E4216" s="24" t="s">
        <v>14749</v>
      </c>
      <c r="F4216" s="24" t="s">
        <v>3091</v>
      </c>
      <c r="G4216" s="24" t="s">
        <v>3139</v>
      </c>
      <c r="H4216" s="25" t="s">
        <v>14750</v>
      </c>
      <c r="I4216" s="24"/>
      <c r="J4216" s="24" t="s">
        <v>3048</v>
      </c>
      <c r="K4216" s="26">
        <v>46077</v>
      </c>
      <c r="L4216" s="26">
        <v>45159</v>
      </c>
      <c r="M4216" s="26">
        <v>46083</v>
      </c>
      <c r="N4216" s="24"/>
      <c r="O4216" s="26">
        <v>46083</v>
      </c>
      <c r="P4216" s="24" t="s">
        <v>3326</v>
      </c>
      <c r="Q4216" s="24" t="s">
        <v>3174</v>
      </c>
      <c r="R4216" s="24" t="s">
        <v>988</v>
      </c>
    </row>
    <row r="4217" spans="1:18" ht="40.200000000000003">
      <c r="A4217" s="24">
        <v>4216</v>
      </c>
      <c r="B4217" s="24" t="s">
        <v>14751</v>
      </c>
      <c r="C4217" s="29">
        <v>202621024710</v>
      </c>
      <c r="D4217" s="24" t="s">
        <v>45</v>
      </c>
      <c r="E4217" s="24" t="s">
        <v>14752</v>
      </c>
      <c r="F4217" s="24" t="s">
        <v>3052</v>
      </c>
      <c r="G4217" s="24" t="s">
        <v>45</v>
      </c>
      <c r="H4217" s="25" t="s">
        <v>14753</v>
      </c>
      <c r="I4217" s="24" t="s">
        <v>23</v>
      </c>
      <c r="J4217" s="24" t="s">
        <v>3048</v>
      </c>
      <c r="K4217" s="26">
        <v>46056</v>
      </c>
      <c r="L4217" s="26">
        <v>46083</v>
      </c>
      <c r="M4217" s="26">
        <v>46083</v>
      </c>
      <c r="N4217" s="24"/>
      <c r="O4217" s="26">
        <v>46083</v>
      </c>
      <c r="P4217" s="24" t="s">
        <v>3149</v>
      </c>
      <c r="Q4217" s="24" t="s">
        <v>3150</v>
      </c>
      <c r="R4217" s="24" t="s">
        <v>988</v>
      </c>
    </row>
    <row r="4218" spans="1:18" ht="53.4">
      <c r="A4218" s="24">
        <v>4217</v>
      </c>
      <c r="B4218" s="24" t="s">
        <v>14754</v>
      </c>
      <c r="C4218" s="29">
        <v>202621024741</v>
      </c>
      <c r="D4218" s="24" t="s">
        <v>41</v>
      </c>
      <c r="E4218" s="24" t="s">
        <v>14755</v>
      </c>
      <c r="F4218" s="24" t="s">
        <v>3052</v>
      </c>
      <c r="G4218" s="24" t="s">
        <v>10063</v>
      </c>
      <c r="H4218" s="25" t="s">
        <v>14756</v>
      </c>
      <c r="I4218" s="24" t="s">
        <v>23</v>
      </c>
      <c r="J4218" s="24" t="s">
        <v>3048</v>
      </c>
      <c r="K4218" s="26">
        <v>46055</v>
      </c>
      <c r="L4218" s="26">
        <v>46083</v>
      </c>
      <c r="M4218" s="26">
        <v>46083</v>
      </c>
      <c r="N4218" s="24"/>
      <c r="O4218" s="26">
        <v>46083</v>
      </c>
      <c r="P4218" s="24" t="s">
        <v>3278</v>
      </c>
      <c r="Q4218" s="24" t="s">
        <v>3279</v>
      </c>
      <c r="R4218" s="24" t="s">
        <v>988</v>
      </c>
    </row>
    <row r="4219" spans="1:18" ht="53.4">
      <c r="A4219" s="24">
        <v>4218</v>
      </c>
      <c r="B4219" s="24" t="s">
        <v>14757</v>
      </c>
      <c r="C4219" s="29">
        <v>202621024488</v>
      </c>
      <c r="D4219" s="24" t="s">
        <v>41</v>
      </c>
      <c r="E4219" s="24" t="s">
        <v>14758</v>
      </c>
      <c r="F4219" s="24" t="s">
        <v>3052</v>
      </c>
      <c r="G4219" s="24" t="s">
        <v>41</v>
      </c>
      <c r="H4219" s="25" t="s">
        <v>14759</v>
      </c>
      <c r="I4219" s="24" t="s">
        <v>23</v>
      </c>
      <c r="J4219" s="24" t="s">
        <v>3048</v>
      </c>
      <c r="K4219" s="26">
        <v>46055</v>
      </c>
      <c r="L4219" s="26">
        <v>46083</v>
      </c>
      <c r="M4219" s="26">
        <v>46083</v>
      </c>
      <c r="N4219" s="24"/>
      <c r="O4219" s="26">
        <v>46083</v>
      </c>
      <c r="P4219" s="24" t="s">
        <v>3049</v>
      </c>
      <c r="Q4219" s="24" t="s">
        <v>3050</v>
      </c>
      <c r="R4219" s="24" t="s">
        <v>988</v>
      </c>
    </row>
    <row r="4220" spans="1:18" ht="27">
      <c r="A4220" s="24">
        <v>4219</v>
      </c>
      <c r="B4220" s="24" t="s">
        <v>14760</v>
      </c>
      <c r="C4220" s="29">
        <v>202647024801</v>
      </c>
      <c r="D4220" s="24" t="s">
        <v>97</v>
      </c>
      <c r="E4220" s="24" t="s">
        <v>14761</v>
      </c>
      <c r="F4220" s="24" t="s">
        <v>3066</v>
      </c>
      <c r="G4220" s="24" t="s">
        <v>11900</v>
      </c>
      <c r="H4220" s="25" t="s">
        <v>14762</v>
      </c>
      <c r="I4220" s="24"/>
      <c r="J4220" s="24" t="s">
        <v>3048</v>
      </c>
      <c r="K4220" s="26">
        <v>46042</v>
      </c>
      <c r="L4220" s="26">
        <v>45148</v>
      </c>
      <c r="M4220" s="26">
        <v>46083</v>
      </c>
      <c r="N4220" s="24"/>
      <c r="O4220" s="26">
        <v>46083</v>
      </c>
      <c r="P4220" s="24" t="s">
        <v>4491</v>
      </c>
      <c r="Q4220" s="24" t="s">
        <v>3279</v>
      </c>
      <c r="R4220" s="24" t="s">
        <v>988</v>
      </c>
    </row>
    <row r="4221" spans="1:18" ht="40.200000000000003">
      <c r="A4221" s="24">
        <v>4220</v>
      </c>
      <c r="B4221" s="24" t="s">
        <v>14763</v>
      </c>
      <c r="C4221" s="29">
        <v>202647024682</v>
      </c>
      <c r="D4221" s="24" t="s">
        <v>66</v>
      </c>
      <c r="E4221" s="24" t="s">
        <v>14764</v>
      </c>
      <c r="F4221" s="24" t="s">
        <v>3059</v>
      </c>
      <c r="G4221" s="24" t="s">
        <v>3455</v>
      </c>
      <c r="H4221" s="25" t="s">
        <v>14765</v>
      </c>
      <c r="I4221" s="24"/>
      <c r="J4221" s="24" t="s">
        <v>3048</v>
      </c>
      <c r="K4221" s="26">
        <v>45988</v>
      </c>
      <c r="L4221" s="26">
        <v>45197</v>
      </c>
      <c r="M4221" s="26">
        <v>46083</v>
      </c>
      <c r="N4221" s="24"/>
      <c r="O4221" s="26">
        <v>46083</v>
      </c>
      <c r="P4221" s="24" t="s">
        <v>3388</v>
      </c>
      <c r="Q4221" s="24" t="s">
        <v>3389</v>
      </c>
      <c r="R4221" s="24" t="s">
        <v>988</v>
      </c>
    </row>
    <row r="4222" spans="1:18" ht="53.4">
      <c r="A4222" s="24">
        <v>4221</v>
      </c>
      <c r="B4222" s="24" t="s">
        <v>14766</v>
      </c>
      <c r="C4222" s="29">
        <v>202618024484</v>
      </c>
      <c r="D4222" s="24" t="s">
        <v>435</v>
      </c>
      <c r="E4222" s="24" t="s">
        <v>649</v>
      </c>
      <c r="F4222" s="24" t="s">
        <v>3091</v>
      </c>
      <c r="G4222" s="24" t="s">
        <v>14767</v>
      </c>
      <c r="H4222" s="25" t="s">
        <v>14768</v>
      </c>
      <c r="I4222" s="24"/>
      <c r="J4222" s="24" t="s">
        <v>3048</v>
      </c>
      <c r="K4222" s="26">
        <v>46082</v>
      </c>
      <c r="L4222" s="26">
        <v>46083</v>
      </c>
      <c r="M4222" s="26">
        <v>46083</v>
      </c>
      <c r="N4222" s="24"/>
      <c r="O4222" s="26">
        <v>46083</v>
      </c>
      <c r="P4222" s="24" t="s">
        <v>3084</v>
      </c>
      <c r="Q4222" s="24" t="s">
        <v>3085</v>
      </c>
      <c r="R4222" s="24" t="s">
        <v>988</v>
      </c>
    </row>
    <row r="4223" spans="1:18" ht="40.200000000000003">
      <c r="A4223" s="24">
        <v>4222</v>
      </c>
      <c r="B4223" s="24" t="s">
        <v>2344</v>
      </c>
      <c r="C4223" s="29">
        <v>202641024835</v>
      </c>
      <c r="D4223" s="24" t="s">
        <v>267</v>
      </c>
      <c r="E4223" s="24" t="s">
        <v>649</v>
      </c>
      <c r="F4223" s="24" t="s">
        <v>3052</v>
      </c>
      <c r="G4223" s="24" t="s">
        <v>7890</v>
      </c>
      <c r="H4223" s="25" t="s">
        <v>14769</v>
      </c>
      <c r="I4223" s="24" t="s">
        <v>3152</v>
      </c>
      <c r="J4223" s="24" t="s">
        <v>3048</v>
      </c>
      <c r="K4223" s="26">
        <v>46031</v>
      </c>
      <c r="L4223" s="26">
        <v>46083</v>
      </c>
      <c r="M4223" s="26">
        <v>46083</v>
      </c>
      <c r="N4223" s="26">
        <v>47028</v>
      </c>
      <c r="O4223" s="24"/>
      <c r="P4223" s="24" t="s">
        <v>3364</v>
      </c>
      <c r="Q4223" s="24" t="s">
        <v>3255</v>
      </c>
      <c r="R4223" s="24" t="s">
        <v>968</v>
      </c>
    </row>
    <row r="4224" spans="1:18" ht="53.4">
      <c r="A4224" s="24">
        <v>4223</v>
      </c>
      <c r="B4224" s="24" t="s">
        <v>2342</v>
      </c>
      <c r="C4224" s="29">
        <v>202641024563</v>
      </c>
      <c r="D4224" s="24" t="s">
        <v>415</v>
      </c>
      <c r="E4224" s="24" t="s">
        <v>2343</v>
      </c>
      <c r="F4224" s="24" t="s">
        <v>3091</v>
      </c>
      <c r="G4224" s="24" t="s">
        <v>6790</v>
      </c>
      <c r="H4224" s="25" t="s">
        <v>14770</v>
      </c>
      <c r="I4224" s="24" t="s">
        <v>3152</v>
      </c>
      <c r="J4224" s="24" t="s">
        <v>3048</v>
      </c>
      <c r="K4224" s="26">
        <v>46077</v>
      </c>
      <c r="L4224" s="26">
        <v>46083</v>
      </c>
      <c r="M4224" s="26">
        <v>46083</v>
      </c>
      <c r="N4224" s="26">
        <v>47028</v>
      </c>
      <c r="O4224" s="24"/>
      <c r="P4224" s="24" t="s">
        <v>3062</v>
      </c>
      <c r="Q4224" s="24" t="s">
        <v>3063</v>
      </c>
      <c r="R4224" s="24" t="s">
        <v>968</v>
      </c>
    </row>
    <row r="4225" spans="1:18" ht="40.200000000000003">
      <c r="A4225" s="24">
        <v>4224</v>
      </c>
      <c r="B4225" s="24" t="s">
        <v>14771</v>
      </c>
      <c r="C4225" s="29">
        <v>202617024591</v>
      </c>
      <c r="D4225" s="24" t="s">
        <v>34</v>
      </c>
      <c r="E4225" s="24" t="s">
        <v>14772</v>
      </c>
      <c r="F4225" s="24" t="s">
        <v>3066</v>
      </c>
      <c r="G4225" s="24" t="s">
        <v>3067</v>
      </c>
      <c r="H4225" s="25" t="s">
        <v>14773</v>
      </c>
      <c r="I4225" s="24"/>
      <c r="J4225" s="24" t="s">
        <v>3048</v>
      </c>
      <c r="K4225" s="26">
        <v>46080</v>
      </c>
      <c r="L4225" s="26">
        <v>45247</v>
      </c>
      <c r="M4225" s="26">
        <v>46083</v>
      </c>
      <c r="N4225" s="24"/>
      <c r="O4225" s="26">
        <v>46084</v>
      </c>
      <c r="P4225" s="24" t="s">
        <v>3233</v>
      </c>
      <c r="Q4225" s="24" t="s">
        <v>3234</v>
      </c>
      <c r="R4225" s="24" t="s">
        <v>988</v>
      </c>
    </row>
    <row r="4226" spans="1:18" ht="40.200000000000003">
      <c r="A4226" s="24">
        <v>4225</v>
      </c>
      <c r="B4226" s="24" t="s">
        <v>14774</v>
      </c>
      <c r="C4226" s="29">
        <v>202644024853</v>
      </c>
      <c r="D4226" s="24" t="s">
        <v>43</v>
      </c>
      <c r="E4226" s="24" t="s">
        <v>14775</v>
      </c>
      <c r="F4226" s="24" t="s">
        <v>3052</v>
      </c>
      <c r="G4226" s="24" t="s">
        <v>43</v>
      </c>
      <c r="H4226" s="25" t="s">
        <v>14776</v>
      </c>
      <c r="I4226" s="24"/>
      <c r="J4226" s="24" t="s">
        <v>3048</v>
      </c>
      <c r="K4226" s="26">
        <v>46002</v>
      </c>
      <c r="L4226" s="26">
        <v>46024</v>
      </c>
      <c r="M4226" s="26">
        <v>46083</v>
      </c>
      <c r="N4226" s="24"/>
      <c r="O4226" s="26">
        <v>46083</v>
      </c>
      <c r="P4226" s="24" t="s">
        <v>3141</v>
      </c>
      <c r="Q4226" s="24" t="s">
        <v>3142</v>
      </c>
      <c r="R4226" s="24" t="s">
        <v>988</v>
      </c>
    </row>
    <row r="4227" spans="1:18" ht="79.8">
      <c r="A4227" s="24">
        <v>4226</v>
      </c>
      <c r="B4227" s="24" t="s">
        <v>880</v>
      </c>
      <c r="C4227" s="29">
        <v>202614025077</v>
      </c>
      <c r="D4227" s="24" t="s">
        <v>556</v>
      </c>
      <c r="E4227" s="24" t="s">
        <v>881</v>
      </c>
      <c r="F4227" s="24" t="s">
        <v>3059</v>
      </c>
      <c r="G4227" s="24" t="s">
        <v>14777</v>
      </c>
      <c r="H4227" s="25" t="s">
        <v>14778</v>
      </c>
      <c r="I4227" s="24"/>
      <c r="J4227" s="24" t="s">
        <v>3048</v>
      </c>
      <c r="K4227" s="26">
        <v>46076</v>
      </c>
      <c r="L4227" s="26">
        <v>45729</v>
      </c>
      <c r="M4227" s="26">
        <v>46084</v>
      </c>
      <c r="N4227" s="26">
        <v>46673</v>
      </c>
      <c r="O4227" s="24"/>
      <c r="P4227" s="24" t="s">
        <v>3294</v>
      </c>
      <c r="Q4227" s="24" t="s">
        <v>3295</v>
      </c>
      <c r="R4227" s="24" t="s">
        <v>650</v>
      </c>
    </row>
    <row r="4228" spans="1:18" ht="40.200000000000003">
      <c r="A4228" s="24">
        <v>4227</v>
      </c>
      <c r="B4228" s="24" t="s">
        <v>14779</v>
      </c>
      <c r="C4228" s="29">
        <v>202617025020</v>
      </c>
      <c r="D4228" s="24" t="s">
        <v>64</v>
      </c>
      <c r="E4228" s="24" t="s">
        <v>14780</v>
      </c>
      <c r="F4228" s="24" t="s">
        <v>3066</v>
      </c>
      <c r="G4228" s="24" t="s">
        <v>3067</v>
      </c>
      <c r="H4228" s="25" t="s">
        <v>14781</v>
      </c>
      <c r="I4228" s="24"/>
      <c r="J4228" s="24" t="s">
        <v>3048</v>
      </c>
      <c r="K4228" s="26">
        <v>45916</v>
      </c>
      <c r="L4228" s="26">
        <v>45303</v>
      </c>
      <c r="M4228" s="26">
        <v>46084</v>
      </c>
      <c r="N4228" s="24"/>
      <c r="O4228" s="26">
        <v>46084</v>
      </c>
      <c r="P4228" s="24" t="s">
        <v>3254</v>
      </c>
      <c r="Q4228" s="24" t="s">
        <v>3255</v>
      </c>
      <c r="R4228" s="24" t="s">
        <v>988</v>
      </c>
    </row>
    <row r="4229" spans="1:18" ht="53.4">
      <c r="A4229" s="24">
        <v>4228</v>
      </c>
      <c r="B4229" s="24" t="s">
        <v>14782</v>
      </c>
      <c r="C4229" s="29">
        <v>202617025037</v>
      </c>
      <c r="D4229" s="24" t="s">
        <v>276</v>
      </c>
      <c r="E4229" s="24" t="s">
        <v>14783</v>
      </c>
      <c r="F4229" s="24" t="s">
        <v>14784</v>
      </c>
      <c r="G4229" s="24" t="s">
        <v>14785</v>
      </c>
      <c r="H4229" s="25" t="s">
        <v>14786</v>
      </c>
      <c r="I4229" s="24"/>
      <c r="J4229" s="24" t="s">
        <v>3048</v>
      </c>
      <c r="K4229" s="26">
        <v>46059</v>
      </c>
      <c r="L4229" s="26">
        <v>45142</v>
      </c>
      <c r="M4229" s="26">
        <v>46084</v>
      </c>
      <c r="N4229" s="24"/>
      <c r="O4229" s="26">
        <v>46084</v>
      </c>
      <c r="P4229" s="24" t="s">
        <v>3084</v>
      </c>
      <c r="Q4229" s="24" t="s">
        <v>3085</v>
      </c>
      <c r="R4229" s="24" t="s">
        <v>988</v>
      </c>
    </row>
    <row r="4230" spans="1:18" ht="27">
      <c r="A4230" s="24">
        <v>4229</v>
      </c>
      <c r="B4230" s="24" t="s">
        <v>14787</v>
      </c>
      <c r="C4230" s="29">
        <v>202647025031</v>
      </c>
      <c r="D4230" s="24" t="s">
        <v>91</v>
      </c>
      <c r="E4230" s="24" t="s">
        <v>14788</v>
      </c>
      <c r="F4230" s="24" t="s">
        <v>3117</v>
      </c>
      <c r="G4230" s="24" t="s">
        <v>9998</v>
      </c>
      <c r="H4230" s="25" t="s">
        <v>14789</v>
      </c>
      <c r="I4230" s="24"/>
      <c r="J4230" s="24" t="s">
        <v>3048</v>
      </c>
      <c r="K4230" s="26">
        <v>46045</v>
      </c>
      <c r="L4230" s="26">
        <v>45142</v>
      </c>
      <c r="M4230" s="26">
        <v>46084</v>
      </c>
      <c r="N4230" s="24"/>
      <c r="O4230" s="26">
        <v>46084</v>
      </c>
      <c r="P4230" s="24" t="s">
        <v>3228</v>
      </c>
      <c r="Q4230" s="24" t="s">
        <v>3229</v>
      </c>
      <c r="R4230" s="24" t="s">
        <v>988</v>
      </c>
    </row>
    <row r="4231" spans="1:18" ht="66.599999999999994">
      <c r="A4231" s="24">
        <v>4230</v>
      </c>
      <c r="B4231" s="24" t="s">
        <v>14790</v>
      </c>
      <c r="C4231" s="29">
        <v>202617025128</v>
      </c>
      <c r="D4231" s="24" t="s">
        <v>40</v>
      </c>
      <c r="E4231" s="24" t="s">
        <v>14791</v>
      </c>
      <c r="F4231" s="24" t="s">
        <v>3091</v>
      </c>
      <c r="G4231" s="24" t="s">
        <v>4948</v>
      </c>
      <c r="H4231" s="25" t="s">
        <v>14792</v>
      </c>
      <c r="I4231" s="24"/>
      <c r="J4231" s="24" t="s">
        <v>3048</v>
      </c>
      <c r="K4231" s="26">
        <v>46057</v>
      </c>
      <c r="L4231" s="26">
        <v>45146</v>
      </c>
      <c r="M4231" s="26">
        <v>46084</v>
      </c>
      <c r="N4231" s="24"/>
      <c r="O4231" s="26">
        <v>46084</v>
      </c>
      <c r="P4231" s="24" t="s">
        <v>3109</v>
      </c>
      <c r="Q4231" s="24" t="s">
        <v>3110</v>
      </c>
      <c r="R4231" s="24" t="s">
        <v>988</v>
      </c>
    </row>
    <row r="4232" spans="1:18" ht="40.200000000000003">
      <c r="A4232" s="24">
        <v>4231</v>
      </c>
      <c r="B4232" s="24" t="s">
        <v>882</v>
      </c>
      <c r="C4232" s="29">
        <v>202644024995</v>
      </c>
      <c r="D4232" s="24" t="s">
        <v>95</v>
      </c>
      <c r="E4232" s="24" t="s">
        <v>883</v>
      </c>
      <c r="F4232" s="24" t="s">
        <v>3059</v>
      </c>
      <c r="G4232" s="24" t="s">
        <v>7516</v>
      </c>
      <c r="H4232" s="25" t="s">
        <v>14793</v>
      </c>
      <c r="I4232" s="24"/>
      <c r="J4232" s="24" t="s">
        <v>3048</v>
      </c>
      <c r="K4232" s="26">
        <v>46065</v>
      </c>
      <c r="L4232" s="26">
        <v>45730</v>
      </c>
      <c r="M4232" s="26">
        <v>46084</v>
      </c>
      <c r="N4232" s="26">
        <v>46674</v>
      </c>
      <c r="O4232" s="24"/>
      <c r="P4232" s="24" t="s">
        <v>3062</v>
      </c>
      <c r="Q4232" s="24" t="s">
        <v>3063</v>
      </c>
      <c r="R4232" s="24" t="s">
        <v>650</v>
      </c>
    </row>
    <row r="4233" spans="1:18" ht="40.200000000000003">
      <c r="A4233" s="24">
        <v>4232</v>
      </c>
      <c r="B4233" s="24" t="s">
        <v>2349</v>
      </c>
      <c r="C4233" s="29">
        <v>202611025155</v>
      </c>
      <c r="D4233" s="24" t="s">
        <v>80</v>
      </c>
      <c r="E4233" s="24" t="s">
        <v>2350</v>
      </c>
      <c r="F4233" s="24" t="s">
        <v>3052</v>
      </c>
      <c r="G4233" s="24" t="s">
        <v>6260</v>
      </c>
      <c r="H4233" s="25" t="s">
        <v>14794</v>
      </c>
      <c r="I4233" s="24" t="s">
        <v>3152</v>
      </c>
      <c r="J4233" s="24" t="s">
        <v>3048</v>
      </c>
      <c r="K4233" s="26">
        <v>46031</v>
      </c>
      <c r="L4233" s="26">
        <v>46084</v>
      </c>
      <c r="M4233" s="26">
        <v>46084</v>
      </c>
      <c r="N4233" s="26">
        <v>47029</v>
      </c>
      <c r="O4233" s="24"/>
      <c r="P4233" s="24" t="s">
        <v>3583</v>
      </c>
      <c r="Q4233" s="24" t="s">
        <v>3584</v>
      </c>
      <c r="R4233" s="24" t="s">
        <v>968</v>
      </c>
    </row>
    <row r="4234" spans="1:18" ht="40.200000000000003">
      <c r="A4234" s="24">
        <v>4233</v>
      </c>
      <c r="B4234" s="24" t="s">
        <v>14795</v>
      </c>
      <c r="C4234" s="29">
        <v>202617025165</v>
      </c>
      <c r="D4234" s="24" t="s">
        <v>202</v>
      </c>
      <c r="E4234" s="24" t="s">
        <v>14796</v>
      </c>
      <c r="F4234" s="24" t="s">
        <v>4009</v>
      </c>
      <c r="G4234" s="24" t="s">
        <v>14797</v>
      </c>
      <c r="H4234" s="25" t="s">
        <v>14798</v>
      </c>
      <c r="I4234" s="24"/>
      <c r="J4234" s="24" t="s">
        <v>3048</v>
      </c>
      <c r="K4234" s="26">
        <v>46064</v>
      </c>
      <c r="L4234" s="26">
        <v>45147</v>
      </c>
      <c r="M4234" s="26">
        <v>46084</v>
      </c>
      <c r="N4234" s="24"/>
      <c r="O4234" s="26">
        <v>46084</v>
      </c>
      <c r="P4234" s="24" t="s">
        <v>3109</v>
      </c>
      <c r="Q4234" s="24" t="s">
        <v>3110</v>
      </c>
      <c r="R4234" s="24" t="s">
        <v>988</v>
      </c>
    </row>
    <row r="4235" spans="1:18" ht="40.200000000000003">
      <c r="A4235" s="24">
        <v>4234</v>
      </c>
      <c r="B4235" s="24" t="s">
        <v>14799</v>
      </c>
      <c r="C4235" s="29">
        <v>202617025098</v>
      </c>
      <c r="D4235" s="24" t="s">
        <v>51</v>
      </c>
      <c r="E4235" s="24" t="s">
        <v>14800</v>
      </c>
      <c r="F4235" s="24" t="s">
        <v>3091</v>
      </c>
      <c r="G4235" s="24" t="s">
        <v>51</v>
      </c>
      <c r="H4235" s="25" t="s">
        <v>14801</v>
      </c>
      <c r="I4235" s="24"/>
      <c r="J4235" s="24" t="s">
        <v>3048</v>
      </c>
      <c r="K4235" s="26">
        <v>46045</v>
      </c>
      <c r="L4235" s="26">
        <v>45153</v>
      </c>
      <c r="M4235" s="26">
        <v>46084</v>
      </c>
      <c r="N4235" s="24"/>
      <c r="O4235" s="26">
        <v>46084</v>
      </c>
      <c r="P4235" s="24" t="s">
        <v>3726</v>
      </c>
      <c r="Q4235" s="24" t="s">
        <v>3727</v>
      </c>
      <c r="R4235" s="24" t="s">
        <v>988</v>
      </c>
    </row>
    <row r="4236" spans="1:18" ht="53.4">
      <c r="A4236" s="24">
        <v>4235</v>
      </c>
      <c r="B4236" s="24" t="s">
        <v>14802</v>
      </c>
      <c r="C4236" s="29">
        <v>202631024946</v>
      </c>
      <c r="D4236" s="24" t="s">
        <v>38</v>
      </c>
      <c r="E4236" s="24" t="s">
        <v>14803</v>
      </c>
      <c r="F4236" s="24" t="s">
        <v>3052</v>
      </c>
      <c r="G4236" s="24" t="s">
        <v>38</v>
      </c>
      <c r="H4236" s="25" t="s">
        <v>14804</v>
      </c>
      <c r="I4236" s="24" t="s">
        <v>23</v>
      </c>
      <c r="J4236" s="24" t="s">
        <v>3048</v>
      </c>
      <c r="K4236" s="26">
        <v>46020</v>
      </c>
      <c r="L4236" s="26">
        <v>46084</v>
      </c>
      <c r="M4236" s="26">
        <v>46084</v>
      </c>
      <c r="N4236" s="24"/>
      <c r="O4236" s="26">
        <v>46084</v>
      </c>
      <c r="P4236" s="24" t="s">
        <v>3893</v>
      </c>
      <c r="Q4236" s="24" t="s">
        <v>3894</v>
      </c>
      <c r="R4236" s="24" t="s">
        <v>988</v>
      </c>
    </row>
    <row r="4237" spans="1:18" ht="53.4">
      <c r="A4237" s="24">
        <v>4236</v>
      </c>
      <c r="B4237" s="24" t="s">
        <v>14805</v>
      </c>
      <c r="C4237" s="29">
        <v>202621025380</v>
      </c>
      <c r="D4237" s="24" t="s">
        <v>45</v>
      </c>
      <c r="E4237" s="24" t="s">
        <v>14806</v>
      </c>
      <c r="F4237" s="24" t="s">
        <v>3052</v>
      </c>
      <c r="G4237" s="24" t="s">
        <v>45</v>
      </c>
      <c r="H4237" s="25" t="s">
        <v>14807</v>
      </c>
      <c r="I4237" s="24" t="s">
        <v>23</v>
      </c>
      <c r="J4237" s="24" t="s">
        <v>3048</v>
      </c>
      <c r="K4237" s="26">
        <v>46057</v>
      </c>
      <c r="L4237" s="26">
        <v>46084</v>
      </c>
      <c r="M4237" s="26">
        <v>46084</v>
      </c>
      <c r="N4237" s="24"/>
      <c r="O4237" s="26">
        <v>46084</v>
      </c>
      <c r="P4237" s="24" t="s">
        <v>3682</v>
      </c>
      <c r="Q4237" s="24" t="s">
        <v>3683</v>
      </c>
      <c r="R4237" s="24" t="s">
        <v>988</v>
      </c>
    </row>
    <row r="4238" spans="1:18" ht="27">
      <c r="A4238" s="24">
        <v>4237</v>
      </c>
      <c r="B4238" s="24" t="s">
        <v>14808</v>
      </c>
      <c r="C4238" s="29">
        <v>202647025091</v>
      </c>
      <c r="D4238" s="24" t="s">
        <v>36</v>
      </c>
      <c r="E4238" s="24" t="s">
        <v>14809</v>
      </c>
      <c r="F4238" s="24" t="s">
        <v>3091</v>
      </c>
      <c r="G4238" s="24" t="s">
        <v>3139</v>
      </c>
      <c r="H4238" s="25" t="s">
        <v>14810</v>
      </c>
      <c r="I4238" s="24"/>
      <c r="J4238" s="24" t="s">
        <v>3048</v>
      </c>
      <c r="K4238" s="26">
        <v>46078</v>
      </c>
      <c r="L4238" s="26">
        <v>45160</v>
      </c>
      <c r="M4238" s="26">
        <v>46084</v>
      </c>
      <c r="N4238" s="24"/>
      <c r="O4238" s="26">
        <v>46084</v>
      </c>
      <c r="P4238" s="24" t="s">
        <v>3192</v>
      </c>
      <c r="Q4238" s="24" t="s">
        <v>3193</v>
      </c>
      <c r="R4238" s="24" t="s">
        <v>988</v>
      </c>
    </row>
    <row r="4239" spans="1:18" ht="27">
      <c r="A4239" s="24">
        <v>4238</v>
      </c>
      <c r="B4239" s="24" t="s">
        <v>14811</v>
      </c>
      <c r="C4239" s="29">
        <v>202617025082</v>
      </c>
      <c r="D4239" s="24" t="s">
        <v>36</v>
      </c>
      <c r="E4239" s="24" t="s">
        <v>14812</v>
      </c>
      <c r="F4239" s="24" t="s">
        <v>3091</v>
      </c>
      <c r="G4239" s="24" t="s">
        <v>3139</v>
      </c>
      <c r="H4239" s="25" t="s">
        <v>14813</v>
      </c>
      <c r="I4239" s="24"/>
      <c r="J4239" s="24" t="s">
        <v>3048</v>
      </c>
      <c r="K4239" s="26">
        <v>46077</v>
      </c>
      <c r="L4239" s="26">
        <v>45156</v>
      </c>
      <c r="M4239" s="26">
        <v>46084</v>
      </c>
      <c r="N4239" s="24"/>
      <c r="O4239" s="26">
        <v>46084</v>
      </c>
      <c r="P4239" s="24" t="s">
        <v>3634</v>
      </c>
      <c r="Q4239" s="24" t="s">
        <v>3322</v>
      </c>
      <c r="R4239" s="24" t="s">
        <v>988</v>
      </c>
    </row>
    <row r="4240" spans="1:18" ht="40.200000000000003">
      <c r="A4240" s="24">
        <v>4239</v>
      </c>
      <c r="B4240" s="24" t="s">
        <v>14814</v>
      </c>
      <c r="C4240" s="29">
        <v>202647025117</v>
      </c>
      <c r="D4240" s="24" t="s">
        <v>133</v>
      </c>
      <c r="E4240" s="24" t="s">
        <v>14815</v>
      </c>
      <c r="F4240" s="24" t="s">
        <v>3394</v>
      </c>
      <c r="G4240" s="24" t="s">
        <v>3441</v>
      </c>
      <c r="H4240" s="25" t="s">
        <v>14816</v>
      </c>
      <c r="I4240" s="24"/>
      <c r="J4240" s="24" t="s">
        <v>3048</v>
      </c>
      <c r="K4240" s="26">
        <v>46052</v>
      </c>
      <c r="L4240" s="26">
        <v>45145</v>
      </c>
      <c r="M4240" s="26">
        <v>46084</v>
      </c>
      <c r="N4240" s="24"/>
      <c r="O4240" s="26">
        <v>46084</v>
      </c>
      <c r="P4240" s="24" t="s">
        <v>3410</v>
      </c>
      <c r="Q4240" s="24" t="s">
        <v>3150</v>
      </c>
      <c r="R4240" s="24" t="s">
        <v>988</v>
      </c>
    </row>
    <row r="4241" spans="1:18" ht="40.200000000000003">
      <c r="A4241" s="24">
        <v>4240</v>
      </c>
      <c r="B4241" s="24" t="s">
        <v>14817</v>
      </c>
      <c r="C4241" s="29">
        <v>202641025192</v>
      </c>
      <c r="D4241" s="24" t="s">
        <v>407</v>
      </c>
      <c r="E4241" s="24" t="s">
        <v>649</v>
      </c>
      <c r="F4241" s="24" t="s">
        <v>3052</v>
      </c>
      <c r="G4241" s="24" t="s">
        <v>407</v>
      </c>
      <c r="H4241" s="25" t="s">
        <v>14818</v>
      </c>
      <c r="I4241" s="24" t="s">
        <v>23</v>
      </c>
      <c r="J4241" s="24" t="s">
        <v>3048</v>
      </c>
      <c r="K4241" s="26">
        <v>46035</v>
      </c>
      <c r="L4241" s="26">
        <v>46084</v>
      </c>
      <c r="M4241" s="26">
        <v>46084</v>
      </c>
      <c r="N4241" s="24"/>
      <c r="O4241" s="26">
        <v>46094</v>
      </c>
      <c r="P4241" s="24" t="s">
        <v>3893</v>
      </c>
      <c r="Q4241" s="24" t="s">
        <v>3894</v>
      </c>
      <c r="R4241" s="24" t="s">
        <v>3022</v>
      </c>
    </row>
    <row r="4242" spans="1:18" ht="40.200000000000003">
      <c r="A4242" s="24">
        <v>4241</v>
      </c>
      <c r="B4242" s="24" t="s">
        <v>14819</v>
      </c>
      <c r="C4242" s="29">
        <v>202644025015</v>
      </c>
      <c r="D4242" s="24" t="s">
        <v>87</v>
      </c>
      <c r="E4242" s="24" t="s">
        <v>14820</v>
      </c>
      <c r="F4242" s="24" t="s">
        <v>5280</v>
      </c>
      <c r="G4242" s="24" t="s">
        <v>87</v>
      </c>
      <c r="H4242" s="25" t="s">
        <v>14821</v>
      </c>
      <c r="I4242" s="24"/>
      <c r="J4242" s="24" t="s">
        <v>3048</v>
      </c>
      <c r="K4242" s="26">
        <v>46070</v>
      </c>
      <c r="L4242" s="26">
        <v>45748</v>
      </c>
      <c r="M4242" s="26">
        <v>46084</v>
      </c>
      <c r="N4242" s="24"/>
      <c r="O4242" s="26">
        <v>46084</v>
      </c>
      <c r="P4242" s="24" t="s">
        <v>3079</v>
      </c>
      <c r="Q4242" s="24" t="s">
        <v>3080</v>
      </c>
      <c r="R4242" s="24" t="s">
        <v>988</v>
      </c>
    </row>
    <row r="4243" spans="1:18" ht="27">
      <c r="A4243" s="24">
        <v>4242</v>
      </c>
      <c r="B4243" s="24" t="s">
        <v>14822</v>
      </c>
      <c r="C4243" s="29">
        <v>202617025070</v>
      </c>
      <c r="D4243" s="24" t="s">
        <v>97</v>
      </c>
      <c r="E4243" s="24" t="s">
        <v>14823</v>
      </c>
      <c r="F4243" s="24" t="s">
        <v>3066</v>
      </c>
      <c r="G4243" s="24" t="s">
        <v>11900</v>
      </c>
      <c r="H4243" s="25" t="s">
        <v>14824</v>
      </c>
      <c r="I4243" s="24"/>
      <c r="J4243" s="24" t="s">
        <v>3048</v>
      </c>
      <c r="K4243" s="26">
        <v>46048</v>
      </c>
      <c r="L4243" s="26">
        <v>45148</v>
      </c>
      <c r="M4243" s="26">
        <v>46084</v>
      </c>
      <c r="N4243" s="24"/>
      <c r="O4243" s="26">
        <v>46084</v>
      </c>
      <c r="P4243" s="24" t="s">
        <v>3284</v>
      </c>
      <c r="Q4243" s="24" t="s">
        <v>3285</v>
      </c>
      <c r="R4243" s="24" t="s">
        <v>988</v>
      </c>
    </row>
    <row r="4244" spans="1:18" ht="53.4">
      <c r="A4244" s="24">
        <v>4243</v>
      </c>
      <c r="B4244" s="24" t="s">
        <v>14825</v>
      </c>
      <c r="C4244" s="29">
        <v>202621025246</v>
      </c>
      <c r="D4244" s="24" t="s">
        <v>41</v>
      </c>
      <c r="E4244" s="24" t="s">
        <v>14826</v>
      </c>
      <c r="F4244" s="24" t="s">
        <v>3052</v>
      </c>
      <c r="G4244" s="24" t="s">
        <v>10063</v>
      </c>
      <c r="H4244" s="25" t="s">
        <v>14827</v>
      </c>
      <c r="I4244" s="24" t="s">
        <v>23</v>
      </c>
      <c r="J4244" s="24" t="s">
        <v>3048</v>
      </c>
      <c r="K4244" s="26">
        <v>46059</v>
      </c>
      <c r="L4244" s="26">
        <v>46084</v>
      </c>
      <c r="M4244" s="26">
        <v>46084</v>
      </c>
      <c r="N4244" s="24"/>
      <c r="O4244" s="26">
        <v>46084</v>
      </c>
      <c r="P4244" s="24" t="s">
        <v>3634</v>
      </c>
      <c r="Q4244" s="24" t="s">
        <v>3322</v>
      </c>
      <c r="R4244" s="24" t="s">
        <v>988</v>
      </c>
    </row>
    <row r="4245" spans="1:18" ht="40.200000000000003">
      <c r="A4245" s="24">
        <v>4244</v>
      </c>
      <c r="B4245" s="24" t="s">
        <v>14828</v>
      </c>
      <c r="C4245" s="29">
        <v>202621025312</v>
      </c>
      <c r="D4245" s="24" t="s">
        <v>41</v>
      </c>
      <c r="E4245" s="24" t="s">
        <v>14829</v>
      </c>
      <c r="F4245" s="24" t="s">
        <v>3052</v>
      </c>
      <c r="G4245" s="24" t="s">
        <v>10063</v>
      </c>
      <c r="H4245" s="25" t="s">
        <v>14830</v>
      </c>
      <c r="I4245" s="24" t="s">
        <v>23</v>
      </c>
      <c r="J4245" s="24" t="s">
        <v>3048</v>
      </c>
      <c r="K4245" s="26">
        <v>46055</v>
      </c>
      <c r="L4245" s="26">
        <v>46084</v>
      </c>
      <c r="M4245" s="26">
        <v>46084</v>
      </c>
      <c r="N4245" s="24"/>
      <c r="O4245" s="26">
        <v>46084</v>
      </c>
      <c r="P4245" s="24" t="s">
        <v>3224</v>
      </c>
      <c r="Q4245" s="24" t="s">
        <v>3225</v>
      </c>
      <c r="R4245" s="24" t="s">
        <v>988</v>
      </c>
    </row>
    <row r="4246" spans="1:18" ht="53.4">
      <c r="A4246" s="24">
        <v>4245</v>
      </c>
      <c r="B4246" s="24" t="s">
        <v>14831</v>
      </c>
      <c r="C4246" s="29">
        <v>202644025366</v>
      </c>
      <c r="D4246" s="24" t="s">
        <v>43</v>
      </c>
      <c r="E4246" s="24" t="s">
        <v>14832</v>
      </c>
      <c r="F4246" s="24" t="s">
        <v>3052</v>
      </c>
      <c r="G4246" s="24" t="s">
        <v>43</v>
      </c>
      <c r="H4246" s="25" t="s">
        <v>14833</v>
      </c>
      <c r="I4246" s="24"/>
      <c r="J4246" s="24" t="s">
        <v>3048</v>
      </c>
      <c r="K4246" s="26">
        <v>46002</v>
      </c>
      <c r="L4246" s="26">
        <v>46083</v>
      </c>
      <c r="M4246" s="26">
        <v>46084</v>
      </c>
      <c r="N4246" s="24"/>
      <c r="O4246" s="26">
        <v>46084</v>
      </c>
      <c r="P4246" s="24" t="s">
        <v>4128</v>
      </c>
      <c r="Q4246" s="24" t="s">
        <v>3360</v>
      </c>
      <c r="R4246" s="24" t="s">
        <v>988</v>
      </c>
    </row>
    <row r="4247" spans="1:18" ht="53.4">
      <c r="A4247" s="24">
        <v>4246</v>
      </c>
      <c r="B4247" s="24" t="s">
        <v>14834</v>
      </c>
      <c r="C4247" s="29">
        <v>202644025154</v>
      </c>
      <c r="D4247" s="24" t="s">
        <v>43</v>
      </c>
      <c r="E4247" s="24" t="s">
        <v>14835</v>
      </c>
      <c r="F4247" s="24" t="s">
        <v>3052</v>
      </c>
      <c r="G4247" s="24" t="s">
        <v>43</v>
      </c>
      <c r="H4247" s="25" t="s">
        <v>14833</v>
      </c>
      <c r="I4247" s="24"/>
      <c r="J4247" s="24" t="s">
        <v>3048</v>
      </c>
      <c r="K4247" s="26">
        <v>46002</v>
      </c>
      <c r="L4247" s="26">
        <v>46083</v>
      </c>
      <c r="M4247" s="26">
        <v>46084</v>
      </c>
      <c r="N4247" s="24"/>
      <c r="O4247" s="26">
        <v>46084</v>
      </c>
      <c r="P4247" s="24" t="s">
        <v>4022</v>
      </c>
      <c r="Q4247" s="24" t="s">
        <v>3104</v>
      </c>
      <c r="R4247" s="24" t="s">
        <v>988</v>
      </c>
    </row>
    <row r="4248" spans="1:18" ht="40.200000000000003">
      <c r="A4248" s="24">
        <v>4247</v>
      </c>
      <c r="B4248" s="24" t="s">
        <v>14836</v>
      </c>
      <c r="C4248" s="29">
        <v>202617025204</v>
      </c>
      <c r="D4248" s="24" t="s">
        <v>34</v>
      </c>
      <c r="E4248" s="24" t="s">
        <v>14837</v>
      </c>
      <c r="F4248" s="24" t="s">
        <v>3066</v>
      </c>
      <c r="G4248" s="24" t="s">
        <v>3067</v>
      </c>
      <c r="H4248" s="25" t="s">
        <v>14838</v>
      </c>
      <c r="I4248" s="24"/>
      <c r="J4248" s="24" t="s">
        <v>3048</v>
      </c>
      <c r="K4248" s="26">
        <v>46079</v>
      </c>
      <c r="L4248" s="26">
        <v>45191</v>
      </c>
      <c r="M4248" s="26">
        <v>46084</v>
      </c>
      <c r="N4248" s="24"/>
      <c r="O4248" s="26">
        <v>46084</v>
      </c>
      <c r="P4248" s="24" t="s">
        <v>3173</v>
      </c>
      <c r="Q4248" s="24" t="s">
        <v>3174</v>
      </c>
      <c r="R4248" s="24" t="s">
        <v>988</v>
      </c>
    </row>
    <row r="4249" spans="1:18" ht="53.4">
      <c r="A4249" s="24">
        <v>4248</v>
      </c>
      <c r="B4249" s="24" t="s">
        <v>14839</v>
      </c>
      <c r="C4249" s="29">
        <v>202647025033</v>
      </c>
      <c r="D4249" s="24" t="s">
        <v>31</v>
      </c>
      <c r="E4249" s="24" t="s">
        <v>14840</v>
      </c>
      <c r="F4249" s="24" t="s">
        <v>3091</v>
      </c>
      <c r="G4249" s="24" t="s">
        <v>31</v>
      </c>
      <c r="H4249" s="25" t="s">
        <v>14841</v>
      </c>
      <c r="I4249" s="24"/>
      <c r="J4249" s="24" t="s">
        <v>3048</v>
      </c>
      <c r="K4249" s="26">
        <v>46078</v>
      </c>
      <c r="L4249" s="26">
        <v>46084</v>
      </c>
      <c r="M4249" s="26">
        <v>46084</v>
      </c>
      <c r="N4249" s="24"/>
      <c r="O4249" s="26">
        <v>46084</v>
      </c>
      <c r="P4249" s="24" t="s">
        <v>3352</v>
      </c>
      <c r="Q4249" s="24" t="s">
        <v>3216</v>
      </c>
      <c r="R4249" s="24" t="s">
        <v>988</v>
      </c>
    </row>
    <row r="4250" spans="1:18" ht="66.599999999999994">
      <c r="A4250" s="24">
        <v>4249</v>
      </c>
      <c r="B4250" s="24" t="s">
        <v>14842</v>
      </c>
      <c r="C4250" s="29">
        <v>202647025146</v>
      </c>
      <c r="D4250" s="24" t="s">
        <v>31</v>
      </c>
      <c r="E4250" s="24" t="s">
        <v>14843</v>
      </c>
      <c r="F4250" s="24" t="s">
        <v>3091</v>
      </c>
      <c r="G4250" s="24" t="s">
        <v>31</v>
      </c>
      <c r="H4250" s="25" t="s">
        <v>14844</v>
      </c>
      <c r="I4250" s="24"/>
      <c r="J4250" s="24" t="s">
        <v>3048</v>
      </c>
      <c r="K4250" s="26">
        <v>46078</v>
      </c>
      <c r="L4250" s="26">
        <v>46084</v>
      </c>
      <c r="M4250" s="26">
        <v>46084</v>
      </c>
      <c r="N4250" s="24"/>
      <c r="O4250" s="26">
        <v>46084</v>
      </c>
      <c r="P4250" s="24" t="s">
        <v>5146</v>
      </c>
      <c r="Q4250" s="24" t="s">
        <v>5147</v>
      </c>
      <c r="R4250" s="24" t="s">
        <v>988</v>
      </c>
    </row>
    <row r="4251" spans="1:18" ht="53.4">
      <c r="A4251" s="24">
        <v>4250</v>
      </c>
      <c r="B4251" s="24" t="s">
        <v>2353</v>
      </c>
      <c r="C4251" s="29">
        <v>202641025637</v>
      </c>
      <c r="D4251" s="24" t="s">
        <v>33</v>
      </c>
      <c r="E4251" s="24" t="s">
        <v>2354</v>
      </c>
      <c r="F4251" s="24" t="s">
        <v>3052</v>
      </c>
      <c r="G4251" s="24" t="s">
        <v>3319</v>
      </c>
      <c r="H4251" s="25" t="s">
        <v>14845</v>
      </c>
      <c r="I4251" s="24" t="s">
        <v>3152</v>
      </c>
      <c r="J4251" s="24" t="s">
        <v>3048</v>
      </c>
      <c r="K4251" s="26">
        <v>46079</v>
      </c>
      <c r="L4251" s="26">
        <v>46085</v>
      </c>
      <c r="M4251" s="26">
        <v>46085</v>
      </c>
      <c r="N4251" s="26">
        <v>47030</v>
      </c>
      <c r="O4251" s="24"/>
      <c r="P4251" s="24" t="s">
        <v>3254</v>
      </c>
      <c r="Q4251" s="24" t="s">
        <v>3255</v>
      </c>
      <c r="R4251" s="24" t="s">
        <v>968</v>
      </c>
    </row>
    <row r="4252" spans="1:18" ht="53.4">
      <c r="A4252" s="24">
        <v>4251</v>
      </c>
      <c r="B4252" s="24" t="s">
        <v>866</v>
      </c>
      <c r="C4252" s="29">
        <v>202644025590</v>
      </c>
      <c r="D4252" s="24" t="s">
        <v>110</v>
      </c>
      <c r="E4252" s="24" t="s">
        <v>867</v>
      </c>
      <c r="F4252" s="24" t="s">
        <v>3066</v>
      </c>
      <c r="G4252" s="24" t="s">
        <v>3077</v>
      </c>
      <c r="H4252" s="25" t="s">
        <v>14846</v>
      </c>
      <c r="I4252" s="24"/>
      <c r="J4252" s="24" t="s">
        <v>3048</v>
      </c>
      <c r="K4252" s="26">
        <v>45945</v>
      </c>
      <c r="L4252" s="26">
        <v>45722</v>
      </c>
      <c r="M4252" s="26">
        <v>46085</v>
      </c>
      <c r="N4252" s="26">
        <v>46666</v>
      </c>
      <c r="O4252" s="24"/>
      <c r="P4252" s="24" t="s">
        <v>3321</v>
      </c>
      <c r="Q4252" s="24" t="s">
        <v>3322</v>
      </c>
      <c r="R4252" s="24" t="s">
        <v>650</v>
      </c>
    </row>
    <row r="4253" spans="1:18" ht="53.4">
      <c r="A4253" s="24">
        <v>4252</v>
      </c>
      <c r="B4253" s="24" t="s">
        <v>14847</v>
      </c>
      <c r="C4253" s="29">
        <v>202631025607</v>
      </c>
      <c r="D4253" s="24" t="s">
        <v>38</v>
      </c>
      <c r="E4253" s="24" t="s">
        <v>14848</v>
      </c>
      <c r="F4253" s="24" t="s">
        <v>3052</v>
      </c>
      <c r="G4253" s="24" t="s">
        <v>38</v>
      </c>
      <c r="H4253" s="25" t="s">
        <v>14187</v>
      </c>
      <c r="I4253" s="24" t="s">
        <v>23</v>
      </c>
      <c r="J4253" s="24" t="s">
        <v>3048</v>
      </c>
      <c r="K4253" s="26">
        <v>46070</v>
      </c>
      <c r="L4253" s="26">
        <v>46085</v>
      </c>
      <c r="M4253" s="26">
        <v>46085</v>
      </c>
      <c r="N4253" s="24"/>
      <c r="O4253" s="26">
        <v>46085</v>
      </c>
      <c r="P4253" s="24" t="s">
        <v>3410</v>
      </c>
      <c r="Q4253" s="24" t="s">
        <v>3150</v>
      </c>
      <c r="R4253" s="24" t="s">
        <v>988</v>
      </c>
    </row>
    <row r="4254" spans="1:18" ht="40.200000000000003">
      <c r="A4254" s="24">
        <v>4253</v>
      </c>
      <c r="B4254" s="24" t="s">
        <v>2351</v>
      </c>
      <c r="C4254" s="29">
        <v>202641025582</v>
      </c>
      <c r="D4254" s="24" t="s">
        <v>56</v>
      </c>
      <c r="E4254" s="24" t="s">
        <v>2352</v>
      </c>
      <c r="F4254" s="24" t="s">
        <v>3091</v>
      </c>
      <c r="G4254" s="24" t="s">
        <v>6462</v>
      </c>
      <c r="H4254" s="25" t="s">
        <v>14849</v>
      </c>
      <c r="I4254" s="24" t="s">
        <v>3152</v>
      </c>
      <c r="J4254" s="24" t="s">
        <v>3048</v>
      </c>
      <c r="K4254" s="26">
        <v>46084</v>
      </c>
      <c r="L4254" s="26">
        <v>46085</v>
      </c>
      <c r="M4254" s="26">
        <v>46085</v>
      </c>
      <c r="N4254" s="26">
        <v>47030</v>
      </c>
      <c r="O4254" s="24"/>
      <c r="P4254" s="24" t="s">
        <v>3321</v>
      </c>
      <c r="Q4254" s="24" t="s">
        <v>3322</v>
      </c>
      <c r="R4254" s="24" t="s">
        <v>968</v>
      </c>
    </row>
    <row r="4255" spans="1:18" ht="53.4">
      <c r="A4255" s="24">
        <v>4254</v>
      </c>
      <c r="B4255" s="24" t="s">
        <v>14850</v>
      </c>
      <c r="C4255" s="29">
        <v>202628025599</v>
      </c>
      <c r="D4255" s="24" t="s">
        <v>31</v>
      </c>
      <c r="E4255" s="24" t="s">
        <v>14851</v>
      </c>
      <c r="F4255" s="24" t="s">
        <v>3091</v>
      </c>
      <c r="G4255" s="24" t="s">
        <v>31</v>
      </c>
      <c r="H4255" s="25" t="s">
        <v>14852</v>
      </c>
      <c r="I4255" s="24"/>
      <c r="J4255" s="24" t="s">
        <v>3048</v>
      </c>
      <c r="K4255" s="26">
        <v>46085</v>
      </c>
      <c r="L4255" s="26">
        <v>46085</v>
      </c>
      <c r="M4255" s="26">
        <v>46085</v>
      </c>
      <c r="N4255" s="24"/>
      <c r="O4255" s="26">
        <v>46085</v>
      </c>
      <c r="P4255" s="24" t="s">
        <v>4192</v>
      </c>
      <c r="Q4255" s="24" t="s">
        <v>3070</v>
      </c>
      <c r="R4255" s="24" t="s">
        <v>988</v>
      </c>
    </row>
    <row r="4256" spans="1:18" ht="53.4">
      <c r="A4256" s="24">
        <v>4255</v>
      </c>
      <c r="B4256" s="24" t="s">
        <v>2355</v>
      </c>
      <c r="C4256" s="29">
        <v>202641026099</v>
      </c>
      <c r="D4256" s="24" t="s">
        <v>83</v>
      </c>
      <c r="E4256" s="24" t="s">
        <v>2356</v>
      </c>
      <c r="F4256" s="24" t="s">
        <v>3091</v>
      </c>
      <c r="G4256" s="24" t="s">
        <v>3171</v>
      </c>
      <c r="H4256" s="25" t="s">
        <v>14853</v>
      </c>
      <c r="I4256" s="24" t="s">
        <v>3152</v>
      </c>
      <c r="J4256" s="24" t="s">
        <v>3048</v>
      </c>
      <c r="K4256" s="26">
        <v>46063</v>
      </c>
      <c r="L4256" s="26">
        <v>46086</v>
      </c>
      <c r="M4256" s="26">
        <v>46086</v>
      </c>
      <c r="N4256" s="26">
        <v>47031</v>
      </c>
      <c r="O4256" s="24"/>
      <c r="P4256" s="24" t="s">
        <v>3098</v>
      </c>
      <c r="Q4256" s="24" t="s">
        <v>3099</v>
      </c>
      <c r="R4256" s="24" t="s">
        <v>968</v>
      </c>
    </row>
    <row r="4257" spans="1:18" ht="40.200000000000003">
      <c r="A4257" s="24">
        <v>4256</v>
      </c>
      <c r="B4257" s="24" t="s">
        <v>2357</v>
      </c>
      <c r="C4257" s="29">
        <v>202611025995</v>
      </c>
      <c r="D4257" s="24" t="s">
        <v>617</v>
      </c>
      <c r="E4257" s="24" t="s">
        <v>649</v>
      </c>
      <c r="F4257" s="24" t="s">
        <v>3052</v>
      </c>
      <c r="G4257" s="24" t="s">
        <v>14854</v>
      </c>
      <c r="H4257" s="25" t="s">
        <v>14855</v>
      </c>
      <c r="I4257" s="24" t="s">
        <v>3152</v>
      </c>
      <c r="J4257" s="24" t="s">
        <v>3048</v>
      </c>
      <c r="K4257" s="26">
        <v>45698</v>
      </c>
      <c r="L4257" s="26">
        <v>46086</v>
      </c>
      <c r="M4257" s="26">
        <v>46086</v>
      </c>
      <c r="N4257" s="26">
        <v>47031</v>
      </c>
      <c r="O4257" s="24"/>
      <c r="P4257" s="24" t="s">
        <v>3583</v>
      </c>
      <c r="Q4257" s="24" t="s">
        <v>3584</v>
      </c>
      <c r="R4257" s="24" t="s">
        <v>968</v>
      </c>
    </row>
    <row r="4258" spans="1:18" ht="40.200000000000003">
      <c r="A4258" s="24">
        <v>4257</v>
      </c>
      <c r="B4258" s="24" t="s">
        <v>14856</v>
      </c>
      <c r="C4258" s="29">
        <v>202647026000</v>
      </c>
      <c r="D4258" s="24" t="s">
        <v>106</v>
      </c>
      <c r="E4258" s="24" t="s">
        <v>14857</v>
      </c>
      <c r="F4258" s="24" t="s">
        <v>3059</v>
      </c>
      <c r="G4258" s="24" t="s">
        <v>106</v>
      </c>
      <c r="H4258" s="25" t="s">
        <v>14858</v>
      </c>
      <c r="I4258" s="24"/>
      <c r="J4258" s="24" t="s">
        <v>3048</v>
      </c>
      <c r="K4258" s="26">
        <v>46064</v>
      </c>
      <c r="L4258" s="26">
        <v>46086</v>
      </c>
      <c r="M4258" s="26">
        <v>46086</v>
      </c>
      <c r="N4258" s="24"/>
      <c r="O4258" s="26">
        <v>46086</v>
      </c>
      <c r="P4258" s="24" t="s">
        <v>3404</v>
      </c>
      <c r="Q4258" s="24" t="s">
        <v>3405</v>
      </c>
      <c r="R4258" s="24" t="s">
        <v>988</v>
      </c>
    </row>
    <row r="4259" spans="1:18" ht="40.200000000000003">
      <c r="A4259" s="24">
        <v>4258</v>
      </c>
      <c r="B4259" s="24" t="s">
        <v>14859</v>
      </c>
      <c r="C4259" s="29">
        <v>202617025757</v>
      </c>
      <c r="D4259" s="24" t="s">
        <v>59</v>
      </c>
      <c r="E4259" s="24" t="s">
        <v>14860</v>
      </c>
      <c r="F4259" s="24" t="s">
        <v>3066</v>
      </c>
      <c r="G4259" s="24" t="s">
        <v>3319</v>
      </c>
      <c r="H4259" s="25" t="s">
        <v>14861</v>
      </c>
      <c r="I4259" s="24"/>
      <c r="J4259" s="24" t="s">
        <v>3048</v>
      </c>
      <c r="K4259" s="26">
        <v>46056</v>
      </c>
      <c r="L4259" s="26">
        <v>45161</v>
      </c>
      <c r="M4259" s="26">
        <v>46086</v>
      </c>
      <c r="N4259" s="24"/>
      <c r="O4259" s="26">
        <v>46086</v>
      </c>
      <c r="P4259" s="24" t="s">
        <v>3682</v>
      </c>
      <c r="Q4259" s="24" t="s">
        <v>3683</v>
      </c>
      <c r="R4259" s="24" t="s">
        <v>988</v>
      </c>
    </row>
    <row r="4260" spans="1:18" ht="53.4">
      <c r="A4260" s="24">
        <v>4259</v>
      </c>
      <c r="B4260" s="24" t="s">
        <v>14862</v>
      </c>
      <c r="C4260" s="29">
        <v>202647025893</v>
      </c>
      <c r="D4260" s="24" t="s">
        <v>166</v>
      </c>
      <c r="E4260" s="24" t="s">
        <v>14863</v>
      </c>
      <c r="F4260" s="24" t="s">
        <v>3091</v>
      </c>
      <c r="G4260" s="24" t="s">
        <v>14505</v>
      </c>
      <c r="H4260" s="25" t="s">
        <v>14864</v>
      </c>
      <c r="I4260" s="24"/>
      <c r="J4260" s="24" t="s">
        <v>3048</v>
      </c>
      <c r="K4260" s="26">
        <v>46055</v>
      </c>
      <c r="L4260" s="26">
        <v>45153</v>
      </c>
      <c r="M4260" s="26">
        <v>46086</v>
      </c>
      <c r="N4260" s="24"/>
      <c r="O4260" s="26">
        <v>46086</v>
      </c>
      <c r="P4260" s="24" t="s">
        <v>3335</v>
      </c>
      <c r="Q4260" s="24" t="s">
        <v>3336</v>
      </c>
      <c r="R4260" s="24" t="s">
        <v>988</v>
      </c>
    </row>
    <row r="4261" spans="1:18" ht="40.200000000000003">
      <c r="A4261" s="24">
        <v>4260</v>
      </c>
      <c r="B4261" s="24" t="s">
        <v>14865</v>
      </c>
      <c r="C4261" s="29">
        <v>202641026097</v>
      </c>
      <c r="D4261" s="24" t="s">
        <v>46</v>
      </c>
      <c r="E4261" s="24" t="s">
        <v>14866</v>
      </c>
      <c r="F4261" s="24" t="s">
        <v>3052</v>
      </c>
      <c r="G4261" s="24" t="s">
        <v>46</v>
      </c>
      <c r="H4261" s="25" t="s">
        <v>14867</v>
      </c>
      <c r="I4261" s="24" t="s">
        <v>23</v>
      </c>
      <c r="J4261" s="24" t="s">
        <v>3048</v>
      </c>
      <c r="K4261" s="26">
        <v>45972</v>
      </c>
      <c r="L4261" s="26">
        <v>46086</v>
      </c>
      <c r="M4261" s="26">
        <v>46086</v>
      </c>
      <c r="N4261" s="24"/>
      <c r="O4261" s="26">
        <v>46090</v>
      </c>
      <c r="P4261" s="24" t="s">
        <v>3659</v>
      </c>
      <c r="Q4261" s="24" t="s">
        <v>3142</v>
      </c>
      <c r="R4261" s="24" t="s">
        <v>3022</v>
      </c>
    </row>
    <row r="4262" spans="1:18" ht="40.200000000000003">
      <c r="A4262" s="24">
        <v>4261</v>
      </c>
      <c r="B4262" s="24" t="s">
        <v>14868</v>
      </c>
      <c r="C4262" s="29">
        <v>202617025874</v>
      </c>
      <c r="D4262" s="24" t="s">
        <v>53</v>
      </c>
      <c r="E4262" s="24" t="s">
        <v>14869</v>
      </c>
      <c r="F4262" s="24" t="s">
        <v>3066</v>
      </c>
      <c r="G4262" s="24" t="s">
        <v>3067</v>
      </c>
      <c r="H4262" s="25" t="s">
        <v>14870</v>
      </c>
      <c r="I4262" s="24"/>
      <c r="J4262" s="24" t="s">
        <v>3048</v>
      </c>
      <c r="K4262" s="26">
        <v>46062</v>
      </c>
      <c r="L4262" s="26">
        <v>45299</v>
      </c>
      <c r="M4262" s="26">
        <v>46086</v>
      </c>
      <c r="N4262" s="24"/>
      <c r="O4262" s="26">
        <v>46086</v>
      </c>
      <c r="P4262" s="24" t="s">
        <v>3141</v>
      </c>
      <c r="Q4262" s="24" t="s">
        <v>3142</v>
      </c>
      <c r="R4262" s="24" t="s">
        <v>988</v>
      </c>
    </row>
    <row r="4263" spans="1:18" ht="53.4">
      <c r="A4263" s="24">
        <v>4262</v>
      </c>
      <c r="B4263" s="24" t="s">
        <v>2360</v>
      </c>
      <c r="C4263" s="29">
        <v>202641025963</v>
      </c>
      <c r="D4263" s="24" t="s">
        <v>385</v>
      </c>
      <c r="E4263" s="24" t="s">
        <v>649</v>
      </c>
      <c r="F4263" s="24" t="s">
        <v>3052</v>
      </c>
      <c r="G4263" s="24" t="s">
        <v>385</v>
      </c>
      <c r="H4263" s="25" t="s">
        <v>14871</v>
      </c>
      <c r="I4263" s="24" t="s">
        <v>23</v>
      </c>
      <c r="J4263" s="24" t="s">
        <v>3162</v>
      </c>
      <c r="K4263" s="26">
        <v>46009</v>
      </c>
      <c r="L4263" s="26">
        <v>46086</v>
      </c>
      <c r="M4263" s="26">
        <v>46086</v>
      </c>
      <c r="N4263" s="26">
        <v>47031</v>
      </c>
      <c r="O4263" s="24"/>
      <c r="P4263" s="24" t="s">
        <v>3404</v>
      </c>
      <c r="Q4263" s="24" t="s">
        <v>3405</v>
      </c>
      <c r="R4263" s="24" t="s">
        <v>974</v>
      </c>
    </row>
    <row r="4264" spans="1:18" ht="53.4">
      <c r="A4264" s="24">
        <v>4263</v>
      </c>
      <c r="B4264" s="24" t="s">
        <v>2361</v>
      </c>
      <c r="C4264" s="29">
        <v>202611026019</v>
      </c>
      <c r="D4264" s="24" t="s">
        <v>35</v>
      </c>
      <c r="E4264" s="24" t="s">
        <v>2362</v>
      </c>
      <c r="F4264" s="24" t="s">
        <v>3091</v>
      </c>
      <c r="G4264" s="24" t="s">
        <v>3213</v>
      </c>
      <c r="H4264" s="25" t="s">
        <v>14872</v>
      </c>
      <c r="I4264" s="24" t="s">
        <v>3152</v>
      </c>
      <c r="J4264" s="24" t="s">
        <v>3048</v>
      </c>
      <c r="K4264" s="26">
        <v>46085</v>
      </c>
      <c r="L4264" s="26">
        <v>46086</v>
      </c>
      <c r="M4264" s="26">
        <v>46086</v>
      </c>
      <c r="N4264" s="26">
        <v>47031</v>
      </c>
      <c r="O4264" s="24"/>
      <c r="P4264" s="24" t="s">
        <v>3049</v>
      </c>
      <c r="Q4264" s="24" t="s">
        <v>3050</v>
      </c>
      <c r="R4264" s="24" t="s">
        <v>968</v>
      </c>
    </row>
    <row r="4265" spans="1:18" ht="27">
      <c r="A4265" s="24">
        <v>4264</v>
      </c>
      <c r="B4265" s="24" t="s">
        <v>14873</v>
      </c>
      <c r="C4265" s="29">
        <v>202617025776</v>
      </c>
      <c r="D4265" s="24" t="s">
        <v>35</v>
      </c>
      <c r="E4265" s="24" t="s">
        <v>14874</v>
      </c>
      <c r="F4265" s="24" t="s">
        <v>3091</v>
      </c>
      <c r="G4265" s="24" t="s">
        <v>3213</v>
      </c>
      <c r="H4265" s="25" t="s">
        <v>14875</v>
      </c>
      <c r="I4265" s="24"/>
      <c r="J4265" s="24" t="s">
        <v>3048</v>
      </c>
      <c r="K4265" s="26">
        <v>46069</v>
      </c>
      <c r="L4265" s="26">
        <v>45174</v>
      </c>
      <c r="M4265" s="26">
        <v>46086</v>
      </c>
      <c r="N4265" s="24"/>
      <c r="O4265" s="26">
        <v>46086</v>
      </c>
      <c r="P4265" s="24" t="s">
        <v>3682</v>
      </c>
      <c r="Q4265" s="24" t="s">
        <v>3683</v>
      </c>
      <c r="R4265" s="24" t="s">
        <v>988</v>
      </c>
    </row>
    <row r="4266" spans="1:18" ht="40.200000000000003">
      <c r="A4266" s="24">
        <v>4265</v>
      </c>
      <c r="B4266" s="24" t="s">
        <v>14876</v>
      </c>
      <c r="C4266" s="29">
        <v>202617026217</v>
      </c>
      <c r="D4266" s="24" t="s">
        <v>227</v>
      </c>
      <c r="E4266" s="24" t="s">
        <v>14877</v>
      </c>
      <c r="F4266" s="24" t="s">
        <v>3091</v>
      </c>
      <c r="G4266" s="24" t="s">
        <v>14878</v>
      </c>
      <c r="H4266" s="25" t="s">
        <v>14879</v>
      </c>
      <c r="I4266" s="24"/>
      <c r="J4266" s="24" t="s">
        <v>3048</v>
      </c>
      <c r="K4266" s="26">
        <v>46057</v>
      </c>
      <c r="L4266" s="26">
        <v>45146</v>
      </c>
      <c r="M4266" s="26">
        <v>46086</v>
      </c>
      <c r="N4266" s="24"/>
      <c r="O4266" s="26">
        <v>46086</v>
      </c>
      <c r="P4266" s="24" t="s">
        <v>4128</v>
      </c>
      <c r="Q4266" s="24" t="s">
        <v>3360</v>
      </c>
      <c r="R4266" s="24" t="s">
        <v>988</v>
      </c>
    </row>
    <row r="4267" spans="1:18" ht="40.200000000000003">
      <c r="A4267" s="24">
        <v>4266</v>
      </c>
      <c r="B4267" s="24" t="s">
        <v>14880</v>
      </c>
      <c r="C4267" s="29">
        <v>202617025928</v>
      </c>
      <c r="D4267" s="24" t="s">
        <v>146</v>
      </c>
      <c r="E4267" s="24" t="s">
        <v>14881</v>
      </c>
      <c r="F4267" s="24" t="s">
        <v>3091</v>
      </c>
      <c r="G4267" s="24" t="s">
        <v>14882</v>
      </c>
      <c r="H4267" s="25" t="s">
        <v>14883</v>
      </c>
      <c r="I4267" s="24"/>
      <c r="J4267" s="24" t="s">
        <v>3048</v>
      </c>
      <c r="K4267" s="26">
        <v>46065</v>
      </c>
      <c r="L4267" s="26">
        <v>45181</v>
      </c>
      <c r="M4267" s="26">
        <v>46086</v>
      </c>
      <c r="N4267" s="24"/>
      <c r="O4267" s="26">
        <v>46086</v>
      </c>
      <c r="P4267" s="24" t="s">
        <v>3084</v>
      </c>
      <c r="Q4267" s="24" t="s">
        <v>3085</v>
      </c>
      <c r="R4267" s="24" t="s">
        <v>988</v>
      </c>
    </row>
    <row r="4268" spans="1:18" ht="40.200000000000003">
      <c r="A4268" s="24">
        <v>4267</v>
      </c>
      <c r="B4268" s="24" t="s">
        <v>14884</v>
      </c>
      <c r="C4268" s="29">
        <v>202647025918</v>
      </c>
      <c r="D4268" s="24" t="s">
        <v>36</v>
      </c>
      <c r="E4268" s="24" t="s">
        <v>14885</v>
      </c>
      <c r="F4268" s="24" t="s">
        <v>3091</v>
      </c>
      <c r="G4268" s="24" t="s">
        <v>3139</v>
      </c>
      <c r="H4268" s="25" t="s">
        <v>14886</v>
      </c>
      <c r="I4268" s="24"/>
      <c r="J4268" s="24" t="s">
        <v>3048</v>
      </c>
      <c r="K4268" s="26">
        <v>46079</v>
      </c>
      <c r="L4268" s="26">
        <v>45160</v>
      </c>
      <c r="M4268" s="26">
        <v>46086</v>
      </c>
      <c r="N4268" s="24"/>
      <c r="O4268" s="26">
        <v>46086</v>
      </c>
      <c r="P4268" s="24" t="s">
        <v>3192</v>
      </c>
      <c r="Q4268" s="24" t="s">
        <v>3193</v>
      </c>
      <c r="R4268" s="24" t="s">
        <v>988</v>
      </c>
    </row>
    <row r="4269" spans="1:18" ht="40.200000000000003">
      <c r="A4269" s="24">
        <v>4268</v>
      </c>
      <c r="B4269" s="24" t="s">
        <v>14887</v>
      </c>
      <c r="C4269" s="29">
        <v>202647025894</v>
      </c>
      <c r="D4269" s="24" t="s">
        <v>36</v>
      </c>
      <c r="E4269" s="24" t="s">
        <v>14888</v>
      </c>
      <c r="F4269" s="24" t="s">
        <v>3091</v>
      </c>
      <c r="G4269" s="24" t="s">
        <v>3139</v>
      </c>
      <c r="H4269" s="25" t="s">
        <v>14889</v>
      </c>
      <c r="I4269" s="24"/>
      <c r="J4269" s="24" t="s">
        <v>3048</v>
      </c>
      <c r="K4269" s="26">
        <v>46079</v>
      </c>
      <c r="L4269" s="26">
        <v>45163</v>
      </c>
      <c r="M4269" s="26">
        <v>46086</v>
      </c>
      <c r="N4269" s="24"/>
      <c r="O4269" s="26">
        <v>46086</v>
      </c>
      <c r="P4269" s="24" t="s">
        <v>5146</v>
      </c>
      <c r="Q4269" s="24" t="s">
        <v>5147</v>
      </c>
      <c r="R4269" s="24" t="s">
        <v>988</v>
      </c>
    </row>
    <row r="4270" spans="1:18" ht="40.200000000000003">
      <c r="A4270" s="24">
        <v>4269</v>
      </c>
      <c r="B4270" s="24" t="s">
        <v>14890</v>
      </c>
      <c r="C4270" s="29">
        <v>202647025860</v>
      </c>
      <c r="D4270" s="24" t="s">
        <v>36</v>
      </c>
      <c r="E4270" s="24" t="s">
        <v>14891</v>
      </c>
      <c r="F4270" s="24" t="s">
        <v>3091</v>
      </c>
      <c r="G4270" s="24" t="s">
        <v>3139</v>
      </c>
      <c r="H4270" s="25" t="s">
        <v>14892</v>
      </c>
      <c r="I4270" s="24"/>
      <c r="J4270" s="24" t="s">
        <v>3048</v>
      </c>
      <c r="K4270" s="26">
        <v>46079</v>
      </c>
      <c r="L4270" s="26">
        <v>45167</v>
      </c>
      <c r="M4270" s="26">
        <v>46086</v>
      </c>
      <c r="N4270" s="24"/>
      <c r="O4270" s="26">
        <v>46086</v>
      </c>
      <c r="P4270" s="24" t="s">
        <v>3908</v>
      </c>
      <c r="Q4270" s="24" t="s">
        <v>3193</v>
      </c>
      <c r="R4270" s="24" t="s">
        <v>988</v>
      </c>
    </row>
    <row r="4271" spans="1:18" ht="27">
      <c r="A4271" s="24">
        <v>4270</v>
      </c>
      <c r="B4271" s="24" t="s">
        <v>14893</v>
      </c>
      <c r="C4271" s="29">
        <v>202648025927</v>
      </c>
      <c r="D4271" s="24" t="s">
        <v>92</v>
      </c>
      <c r="E4271" s="24" t="s">
        <v>14894</v>
      </c>
      <c r="F4271" s="24" t="s">
        <v>3091</v>
      </c>
      <c r="G4271" s="24" t="s">
        <v>14895</v>
      </c>
      <c r="H4271" s="25" t="s">
        <v>14896</v>
      </c>
      <c r="I4271" s="24"/>
      <c r="J4271" s="24" t="s">
        <v>3048</v>
      </c>
      <c r="K4271" s="26">
        <v>46058</v>
      </c>
      <c r="L4271" s="26">
        <v>46086</v>
      </c>
      <c r="M4271" s="26">
        <v>46086</v>
      </c>
      <c r="N4271" s="24"/>
      <c r="O4271" s="26">
        <v>46086</v>
      </c>
      <c r="P4271" s="24" t="s">
        <v>3228</v>
      </c>
      <c r="Q4271" s="24" t="s">
        <v>3229</v>
      </c>
      <c r="R4271" s="24" t="s">
        <v>988</v>
      </c>
    </row>
    <row r="4272" spans="1:18" ht="40.200000000000003">
      <c r="A4272" s="24">
        <v>4271</v>
      </c>
      <c r="B4272" s="24" t="s">
        <v>14897</v>
      </c>
      <c r="C4272" s="29">
        <v>202617025870</v>
      </c>
      <c r="D4272" s="24" t="s">
        <v>32</v>
      </c>
      <c r="E4272" s="24" t="s">
        <v>14898</v>
      </c>
      <c r="F4272" s="24" t="s">
        <v>3066</v>
      </c>
      <c r="G4272" s="24" t="s">
        <v>3067</v>
      </c>
      <c r="H4272" s="25" t="s">
        <v>14899</v>
      </c>
      <c r="I4272" s="24"/>
      <c r="J4272" s="24" t="s">
        <v>3048</v>
      </c>
      <c r="K4272" s="26">
        <v>46076</v>
      </c>
      <c r="L4272" s="26">
        <v>45169</v>
      </c>
      <c r="M4272" s="26">
        <v>46086</v>
      </c>
      <c r="N4272" s="24"/>
      <c r="O4272" s="26">
        <v>46086</v>
      </c>
      <c r="P4272" s="24" t="s">
        <v>3254</v>
      </c>
      <c r="Q4272" s="24" t="s">
        <v>3255</v>
      </c>
      <c r="R4272" s="24" t="s">
        <v>988</v>
      </c>
    </row>
    <row r="4273" spans="1:18" ht="53.4">
      <c r="A4273" s="24">
        <v>4272</v>
      </c>
      <c r="B4273" s="24" t="s">
        <v>14900</v>
      </c>
      <c r="C4273" s="29">
        <v>202641026009</v>
      </c>
      <c r="D4273" s="24" t="s">
        <v>333</v>
      </c>
      <c r="E4273" s="24" t="s">
        <v>649</v>
      </c>
      <c r="F4273" s="24" t="s">
        <v>3052</v>
      </c>
      <c r="G4273" s="24" t="s">
        <v>333</v>
      </c>
      <c r="H4273" s="25" t="s">
        <v>14901</v>
      </c>
      <c r="I4273" s="24" t="s">
        <v>23</v>
      </c>
      <c r="J4273" s="24" t="s">
        <v>3048</v>
      </c>
      <c r="K4273" s="26">
        <v>46045</v>
      </c>
      <c r="L4273" s="26">
        <v>46086</v>
      </c>
      <c r="M4273" s="26">
        <v>46086</v>
      </c>
      <c r="N4273" s="24"/>
      <c r="O4273" s="26">
        <v>46086</v>
      </c>
      <c r="P4273" s="24" t="s">
        <v>4109</v>
      </c>
      <c r="Q4273" s="24" t="s">
        <v>3683</v>
      </c>
      <c r="R4273" s="24" t="s">
        <v>3026</v>
      </c>
    </row>
    <row r="4274" spans="1:18" ht="53.4">
      <c r="A4274" s="24">
        <v>4273</v>
      </c>
      <c r="B4274" s="24" t="s">
        <v>2358</v>
      </c>
      <c r="C4274" s="29">
        <v>202641026229</v>
      </c>
      <c r="D4274" s="24" t="s">
        <v>507</v>
      </c>
      <c r="E4274" s="24" t="s">
        <v>2359</v>
      </c>
      <c r="F4274" s="24" t="s">
        <v>3091</v>
      </c>
      <c r="G4274" s="24" t="s">
        <v>4790</v>
      </c>
      <c r="H4274" s="25" t="s">
        <v>14902</v>
      </c>
      <c r="I4274" s="24" t="s">
        <v>3152</v>
      </c>
      <c r="J4274" s="24" t="s">
        <v>3048</v>
      </c>
      <c r="K4274" s="26">
        <v>46086</v>
      </c>
      <c r="L4274" s="26">
        <v>46086</v>
      </c>
      <c r="M4274" s="26">
        <v>46086</v>
      </c>
      <c r="N4274" s="26">
        <v>47031</v>
      </c>
      <c r="O4274" s="24"/>
      <c r="P4274" s="24" t="s">
        <v>3634</v>
      </c>
      <c r="Q4274" s="24" t="s">
        <v>3322</v>
      </c>
      <c r="R4274" s="24" t="s">
        <v>968</v>
      </c>
    </row>
    <row r="4275" spans="1:18" ht="53.4">
      <c r="A4275" s="24">
        <v>4274</v>
      </c>
      <c r="B4275" s="24" t="s">
        <v>14903</v>
      </c>
      <c r="C4275" s="29">
        <v>202647026010</v>
      </c>
      <c r="D4275" s="24" t="s">
        <v>31</v>
      </c>
      <c r="E4275" s="24" t="s">
        <v>14904</v>
      </c>
      <c r="F4275" s="24" t="s">
        <v>3091</v>
      </c>
      <c r="G4275" s="24" t="s">
        <v>31</v>
      </c>
      <c r="H4275" s="25" t="s">
        <v>14905</v>
      </c>
      <c r="I4275" s="24"/>
      <c r="J4275" s="24" t="s">
        <v>3048</v>
      </c>
      <c r="K4275" s="26">
        <v>46084</v>
      </c>
      <c r="L4275" s="26">
        <v>45244</v>
      </c>
      <c r="M4275" s="26">
        <v>46086</v>
      </c>
      <c r="N4275" s="24"/>
      <c r="O4275" s="26">
        <v>46086</v>
      </c>
      <c r="P4275" s="24" t="s">
        <v>4022</v>
      </c>
      <c r="Q4275" s="24" t="s">
        <v>3104</v>
      </c>
      <c r="R4275" s="24" t="s">
        <v>988</v>
      </c>
    </row>
    <row r="4276" spans="1:18" ht="40.200000000000003">
      <c r="A4276" s="24">
        <v>4275</v>
      </c>
      <c r="B4276" s="24" t="s">
        <v>14906</v>
      </c>
      <c r="C4276" s="29">
        <v>202644026129</v>
      </c>
      <c r="D4276" s="24" t="s">
        <v>43</v>
      </c>
      <c r="E4276" s="24" t="s">
        <v>14907</v>
      </c>
      <c r="F4276" s="24" t="s">
        <v>3052</v>
      </c>
      <c r="G4276" s="24" t="s">
        <v>43</v>
      </c>
      <c r="H4276" s="25" t="s">
        <v>14908</v>
      </c>
      <c r="I4276" s="24"/>
      <c r="J4276" s="24" t="s">
        <v>3048</v>
      </c>
      <c r="K4276" s="26">
        <v>46002</v>
      </c>
      <c r="L4276" s="26">
        <v>46045</v>
      </c>
      <c r="M4276" s="26">
        <v>46086</v>
      </c>
      <c r="N4276" s="24"/>
      <c r="O4276" s="26">
        <v>46086</v>
      </c>
      <c r="P4276" s="24" t="s">
        <v>4022</v>
      </c>
      <c r="Q4276" s="24" t="s">
        <v>3104</v>
      </c>
      <c r="R4276" s="24" t="s">
        <v>988</v>
      </c>
    </row>
    <row r="4277" spans="1:18" ht="27">
      <c r="A4277" s="24">
        <v>4276</v>
      </c>
      <c r="B4277" s="24" t="s">
        <v>14909</v>
      </c>
      <c r="C4277" s="29">
        <v>202644026172</v>
      </c>
      <c r="D4277" s="24" t="s">
        <v>43</v>
      </c>
      <c r="E4277" s="24" t="s">
        <v>14910</v>
      </c>
      <c r="F4277" s="24" t="s">
        <v>3052</v>
      </c>
      <c r="G4277" s="24" t="s">
        <v>43</v>
      </c>
      <c r="H4277" s="25" t="s">
        <v>14911</v>
      </c>
      <c r="I4277" s="24"/>
      <c r="J4277" s="24" t="s">
        <v>3048</v>
      </c>
      <c r="K4277" s="26">
        <v>46002</v>
      </c>
      <c r="L4277" s="26">
        <v>46050</v>
      </c>
      <c r="M4277" s="26">
        <v>46086</v>
      </c>
      <c r="N4277" s="24"/>
      <c r="O4277" s="26">
        <v>46086</v>
      </c>
      <c r="P4277" s="24" t="s">
        <v>3364</v>
      </c>
      <c r="Q4277" s="24" t="s">
        <v>3255</v>
      </c>
      <c r="R4277" s="24" t="s">
        <v>988</v>
      </c>
    </row>
    <row r="4278" spans="1:18" ht="53.4">
      <c r="A4278" s="24">
        <v>4277</v>
      </c>
      <c r="B4278" s="24" t="s">
        <v>14912</v>
      </c>
      <c r="C4278" s="29">
        <v>202641026527</v>
      </c>
      <c r="D4278" s="24" t="s">
        <v>39</v>
      </c>
      <c r="E4278" s="24" t="s">
        <v>14913</v>
      </c>
      <c r="F4278" s="24" t="s">
        <v>3165</v>
      </c>
      <c r="G4278" s="24" t="s">
        <v>3166</v>
      </c>
      <c r="H4278" s="25" t="s">
        <v>14914</v>
      </c>
      <c r="I4278" s="24" t="s">
        <v>23</v>
      </c>
      <c r="J4278" s="24" t="s">
        <v>3048</v>
      </c>
      <c r="K4278" s="26">
        <v>46031</v>
      </c>
      <c r="L4278" s="26">
        <v>46087</v>
      </c>
      <c r="M4278" s="26">
        <v>46087</v>
      </c>
      <c r="N4278" s="24"/>
      <c r="O4278" s="26">
        <v>46087</v>
      </c>
      <c r="P4278" s="24" t="s">
        <v>3321</v>
      </c>
      <c r="Q4278" s="24" t="s">
        <v>3322</v>
      </c>
      <c r="R4278" s="24" t="s">
        <v>988</v>
      </c>
    </row>
    <row r="4279" spans="1:18" ht="53.4">
      <c r="A4279" s="24">
        <v>4278</v>
      </c>
      <c r="B4279" s="24" t="s">
        <v>14915</v>
      </c>
      <c r="C4279" s="29">
        <v>202641026676</v>
      </c>
      <c r="D4279" s="24" t="s">
        <v>46</v>
      </c>
      <c r="E4279" s="24" t="s">
        <v>14916</v>
      </c>
      <c r="F4279" s="24" t="s">
        <v>3052</v>
      </c>
      <c r="G4279" s="24" t="s">
        <v>46</v>
      </c>
      <c r="H4279" s="25" t="s">
        <v>14917</v>
      </c>
      <c r="I4279" s="24" t="s">
        <v>23</v>
      </c>
      <c r="J4279" s="24" t="s">
        <v>3048</v>
      </c>
      <c r="K4279" s="26">
        <v>46020</v>
      </c>
      <c r="L4279" s="26">
        <v>46087</v>
      </c>
      <c r="M4279" s="26">
        <v>46087</v>
      </c>
      <c r="N4279" s="24"/>
      <c r="O4279" s="26">
        <v>46087</v>
      </c>
      <c r="P4279" s="24" t="s">
        <v>3049</v>
      </c>
      <c r="Q4279" s="24" t="s">
        <v>3050</v>
      </c>
      <c r="R4279" s="24" t="s">
        <v>988</v>
      </c>
    </row>
    <row r="4280" spans="1:18" ht="40.200000000000003">
      <c r="A4280" s="24">
        <v>4279</v>
      </c>
      <c r="B4280" s="24" t="s">
        <v>14918</v>
      </c>
      <c r="C4280" s="29">
        <v>202617026362</v>
      </c>
      <c r="D4280" s="24" t="s">
        <v>166</v>
      </c>
      <c r="E4280" s="24" t="s">
        <v>14919</v>
      </c>
      <c r="F4280" s="24" t="s">
        <v>3091</v>
      </c>
      <c r="G4280" s="24" t="s">
        <v>14920</v>
      </c>
      <c r="H4280" s="25" t="s">
        <v>14921</v>
      </c>
      <c r="I4280" s="24"/>
      <c r="J4280" s="24" t="s">
        <v>3048</v>
      </c>
      <c r="K4280" s="26">
        <v>46063</v>
      </c>
      <c r="L4280" s="26">
        <v>45166</v>
      </c>
      <c r="M4280" s="26">
        <v>46087</v>
      </c>
      <c r="N4280" s="24"/>
      <c r="O4280" s="26">
        <v>46087</v>
      </c>
      <c r="P4280" s="24" t="s">
        <v>3084</v>
      </c>
      <c r="Q4280" s="24" t="s">
        <v>3085</v>
      </c>
      <c r="R4280" s="24" t="s">
        <v>988</v>
      </c>
    </row>
    <row r="4281" spans="1:18" ht="53.4">
      <c r="A4281" s="24">
        <v>4280</v>
      </c>
      <c r="B4281" s="24" t="s">
        <v>14922</v>
      </c>
      <c r="C4281" s="29">
        <v>202647026391</v>
      </c>
      <c r="D4281" s="24" t="s">
        <v>90</v>
      </c>
      <c r="E4281" s="24" t="s">
        <v>14923</v>
      </c>
      <c r="F4281" s="24" t="s">
        <v>3045</v>
      </c>
      <c r="G4281" s="24" t="s">
        <v>3046</v>
      </c>
      <c r="H4281" s="25" t="s">
        <v>14924</v>
      </c>
      <c r="I4281" s="24"/>
      <c r="J4281" s="24" t="s">
        <v>3048</v>
      </c>
      <c r="K4281" s="26">
        <v>46038</v>
      </c>
      <c r="L4281" s="26">
        <v>46087</v>
      </c>
      <c r="M4281" s="26">
        <v>46087</v>
      </c>
      <c r="N4281" s="24"/>
      <c r="O4281" s="26">
        <v>46087</v>
      </c>
      <c r="P4281" s="24" t="s">
        <v>3321</v>
      </c>
      <c r="Q4281" s="24" t="s">
        <v>3322</v>
      </c>
      <c r="R4281" s="24" t="s">
        <v>988</v>
      </c>
    </row>
    <row r="4282" spans="1:18" ht="53.4">
      <c r="A4282" s="24">
        <v>4281</v>
      </c>
      <c r="B4282" s="24" t="s">
        <v>14925</v>
      </c>
      <c r="C4282" s="29">
        <v>202617026448</v>
      </c>
      <c r="D4282" s="24" t="s">
        <v>260</v>
      </c>
      <c r="E4282" s="24" t="s">
        <v>14926</v>
      </c>
      <c r="F4282" s="24" t="s">
        <v>3059</v>
      </c>
      <c r="G4282" s="24" t="s">
        <v>7532</v>
      </c>
      <c r="H4282" s="25" t="s">
        <v>14927</v>
      </c>
      <c r="I4282" s="24"/>
      <c r="J4282" s="24" t="s">
        <v>3048</v>
      </c>
      <c r="K4282" s="26">
        <v>46041</v>
      </c>
      <c r="L4282" s="26">
        <v>45183</v>
      </c>
      <c r="M4282" s="26">
        <v>46087</v>
      </c>
      <c r="N4282" s="24"/>
      <c r="O4282" s="26">
        <v>46087</v>
      </c>
      <c r="P4282" s="24" t="s">
        <v>3075</v>
      </c>
      <c r="Q4282" s="24" t="s">
        <v>3076</v>
      </c>
      <c r="R4282" s="24" t="s">
        <v>988</v>
      </c>
    </row>
    <row r="4283" spans="1:18" ht="40.200000000000003">
      <c r="A4283" s="24">
        <v>4282</v>
      </c>
      <c r="B4283" s="24" t="s">
        <v>14928</v>
      </c>
      <c r="C4283" s="29">
        <v>202617026538</v>
      </c>
      <c r="D4283" s="24" t="s">
        <v>216</v>
      </c>
      <c r="E4283" s="24" t="s">
        <v>14929</v>
      </c>
      <c r="F4283" s="24" t="s">
        <v>4318</v>
      </c>
      <c r="G4283" s="24" t="s">
        <v>14930</v>
      </c>
      <c r="H4283" s="25" t="s">
        <v>14931</v>
      </c>
      <c r="I4283" s="24"/>
      <c r="J4283" s="24" t="s">
        <v>3048</v>
      </c>
      <c r="K4283" s="26">
        <v>46066</v>
      </c>
      <c r="L4283" s="26">
        <v>45170</v>
      </c>
      <c r="M4283" s="26">
        <v>46087</v>
      </c>
      <c r="N4283" s="24"/>
      <c r="O4283" s="26">
        <v>46087</v>
      </c>
      <c r="P4283" s="24" t="s">
        <v>3583</v>
      </c>
      <c r="Q4283" s="24" t="s">
        <v>3584</v>
      </c>
      <c r="R4283" s="24" t="s">
        <v>988</v>
      </c>
    </row>
    <row r="4284" spans="1:18" ht="40.200000000000003">
      <c r="A4284" s="24">
        <v>4283</v>
      </c>
      <c r="B4284" s="24" t="s">
        <v>14932</v>
      </c>
      <c r="C4284" s="29">
        <v>202617026335</v>
      </c>
      <c r="D4284" s="24" t="s">
        <v>214</v>
      </c>
      <c r="E4284" s="24" t="s">
        <v>14933</v>
      </c>
      <c r="F4284" s="24" t="s">
        <v>3066</v>
      </c>
      <c r="G4284" s="24" t="s">
        <v>3067</v>
      </c>
      <c r="H4284" s="25" t="s">
        <v>14934</v>
      </c>
      <c r="I4284" s="24"/>
      <c r="J4284" s="24" t="s">
        <v>3048</v>
      </c>
      <c r="K4284" s="26">
        <v>46057</v>
      </c>
      <c r="L4284" s="26">
        <v>45546</v>
      </c>
      <c r="M4284" s="26">
        <v>46087</v>
      </c>
      <c r="N4284" s="24"/>
      <c r="O4284" s="26">
        <v>46087</v>
      </c>
      <c r="P4284" s="24" t="s">
        <v>3135</v>
      </c>
      <c r="Q4284" s="24" t="s">
        <v>3136</v>
      </c>
      <c r="R4284" s="24" t="s">
        <v>988</v>
      </c>
    </row>
    <row r="4285" spans="1:18" ht="40.200000000000003">
      <c r="A4285" s="24">
        <v>4284</v>
      </c>
      <c r="B4285" s="24" t="s">
        <v>14935</v>
      </c>
      <c r="C4285" s="29">
        <v>202617026369</v>
      </c>
      <c r="D4285" s="24" t="s">
        <v>49</v>
      </c>
      <c r="E4285" s="24" t="s">
        <v>14936</v>
      </c>
      <c r="F4285" s="24" t="s">
        <v>3066</v>
      </c>
      <c r="G4285" s="24" t="s">
        <v>3067</v>
      </c>
      <c r="H4285" s="25" t="s">
        <v>14937</v>
      </c>
      <c r="I4285" s="24"/>
      <c r="J4285" s="24" t="s">
        <v>3048</v>
      </c>
      <c r="K4285" s="26">
        <v>45978</v>
      </c>
      <c r="L4285" s="26">
        <v>45315</v>
      </c>
      <c r="M4285" s="26">
        <v>46087</v>
      </c>
      <c r="N4285" s="24"/>
      <c r="O4285" s="26">
        <v>46120</v>
      </c>
      <c r="P4285" s="24" t="s">
        <v>3141</v>
      </c>
      <c r="Q4285" s="24" t="s">
        <v>3142</v>
      </c>
      <c r="R4285" s="24" t="s">
        <v>988</v>
      </c>
    </row>
    <row r="4286" spans="1:18" ht="53.4">
      <c r="A4286" s="24">
        <v>4285</v>
      </c>
      <c r="B4286" s="24" t="s">
        <v>14938</v>
      </c>
      <c r="C4286" s="29">
        <v>202617026487</v>
      </c>
      <c r="D4286" s="24" t="s">
        <v>283</v>
      </c>
      <c r="E4286" s="24" t="s">
        <v>14939</v>
      </c>
      <c r="F4286" s="24" t="s">
        <v>3045</v>
      </c>
      <c r="G4286" s="24" t="s">
        <v>14940</v>
      </c>
      <c r="H4286" s="25" t="s">
        <v>14941</v>
      </c>
      <c r="I4286" s="24"/>
      <c r="J4286" s="24" t="s">
        <v>3048</v>
      </c>
      <c r="K4286" s="26">
        <v>46041</v>
      </c>
      <c r="L4286" s="26">
        <v>45147</v>
      </c>
      <c r="M4286" s="26">
        <v>46087</v>
      </c>
      <c r="N4286" s="24"/>
      <c r="O4286" s="26">
        <v>46087</v>
      </c>
      <c r="P4286" s="24" t="s">
        <v>3435</v>
      </c>
      <c r="Q4286" s="24" t="s">
        <v>3159</v>
      </c>
      <c r="R4286" s="24" t="s">
        <v>988</v>
      </c>
    </row>
    <row r="4287" spans="1:18" ht="27">
      <c r="A4287" s="24">
        <v>4286</v>
      </c>
      <c r="B4287" s="24" t="s">
        <v>2363</v>
      </c>
      <c r="C4287" s="29">
        <v>202641026372</v>
      </c>
      <c r="D4287" s="24" t="s">
        <v>287</v>
      </c>
      <c r="E4287" s="24" t="s">
        <v>649</v>
      </c>
      <c r="F4287" s="24" t="s">
        <v>3052</v>
      </c>
      <c r="G4287" s="24" t="s">
        <v>14942</v>
      </c>
      <c r="H4287" s="25" t="s">
        <v>14943</v>
      </c>
      <c r="I4287" s="24" t="s">
        <v>3152</v>
      </c>
      <c r="J4287" s="24" t="s">
        <v>3048</v>
      </c>
      <c r="K4287" s="26">
        <v>46065</v>
      </c>
      <c r="L4287" s="26">
        <v>46087</v>
      </c>
      <c r="M4287" s="26">
        <v>46087</v>
      </c>
      <c r="N4287" s="26">
        <v>47032</v>
      </c>
      <c r="O4287" s="24"/>
      <c r="P4287" s="24" t="s">
        <v>3388</v>
      </c>
      <c r="Q4287" s="24" t="s">
        <v>3389</v>
      </c>
      <c r="R4287" s="24" t="s">
        <v>968</v>
      </c>
    </row>
    <row r="4288" spans="1:18" ht="27">
      <c r="A4288" s="24">
        <v>4287</v>
      </c>
      <c r="B4288" s="24" t="s">
        <v>14944</v>
      </c>
      <c r="C4288" s="29">
        <v>202647026385</v>
      </c>
      <c r="D4288" s="24" t="s">
        <v>97</v>
      </c>
      <c r="E4288" s="24" t="s">
        <v>14945</v>
      </c>
      <c r="F4288" s="24" t="s">
        <v>3066</v>
      </c>
      <c r="G4288" s="24" t="s">
        <v>11900</v>
      </c>
      <c r="H4288" s="25" t="s">
        <v>14946</v>
      </c>
      <c r="I4288" s="24"/>
      <c r="J4288" s="24" t="s">
        <v>3048</v>
      </c>
      <c r="K4288" s="26">
        <v>46042</v>
      </c>
      <c r="L4288" s="26">
        <v>45148</v>
      </c>
      <c r="M4288" s="26">
        <v>46087</v>
      </c>
      <c r="N4288" s="24"/>
      <c r="O4288" s="26">
        <v>46087</v>
      </c>
      <c r="P4288" s="24" t="s">
        <v>3414</v>
      </c>
      <c r="Q4288" s="24" t="s">
        <v>3415</v>
      </c>
      <c r="R4288" s="24" t="s">
        <v>988</v>
      </c>
    </row>
    <row r="4289" spans="1:18" ht="27">
      <c r="A4289" s="24">
        <v>4288</v>
      </c>
      <c r="B4289" s="24" t="s">
        <v>14947</v>
      </c>
      <c r="C4289" s="29">
        <v>202647026392</v>
      </c>
      <c r="D4289" s="24" t="s">
        <v>360</v>
      </c>
      <c r="E4289" s="24" t="s">
        <v>14948</v>
      </c>
      <c r="F4289" s="24" t="s">
        <v>3208</v>
      </c>
      <c r="G4289" s="24" t="s">
        <v>14949</v>
      </c>
      <c r="H4289" s="25" t="s">
        <v>14950</v>
      </c>
      <c r="I4289" s="24"/>
      <c r="J4289" s="24" t="s">
        <v>3048</v>
      </c>
      <c r="K4289" s="26">
        <v>46084</v>
      </c>
      <c r="L4289" s="26">
        <v>45145</v>
      </c>
      <c r="M4289" s="26">
        <v>46087</v>
      </c>
      <c r="N4289" s="24"/>
      <c r="O4289" s="26">
        <v>46087</v>
      </c>
      <c r="P4289" s="24" t="s">
        <v>3062</v>
      </c>
      <c r="Q4289" s="24" t="s">
        <v>3063</v>
      </c>
      <c r="R4289" s="24" t="s">
        <v>988</v>
      </c>
    </row>
    <row r="4290" spans="1:18" ht="27">
      <c r="A4290" s="24">
        <v>4289</v>
      </c>
      <c r="B4290" s="24" t="s">
        <v>14951</v>
      </c>
      <c r="C4290" s="29">
        <v>202647026445</v>
      </c>
      <c r="D4290" s="24" t="s">
        <v>360</v>
      </c>
      <c r="E4290" s="24" t="s">
        <v>14952</v>
      </c>
      <c r="F4290" s="24" t="s">
        <v>3208</v>
      </c>
      <c r="G4290" s="24" t="s">
        <v>14949</v>
      </c>
      <c r="H4290" s="25" t="s">
        <v>14953</v>
      </c>
      <c r="I4290" s="24"/>
      <c r="J4290" s="24" t="s">
        <v>3048</v>
      </c>
      <c r="K4290" s="26">
        <v>46084</v>
      </c>
      <c r="L4290" s="26">
        <v>45145</v>
      </c>
      <c r="M4290" s="26">
        <v>46087</v>
      </c>
      <c r="N4290" s="24"/>
      <c r="O4290" s="26">
        <v>46087</v>
      </c>
      <c r="P4290" s="24" t="s">
        <v>3062</v>
      </c>
      <c r="Q4290" s="24" t="s">
        <v>3063</v>
      </c>
      <c r="R4290" s="24" t="s">
        <v>988</v>
      </c>
    </row>
    <row r="4291" spans="1:18" ht="27">
      <c r="A4291" s="24">
        <v>4290</v>
      </c>
      <c r="B4291" s="24" t="s">
        <v>2366</v>
      </c>
      <c r="C4291" s="29">
        <v>202641026579</v>
      </c>
      <c r="D4291" s="24" t="s">
        <v>163</v>
      </c>
      <c r="E4291" s="24" t="s">
        <v>649</v>
      </c>
      <c r="F4291" s="24" t="s">
        <v>3052</v>
      </c>
      <c r="G4291" s="24" t="s">
        <v>14954</v>
      </c>
      <c r="H4291" s="25" t="s">
        <v>14955</v>
      </c>
      <c r="I4291" s="24" t="s">
        <v>23</v>
      </c>
      <c r="J4291" s="24" t="s">
        <v>3048</v>
      </c>
      <c r="K4291" s="26">
        <v>45975</v>
      </c>
      <c r="L4291" s="26">
        <v>46087</v>
      </c>
      <c r="M4291" s="26">
        <v>46087</v>
      </c>
      <c r="N4291" s="26">
        <v>47032</v>
      </c>
      <c r="O4291" s="24"/>
      <c r="P4291" s="24" t="s">
        <v>4022</v>
      </c>
      <c r="Q4291" s="24" t="s">
        <v>3104</v>
      </c>
      <c r="R4291" s="24" t="s">
        <v>974</v>
      </c>
    </row>
    <row r="4292" spans="1:18" ht="40.200000000000003">
      <c r="A4292" s="24">
        <v>4291</v>
      </c>
      <c r="B4292" s="24" t="s">
        <v>14956</v>
      </c>
      <c r="C4292" s="29">
        <v>202628026763</v>
      </c>
      <c r="D4292" s="24" t="s">
        <v>31</v>
      </c>
      <c r="E4292" s="24" t="s">
        <v>14957</v>
      </c>
      <c r="F4292" s="24" t="s">
        <v>3091</v>
      </c>
      <c r="G4292" s="24" t="s">
        <v>31</v>
      </c>
      <c r="H4292" s="25" t="s">
        <v>14958</v>
      </c>
      <c r="I4292" s="24"/>
      <c r="J4292" s="24" t="s">
        <v>3048</v>
      </c>
      <c r="K4292" s="26">
        <v>46079</v>
      </c>
      <c r="L4292" s="26">
        <v>46087</v>
      </c>
      <c r="M4292" s="26">
        <v>46087</v>
      </c>
      <c r="N4292" s="24"/>
      <c r="O4292" s="26">
        <v>46087</v>
      </c>
      <c r="P4292" s="24" t="s">
        <v>3364</v>
      </c>
      <c r="Q4292" s="24" t="s">
        <v>3255</v>
      </c>
      <c r="R4292" s="24" t="s">
        <v>988</v>
      </c>
    </row>
    <row r="4293" spans="1:18" ht="40.200000000000003">
      <c r="A4293" s="24">
        <v>4292</v>
      </c>
      <c r="B4293" s="24" t="s">
        <v>14959</v>
      </c>
      <c r="C4293" s="29">
        <v>202628026787</v>
      </c>
      <c r="D4293" s="24" t="s">
        <v>31</v>
      </c>
      <c r="E4293" s="24" t="s">
        <v>649</v>
      </c>
      <c r="F4293" s="24" t="s">
        <v>3091</v>
      </c>
      <c r="G4293" s="24" t="s">
        <v>31</v>
      </c>
      <c r="H4293" s="25" t="s">
        <v>14960</v>
      </c>
      <c r="I4293" s="24"/>
      <c r="J4293" s="24" t="s">
        <v>3048</v>
      </c>
      <c r="K4293" s="26">
        <v>46079</v>
      </c>
      <c r="L4293" s="26">
        <v>46087</v>
      </c>
      <c r="M4293" s="26">
        <v>46087</v>
      </c>
      <c r="N4293" s="24"/>
      <c r="O4293" s="26">
        <v>46087</v>
      </c>
      <c r="P4293" s="24" t="s">
        <v>3359</v>
      </c>
      <c r="Q4293" s="24" t="s">
        <v>3360</v>
      </c>
      <c r="R4293" s="24" t="s">
        <v>988</v>
      </c>
    </row>
    <row r="4294" spans="1:18" ht="40.200000000000003">
      <c r="A4294" s="24">
        <v>4293</v>
      </c>
      <c r="B4294" s="24" t="s">
        <v>2364</v>
      </c>
      <c r="C4294" s="29">
        <v>202641026739</v>
      </c>
      <c r="D4294" s="24" t="s">
        <v>31</v>
      </c>
      <c r="E4294" s="24" t="s">
        <v>2365</v>
      </c>
      <c r="F4294" s="24" t="s">
        <v>3091</v>
      </c>
      <c r="G4294" s="24" t="s">
        <v>31</v>
      </c>
      <c r="H4294" s="25" t="s">
        <v>14961</v>
      </c>
      <c r="I4294" s="24" t="s">
        <v>3152</v>
      </c>
      <c r="J4294" s="24" t="s">
        <v>3048</v>
      </c>
      <c r="K4294" s="26">
        <v>46087</v>
      </c>
      <c r="L4294" s="26">
        <v>46087</v>
      </c>
      <c r="M4294" s="26">
        <v>46087</v>
      </c>
      <c r="N4294" s="26">
        <v>47032</v>
      </c>
      <c r="O4294" s="24"/>
      <c r="P4294" s="24" t="s">
        <v>5146</v>
      </c>
      <c r="Q4294" s="24" t="s">
        <v>5147</v>
      </c>
      <c r="R4294" s="24" t="s">
        <v>968</v>
      </c>
    </row>
    <row r="4295" spans="1:18" ht="40.200000000000003">
      <c r="A4295" s="24">
        <v>4294</v>
      </c>
      <c r="B4295" s="24" t="s">
        <v>14962</v>
      </c>
      <c r="C4295" s="29">
        <v>202617027109</v>
      </c>
      <c r="D4295" s="24" t="s">
        <v>170</v>
      </c>
      <c r="E4295" s="24" t="s">
        <v>14963</v>
      </c>
      <c r="F4295" s="24" t="s">
        <v>3312</v>
      </c>
      <c r="G4295" s="24" t="s">
        <v>6499</v>
      </c>
      <c r="H4295" s="25" t="s">
        <v>14964</v>
      </c>
      <c r="I4295" s="24"/>
      <c r="J4295" s="24" t="s">
        <v>3048</v>
      </c>
      <c r="K4295" s="26">
        <v>46070</v>
      </c>
      <c r="L4295" s="26">
        <v>45177</v>
      </c>
      <c r="M4295" s="26">
        <v>46089</v>
      </c>
      <c r="N4295" s="24"/>
      <c r="O4295" s="26">
        <v>46089</v>
      </c>
      <c r="P4295" s="24" t="s">
        <v>3069</v>
      </c>
      <c r="Q4295" s="24" t="s">
        <v>3070</v>
      </c>
      <c r="R4295" s="24" t="s">
        <v>988</v>
      </c>
    </row>
    <row r="4296" spans="1:18" ht="53.4">
      <c r="A4296" s="24">
        <v>4295</v>
      </c>
      <c r="B4296" s="24" t="s">
        <v>2367</v>
      </c>
      <c r="C4296" s="29">
        <v>202641027526</v>
      </c>
      <c r="D4296" s="24" t="s">
        <v>33</v>
      </c>
      <c r="E4296" s="24" t="s">
        <v>2368</v>
      </c>
      <c r="F4296" s="24" t="s">
        <v>3052</v>
      </c>
      <c r="G4296" s="24" t="s">
        <v>3319</v>
      </c>
      <c r="H4296" s="25" t="s">
        <v>14965</v>
      </c>
      <c r="I4296" s="24" t="s">
        <v>3152</v>
      </c>
      <c r="J4296" s="24" t="s">
        <v>3048</v>
      </c>
      <c r="K4296" s="26">
        <v>46084</v>
      </c>
      <c r="L4296" s="26">
        <v>46090</v>
      </c>
      <c r="M4296" s="26">
        <v>46090</v>
      </c>
      <c r="N4296" s="26">
        <v>47035</v>
      </c>
      <c r="O4296" s="24"/>
      <c r="P4296" s="24" t="s">
        <v>3254</v>
      </c>
      <c r="Q4296" s="24" t="s">
        <v>3255</v>
      </c>
      <c r="R4296" s="24" t="s">
        <v>968</v>
      </c>
    </row>
    <row r="4297" spans="1:18" ht="27">
      <c r="A4297" s="24">
        <v>4296</v>
      </c>
      <c r="B4297" s="24" t="s">
        <v>14966</v>
      </c>
      <c r="C4297" s="29">
        <v>202642027712</v>
      </c>
      <c r="D4297" s="24" t="s">
        <v>259</v>
      </c>
      <c r="E4297" s="24" t="s">
        <v>14967</v>
      </c>
      <c r="F4297" s="24" t="s">
        <v>3091</v>
      </c>
      <c r="G4297" s="24" t="s">
        <v>14968</v>
      </c>
      <c r="H4297" s="25" t="s">
        <v>14969</v>
      </c>
      <c r="I4297" s="24"/>
      <c r="J4297" s="24" t="s">
        <v>3162</v>
      </c>
      <c r="K4297" s="26">
        <v>46090</v>
      </c>
      <c r="L4297" s="26">
        <v>46090</v>
      </c>
      <c r="M4297" s="26">
        <v>46090</v>
      </c>
      <c r="N4297" s="24"/>
      <c r="O4297" s="26">
        <v>46090</v>
      </c>
      <c r="P4297" s="24" t="s">
        <v>3359</v>
      </c>
      <c r="Q4297" s="24" t="s">
        <v>3360</v>
      </c>
      <c r="R4297" s="24" t="s">
        <v>988</v>
      </c>
    </row>
    <row r="4298" spans="1:18" ht="40.200000000000003">
      <c r="A4298" s="24">
        <v>4297</v>
      </c>
      <c r="B4298" s="24" t="s">
        <v>14970</v>
      </c>
      <c r="C4298" s="29">
        <v>202611027716</v>
      </c>
      <c r="D4298" s="24" t="s">
        <v>39</v>
      </c>
      <c r="E4298" s="24" t="s">
        <v>14971</v>
      </c>
      <c r="F4298" s="24" t="s">
        <v>3165</v>
      </c>
      <c r="G4298" s="24" t="s">
        <v>3166</v>
      </c>
      <c r="H4298" s="25" t="s">
        <v>14972</v>
      </c>
      <c r="I4298" s="24" t="s">
        <v>23</v>
      </c>
      <c r="J4298" s="24" t="s">
        <v>3048</v>
      </c>
      <c r="K4298" s="26">
        <v>46001</v>
      </c>
      <c r="L4298" s="26">
        <v>46090</v>
      </c>
      <c r="M4298" s="26">
        <v>46090</v>
      </c>
      <c r="N4298" s="24"/>
      <c r="O4298" s="26">
        <v>46090</v>
      </c>
      <c r="P4298" s="24" t="s">
        <v>3079</v>
      </c>
      <c r="Q4298" s="24" t="s">
        <v>3080</v>
      </c>
      <c r="R4298" s="24" t="s">
        <v>988</v>
      </c>
    </row>
    <row r="4299" spans="1:18" ht="66.599999999999994">
      <c r="A4299" s="24">
        <v>4298</v>
      </c>
      <c r="B4299" s="24" t="s">
        <v>14973</v>
      </c>
      <c r="C4299" s="29">
        <v>202641027518</v>
      </c>
      <c r="D4299" s="24" t="s">
        <v>39</v>
      </c>
      <c r="E4299" s="24" t="s">
        <v>14974</v>
      </c>
      <c r="F4299" s="24" t="s">
        <v>3165</v>
      </c>
      <c r="G4299" s="24" t="s">
        <v>3166</v>
      </c>
      <c r="H4299" s="25" t="s">
        <v>14975</v>
      </c>
      <c r="I4299" s="24" t="s">
        <v>23</v>
      </c>
      <c r="J4299" s="24" t="s">
        <v>3048</v>
      </c>
      <c r="K4299" s="26">
        <v>46001</v>
      </c>
      <c r="L4299" s="26">
        <v>46090</v>
      </c>
      <c r="M4299" s="26">
        <v>46090</v>
      </c>
      <c r="N4299" s="24"/>
      <c r="O4299" s="26">
        <v>46090</v>
      </c>
      <c r="P4299" s="24" t="s">
        <v>3254</v>
      </c>
      <c r="Q4299" s="24" t="s">
        <v>3255</v>
      </c>
      <c r="R4299" s="24" t="s">
        <v>988</v>
      </c>
    </row>
    <row r="4300" spans="1:18" ht="66.599999999999994">
      <c r="A4300" s="24">
        <v>4299</v>
      </c>
      <c r="B4300" s="24" t="s">
        <v>14976</v>
      </c>
      <c r="C4300" s="29">
        <v>202617027601</v>
      </c>
      <c r="D4300" s="24" t="s">
        <v>64</v>
      </c>
      <c r="E4300" s="24" t="s">
        <v>14977</v>
      </c>
      <c r="F4300" s="24" t="s">
        <v>3066</v>
      </c>
      <c r="G4300" s="24" t="s">
        <v>3067</v>
      </c>
      <c r="H4300" s="25" t="s">
        <v>14978</v>
      </c>
      <c r="I4300" s="24"/>
      <c r="J4300" s="24" t="s">
        <v>3048</v>
      </c>
      <c r="K4300" s="26">
        <v>46007</v>
      </c>
      <c r="L4300" s="26">
        <v>45400</v>
      </c>
      <c r="M4300" s="26">
        <v>46090</v>
      </c>
      <c r="N4300" s="24"/>
      <c r="O4300" s="26">
        <v>46090</v>
      </c>
      <c r="P4300" s="24" t="s">
        <v>3173</v>
      </c>
      <c r="Q4300" s="24" t="s">
        <v>3174</v>
      </c>
      <c r="R4300" s="24" t="s">
        <v>988</v>
      </c>
    </row>
    <row r="4301" spans="1:18" ht="53.4">
      <c r="A4301" s="24">
        <v>4300</v>
      </c>
      <c r="B4301" s="24" t="s">
        <v>14979</v>
      </c>
      <c r="C4301" s="29">
        <v>202617027271</v>
      </c>
      <c r="D4301" s="24" t="s">
        <v>64</v>
      </c>
      <c r="E4301" s="24" t="s">
        <v>14980</v>
      </c>
      <c r="F4301" s="24" t="s">
        <v>3066</v>
      </c>
      <c r="G4301" s="24" t="s">
        <v>3067</v>
      </c>
      <c r="H4301" s="25" t="s">
        <v>14981</v>
      </c>
      <c r="I4301" s="24"/>
      <c r="J4301" s="24" t="s">
        <v>3048</v>
      </c>
      <c r="K4301" s="26">
        <v>46013</v>
      </c>
      <c r="L4301" s="26">
        <v>45366</v>
      </c>
      <c r="M4301" s="26">
        <v>46090</v>
      </c>
      <c r="N4301" s="24"/>
      <c r="O4301" s="26">
        <v>46090</v>
      </c>
      <c r="P4301" s="24" t="s">
        <v>3135</v>
      </c>
      <c r="Q4301" s="24" t="s">
        <v>3136</v>
      </c>
      <c r="R4301" s="24" t="s">
        <v>988</v>
      </c>
    </row>
    <row r="4302" spans="1:18" ht="66.599999999999994">
      <c r="A4302" s="24">
        <v>4301</v>
      </c>
      <c r="B4302" s="24" t="s">
        <v>14982</v>
      </c>
      <c r="C4302" s="29">
        <v>202617027455</v>
      </c>
      <c r="D4302" s="24" t="s">
        <v>124</v>
      </c>
      <c r="E4302" s="24" t="s">
        <v>14983</v>
      </c>
      <c r="F4302" s="24" t="s">
        <v>3066</v>
      </c>
      <c r="G4302" s="24" t="s">
        <v>3067</v>
      </c>
      <c r="H4302" s="25" t="s">
        <v>14984</v>
      </c>
      <c r="I4302" s="24"/>
      <c r="J4302" s="24" t="s">
        <v>3048</v>
      </c>
      <c r="K4302" s="26">
        <v>46042</v>
      </c>
      <c r="L4302" s="26">
        <v>45159</v>
      </c>
      <c r="M4302" s="26">
        <v>46090</v>
      </c>
      <c r="N4302" s="24"/>
      <c r="O4302" s="26">
        <v>46090</v>
      </c>
      <c r="P4302" s="24" t="s">
        <v>3135</v>
      </c>
      <c r="Q4302" s="24" t="s">
        <v>3136</v>
      </c>
      <c r="R4302" s="24" t="s">
        <v>988</v>
      </c>
    </row>
    <row r="4303" spans="1:18" ht="40.200000000000003">
      <c r="A4303" s="24">
        <v>4302</v>
      </c>
      <c r="B4303" s="24" t="s">
        <v>2369</v>
      </c>
      <c r="C4303" s="29">
        <v>202611027464</v>
      </c>
      <c r="D4303" s="24" t="s">
        <v>63</v>
      </c>
      <c r="E4303" s="24" t="s">
        <v>2370</v>
      </c>
      <c r="F4303" s="24" t="s">
        <v>3052</v>
      </c>
      <c r="G4303" s="24" t="s">
        <v>4014</v>
      </c>
      <c r="H4303" s="25" t="s">
        <v>14985</v>
      </c>
      <c r="I4303" s="24" t="s">
        <v>3152</v>
      </c>
      <c r="J4303" s="24" t="s">
        <v>3048</v>
      </c>
      <c r="K4303" s="26">
        <v>46050</v>
      </c>
      <c r="L4303" s="26">
        <v>46090</v>
      </c>
      <c r="M4303" s="26">
        <v>46090</v>
      </c>
      <c r="N4303" s="26">
        <v>47035</v>
      </c>
      <c r="O4303" s="24"/>
      <c r="P4303" s="24" t="s">
        <v>3098</v>
      </c>
      <c r="Q4303" s="24" t="s">
        <v>3099</v>
      </c>
      <c r="R4303" s="24" t="s">
        <v>968</v>
      </c>
    </row>
    <row r="4304" spans="1:18" ht="40.200000000000003">
      <c r="A4304" s="24">
        <v>4303</v>
      </c>
      <c r="B4304" s="24" t="s">
        <v>14986</v>
      </c>
      <c r="C4304" s="29">
        <v>202617027552</v>
      </c>
      <c r="D4304" s="24" t="s">
        <v>48</v>
      </c>
      <c r="E4304" s="24" t="s">
        <v>14987</v>
      </c>
      <c r="F4304" s="24" t="s">
        <v>3066</v>
      </c>
      <c r="G4304" s="24" t="s">
        <v>3319</v>
      </c>
      <c r="H4304" s="25" t="s">
        <v>14988</v>
      </c>
      <c r="I4304" s="24"/>
      <c r="J4304" s="24" t="s">
        <v>3048</v>
      </c>
      <c r="K4304" s="26">
        <v>46052</v>
      </c>
      <c r="L4304" s="26">
        <v>45148</v>
      </c>
      <c r="M4304" s="26">
        <v>46090</v>
      </c>
      <c r="N4304" s="24"/>
      <c r="O4304" s="26">
        <v>46090</v>
      </c>
      <c r="P4304" s="24" t="s">
        <v>3289</v>
      </c>
      <c r="Q4304" s="24" t="s">
        <v>3290</v>
      </c>
      <c r="R4304" s="24" t="s">
        <v>988</v>
      </c>
    </row>
    <row r="4305" spans="1:18" ht="40.200000000000003">
      <c r="A4305" s="24">
        <v>4304</v>
      </c>
      <c r="B4305" s="24" t="s">
        <v>2373</v>
      </c>
      <c r="C4305" s="29">
        <v>202641027566</v>
      </c>
      <c r="D4305" s="24" t="s">
        <v>69</v>
      </c>
      <c r="E4305" s="24" t="s">
        <v>649</v>
      </c>
      <c r="F4305" s="24" t="s">
        <v>3052</v>
      </c>
      <c r="G4305" s="24" t="s">
        <v>69</v>
      </c>
      <c r="H4305" s="25" t="s">
        <v>14989</v>
      </c>
      <c r="I4305" s="24" t="s">
        <v>3152</v>
      </c>
      <c r="J4305" s="24" t="s">
        <v>3048</v>
      </c>
      <c r="K4305" s="26">
        <v>46038</v>
      </c>
      <c r="L4305" s="26">
        <v>46090</v>
      </c>
      <c r="M4305" s="26">
        <v>46090</v>
      </c>
      <c r="N4305" s="26">
        <v>47035</v>
      </c>
      <c r="O4305" s="24"/>
      <c r="P4305" s="24" t="s">
        <v>3422</v>
      </c>
      <c r="Q4305" s="24" t="s">
        <v>3423</v>
      </c>
      <c r="R4305" s="24" t="s">
        <v>968</v>
      </c>
    </row>
    <row r="4306" spans="1:18" ht="40.200000000000003">
      <c r="A4306" s="24">
        <v>4305</v>
      </c>
      <c r="B4306" s="24" t="s">
        <v>14990</v>
      </c>
      <c r="C4306" s="29">
        <v>202617027258</v>
      </c>
      <c r="D4306" s="24" t="s">
        <v>35</v>
      </c>
      <c r="E4306" s="24" t="s">
        <v>14991</v>
      </c>
      <c r="F4306" s="24" t="s">
        <v>3091</v>
      </c>
      <c r="G4306" s="24" t="s">
        <v>3213</v>
      </c>
      <c r="H4306" s="25" t="s">
        <v>14992</v>
      </c>
      <c r="I4306" s="24"/>
      <c r="J4306" s="24" t="s">
        <v>3048</v>
      </c>
      <c r="K4306" s="26">
        <v>46084</v>
      </c>
      <c r="L4306" s="26">
        <v>45147</v>
      </c>
      <c r="M4306" s="26">
        <v>46090</v>
      </c>
      <c r="N4306" s="24"/>
      <c r="O4306" s="26">
        <v>46090</v>
      </c>
      <c r="P4306" s="24" t="s">
        <v>3173</v>
      </c>
      <c r="Q4306" s="24" t="s">
        <v>3174</v>
      </c>
      <c r="R4306" s="24" t="s">
        <v>988</v>
      </c>
    </row>
    <row r="4307" spans="1:18" ht="66.599999999999994">
      <c r="A4307" s="24">
        <v>4306</v>
      </c>
      <c r="B4307" s="24" t="s">
        <v>14993</v>
      </c>
      <c r="C4307" s="29">
        <v>202647027343</v>
      </c>
      <c r="D4307" s="24" t="s">
        <v>253</v>
      </c>
      <c r="E4307" s="24" t="s">
        <v>14994</v>
      </c>
      <c r="F4307" s="24" t="s">
        <v>3091</v>
      </c>
      <c r="G4307" s="24" t="s">
        <v>14995</v>
      </c>
      <c r="H4307" s="25" t="s">
        <v>14996</v>
      </c>
      <c r="I4307" s="24"/>
      <c r="J4307" s="24" t="s">
        <v>3048</v>
      </c>
      <c r="K4307" s="26">
        <v>46028</v>
      </c>
      <c r="L4307" s="26">
        <v>45148</v>
      </c>
      <c r="M4307" s="26">
        <v>46090</v>
      </c>
      <c r="N4307" s="24"/>
      <c r="O4307" s="26">
        <v>46090</v>
      </c>
      <c r="P4307" s="24" t="s">
        <v>3120</v>
      </c>
      <c r="Q4307" s="24" t="s">
        <v>3121</v>
      </c>
      <c r="R4307" s="24" t="s">
        <v>988</v>
      </c>
    </row>
    <row r="4308" spans="1:18" ht="40.200000000000003">
      <c r="A4308" s="24">
        <v>4307</v>
      </c>
      <c r="B4308" s="24" t="s">
        <v>14997</v>
      </c>
      <c r="C4308" s="29">
        <v>202617027249</v>
      </c>
      <c r="D4308" s="24" t="s">
        <v>32</v>
      </c>
      <c r="E4308" s="24" t="s">
        <v>14998</v>
      </c>
      <c r="F4308" s="24" t="s">
        <v>3066</v>
      </c>
      <c r="G4308" s="24" t="s">
        <v>3067</v>
      </c>
      <c r="H4308" s="25" t="s">
        <v>14999</v>
      </c>
      <c r="I4308" s="24"/>
      <c r="J4308" s="24" t="s">
        <v>3048</v>
      </c>
      <c r="K4308" s="26">
        <v>46073</v>
      </c>
      <c r="L4308" s="26">
        <v>45149</v>
      </c>
      <c r="M4308" s="26">
        <v>46090</v>
      </c>
      <c r="N4308" s="24"/>
      <c r="O4308" s="26">
        <v>46090</v>
      </c>
      <c r="P4308" s="24" t="s">
        <v>3204</v>
      </c>
      <c r="Q4308" s="24" t="s">
        <v>3205</v>
      </c>
      <c r="R4308" s="24" t="s">
        <v>988</v>
      </c>
    </row>
    <row r="4309" spans="1:18" ht="40.200000000000003">
      <c r="A4309" s="24">
        <v>4308</v>
      </c>
      <c r="B4309" s="24" t="s">
        <v>15000</v>
      </c>
      <c r="C4309" s="29">
        <v>202647027349</v>
      </c>
      <c r="D4309" s="24" t="s">
        <v>32</v>
      </c>
      <c r="E4309" s="24" t="s">
        <v>15001</v>
      </c>
      <c r="F4309" s="24" t="s">
        <v>3066</v>
      </c>
      <c r="G4309" s="24" t="s">
        <v>3067</v>
      </c>
      <c r="H4309" s="25" t="s">
        <v>15002</v>
      </c>
      <c r="I4309" s="24"/>
      <c r="J4309" s="24" t="s">
        <v>3048</v>
      </c>
      <c r="K4309" s="26">
        <v>46063</v>
      </c>
      <c r="L4309" s="26">
        <v>45169</v>
      </c>
      <c r="M4309" s="26">
        <v>46090</v>
      </c>
      <c r="N4309" s="24"/>
      <c r="O4309" s="26">
        <v>46090</v>
      </c>
      <c r="P4309" s="24" t="s">
        <v>3272</v>
      </c>
      <c r="Q4309" s="24" t="s">
        <v>3273</v>
      </c>
      <c r="R4309" s="24" t="s">
        <v>988</v>
      </c>
    </row>
    <row r="4310" spans="1:18" ht="40.200000000000003">
      <c r="A4310" s="24">
        <v>4309</v>
      </c>
      <c r="B4310" s="24" t="s">
        <v>15003</v>
      </c>
      <c r="C4310" s="29">
        <v>202621027428</v>
      </c>
      <c r="D4310" s="24" t="s">
        <v>45</v>
      </c>
      <c r="E4310" s="24" t="s">
        <v>15004</v>
      </c>
      <c r="F4310" s="24" t="s">
        <v>3052</v>
      </c>
      <c r="G4310" s="24" t="s">
        <v>45</v>
      </c>
      <c r="H4310" s="25" t="s">
        <v>15005</v>
      </c>
      <c r="I4310" s="24" t="s">
        <v>23</v>
      </c>
      <c r="J4310" s="24" t="s">
        <v>3048</v>
      </c>
      <c r="K4310" s="26">
        <v>46056</v>
      </c>
      <c r="L4310" s="26">
        <v>46090</v>
      </c>
      <c r="M4310" s="26">
        <v>46090</v>
      </c>
      <c r="N4310" s="24"/>
      <c r="O4310" s="26">
        <v>46090</v>
      </c>
      <c r="P4310" s="24" t="s">
        <v>3278</v>
      </c>
      <c r="Q4310" s="24" t="s">
        <v>3279</v>
      </c>
      <c r="R4310" s="24" t="s">
        <v>988</v>
      </c>
    </row>
    <row r="4311" spans="1:18" ht="27">
      <c r="A4311" s="24">
        <v>4310</v>
      </c>
      <c r="B4311" s="24" t="s">
        <v>15006</v>
      </c>
      <c r="C4311" s="29">
        <v>202617027327</v>
      </c>
      <c r="D4311" s="24" t="s">
        <v>50</v>
      </c>
      <c r="E4311" s="24" t="s">
        <v>15007</v>
      </c>
      <c r="F4311" s="24" t="s">
        <v>3066</v>
      </c>
      <c r="G4311" s="24" t="s">
        <v>3319</v>
      </c>
      <c r="H4311" s="25" t="s">
        <v>15008</v>
      </c>
      <c r="I4311" s="24"/>
      <c r="J4311" s="24" t="s">
        <v>3048</v>
      </c>
      <c r="K4311" s="26">
        <v>45951</v>
      </c>
      <c r="L4311" s="26">
        <v>45152</v>
      </c>
      <c r="M4311" s="26">
        <v>46090</v>
      </c>
      <c r="N4311" s="24"/>
      <c r="O4311" s="26">
        <v>46090</v>
      </c>
      <c r="P4311" s="24" t="s">
        <v>3284</v>
      </c>
      <c r="Q4311" s="24" t="s">
        <v>3285</v>
      </c>
      <c r="R4311" s="24" t="s">
        <v>988</v>
      </c>
    </row>
    <row r="4312" spans="1:18" ht="66.599999999999994">
      <c r="A4312" s="24">
        <v>4311</v>
      </c>
      <c r="B4312" s="24" t="s">
        <v>2371</v>
      </c>
      <c r="C4312" s="29">
        <v>202611027283</v>
      </c>
      <c r="D4312" s="24" t="s">
        <v>191</v>
      </c>
      <c r="E4312" s="24" t="s">
        <v>2372</v>
      </c>
      <c r="F4312" s="24" t="s">
        <v>3091</v>
      </c>
      <c r="G4312" s="24" t="s">
        <v>5431</v>
      </c>
      <c r="H4312" s="25" t="s">
        <v>15009</v>
      </c>
      <c r="I4312" s="24" t="s">
        <v>3152</v>
      </c>
      <c r="J4312" s="24" t="s">
        <v>3048</v>
      </c>
      <c r="K4312" s="26">
        <v>46080</v>
      </c>
      <c r="L4312" s="26">
        <v>46090</v>
      </c>
      <c r="M4312" s="26">
        <v>46090</v>
      </c>
      <c r="N4312" s="26">
        <v>47035</v>
      </c>
      <c r="O4312" s="24"/>
      <c r="P4312" s="24" t="s">
        <v>3049</v>
      </c>
      <c r="Q4312" s="24" t="s">
        <v>3050</v>
      </c>
      <c r="R4312" s="24" t="s">
        <v>968</v>
      </c>
    </row>
    <row r="4313" spans="1:18" ht="40.200000000000003">
      <c r="A4313" s="24">
        <v>4312</v>
      </c>
      <c r="B4313" s="24" t="s">
        <v>15010</v>
      </c>
      <c r="C4313" s="29">
        <v>202617027425</v>
      </c>
      <c r="D4313" s="24" t="s">
        <v>511</v>
      </c>
      <c r="E4313" s="24" t="s">
        <v>15011</v>
      </c>
      <c r="F4313" s="24" t="s">
        <v>3091</v>
      </c>
      <c r="G4313" s="24" t="s">
        <v>15012</v>
      </c>
      <c r="H4313" s="25" t="s">
        <v>15013</v>
      </c>
      <c r="I4313" s="24"/>
      <c r="J4313" s="24" t="s">
        <v>3048</v>
      </c>
      <c r="K4313" s="26">
        <v>46051</v>
      </c>
      <c r="L4313" s="26">
        <v>45169</v>
      </c>
      <c r="M4313" s="26">
        <v>46090</v>
      </c>
      <c r="N4313" s="24"/>
      <c r="O4313" s="26">
        <v>46090</v>
      </c>
      <c r="P4313" s="24" t="s">
        <v>3305</v>
      </c>
      <c r="Q4313" s="24" t="s">
        <v>3306</v>
      </c>
      <c r="R4313" s="24" t="s">
        <v>988</v>
      </c>
    </row>
    <row r="4314" spans="1:18" ht="40.200000000000003">
      <c r="A4314" s="24">
        <v>4313</v>
      </c>
      <c r="B4314" s="24" t="s">
        <v>15014</v>
      </c>
      <c r="C4314" s="29">
        <v>202647027423</v>
      </c>
      <c r="D4314" s="24" t="s">
        <v>97</v>
      </c>
      <c r="E4314" s="24" t="s">
        <v>15015</v>
      </c>
      <c r="F4314" s="24" t="s">
        <v>3066</v>
      </c>
      <c r="G4314" s="24" t="s">
        <v>11900</v>
      </c>
      <c r="H4314" s="25" t="s">
        <v>15016</v>
      </c>
      <c r="I4314" s="24"/>
      <c r="J4314" s="24" t="s">
        <v>3048</v>
      </c>
      <c r="K4314" s="26">
        <v>46042</v>
      </c>
      <c r="L4314" s="26">
        <v>45148</v>
      </c>
      <c r="M4314" s="26">
        <v>46090</v>
      </c>
      <c r="N4314" s="24"/>
      <c r="O4314" s="26">
        <v>46090</v>
      </c>
      <c r="P4314" s="24" t="s">
        <v>3422</v>
      </c>
      <c r="Q4314" s="24" t="s">
        <v>3423</v>
      </c>
      <c r="R4314" s="24" t="s">
        <v>988</v>
      </c>
    </row>
    <row r="4315" spans="1:18" ht="40.200000000000003">
      <c r="A4315" s="24">
        <v>4314</v>
      </c>
      <c r="B4315" s="24" t="s">
        <v>15017</v>
      </c>
      <c r="C4315" s="29">
        <v>202621027320</v>
      </c>
      <c r="D4315" s="24" t="s">
        <v>41</v>
      </c>
      <c r="E4315" s="24" t="s">
        <v>15018</v>
      </c>
      <c r="F4315" s="24" t="s">
        <v>3052</v>
      </c>
      <c r="G4315" s="24" t="s">
        <v>41</v>
      </c>
      <c r="H4315" s="25" t="s">
        <v>15019</v>
      </c>
      <c r="I4315" s="24" t="s">
        <v>23</v>
      </c>
      <c r="J4315" s="24" t="s">
        <v>3048</v>
      </c>
      <c r="K4315" s="26">
        <v>46009</v>
      </c>
      <c r="L4315" s="26">
        <v>46090</v>
      </c>
      <c r="M4315" s="26">
        <v>46090</v>
      </c>
      <c r="N4315" s="24"/>
      <c r="O4315" s="26">
        <v>46090</v>
      </c>
      <c r="P4315" s="24" t="s">
        <v>3305</v>
      </c>
      <c r="Q4315" s="24" t="s">
        <v>3306</v>
      </c>
      <c r="R4315" s="24" t="s">
        <v>988</v>
      </c>
    </row>
    <row r="4316" spans="1:18" ht="40.200000000000003">
      <c r="A4316" s="24">
        <v>4315</v>
      </c>
      <c r="B4316" s="24" t="s">
        <v>15020</v>
      </c>
      <c r="C4316" s="29">
        <v>202621027541</v>
      </c>
      <c r="D4316" s="24" t="s">
        <v>41</v>
      </c>
      <c r="E4316" s="24" t="s">
        <v>15021</v>
      </c>
      <c r="F4316" s="24" t="s">
        <v>3052</v>
      </c>
      <c r="G4316" s="24" t="s">
        <v>41</v>
      </c>
      <c r="H4316" s="25" t="s">
        <v>15022</v>
      </c>
      <c r="I4316" s="24" t="s">
        <v>23</v>
      </c>
      <c r="J4316" s="24" t="s">
        <v>3048</v>
      </c>
      <c r="K4316" s="26">
        <v>46009</v>
      </c>
      <c r="L4316" s="26">
        <v>46090</v>
      </c>
      <c r="M4316" s="26">
        <v>46090</v>
      </c>
      <c r="N4316" s="24"/>
      <c r="O4316" s="26">
        <v>46090</v>
      </c>
      <c r="P4316" s="24" t="s">
        <v>3410</v>
      </c>
      <c r="Q4316" s="24" t="s">
        <v>3150</v>
      </c>
      <c r="R4316" s="24" t="s">
        <v>988</v>
      </c>
    </row>
    <row r="4317" spans="1:18" ht="40.200000000000003">
      <c r="A4317" s="24">
        <v>4316</v>
      </c>
      <c r="B4317" s="24" t="s">
        <v>15023</v>
      </c>
      <c r="C4317" s="29">
        <v>202617027402</v>
      </c>
      <c r="D4317" s="24" t="s">
        <v>31</v>
      </c>
      <c r="E4317" s="24" t="s">
        <v>15024</v>
      </c>
      <c r="F4317" s="24" t="s">
        <v>3091</v>
      </c>
      <c r="G4317" s="24" t="s">
        <v>31</v>
      </c>
      <c r="H4317" s="25" t="s">
        <v>15025</v>
      </c>
      <c r="I4317" s="24"/>
      <c r="J4317" s="24" t="s">
        <v>3048</v>
      </c>
      <c r="K4317" s="26">
        <v>46087</v>
      </c>
      <c r="L4317" s="26">
        <v>45261</v>
      </c>
      <c r="M4317" s="26">
        <v>46090</v>
      </c>
      <c r="N4317" s="24"/>
      <c r="O4317" s="26">
        <v>46090</v>
      </c>
      <c r="P4317" s="24" t="s">
        <v>3069</v>
      </c>
      <c r="Q4317" s="24" t="s">
        <v>3070</v>
      </c>
      <c r="R4317" s="24" t="s">
        <v>988</v>
      </c>
    </row>
    <row r="4318" spans="1:18" ht="40.200000000000003">
      <c r="A4318" s="24">
        <v>4317</v>
      </c>
      <c r="B4318" s="24" t="s">
        <v>15026</v>
      </c>
      <c r="C4318" s="29">
        <v>202647027404</v>
      </c>
      <c r="D4318" s="24" t="s">
        <v>31</v>
      </c>
      <c r="E4318" s="24" t="s">
        <v>15027</v>
      </c>
      <c r="F4318" s="24" t="s">
        <v>3091</v>
      </c>
      <c r="G4318" s="24" t="s">
        <v>31</v>
      </c>
      <c r="H4318" s="25" t="s">
        <v>15028</v>
      </c>
      <c r="I4318" s="24"/>
      <c r="J4318" s="24" t="s">
        <v>3048</v>
      </c>
      <c r="K4318" s="26">
        <v>46084</v>
      </c>
      <c r="L4318" s="26">
        <v>46090</v>
      </c>
      <c r="M4318" s="26">
        <v>46090</v>
      </c>
      <c r="N4318" s="24"/>
      <c r="O4318" s="26">
        <v>46090</v>
      </c>
      <c r="P4318" s="24" t="s">
        <v>3272</v>
      </c>
      <c r="Q4318" s="24" t="s">
        <v>3273</v>
      </c>
      <c r="R4318" s="24" t="s">
        <v>988</v>
      </c>
    </row>
    <row r="4319" spans="1:18" ht="40.200000000000003">
      <c r="A4319" s="24">
        <v>4318</v>
      </c>
      <c r="B4319" s="24" t="s">
        <v>15029</v>
      </c>
      <c r="C4319" s="29">
        <v>202647027269</v>
      </c>
      <c r="D4319" s="24" t="s">
        <v>31</v>
      </c>
      <c r="E4319" s="24" t="s">
        <v>15030</v>
      </c>
      <c r="F4319" s="24" t="s">
        <v>3091</v>
      </c>
      <c r="G4319" s="24" t="s">
        <v>31</v>
      </c>
      <c r="H4319" s="25" t="s">
        <v>15031</v>
      </c>
      <c r="I4319" s="24"/>
      <c r="J4319" s="24" t="s">
        <v>3048</v>
      </c>
      <c r="K4319" s="26">
        <v>46084</v>
      </c>
      <c r="L4319" s="26">
        <v>45261</v>
      </c>
      <c r="M4319" s="26">
        <v>46090</v>
      </c>
      <c r="N4319" s="24"/>
      <c r="O4319" s="26">
        <v>46090</v>
      </c>
      <c r="P4319" s="24" t="s">
        <v>3908</v>
      </c>
      <c r="Q4319" s="24" t="s">
        <v>3193</v>
      </c>
      <c r="R4319" s="24" t="s">
        <v>988</v>
      </c>
    </row>
    <row r="4320" spans="1:18" ht="40.200000000000003">
      <c r="A4320" s="24">
        <v>4319</v>
      </c>
      <c r="B4320" s="24" t="s">
        <v>15032</v>
      </c>
      <c r="C4320" s="29">
        <v>202617027397</v>
      </c>
      <c r="D4320" s="24" t="s">
        <v>31</v>
      </c>
      <c r="E4320" s="24" t="s">
        <v>15033</v>
      </c>
      <c r="F4320" s="24" t="s">
        <v>3091</v>
      </c>
      <c r="G4320" s="24" t="s">
        <v>31</v>
      </c>
      <c r="H4320" s="25" t="s">
        <v>15034</v>
      </c>
      <c r="I4320" s="24"/>
      <c r="J4320" s="24" t="s">
        <v>3048</v>
      </c>
      <c r="K4320" s="26">
        <v>46085</v>
      </c>
      <c r="L4320" s="26">
        <v>46090</v>
      </c>
      <c r="M4320" s="26">
        <v>46090</v>
      </c>
      <c r="N4320" s="24"/>
      <c r="O4320" s="26">
        <v>46090</v>
      </c>
      <c r="P4320" s="24" t="s">
        <v>3069</v>
      </c>
      <c r="Q4320" s="24" t="s">
        <v>3070</v>
      </c>
      <c r="R4320" s="24" t="s">
        <v>988</v>
      </c>
    </row>
    <row r="4321" spans="1:18" ht="53.4">
      <c r="A4321" s="24">
        <v>4320</v>
      </c>
      <c r="B4321" s="24" t="s">
        <v>15035</v>
      </c>
      <c r="C4321" s="29">
        <v>202644027501</v>
      </c>
      <c r="D4321" s="24" t="s">
        <v>43</v>
      </c>
      <c r="E4321" s="24" t="s">
        <v>15036</v>
      </c>
      <c r="F4321" s="24" t="s">
        <v>3052</v>
      </c>
      <c r="G4321" s="24" t="s">
        <v>43</v>
      </c>
      <c r="H4321" s="25" t="s">
        <v>15037</v>
      </c>
      <c r="I4321" s="24"/>
      <c r="J4321" s="24" t="s">
        <v>3048</v>
      </c>
      <c r="K4321" s="26">
        <v>46002</v>
      </c>
      <c r="L4321" s="26">
        <v>46027</v>
      </c>
      <c r="M4321" s="26">
        <v>46090</v>
      </c>
      <c r="N4321" s="24"/>
      <c r="O4321" s="26">
        <v>46090</v>
      </c>
      <c r="P4321" s="24" t="s">
        <v>3192</v>
      </c>
      <c r="Q4321" s="24" t="s">
        <v>3193</v>
      </c>
      <c r="R4321" s="24" t="s">
        <v>988</v>
      </c>
    </row>
    <row r="4322" spans="1:18" ht="40.200000000000003">
      <c r="A4322" s="24">
        <v>4321</v>
      </c>
      <c r="B4322" s="24" t="s">
        <v>15038</v>
      </c>
      <c r="C4322" s="29">
        <v>202617028118</v>
      </c>
      <c r="D4322" s="24" t="s">
        <v>206</v>
      </c>
      <c r="E4322" s="24" t="s">
        <v>15039</v>
      </c>
      <c r="F4322" s="24" t="s">
        <v>3091</v>
      </c>
      <c r="G4322" s="24" t="s">
        <v>4926</v>
      </c>
      <c r="H4322" s="25" t="s">
        <v>15040</v>
      </c>
      <c r="I4322" s="24"/>
      <c r="J4322" s="24" t="s">
        <v>3048</v>
      </c>
      <c r="K4322" s="26">
        <v>46064</v>
      </c>
      <c r="L4322" s="26">
        <v>46091</v>
      </c>
      <c r="M4322" s="26">
        <v>46091</v>
      </c>
      <c r="N4322" s="24"/>
      <c r="O4322" s="26">
        <v>46091</v>
      </c>
      <c r="P4322" s="24" t="s">
        <v>3695</v>
      </c>
      <c r="Q4322" s="24" t="s">
        <v>3085</v>
      </c>
      <c r="R4322" s="24" t="s">
        <v>988</v>
      </c>
    </row>
    <row r="4323" spans="1:18" ht="40.200000000000003">
      <c r="A4323" s="24">
        <v>4322</v>
      </c>
      <c r="B4323" s="24" t="s">
        <v>15041</v>
      </c>
      <c r="C4323" s="29">
        <v>202647028041</v>
      </c>
      <c r="D4323" s="24" t="s">
        <v>240</v>
      </c>
      <c r="E4323" s="24" t="s">
        <v>15042</v>
      </c>
      <c r="F4323" s="24" t="s">
        <v>3045</v>
      </c>
      <c r="G4323" s="24" t="s">
        <v>6251</v>
      </c>
      <c r="H4323" s="25" t="s">
        <v>15043</v>
      </c>
      <c r="I4323" s="24"/>
      <c r="J4323" s="24" t="s">
        <v>3048</v>
      </c>
      <c r="K4323" s="26">
        <v>46037</v>
      </c>
      <c r="L4323" s="26">
        <v>45230</v>
      </c>
      <c r="M4323" s="26">
        <v>46091</v>
      </c>
      <c r="N4323" s="24"/>
      <c r="O4323" s="26">
        <v>46091</v>
      </c>
      <c r="P4323" s="24" t="s">
        <v>3224</v>
      </c>
      <c r="Q4323" s="24" t="s">
        <v>3225</v>
      </c>
      <c r="R4323" s="24" t="s">
        <v>988</v>
      </c>
    </row>
    <row r="4324" spans="1:18" ht="40.200000000000003">
      <c r="A4324" s="24">
        <v>4323</v>
      </c>
      <c r="B4324" s="24" t="s">
        <v>2386</v>
      </c>
      <c r="C4324" s="29">
        <v>202611028271</v>
      </c>
      <c r="D4324" s="24" t="s">
        <v>33</v>
      </c>
      <c r="E4324" s="24" t="s">
        <v>2387</v>
      </c>
      <c r="F4324" s="24" t="s">
        <v>3052</v>
      </c>
      <c r="G4324" s="24" t="s">
        <v>3319</v>
      </c>
      <c r="H4324" s="25" t="s">
        <v>15044</v>
      </c>
      <c r="I4324" s="24" t="s">
        <v>3152</v>
      </c>
      <c r="J4324" s="24" t="s">
        <v>3048</v>
      </c>
      <c r="K4324" s="26">
        <v>46079</v>
      </c>
      <c r="L4324" s="26">
        <v>46091</v>
      </c>
      <c r="M4324" s="26">
        <v>46091</v>
      </c>
      <c r="N4324" s="26">
        <v>47036</v>
      </c>
      <c r="O4324" s="24"/>
      <c r="P4324" s="24" t="s">
        <v>3049</v>
      </c>
      <c r="Q4324" s="24" t="s">
        <v>3050</v>
      </c>
      <c r="R4324" s="24" t="s">
        <v>968</v>
      </c>
    </row>
    <row r="4325" spans="1:18" ht="53.4">
      <c r="A4325" s="24">
        <v>4324</v>
      </c>
      <c r="B4325" s="24" t="s">
        <v>2384</v>
      </c>
      <c r="C4325" s="29">
        <v>202611028343</v>
      </c>
      <c r="D4325" s="24" t="s">
        <v>33</v>
      </c>
      <c r="E4325" s="24" t="s">
        <v>2385</v>
      </c>
      <c r="F4325" s="24" t="s">
        <v>3052</v>
      </c>
      <c r="G4325" s="24" t="s">
        <v>3319</v>
      </c>
      <c r="H4325" s="25" t="s">
        <v>15045</v>
      </c>
      <c r="I4325" s="24" t="s">
        <v>3152</v>
      </c>
      <c r="J4325" s="24" t="s">
        <v>3048</v>
      </c>
      <c r="K4325" s="26">
        <v>46084</v>
      </c>
      <c r="L4325" s="26">
        <v>46091</v>
      </c>
      <c r="M4325" s="26">
        <v>46091</v>
      </c>
      <c r="N4325" s="26">
        <v>47036</v>
      </c>
      <c r="O4325" s="24"/>
      <c r="P4325" s="24" t="s">
        <v>3141</v>
      </c>
      <c r="Q4325" s="24" t="s">
        <v>3142</v>
      </c>
      <c r="R4325" s="24" t="s">
        <v>968</v>
      </c>
    </row>
    <row r="4326" spans="1:18" ht="53.4">
      <c r="A4326" s="24">
        <v>4325</v>
      </c>
      <c r="B4326" s="24" t="s">
        <v>15046</v>
      </c>
      <c r="C4326" s="29">
        <v>202641028161</v>
      </c>
      <c r="D4326" s="24" t="s">
        <v>33</v>
      </c>
      <c r="E4326" s="24" t="s">
        <v>15047</v>
      </c>
      <c r="F4326" s="24" t="s">
        <v>3052</v>
      </c>
      <c r="G4326" s="24" t="s">
        <v>3319</v>
      </c>
      <c r="H4326" s="25" t="s">
        <v>15048</v>
      </c>
      <c r="I4326" s="24" t="s">
        <v>23</v>
      </c>
      <c r="J4326" s="24" t="s">
        <v>3048</v>
      </c>
      <c r="K4326" s="26">
        <v>46013</v>
      </c>
      <c r="L4326" s="26">
        <v>46091</v>
      </c>
      <c r="M4326" s="26">
        <v>46091</v>
      </c>
      <c r="N4326" s="24"/>
      <c r="O4326" s="26">
        <v>46091</v>
      </c>
      <c r="P4326" s="24" t="s">
        <v>3254</v>
      </c>
      <c r="Q4326" s="24" t="s">
        <v>3255</v>
      </c>
      <c r="R4326" s="24" t="s">
        <v>988</v>
      </c>
    </row>
    <row r="4327" spans="1:18" ht="40.200000000000003">
      <c r="A4327" s="24">
        <v>4326</v>
      </c>
      <c r="B4327" s="24" t="s">
        <v>15049</v>
      </c>
      <c r="C4327" s="29">
        <v>202611028522</v>
      </c>
      <c r="D4327" s="24" t="s">
        <v>33</v>
      </c>
      <c r="E4327" s="24" t="s">
        <v>15050</v>
      </c>
      <c r="F4327" s="24" t="s">
        <v>3052</v>
      </c>
      <c r="G4327" s="24" t="s">
        <v>3319</v>
      </c>
      <c r="H4327" s="25" t="s">
        <v>15051</v>
      </c>
      <c r="I4327" s="24" t="s">
        <v>23</v>
      </c>
      <c r="J4327" s="24" t="s">
        <v>3048</v>
      </c>
      <c r="K4327" s="26">
        <v>45911</v>
      </c>
      <c r="L4327" s="26">
        <v>46091</v>
      </c>
      <c r="M4327" s="26">
        <v>46091</v>
      </c>
      <c r="N4327" s="24"/>
      <c r="O4327" s="26">
        <v>46091</v>
      </c>
      <c r="P4327" s="24" t="s">
        <v>3321</v>
      </c>
      <c r="Q4327" s="24" t="s">
        <v>3322</v>
      </c>
      <c r="R4327" s="24" t="s">
        <v>988</v>
      </c>
    </row>
    <row r="4328" spans="1:18" ht="40.200000000000003">
      <c r="A4328" s="24">
        <v>4327</v>
      </c>
      <c r="B4328" s="24" t="s">
        <v>15052</v>
      </c>
      <c r="C4328" s="29">
        <v>202641028449</v>
      </c>
      <c r="D4328" s="24" t="s">
        <v>40</v>
      </c>
      <c r="E4328" s="24" t="s">
        <v>15053</v>
      </c>
      <c r="F4328" s="24" t="s">
        <v>3091</v>
      </c>
      <c r="G4328" s="24" t="s">
        <v>6790</v>
      </c>
      <c r="H4328" s="25" t="s">
        <v>15054</v>
      </c>
      <c r="I4328" s="24" t="s">
        <v>23</v>
      </c>
      <c r="J4328" s="24" t="s">
        <v>3048</v>
      </c>
      <c r="K4328" s="26">
        <v>46087</v>
      </c>
      <c r="L4328" s="26">
        <v>46091</v>
      </c>
      <c r="M4328" s="26">
        <v>46091</v>
      </c>
      <c r="N4328" s="24"/>
      <c r="O4328" s="26">
        <v>46091</v>
      </c>
      <c r="P4328" s="24" t="s">
        <v>3893</v>
      </c>
      <c r="Q4328" s="24" t="s">
        <v>3894</v>
      </c>
      <c r="R4328" s="24" t="s">
        <v>988</v>
      </c>
    </row>
    <row r="4329" spans="1:18" ht="27">
      <c r="A4329" s="24">
        <v>4328</v>
      </c>
      <c r="B4329" s="24" t="s">
        <v>15055</v>
      </c>
      <c r="C4329" s="29">
        <v>202618028289</v>
      </c>
      <c r="D4329" s="24" t="s">
        <v>47</v>
      </c>
      <c r="E4329" s="24" t="s">
        <v>15056</v>
      </c>
      <c r="F4329" s="24" t="s">
        <v>3091</v>
      </c>
      <c r="G4329" s="24" t="s">
        <v>5953</v>
      </c>
      <c r="H4329" s="25" t="s">
        <v>15057</v>
      </c>
      <c r="I4329" s="24"/>
      <c r="J4329" s="24" t="s">
        <v>3048</v>
      </c>
      <c r="K4329" s="26">
        <v>46091</v>
      </c>
      <c r="L4329" s="26">
        <v>46091</v>
      </c>
      <c r="M4329" s="26">
        <v>46091</v>
      </c>
      <c r="N4329" s="24"/>
      <c r="O4329" s="26">
        <v>46091</v>
      </c>
      <c r="P4329" s="24" t="s">
        <v>3084</v>
      </c>
      <c r="Q4329" s="24" t="s">
        <v>3085</v>
      </c>
      <c r="R4329" s="24" t="s">
        <v>988</v>
      </c>
    </row>
    <row r="4330" spans="1:18" ht="66.599999999999994">
      <c r="A4330" s="24">
        <v>4329</v>
      </c>
      <c r="B4330" s="24" t="s">
        <v>15058</v>
      </c>
      <c r="C4330" s="29">
        <v>202617028215</v>
      </c>
      <c r="D4330" s="24" t="s">
        <v>318</v>
      </c>
      <c r="E4330" s="24" t="s">
        <v>15059</v>
      </c>
      <c r="F4330" s="24" t="s">
        <v>3091</v>
      </c>
      <c r="G4330" s="24" t="s">
        <v>3506</v>
      </c>
      <c r="H4330" s="25" t="s">
        <v>15060</v>
      </c>
      <c r="I4330" s="24"/>
      <c r="J4330" s="24" t="s">
        <v>3048</v>
      </c>
      <c r="K4330" s="26">
        <v>46078</v>
      </c>
      <c r="L4330" s="26">
        <v>45175</v>
      </c>
      <c r="M4330" s="26">
        <v>46091</v>
      </c>
      <c r="N4330" s="24"/>
      <c r="O4330" s="26">
        <v>46091</v>
      </c>
      <c r="P4330" s="24" t="s">
        <v>3908</v>
      </c>
      <c r="Q4330" s="24" t="s">
        <v>3193</v>
      </c>
      <c r="R4330" s="24" t="s">
        <v>988</v>
      </c>
    </row>
    <row r="4331" spans="1:18" ht="53.4">
      <c r="A4331" s="24">
        <v>4330</v>
      </c>
      <c r="B4331" s="24" t="s">
        <v>15061</v>
      </c>
      <c r="C4331" s="29">
        <v>202641027936</v>
      </c>
      <c r="D4331" s="24" t="s">
        <v>46</v>
      </c>
      <c r="E4331" s="24" t="s">
        <v>15062</v>
      </c>
      <c r="F4331" s="24" t="s">
        <v>3052</v>
      </c>
      <c r="G4331" s="24" t="s">
        <v>46</v>
      </c>
      <c r="H4331" s="25" t="s">
        <v>15063</v>
      </c>
      <c r="I4331" s="24" t="s">
        <v>23</v>
      </c>
      <c r="J4331" s="24" t="s">
        <v>3048</v>
      </c>
      <c r="K4331" s="26">
        <v>45982</v>
      </c>
      <c r="L4331" s="26">
        <v>46091</v>
      </c>
      <c r="M4331" s="26">
        <v>46091</v>
      </c>
      <c r="N4331" s="24"/>
      <c r="O4331" s="26">
        <v>46091</v>
      </c>
      <c r="P4331" s="24" t="s">
        <v>4022</v>
      </c>
      <c r="Q4331" s="24" t="s">
        <v>3104</v>
      </c>
      <c r="R4331" s="24" t="s">
        <v>3022</v>
      </c>
    </row>
    <row r="4332" spans="1:18" ht="27">
      <c r="A4332" s="24">
        <v>4331</v>
      </c>
      <c r="B4332" s="24" t="s">
        <v>15064</v>
      </c>
      <c r="C4332" s="29">
        <v>202617028231</v>
      </c>
      <c r="D4332" s="24" t="s">
        <v>116</v>
      </c>
      <c r="E4332" s="24" t="s">
        <v>15065</v>
      </c>
      <c r="F4332" s="24" t="s">
        <v>3302</v>
      </c>
      <c r="G4332" s="24" t="s">
        <v>15066</v>
      </c>
      <c r="H4332" s="25" t="s">
        <v>15067</v>
      </c>
      <c r="I4332" s="24"/>
      <c r="J4332" s="24" t="s">
        <v>3048</v>
      </c>
      <c r="K4332" s="26">
        <v>46050</v>
      </c>
      <c r="L4332" s="26">
        <v>45151</v>
      </c>
      <c r="M4332" s="26">
        <v>46091</v>
      </c>
      <c r="N4332" s="24"/>
      <c r="O4332" s="26">
        <v>46091</v>
      </c>
      <c r="P4332" s="24" t="s">
        <v>3204</v>
      </c>
      <c r="Q4332" s="24" t="s">
        <v>3205</v>
      </c>
      <c r="R4332" s="24" t="s">
        <v>988</v>
      </c>
    </row>
    <row r="4333" spans="1:18" ht="53.4">
      <c r="A4333" s="24">
        <v>4332</v>
      </c>
      <c r="B4333" s="24" t="s">
        <v>15068</v>
      </c>
      <c r="C4333" s="29">
        <v>202617028246</v>
      </c>
      <c r="D4333" s="24" t="s">
        <v>126</v>
      </c>
      <c r="E4333" s="24" t="s">
        <v>15069</v>
      </c>
      <c r="F4333" s="24" t="s">
        <v>3117</v>
      </c>
      <c r="G4333" s="24" t="s">
        <v>6811</v>
      </c>
      <c r="H4333" s="25" t="s">
        <v>15070</v>
      </c>
      <c r="I4333" s="24"/>
      <c r="J4333" s="24" t="s">
        <v>3048</v>
      </c>
      <c r="K4333" s="26">
        <v>46080</v>
      </c>
      <c r="L4333" s="26">
        <v>45321</v>
      </c>
      <c r="M4333" s="26">
        <v>46091</v>
      </c>
      <c r="N4333" s="24"/>
      <c r="O4333" s="26">
        <v>46091</v>
      </c>
      <c r="P4333" s="24" t="s">
        <v>3634</v>
      </c>
      <c r="Q4333" s="24" t="s">
        <v>3322</v>
      </c>
      <c r="R4333" s="24" t="s">
        <v>988</v>
      </c>
    </row>
    <row r="4334" spans="1:18" ht="53.4">
      <c r="A4334" s="24">
        <v>4333</v>
      </c>
      <c r="B4334" s="24" t="s">
        <v>2374</v>
      </c>
      <c r="C4334" s="29">
        <v>202641028103</v>
      </c>
      <c r="D4334" s="24" t="s">
        <v>56</v>
      </c>
      <c r="E4334" s="24" t="s">
        <v>2375</v>
      </c>
      <c r="F4334" s="24" t="s">
        <v>3091</v>
      </c>
      <c r="G4334" s="24" t="s">
        <v>4358</v>
      </c>
      <c r="H4334" s="25" t="s">
        <v>15071</v>
      </c>
      <c r="I4334" s="24" t="s">
        <v>3152</v>
      </c>
      <c r="J4334" s="24" t="s">
        <v>3048</v>
      </c>
      <c r="K4334" s="26">
        <v>46091</v>
      </c>
      <c r="L4334" s="26">
        <v>46091</v>
      </c>
      <c r="M4334" s="26">
        <v>46091</v>
      </c>
      <c r="N4334" s="26">
        <v>47036</v>
      </c>
      <c r="O4334" s="24"/>
      <c r="P4334" s="24" t="s">
        <v>3352</v>
      </c>
      <c r="Q4334" s="24" t="s">
        <v>3216</v>
      </c>
      <c r="R4334" s="24" t="s">
        <v>968</v>
      </c>
    </row>
    <row r="4335" spans="1:18" ht="53.4">
      <c r="A4335" s="24">
        <v>4334</v>
      </c>
      <c r="B4335" s="24" t="s">
        <v>15072</v>
      </c>
      <c r="C4335" s="29">
        <v>202617028021</v>
      </c>
      <c r="D4335" s="24" t="s">
        <v>376</v>
      </c>
      <c r="E4335" s="24" t="s">
        <v>15073</v>
      </c>
      <c r="F4335" s="24" t="s">
        <v>3091</v>
      </c>
      <c r="G4335" s="24" t="s">
        <v>15074</v>
      </c>
      <c r="H4335" s="25" t="s">
        <v>15075</v>
      </c>
      <c r="I4335" s="24"/>
      <c r="J4335" s="24" t="s">
        <v>3048</v>
      </c>
      <c r="K4335" s="26">
        <v>46087</v>
      </c>
      <c r="L4335" s="26">
        <v>45148</v>
      </c>
      <c r="M4335" s="26">
        <v>46091</v>
      </c>
      <c r="N4335" s="24"/>
      <c r="O4335" s="26">
        <v>46091</v>
      </c>
      <c r="P4335" s="24" t="s">
        <v>3326</v>
      </c>
      <c r="Q4335" s="24" t="s">
        <v>3174</v>
      </c>
      <c r="R4335" s="24" t="s">
        <v>988</v>
      </c>
    </row>
    <row r="4336" spans="1:18" ht="53.4">
      <c r="A4336" s="24">
        <v>4335</v>
      </c>
      <c r="B4336" s="24" t="s">
        <v>15076</v>
      </c>
      <c r="C4336" s="29">
        <v>202617028272</v>
      </c>
      <c r="D4336" s="24" t="s">
        <v>49</v>
      </c>
      <c r="E4336" s="24" t="s">
        <v>15077</v>
      </c>
      <c r="F4336" s="24" t="s">
        <v>3066</v>
      </c>
      <c r="G4336" s="24" t="s">
        <v>3067</v>
      </c>
      <c r="H4336" s="25" t="s">
        <v>15078</v>
      </c>
      <c r="I4336" s="24"/>
      <c r="J4336" s="24" t="s">
        <v>3048</v>
      </c>
      <c r="K4336" s="26">
        <v>45812</v>
      </c>
      <c r="L4336" s="26">
        <v>45204</v>
      </c>
      <c r="M4336" s="26">
        <v>46091</v>
      </c>
      <c r="N4336" s="24"/>
      <c r="O4336" s="26">
        <v>46091</v>
      </c>
      <c r="P4336" s="24" t="s">
        <v>3254</v>
      </c>
      <c r="Q4336" s="24" t="s">
        <v>3255</v>
      </c>
      <c r="R4336" s="24" t="s">
        <v>988</v>
      </c>
    </row>
    <row r="4337" spans="1:18" ht="40.200000000000003">
      <c r="A4337" s="24">
        <v>4336</v>
      </c>
      <c r="B4337" s="24" t="s">
        <v>15079</v>
      </c>
      <c r="C4337" s="29">
        <v>202617028254</v>
      </c>
      <c r="D4337" s="24" t="s">
        <v>50</v>
      </c>
      <c r="E4337" s="24" t="s">
        <v>15080</v>
      </c>
      <c r="F4337" s="24" t="s">
        <v>3066</v>
      </c>
      <c r="G4337" s="24" t="s">
        <v>3319</v>
      </c>
      <c r="H4337" s="25" t="s">
        <v>15081</v>
      </c>
      <c r="I4337" s="24"/>
      <c r="J4337" s="24" t="s">
        <v>3048</v>
      </c>
      <c r="K4337" s="26">
        <v>46024</v>
      </c>
      <c r="L4337" s="26">
        <v>45159</v>
      </c>
      <c r="M4337" s="26">
        <v>46091</v>
      </c>
      <c r="N4337" s="24"/>
      <c r="O4337" s="26">
        <v>46091</v>
      </c>
      <c r="P4337" s="24" t="s">
        <v>3284</v>
      </c>
      <c r="Q4337" s="24" t="s">
        <v>3285</v>
      </c>
      <c r="R4337" s="24" t="s">
        <v>988</v>
      </c>
    </row>
    <row r="4338" spans="1:18" ht="40.200000000000003">
      <c r="A4338" s="24">
        <v>4337</v>
      </c>
      <c r="B4338" s="24" t="s">
        <v>15082</v>
      </c>
      <c r="C4338" s="29">
        <v>202617028110</v>
      </c>
      <c r="D4338" s="24" t="s">
        <v>123</v>
      </c>
      <c r="E4338" s="24" t="s">
        <v>15083</v>
      </c>
      <c r="F4338" s="24" t="s">
        <v>3045</v>
      </c>
      <c r="G4338" s="24" t="s">
        <v>4679</v>
      </c>
      <c r="H4338" s="25" t="s">
        <v>15084</v>
      </c>
      <c r="I4338" s="24"/>
      <c r="J4338" s="24" t="s">
        <v>3048</v>
      </c>
      <c r="K4338" s="26">
        <v>46066</v>
      </c>
      <c r="L4338" s="26">
        <v>45184</v>
      </c>
      <c r="M4338" s="26">
        <v>46091</v>
      </c>
      <c r="N4338" s="24"/>
      <c r="O4338" s="26">
        <v>46091</v>
      </c>
      <c r="P4338" s="24" t="s">
        <v>3435</v>
      </c>
      <c r="Q4338" s="24" t="s">
        <v>3159</v>
      </c>
      <c r="R4338" s="24" t="s">
        <v>988</v>
      </c>
    </row>
    <row r="4339" spans="1:18" ht="40.200000000000003">
      <c r="A4339" s="24">
        <v>4338</v>
      </c>
      <c r="B4339" s="24" t="s">
        <v>15085</v>
      </c>
      <c r="C4339" s="29">
        <v>202647028069</v>
      </c>
      <c r="D4339" s="24" t="s">
        <v>223</v>
      </c>
      <c r="E4339" s="24" t="s">
        <v>15086</v>
      </c>
      <c r="F4339" s="24" t="s">
        <v>3177</v>
      </c>
      <c r="G4339" s="24" t="s">
        <v>6620</v>
      </c>
      <c r="H4339" s="25" t="s">
        <v>15087</v>
      </c>
      <c r="I4339" s="24"/>
      <c r="J4339" s="24" t="s">
        <v>3048</v>
      </c>
      <c r="K4339" s="26">
        <v>46055</v>
      </c>
      <c r="L4339" s="26">
        <v>45152</v>
      </c>
      <c r="M4339" s="26">
        <v>46091</v>
      </c>
      <c r="N4339" s="24"/>
      <c r="O4339" s="26">
        <v>46091</v>
      </c>
      <c r="P4339" s="24" t="s">
        <v>3228</v>
      </c>
      <c r="Q4339" s="24" t="s">
        <v>3229</v>
      </c>
      <c r="R4339" s="24" t="s">
        <v>988</v>
      </c>
    </row>
    <row r="4340" spans="1:18" ht="40.200000000000003">
      <c r="A4340" s="24">
        <v>4339</v>
      </c>
      <c r="B4340" s="24" t="s">
        <v>15088</v>
      </c>
      <c r="C4340" s="29">
        <v>202617028095</v>
      </c>
      <c r="D4340" s="24" t="s">
        <v>32</v>
      </c>
      <c r="E4340" s="24" t="s">
        <v>15089</v>
      </c>
      <c r="F4340" s="24" t="s">
        <v>3066</v>
      </c>
      <c r="G4340" s="24" t="s">
        <v>3067</v>
      </c>
      <c r="H4340" s="25" t="s">
        <v>15090</v>
      </c>
      <c r="I4340" s="24"/>
      <c r="J4340" s="24" t="s">
        <v>3048</v>
      </c>
      <c r="K4340" s="26">
        <v>46073</v>
      </c>
      <c r="L4340" s="26">
        <v>45279</v>
      </c>
      <c r="M4340" s="26">
        <v>46091</v>
      </c>
      <c r="N4340" s="24"/>
      <c r="O4340" s="26">
        <v>46091</v>
      </c>
      <c r="P4340" s="24" t="s">
        <v>3075</v>
      </c>
      <c r="Q4340" s="24" t="s">
        <v>3076</v>
      </c>
      <c r="R4340" s="24" t="s">
        <v>988</v>
      </c>
    </row>
    <row r="4341" spans="1:18" ht="27">
      <c r="A4341" s="24">
        <v>4340</v>
      </c>
      <c r="B4341" s="24" t="s">
        <v>15091</v>
      </c>
      <c r="C4341" s="29">
        <v>202621028251</v>
      </c>
      <c r="D4341" s="24" t="s">
        <v>45</v>
      </c>
      <c r="E4341" s="24" t="s">
        <v>15092</v>
      </c>
      <c r="F4341" s="24" t="s">
        <v>3052</v>
      </c>
      <c r="G4341" s="24" t="s">
        <v>45</v>
      </c>
      <c r="H4341" s="25" t="s">
        <v>15093</v>
      </c>
      <c r="I4341" s="24" t="s">
        <v>23</v>
      </c>
      <c r="J4341" s="24" t="s">
        <v>3048</v>
      </c>
      <c r="K4341" s="26">
        <v>46042</v>
      </c>
      <c r="L4341" s="26">
        <v>46091</v>
      </c>
      <c r="M4341" s="26">
        <v>46091</v>
      </c>
      <c r="N4341" s="24"/>
      <c r="O4341" s="26">
        <v>46091</v>
      </c>
      <c r="P4341" s="24" t="s">
        <v>3414</v>
      </c>
      <c r="Q4341" s="24" t="s">
        <v>3415</v>
      </c>
      <c r="R4341" s="24" t="s">
        <v>988</v>
      </c>
    </row>
    <row r="4342" spans="1:18" ht="40.200000000000003">
      <c r="A4342" s="24">
        <v>4341</v>
      </c>
      <c r="B4342" s="24" t="s">
        <v>15094</v>
      </c>
      <c r="C4342" s="29">
        <v>202611028439</v>
      </c>
      <c r="D4342" s="24" t="s">
        <v>62</v>
      </c>
      <c r="E4342" s="24" t="s">
        <v>15095</v>
      </c>
      <c r="F4342" s="24" t="s">
        <v>3052</v>
      </c>
      <c r="G4342" s="24" t="s">
        <v>5094</v>
      </c>
      <c r="H4342" s="25" t="s">
        <v>15096</v>
      </c>
      <c r="I4342" s="24" t="s">
        <v>23</v>
      </c>
      <c r="J4342" s="24" t="s">
        <v>3048</v>
      </c>
      <c r="K4342" s="26">
        <v>46080</v>
      </c>
      <c r="L4342" s="26">
        <v>46091</v>
      </c>
      <c r="M4342" s="26">
        <v>46091</v>
      </c>
      <c r="N4342" s="24"/>
      <c r="O4342" s="26">
        <v>46091</v>
      </c>
      <c r="P4342" s="24" t="s">
        <v>3239</v>
      </c>
      <c r="Q4342" s="24" t="s">
        <v>3240</v>
      </c>
      <c r="R4342" s="24" t="s">
        <v>988</v>
      </c>
    </row>
    <row r="4343" spans="1:18" ht="40.200000000000003">
      <c r="A4343" s="24">
        <v>4342</v>
      </c>
      <c r="B4343" s="24" t="s">
        <v>15097</v>
      </c>
      <c r="C4343" s="29">
        <v>202611028405</v>
      </c>
      <c r="D4343" s="24" t="s">
        <v>62</v>
      </c>
      <c r="E4343" s="24" t="s">
        <v>15098</v>
      </c>
      <c r="F4343" s="24" t="s">
        <v>3052</v>
      </c>
      <c r="G4343" s="24" t="s">
        <v>5094</v>
      </c>
      <c r="H4343" s="25" t="s">
        <v>15099</v>
      </c>
      <c r="I4343" s="24" t="s">
        <v>23</v>
      </c>
      <c r="J4343" s="24" t="s">
        <v>3048</v>
      </c>
      <c r="K4343" s="26">
        <v>46080</v>
      </c>
      <c r="L4343" s="26">
        <v>46091</v>
      </c>
      <c r="M4343" s="26">
        <v>46091</v>
      </c>
      <c r="N4343" s="24"/>
      <c r="O4343" s="26">
        <v>46091</v>
      </c>
      <c r="P4343" s="24" t="s">
        <v>3239</v>
      </c>
      <c r="Q4343" s="24" t="s">
        <v>3240</v>
      </c>
      <c r="R4343" s="24" t="s">
        <v>988</v>
      </c>
    </row>
    <row r="4344" spans="1:18" ht="40.200000000000003">
      <c r="A4344" s="24">
        <v>4343</v>
      </c>
      <c r="B4344" s="24" t="s">
        <v>2382</v>
      </c>
      <c r="C4344" s="29">
        <v>202611028455</v>
      </c>
      <c r="D4344" s="24" t="s">
        <v>88</v>
      </c>
      <c r="E4344" s="24" t="s">
        <v>2383</v>
      </c>
      <c r="F4344" s="24" t="s">
        <v>3177</v>
      </c>
      <c r="G4344" s="24" t="s">
        <v>88</v>
      </c>
      <c r="H4344" s="25" t="s">
        <v>15100</v>
      </c>
      <c r="I4344" s="24" t="s">
        <v>23</v>
      </c>
      <c r="J4344" s="24" t="s">
        <v>3048</v>
      </c>
      <c r="K4344" s="26">
        <v>46056</v>
      </c>
      <c r="L4344" s="26">
        <v>46091</v>
      </c>
      <c r="M4344" s="26">
        <v>46091</v>
      </c>
      <c r="N4344" s="26">
        <v>47036</v>
      </c>
      <c r="O4344" s="24"/>
      <c r="P4344" s="24" t="s">
        <v>4109</v>
      </c>
      <c r="Q4344" s="24" t="s">
        <v>3683</v>
      </c>
      <c r="R4344" s="24" t="s">
        <v>974</v>
      </c>
    </row>
    <row r="4345" spans="1:18" ht="40.200000000000003">
      <c r="A4345" s="24">
        <v>4344</v>
      </c>
      <c r="B4345" s="24" t="s">
        <v>15101</v>
      </c>
      <c r="C4345" s="29">
        <v>202611028104</v>
      </c>
      <c r="D4345" s="24" t="s">
        <v>248</v>
      </c>
      <c r="E4345" s="24" t="s">
        <v>649</v>
      </c>
      <c r="F4345" s="24" t="s">
        <v>3052</v>
      </c>
      <c r="G4345" s="24" t="s">
        <v>248</v>
      </c>
      <c r="H4345" s="25" t="s">
        <v>15102</v>
      </c>
      <c r="I4345" s="24" t="s">
        <v>23</v>
      </c>
      <c r="J4345" s="24" t="s">
        <v>8446</v>
      </c>
      <c r="K4345" s="26">
        <v>46052</v>
      </c>
      <c r="L4345" s="26">
        <v>46091</v>
      </c>
      <c r="M4345" s="26">
        <v>46091</v>
      </c>
      <c r="N4345" s="24"/>
      <c r="O4345" s="26">
        <v>46091</v>
      </c>
      <c r="P4345" s="24" t="s">
        <v>3294</v>
      </c>
      <c r="Q4345" s="24" t="s">
        <v>3295</v>
      </c>
      <c r="R4345" s="24" t="s">
        <v>988</v>
      </c>
    </row>
    <row r="4346" spans="1:18" ht="40.200000000000003">
      <c r="A4346" s="24">
        <v>4345</v>
      </c>
      <c r="B4346" s="24" t="s">
        <v>2380</v>
      </c>
      <c r="C4346" s="29">
        <v>202641028495</v>
      </c>
      <c r="D4346" s="24" t="s">
        <v>54</v>
      </c>
      <c r="E4346" s="24" t="s">
        <v>2381</v>
      </c>
      <c r="F4346" s="24" t="s">
        <v>3091</v>
      </c>
      <c r="G4346" s="24" t="s">
        <v>54</v>
      </c>
      <c r="H4346" s="25" t="s">
        <v>15103</v>
      </c>
      <c r="I4346" s="24" t="s">
        <v>3152</v>
      </c>
      <c r="J4346" s="24" t="s">
        <v>8446</v>
      </c>
      <c r="K4346" s="26">
        <v>46085</v>
      </c>
      <c r="L4346" s="26">
        <v>46091</v>
      </c>
      <c r="M4346" s="26">
        <v>46091</v>
      </c>
      <c r="N4346" s="26">
        <v>47036</v>
      </c>
      <c r="O4346" s="24"/>
      <c r="P4346" s="24" t="s">
        <v>3192</v>
      </c>
      <c r="Q4346" s="24" t="s">
        <v>3193</v>
      </c>
      <c r="R4346" s="24" t="s">
        <v>968</v>
      </c>
    </row>
    <row r="4347" spans="1:18" ht="53.4">
      <c r="A4347" s="24">
        <v>4346</v>
      </c>
      <c r="B4347" s="24" t="s">
        <v>2378</v>
      </c>
      <c r="C4347" s="29">
        <v>202641028472</v>
      </c>
      <c r="D4347" s="24" t="s">
        <v>54</v>
      </c>
      <c r="E4347" s="24" t="s">
        <v>2379</v>
      </c>
      <c r="F4347" s="24" t="s">
        <v>3091</v>
      </c>
      <c r="G4347" s="24" t="s">
        <v>54</v>
      </c>
      <c r="H4347" s="25" t="s">
        <v>15104</v>
      </c>
      <c r="I4347" s="24" t="s">
        <v>3152</v>
      </c>
      <c r="J4347" s="24" t="s">
        <v>8446</v>
      </c>
      <c r="K4347" s="26">
        <v>45995</v>
      </c>
      <c r="L4347" s="26">
        <v>46091</v>
      </c>
      <c r="M4347" s="26">
        <v>46091</v>
      </c>
      <c r="N4347" s="26">
        <v>47036</v>
      </c>
      <c r="O4347" s="24"/>
      <c r="P4347" s="24" t="s">
        <v>3192</v>
      </c>
      <c r="Q4347" s="24" t="s">
        <v>3193</v>
      </c>
      <c r="R4347" s="24" t="s">
        <v>968</v>
      </c>
    </row>
    <row r="4348" spans="1:18" ht="79.8">
      <c r="A4348" s="24">
        <v>4347</v>
      </c>
      <c r="B4348" s="24" t="s">
        <v>15105</v>
      </c>
      <c r="C4348" s="29">
        <v>202617028211</v>
      </c>
      <c r="D4348" s="24" t="s">
        <v>448</v>
      </c>
      <c r="E4348" s="24" t="s">
        <v>15106</v>
      </c>
      <c r="F4348" s="24" t="s">
        <v>3059</v>
      </c>
      <c r="G4348" s="24" t="s">
        <v>13673</v>
      </c>
      <c r="H4348" s="25" t="s">
        <v>15107</v>
      </c>
      <c r="I4348" s="24"/>
      <c r="J4348" s="24" t="s">
        <v>3048</v>
      </c>
      <c r="K4348" s="26">
        <v>46045</v>
      </c>
      <c r="L4348" s="26">
        <v>45163</v>
      </c>
      <c r="M4348" s="26">
        <v>46091</v>
      </c>
      <c r="N4348" s="24"/>
      <c r="O4348" s="26">
        <v>46091</v>
      </c>
      <c r="P4348" s="24" t="s">
        <v>3583</v>
      </c>
      <c r="Q4348" s="24" t="s">
        <v>3584</v>
      </c>
      <c r="R4348" s="24" t="s">
        <v>988</v>
      </c>
    </row>
    <row r="4349" spans="1:18" ht="40.200000000000003">
      <c r="A4349" s="24">
        <v>4348</v>
      </c>
      <c r="B4349" s="24" t="s">
        <v>2376</v>
      </c>
      <c r="C4349" s="29">
        <v>202621028301</v>
      </c>
      <c r="D4349" s="24" t="s">
        <v>160</v>
      </c>
      <c r="E4349" s="24" t="s">
        <v>2377</v>
      </c>
      <c r="F4349" s="24" t="s">
        <v>3052</v>
      </c>
      <c r="G4349" s="24" t="s">
        <v>6060</v>
      </c>
      <c r="H4349" s="25" t="s">
        <v>15108</v>
      </c>
      <c r="I4349" s="24" t="s">
        <v>3152</v>
      </c>
      <c r="J4349" s="24" t="s">
        <v>3162</v>
      </c>
      <c r="K4349" s="26">
        <v>46087</v>
      </c>
      <c r="L4349" s="26">
        <v>46091</v>
      </c>
      <c r="M4349" s="26">
        <v>46091</v>
      </c>
      <c r="N4349" s="26">
        <v>47036</v>
      </c>
      <c r="O4349" s="24"/>
      <c r="P4349" s="24" t="s">
        <v>3933</v>
      </c>
      <c r="Q4349" s="24" t="s">
        <v>3934</v>
      </c>
      <c r="R4349" s="24" t="s">
        <v>968</v>
      </c>
    </row>
    <row r="4350" spans="1:18" ht="40.200000000000003">
      <c r="A4350" s="24">
        <v>4349</v>
      </c>
      <c r="B4350" s="24" t="s">
        <v>15109</v>
      </c>
      <c r="C4350" s="29">
        <v>202617028167</v>
      </c>
      <c r="D4350" s="24" t="s">
        <v>521</v>
      </c>
      <c r="E4350" s="24" t="s">
        <v>15110</v>
      </c>
      <c r="F4350" s="24" t="s">
        <v>3091</v>
      </c>
      <c r="G4350" s="24" t="s">
        <v>15111</v>
      </c>
      <c r="H4350" s="25" t="s">
        <v>15112</v>
      </c>
      <c r="I4350" s="24"/>
      <c r="J4350" s="24" t="s">
        <v>3048</v>
      </c>
      <c r="K4350" s="26">
        <v>46042</v>
      </c>
      <c r="L4350" s="26">
        <v>45149</v>
      </c>
      <c r="M4350" s="26">
        <v>46091</v>
      </c>
      <c r="N4350" s="24"/>
      <c r="O4350" s="26">
        <v>46091</v>
      </c>
      <c r="P4350" s="24" t="s">
        <v>3695</v>
      </c>
      <c r="Q4350" s="24" t="s">
        <v>3085</v>
      </c>
      <c r="R4350" s="24" t="s">
        <v>988</v>
      </c>
    </row>
    <row r="4351" spans="1:18" ht="79.8">
      <c r="A4351" s="24">
        <v>4350</v>
      </c>
      <c r="B4351" s="24" t="s">
        <v>15113</v>
      </c>
      <c r="C4351" s="29">
        <v>202617028058</v>
      </c>
      <c r="D4351" s="24" t="s">
        <v>34</v>
      </c>
      <c r="E4351" s="24" t="s">
        <v>15114</v>
      </c>
      <c r="F4351" s="24" t="s">
        <v>3066</v>
      </c>
      <c r="G4351" s="24" t="s">
        <v>3067</v>
      </c>
      <c r="H4351" s="25" t="s">
        <v>15115</v>
      </c>
      <c r="I4351" s="24"/>
      <c r="J4351" s="24" t="s">
        <v>3048</v>
      </c>
      <c r="K4351" s="26">
        <v>46086</v>
      </c>
      <c r="L4351" s="26">
        <v>45212</v>
      </c>
      <c r="M4351" s="26">
        <v>46091</v>
      </c>
      <c r="N4351" s="24"/>
      <c r="O4351" s="26">
        <v>46091</v>
      </c>
      <c r="P4351" s="24" t="s">
        <v>3294</v>
      </c>
      <c r="Q4351" s="24" t="s">
        <v>3295</v>
      </c>
      <c r="R4351" s="24" t="s">
        <v>988</v>
      </c>
    </row>
    <row r="4352" spans="1:18" ht="53.4">
      <c r="A4352" s="24">
        <v>4351</v>
      </c>
      <c r="B4352" s="24" t="s">
        <v>15116</v>
      </c>
      <c r="C4352" s="29">
        <v>202617027924</v>
      </c>
      <c r="D4352" s="24" t="s">
        <v>34</v>
      </c>
      <c r="E4352" s="24" t="s">
        <v>15117</v>
      </c>
      <c r="F4352" s="24" t="s">
        <v>3066</v>
      </c>
      <c r="G4352" s="24" t="s">
        <v>3067</v>
      </c>
      <c r="H4352" s="25" t="s">
        <v>15118</v>
      </c>
      <c r="I4352" s="24"/>
      <c r="J4352" s="24" t="s">
        <v>3048</v>
      </c>
      <c r="K4352" s="26">
        <v>46087</v>
      </c>
      <c r="L4352" s="26">
        <v>45204</v>
      </c>
      <c r="M4352" s="26">
        <v>46091</v>
      </c>
      <c r="N4352" s="24"/>
      <c r="O4352" s="26">
        <v>46091</v>
      </c>
      <c r="P4352" s="24" t="s">
        <v>3233</v>
      </c>
      <c r="Q4352" s="24" t="s">
        <v>3234</v>
      </c>
      <c r="R4352" s="24" t="s">
        <v>988</v>
      </c>
    </row>
    <row r="4353" spans="1:18" ht="53.4">
      <c r="A4353" s="24">
        <v>4352</v>
      </c>
      <c r="B4353" s="24" t="s">
        <v>15119</v>
      </c>
      <c r="C4353" s="29">
        <v>202647028075</v>
      </c>
      <c r="D4353" s="24" t="s">
        <v>31</v>
      </c>
      <c r="E4353" s="24" t="s">
        <v>15120</v>
      </c>
      <c r="F4353" s="24" t="s">
        <v>3091</v>
      </c>
      <c r="G4353" s="24" t="s">
        <v>31</v>
      </c>
      <c r="H4353" s="25" t="s">
        <v>15121</v>
      </c>
      <c r="I4353" s="24"/>
      <c r="J4353" s="24" t="s">
        <v>3048</v>
      </c>
      <c r="K4353" s="26">
        <v>46085</v>
      </c>
      <c r="L4353" s="26">
        <v>45259</v>
      </c>
      <c r="M4353" s="26">
        <v>46091</v>
      </c>
      <c r="N4353" s="24"/>
      <c r="O4353" s="26">
        <v>46091</v>
      </c>
      <c r="P4353" s="24" t="s">
        <v>3192</v>
      </c>
      <c r="Q4353" s="24" t="s">
        <v>3193</v>
      </c>
      <c r="R4353" s="24" t="s">
        <v>988</v>
      </c>
    </row>
    <row r="4354" spans="1:18" ht="40.200000000000003">
      <c r="A4354" s="24">
        <v>4353</v>
      </c>
      <c r="B4354" s="24" t="s">
        <v>15122</v>
      </c>
      <c r="C4354" s="29">
        <v>202647028012</v>
      </c>
      <c r="D4354" s="24" t="s">
        <v>31</v>
      </c>
      <c r="E4354" s="24" t="s">
        <v>15123</v>
      </c>
      <c r="F4354" s="24" t="s">
        <v>3091</v>
      </c>
      <c r="G4354" s="24" t="s">
        <v>31</v>
      </c>
      <c r="H4354" s="25" t="s">
        <v>15124</v>
      </c>
      <c r="I4354" s="24"/>
      <c r="J4354" s="24" t="s">
        <v>3048</v>
      </c>
      <c r="K4354" s="26">
        <v>46084</v>
      </c>
      <c r="L4354" s="26">
        <v>45260</v>
      </c>
      <c r="M4354" s="26">
        <v>46091</v>
      </c>
      <c r="N4354" s="24"/>
      <c r="O4354" s="26">
        <v>46091</v>
      </c>
      <c r="P4354" s="24" t="s">
        <v>5146</v>
      </c>
      <c r="Q4354" s="24" t="s">
        <v>5147</v>
      </c>
      <c r="R4354" s="24" t="s">
        <v>988</v>
      </c>
    </row>
    <row r="4355" spans="1:18" ht="40.200000000000003">
      <c r="A4355" s="24">
        <v>4354</v>
      </c>
      <c r="B4355" s="24" t="s">
        <v>15125</v>
      </c>
      <c r="C4355" s="29">
        <v>202647028039</v>
      </c>
      <c r="D4355" s="24" t="s">
        <v>31</v>
      </c>
      <c r="E4355" s="24" t="s">
        <v>15126</v>
      </c>
      <c r="F4355" s="24" t="s">
        <v>3091</v>
      </c>
      <c r="G4355" s="24" t="s">
        <v>31</v>
      </c>
      <c r="H4355" s="25" t="s">
        <v>15127</v>
      </c>
      <c r="I4355" s="24"/>
      <c r="J4355" s="24" t="s">
        <v>3048</v>
      </c>
      <c r="K4355" s="26">
        <v>46084</v>
      </c>
      <c r="L4355" s="26">
        <v>46091</v>
      </c>
      <c r="M4355" s="26">
        <v>46091</v>
      </c>
      <c r="N4355" s="24"/>
      <c r="O4355" s="26">
        <v>46091</v>
      </c>
      <c r="P4355" s="24" t="s">
        <v>5146</v>
      </c>
      <c r="Q4355" s="24" t="s">
        <v>5147</v>
      </c>
      <c r="R4355" s="24" t="s">
        <v>988</v>
      </c>
    </row>
    <row r="4356" spans="1:18" ht="27">
      <c r="A4356" s="24">
        <v>4355</v>
      </c>
      <c r="B4356" s="24" t="s">
        <v>15128</v>
      </c>
      <c r="C4356" s="29">
        <v>202647027920</v>
      </c>
      <c r="D4356" s="24" t="s">
        <v>31</v>
      </c>
      <c r="E4356" s="24" t="s">
        <v>15129</v>
      </c>
      <c r="F4356" s="24" t="s">
        <v>3091</v>
      </c>
      <c r="G4356" s="24" t="s">
        <v>31</v>
      </c>
      <c r="H4356" s="25" t="s">
        <v>15130</v>
      </c>
      <c r="I4356" s="24"/>
      <c r="J4356" s="24" t="s">
        <v>3048</v>
      </c>
      <c r="K4356" s="26">
        <v>46085</v>
      </c>
      <c r="L4356" s="26">
        <v>45259</v>
      </c>
      <c r="M4356" s="26">
        <v>46091</v>
      </c>
      <c r="N4356" s="24"/>
      <c r="O4356" s="26">
        <v>46091</v>
      </c>
      <c r="P4356" s="24" t="s">
        <v>4022</v>
      </c>
      <c r="Q4356" s="24" t="s">
        <v>3104</v>
      </c>
      <c r="R4356" s="24" t="s">
        <v>988</v>
      </c>
    </row>
    <row r="4357" spans="1:18" ht="40.200000000000003">
      <c r="A4357" s="24">
        <v>4356</v>
      </c>
      <c r="B4357" s="24" t="s">
        <v>15131</v>
      </c>
      <c r="C4357" s="29">
        <v>202647028047</v>
      </c>
      <c r="D4357" s="24" t="s">
        <v>31</v>
      </c>
      <c r="E4357" s="24" t="s">
        <v>15132</v>
      </c>
      <c r="F4357" s="24" t="s">
        <v>3091</v>
      </c>
      <c r="G4357" s="24" t="s">
        <v>31</v>
      </c>
      <c r="H4357" s="25" t="s">
        <v>15133</v>
      </c>
      <c r="I4357" s="24"/>
      <c r="J4357" s="24" t="s">
        <v>3048</v>
      </c>
      <c r="K4357" s="26">
        <v>46085</v>
      </c>
      <c r="L4357" s="26">
        <v>45237</v>
      </c>
      <c r="M4357" s="26">
        <v>46091</v>
      </c>
      <c r="N4357" s="24"/>
      <c r="O4357" s="26">
        <v>46091</v>
      </c>
      <c r="P4357" s="24" t="s">
        <v>5146</v>
      </c>
      <c r="Q4357" s="24" t="s">
        <v>5147</v>
      </c>
      <c r="R4357" s="24" t="s">
        <v>988</v>
      </c>
    </row>
    <row r="4358" spans="1:18" ht="40.200000000000003">
      <c r="A4358" s="24">
        <v>4357</v>
      </c>
      <c r="B4358" s="24" t="s">
        <v>15134</v>
      </c>
      <c r="C4358" s="29">
        <v>202647028133</v>
      </c>
      <c r="D4358" s="24" t="s">
        <v>31</v>
      </c>
      <c r="E4358" s="24" t="s">
        <v>15135</v>
      </c>
      <c r="F4358" s="24" t="s">
        <v>3091</v>
      </c>
      <c r="G4358" s="24" t="s">
        <v>31</v>
      </c>
      <c r="H4358" s="25" t="s">
        <v>15136</v>
      </c>
      <c r="I4358" s="24"/>
      <c r="J4358" s="24" t="s">
        <v>3048</v>
      </c>
      <c r="K4358" s="26">
        <v>46084</v>
      </c>
      <c r="L4358" s="26">
        <v>45240</v>
      </c>
      <c r="M4358" s="26">
        <v>46091</v>
      </c>
      <c r="N4358" s="24"/>
      <c r="O4358" s="26">
        <v>46091</v>
      </c>
      <c r="P4358" s="24" t="s">
        <v>3098</v>
      </c>
      <c r="Q4358" s="24" t="s">
        <v>3099</v>
      </c>
      <c r="R4358" s="24" t="s">
        <v>988</v>
      </c>
    </row>
    <row r="4359" spans="1:18" ht="27">
      <c r="A4359" s="24">
        <v>4358</v>
      </c>
      <c r="B4359" s="24" t="s">
        <v>15137</v>
      </c>
      <c r="C4359" s="29">
        <v>202617028915</v>
      </c>
      <c r="D4359" s="24" t="s">
        <v>390</v>
      </c>
      <c r="E4359" s="24" t="s">
        <v>15138</v>
      </c>
      <c r="F4359" s="24" t="s">
        <v>3066</v>
      </c>
      <c r="G4359" s="24" t="s">
        <v>3067</v>
      </c>
      <c r="H4359" s="25" t="s">
        <v>15139</v>
      </c>
      <c r="I4359" s="24"/>
      <c r="J4359" s="24" t="s">
        <v>3048</v>
      </c>
      <c r="K4359" s="26">
        <v>46090</v>
      </c>
      <c r="L4359" s="26">
        <v>45238</v>
      </c>
      <c r="M4359" s="26">
        <v>46092</v>
      </c>
      <c r="N4359" s="24"/>
      <c r="O4359" s="26">
        <v>46092</v>
      </c>
      <c r="P4359" s="24" t="s">
        <v>3173</v>
      </c>
      <c r="Q4359" s="24" t="s">
        <v>3174</v>
      </c>
      <c r="R4359" s="24" t="s">
        <v>988</v>
      </c>
    </row>
    <row r="4360" spans="1:18" ht="27">
      <c r="A4360" s="24">
        <v>4359</v>
      </c>
      <c r="B4360" s="24" t="s">
        <v>15140</v>
      </c>
      <c r="C4360" s="29">
        <v>202617028719</v>
      </c>
      <c r="D4360" s="24" t="s">
        <v>116</v>
      </c>
      <c r="E4360" s="24" t="s">
        <v>15141</v>
      </c>
      <c r="F4360" s="24" t="s">
        <v>3302</v>
      </c>
      <c r="G4360" s="24" t="s">
        <v>15142</v>
      </c>
      <c r="H4360" s="25" t="s">
        <v>15143</v>
      </c>
      <c r="I4360" s="24"/>
      <c r="J4360" s="24" t="s">
        <v>3048</v>
      </c>
      <c r="K4360" s="26">
        <v>46064</v>
      </c>
      <c r="L4360" s="26">
        <v>45156</v>
      </c>
      <c r="M4360" s="26">
        <v>46092</v>
      </c>
      <c r="N4360" s="24"/>
      <c r="O4360" s="26">
        <v>46092</v>
      </c>
      <c r="P4360" s="24" t="s">
        <v>3435</v>
      </c>
      <c r="Q4360" s="24" t="s">
        <v>3159</v>
      </c>
      <c r="R4360" s="24" t="s">
        <v>988</v>
      </c>
    </row>
    <row r="4361" spans="1:18" ht="40.200000000000003">
      <c r="A4361" s="24">
        <v>4360</v>
      </c>
      <c r="B4361" s="24" t="s">
        <v>15144</v>
      </c>
      <c r="C4361" s="29">
        <v>202617028946</v>
      </c>
      <c r="D4361" s="24" t="s">
        <v>47</v>
      </c>
      <c r="E4361" s="24" t="s">
        <v>15145</v>
      </c>
      <c r="F4361" s="24" t="s">
        <v>3091</v>
      </c>
      <c r="G4361" s="24" t="s">
        <v>47</v>
      </c>
      <c r="H4361" s="25" t="s">
        <v>15146</v>
      </c>
      <c r="I4361" s="24"/>
      <c r="J4361" s="24" t="s">
        <v>3048</v>
      </c>
      <c r="K4361" s="26">
        <v>46052</v>
      </c>
      <c r="L4361" s="26">
        <v>45160</v>
      </c>
      <c r="M4361" s="26">
        <v>46092</v>
      </c>
      <c r="N4361" s="24"/>
      <c r="O4361" s="26">
        <v>46092</v>
      </c>
      <c r="P4361" s="24" t="s">
        <v>3228</v>
      </c>
      <c r="Q4361" s="24" t="s">
        <v>3229</v>
      </c>
      <c r="R4361" s="24" t="s">
        <v>988</v>
      </c>
    </row>
    <row r="4362" spans="1:18" ht="40.200000000000003">
      <c r="A4362" s="24">
        <v>4361</v>
      </c>
      <c r="B4362" s="24" t="s">
        <v>15147</v>
      </c>
      <c r="C4362" s="29">
        <v>202617028963</v>
      </c>
      <c r="D4362" s="24" t="s">
        <v>47</v>
      </c>
      <c r="E4362" s="24" t="s">
        <v>15148</v>
      </c>
      <c r="F4362" s="24" t="s">
        <v>3091</v>
      </c>
      <c r="G4362" s="24" t="s">
        <v>15149</v>
      </c>
      <c r="H4362" s="25" t="s">
        <v>15150</v>
      </c>
      <c r="I4362" s="24"/>
      <c r="J4362" s="24" t="s">
        <v>3048</v>
      </c>
      <c r="K4362" s="26">
        <v>46052</v>
      </c>
      <c r="L4362" s="26">
        <v>45153</v>
      </c>
      <c r="M4362" s="26">
        <v>46092</v>
      </c>
      <c r="N4362" s="24"/>
      <c r="O4362" s="26">
        <v>46092</v>
      </c>
      <c r="P4362" s="24" t="s">
        <v>3084</v>
      </c>
      <c r="Q4362" s="24" t="s">
        <v>3085</v>
      </c>
      <c r="R4362" s="24" t="s">
        <v>988</v>
      </c>
    </row>
    <row r="4363" spans="1:18" ht="66.599999999999994">
      <c r="A4363" s="24">
        <v>4362</v>
      </c>
      <c r="B4363" s="24" t="s">
        <v>872</v>
      </c>
      <c r="C4363" s="29">
        <v>202644028715</v>
      </c>
      <c r="D4363" s="24" t="s">
        <v>121</v>
      </c>
      <c r="E4363" s="24" t="s">
        <v>873</v>
      </c>
      <c r="F4363" s="24" t="s">
        <v>3066</v>
      </c>
      <c r="G4363" s="24" t="s">
        <v>3077</v>
      </c>
      <c r="H4363" s="25" t="s">
        <v>15151</v>
      </c>
      <c r="I4363" s="24"/>
      <c r="J4363" s="24" t="s">
        <v>3048</v>
      </c>
      <c r="K4363" s="26">
        <v>45973</v>
      </c>
      <c r="L4363" s="26">
        <v>45728</v>
      </c>
      <c r="M4363" s="26">
        <v>46092</v>
      </c>
      <c r="N4363" s="26">
        <v>46672</v>
      </c>
      <c r="O4363" s="24"/>
      <c r="P4363" s="24" t="s">
        <v>3168</v>
      </c>
      <c r="Q4363" s="24" t="s">
        <v>3050</v>
      </c>
      <c r="R4363" s="24" t="s">
        <v>650</v>
      </c>
    </row>
    <row r="4364" spans="1:18" ht="40.200000000000003">
      <c r="A4364" s="24">
        <v>4363</v>
      </c>
      <c r="B4364" s="24" t="s">
        <v>15152</v>
      </c>
      <c r="C4364" s="29">
        <v>202617028956</v>
      </c>
      <c r="D4364" s="24" t="s">
        <v>52</v>
      </c>
      <c r="E4364" s="24" t="s">
        <v>15153</v>
      </c>
      <c r="F4364" s="24" t="s">
        <v>3045</v>
      </c>
      <c r="G4364" s="24" t="s">
        <v>15154</v>
      </c>
      <c r="H4364" s="25" t="s">
        <v>15155</v>
      </c>
      <c r="I4364" s="24"/>
      <c r="J4364" s="24" t="s">
        <v>3048</v>
      </c>
      <c r="K4364" s="26">
        <v>46014</v>
      </c>
      <c r="L4364" s="26">
        <v>45197</v>
      </c>
      <c r="M4364" s="26">
        <v>46092</v>
      </c>
      <c r="N4364" s="24"/>
      <c r="O4364" s="26">
        <v>46092</v>
      </c>
      <c r="P4364" s="24" t="s">
        <v>3284</v>
      </c>
      <c r="Q4364" s="24" t="s">
        <v>3285</v>
      </c>
      <c r="R4364" s="24" t="s">
        <v>988</v>
      </c>
    </row>
    <row r="4365" spans="1:18" ht="40.200000000000003">
      <c r="A4365" s="24">
        <v>4364</v>
      </c>
      <c r="B4365" s="24" t="s">
        <v>2388</v>
      </c>
      <c r="C4365" s="29">
        <v>202611028998</v>
      </c>
      <c r="D4365" s="24" t="s">
        <v>35</v>
      </c>
      <c r="E4365" s="24" t="s">
        <v>2389</v>
      </c>
      <c r="F4365" s="24" t="s">
        <v>3091</v>
      </c>
      <c r="G4365" s="24" t="s">
        <v>3213</v>
      </c>
      <c r="H4365" s="25" t="s">
        <v>15156</v>
      </c>
      <c r="I4365" s="24" t="s">
        <v>3152</v>
      </c>
      <c r="J4365" s="24" t="s">
        <v>3048</v>
      </c>
      <c r="K4365" s="26">
        <v>46090</v>
      </c>
      <c r="L4365" s="26">
        <v>46092</v>
      </c>
      <c r="M4365" s="26">
        <v>46092</v>
      </c>
      <c r="N4365" s="26">
        <v>47037</v>
      </c>
      <c r="O4365" s="24"/>
      <c r="P4365" s="24" t="s">
        <v>3682</v>
      </c>
      <c r="Q4365" s="24" t="s">
        <v>3683</v>
      </c>
      <c r="R4365" s="24" t="s">
        <v>968</v>
      </c>
    </row>
    <row r="4366" spans="1:18" ht="40.200000000000003">
      <c r="A4366" s="24">
        <v>4365</v>
      </c>
      <c r="B4366" s="24" t="s">
        <v>15157</v>
      </c>
      <c r="C4366" s="29">
        <v>202631028860</v>
      </c>
      <c r="D4366" s="24" t="s">
        <v>38</v>
      </c>
      <c r="E4366" s="24" t="s">
        <v>15158</v>
      </c>
      <c r="F4366" s="24" t="s">
        <v>3052</v>
      </c>
      <c r="G4366" s="24" t="s">
        <v>38</v>
      </c>
      <c r="H4366" s="25" t="s">
        <v>15159</v>
      </c>
      <c r="I4366" s="24" t="s">
        <v>23</v>
      </c>
      <c r="J4366" s="24" t="s">
        <v>3048</v>
      </c>
      <c r="K4366" s="26">
        <v>46037</v>
      </c>
      <c r="L4366" s="26">
        <v>46092</v>
      </c>
      <c r="M4366" s="26">
        <v>46092</v>
      </c>
      <c r="N4366" s="24"/>
      <c r="O4366" s="26">
        <v>46092</v>
      </c>
      <c r="P4366" s="24" t="s">
        <v>3414</v>
      </c>
      <c r="Q4366" s="24" t="s">
        <v>3415</v>
      </c>
      <c r="R4366" s="24" t="s">
        <v>988</v>
      </c>
    </row>
    <row r="4367" spans="1:18" ht="53.4">
      <c r="A4367" s="24">
        <v>4366</v>
      </c>
      <c r="B4367" s="24" t="s">
        <v>15160</v>
      </c>
      <c r="C4367" s="29">
        <v>202647028763</v>
      </c>
      <c r="D4367" s="24" t="s">
        <v>489</v>
      </c>
      <c r="E4367" s="24" t="s">
        <v>15161</v>
      </c>
      <c r="F4367" s="24" t="s">
        <v>3091</v>
      </c>
      <c r="G4367" s="24" t="s">
        <v>15162</v>
      </c>
      <c r="H4367" s="25" t="s">
        <v>15163</v>
      </c>
      <c r="I4367" s="24"/>
      <c r="J4367" s="24" t="s">
        <v>3048</v>
      </c>
      <c r="K4367" s="26">
        <v>46056</v>
      </c>
      <c r="L4367" s="26">
        <v>45152</v>
      </c>
      <c r="M4367" s="26">
        <v>46092</v>
      </c>
      <c r="N4367" s="24"/>
      <c r="O4367" s="26">
        <v>46092</v>
      </c>
      <c r="P4367" s="24" t="s">
        <v>3168</v>
      </c>
      <c r="Q4367" s="24" t="s">
        <v>3050</v>
      </c>
      <c r="R4367" s="24" t="s">
        <v>988</v>
      </c>
    </row>
    <row r="4368" spans="1:18" ht="40.200000000000003">
      <c r="A4368" s="24">
        <v>4367</v>
      </c>
      <c r="B4368" s="24" t="s">
        <v>15164</v>
      </c>
      <c r="C4368" s="29">
        <v>202617028716</v>
      </c>
      <c r="D4368" s="24" t="s">
        <v>158</v>
      </c>
      <c r="E4368" s="24" t="s">
        <v>15165</v>
      </c>
      <c r="F4368" s="24" t="s">
        <v>3091</v>
      </c>
      <c r="G4368" s="24" t="s">
        <v>15166</v>
      </c>
      <c r="H4368" s="25" t="s">
        <v>15167</v>
      </c>
      <c r="I4368" s="24"/>
      <c r="J4368" s="24" t="s">
        <v>3048</v>
      </c>
      <c r="K4368" s="26">
        <v>46065</v>
      </c>
      <c r="L4368" s="26">
        <v>45155</v>
      </c>
      <c r="M4368" s="26">
        <v>46092</v>
      </c>
      <c r="N4368" s="24"/>
      <c r="O4368" s="26">
        <v>46092</v>
      </c>
      <c r="P4368" s="24" t="s">
        <v>3435</v>
      </c>
      <c r="Q4368" s="24" t="s">
        <v>3159</v>
      </c>
      <c r="R4368" s="24" t="s">
        <v>988</v>
      </c>
    </row>
    <row r="4369" spans="1:18" ht="40.200000000000003">
      <c r="A4369" s="24">
        <v>4368</v>
      </c>
      <c r="B4369" s="24" t="s">
        <v>15168</v>
      </c>
      <c r="C4369" s="29">
        <v>202617028949</v>
      </c>
      <c r="D4369" s="24" t="s">
        <v>175</v>
      </c>
      <c r="E4369" s="24" t="s">
        <v>15169</v>
      </c>
      <c r="F4369" s="24" t="s">
        <v>4625</v>
      </c>
      <c r="G4369" s="24" t="s">
        <v>15170</v>
      </c>
      <c r="H4369" s="25" t="s">
        <v>15171</v>
      </c>
      <c r="I4369" s="24"/>
      <c r="J4369" s="24" t="s">
        <v>3048</v>
      </c>
      <c r="K4369" s="26">
        <v>46064</v>
      </c>
      <c r="L4369" s="26">
        <v>45182</v>
      </c>
      <c r="M4369" s="26">
        <v>46092</v>
      </c>
      <c r="N4369" s="24"/>
      <c r="O4369" s="26">
        <v>46092</v>
      </c>
      <c r="P4369" s="24" t="s">
        <v>3583</v>
      </c>
      <c r="Q4369" s="24" t="s">
        <v>3584</v>
      </c>
      <c r="R4369" s="24" t="s">
        <v>988</v>
      </c>
    </row>
    <row r="4370" spans="1:18" ht="40.200000000000003">
      <c r="A4370" s="24">
        <v>4369</v>
      </c>
      <c r="B4370" s="24" t="s">
        <v>15172</v>
      </c>
      <c r="C4370" s="29">
        <v>202617028851</v>
      </c>
      <c r="D4370" s="24" t="s">
        <v>32</v>
      </c>
      <c r="E4370" s="24" t="s">
        <v>15173</v>
      </c>
      <c r="F4370" s="24" t="s">
        <v>3066</v>
      </c>
      <c r="G4370" s="24" t="s">
        <v>3067</v>
      </c>
      <c r="H4370" s="25" t="s">
        <v>15174</v>
      </c>
      <c r="I4370" s="24"/>
      <c r="J4370" s="24" t="s">
        <v>3048</v>
      </c>
      <c r="K4370" s="26">
        <v>46063</v>
      </c>
      <c r="L4370" s="26">
        <v>45254</v>
      </c>
      <c r="M4370" s="26">
        <v>46092</v>
      </c>
      <c r="N4370" s="24"/>
      <c r="O4370" s="26">
        <v>46092</v>
      </c>
      <c r="P4370" s="24" t="s">
        <v>3069</v>
      </c>
      <c r="Q4370" s="24" t="s">
        <v>3070</v>
      </c>
      <c r="R4370" s="24" t="s">
        <v>988</v>
      </c>
    </row>
    <row r="4371" spans="1:18" ht="53.4">
      <c r="A4371" s="24">
        <v>4370</v>
      </c>
      <c r="B4371" s="24" t="s">
        <v>15175</v>
      </c>
      <c r="C4371" s="29">
        <v>202614029209</v>
      </c>
      <c r="D4371" s="24" t="s">
        <v>87</v>
      </c>
      <c r="E4371" s="24" t="s">
        <v>15176</v>
      </c>
      <c r="F4371" s="24" t="s">
        <v>5280</v>
      </c>
      <c r="G4371" s="24" t="s">
        <v>87</v>
      </c>
      <c r="H4371" s="25" t="s">
        <v>15177</v>
      </c>
      <c r="I4371" s="24"/>
      <c r="J4371" s="24" t="s">
        <v>3048</v>
      </c>
      <c r="K4371" s="26">
        <v>46091</v>
      </c>
      <c r="L4371" s="26">
        <v>45727</v>
      </c>
      <c r="M4371" s="26">
        <v>46092</v>
      </c>
      <c r="N4371" s="24"/>
      <c r="O4371" s="26">
        <v>46092</v>
      </c>
      <c r="P4371" s="24" t="s">
        <v>3069</v>
      </c>
      <c r="Q4371" s="24" t="s">
        <v>3070</v>
      </c>
      <c r="R4371" s="24" t="s">
        <v>988</v>
      </c>
    </row>
    <row r="4372" spans="1:18" ht="53.4">
      <c r="A4372" s="24">
        <v>4371</v>
      </c>
      <c r="B4372" s="24" t="s">
        <v>15178</v>
      </c>
      <c r="C4372" s="29">
        <v>202621028957</v>
      </c>
      <c r="D4372" s="24" t="s">
        <v>41</v>
      </c>
      <c r="E4372" s="24" t="s">
        <v>15179</v>
      </c>
      <c r="F4372" s="24" t="s">
        <v>3052</v>
      </c>
      <c r="G4372" s="24" t="s">
        <v>41</v>
      </c>
      <c r="H4372" s="25" t="s">
        <v>15180</v>
      </c>
      <c r="I4372" s="24" t="s">
        <v>23</v>
      </c>
      <c r="J4372" s="24" t="s">
        <v>3048</v>
      </c>
      <c r="K4372" s="26">
        <v>46055</v>
      </c>
      <c r="L4372" s="26">
        <v>46092</v>
      </c>
      <c r="M4372" s="26">
        <v>46092</v>
      </c>
      <c r="N4372" s="24"/>
      <c r="O4372" s="26">
        <v>46092</v>
      </c>
      <c r="P4372" s="24" t="s">
        <v>3410</v>
      </c>
      <c r="Q4372" s="24" t="s">
        <v>3150</v>
      </c>
      <c r="R4372" s="24" t="s">
        <v>988</v>
      </c>
    </row>
    <row r="4373" spans="1:18" ht="40.200000000000003">
      <c r="A4373" s="24">
        <v>4372</v>
      </c>
      <c r="B4373" s="24" t="s">
        <v>15181</v>
      </c>
      <c r="C4373" s="29">
        <v>202647028765</v>
      </c>
      <c r="D4373" s="24" t="s">
        <v>97</v>
      </c>
      <c r="E4373" s="24" t="s">
        <v>15182</v>
      </c>
      <c r="F4373" s="24" t="s">
        <v>3066</v>
      </c>
      <c r="G4373" s="24" t="s">
        <v>11900</v>
      </c>
      <c r="H4373" s="25" t="s">
        <v>15183</v>
      </c>
      <c r="I4373" s="24"/>
      <c r="J4373" s="24" t="s">
        <v>3048</v>
      </c>
      <c r="K4373" s="26">
        <v>46066</v>
      </c>
      <c r="L4373" s="26">
        <v>45380</v>
      </c>
      <c r="M4373" s="26">
        <v>46092</v>
      </c>
      <c r="N4373" s="24"/>
      <c r="O4373" s="26">
        <v>46092</v>
      </c>
      <c r="P4373" s="24" t="s">
        <v>3224</v>
      </c>
      <c r="Q4373" s="24" t="s">
        <v>3225</v>
      </c>
      <c r="R4373" s="24" t="s">
        <v>988</v>
      </c>
    </row>
    <row r="4374" spans="1:18" ht="53.4">
      <c r="A4374" s="24">
        <v>4373</v>
      </c>
      <c r="B4374" s="24" t="s">
        <v>15184</v>
      </c>
      <c r="C4374" s="29">
        <v>202617028792</v>
      </c>
      <c r="D4374" s="24" t="s">
        <v>31</v>
      </c>
      <c r="E4374" s="24" t="s">
        <v>15185</v>
      </c>
      <c r="F4374" s="24" t="s">
        <v>3091</v>
      </c>
      <c r="G4374" s="24" t="s">
        <v>31</v>
      </c>
      <c r="H4374" s="25" t="s">
        <v>15186</v>
      </c>
      <c r="I4374" s="24"/>
      <c r="J4374" s="24" t="s">
        <v>3048</v>
      </c>
      <c r="K4374" s="26">
        <v>46084</v>
      </c>
      <c r="L4374" s="26">
        <v>45239</v>
      </c>
      <c r="M4374" s="26">
        <v>46092</v>
      </c>
      <c r="N4374" s="24"/>
      <c r="O4374" s="26">
        <v>46092</v>
      </c>
      <c r="P4374" s="24" t="s">
        <v>3364</v>
      </c>
      <c r="Q4374" s="24" t="s">
        <v>3255</v>
      </c>
      <c r="R4374" s="24" t="s">
        <v>988</v>
      </c>
    </row>
    <row r="4375" spans="1:18" ht="40.200000000000003">
      <c r="A4375" s="24">
        <v>4374</v>
      </c>
      <c r="B4375" s="24" t="s">
        <v>15187</v>
      </c>
      <c r="C4375" s="29">
        <v>202647028768</v>
      </c>
      <c r="D4375" s="24" t="s">
        <v>31</v>
      </c>
      <c r="E4375" s="24" t="s">
        <v>15188</v>
      </c>
      <c r="F4375" s="24" t="s">
        <v>3091</v>
      </c>
      <c r="G4375" s="24" t="s">
        <v>31</v>
      </c>
      <c r="H4375" s="25" t="s">
        <v>15189</v>
      </c>
      <c r="I4375" s="24"/>
      <c r="J4375" s="24" t="s">
        <v>3048</v>
      </c>
      <c r="K4375" s="26">
        <v>46085</v>
      </c>
      <c r="L4375" s="26">
        <v>45247</v>
      </c>
      <c r="M4375" s="26">
        <v>46092</v>
      </c>
      <c r="N4375" s="24"/>
      <c r="O4375" s="26">
        <v>46092</v>
      </c>
      <c r="P4375" s="24" t="s">
        <v>3098</v>
      </c>
      <c r="Q4375" s="24" t="s">
        <v>3099</v>
      </c>
      <c r="R4375" s="24" t="s">
        <v>988</v>
      </c>
    </row>
    <row r="4376" spans="1:18" ht="53.4">
      <c r="A4376" s="24">
        <v>4375</v>
      </c>
      <c r="B4376" s="24" t="s">
        <v>15190</v>
      </c>
      <c r="C4376" s="29">
        <v>202617028688</v>
      </c>
      <c r="D4376" s="24" t="s">
        <v>31</v>
      </c>
      <c r="E4376" s="24" t="s">
        <v>15191</v>
      </c>
      <c r="F4376" s="24" t="s">
        <v>3091</v>
      </c>
      <c r="G4376" s="24" t="s">
        <v>31</v>
      </c>
      <c r="H4376" s="25" t="s">
        <v>15192</v>
      </c>
      <c r="I4376" s="24"/>
      <c r="J4376" s="24" t="s">
        <v>3048</v>
      </c>
      <c r="K4376" s="26">
        <v>46086</v>
      </c>
      <c r="L4376" s="26">
        <v>45244</v>
      </c>
      <c r="M4376" s="26">
        <v>46092</v>
      </c>
      <c r="N4376" s="24"/>
      <c r="O4376" s="26">
        <v>46092</v>
      </c>
      <c r="P4376" s="24" t="s">
        <v>3364</v>
      </c>
      <c r="Q4376" s="24" t="s">
        <v>3255</v>
      </c>
      <c r="R4376" s="24" t="s">
        <v>988</v>
      </c>
    </row>
    <row r="4377" spans="1:18" ht="53.4">
      <c r="A4377" s="24">
        <v>4376</v>
      </c>
      <c r="B4377" s="24" t="s">
        <v>15193</v>
      </c>
      <c r="C4377" s="29">
        <v>202647028917</v>
      </c>
      <c r="D4377" s="24" t="s">
        <v>31</v>
      </c>
      <c r="E4377" s="24" t="s">
        <v>15194</v>
      </c>
      <c r="F4377" s="24" t="s">
        <v>3091</v>
      </c>
      <c r="G4377" s="24" t="s">
        <v>31</v>
      </c>
      <c r="H4377" s="25" t="s">
        <v>15195</v>
      </c>
      <c r="I4377" s="24"/>
      <c r="J4377" s="24" t="s">
        <v>3048</v>
      </c>
      <c r="K4377" s="26">
        <v>46087</v>
      </c>
      <c r="L4377" s="26">
        <v>45268</v>
      </c>
      <c r="M4377" s="26">
        <v>46092</v>
      </c>
      <c r="N4377" s="24"/>
      <c r="O4377" s="26">
        <v>46092</v>
      </c>
      <c r="P4377" s="24" t="s">
        <v>4022</v>
      </c>
      <c r="Q4377" s="24" t="s">
        <v>3104</v>
      </c>
      <c r="R4377" s="24" t="s">
        <v>988</v>
      </c>
    </row>
    <row r="4378" spans="1:18" ht="79.8">
      <c r="A4378" s="24">
        <v>4377</v>
      </c>
      <c r="B4378" s="24" t="s">
        <v>15196</v>
      </c>
      <c r="C4378" s="29">
        <v>202617028708</v>
      </c>
      <c r="D4378" s="24" t="s">
        <v>31</v>
      </c>
      <c r="E4378" s="24" t="s">
        <v>15197</v>
      </c>
      <c r="F4378" s="24" t="s">
        <v>3091</v>
      </c>
      <c r="G4378" s="24" t="s">
        <v>31</v>
      </c>
      <c r="H4378" s="25" t="s">
        <v>15198</v>
      </c>
      <c r="I4378" s="24"/>
      <c r="J4378" s="24" t="s">
        <v>3048</v>
      </c>
      <c r="K4378" s="26">
        <v>46090</v>
      </c>
      <c r="L4378" s="26">
        <v>46092</v>
      </c>
      <c r="M4378" s="26">
        <v>46092</v>
      </c>
      <c r="N4378" s="24"/>
      <c r="O4378" s="26">
        <v>46092</v>
      </c>
      <c r="P4378" s="24" t="s">
        <v>3069</v>
      </c>
      <c r="Q4378" s="24" t="s">
        <v>3070</v>
      </c>
      <c r="R4378" s="24" t="s">
        <v>988</v>
      </c>
    </row>
    <row r="4379" spans="1:18" ht="40.200000000000003">
      <c r="A4379" s="24">
        <v>4378</v>
      </c>
      <c r="B4379" s="24" t="s">
        <v>15199</v>
      </c>
      <c r="C4379" s="29">
        <v>202647028928</v>
      </c>
      <c r="D4379" s="24" t="s">
        <v>31</v>
      </c>
      <c r="E4379" s="24" t="s">
        <v>15200</v>
      </c>
      <c r="F4379" s="24" t="s">
        <v>3091</v>
      </c>
      <c r="G4379" s="24" t="s">
        <v>31</v>
      </c>
      <c r="H4379" s="25" t="s">
        <v>15201</v>
      </c>
      <c r="I4379" s="24"/>
      <c r="J4379" s="24" t="s">
        <v>3048</v>
      </c>
      <c r="K4379" s="26">
        <v>46090</v>
      </c>
      <c r="L4379" s="26">
        <v>46092</v>
      </c>
      <c r="M4379" s="26">
        <v>46092</v>
      </c>
      <c r="N4379" s="24"/>
      <c r="O4379" s="26">
        <v>46092</v>
      </c>
      <c r="P4379" s="24" t="s">
        <v>3192</v>
      </c>
      <c r="Q4379" s="24" t="s">
        <v>3193</v>
      </c>
      <c r="R4379" s="24" t="s">
        <v>988</v>
      </c>
    </row>
    <row r="4380" spans="1:18" ht="27">
      <c r="A4380" s="24">
        <v>4379</v>
      </c>
      <c r="B4380" s="24" t="s">
        <v>15202</v>
      </c>
      <c r="C4380" s="29">
        <v>202647028891</v>
      </c>
      <c r="D4380" s="24" t="s">
        <v>31</v>
      </c>
      <c r="E4380" s="24" t="s">
        <v>15203</v>
      </c>
      <c r="F4380" s="24" t="s">
        <v>3091</v>
      </c>
      <c r="G4380" s="24" t="s">
        <v>31</v>
      </c>
      <c r="H4380" s="25" t="s">
        <v>15204</v>
      </c>
      <c r="I4380" s="24"/>
      <c r="J4380" s="24" t="s">
        <v>3048</v>
      </c>
      <c r="K4380" s="26">
        <v>46090</v>
      </c>
      <c r="L4380" s="26">
        <v>45265</v>
      </c>
      <c r="M4380" s="26">
        <v>46092</v>
      </c>
      <c r="N4380" s="24"/>
      <c r="O4380" s="26">
        <v>46092</v>
      </c>
      <c r="P4380" s="24" t="s">
        <v>3272</v>
      </c>
      <c r="Q4380" s="24" t="s">
        <v>3273</v>
      </c>
      <c r="R4380" s="24" t="s">
        <v>988</v>
      </c>
    </row>
    <row r="4381" spans="1:18" ht="53.4">
      <c r="A4381" s="24">
        <v>4380</v>
      </c>
      <c r="B4381" s="24" t="s">
        <v>15205</v>
      </c>
      <c r="C4381" s="29">
        <v>202647028845</v>
      </c>
      <c r="D4381" s="24" t="s">
        <v>31</v>
      </c>
      <c r="E4381" s="24" t="s">
        <v>15206</v>
      </c>
      <c r="F4381" s="24" t="s">
        <v>3091</v>
      </c>
      <c r="G4381" s="24" t="s">
        <v>31</v>
      </c>
      <c r="H4381" s="25" t="s">
        <v>15207</v>
      </c>
      <c r="I4381" s="24"/>
      <c r="J4381" s="24" t="s">
        <v>3048</v>
      </c>
      <c r="K4381" s="26">
        <v>46087</v>
      </c>
      <c r="L4381" s="26">
        <v>46092</v>
      </c>
      <c r="M4381" s="26">
        <v>46092</v>
      </c>
      <c r="N4381" s="24"/>
      <c r="O4381" s="26">
        <v>46092</v>
      </c>
      <c r="P4381" s="24" t="s">
        <v>3272</v>
      </c>
      <c r="Q4381" s="24" t="s">
        <v>3273</v>
      </c>
      <c r="R4381" s="24" t="s">
        <v>988</v>
      </c>
    </row>
    <row r="4382" spans="1:18" ht="40.200000000000003">
      <c r="A4382" s="24">
        <v>4381</v>
      </c>
      <c r="B4382" s="24" t="s">
        <v>2394</v>
      </c>
      <c r="C4382" s="29">
        <v>202641030004</v>
      </c>
      <c r="D4382" s="24" t="s">
        <v>83</v>
      </c>
      <c r="E4382" s="24" t="s">
        <v>2395</v>
      </c>
      <c r="F4382" s="24" t="s">
        <v>3091</v>
      </c>
      <c r="G4382" s="24" t="s">
        <v>3171</v>
      </c>
      <c r="H4382" s="25" t="s">
        <v>15208</v>
      </c>
      <c r="I4382" s="24" t="s">
        <v>3152</v>
      </c>
      <c r="J4382" s="24" t="s">
        <v>3048</v>
      </c>
      <c r="K4382" s="26">
        <v>46073</v>
      </c>
      <c r="L4382" s="26">
        <v>46093</v>
      </c>
      <c r="M4382" s="26">
        <v>46093</v>
      </c>
      <c r="N4382" s="26">
        <v>47038</v>
      </c>
      <c r="O4382" s="24"/>
      <c r="P4382" s="24" t="s">
        <v>5146</v>
      </c>
      <c r="Q4382" s="24" t="s">
        <v>5147</v>
      </c>
      <c r="R4382" s="24" t="s">
        <v>968</v>
      </c>
    </row>
    <row r="4383" spans="1:18" ht="40.200000000000003">
      <c r="A4383" s="24">
        <v>4382</v>
      </c>
      <c r="B4383" s="24" t="s">
        <v>15209</v>
      </c>
      <c r="C4383" s="29">
        <v>202617029458</v>
      </c>
      <c r="D4383" s="24" t="s">
        <v>245</v>
      </c>
      <c r="E4383" s="24" t="s">
        <v>15210</v>
      </c>
      <c r="F4383" s="24" t="s">
        <v>3059</v>
      </c>
      <c r="G4383" s="24" t="s">
        <v>15211</v>
      </c>
      <c r="H4383" s="25" t="s">
        <v>15212</v>
      </c>
      <c r="I4383" s="24"/>
      <c r="J4383" s="24" t="s">
        <v>3048</v>
      </c>
      <c r="K4383" s="26">
        <v>46058</v>
      </c>
      <c r="L4383" s="26">
        <v>45180</v>
      </c>
      <c r="M4383" s="26">
        <v>46093</v>
      </c>
      <c r="N4383" s="24"/>
      <c r="O4383" s="26">
        <v>46093</v>
      </c>
      <c r="P4383" s="24" t="s">
        <v>3055</v>
      </c>
      <c r="Q4383" s="24" t="s">
        <v>3056</v>
      </c>
      <c r="R4383" s="24" t="s">
        <v>988</v>
      </c>
    </row>
    <row r="4384" spans="1:18" ht="66.599999999999994">
      <c r="A4384" s="24">
        <v>4383</v>
      </c>
      <c r="B4384" s="24" t="s">
        <v>15213</v>
      </c>
      <c r="C4384" s="29">
        <v>202617029381</v>
      </c>
      <c r="D4384" s="24" t="s">
        <v>64</v>
      </c>
      <c r="E4384" s="24" t="s">
        <v>15214</v>
      </c>
      <c r="F4384" s="24" t="s">
        <v>3066</v>
      </c>
      <c r="G4384" s="24" t="s">
        <v>3067</v>
      </c>
      <c r="H4384" s="25" t="s">
        <v>15215</v>
      </c>
      <c r="I4384" s="24"/>
      <c r="J4384" s="24" t="s">
        <v>3048</v>
      </c>
      <c r="K4384" s="26">
        <v>46013</v>
      </c>
      <c r="L4384" s="26">
        <v>45370</v>
      </c>
      <c r="M4384" s="26">
        <v>46093</v>
      </c>
      <c r="N4384" s="24"/>
      <c r="O4384" s="26">
        <v>46093</v>
      </c>
      <c r="P4384" s="24" t="s">
        <v>3135</v>
      </c>
      <c r="Q4384" s="24" t="s">
        <v>3136</v>
      </c>
      <c r="R4384" s="24" t="s">
        <v>988</v>
      </c>
    </row>
    <row r="4385" spans="1:18" ht="66.599999999999994">
      <c r="A4385" s="24">
        <v>4384</v>
      </c>
      <c r="B4385" s="24" t="s">
        <v>15216</v>
      </c>
      <c r="C4385" s="29">
        <v>202617029611</v>
      </c>
      <c r="D4385" s="24" t="s">
        <v>64</v>
      </c>
      <c r="E4385" s="24" t="s">
        <v>15217</v>
      </c>
      <c r="F4385" s="24" t="s">
        <v>3066</v>
      </c>
      <c r="G4385" s="24" t="s">
        <v>3067</v>
      </c>
      <c r="H4385" s="25" t="s">
        <v>15218</v>
      </c>
      <c r="I4385" s="24"/>
      <c r="J4385" s="24" t="s">
        <v>3048</v>
      </c>
      <c r="K4385" s="26">
        <v>45925</v>
      </c>
      <c r="L4385" s="26">
        <v>45251</v>
      </c>
      <c r="M4385" s="26">
        <v>46093</v>
      </c>
      <c r="N4385" s="24"/>
      <c r="O4385" s="26">
        <v>46093</v>
      </c>
      <c r="P4385" s="24" t="s">
        <v>3173</v>
      </c>
      <c r="Q4385" s="24" t="s">
        <v>3174</v>
      </c>
      <c r="R4385" s="24" t="s">
        <v>988</v>
      </c>
    </row>
    <row r="4386" spans="1:18" ht="53.4">
      <c r="A4386" s="24">
        <v>4385</v>
      </c>
      <c r="B4386" s="24" t="s">
        <v>15219</v>
      </c>
      <c r="C4386" s="29">
        <v>202617029568</v>
      </c>
      <c r="D4386" s="24" t="s">
        <v>59</v>
      </c>
      <c r="E4386" s="24" t="s">
        <v>15220</v>
      </c>
      <c r="F4386" s="24" t="s">
        <v>3066</v>
      </c>
      <c r="G4386" s="24" t="s">
        <v>3319</v>
      </c>
      <c r="H4386" s="25" t="s">
        <v>15221</v>
      </c>
      <c r="I4386" s="24"/>
      <c r="J4386" s="24" t="s">
        <v>3048</v>
      </c>
      <c r="K4386" s="26">
        <v>46059</v>
      </c>
      <c r="L4386" s="26">
        <v>45188</v>
      </c>
      <c r="M4386" s="26">
        <v>46093</v>
      </c>
      <c r="N4386" s="24"/>
      <c r="O4386" s="26">
        <v>46093</v>
      </c>
      <c r="P4386" s="24" t="s">
        <v>3284</v>
      </c>
      <c r="Q4386" s="24" t="s">
        <v>3285</v>
      </c>
      <c r="R4386" s="24" t="s">
        <v>988</v>
      </c>
    </row>
    <row r="4387" spans="1:18" ht="40.200000000000003">
      <c r="A4387" s="24">
        <v>4386</v>
      </c>
      <c r="B4387" s="24" t="s">
        <v>15222</v>
      </c>
      <c r="C4387" s="29">
        <v>202617029614</v>
      </c>
      <c r="D4387" s="24" t="s">
        <v>47</v>
      </c>
      <c r="E4387" s="24" t="s">
        <v>15223</v>
      </c>
      <c r="F4387" s="24" t="s">
        <v>3091</v>
      </c>
      <c r="G4387" s="24" t="s">
        <v>15149</v>
      </c>
      <c r="H4387" s="25" t="s">
        <v>15224</v>
      </c>
      <c r="I4387" s="24"/>
      <c r="J4387" s="24" t="s">
        <v>3048</v>
      </c>
      <c r="K4387" s="26">
        <v>46052</v>
      </c>
      <c r="L4387" s="26">
        <v>45153</v>
      </c>
      <c r="M4387" s="26">
        <v>46093</v>
      </c>
      <c r="N4387" s="24"/>
      <c r="O4387" s="26">
        <v>46093</v>
      </c>
      <c r="P4387" s="24" t="s">
        <v>3084</v>
      </c>
      <c r="Q4387" s="24" t="s">
        <v>3085</v>
      </c>
      <c r="R4387" s="24" t="s">
        <v>988</v>
      </c>
    </row>
    <row r="4388" spans="1:18" ht="40.200000000000003">
      <c r="A4388" s="24">
        <v>4387</v>
      </c>
      <c r="B4388" s="24" t="s">
        <v>2390</v>
      </c>
      <c r="C4388" s="29">
        <v>202611029494</v>
      </c>
      <c r="D4388" s="24" t="s">
        <v>80</v>
      </c>
      <c r="E4388" s="24" t="s">
        <v>2391</v>
      </c>
      <c r="F4388" s="24" t="s">
        <v>3052</v>
      </c>
      <c r="G4388" s="24" t="s">
        <v>15225</v>
      </c>
      <c r="H4388" s="25" t="s">
        <v>15226</v>
      </c>
      <c r="I4388" s="24" t="s">
        <v>3152</v>
      </c>
      <c r="J4388" s="24" t="s">
        <v>3048</v>
      </c>
      <c r="K4388" s="26">
        <v>45964</v>
      </c>
      <c r="L4388" s="26">
        <v>46093</v>
      </c>
      <c r="M4388" s="26">
        <v>46093</v>
      </c>
      <c r="N4388" s="26">
        <v>47038</v>
      </c>
      <c r="O4388" s="24"/>
      <c r="P4388" s="24" t="s">
        <v>3397</v>
      </c>
      <c r="Q4388" s="24" t="s">
        <v>3398</v>
      </c>
      <c r="R4388" s="24" t="s">
        <v>968</v>
      </c>
    </row>
    <row r="4389" spans="1:18" ht="53.4">
      <c r="A4389" s="24">
        <v>4388</v>
      </c>
      <c r="B4389" s="24" t="s">
        <v>15227</v>
      </c>
      <c r="C4389" s="29">
        <v>202641029693</v>
      </c>
      <c r="D4389" s="24" t="s">
        <v>46</v>
      </c>
      <c r="E4389" s="24" t="s">
        <v>15228</v>
      </c>
      <c r="F4389" s="24" t="s">
        <v>3052</v>
      </c>
      <c r="G4389" s="24" t="s">
        <v>46</v>
      </c>
      <c r="H4389" s="25" t="s">
        <v>15229</v>
      </c>
      <c r="I4389" s="24" t="s">
        <v>23</v>
      </c>
      <c r="J4389" s="24" t="s">
        <v>3048</v>
      </c>
      <c r="K4389" s="26">
        <v>46065</v>
      </c>
      <c r="L4389" s="26">
        <v>46093</v>
      </c>
      <c r="M4389" s="26">
        <v>46093</v>
      </c>
      <c r="N4389" s="24"/>
      <c r="O4389" s="26">
        <v>46094</v>
      </c>
      <c r="P4389" s="24" t="s">
        <v>3120</v>
      </c>
      <c r="Q4389" s="24" t="s">
        <v>3121</v>
      </c>
      <c r="R4389" s="24" t="s">
        <v>988</v>
      </c>
    </row>
    <row r="4390" spans="1:18" ht="40.200000000000003">
      <c r="A4390" s="24">
        <v>4389</v>
      </c>
      <c r="B4390" s="24" t="s">
        <v>15230</v>
      </c>
      <c r="C4390" s="29">
        <v>202641029830</v>
      </c>
      <c r="D4390" s="24" t="s">
        <v>46</v>
      </c>
      <c r="E4390" s="24" t="s">
        <v>15231</v>
      </c>
      <c r="F4390" s="24" t="s">
        <v>3052</v>
      </c>
      <c r="G4390" s="24" t="s">
        <v>46</v>
      </c>
      <c r="H4390" s="25" t="s">
        <v>15232</v>
      </c>
      <c r="I4390" s="24" t="s">
        <v>23</v>
      </c>
      <c r="J4390" s="24" t="s">
        <v>3048</v>
      </c>
      <c r="K4390" s="26">
        <v>45804</v>
      </c>
      <c r="L4390" s="26">
        <v>46093</v>
      </c>
      <c r="M4390" s="26">
        <v>46093</v>
      </c>
      <c r="N4390" s="24"/>
      <c r="O4390" s="26">
        <v>46094</v>
      </c>
      <c r="P4390" s="24" t="s">
        <v>4109</v>
      </c>
      <c r="Q4390" s="24" t="s">
        <v>3683</v>
      </c>
      <c r="R4390" s="24" t="s">
        <v>3022</v>
      </c>
    </row>
    <row r="4391" spans="1:18" ht="40.200000000000003">
      <c r="A4391" s="24">
        <v>4390</v>
      </c>
      <c r="B4391" s="24" t="s">
        <v>15233</v>
      </c>
      <c r="C4391" s="29">
        <v>202617029632</v>
      </c>
      <c r="D4391" s="24" t="s">
        <v>495</v>
      </c>
      <c r="E4391" s="24" t="s">
        <v>15234</v>
      </c>
      <c r="F4391" s="24" t="s">
        <v>3091</v>
      </c>
      <c r="G4391" s="24" t="s">
        <v>15235</v>
      </c>
      <c r="H4391" s="25" t="s">
        <v>15236</v>
      </c>
      <c r="I4391" s="24"/>
      <c r="J4391" s="24" t="s">
        <v>3048</v>
      </c>
      <c r="K4391" s="26">
        <v>46071</v>
      </c>
      <c r="L4391" s="26">
        <v>45160</v>
      </c>
      <c r="M4391" s="26">
        <v>46093</v>
      </c>
      <c r="N4391" s="24"/>
      <c r="O4391" s="26">
        <v>46093</v>
      </c>
      <c r="P4391" s="24" t="s">
        <v>3055</v>
      </c>
      <c r="Q4391" s="24" t="s">
        <v>3056</v>
      </c>
      <c r="R4391" s="24" t="s">
        <v>647</v>
      </c>
    </row>
    <row r="4392" spans="1:18" ht="40.200000000000003">
      <c r="A4392" s="24">
        <v>4391</v>
      </c>
      <c r="B4392" s="24" t="s">
        <v>15237</v>
      </c>
      <c r="C4392" s="29">
        <v>202614029980</v>
      </c>
      <c r="D4392" s="24" t="s">
        <v>52</v>
      </c>
      <c r="E4392" s="24" t="s">
        <v>15238</v>
      </c>
      <c r="F4392" s="24" t="s">
        <v>3045</v>
      </c>
      <c r="G4392" s="24" t="s">
        <v>4870</v>
      </c>
      <c r="H4392" s="25" t="s">
        <v>9915</v>
      </c>
      <c r="I4392" s="24"/>
      <c r="J4392" s="24" t="s">
        <v>3048</v>
      </c>
      <c r="K4392" s="26">
        <v>46063</v>
      </c>
      <c r="L4392" s="26">
        <v>45741</v>
      </c>
      <c r="M4392" s="26">
        <v>46093</v>
      </c>
      <c r="N4392" s="24"/>
      <c r="O4392" s="26">
        <v>46093</v>
      </c>
      <c r="P4392" s="24" t="s">
        <v>3289</v>
      </c>
      <c r="Q4392" s="24" t="s">
        <v>3290</v>
      </c>
      <c r="R4392" s="24" t="s">
        <v>988</v>
      </c>
    </row>
    <row r="4393" spans="1:18" ht="40.200000000000003">
      <c r="A4393" s="24">
        <v>4392</v>
      </c>
      <c r="B4393" s="24" t="s">
        <v>15239</v>
      </c>
      <c r="C4393" s="29">
        <v>202617029648</v>
      </c>
      <c r="D4393" s="24" t="s">
        <v>351</v>
      </c>
      <c r="E4393" s="24" t="s">
        <v>15240</v>
      </c>
      <c r="F4393" s="24" t="s">
        <v>3312</v>
      </c>
      <c r="G4393" s="24" t="s">
        <v>351</v>
      </c>
      <c r="H4393" s="25" t="s">
        <v>15241</v>
      </c>
      <c r="I4393" s="24"/>
      <c r="J4393" s="24" t="s">
        <v>3048</v>
      </c>
      <c r="K4393" s="26">
        <v>46034</v>
      </c>
      <c r="L4393" s="26">
        <v>45191</v>
      </c>
      <c r="M4393" s="26">
        <v>46093</v>
      </c>
      <c r="N4393" s="24"/>
      <c r="O4393" s="26">
        <v>46093</v>
      </c>
      <c r="P4393" s="24" t="s">
        <v>3435</v>
      </c>
      <c r="Q4393" s="24" t="s">
        <v>3159</v>
      </c>
      <c r="R4393" s="24" t="s">
        <v>988</v>
      </c>
    </row>
    <row r="4394" spans="1:18" ht="27">
      <c r="A4394" s="24">
        <v>4393</v>
      </c>
      <c r="B4394" s="24" t="s">
        <v>878</v>
      </c>
      <c r="C4394" s="29">
        <v>202644029409</v>
      </c>
      <c r="D4394" s="24" t="s">
        <v>221</v>
      </c>
      <c r="E4394" s="24" t="s">
        <v>879</v>
      </c>
      <c r="F4394" s="24" t="s">
        <v>4009</v>
      </c>
      <c r="G4394" s="24" t="s">
        <v>8072</v>
      </c>
      <c r="H4394" s="25" t="s">
        <v>15242</v>
      </c>
      <c r="I4394" s="24"/>
      <c r="J4394" s="24" t="s">
        <v>3048</v>
      </c>
      <c r="K4394" s="26">
        <v>46092</v>
      </c>
      <c r="L4394" s="26">
        <v>45729</v>
      </c>
      <c r="M4394" s="26">
        <v>46093</v>
      </c>
      <c r="N4394" s="26">
        <v>46673</v>
      </c>
      <c r="O4394" s="24"/>
      <c r="P4394" s="24" t="s">
        <v>3149</v>
      </c>
      <c r="Q4394" s="24" t="s">
        <v>3150</v>
      </c>
      <c r="R4394" s="24" t="s">
        <v>650</v>
      </c>
    </row>
    <row r="4395" spans="1:18" ht="27">
      <c r="A4395" s="24">
        <v>4394</v>
      </c>
      <c r="B4395" s="24" t="s">
        <v>15243</v>
      </c>
      <c r="C4395" s="29">
        <v>202611029731</v>
      </c>
      <c r="D4395" s="24" t="s">
        <v>57</v>
      </c>
      <c r="E4395" s="24" t="s">
        <v>15244</v>
      </c>
      <c r="F4395" s="24" t="s">
        <v>3052</v>
      </c>
      <c r="G4395" s="24" t="s">
        <v>57</v>
      </c>
      <c r="H4395" s="25" t="s">
        <v>15245</v>
      </c>
      <c r="I4395" s="24" t="s">
        <v>23</v>
      </c>
      <c r="J4395" s="24" t="s">
        <v>3048</v>
      </c>
      <c r="K4395" s="26">
        <v>46062</v>
      </c>
      <c r="L4395" s="26">
        <v>46093</v>
      </c>
      <c r="M4395" s="26">
        <v>46093</v>
      </c>
      <c r="N4395" s="24"/>
      <c r="O4395" s="26">
        <v>46093</v>
      </c>
      <c r="P4395" s="24" t="s">
        <v>3284</v>
      </c>
      <c r="Q4395" s="24" t="s">
        <v>3285</v>
      </c>
      <c r="R4395" s="24" t="s">
        <v>988</v>
      </c>
    </row>
    <row r="4396" spans="1:18" ht="40.200000000000003">
      <c r="A4396" s="24">
        <v>4395</v>
      </c>
      <c r="B4396" s="24" t="s">
        <v>15246</v>
      </c>
      <c r="C4396" s="29">
        <v>202621029803</v>
      </c>
      <c r="D4396" s="24" t="s">
        <v>45</v>
      </c>
      <c r="E4396" s="24" t="s">
        <v>15247</v>
      </c>
      <c r="F4396" s="24" t="s">
        <v>3052</v>
      </c>
      <c r="G4396" s="24" t="s">
        <v>45</v>
      </c>
      <c r="H4396" s="25" t="s">
        <v>15248</v>
      </c>
      <c r="I4396" s="24" t="s">
        <v>23</v>
      </c>
      <c r="J4396" s="24" t="s">
        <v>3048</v>
      </c>
      <c r="K4396" s="26">
        <v>46063</v>
      </c>
      <c r="L4396" s="26">
        <v>46093</v>
      </c>
      <c r="M4396" s="26">
        <v>46093</v>
      </c>
      <c r="N4396" s="24"/>
      <c r="O4396" s="26">
        <v>46093</v>
      </c>
      <c r="P4396" s="24" t="s">
        <v>3404</v>
      </c>
      <c r="Q4396" s="24" t="s">
        <v>3405</v>
      </c>
      <c r="R4396" s="24" t="s">
        <v>988</v>
      </c>
    </row>
    <row r="4397" spans="1:18" ht="40.200000000000003">
      <c r="A4397" s="24">
        <v>4396</v>
      </c>
      <c r="B4397" s="24" t="s">
        <v>15249</v>
      </c>
      <c r="C4397" s="29">
        <v>202621029610</v>
      </c>
      <c r="D4397" s="24" t="s">
        <v>45</v>
      </c>
      <c r="E4397" s="24" t="s">
        <v>15250</v>
      </c>
      <c r="F4397" s="24" t="s">
        <v>3052</v>
      </c>
      <c r="G4397" s="24" t="s">
        <v>45</v>
      </c>
      <c r="H4397" s="25" t="s">
        <v>15251</v>
      </c>
      <c r="I4397" s="24" t="s">
        <v>23</v>
      </c>
      <c r="J4397" s="24" t="s">
        <v>3048</v>
      </c>
      <c r="K4397" s="26">
        <v>46063</v>
      </c>
      <c r="L4397" s="26">
        <v>46093</v>
      </c>
      <c r="M4397" s="26">
        <v>46093</v>
      </c>
      <c r="N4397" s="24"/>
      <c r="O4397" s="26">
        <v>46093</v>
      </c>
      <c r="P4397" s="24" t="s">
        <v>3224</v>
      </c>
      <c r="Q4397" s="24" t="s">
        <v>3225</v>
      </c>
      <c r="R4397" s="24" t="s">
        <v>988</v>
      </c>
    </row>
    <row r="4398" spans="1:18" ht="40.200000000000003">
      <c r="A4398" s="24">
        <v>4397</v>
      </c>
      <c r="B4398" s="24" t="s">
        <v>876</v>
      </c>
      <c r="C4398" s="29">
        <v>202644029356</v>
      </c>
      <c r="D4398" s="24" t="s">
        <v>55</v>
      </c>
      <c r="E4398" s="24" t="s">
        <v>877</v>
      </c>
      <c r="F4398" s="24" t="s">
        <v>3091</v>
      </c>
      <c r="G4398" s="24" t="s">
        <v>4429</v>
      </c>
      <c r="H4398" s="25" t="s">
        <v>15252</v>
      </c>
      <c r="I4398" s="24"/>
      <c r="J4398" s="24" t="s">
        <v>3048</v>
      </c>
      <c r="K4398" s="26">
        <v>46064</v>
      </c>
      <c r="L4398" s="26">
        <v>45729</v>
      </c>
      <c r="M4398" s="26">
        <v>46093</v>
      </c>
      <c r="N4398" s="26">
        <v>46673</v>
      </c>
      <c r="O4398" s="24"/>
      <c r="P4398" s="24" t="s">
        <v>3141</v>
      </c>
      <c r="Q4398" s="24" t="s">
        <v>3142</v>
      </c>
      <c r="R4398" s="24" t="s">
        <v>650</v>
      </c>
    </row>
    <row r="4399" spans="1:18" ht="27">
      <c r="A4399" s="24">
        <v>4398</v>
      </c>
      <c r="B4399" s="24" t="s">
        <v>15253</v>
      </c>
      <c r="C4399" s="29">
        <v>202621029501</v>
      </c>
      <c r="D4399" s="24" t="s">
        <v>41</v>
      </c>
      <c r="E4399" s="24" t="s">
        <v>15254</v>
      </c>
      <c r="F4399" s="24" t="s">
        <v>3052</v>
      </c>
      <c r="G4399" s="24" t="s">
        <v>41</v>
      </c>
      <c r="H4399" s="25" t="s">
        <v>15255</v>
      </c>
      <c r="I4399" s="24" t="s">
        <v>23</v>
      </c>
      <c r="J4399" s="24" t="s">
        <v>3048</v>
      </c>
      <c r="K4399" s="26">
        <v>46030</v>
      </c>
      <c r="L4399" s="26">
        <v>46093</v>
      </c>
      <c r="M4399" s="26">
        <v>46093</v>
      </c>
      <c r="N4399" s="24"/>
      <c r="O4399" s="26">
        <v>46093</v>
      </c>
      <c r="P4399" s="24" t="s">
        <v>3278</v>
      </c>
      <c r="Q4399" s="24" t="s">
        <v>3279</v>
      </c>
      <c r="R4399" s="24" t="s">
        <v>988</v>
      </c>
    </row>
    <row r="4400" spans="1:18" ht="27">
      <c r="A4400" s="24">
        <v>4399</v>
      </c>
      <c r="B4400" s="24" t="s">
        <v>2392</v>
      </c>
      <c r="C4400" s="29">
        <v>202641029652</v>
      </c>
      <c r="D4400" s="24" t="s">
        <v>88</v>
      </c>
      <c r="E4400" s="24" t="s">
        <v>2393</v>
      </c>
      <c r="F4400" s="24" t="s">
        <v>3177</v>
      </c>
      <c r="G4400" s="24" t="s">
        <v>88</v>
      </c>
      <c r="H4400" s="25" t="s">
        <v>15256</v>
      </c>
      <c r="I4400" s="24" t="s">
        <v>23</v>
      </c>
      <c r="J4400" s="24" t="s">
        <v>3048</v>
      </c>
      <c r="K4400" s="26">
        <v>46052</v>
      </c>
      <c r="L4400" s="26">
        <v>46093</v>
      </c>
      <c r="M4400" s="26">
        <v>46093</v>
      </c>
      <c r="N4400" s="26">
        <v>47038</v>
      </c>
      <c r="O4400" s="24"/>
      <c r="P4400" s="24" t="s">
        <v>3149</v>
      </c>
      <c r="Q4400" s="24" t="s">
        <v>3150</v>
      </c>
      <c r="R4400" s="24" t="s">
        <v>974</v>
      </c>
    </row>
    <row r="4401" spans="1:18" ht="40.200000000000003">
      <c r="A4401" s="24">
        <v>4400</v>
      </c>
      <c r="B4401" s="24" t="s">
        <v>15257</v>
      </c>
      <c r="C4401" s="29">
        <v>202614029624</v>
      </c>
      <c r="D4401" s="24" t="s">
        <v>87</v>
      </c>
      <c r="E4401" s="24" t="s">
        <v>15258</v>
      </c>
      <c r="F4401" s="24" t="s">
        <v>5280</v>
      </c>
      <c r="G4401" s="24" t="s">
        <v>87</v>
      </c>
      <c r="H4401" s="25" t="s">
        <v>15259</v>
      </c>
      <c r="I4401" s="24"/>
      <c r="J4401" s="24" t="s">
        <v>3048</v>
      </c>
      <c r="K4401" s="26">
        <v>46070</v>
      </c>
      <c r="L4401" s="26">
        <v>45743</v>
      </c>
      <c r="M4401" s="26">
        <v>46093</v>
      </c>
      <c r="N4401" s="24"/>
      <c r="O4401" s="26">
        <v>46093</v>
      </c>
      <c r="P4401" s="24" t="s">
        <v>3069</v>
      </c>
      <c r="Q4401" s="24" t="s">
        <v>3070</v>
      </c>
      <c r="R4401" s="24" t="s">
        <v>988</v>
      </c>
    </row>
    <row r="4402" spans="1:18" ht="27">
      <c r="A4402" s="24">
        <v>4401</v>
      </c>
      <c r="B4402" s="24" t="s">
        <v>15260</v>
      </c>
      <c r="C4402" s="29">
        <v>202617029459</v>
      </c>
      <c r="D4402" s="24" t="s">
        <v>138</v>
      </c>
      <c r="E4402" s="24" t="s">
        <v>15261</v>
      </c>
      <c r="F4402" s="24" t="s">
        <v>3045</v>
      </c>
      <c r="G4402" s="24" t="s">
        <v>3046</v>
      </c>
      <c r="H4402" s="25" t="s">
        <v>15262</v>
      </c>
      <c r="I4402" s="24"/>
      <c r="J4402" s="24" t="s">
        <v>3048</v>
      </c>
      <c r="K4402" s="26">
        <v>46071</v>
      </c>
      <c r="L4402" s="26">
        <v>45195</v>
      </c>
      <c r="M4402" s="26">
        <v>46093</v>
      </c>
      <c r="N4402" s="24"/>
      <c r="O4402" s="26">
        <v>46093</v>
      </c>
      <c r="P4402" s="24" t="s">
        <v>3049</v>
      </c>
      <c r="Q4402" s="24" t="s">
        <v>3050</v>
      </c>
      <c r="R4402" s="24" t="s">
        <v>988</v>
      </c>
    </row>
    <row r="4403" spans="1:18" ht="53.4">
      <c r="A4403" s="24">
        <v>4402</v>
      </c>
      <c r="B4403" s="24" t="s">
        <v>15263</v>
      </c>
      <c r="C4403" s="29">
        <v>202628029406</v>
      </c>
      <c r="D4403" s="24" t="s">
        <v>31</v>
      </c>
      <c r="E4403" s="24" t="s">
        <v>15264</v>
      </c>
      <c r="F4403" s="24" t="s">
        <v>3091</v>
      </c>
      <c r="G4403" s="24" t="s">
        <v>31</v>
      </c>
      <c r="H4403" s="25" t="s">
        <v>15265</v>
      </c>
      <c r="I4403" s="24"/>
      <c r="J4403" s="24" t="s">
        <v>3048</v>
      </c>
      <c r="K4403" s="26">
        <v>46092</v>
      </c>
      <c r="L4403" s="26">
        <v>46093</v>
      </c>
      <c r="M4403" s="26">
        <v>46093</v>
      </c>
      <c r="N4403" s="24"/>
      <c r="O4403" s="26">
        <v>46093</v>
      </c>
      <c r="P4403" s="24" t="s">
        <v>4128</v>
      </c>
      <c r="Q4403" s="24" t="s">
        <v>3360</v>
      </c>
      <c r="R4403" s="24" t="s">
        <v>988</v>
      </c>
    </row>
    <row r="4404" spans="1:18" ht="40.200000000000003">
      <c r="A4404" s="24">
        <v>4403</v>
      </c>
      <c r="B4404" s="24" t="s">
        <v>15266</v>
      </c>
      <c r="C4404" s="29">
        <v>202647029502</v>
      </c>
      <c r="D4404" s="24" t="s">
        <v>31</v>
      </c>
      <c r="E4404" s="24" t="s">
        <v>15267</v>
      </c>
      <c r="F4404" s="24" t="s">
        <v>3091</v>
      </c>
      <c r="G4404" s="24" t="s">
        <v>31</v>
      </c>
      <c r="H4404" s="25" t="s">
        <v>15268</v>
      </c>
      <c r="I4404" s="24"/>
      <c r="J4404" s="24" t="s">
        <v>3048</v>
      </c>
      <c r="K4404" s="26">
        <v>46087</v>
      </c>
      <c r="L4404" s="26">
        <v>45259</v>
      </c>
      <c r="M4404" s="26">
        <v>46093</v>
      </c>
      <c r="N4404" s="24"/>
      <c r="O4404" s="26">
        <v>46093</v>
      </c>
      <c r="P4404" s="24" t="s">
        <v>3352</v>
      </c>
      <c r="Q4404" s="24" t="s">
        <v>3216</v>
      </c>
      <c r="R4404" s="24" t="s">
        <v>988</v>
      </c>
    </row>
    <row r="4405" spans="1:18" ht="53.4">
      <c r="A4405" s="24">
        <v>4404</v>
      </c>
      <c r="B4405" s="24" t="s">
        <v>15269</v>
      </c>
      <c r="C4405" s="29">
        <v>202617029788</v>
      </c>
      <c r="D4405" s="24" t="s">
        <v>31</v>
      </c>
      <c r="E4405" s="24" t="s">
        <v>15270</v>
      </c>
      <c r="F4405" s="24" t="s">
        <v>3091</v>
      </c>
      <c r="G4405" s="24" t="s">
        <v>31</v>
      </c>
      <c r="H4405" s="25" t="s">
        <v>15271</v>
      </c>
      <c r="I4405" s="24"/>
      <c r="J4405" s="24" t="s">
        <v>3048</v>
      </c>
      <c r="K4405" s="26">
        <v>46087</v>
      </c>
      <c r="L4405" s="26">
        <v>45259</v>
      </c>
      <c r="M4405" s="26">
        <v>46093</v>
      </c>
      <c r="N4405" s="24"/>
      <c r="O4405" s="26">
        <v>46093</v>
      </c>
      <c r="P4405" s="24" t="s">
        <v>3364</v>
      </c>
      <c r="Q4405" s="24" t="s">
        <v>3255</v>
      </c>
      <c r="R4405" s="24" t="s">
        <v>988</v>
      </c>
    </row>
    <row r="4406" spans="1:18" ht="40.200000000000003">
      <c r="A4406" s="24">
        <v>4405</v>
      </c>
      <c r="B4406" s="24" t="s">
        <v>15272</v>
      </c>
      <c r="C4406" s="29">
        <v>202617029635</v>
      </c>
      <c r="D4406" s="24" t="s">
        <v>31</v>
      </c>
      <c r="E4406" s="24" t="s">
        <v>15273</v>
      </c>
      <c r="F4406" s="24" t="s">
        <v>3091</v>
      </c>
      <c r="G4406" s="24" t="s">
        <v>31</v>
      </c>
      <c r="H4406" s="25" t="s">
        <v>15274</v>
      </c>
      <c r="I4406" s="24"/>
      <c r="J4406" s="24" t="s">
        <v>3048</v>
      </c>
      <c r="K4406" s="26">
        <v>46091</v>
      </c>
      <c r="L4406" s="26">
        <v>46093</v>
      </c>
      <c r="M4406" s="26">
        <v>46093</v>
      </c>
      <c r="N4406" s="24"/>
      <c r="O4406" s="26">
        <v>46093</v>
      </c>
      <c r="P4406" s="24" t="s">
        <v>3364</v>
      </c>
      <c r="Q4406" s="24" t="s">
        <v>3255</v>
      </c>
      <c r="R4406" s="24" t="s">
        <v>988</v>
      </c>
    </row>
    <row r="4407" spans="1:18" ht="27">
      <c r="A4407" s="24">
        <v>4406</v>
      </c>
      <c r="B4407" s="24" t="s">
        <v>15275</v>
      </c>
      <c r="C4407" s="29">
        <v>202647029829</v>
      </c>
      <c r="D4407" s="24" t="s">
        <v>93</v>
      </c>
      <c r="E4407" s="24" t="s">
        <v>15276</v>
      </c>
      <c r="F4407" s="24" t="s">
        <v>3091</v>
      </c>
      <c r="G4407" s="24" t="s">
        <v>15277</v>
      </c>
      <c r="H4407" s="25" t="s">
        <v>15278</v>
      </c>
      <c r="I4407" s="24"/>
      <c r="J4407" s="24" t="s">
        <v>3048</v>
      </c>
      <c r="K4407" s="26">
        <v>46073</v>
      </c>
      <c r="L4407" s="26">
        <v>45152</v>
      </c>
      <c r="M4407" s="26">
        <v>46093</v>
      </c>
      <c r="N4407" s="24"/>
      <c r="O4407" s="26">
        <v>46093</v>
      </c>
      <c r="P4407" s="24" t="s">
        <v>3410</v>
      </c>
      <c r="Q4407" s="24" t="s">
        <v>3150</v>
      </c>
      <c r="R4407" s="24" t="s">
        <v>988</v>
      </c>
    </row>
    <row r="4408" spans="1:18" ht="27">
      <c r="A4408" s="24">
        <v>4407</v>
      </c>
      <c r="B4408" s="24" t="s">
        <v>15279</v>
      </c>
      <c r="C4408" s="29">
        <v>202644029861</v>
      </c>
      <c r="D4408" s="24" t="s">
        <v>43</v>
      </c>
      <c r="E4408" s="24" t="s">
        <v>15280</v>
      </c>
      <c r="F4408" s="24" t="s">
        <v>3052</v>
      </c>
      <c r="G4408" s="24" t="s">
        <v>43</v>
      </c>
      <c r="H4408" s="25" t="s">
        <v>15281</v>
      </c>
      <c r="I4408" s="24"/>
      <c r="J4408" s="24" t="s">
        <v>3048</v>
      </c>
      <c r="K4408" s="26">
        <v>46002</v>
      </c>
      <c r="L4408" s="26">
        <v>46086</v>
      </c>
      <c r="M4408" s="26">
        <v>46093</v>
      </c>
      <c r="N4408" s="24"/>
      <c r="O4408" s="26">
        <v>46093</v>
      </c>
      <c r="P4408" s="24" t="s">
        <v>3908</v>
      </c>
      <c r="Q4408" s="24" t="s">
        <v>3193</v>
      </c>
      <c r="R4408" s="24" t="s">
        <v>988</v>
      </c>
    </row>
    <row r="4409" spans="1:18" ht="40.200000000000003">
      <c r="A4409" s="24">
        <v>4408</v>
      </c>
      <c r="B4409" s="24" t="s">
        <v>15282</v>
      </c>
      <c r="C4409" s="29">
        <v>202644029956</v>
      </c>
      <c r="D4409" s="24" t="s">
        <v>43</v>
      </c>
      <c r="E4409" s="24" t="s">
        <v>15283</v>
      </c>
      <c r="F4409" s="24" t="s">
        <v>3052</v>
      </c>
      <c r="G4409" s="24" t="s">
        <v>43</v>
      </c>
      <c r="H4409" s="25" t="s">
        <v>15284</v>
      </c>
      <c r="I4409" s="24"/>
      <c r="J4409" s="24" t="s">
        <v>3048</v>
      </c>
      <c r="K4409" s="26">
        <v>46002</v>
      </c>
      <c r="L4409" s="26">
        <v>46086</v>
      </c>
      <c r="M4409" s="26">
        <v>46093</v>
      </c>
      <c r="N4409" s="24"/>
      <c r="O4409" s="26">
        <v>46093</v>
      </c>
      <c r="P4409" s="24" t="s">
        <v>3908</v>
      </c>
      <c r="Q4409" s="24" t="s">
        <v>3193</v>
      </c>
      <c r="R4409" s="24" t="s">
        <v>988</v>
      </c>
    </row>
    <row r="4410" spans="1:18" ht="40.200000000000003">
      <c r="A4410" s="24">
        <v>4409</v>
      </c>
      <c r="B4410" s="24" t="s">
        <v>15285</v>
      </c>
      <c r="C4410" s="29">
        <v>202644029738</v>
      </c>
      <c r="D4410" s="24" t="s">
        <v>43</v>
      </c>
      <c r="E4410" s="24" t="s">
        <v>15286</v>
      </c>
      <c r="F4410" s="24" t="s">
        <v>3052</v>
      </c>
      <c r="G4410" s="24" t="s">
        <v>43</v>
      </c>
      <c r="H4410" s="25" t="s">
        <v>15287</v>
      </c>
      <c r="I4410" s="24"/>
      <c r="J4410" s="24" t="s">
        <v>3048</v>
      </c>
      <c r="K4410" s="26">
        <v>46002</v>
      </c>
      <c r="L4410" s="26">
        <v>45847</v>
      </c>
      <c r="M4410" s="26">
        <v>46093</v>
      </c>
      <c r="N4410" s="24"/>
      <c r="O4410" s="26">
        <v>46093</v>
      </c>
      <c r="P4410" s="24" t="s">
        <v>3968</v>
      </c>
      <c r="Q4410" s="24" t="s">
        <v>3969</v>
      </c>
      <c r="R4410" s="24" t="s">
        <v>988</v>
      </c>
    </row>
    <row r="4411" spans="1:18" ht="40.200000000000003">
      <c r="A4411" s="24">
        <v>4410</v>
      </c>
      <c r="B4411" s="24" t="s">
        <v>15288</v>
      </c>
      <c r="C4411" s="29">
        <v>202644029696</v>
      </c>
      <c r="D4411" s="24" t="s">
        <v>43</v>
      </c>
      <c r="E4411" s="24" t="s">
        <v>15289</v>
      </c>
      <c r="F4411" s="24" t="s">
        <v>3052</v>
      </c>
      <c r="G4411" s="24" t="s">
        <v>43</v>
      </c>
      <c r="H4411" s="25" t="s">
        <v>15290</v>
      </c>
      <c r="I4411" s="24"/>
      <c r="J4411" s="24" t="s">
        <v>3048</v>
      </c>
      <c r="K4411" s="26">
        <v>46002</v>
      </c>
      <c r="L4411" s="26">
        <v>45847</v>
      </c>
      <c r="M4411" s="26">
        <v>46093</v>
      </c>
      <c r="N4411" s="24"/>
      <c r="O4411" s="26">
        <v>46093</v>
      </c>
      <c r="P4411" s="24" t="s">
        <v>3682</v>
      </c>
      <c r="Q4411" s="24" t="s">
        <v>3683</v>
      </c>
      <c r="R4411" s="24" t="s">
        <v>988</v>
      </c>
    </row>
    <row r="4412" spans="1:18" ht="40.200000000000003">
      <c r="A4412" s="24">
        <v>4411</v>
      </c>
      <c r="B4412" s="24" t="s">
        <v>15291</v>
      </c>
      <c r="C4412" s="29">
        <v>202644029670</v>
      </c>
      <c r="D4412" s="24" t="s">
        <v>43</v>
      </c>
      <c r="E4412" s="24" t="s">
        <v>15292</v>
      </c>
      <c r="F4412" s="24" t="s">
        <v>3052</v>
      </c>
      <c r="G4412" s="24" t="s">
        <v>43</v>
      </c>
      <c r="H4412" s="25" t="s">
        <v>15293</v>
      </c>
      <c r="I4412" s="24"/>
      <c r="J4412" s="24" t="s">
        <v>3048</v>
      </c>
      <c r="K4412" s="26">
        <v>46002</v>
      </c>
      <c r="L4412" s="26">
        <v>45847</v>
      </c>
      <c r="M4412" s="26">
        <v>46093</v>
      </c>
      <c r="N4412" s="24"/>
      <c r="O4412" s="26">
        <v>46093</v>
      </c>
      <c r="P4412" s="24" t="s">
        <v>3682</v>
      </c>
      <c r="Q4412" s="24" t="s">
        <v>3683</v>
      </c>
      <c r="R4412" s="24" t="s">
        <v>988</v>
      </c>
    </row>
    <row r="4413" spans="1:18" ht="40.200000000000003">
      <c r="A4413" s="24">
        <v>4412</v>
      </c>
      <c r="B4413" s="24" t="s">
        <v>15294</v>
      </c>
      <c r="C4413" s="29">
        <v>202617030366</v>
      </c>
      <c r="D4413" s="24" t="s">
        <v>59</v>
      </c>
      <c r="E4413" s="24" t="s">
        <v>15295</v>
      </c>
      <c r="F4413" s="24" t="s">
        <v>3066</v>
      </c>
      <c r="G4413" s="24" t="s">
        <v>3319</v>
      </c>
      <c r="H4413" s="25" t="s">
        <v>15296</v>
      </c>
      <c r="I4413" s="24"/>
      <c r="J4413" s="24" t="s">
        <v>3048</v>
      </c>
      <c r="K4413" s="26">
        <v>46052</v>
      </c>
      <c r="L4413" s="26">
        <v>45184</v>
      </c>
      <c r="M4413" s="26">
        <v>46094</v>
      </c>
      <c r="N4413" s="24"/>
      <c r="O4413" s="26">
        <v>46094</v>
      </c>
      <c r="P4413" s="24" t="s">
        <v>3284</v>
      </c>
      <c r="Q4413" s="24" t="s">
        <v>3285</v>
      </c>
      <c r="R4413" s="24" t="s">
        <v>988</v>
      </c>
    </row>
    <row r="4414" spans="1:18" ht="40.200000000000003">
      <c r="A4414" s="24">
        <v>4413</v>
      </c>
      <c r="B4414" s="24" t="s">
        <v>15297</v>
      </c>
      <c r="C4414" s="29">
        <v>202647030582</v>
      </c>
      <c r="D4414" s="24" t="s">
        <v>633</v>
      </c>
      <c r="E4414" s="24" t="s">
        <v>15298</v>
      </c>
      <c r="F4414" s="24" t="s">
        <v>3091</v>
      </c>
      <c r="G4414" s="24" t="s">
        <v>15299</v>
      </c>
      <c r="H4414" s="25" t="s">
        <v>15300</v>
      </c>
      <c r="I4414" s="24"/>
      <c r="J4414" s="24" t="s">
        <v>3048</v>
      </c>
      <c r="K4414" s="26">
        <v>46093</v>
      </c>
      <c r="L4414" s="26">
        <v>45153</v>
      </c>
      <c r="M4414" s="26">
        <v>46094</v>
      </c>
      <c r="N4414" s="24"/>
      <c r="O4414" s="26">
        <v>46094</v>
      </c>
      <c r="P4414" s="24" t="s">
        <v>3335</v>
      </c>
      <c r="Q4414" s="24" t="s">
        <v>3336</v>
      </c>
      <c r="R4414" s="24" t="s">
        <v>988</v>
      </c>
    </row>
    <row r="4415" spans="1:18" ht="53.4">
      <c r="A4415" s="24">
        <v>4414</v>
      </c>
      <c r="B4415" s="24" t="s">
        <v>15301</v>
      </c>
      <c r="C4415" s="29">
        <v>202647030351</v>
      </c>
      <c r="D4415" s="24" t="s">
        <v>408</v>
      </c>
      <c r="E4415" s="24" t="s">
        <v>15302</v>
      </c>
      <c r="F4415" s="24" t="s">
        <v>3117</v>
      </c>
      <c r="G4415" s="24" t="s">
        <v>15303</v>
      </c>
      <c r="H4415" s="25" t="s">
        <v>15304</v>
      </c>
      <c r="I4415" s="24"/>
      <c r="J4415" s="24" t="s">
        <v>3048</v>
      </c>
      <c r="K4415" s="26">
        <v>46065</v>
      </c>
      <c r="L4415" s="26">
        <v>45156</v>
      </c>
      <c r="M4415" s="26">
        <v>46094</v>
      </c>
      <c r="N4415" s="24"/>
      <c r="O4415" s="26">
        <v>46094</v>
      </c>
      <c r="P4415" s="24" t="s">
        <v>4491</v>
      </c>
      <c r="Q4415" s="24" t="s">
        <v>3279</v>
      </c>
      <c r="R4415" s="24" t="s">
        <v>988</v>
      </c>
    </row>
    <row r="4416" spans="1:18" ht="53.4">
      <c r="A4416" s="24">
        <v>4415</v>
      </c>
      <c r="B4416" s="24" t="s">
        <v>2398</v>
      </c>
      <c r="C4416" s="29">
        <v>202611030123</v>
      </c>
      <c r="D4416" s="24" t="s">
        <v>33</v>
      </c>
      <c r="E4416" s="24" t="s">
        <v>2399</v>
      </c>
      <c r="F4416" s="24" t="s">
        <v>3052</v>
      </c>
      <c r="G4416" s="24" t="s">
        <v>3319</v>
      </c>
      <c r="H4416" s="25" t="s">
        <v>15305</v>
      </c>
      <c r="I4416" s="24" t="s">
        <v>3152</v>
      </c>
      <c r="J4416" s="24" t="s">
        <v>3048</v>
      </c>
      <c r="K4416" s="26">
        <v>46092</v>
      </c>
      <c r="L4416" s="26">
        <v>46094</v>
      </c>
      <c r="M4416" s="26">
        <v>46094</v>
      </c>
      <c r="N4416" s="26">
        <v>47039</v>
      </c>
      <c r="O4416" s="24"/>
      <c r="P4416" s="24" t="s">
        <v>3049</v>
      </c>
      <c r="Q4416" s="24" t="s">
        <v>3050</v>
      </c>
      <c r="R4416" s="24" t="s">
        <v>968</v>
      </c>
    </row>
    <row r="4417" spans="1:18" ht="40.200000000000003">
      <c r="A4417" s="24">
        <v>4416</v>
      </c>
      <c r="B4417" s="24" t="s">
        <v>15306</v>
      </c>
      <c r="C4417" s="29">
        <v>202617030141</v>
      </c>
      <c r="D4417" s="24" t="s">
        <v>139</v>
      </c>
      <c r="E4417" s="24" t="s">
        <v>15307</v>
      </c>
      <c r="F4417" s="24" t="s">
        <v>4009</v>
      </c>
      <c r="G4417" s="24" t="s">
        <v>8134</v>
      </c>
      <c r="H4417" s="25" t="s">
        <v>15308</v>
      </c>
      <c r="I4417" s="24"/>
      <c r="J4417" s="24" t="s">
        <v>3048</v>
      </c>
      <c r="K4417" s="26">
        <v>46064</v>
      </c>
      <c r="L4417" s="26">
        <v>45154</v>
      </c>
      <c r="M4417" s="26">
        <v>46094</v>
      </c>
      <c r="N4417" s="24"/>
      <c r="O4417" s="26">
        <v>46094</v>
      </c>
      <c r="P4417" s="24" t="s">
        <v>3130</v>
      </c>
      <c r="Q4417" s="24" t="s">
        <v>3131</v>
      </c>
      <c r="R4417" s="24" t="s">
        <v>988</v>
      </c>
    </row>
    <row r="4418" spans="1:18" ht="27">
      <c r="A4418" s="24">
        <v>4417</v>
      </c>
      <c r="B4418" s="24" t="s">
        <v>15309</v>
      </c>
      <c r="C4418" s="29">
        <v>202617030197</v>
      </c>
      <c r="D4418" s="24" t="s">
        <v>139</v>
      </c>
      <c r="E4418" s="24" t="s">
        <v>15310</v>
      </c>
      <c r="F4418" s="24" t="s">
        <v>4009</v>
      </c>
      <c r="G4418" s="24" t="s">
        <v>15311</v>
      </c>
      <c r="H4418" s="25" t="s">
        <v>15312</v>
      </c>
      <c r="I4418" s="24"/>
      <c r="J4418" s="24" t="s">
        <v>3048</v>
      </c>
      <c r="K4418" s="26">
        <v>46072</v>
      </c>
      <c r="L4418" s="26">
        <v>45153</v>
      </c>
      <c r="M4418" s="26">
        <v>46094</v>
      </c>
      <c r="N4418" s="24"/>
      <c r="O4418" s="26">
        <v>46094</v>
      </c>
      <c r="P4418" s="24" t="s">
        <v>3130</v>
      </c>
      <c r="Q4418" s="24" t="s">
        <v>3131</v>
      </c>
      <c r="R4418" s="24" t="s">
        <v>988</v>
      </c>
    </row>
    <row r="4419" spans="1:18" ht="40.200000000000003">
      <c r="A4419" s="24">
        <v>4418</v>
      </c>
      <c r="B4419" s="24" t="s">
        <v>15313</v>
      </c>
      <c r="C4419" s="29">
        <v>202617030413</v>
      </c>
      <c r="D4419" s="24" t="s">
        <v>47</v>
      </c>
      <c r="E4419" s="24" t="s">
        <v>15314</v>
      </c>
      <c r="F4419" s="24" t="s">
        <v>3091</v>
      </c>
      <c r="G4419" s="24" t="s">
        <v>15315</v>
      </c>
      <c r="H4419" s="25" t="s">
        <v>15316</v>
      </c>
      <c r="I4419" s="24"/>
      <c r="J4419" s="24" t="s">
        <v>3048</v>
      </c>
      <c r="K4419" s="26">
        <v>46066</v>
      </c>
      <c r="L4419" s="26">
        <v>45163</v>
      </c>
      <c r="M4419" s="26">
        <v>46094</v>
      </c>
      <c r="N4419" s="24"/>
      <c r="O4419" s="26">
        <v>46094</v>
      </c>
      <c r="P4419" s="24" t="s">
        <v>3726</v>
      </c>
      <c r="Q4419" s="24" t="s">
        <v>3727</v>
      </c>
      <c r="R4419" s="24" t="s">
        <v>988</v>
      </c>
    </row>
    <row r="4420" spans="1:18" ht="53.4">
      <c r="A4420" s="24">
        <v>4419</v>
      </c>
      <c r="B4420" s="24" t="s">
        <v>15317</v>
      </c>
      <c r="C4420" s="29">
        <v>202617030295</v>
      </c>
      <c r="D4420" s="24" t="s">
        <v>47</v>
      </c>
      <c r="E4420" s="24" t="s">
        <v>15318</v>
      </c>
      <c r="F4420" s="24" t="s">
        <v>3091</v>
      </c>
      <c r="G4420" s="24" t="s">
        <v>15315</v>
      </c>
      <c r="H4420" s="25" t="s">
        <v>15319</v>
      </c>
      <c r="I4420" s="24"/>
      <c r="J4420" s="24" t="s">
        <v>3048</v>
      </c>
      <c r="K4420" s="26">
        <v>46069</v>
      </c>
      <c r="L4420" s="26">
        <v>45163</v>
      </c>
      <c r="M4420" s="26">
        <v>46094</v>
      </c>
      <c r="N4420" s="24"/>
      <c r="O4420" s="26">
        <v>46094</v>
      </c>
      <c r="P4420" s="24" t="s">
        <v>3726</v>
      </c>
      <c r="Q4420" s="24" t="s">
        <v>3727</v>
      </c>
      <c r="R4420" s="24" t="s">
        <v>988</v>
      </c>
    </row>
    <row r="4421" spans="1:18" ht="40.200000000000003">
      <c r="A4421" s="24">
        <v>4420</v>
      </c>
      <c r="B4421" s="24" t="s">
        <v>15320</v>
      </c>
      <c r="C4421" s="29">
        <v>202647030343</v>
      </c>
      <c r="D4421" s="24" t="s">
        <v>190</v>
      </c>
      <c r="E4421" s="24" t="s">
        <v>15321</v>
      </c>
      <c r="F4421" s="24" t="s">
        <v>3302</v>
      </c>
      <c r="G4421" s="24" t="s">
        <v>15322</v>
      </c>
      <c r="H4421" s="25" t="s">
        <v>15323</v>
      </c>
      <c r="I4421" s="24"/>
      <c r="J4421" s="24" t="s">
        <v>3048</v>
      </c>
      <c r="K4421" s="26">
        <v>46056</v>
      </c>
      <c r="L4421" s="26">
        <v>45168</v>
      </c>
      <c r="M4421" s="26">
        <v>46094</v>
      </c>
      <c r="N4421" s="24"/>
      <c r="O4421" s="26">
        <v>46094</v>
      </c>
      <c r="P4421" s="24" t="s">
        <v>3062</v>
      </c>
      <c r="Q4421" s="24" t="s">
        <v>3063</v>
      </c>
      <c r="R4421" s="24" t="s">
        <v>988</v>
      </c>
    </row>
    <row r="4422" spans="1:18" ht="53.4">
      <c r="A4422" s="24">
        <v>4421</v>
      </c>
      <c r="B4422" s="24" t="s">
        <v>15324</v>
      </c>
      <c r="C4422" s="29">
        <v>202631030441</v>
      </c>
      <c r="D4422" s="24" t="s">
        <v>38</v>
      </c>
      <c r="E4422" s="24" t="s">
        <v>15325</v>
      </c>
      <c r="F4422" s="24" t="s">
        <v>3052</v>
      </c>
      <c r="G4422" s="24" t="s">
        <v>38</v>
      </c>
      <c r="H4422" s="25" t="s">
        <v>15326</v>
      </c>
      <c r="I4422" s="24" t="s">
        <v>23</v>
      </c>
      <c r="J4422" s="24" t="s">
        <v>3048</v>
      </c>
      <c r="K4422" s="26">
        <v>46045</v>
      </c>
      <c r="L4422" s="26">
        <v>46094</v>
      </c>
      <c r="M4422" s="26">
        <v>46094</v>
      </c>
      <c r="N4422" s="24"/>
      <c r="O4422" s="26">
        <v>46094</v>
      </c>
      <c r="P4422" s="24" t="s">
        <v>3220</v>
      </c>
      <c r="Q4422" s="24" t="s">
        <v>3221</v>
      </c>
      <c r="R4422" s="24" t="s">
        <v>988</v>
      </c>
    </row>
    <row r="4423" spans="1:18" ht="53.4">
      <c r="A4423" s="24">
        <v>4422</v>
      </c>
      <c r="B4423" s="24" t="s">
        <v>15327</v>
      </c>
      <c r="C4423" s="29">
        <v>202631030409</v>
      </c>
      <c r="D4423" s="24" t="s">
        <v>38</v>
      </c>
      <c r="E4423" s="24" t="s">
        <v>15328</v>
      </c>
      <c r="F4423" s="24" t="s">
        <v>3052</v>
      </c>
      <c r="G4423" s="24" t="s">
        <v>38</v>
      </c>
      <c r="H4423" s="25" t="s">
        <v>15329</v>
      </c>
      <c r="I4423" s="24" t="s">
        <v>23</v>
      </c>
      <c r="J4423" s="24" t="s">
        <v>3048</v>
      </c>
      <c r="K4423" s="26">
        <v>46009</v>
      </c>
      <c r="L4423" s="26">
        <v>46094</v>
      </c>
      <c r="M4423" s="26">
        <v>46094</v>
      </c>
      <c r="N4423" s="24"/>
      <c r="O4423" s="26">
        <v>46094</v>
      </c>
      <c r="P4423" s="24" t="s">
        <v>3120</v>
      </c>
      <c r="Q4423" s="24" t="s">
        <v>3121</v>
      </c>
      <c r="R4423" s="24" t="s">
        <v>988</v>
      </c>
    </row>
    <row r="4424" spans="1:18" ht="40.200000000000003">
      <c r="A4424" s="24">
        <v>4423</v>
      </c>
      <c r="B4424" s="24" t="s">
        <v>15330</v>
      </c>
      <c r="C4424" s="29">
        <v>202631030218</v>
      </c>
      <c r="D4424" s="24" t="s">
        <v>38</v>
      </c>
      <c r="E4424" s="24" t="s">
        <v>15331</v>
      </c>
      <c r="F4424" s="24" t="s">
        <v>3052</v>
      </c>
      <c r="G4424" s="24" t="s">
        <v>38</v>
      </c>
      <c r="H4424" s="25" t="s">
        <v>15332</v>
      </c>
      <c r="I4424" s="24" t="s">
        <v>23</v>
      </c>
      <c r="J4424" s="24" t="s">
        <v>3048</v>
      </c>
      <c r="K4424" s="26">
        <v>45957</v>
      </c>
      <c r="L4424" s="26">
        <v>46094</v>
      </c>
      <c r="M4424" s="26">
        <v>46094</v>
      </c>
      <c r="N4424" s="24"/>
      <c r="O4424" s="26">
        <v>46094</v>
      </c>
      <c r="P4424" s="24" t="s">
        <v>3933</v>
      </c>
      <c r="Q4424" s="24" t="s">
        <v>3934</v>
      </c>
      <c r="R4424" s="24" t="s">
        <v>988</v>
      </c>
    </row>
    <row r="4425" spans="1:18" ht="40.200000000000003">
      <c r="A4425" s="24">
        <v>4424</v>
      </c>
      <c r="B4425" s="24" t="s">
        <v>15333</v>
      </c>
      <c r="C4425" s="29">
        <v>202617030446</v>
      </c>
      <c r="D4425" s="24" t="s">
        <v>35</v>
      </c>
      <c r="E4425" s="24" t="s">
        <v>15334</v>
      </c>
      <c r="F4425" s="24" t="s">
        <v>3091</v>
      </c>
      <c r="G4425" s="24" t="s">
        <v>3213</v>
      </c>
      <c r="H4425" s="25" t="s">
        <v>15335</v>
      </c>
      <c r="I4425" s="24"/>
      <c r="J4425" s="24" t="s">
        <v>3048</v>
      </c>
      <c r="K4425" s="26">
        <v>46090</v>
      </c>
      <c r="L4425" s="26">
        <v>45153</v>
      </c>
      <c r="M4425" s="26">
        <v>46094</v>
      </c>
      <c r="N4425" s="24"/>
      <c r="O4425" s="26">
        <v>46094</v>
      </c>
      <c r="P4425" s="24" t="s">
        <v>3968</v>
      </c>
      <c r="Q4425" s="24" t="s">
        <v>3969</v>
      </c>
      <c r="R4425" s="24" t="s">
        <v>988</v>
      </c>
    </row>
    <row r="4426" spans="1:18" ht="53.4">
      <c r="A4426" s="24">
        <v>4425</v>
      </c>
      <c r="B4426" s="24" t="s">
        <v>15336</v>
      </c>
      <c r="C4426" s="29">
        <v>202617030142</v>
      </c>
      <c r="D4426" s="24" t="s">
        <v>49</v>
      </c>
      <c r="E4426" s="24" t="s">
        <v>15337</v>
      </c>
      <c r="F4426" s="24" t="s">
        <v>3066</v>
      </c>
      <c r="G4426" s="24" t="s">
        <v>3067</v>
      </c>
      <c r="H4426" s="25" t="s">
        <v>15338</v>
      </c>
      <c r="I4426" s="24"/>
      <c r="J4426" s="24" t="s">
        <v>3048</v>
      </c>
      <c r="K4426" s="26">
        <v>45979</v>
      </c>
      <c r="L4426" s="26">
        <v>45470</v>
      </c>
      <c r="M4426" s="26">
        <v>46094</v>
      </c>
      <c r="N4426" s="26">
        <v>46414</v>
      </c>
      <c r="O4426" s="26">
        <v>46094</v>
      </c>
      <c r="P4426" s="24" t="s">
        <v>3204</v>
      </c>
      <c r="Q4426" s="24" t="s">
        <v>3205</v>
      </c>
      <c r="R4426" s="24" t="s">
        <v>988</v>
      </c>
    </row>
    <row r="4427" spans="1:18" ht="27">
      <c r="A4427" s="24">
        <v>4426</v>
      </c>
      <c r="B4427" s="24" t="s">
        <v>15339</v>
      </c>
      <c r="C4427" s="29">
        <v>202614030132</v>
      </c>
      <c r="D4427" s="24" t="s">
        <v>187</v>
      </c>
      <c r="E4427" s="24" t="s">
        <v>15340</v>
      </c>
      <c r="F4427" s="24" t="s">
        <v>3045</v>
      </c>
      <c r="G4427" s="24" t="s">
        <v>4870</v>
      </c>
      <c r="H4427" s="25" t="s">
        <v>13978</v>
      </c>
      <c r="I4427" s="24"/>
      <c r="J4427" s="24" t="s">
        <v>3048</v>
      </c>
      <c r="K4427" s="26">
        <v>46087</v>
      </c>
      <c r="L4427" s="26">
        <v>45758</v>
      </c>
      <c r="M4427" s="26">
        <v>46094</v>
      </c>
      <c r="N4427" s="24"/>
      <c r="O4427" s="26">
        <v>46094</v>
      </c>
      <c r="P4427" s="24" t="s">
        <v>3284</v>
      </c>
      <c r="Q4427" s="24" t="s">
        <v>3285</v>
      </c>
      <c r="R4427" s="24" t="s">
        <v>988</v>
      </c>
    </row>
    <row r="4428" spans="1:18" ht="40.200000000000003">
      <c r="A4428" s="24">
        <v>4427</v>
      </c>
      <c r="B4428" s="24" t="s">
        <v>15341</v>
      </c>
      <c r="C4428" s="29">
        <v>202647030373</v>
      </c>
      <c r="D4428" s="24" t="s">
        <v>84</v>
      </c>
      <c r="E4428" s="24" t="s">
        <v>15342</v>
      </c>
      <c r="F4428" s="24" t="s">
        <v>3091</v>
      </c>
      <c r="G4428" s="24" t="s">
        <v>84</v>
      </c>
      <c r="H4428" s="25" t="s">
        <v>15343</v>
      </c>
      <c r="I4428" s="24"/>
      <c r="J4428" s="24" t="s">
        <v>3048</v>
      </c>
      <c r="K4428" s="26">
        <v>46072</v>
      </c>
      <c r="L4428" s="26">
        <v>45162</v>
      </c>
      <c r="M4428" s="26">
        <v>46094</v>
      </c>
      <c r="N4428" s="24"/>
      <c r="O4428" s="26">
        <v>46094</v>
      </c>
      <c r="P4428" s="24" t="s">
        <v>3335</v>
      </c>
      <c r="Q4428" s="24" t="s">
        <v>3336</v>
      </c>
      <c r="R4428" s="24" t="s">
        <v>988</v>
      </c>
    </row>
    <row r="4429" spans="1:18" ht="27">
      <c r="A4429" s="24">
        <v>4428</v>
      </c>
      <c r="B4429" s="24" t="s">
        <v>15344</v>
      </c>
      <c r="C4429" s="29">
        <v>202617030089</v>
      </c>
      <c r="D4429" s="24" t="s">
        <v>285</v>
      </c>
      <c r="E4429" s="24" t="s">
        <v>15345</v>
      </c>
      <c r="F4429" s="24" t="s">
        <v>3045</v>
      </c>
      <c r="G4429" s="24" t="s">
        <v>285</v>
      </c>
      <c r="H4429" s="25" t="s">
        <v>15346</v>
      </c>
      <c r="I4429" s="24"/>
      <c r="J4429" s="24" t="s">
        <v>3048</v>
      </c>
      <c r="K4429" s="26">
        <v>45917</v>
      </c>
      <c r="L4429" s="26">
        <v>45184</v>
      </c>
      <c r="M4429" s="26">
        <v>46094</v>
      </c>
      <c r="N4429" s="24"/>
      <c r="O4429" s="26">
        <v>46094</v>
      </c>
      <c r="P4429" s="24" t="s">
        <v>3284</v>
      </c>
      <c r="Q4429" s="24" t="s">
        <v>3285</v>
      </c>
      <c r="R4429" s="24" t="s">
        <v>988</v>
      </c>
    </row>
    <row r="4430" spans="1:18" ht="27">
      <c r="A4430" s="24">
        <v>4429</v>
      </c>
      <c r="B4430" s="24" t="s">
        <v>15347</v>
      </c>
      <c r="C4430" s="29">
        <v>202617030099</v>
      </c>
      <c r="D4430" s="24" t="s">
        <v>285</v>
      </c>
      <c r="E4430" s="24" t="s">
        <v>15348</v>
      </c>
      <c r="F4430" s="24" t="s">
        <v>3045</v>
      </c>
      <c r="G4430" s="24" t="s">
        <v>285</v>
      </c>
      <c r="H4430" s="25" t="s">
        <v>15349</v>
      </c>
      <c r="I4430" s="24"/>
      <c r="J4430" s="24" t="s">
        <v>3048</v>
      </c>
      <c r="K4430" s="26">
        <v>45917</v>
      </c>
      <c r="L4430" s="26">
        <v>45184</v>
      </c>
      <c r="M4430" s="26">
        <v>46094</v>
      </c>
      <c r="N4430" s="24"/>
      <c r="O4430" s="26">
        <v>46094</v>
      </c>
      <c r="P4430" s="24" t="s">
        <v>3284</v>
      </c>
      <c r="Q4430" s="24" t="s">
        <v>3285</v>
      </c>
      <c r="R4430" s="24" t="s">
        <v>988</v>
      </c>
    </row>
    <row r="4431" spans="1:18" ht="40.200000000000003">
      <c r="A4431" s="24">
        <v>4430</v>
      </c>
      <c r="B4431" s="24" t="s">
        <v>15350</v>
      </c>
      <c r="C4431" s="29">
        <v>202621030291</v>
      </c>
      <c r="D4431" s="24" t="s">
        <v>45</v>
      </c>
      <c r="E4431" s="24" t="s">
        <v>15351</v>
      </c>
      <c r="F4431" s="24" t="s">
        <v>3052</v>
      </c>
      <c r="G4431" s="24" t="s">
        <v>45</v>
      </c>
      <c r="H4431" s="25" t="s">
        <v>15352</v>
      </c>
      <c r="I4431" s="24" t="s">
        <v>23</v>
      </c>
      <c r="J4431" s="24" t="s">
        <v>3048</v>
      </c>
      <c r="K4431" s="26">
        <v>46066</v>
      </c>
      <c r="L4431" s="26">
        <v>46094</v>
      </c>
      <c r="M4431" s="26">
        <v>46094</v>
      </c>
      <c r="N4431" s="24"/>
      <c r="O4431" s="26">
        <v>46094</v>
      </c>
      <c r="P4431" s="24" t="s">
        <v>3278</v>
      </c>
      <c r="Q4431" s="24" t="s">
        <v>3279</v>
      </c>
      <c r="R4431" s="24" t="s">
        <v>988</v>
      </c>
    </row>
    <row r="4432" spans="1:18" ht="27">
      <c r="A4432" s="24">
        <v>4431</v>
      </c>
      <c r="B4432" s="24" t="s">
        <v>15353</v>
      </c>
      <c r="C4432" s="29">
        <v>202617030152</v>
      </c>
      <c r="D4432" s="24" t="s">
        <v>445</v>
      </c>
      <c r="E4432" s="24" t="s">
        <v>15354</v>
      </c>
      <c r="F4432" s="24" t="s">
        <v>3760</v>
      </c>
      <c r="G4432" s="24" t="s">
        <v>15355</v>
      </c>
      <c r="H4432" s="25" t="s">
        <v>15356</v>
      </c>
      <c r="I4432" s="24"/>
      <c r="J4432" s="24" t="s">
        <v>3048</v>
      </c>
      <c r="K4432" s="26">
        <v>46087</v>
      </c>
      <c r="L4432" s="26">
        <v>45156</v>
      </c>
      <c r="M4432" s="26">
        <v>46094</v>
      </c>
      <c r="N4432" s="24"/>
      <c r="O4432" s="26">
        <v>46094</v>
      </c>
      <c r="P4432" s="24" t="s">
        <v>3204</v>
      </c>
      <c r="Q4432" s="24" t="s">
        <v>3205</v>
      </c>
      <c r="R4432" s="24" t="s">
        <v>988</v>
      </c>
    </row>
    <row r="4433" spans="1:18" ht="53.4">
      <c r="A4433" s="24">
        <v>4432</v>
      </c>
      <c r="B4433" s="24" t="s">
        <v>15357</v>
      </c>
      <c r="C4433" s="29">
        <v>202617030203</v>
      </c>
      <c r="D4433" s="24" t="s">
        <v>294</v>
      </c>
      <c r="E4433" s="24" t="s">
        <v>15358</v>
      </c>
      <c r="F4433" s="24" t="s">
        <v>3045</v>
      </c>
      <c r="G4433" s="24" t="s">
        <v>4232</v>
      </c>
      <c r="H4433" s="25" t="s">
        <v>15359</v>
      </c>
      <c r="I4433" s="24"/>
      <c r="J4433" s="24" t="s">
        <v>3048</v>
      </c>
      <c r="K4433" s="26">
        <v>46017</v>
      </c>
      <c r="L4433" s="26">
        <v>46094</v>
      </c>
      <c r="M4433" s="26">
        <v>46094</v>
      </c>
      <c r="N4433" s="24"/>
      <c r="O4433" s="26">
        <v>46094</v>
      </c>
      <c r="P4433" s="24" t="s">
        <v>3294</v>
      </c>
      <c r="Q4433" s="24" t="s">
        <v>3295</v>
      </c>
      <c r="R4433" s="24" t="s">
        <v>988</v>
      </c>
    </row>
    <row r="4434" spans="1:18" ht="40.200000000000003">
      <c r="A4434" s="24">
        <v>4433</v>
      </c>
      <c r="B4434" s="24" t="s">
        <v>15360</v>
      </c>
      <c r="C4434" s="29">
        <v>202617030286</v>
      </c>
      <c r="D4434" s="24" t="s">
        <v>158</v>
      </c>
      <c r="E4434" s="24" t="s">
        <v>15361</v>
      </c>
      <c r="F4434" s="24" t="s">
        <v>3091</v>
      </c>
      <c r="G4434" s="24" t="s">
        <v>15166</v>
      </c>
      <c r="H4434" s="25" t="s">
        <v>15362</v>
      </c>
      <c r="I4434" s="24"/>
      <c r="J4434" s="24" t="s">
        <v>3048</v>
      </c>
      <c r="K4434" s="26">
        <v>46064</v>
      </c>
      <c r="L4434" s="26">
        <v>45155</v>
      </c>
      <c r="M4434" s="26">
        <v>46094</v>
      </c>
      <c r="N4434" s="24"/>
      <c r="O4434" s="26">
        <v>46094</v>
      </c>
      <c r="P4434" s="24" t="s">
        <v>3084</v>
      </c>
      <c r="Q4434" s="24" t="s">
        <v>3085</v>
      </c>
      <c r="R4434" s="24" t="s">
        <v>988</v>
      </c>
    </row>
    <row r="4435" spans="1:18" ht="40.200000000000003">
      <c r="A4435" s="24">
        <v>4434</v>
      </c>
      <c r="B4435" s="24" t="s">
        <v>15363</v>
      </c>
      <c r="C4435" s="29">
        <v>202617030420</v>
      </c>
      <c r="D4435" s="24" t="s">
        <v>153</v>
      </c>
      <c r="E4435" s="24" t="s">
        <v>15364</v>
      </c>
      <c r="F4435" s="24" t="s">
        <v>3091</v>
      </c>
      <c r="G4435" s="24" t="s">
        <v>12280</v>
      </c>
      <c r="H4435" s="25" t="s">
        <v>15365</v>
      </c>
      <c r="I4435" s="24"/>
      <c r="J4435" s="24" t="s">
        <v>3048</v>
      </c>
      <c r="K4435" s="26">
        <v>46062</v>
      </c>
      <c r="L4435" s="26">
        <v>45152</v>
      </c>
      <c r="M4435" s="26">
        <v>46094</v>
      </c>
      <c r="N4435" s="24"/>
      <c r="O4435" s="26">
        <v>46094</v>
      </c>
      <c r="P4435" s="24" t="s">
        <v>3583</v>
      </c>
      <c r="Q4435" s="24" t="s">
        <v>3584</v>
      </c>
      <c r="R4435" s="24" t="s">
        <v>988</v>
      </c>
    </row>
    <row r="4436" spans="1:18" ht="53.4">
      <c r="A4436" s="24">
        <v>4435</v>
      </c>
      <c r="B4436" s="24" t="s">
        <v>15366</v>
      </c>
      <c r="C4436" s="29">
        <v>202617030730</v>
      </c>
      <c r="D4436" s="24" t="s">
        <v>130</v>
      </c>
      <c r="E4436" s="24" t="s">
        <v>15367</v>
      </c>
      <c r="F4436" s="24" t="s">
        <v>3091</v>
      </c>
      <c r="G4436" s="24" t="s">
        <v>130</v>
      </c>
      <c r="H4436" s="25" t="s">
        <v>15368</v>
      </c>
      <c r="I4436" s="24"/>
      <c r="J4436" s="24" t="s">
        <v>3048</v>
      </c>
      <c r="K4436" s="26">
        <v>46139</v>
      </c>
      <c r="L4436" s="26">
        <v>45191</v>
      </c>
      <c r="M4436" s="26">
        <v>46094</v>
      </c>
      <c r="N4436" s="24"/>
      <c r="O4436" s="26">
        <v>46094</v>
      </c>
      <c r="P4436" s="24" t="s">
        <v>5213</v>
      </c>
      <c r="Q4436" s="24" t="s">
        <v>3316</v>
      </c>
      <c r="R4436" s="24" t="s">
        <v>988</v>
      </c>
    </row>
    <row r="4437" spans="1:18" ht="27">
      <c r="A4437" s="24">
        <v>4436</v>
      </c>
      <c r="B4437" s="24" t="s">
        <v>2400</v>
      </c>
      <c r="C4437" s="29">
        <v>202611030181</v>
      </c>
      <c r="D4437" s="24" t="s">
        <v>54</v>
      </c>
      <c r="E4437" s="24" t="s">
        <v>2401</v>
      </c>
      <c r="F4437" s="24" t="s">
        <v>3091</v>
      </c>
      <c r="G4437" s="24" t="s">
        <v>54</v>
      </c>
      <c r="H4437" s="25" t="s">
        <v>15369</v>
      </c>
      <c r="I4437" s="24" t="s">
        <v>3152</v>
      </c>
      <c r="J4437" s="24" t="s">
        <v>8446</v>
      </c>
      <c r="K4437" s="26">
        <v>46028</v>
      </c>
      <c r="L4437" s="26">
        <v>46094</v>
      </c>
      <c r="M4437" s="26">
        <v>46094</v>
      </c>
      <c r="N4437" s="26">
        <v>47039</v>
      </c>
      <c r="O4437" s="24"/>
      <c r="P4437" s="24" t="s">
        <v>3397</v>
      </c>
      <c r="Q4437" s="24" t="s">
        <v>3398</v>
      </c>
      <c r="R4437" s="24" t="s">
        <v>968</v>
      </c>
    </row>
    <row r="4438" spans="1:18" ht="40.200000000000003">
      <c r="A4438" s="24">
        <v>4437</v>
      </c>
      <c r="B4438" s="24" t="s">
        <v>2396</v>
      </c>
      <c r="C4438" s="29">
        <v>202611030213</v>
      </c>
      <c r="D4438" s="24" t="s">
        <v>191</v>
      </c>
      <c r="E4438" s="24" t="s">
        <v>2397</v>
      </c>
      <c r="F4438" s="24" t="s">
        <v>3091</v>
      </c>
      <c r="G4438" s="24" t="s">
        <v>5431</v>
      </c>
      <c r="H4438" s="25" t="s">
        <v>15370</v>
      </c>
      <c r="I4438" s="24" t="s">
        <v>3152</v>
      </c>
      <c r="J4438" s="24" t="s">
        <v>3048</v>
      </c>
      <c r="K4438" s="26">
        <v>46094</v>
      </c>
      <c r="L4438" s="26">
        <v>46094</v>
      </c>
      <c r="M4438" s="26">
        <v>46094</v>
      </c>
      <c r="N4438" s="26">
        <v>47039</v>
      </c>
      <c r="O4438" s="24"/>
      <c r="P4438" s="24" t="s">
        <v>3682</v>
      </c>
      <c r="Q4438" s="24" t="s">
        <v>3683</v>
      </c>
      <c r="R4438" s="24" t="s">
        <v>968</v>
      </c>
    </row>
    <row r="4439" spans="1:18" ht="53.4">
      <c r="A4439" s="24">
        <v>4438</v>
      </c>
      <c r="B4439" s="24" t="s">
        <v>15371</v>
      </c>
      <c r="C4439" s="29">
        <v>202621030212</v>
      </c>
      <c r="D4439" s="24" t="s">
        <v>41</v>
      </c>
      <c r="E4439" s="24" t="s">
        <v>15372</v>
      </c>
      <c r="F4439" s="24" t="s">
        <v>3052</v>
      </c>
      <c r="G4439" s="24" t="s">
        <v>10063</v>
      </c>
      <c r="H4439" s="25" t="s">
        <v>15373</v>
      </c>
      <c r="I4439" s="24" t="s">
        <v>23</v>
      </c>
      <c r="J4439" s="24" t="s">
        <v>3048</v>
      </c>
      <c r="K4439" s="26">
        <v>46055</v>
      </c>
      <c r="L4439" s="26">
        <v>46094</v>
      </c>
      <c r="M4439" s="26">
        <v>46094</v>
      </c>
      <c r="N4439" s="24"/>
      <c r="O4439" s="26">
        <v>46094</v>
      </c>
      <c r="P4439" s="24" t="s">
        <v>3968</v>
      </c>
      <c r="Q4439" s="24" t="s">
        <v>3969</v>
      </c>
      <c r="R4439" s="24" t="s">
        <v>988</v>
      </c>
    </row>
    <row r="4440" spans="1:18" ht="27">
      <c r="A4440" s="24">
        <v>4439</v>
      </c>
      <c r="B4440" s="24" t="s">
        <v>15374</v>
      </c>
      <c r="C4440" s="29">
        <v>202621030715</v>
      </c>
      <c r="D4440" s="24" t="s">
        <v>41</v>
      </c>
      <c r="E4440" s="24" t="s">
        <v>15375</v>
      </c>
      <c r="F4440" s="24" t="s">
        <v>3052</v>
      </c>
      <c r="G4440" s="24" t="s">
        <v>41</v>
      </c>
      <c r="H4440" s="25" t="s">
        <v>15376</v>
      </c>
      <c r="I4440" s="24" t="s">
        <v>23</v>
      </c>
      <c r="J4440" s="24" t="s">
        <v>3048</v>
      </c>
      <c r="K4440" s="26">
        <v>46055</v>
      </c>
      <c r="L4440" s="26">
        <v>46094</v>
      </c>
      <c r="M4440" s="26">
        <v>46094</v>
      </c>
      <c r="N4440" s="24"/>
      <c r="O4440" s="26">
        <v>46094</v>
      </c>
      <c r="P4440" s="24" t="s">
        <v>3404</v>
      </c>
      <c r="Q4440" s="24" t="s">
        <v>3405</v>
      </c>
      <c r="R4440" s="24" t="s">
        <v>988</v>
      </c>
    </row>
    <row r="4441" spans="1:18" ht="53.4">
      <c r="A4441" s="24">
        <v>4440</v>
      </c>
      <c r="B4441" s="24" t="s">
        <v>15377</v>
      </c>
      <c r="C4441" s="29">
        <v>202641030332</v>
      </c>
      <c r="D4441" s="24" t="s">
        <v>333</v>
      </c>
      <c r="E4441" s="24" t="s">
        <v>649</v>
      </c>
      <c r="F4441" s="24" t="s">
        <v>3052</v>
      </c>
      <c r="G4441" s="24" t="s">
        <v>15378</v>
      </c>
      <c r="H4441" s="25" t="s">
        <v>14901</v>
      </c>
      <c r="I4441" s="24" t="s">
        <v>23</v>
      </c>
      <c r="J4441" s="24" t="s">
        <v>3048</v>
      </c>
      <c r="K4441" s="26">
        <v>46094</v>
      </c>
      <c r="L4441" s="26">
        <v>46094</v>
      </c>
      <c r="M4441" s="26">
        <v>46094</v>
      </c>
      <c r="N4441" s="24"/>
      <c r="O4441" s="26">
        <v>46098</v>
      </c>
      <c r="P4441" s="24" t="s">
        <v>3326</v>
      </c>
      <c r="Q4441" s="24" t="s">
        <v>3174</v>
      </c>
      <c r="R4441" s="24" t="s">
        <v>3022</v>
      </c>
    </row>
    <row r="4442" spans="1:18" ht="40.200000000000003">
      <c r="A4442" s="24">
        <v>4441</v>
      </c>
      <c r="B4442" s="24" t="s">
        <v>15379</v>
      </c>
      <c r="C4442" s="29">
        <v>202641030382</v>
      </c>
      <c r="D4442" s="24" t="s">
        <v>43</v>
      </c>
      <c r="E4442" s="24" t="s">
        <v>15380</v>
      </c>
      <c r="F4442" s="24" t="s">
        <v>3052</v>
      </c>
      <c r="G4442" s="24" t="s">
        <v>43</v>
      </c>
      <c r="H4442" s="25" t="s">
        <v>15381</v>
      </c>
      <c r="I4442" s="24" t="s">
        <v>23</v>
      </c>
      <c r="J4442" s="24" t="s">
        <v>3048</v>
      </c>
      <c r="K4442" s="26">
        <v>46002</v>
      </c>
      <c r="L4442" s="26">
        <v>46094</v>
      </c>
      <c r="M4442" s="26">
        <v>46094</v>
      </c>
      <c r="N4442" s="24"/>
      <c r="O4442" s="26">
        <v>46094</v>
      </c>
      <c r="P4442" s="24" t="s">
        <v>3069</v>
      </c>
      <c r="Q4442" s="24" t="s">
        <v>3070</v>
      </c>
      <c r="R4442" s="24" t="s">
        <v>988</v>
      </c>
    </row>
    <row r="4443" spans="1:18" ht="27">
      <c r="A4443" s="24">
        <v>4442</v>
      </c>
      <c r="B4443" s="24" t="s">
        <v>15382</v>
      </c>
      <c r="C4443" s="29">
        <v>202617030245</v>
      </c>
      <c r="D4443" s="24" t="s">
        <v>34</v>
      </c>
      <c r="E4443" s="24" t="s">
        <v>15383</v>
      </c>
      <c r="F4443" s="24" t="s">
        <v>3066</v>
      </c>
      <c r="G4443" s="24" t="s">
        <v>3067</v>
      </c>
      <c r="H4443" s="25" t="s">
        <v>15384</v>
      </c>
      <c r="I4443" s="24"/>
      <c r="J4443" s="24" t="s">
        <v>3048</v>
      </c>
      <c r="K4443" s="26">
        <v>46085</v>
      </c>
      <c r="L4443" s="26">
        <v>45195</v>
      </c>
      <c r="M4443" s="26">
        <v>46094</v>
      </c>
      <c r="N4443" s="24"/>
      <c r="O4443" s="26">
        <v>46094</v>
      </c>
      <c r="P4443" s="24" t="s">
        <v>3141</v>
      </c>
      <c r="Q4443" s="24" t="s">
        <v>3142</v>
      </c>
      <c r="R4443" s="24" t="s">
        <v>988</v>
      </c>
    </row>
    <row r="4444" spans="1:18" ht="27">
      <c r="A4444" s="24">
        <v>4443</v>
      </c>
      <c r="B4444" s="24" t="s">
        <v>15385</v>
      </c>
      <c r="C4444" s="29">
        <v>202647030246</v>
      </c>
      <c r="D4444" s="24" t="s">
        <v>31</v>
      </c>
      <c r="E4444" s="24" t="s">
        <v>15386</v>
      </c>
      <c r="F4444" s="24" t="s">
        <v>3091</v>
      </c>
      <c r="G4444" s="24" t="s">
        <v>31</v>
      </c>
      <c r="H4444" s="25" t="s">
        <v>15387</v>
      </c>
      <c r="I4444" s="24"/>
      <c r="J4444" s="24" t="s">
        <v>3048</v>
      </c>
      <c r="K4444" s="26">
        <v>46091</v>
      </c>
      <c r="L4444" s="26">
        <v>45247</v>
      </c>
      <c r="M4444" s="26">
        <v>46094</v>
      </c>
      <c r="N4444" s="24"/>
      <c r="O4444" s="26">
        <v>46094</v>
      </c>
      <c r="P4444" s="24" t="s">
        <v>3192</v>
      </c>
      <c r="Q4444" s="24" t="s">
        <v>3193</v>
      </c>
      <c r="R4444" s="24" t="s">
        <v>988</v>
      </c>
    </row>
    <row r="4445" spans="1:18" ht="40.200000000000003">
      <c r="A4445" s="24">
        <v>4444</v>
      </c>
      <c r="B4445" s="24" t="s">
        <v>2402</v>
      </c>
      <c r="C4445" s="29">
        <v>202641030861</v>
      </c>
      <c r="D4445" s="24" t="s">
        <v>56</v>
      </c>
      <c r="E4445" s="24" t="s">
        <v>2403</v>
      </c>
      <c r="F4445" s="24" t="s">
        <v>3091</v>
      </c>
      <c r="G4445" s="24" t="s">
        <v>4358</v>
      </c>
      <c r="H4445" s="25" t="s">
        <v>15388</v>
      </c>
      <c r="I4445" s="24" t="s">
        <v>3152</v>
      </c>
      <c r="J4445" s="24" t="s">
        <v>3048</v>
      </c>
      <c r="K4445" s="26">
        <v>46094</v>
      </c>
      <c r="L4445" s="26">
        <v>46095</v>
      </c>
      <c r="M4445" s="26">
        <v>46095</v>
      </c>
      <c r="N4445" s="26">
        <v>47040</v>
      </c>
      <c r="O4445" s="24"/>
      <c r="P4445" s="24" t="s">
        <v>3968</v>
      </c>
      <c r="Q4445" s="24" t="s">
        <v>3969</v>
      </c>
      <c r="R4445" s="24" t="s">
        <v>968</v>
      </c>
    </row>
    <row r="4446" spans="1:18" ht="53.4">
      <c r="A4446" s="24">
        <v>4445</v>
      </c>
      <c r="B4446" s="24" t="s">
        <v>15389</v>
      </c>
      <c r="C4446" s="29">
        <v>202617030809</v>
      </c>
      <c r="D4446" s="24" t="s">
        <v>416</v>
      </c>
      <c r="E4446" s="24" t="s">
        <v>15390</v>
      </c>
      <c r="F4446" s="24" t="s">
        <v>4630</v>
      </c>
      <c r="G4446" s="24" t="s">
        <v>15391</v>
      </c>
      <c r="H4446" s="25" t="s">
        <v>15392</v>
      </c>
      <c r="I4446" s="24"/>
      <c r="J4446" s="24" t="s">
        <v>3048</v>
      </c>
      <c r="K4446" s="26">
        <v>46057</v>
      </c>
      <c r="L4446" s="26">
        <v>45154</v>
      </c>
      <c r="M4446" s="26">
        <v>46095</v>
      </c>
      <c r="N4446" s="24"/>
      <c r="O4446" s="26">
        <v>46095</v>
      </c>
      <c r="P4446" s="24" t="s">
        <v>3084</v>
      </c>
      <c r="Q4446" s="24" t="s">
        <v>3085</v>
      </c>
      <c r="R4446" s="24" t="s">
        <v>988</v>
      </c>
    </row>
    <row r="4447" spans="1:18" ht="40.200000000000003">
      <c r="A4447" s="24">
        <v>4446</v>
      </c>
      <c r="B4447" s="24" t="s">
        <v>15393</v>
      </c>
      <c r="C4447" s="29">
        <v>202617030836</v>
      </c>
      <c r="D4447" s="24" t="s">
        <v>275</v>
      </c>
      <c r="E4447" s="24" t="s">
        <v>15394</v>
      </c>
      <c r="F4447" s="24" t="s">
        <v>3091</v>
      </c>
      <c r="G4447" s="24" t="s">
        <v>94</v>
      </c>
      <c r="H4447" s="25" t="s">
        <v>15395</v>
      </c>
      <c r="I4447" s="24"/>
      <c r="J4447" s="24" t="s">
        <v>3048</v>
      </c>
      <c r="K4447" s="26">
        <v>46071</v>
      </c>
      <c r="L4447" s="26">
        <v>45153</v>
      </c>
      <c r="M4447" s="26">
        <v>46095</v>
      </c>
      <c r="N4447" s="24"/>
      <c r="O4447" s="26">
        <v>46095</v>
      </c>
      <c r="P4447" s="24" t="s">
        <v>3535</v>
      </c>
      <c r="Q4447" s="24" t="s">
        <v>3536</v>
      </c>
      <c r="R4447" s="24" t="s">
        <v>988</v>
      </c>
    </row>
    <row r="4448" spans="1:18" ht="53.4">
      <c r="A4448" s="24">
        <v>4447</v>
      </c>
      <c r="B4448" s="24" t="s">
        <v>15396</v>
      </c>
      <c r="C4448" s="29">
        <v>202647030804</v>
      </c>
      <c r="D4448" s="24" t="s">
        <v>31</v>
      </c>
      <c r="E4448" s="24" t="s">
        <v>15397</v>
      </c>
      <c r="F4448" s="24" t="s">
        <v>3091</v>
      </c>
      <c r="G4448" s="24" t="s">
        <v>31</v>
      </c>
      <c r="H4448" s="25" t="s">
        <v>15398</v>
      </c>
      <c r="I4448" s="24"/>
      <c r="J4448" s="24" t="s">
        <v>3048</v>
      </c>
      <c r="K4448" s="26">
        <v>46090</v>
      </c>
      <c r="L4448" s="26">
        <v>45236</v>
      </c>
      <c r="M4448" s="26">
        <v>46095</v>
      </c>
      <c r="N4448" s="24"/>
      <c r="O4448" s="26">
        <v>46095</v>
      </c>
      <c r="P4448" s="24" t="s">
        <v>5146</v>
      </c>
      <c r="Q4448" s="24" t="s">
        <v>5147</v>
      </c>
      <c r="R4448" s="24" t="s">
        <v>988</v>
      </c>
    </row>
    <row r="4449" spans="1:18" ht="53.4">
      <c r="A4449" s="24">
        <v>4448</v>
      </c>
      <c r="B4449" s="24" t="s">
        <v>15399</v>
      </c>
      <c r="C4449" s="29">
        <v>202647030806</v>
      </c>
      <c r="D4449" s="24" t="s">
        <v>31</v>
      </c>
      <c r="E4449" s="24" t="s">
        <v>15400</v>
      </c>
      <c r="F4449" s="24" t="s">
        <v>3091</v>
      </c>
      <c r="G4449" s="24" t="s">
        <v>31</v>
      </c>
      <c r="H4449" s="25" t="s">
        <v>15401</v>
      </c>
      <c r="I4449" s="24"/>
      <c r="J4449" s="24" t="s">
        <v>3048</v>
      </c>
      <c r="K4449" s="26">
        <v>46090</v>
      </c>
      <c r="L4449" s="26">
        <v>46095</v>
      </c>
      <c r="M4449" s="26">
        <v>46095</v>
      </c>
      <c r="N4449" s="24"/>
      <c r="O4449" s="26">
        <v>46095</v>
      </c>
      <c r="P4449" s="24" t="s">
        <v>3098</v>
      </c>
      <c r="Q4449" s="24" t="s">
        <v>3099</v>
      </c>
      <c r="R4449" s="24" t="s">
        <v>988</v>
      </c>
    </row>
    <row r="4450" spans="1:18" ht="53.4">
      <c r="A4450" s="24">
        <v>4449</v>
      </c>
      <c r="B4450" s="24" t="s">
        <v>15402</v>
      </c>
      <c r="C4450" s="29">
        <v>202617031301</v>
      </c>
      <c r="D4450" s="24" t="s">
        <v>111</v>
      </c>
      <c r="E4450" s="24" t="s">
        <v>15403</v>
      </c>
      <c r="F4450" s="24" t="s">
        <v>3117</v>
      </c>
      <c r="G4450" s="24" t="s">
        <v>4053</v>
      </c>
      <c r="H4450" s="25" t="s">
        <v>15404</v>
      </c>
      <c r="I4450" s="24"/>
      <c r="J4450" s="24" t="s">
        <v>3048</v>
      </c>
      <c r="K4450" s="26">
        <v>46085</v>
      </c>
      <c r="L4450" s="26">
        <v>45197</v>
      </c>
      <c r="M4450" s="26">
        <v>46097</v>
      </c>
      <c r="N4450" s="24"/>
      <c r="O4450" s="26">
        <v>46097</v>
      </c>
      <c r="P4450" s="24" t="s">
        <v>3695</v>
      </c>
      <c r="Q4450" s="24" t="s">
        <v>3085</v>
      </c>
      <c r="R4450" s="24" t="s">
        <v>988</v>
      </c>
    </row>
    <row r="4451" spans="1:18" ht="53.4">
      <c r="A4451" s="24">
        <v>4450</v>
      </c>
      <c r="B4451" s="24" t="s">
        <v>15405</v>
      </c>
      <c r="C4451" s="29">
        <v>202617031388</v>
      </c>
      <c r="D4451" s="24" t="s">
        <v>124</v>
      </c>
      <c r="E4451" s="24" t="s">
        <v>15406</v>
      </c>
      <c r="F4451" s="24" t="s">
        <v>3066</v>
      </c>
      <c r="G4451" s="24" t="s">
        <v>15407</v>
      </c>
      <c r="H4451" s="25" t="s">
        <v>15408</v>
      </c>
      <c r="I4451" s="24"/>
      <c r="J4451" s="24" t="s">
        <v>3048</v>
      </c>
      <c r="K4451" s="26">
        <v>46080</v>
      </c>
      <c r="L4451" s="26">
        <v>45170</v>
      </c>
      <c r="M4451" s="26">
        <v>46097</v>
      </c>
      <c r="N4451" s="24"/>
      <c r="O4451" s="26">
        <v>46097</v>
      </c>
      <c r="P4451" s="24" t="s">
        <v>3695</v>
      </c>
      <c r="Q4451" s="24" t="s">
        <v>3085</v>
      </c>
      <c r="R4451" s="24" t="s">
        <v>988</v>
      </c>
    </row>
    <row r="4452" spans="1:18" ht="53.4">
      <c r="A4452" s="24">
        <v>4451</v>
      </c>
      <c r="B4452" s="24" t="s">
        <v>2404</v>
      </c>
      <c r="C4452" s="29">
        <v>202611031423</v>
      </c>
      <c r="D4452" s="24" t="s">
        <v>213</v>
      </c>
      <c r="E4452" s="24" t="s">
        <v>649</v>
      </c>
      <c r="F4452" s="24" t="s">
        <v>3052</v>
      </c>
      <c r="G4452" s="24" t="s">
        <v>3226</v>
      </c>
      <c r="H4452" s="25" t="s">
        <v>15409</v>
      </c>
      <c r="I4452" s="24" t="s">
        <v>23</v>
      </c>
      <c r="J4452" s="24" t="s">
        <v>3048</v>
      </c>
      <c r="K4452" s="26">
        <v>45926</v>
      </c>
      <c r="L4452" s="26">
        <v>46097</v>
      </c>
      <c r="M4452" s="26">
        <v>46097</v>
      </c>
      <c r="N4452" s="26">
        <v>47042</v>
      </c>
      <c r="O4452" s="24"/>
      <c r="P4452" s="24" t="s">
        <v>3055</v>
      </c>
      <c r="Q4452" s="24" t="s">
        <v>3056</v>
      </c>
      <c r="R4452" s="24" t="s">
        <v>974</v>
      </c>
    </row>
    <row r="4453" spans="1:18" ht="40.200000000000003">
      <c r="A4453" s="24">
        <v>4452</v>
      </c>
      <c r="B4453" s="24" t="s">
        <v>15410</v>
      </c>
      <c r="C4453" s="29">
        <v>202611031738</v>
      </c>
      <c r="D4453" s="24" t="s">
        <v>39</v>
      </c>
      <c r="E4453" s="24" t="s">
        <v>15411</v>
      </c>
      <c r="F4453" s="24" t="s">
        <v>3165</v>
      </c>
      <c r="G4453" s="24" t="s">
        <v>3166</v>
      </c>
      <c r="H4453" s="25" t="s">
        <v>15412</v>
      </c>
      <c r="I4453" s="24" t="s">
        <v>23</v>
      </c>
      <c r="J4453" s="24" t="s">
        <v>3048</v>
      </c>
      <c r="K4453" s="26">
        <v>45995</v>
      </c>
      <c r="L4453" s="26">
        <v>46097</v>
      </c>
      <c r="M4453" s="26">
        <v>46097</v>
      </c>
      <c r="N4453" s="24"/>
      <c r="O4453" s="26">
        <v>46097</v>
      </c>
      <c r="P4453" s="24" t="s">
        <v>3079</v>
      </c>
      <c r="Q4453" s="24" t="s">
        <v>3080</v>
      </c>
      <c r="R4453" s="24" t="s">
        <v>988</v>
      </c>
    </row>
    <row r="4454" spans="1:18" ht="27">
      <c r="A4454" s="24">
        <v>4453</v>
      </c>
      <c r="B4454" s="24" t="s">
        <v>15413</v>
      </c>
      <c r="C4454" s="29">
        <v>202617031526</v>
      </c>
      <c r="D4454" s="24" t="s">
        <v>239</v>
      </c>
      <c r="E4454" s="24" t="s">
        <v>15414</v>
      </c>
      <c r="F4454" s="24" t="s">
        <v>3045</v>
      </c>
      <c r="G4454" s="24" t="s">
        <v>5168</v>
      </c>
      <c r="H4454" s="25" t="s">
        <v>15415</v>
      </c>
      <c r="I4454" s="24"/>
      <c r="J4454" s="24" t="s">
        <v>3048</v>
      </c>
      <c r="K4454" s="26">
        <v>46092</v>
      </c>
      <c r="L4454" s="26">
        <v>45195</v>
      </c>
      <c r="M4454" s="26">
        <v>46097</v>
      </c>
      <c r="N4454" s="24"/>
      <c r="O4454" s="26">
        <v>46097</v>
      </c>
      <c r="P4454" s="24" t="s">
        <v>3284</v>
      </c>
      <c r="Q4454" s="24" t="s">
        <v>3285</v>
      </c>
      <c r="R4454" s="24" t="s">
        <v>988</v>
      </c>
    </row>
    <row r="4455" spans="1:18" ht="40.200000000000003">
      <c r="A4455" s="24">
        <v>4454</v>
      </c>
      <c r="B4455" s="24" t="s">
        <v>15416</v>
      </c>
      <c r="C4455" s="29">
        <v>202644031307</v>
      </c>
      <c r="D4455" s="24" t="s">
        <v>40</v>
      </c>
      <c r="E4455" s="24" t="s">
        <v>15417</v>
      </c>
      <c r="F4455" s="24" t="s">
        <v>3091</v>
      </c>
      <c r="G4455" s="24" t="s">
        <v>3856</v>
      </c>
      <c r="H4455" s="25" t="s">
        <v>15418</v>
      </c>
      <c r="I4455" s="24"/>
      <c r="J4455" s="24" t="s">
        <v>3048</v>
      </c>
      <c r="K4455" s="26">
        <v>46095</v>
      </c>
      <c r="L4455" s="26">
        <v>45734</v>
      </c>
      <c r="M4455" s="26">
        <v>46097</v>
      </c>
      <c r="N4455" s="24"/>
      <c r="O4455" s="26">
        <v>46097</v>
      </c>
      <c r="P4455" s="24" t="s">
        <v>3149</v>
      </c>
      <c r="Q4455" s="24" t="s">
        <v>3150</v>
      </c>
      <c r="R4455" s="24" t="s">
        <v>988</v>
      </c>
    </row>
    <row r="4456" spans="1:18" ht="27">
      <c r="A4456" s="24">
        <v>4455</v>
      </c>
      <c r="B4456" s="24" t="s">
        <v>15419</v>
      </c>
      <c r="C4456" s="29">
        <v>202617031351</v>
      </c>
      <c r="D4456" s="24" t="s">
        <v>202</v>
      </c>
      <c r="E4456" s="24" t="s">
        <v>15420</v>
      </c>
      <c r="F4456" s="24" t="s">
        <v>4009</v>
      </c>
      <c r="G4456" s="24" t="s">
        <v>15421</v>
      </c>
      <c r="H4456" s="25" t="s">
        <v>15422</v>
      </c>
      <c r="I4456" s="24"/>
      <c r="J4456" s="24" t="s">
        <v>3048</v>
      </c>
      <c r="K4456" s="26">
        <v>46092</v>
      </c>
      <c r="L4456" s="26">
        <v>45154</v>
      </c>
      <c r="M4456" s="26">
        <v>46097</v>
      </c>
      <c r="N4456" s="24"/>
      <c r="O4456" s="26">
        <v>46097</v>
      </c>
      <c r="P4456" s="24" t="s">
        <v>3435</v>
      </c>
      <c r="Q4456" s="24" t="s">
        <v>3159</v>
      </c>
      <c r="R4456" s="24" t="s">
        <v>988</v>
      </c>
    </row>
    <row r="4457" spans="1:18" ht="27">
      <c r="A4457" s="24">
        <v>4456</v>
      </c>
      <c r="B4457" s="24" t="s">
        <v>15423</v>
      </c>
      <c r="C4457" s="29">
        <v>202617031315</v>
      </c>
      <c r="D4457" s="24" t="s">
        <v>229</v>
      </c>
      <c r="E4457" s="24" t="s">
        <v>15424</v>
      </c>
      <c r="F4457" s="24" t="s">
        <v>3059</v>
      </c>
      <c r="G4457" s="24" t="s">
        <v>15425</v>
      </c>
      <c r="H4457" s="25" t="s">
        <v>15426</v>
      </c>
      <c r="I4457" s="24"/>
      <c r="J4457" s="24" t="s">
        <v>3048</v>
      </c>
      <c r="K4457" s="26">
        <v>46086</v>
      </c>
      <c r="L4457" s="26">
        <v>45156</v>
      </c>
      <c r="M4457" s="26">
        <v>46097</v>
      </c>
      <c r="N4457" s="24"/>
      <c r="O4457" s="26">
        <v>46097</v>
      </c>
      <c r="P4457" s="24" t="s">
        <v>3305</v>
      </c>
      <c r="Q4457" s="24" t="s">
        <v>3306</v>
      </c>
      <c r="R4457" s="24" t="s">
        <v>988</v>
      </c>
    </row>
    <row r="4458" spans="1:18" ht="66.599999999999994">
      <c r="A4458" s="24">
        <v>4457</v>
      </c>
      <c r="B4458" s="24" t="s">
        <v>15427</v>
      </c>
      <c r="C4458" s="29">
        <v>202647031676</v>
      </c>
      <c r="D4458" s="24" t="s">
        <v>35</v>
      </c>
      <c r="E4458" s="24" t="s">
        <v>15428</v>
      </c>
      <c r="F4458" s="24" t="s">
        <v>3091</v>
      </c>
      <c r="G4458" s="24" t="s">
        <v>3213</v>
      </c>
      <c r="H4458" s="25" t="s">
        <v>15429</v>
      </c>
      <c r="I4458" s="24"/>
      <c r="J4458" s="24" t="s">
        <v>3048</v>
      </c>
      <c r="K4458" s="26">
        <v>46093</v>
      </c>
      <c r="L4458" s="26">
        <v>45156</v>
      </c>
      <c r="M4458" s="26">
        <v>46097</v>
      </c>
      <c r="N4458" s="24"/>
      <c r="O4458" s="26">
        <v>46097</v>
      </c>
      <c r="P4458" s="24" t="s">
        <v>3968</v>
      </c>
      <c r="Q4458" s="24" t="s">
        <v>3969</v>
      </c>
      <c r="R4458" s="24" t="s">
        <v>988</v>
      </c>
    </row>
    <row r="4459" spans="1:18" ht="53.4">
      <c r="A4459" s="24">
        <v>4458</v>
      </c>
      <c r="B4459" s="24" t="s">
        <v>15430</v>
      </c>
      <c r="C4459" s="29">
        <v>202631031682</v>
      </c>
      <c r="D4459" s="24" t="s">
        <v>38</v>
      </c>
      <c r="E4459" s="24" t="s">
        <v>15431</v>
      </c>
      <c r="F4459" s="24" t="s">
        <v>3052</v>
      </c>
      <c r="G4459" s="24" t="s">
        <v>38</v>
      </c>
      <c r="H4459" s="25" t="s">
        <v>15432</v>
      </c>
      <c r="I4459" s="24" t="s">
        <v>23</v>
      </c>
      <c r="J4459" s="24" t="s">
        <v>3048</v>
      </c>
      <c r="K4459" s="26">
        <v>46029</v>
      </c>
      <c r="L4459" s="26">
        <v>46097</v>
      </c>
      <c r="M4459" s="26">
        <v>46097</v>
      </c>
      <c r="N4459" s="24"/>
      <c r="O4459" s="26">
        <v>46097</v>
      </c>
      <c r="P4459" s="24" t="s">
        <v>7101</v>
      </c>
      <c r="Q4459" s="24" t="s">
        <v>3225</v>
      </c>
      <c r="R4459" s="24" t="s">
        <v>988</v>
      </c>
    </row>
    <row r="4460" spans="1:18" ht="40.200000000000003">
      <c r="A4460" s="24">
        <v>4459</v>
      </c>
      <c r="B4460" s="24" t="s">
        <v>2405</v>
      </c>
      <c r="C4460" s="29">
        <v>202641031336</v>
      </c>
      <c r="D4460" s="24" t="s">
        <v>165</v>
      </c>
      <c r="E4460" s="24" t="s">
        <v>649</v>
      </c>
      <c r="F4460" s="24" t="s">
        <v>3052</v>
      </c>
      <c r="G4460" s="24" t="s">
        <v>3402</v>
      </c>
      <c r="H4460" s="25" t="s">
        <v>15433</v>
      </c>
      <c r="I4460" s="24" t="s">
        <v>3152</v>
      </c>
      <c r="J4460" s="24" t="s">
        <v>3048</v>
      </c>
      <c r="K4460" s="26">
        <v>45741</v>
      </c>
      <c r="L4460" s="26">
        <v>46097</v>
      </c>
      <c r="M4460" s="26">
        <v>46097</v>
      </c>
      <c r="N4460" s="26">
        <v>47042</v>
      </c>
      <c r="O4460" s="24"/>
      <c r="P4460" s="24" t="s">
        <v>3228</v>
      </c>
      <c r="Q4460" s="24" t="s">
        <v>3229</v>
      </c>
      <c r="R4460" s="24" t="s">
        <v>968</v>
      </c>
    </row>
    <row r="4461" spans="1:18" ht="27">
      <c r="A4461" s="24">
        <v>4460</v>
      </c>
      <c r="B4461" s="24" t="s">
        <v>15434</v>
      </c>
      <c r="C4461" s="29">
        <v>202614031368</v>
      </c>
      <c r="D4461" s="24" t="s">
        <v>187</v>
      </c>
      <c r="E4461" s="24" t="s">
        <v>15435</v>
      </c>
      <c r="F4461" s="24" t="s">
        <v>3045</v>
      </c>
      <c r="G4461" s="24" t="s">
        <v>4870</v>
      </c>
      <c r="H4461" s="25" t="s">
        <v>13978</v>
      </c>
      <c r="I4461" s="24"/>
      <c r="J4461" s="24" t="s">
        <v>3048</v>
      </c>
      <c r="K4461" s="26">
        <v>46091</v>
      </c>
      <c r="L4461" s="26">
        <v>45758</v>
      </c>
      <c r="M4461" s="26">
        <v>46097</v>
      </c>
      <c r="N4461" s="24"/>
      <c r="O4461" s="26">
        <v>46097</v>
      </c>
      <c r="P4461" s="24" t="s">
        <v>3284</v>
      </c>
      <c r="Q4461" s="24" t="s">
        <v>3285</v>
      </c>
      <c r="R4461" s="24" t="s">
        <v>988</v>
      </c>
    </row>
    <row r="4462" spans="1:18" ht="40.200000000000003">
      <c r="A4462" s="24">
        <v>4461</v>
      </c>
      <c r="B4462" s="24" t="s">
        <v>15436</v>
      </c>
      <c r="C4462" s="29">
        <v>202617031429</v>
      </c>
      <c r="D4462" s="24" t="s">
        <v>49</v>
      </c>
      <c r="E4462" s="24" t="s">
        <v>15437</v>
      </c>
      <c r="F4462" s="24" t="s">
        <v>3066</v>
      </c>
      <c r="G4462" s="24" t="s">
        <v>3067</v>
      </c>
      <c r="H4462" s="25" t="s">
        <v>15438</v>
      </c>
      <c r="I4462" s="24"/>
      <c r="J4462" s="24" t="s">
        <v>3048</v>
      </c>
      <c r="K4462" s="26">
        <v>45978</v>
      </c>
      <c r="L4462" s="26">
        <v>45313</v>
      </c>
      <c r="M4462" s="26">
        <v>46097</v>
      </c>
      <c r="N4462" s="24"/>
      <c r="O4462" s="26">
        <v>46097</v>
      </c>
      <c r="P4462" s="24" t="s">
        <v>3254</v>
      </c>
      <c r="Q4462" s="24" t="s">
        <v>3255</v>
      </c>
      <c r="R4462" s="24" t="s">
        <v>988</v>
      </c>
    </row>
    <row r="4463" spans="1:18" ht="40.200000000000003">
      <c r="A4463" s="24">
        <v>4462</v>
      </c>
      <c r="B4463" s="24" t="s">
        <v>15439</v>
      </c>
      <c r="C4463" s="29">
        <v>202617031295</v>
      </c>
      <c r="D4463" s="24" t="s">
        <v>137</v>
      </c>
      <c r="E4463" s="24" t="s">
        <v>15440</v>
      </c>
      <c r="F4463" s="24" t="s">
        <v>3312</v>
      </c>
      <c r="G4463" s="24" t="s">
        <v>15441</v>
      </c>
      <c r="H4463" s="25" t="s">
        <v>15442</v>
      </c>
      <c r="I4463" s="24"/>
      <c r="J4463" s="24" t="s">
        <v>3048</v>
      </c>
      <c r="K4463" s="26">
        <v>46080</v>
      </c>
      <c r="L4463" s="26">
        <v>45176</v>
      </c>
      <c r="M4463" s="26">
        <v>46097</v>
      </c>
      <c r="N4463" s="24"/>
      <c r="O4463" s="26">
        <v>46097</v>
      </c>
      <c r="P4463" s="24" t="s">
        <v>3135</v>
      </c>
      <c r="Q4463" s="24" t="s">
        <v>3136</v>
      </c>
      <c r="R4463" s="24" t="s">
        <v>988</v>
      </c>
    </row>
    <row r="4464" spans="1:18" ht="53.4">
      <c r="A4464" s="24">
        <v>4463</v>
      </c>
      <c r="B4464" s="24" t="s">
        <v>15443</v>
      </c>
      <c r="C4464" s="29">
        <v>202621031352</v>
      </c>
      <c r="D4464" s="24" t="s">
        <v>45</v>
      </c>
      <c r="E4464" s="24" t="s">
        <v>15444</v>
      </c>
      <c r="F4464" s="24" t="s">
        <v>3052</v>
      </c>
      <c r="G4464" s="24" t="s">
        <v>45</v>
      </c>
      <c r="H4464" s="25" t="s">
        <v>15445</v>
      </c>
      <c r="I4464" s="24" t="s">
        <v>23</v>
      </c>
      <c r="J4464" s="24" t="s">
        <v>3048</v>
      </c>
      <c r="K4464" s="26">
        <v>46072</v>
      </c>
      <c r="L4464" s="26">
        <v>46097</v>
      </c>
      <c r="M4464" s="26">
        <v>46097</v>
      </c>
      <c r="N4464" s="24"/>
      <c r="O4464" s="26">
        <v>46097</v>
      </c>
      <c r="P4464" s="24" t="s">
        <v>3289</v>
      </c>
      <c r="Q4464" s="24" t="s">
        <v>3290</v>
      </c>
      <c r="R4464" s="24" t="s">
        <v>988</v>
      </c>
    </row>
    <row r="4465" spans="1:18" ht="40.200000000000003">
      <c r="A4465" s="24">
        <v>4464</v>
      </c>
      <c r="B4465" s="24" t="s">
        <v>15446</v>
      </c>
      <c r="C4465" s="29">
        <v>202617031614</v>
      </c>
      <c r="D4465" s="24" t="s">
        <v>67</v>
      </c>
      <c r="E4465" s="24" t="s">
        <v>15447</v>
      </c>
      <c r="F4465" s="24" t="s">
        <v>3091</v>
      </c>
      <c r="G4465" s="24" t="s">
        <v>5656</v>
      </c>
      <c r="H4465" s="25" t="s">
        <v>15448</v>
      </c>
      <c r="I4465" s="24"/>
      <c r="J4465" s="24" t="s">
        <v>3048</v>
      </c>
      <c r="K4465" s="26">
        <v>46072</v>
      </c>
      <c r="L4465" s="26">
        <v>45163</v>
      </c>
      <c r="M4465" s="26">
        <v>46097</v>
      </c>
      <c r="N4465" s="24"/>
      <c r="O4465" s="26">
        <v>46097</v>
      </c>
      <c r="P4465" s="24" t="s">
        <v>3084</v>
      </c>
      <c r="Q4465" s="24" t="s">
        <v>3085</v>
      </c>
      <c r="R4465" s="24" t="s">
        <v>988</v>
      </c>
    </row>
    <row r="4466" spans="1:18" ht="40.200000000000003">
      <c r="A4466" s="24">
        <v>4465</v>
      </c>
      <c r="B4466" s="24" t="s">
        <v>915</v>
      </c>
      <c r="C4466" s="29">
        <v>202614031296</v>
      </c>
      <c r="D4466" s="24" t="s">
        <v>78</v>
      </c>
      <c r="E4466" s="24" t="s">
        <v>916</v>
      </c>
      <c r="F4466" s="24" t="s">
        <v>3066</v>
      </c>
      <c r="G4466" s="24" t="s">
        <v>3077</v>
      </c>
      <c r="H4466" s="25" t="s">
        <v>15449</v>
      </c>
      <c r="I4466" s="24"/>
      <c r="J4466" s="24" t="s">
        <v>3048</v>
      </c>
      <c r="K4466" s="26">
        <v>45985</v>
      </c>
      <c r="L4466" s="26">
        <v>45762</v>
      </c>
      <c r="M4466" s="26">
        <v>46097</v>
      </c>
      <c r="N4466" s="26">
        <v>46706</v>
      </c>
      <c r="O4466" s="24"/>
      <c r="P4466" s="24" t="s">
        <v>3284</v>
      </c>
      <c r="Q4466" s="24" t="s">
        <v>3285</v>
      </c>
      <c r="R4466" s="24" t="s">
        <v>650</v>
      </c>
    </row>
    <row r="4467" spans="1:18" ht="66.599999999999994">
      <c r="A4467" s="24">
        <v>4466</v>
      </c>
      <c r="B4467" s="24" t="s">
        <v>15450</v>
      </c>
      <c r="C4467" s="29">
        <v>202617031662</v>
      </c>
      <c r="D4467" s="24" t="s">
        <v>169</v>
      </c>
      <c r="E4467" s="24" t="s">
        <v>15451</v>
      </c>
      <c r="F4467" s="24" t="s">
        <v>3045</v>
      </c>
      <c r="G4467" s="24" t="s">
        <v>169</v>
      </c>
      <c r="H4467" s="25" t="s">
        <v>15452</v>
      </c>
      <c r="I4467" s="24"/>
      <c r="J4467" s="24" t="s">
        <v>3334</v>
      </c>
      <c r="K4467" s="26">
        <v>46093</v>
      </c>
      <c r="L4467" s="26">
        <v>46097</v>
      </c>
      <c r="M4467" s="26">
        <v>46097</v>
      </c>
      <c r="N4467" s="24"/>
      <c r="O4467" s="26">
        <v>46097</v>
      </c>
      <c r="P4467" s="24" t="s">
        <v>3289</v>
      </c>
      <c r="Q4467" s="24" t="s">
        <v>3290</v>
      </c>
      <c r="R4467" s="24" t="s">
        <v>988</v>
      </c>
    </row>
    <row r="4468" spans="1:18" ht="40.200000000000003">
      <c r="A4468" s="24">
        <v>4467</v>
      </c>
      <c r="B4468" s="24" t="s">
        <v>893</v>
      </c>
      <c r="C4468" s="29">
        <v>202644031565</v>
      </c>
      <c r="D4468" s="24" t="s">
        <v>194</v>
      </c>
      <c r="E4468" s="24" t="s">
        <v>894</v>
      </c>
      <c r="F4468" s="24" t="s">
        <v>3312</v>
      </c>
      <c r="G4468" s="24" t="s">
        <v>3891</v>
      </c>
      <c r="H4468" s="25" t="s">
        <v>15453</v>
      </c>
      <c r="I4468" s="24"/>
      <c r="J4468" s="24" t="s">
        <v>3048</v>
      </c>
      <c r="K4468" s="26">
        <v>46063</v>
      </c>
      <c r="L4468" s="26">
        <v>45743</v>
      </c>
      <c r="M4468" s="26">
        <v>46097</v>
      </c>
      <c r="N4468" s="26">
        <v>46687</v>
      </c>
      <c r="O4468" s="24"/>
      <c r="P4468" s="24" t="s">
        <v>3388</v>
      </c>
      <c r="Q4468" s="24" t="s">
        <v>3389</v>
      </c>
      <c r="R4468" s="24" t="s">
        <v>650</v>
      </c>
    </row>
    <row r="4469" spans="1:18" ht="27">
      <c r="A4469" s="24">
        <v>4468</v>
      </c>
      <c r="B4469" s="24" t="s">
        <v>2406</v>
      </c>
      <c r="C4469" s="29">
        <v>202611031246</v>
      </c>
      <c r="D4469" s="24" t="s">
        <v>54</v>
      </c>
      <c r="E4469" s="24" t="s">
        <v>2407</v>
      </c>
      <c r="F4469" s="24" t="s">
        <v>3091</v>
      </c>
      <c r="G4469" s="24" t="s">
        <v>54</v>
      </c>
      <c r="H4469" s="25" t="s">
        <v>15454</v>
      </c>
      <c r="I4469" s="24" t="s">
        <v>3152</v>
      </c>
      <c r="J4469" s="24" t="s">
        <v>8446</v>
      </c>
      <c r="K4469" s="26">
        <v>45980</v>
      </c>
      <c r="L4469" s="26">
        <v>46097</v>
      </c>
      <c r="M4469" s="26">
        <v>46097</v>
      </c>
      <c r="N4469" s="26">
        <v>47042</v>
      </c>
      <c r="O4469" s="24"/>
      <c r="P4469" s="24" t="s">
        <v>3397</v>
      </c>
      <c r="Q4469" s="24" t="s">
        <v>3398</v>
      </c>
      <c r="R4469" s="24" t="s">
        <v>968</v>
      </c>
    </row>
    <row r="4470" spans="1:18" ht="40.200000000000003">
      <c r="A4470" s="24">
        <v>4469</v>
      </c>
      <c r="B4470" s="24" t="s">
        <v>15455</v>
      </c>
      <c r="C4470" s="29">
        <v>202617031687</v>
      </c>
      <c r="D4470" s="24" t="s">
        <v>66</v>
      </c>
      <c r="E4470" s="24" t="s">
        <v>15456</v>
      </c>
      <c r="F4470" s="24" t="s">
        <v>3059</v>
      </c>
      <c r="G4470" s="24" t="s">
        <v>3455</v>
      </c>
      <c r="H4470" s="25" t="s">
        <v>15457</v>
      </c>
      <c r="I4470" s="24"/>
      <c r="J4470" s="24" t="s">
        <v>3048</v>
      </c>
      <c r="K4470" s="26">
        <v>46077</v>
      </c>
      <c r="L4470" s="26">
        <v>45215</v>
      </c>
      <c r="M4470" s="26">
        <v>46097</v>
      </c>
      <c r="N4470" s="24"/>
      <c r="O4470" s="26">
        <v>46097</v>
      </c>
      <c r="P4470" s="24" t="s">
        <v>3682</v>
      </c>
      <c r="Q4470" s="24" t="s">
        <v>3683</v>
      </c>
      <c r="R4470" s="24" t="s">
        <v>988</v>
      </c>
    </row>
    <row r="4471" spans="1:18" ht="40.200000000000003">
      <c r="A4471" s="24">
        <v>4470</v>
      </c>
      <c r="B4471" s="24" t="s">
        <v>15458</v>
      </c>
      <c r="C4471" s="29">
        <v>202647031383</v>
      </c>
      <c r="D4471" s="24" t="s">
        <v>31</v>
      </c>
      <c r="E4471" s="24" t="s">
        <v>15459</v>
      </c>
      <c r="F4471" s="24" t="s">
        <v>3091</v>
      </c>
      <c r="G4471" s="24" t="s">
        <v>31</v>
      </c>
      <c r="H4471" s="25" t="s">
        <v>15460</v>
      </c>
      <c r="I4471" s="24"/>
      <c r="J4471" s="24" t="s">
        <v>3048</v>
      </c>
      <c r="K4471" s="26">
        <v>46091</v>
      </c>
      <c r="L4471" s="26">
        <v>45267</v>
      </c>
      <c r="M4471" s="26">
        <v>46097</v>
      </c>
      <c r="N4471" s="24"/>
      <c r="O4471" s="26">
        <v>46097</v>
      </c>
      <c r="P4471" s="24" t="s">
        <v>3908</v>
      </c>
      <c r="Q4471" s="24" t="s">
        <v>3193</v>
      </c>
      <c r="R4471" s="24" t="s">
        <v>988</v>
      </c>
    </row>
    <row r="4472" spans="1:18" ht="40.200000000000003">
      <c r="A4472" s="24">
        <v>4471</v>
      </c>
      <c r="B4472" s="24" t="s">
        <v>15461</v>
      </c>
      <c r="C4472" s="29">
        <v>202647031430</v>
      </c>
      <c r="D4472" s="24" t="s">
        <v>31</v>
      </c>
      <c r="E4472" s="24" t="s">
        <v>15462</v>
      </c>
      <c r="F4472" s="24" t="s">
        <v>3091</v>
      </c>
      <c r="G4472" s="24" t="s">
        <v>31</v>
      </c>
      <c r="H4472" s="25" t="s">
        <v>15463</v>
      </c>
      <c r="I4472" s="24"/>
      <c r="J4472" s="24" t="s">
        <v>3048</v>
      </c>
      <c r="K4472" s="26">
        <v>46091</v>
      </c>
      <c r="L4472" s="26">
        <v>45267</v>
      </c>
      <c r="M4472" s="26">
        <v>46097</v>
      </c>
      <c r="N4472" s="24"/>
      <c r="O4472" s="26">
        <v>46097</v>
      </c>
      <c r="P4472" s="24" t="s">
        <v>3272</v>
      </c>
      <c r="Q4472" s="24" t="s">
        <v>3273</v>
      </c>
      <c r="R4472" s="24" t="s">
        <v>988</v>
      </c>
    </row>
    <row r="4473" spans="1:18" ht="40.200000000000003">
      <c r="A4473" s="24">
        <v>4472</v>
      </c>
      <c r="B4473" s="24" t="s">
        <v>15464</v>
      </c>
      <c r="C4473" s="29">
        <v>202628031358</v>
      </c>
      <c r="D4473" s="24" t="s">
        <v>31</v>
      </c>
      <c r="E4473" s="24" t="s">
        <v>15465</v>
      </c>
      <c r="F4473" s="24" t="s">
        <v>3091</v>
      </c>
      <c r="G4473" s="24" t="s">
        <v>31</v>
      </c>
      <c r="H4473" s="25" t="s">
        <v>15466</v>
      </c>
      <c r="I4473" s="24"/>
      <c r="J4473" s="24" t="s">
        <v>3048</v>
      </c>
      <c r="K4473" s="26">
        <v>46091</v>
      </c>
      <c r="L4473" s="26">
        <v>46097</v>
      </c>
      <c r="M4473" s="26">
        <v>46097</v>
      </c>
      <c r="N4473" s="24"/>
      <c r="O4473" s="26">
        <v>46097</v>
      </c>
      <c r="P4473" s="24" t="s">
        <v>3192</v>
      </c>
      <c r="Q4473" s="24" t="s">
        <v>3193</v>
      </c>
      <c r="R4473" s="24" t="s">
        <v>988</v>
      </c>
    </row>
    <row r="4474" spans="1:18" ht="27">
      <c r="A4474" s="24">
        <v>4473</v>
      </c>
      <c r="B4474" s="24" t="s">
        <v>15467</v>
      </c>
      <c r="C4474" s="29">
        <v>202647031716</v>
      </c>
      <c r="D4474" s="24" t="s">
        <v>31</v>
      </c>
      <c r="E4474" s="24" t="s">
        <v>15468</v>
      </c>
      <c r="F4474" s="24" t="s">
        <v>3091</v>
      </c>
      <c r="G4474" s="24" t="s">
        <v>31</v>
      </c>
      <c r="H4474" s="25" t="s">
        <v>15469</v>
      </c>
      <c r="I4474" s="24"/>
      <c r="J4474" s="24" t="s">
        <v>3048</v>
      </c>
      <c r="K4474" s="26">
        <v>46091</v>
      </c>
      <c r="L4474" s="26">
        <v>45265</v>
      </c>
      <c r="M4474" s="26">
        <v>46097</v>
      </c>
      <c r="N4474" s="24"/>
      <c r="O4474" s="26">
        <v>46097</v>
      </c>
      <c r="P4474" s="24" t="s">
        <v>4022</v>
      </c>
      <c r="Q4474" s="24" t="s">
        <v>3104</v>
      </c>
      <c r="R4474" s="24" t="s">
        <v>988</v>
      </c>
    </row>
    <row r="4475" spans="1:18" ht="66.599999999999994">
      <c r="A4475" s="24">
        <v>4474</v>
      </c>
      <c r="B4475" s="24" t="s">
        <v>15470</v>
      </c>
      <c r="C4475" s="29">
        <v>202617031372</v>
      </c>
      <c r="D4475" s="24" t="s">
        <v>34</v>
      </c>
      <c r="E4475" s="24" t="s">
        <v>15471</v>
      </c>
      <c r="F4475" s="24" t="s">
        <v>3066</v>
      </c>
      <c r="G4475" s="24" t="s">
        <v>3067</v>
      </c>
      <c r="H4475" s="25" t="s">
        <v>15472</v>
      </c>
      <c r="I4475" s="24"/>
      <c r="J4475" s="24" t="s">
        <v>3048</v>
      </c>
      <c r="K4475" s="26">
        <v>46093</v>
      </c>
      <c r="L4475" s="26">
        <v>45205</v>
      </c>
      <c r="M4475" s="26">
        <v>46097</v>
      </c>
      <c r="N4475" s="24"/>
      <c r="O4475" s="26">
        <v>46097</v>
      </c>
      <c r="P4475" s="24" t="s">
        <v>3173</v>
      </c>
      <c r="Q4475" s="24" t="s">
        <v>3174</v>
      </c>
      <c r="R4475" s="24" t="s">
        <v>988</v>
      </c>
    </row>
    <row r="4476" spans="1:18" ht="40.200000000000003">
      <c r="A4476" s="24">
        <v>4475</v>
      </c>
      <c r="B4476" s="24" t="s">
        <v>15473</v>
      </c>
      <c r="C4476" s="29">
        <v>202644031746</v>
      </c>
      <c r="D4476" s="24" t="s">
        <v>43</v>
      </c>
      <c r="E4476" s="24" t="s">
        <v>15474</v>
      </c>
      <c r="F4476" s="24" t="s">
        <v>3052</v>
      </c>
      <c r="G4476" s="24" t="s">
        <v>43</v>
      </c>
      <c r="H4476" s="25" t="s">
        <v>15475</v>
      </c>
      <c r="I4476" s="24"/>
      <c r="J4476" s="24" t="s">
        <v>3048</v>
      </c>
      <c r="K4476" s="26">
        <v>46002</v>
      </c>
      <c r="L4476" s="26">
        <v>46077</v>
      </c>
      <c r="M4476" s="26">
        <v>46097</v>
      </c>
      <c r="N4476" s="24"/>
      <c r="O4476" s="26">
        <v>46097</v>
      </c>
      <c r="P4476" s="24" t="s">
        <v>3069</v>
      </c>
      <c r="Q4476" s="24" t="s">
        <v>3070</v>
      </c>
      <c r="R4476" s="24" t="s">
        <v>988</v>
      </c>
    </row>
    <row r="4477" spans="1:18" ht="53.4">
      <c r="A4477" s="24">
        <v>4476</v>
      </c>
      <c r="B4477" s="24" t="s">
        <v>15476</v>
      </c>
      <c r="C4477" s="29">
        <v>202614032291</v>
      </c>
      <c r="D4477" s="24" t="s">
        <v>39</v>
      </c>
      <c r="E4477" s="24" t="s">
        <v>15477</v>
      </c>
      <c r="F4477" s="24" t="s">
        <v>3165</v>
      </c>
      <c r="G4477" s="24" t="s">
        <v>3166</v>
      </c>
      <c r="H4477" s="25" t="s">
        <v>15478</v>
      </c>
      <c r="I4477" s="24"/>
      <c r="J4477" s="24" t="s">
        <v>3048</v>
      </c>
      <c r="K4477" s="26">
        <v>46079</v>
      </c>
      <c r="L4477" s="26">
        <v>45792</v>
      </c>
      <c r="M4477" s="26">
        <v>46098</v>
      </c>
      <c r="N4477" s="24"/>
      <c r="O4477" s="26">
        <v>46098</v>
      </c>
      <c r="P4477" s="24" t="s">
        <v>3254</v>
      </c>
      <c r="Q4477" s="24" t="s">
        <v>3255</v>
      </c>
      <c r="R4477" s="24" t="s">
        <v>988</v>
      </c>
    </row>
    <row r="4478" spans="1:18" ht="27">
      <c r="A4478" s="24">
        <v>4477</v>
      </c>
      <c r="B4478" s="24" t="s">
        <v>15479</v>
      </c>
      <c r="C4478" s="29">
        <v>202647032085</v>
      </c>
      <c r="D4478" s="24" t="s">
        <v>612</v>
      </c>
      <c r="E4478" s="24" t="s">
        <v>15480</v>
      </c>
      <c r="F4478" s="24" t="s">
        <v>3059</v>
      </c>
      <c r="G4478" s="24" t="s">
        <v>15481</v>
      </c>
      <c r="H4478" s="25" t="s">
        <v>15482</v>
      </c>
      <c r="I4478" s="24"/>
      <c r="J4478" s="24" t="s">
        <v>3048</v>
      </c>
      <c r="K4478" s="26">
        <v>46050</v>
      </c>
      <c r="L4478" s="26">
        <v>45163</v>
      </c>
      <c r="M4478" s="26">
        <v>46098</v>
      </c>
      <c r="N4478" s="24"/>
      <c r="O4478" s="26">
        <v>46098</v>
      </c>
      <c r="P4478" s="24" t="s">
        <v>3120</v>
      </c>
      <c r="Q4478" s="24" t="s">
        <v>3121</v>
      </c>
      <c r="R4478" s="24" t="s">
        <v>988</v>
      </c>
    </row>
    <row r="4479" spans="1:18" ht="79.8">
      <c r="A4479" s="24">
        <v>4478</v>
      </c>
      <c r="B4479" s="24" t="s">
        <v>2412</v>
      </c>
      <c r="C4479" s="29">
        <v>202641031825</v>
      </c>
      <c r="D4479" s="24" t="s">
        <v>37</v>
      </c>
      <c r="E4479" s="24" t="s">
        <v>2413</v>
      </c>
      <c r="F4479" s="24" t="s">
        <v>3059</v>
      </c>
      <c r="G4479" s="24" t="s">
        <v>3330</v>
      </c>
      <c r="H4479" s="25" t="s">
        <v>15483</v>
      </c>
      <c r="I4479" s="24" t="s">
        <v>23</v>
      </c>
      <c r="J4479" s="24" t="s">
        <v>3048</v>
      </c>
      <c r="K4479" s="26">
        <v>46036</v>
      </c>
      <c r="L4479" s="26">
        <v>46098</v>
      </c>
      <c r="M4479" s="26">
        <v>46098</v>
      </c>
      <c r="N4479" s="26">
        <v>47043</v>
      </c>
      <c r="O4479" s="24"/>
      <c r="P4479" s="24" t="s">
        <v>3069</v>
      </c>
      <c r="Q4479" s="24" t="s">
        <v>3070</v>
      </c>
      <c r="R4479" s="24" t="s">
        <v>974</v>
      </c>
    </row>
    <row r="4480" spans="1:18" ht="40.200000000000003">
      <c r="A4480" s="24">
        <v>4479</v>
      </c>
      <c r="B4480" s="24" t="s">
        <v>15484</v>
      </c>
      <c r="C4480" s="29">
        <v>202617032059</v>
      </c>
      <c r="D4480" s="24" t="s">
        <v>119</v>
      </c>
      <c r="E4480" s="24" t="s">
        <v>15485</v>
      </c>
      <c r="F4480" s="24" t="s">
        <v>3091</v>
      </c>
      <c r="G4480" s="24" t="s">
        <v>15486</v>
      </c>
      <c r="H4480" s="25" t="s">
        <v>15487</v>
      </c>
      <c r="I4480" s="24"/>
      <c r="J4480" s="24" t="s">
        <v>3048</v>
      </c>
      <c r="K4480" s="26">
        <v>46055</v>
      </c>
      <c r="L4480" s="26">
        <v>45156</v>
      </c>
      <c r="M4480" s="26">
        <v>46098</v>
      </c>
      <c r="N4480" s="24"/>
      <c r="O4480" s="26">
        <v>46098</v>
      </c>
      <c r="P4480" s="24" t="s">
        <v>3968</v>
      </c>
      <c r="Q4480" s="24" t="s">
        <v>3969</v>
      </c>
      <c r="R4480" s="24" t="s">
        <v>988</v>
      </c>
    </row>
    <row r="4481" spans="1:18" ht="40.200000000000003">
      <c r="A4481" s="24">
        <v>4480</v>
      </c>
      <c r="B4481" s="24" t="s">
        <v>15488</v>
      </c>
      <c r="C4481" s="29">
        <v>202644032097</v>
      </c>
      <c r="D4481" s="24" t="s">
        <v>95</v>
      </c>
      <c r="E4481" s="24" t="s">
        <v>15489</v>
      </c>
      <c r="F4481" s="24" t="s">
        <v>3059</v>
      </c>
      <c r="G4481" s="24" t="s">
        <v>3060</v>
      </c>
      <c r="H4481" s="25" t="s">
        <v>15490</v>
      </c>
      <c r="I4481" s="24"/>
      <c r="J4481" s="24" t="s">
        <v>3048</v>
      </c>
      <c r="K4481" s="26">
        <v>46079</v>
      </c>
      <c r="L4481" s="26">
        <v>45735</v>
      </c>
      <c r="M4481" s="26">
        <v>46098</v>
      </c>
      <c r="N4481" s="24"/>
      <c r="O4481" s="26">
        <v>46098</v>
      </c>
      <c r="P4481" s="24" t="s">
        <v>3062</v>
      </c>
      <c r="Q4481" s="24" t="s">
        <v>3063</v>
      </c>
      <c r="R4481" s="24" t="s">
        <v>988</v>
      </c>
    </row>
    <row r="4482" spans="1:18" ht="53.4">
      <c r="A4482" s="24">
        <v>4481</v>
      </c>
      <c r="B4482" s="24" t="s">
        <v>897</v>
      </c>
      <c r="C4482" s="29">
        <v>202644032129</v>
      </c>
      <c r="D4482" s="24" t="s">
        <v>58</v>
      </c>
      <c r="E4482" s="24" t="s">
        <v>898</v>
      </c>
      <c r="F4482" s="24" t="s">
        <v>3312</v>
      </c>
      <c r="G4482" s="24" t="s">
        <v>3576</v>
      </c>
      <c r="H4482" s="25" t="s">
        <v>15491</v>
      </c>
      <c r="I4482" s="24"/>
      <c r="J4482" s="24" t="s">
        <v>3048</v>
      </c>
      <c r="K4482" s="26">
        <v>46062</v>
      </c>
      <c r="L4482" s="26">
        <v>45744</v>
      </c>
      <c r="M4482" s="26">
        <v>46098</v>
      </c>
      <c r="N4482" s="26">
        <v>46688</v>
      </c>
      <c r="O4482" s="24"/>
      <c r="P4482" s="24" t="s">
        <v>3893</v>
      </c>
      <c r="Q4482" s="24" t="s">
        <v>3894</v>
      </c>
      <c r="R4482" s="24" t="s">
        <v>650</v>
      </c>
    </row>
    <row r="4483" spans="1:18" ht="40.200000000000003">
      <c r="A4483" s="24">
        <v>4482</v>
      </c>
      <c r="B4483" s="24" t="s">
        <v>15492</v>
      </c>
      <c r="C4483" s="29">
        <v>202617032127</v>
      </c>
      <c r="D4483" s="24" t="s">
        <v>549</v>
      </c>
      <c r="E4483" s="24" t="s">
        <v>15493</v>
      </c>
      <c r="F4483" s="24" t="s">
        <v>3045</v>
      </c>
      <c r="G4483" s="24" t="s">
        <v>15494</v>
      </c>
      <c r="H4483" s="25" t="s">
        <v>15495</v>
      </c>
      <c r="I4483" s="24"/>
      <c r="J4483" s="24" t="s">
        <v>3048</v>
      </c>
      <c r="K4483" s="26">
        <v>45967</v>
      </c>
      <c r="L4483" s="26">
        <v>45166</v>
      </c>
      <c r="M4483" s="26">
        <v>46098</v>
      </c>
      <c r="N4483" s="24"/>
      <c r="O4483" s="26">
        <v>46099</v>
      </c>
      <c r="P4483" s="24" t="s">
        <v>3315</v>
      </c>
      <c r="Q4483" s="24" t="s">
        <v>3316</v>
      </c>
      <c r="R4483" s="24" t="s">
        <v>988</v>
      </c>
    </row>
    <row r="4484" spans="1:18" ht="27">
      <c r="A4484" s="24">
        <v>4483</v>
      </c>
      <c r="B4484" s="24" t="s">
        <v>15496</v>
      </c>
      <c r="C4484" s="29">
        <v>202647031894</v>
      </c>
      <c r="D4484" s="24" t="s">
        <v>371</v>
      </c>
      <c r="E4484" s="24" t="s">
        <v>15497</v>
      </c>
      <c r="F4484" s="24" t="s">
        <v>3045</v>
      </c>
      <c r="G4484" s="24" t="s">
        <v>15498</v>
      </c>
      <c r="H4484" s="25" t="s">
        <v>15499</v>
      </c>
      <c r="I4484" s="24"/>
      <c r="J4484" s="24" t="s">
        <v>3048</v>
      </c>
      <c r="K4484" s="26">
        <v>46063</v>
      </c>
      <c r="L4484" s="26">
        <v>45161</v>
      </c>
      <c r="M4484" s="26">
        <v>46098</v>
      </c>
      <c r="N4484" s="24"/>
      <c r="O4484" s="26">
        <v>46098</v>
      </c>
      <c r="P4484" s="24" t="s">
        <v>3224</v>
      </c>
      <c r="Q4484" s="24" t="s">
        <v>3225</v>
      </c>
      <c r="R4484" s="24" t="s">
        <v>988</v>
      </c>
    </row>
    <row r="4485" spans="1:18" ht="40.200000000000003">
      <c r="A4485" s="24">
        <v>4484</v>
      </c>
      <c r="B4485" s="24" t="s">
        <v>15500</v>
      </c>
      <c r="C4485" s="29">
        <v>202617031942</v>
      </c>
      <c r="D4485" s="24" t="s">
        <v>49</v>
      </c>
      <c r="E4485" s="24" t="s">
        <v>15501</v>
      </c>
      <c r="F4485" s="24" t="s">
        <v>3066</v>
      </c>
      <c r="G4485" s="24" t="s">
        <v>3067</v>
      </c>
      <c r="H4485" s="25" t="s">
        <v>15502</v>
      </c>
      <c r="I4485" s="24"/>
      <c r="J4485" s="24" t="s">
        <v>3048</v>
      </c>
      <c r="K4485" s="26">
        <v>45804</v>
      </c>
      <c r="L4485" s="26">
        <v>45301</v>
      </c>
      <c r="M4485" s="26">
        <v>46098</v>
      </c>
      <c r="N4485" s="24"/>
      <c r="O4485" s="26">
        <v>46098</v>
      </c>
      <c r="P4485" s="24" t="s">
        <v>3233</v>
      </c>
      <c r="Q4485" s="24" t="s">
        <v>3234</v>
      </c>
      <c r="R4485" s="24" t="s">
        <v>988</v>
      </c>
    </row>
    <row r="4486" spans="1:18" ht="53.4">
      <c r="A4486" s="24">
        <v>4485</v>
      </c>
      <c r="B4486" s="24" t="s">
        <v>15503</v>
      </c>
      <c r="C4486" s="29">
        <v>202647032077</v>
      </c>
      <c r="D4486" s="24" t="s">
        <v>274</v>
      </c>
      <c r="E4486" s="24" t="s">
        <v>15504</v>
      </c>
      <c r="F4486" s="24" t="s">
        <v>5280</v>
      </c>
      <c r="G4486" s="24" t="s">
        <v>15505</v>
      </c>
      <c r="H4486" s="25" t="s">
        <v>15506</v>
      </c>
      <c r="I4486" s="24"/>
      <c r="J4486" s="24" t="s">
        <v>3048</v>
      </c>
      <c r="K4486" s="26">
        <v>46087</v>
      </c>
      <c r="L4486" s="26">
        <v>45142</v>
      </c>
      <c r="M4486" s="26">
        <v>46098</v>
      </c>
      <c r="N4486" s="24"/>
      <c r="O4486" s="26">
        <v>46098</v>
      </c>
      <c r="P4486" s="24" t="s">
        <v>3120</v>
      </c>
      <c r="Q4486" s="24" t="s">
        <v>3121</v>
      </c>
      <c r="R4486" s="24" t="s">
        <v>988</v>
      </c>
    </row>
    <row r="4487" spans="1:18" ht="40.200000000000003">
      <c r="A4487" s="24">
        <v>4486</v>
      </c>
      <c r="B4487" s="24" t="s">
        <v>15507</v>
      </c>
      <c r="C4487" s="29">
        <v>202647032157</v>
      </c>
      <c r="D4487" s="24" t="s">
        <v>84</v>
      </c>
      <c r="E4487" s="24" t="s">
        <v>15508</v>
      </c>
      <c r="F4487" s="24" t="s">
        <v>3091</v>
      </c>
      <c r="G4487" s="24" t="s">
        <v>84</v>
      </c>
      <c r="H4487" s="25" t="s">
        <v>15509</v>
      </c>
      <c r="I4487" s="24"/>
      <c r="J4487" s="24" t="s">
        <v>3048</v>
      </c>
      <c r="K4487" s="26">
        <v>46063</v>
      </c>
      <c r="L4487" s="26">
        <v>45170</v>
      </c>
      <c r="M4487" s="26">
        <v>46098</v>
      </c>
      <c r="N4487" s="24"/>
      <c r="O4487" s="26">
        <v>46098</v>
      </c>
      <c r="P4487" s="24" t="s">
        <v>3414</v>
      </c>
      <c r="Q4487" s="24" t="s">
        <v>3415</v>
      </c>
      <c r="R4487" s="24" t="s">
        <v>988</v>
      </c>
    </row>
    <row r="4488" spans="1:18" ht="27">
      <c r="A4488" s="24">
        <v>4487</v>
      </c>
      <c r="B4488" s="24" t="s">
        <v>15510</v>
      </c>
      <c r="C4488" s="29">
        <v>202643032368</v>
      </c>
      <c r="D4488" s="24" t="s">
        <v>44</v>
      </c>
      <c r="E4488" s="24" t="s">
        <v>15511</v>
      </c>
      <c r="F4488" s="24" t="s">
        <v>3052</v>
      </c>
      <c r="G4488" s="24" t="s">
        <v>3408</v>
      </c>
      <c r="H4488" s="25" t="s">
        <v>15512</v>
      </c>
      <c r="I4488" s="24"/>
      <c r="J4488" s="24" t="s">
        <v>3334</v>
      </c>
      <c r="K4488" s="26">
        <v>45905</v>
      </c>
      <c r="L4488" s="26">
        <v>46098</v>
      </c>
      <c r="M4488" s="26">
        <v>46098</v>
      </c>
      <c r="N4488" s="24"/>
      <c r="O4488" s="26">
        <v>46098</v>
      </c>
      <c r="P4488" s="24" t="s">
        <v>3069</v>
      </c>
      <c r="Q4488" s="24" t="s">
        <v>3070</v>
      </c>
      <c r="R4488" s="24" t="s">
        <v>988</v>
      </c>
    </row>
    <row r="4489" spans="1:18" ht="40.200000000000003">
      <c r="A4489" s="24">
        <v>4488</v>
      </c>
      <c r="B4489" s="24" t="s">
        <v>15513</v>
      </c>
      <c r="C4489" s="29">
        <v>202631032223</v>
      </c>
      <c r="D4489" s="24" t="s">
        <v>38</v>
      </c>
      <c r="E4489" s="24" t="s">
        <v>15514</v>
      </c>
      <c r="F4489" s="24" t="s">
        <v>3052</v>
      </c>
      <c r="G4489" s="24" t="s">
        <v>38</v>
      </c>
      <c r="H4489" s="25" t="s">
        <v>15515</v>
      </c>
      <c r="I4489" s="24" t="s">
        <v>23</v>
      </c>
      <c r="J4489" s="24" t="s">
        <v>3048</v>
      </c>
      <c r="K4489" s="26">
        <v>46024</v>
      </c>
      <c r="L4489" s="26">
        <v>46098</v>
      </c>
      <c r="M4489" s="26">
        <v>46098</v>
      </c>
      <c r="N4489" s="24"/>
      <c r="O4489" s="26">
        <v>46098</v>
      </c>
      <c r="P4489" s="24" t="s">
        <v>4022</v>
      </c>
      <c r="Q4489" s="24" t="s">
        <v>3104</v>
      </c>
      <c r="R4489" s="24" t="s">
        <v>988</v>
      </c>
    </row>
    <row r="4490" spans="1:18" ht="40.200000000000003">
      <c r="A4490" s="24">
        <v>4489</v>
      </c>
      <c r="B4490" s="24" t="s">
        <v>15516</v>
      </c>
      <c r="C4490" s="29">
        <v>202617032153</v>
      </c>
      <c r="D4490" s="24" t="s">
        <v>35</v>
      </c>
      <c r="E4490" s="24" t="s">
        <v>15517</v>
      </c>
      <c r="F4490" s="24" t="s">
        <v>3091</v>
      </c>
      <c r="G4490" s="24" t="s">
        <v>3213</v>
      </c>
      <c r="H4490" s="25" t="s">
        <v>15518</v>
      </c>
      <c r="I4490" s="24"/>
      <c r="J4490" s="24" t="s">
        <v>3048</v>
      </c>
      <c r="K4490" s="26">
        <v>46066</v>
      </c>
      <c r="L4490" s="26">
        <v>45174</v>
      </c>
      <c r="M4490" s="26">
        <v>46098</v>
      </c>
      <c r="N4490" s="24"/>
      <c r="O4490" s="26">
        <v>46098</v>
      </c>
      <c r="P4490" s="24" t="s">
        <v>3634</v>
      </c>
      <c r="Q4490" s="24" t="s">
        <v>3322</v>
      </c>
      <c r="R4490" s="24" t="s">
        <v>988</v>
      </c>
    </row>
    <row r="4491" spans="1:18" ht="40.200000000000003">
      <c r="A4491" s="24">
        <v>4490</v>
      </c>
      <c r="B4491" s="24" t="s">
        <v>15519</v>
      </c>
      <c r="C4491" s="29">
        <v>202617032094</v>
      </c>
      <c r="D4491" s="24" t="s">
        <v>146</v>
      </c>
      <c r="E4491" s="24" t="s">
        <v>15520</v>
      </c>
      <c r="F4491" s="24" t="s">
        <v>3091</v>
      </c>
      <c r="G4491" s="24" t="s">
        <v>15521</v>
      </c>
      <c r="H4491" s="25" t="s">
        <v>15522</v>
      </c>
      <c r="I4491" s="24"/>
      <c r="J4491" s="24" t="s">
        <v>3048</v>
      </c>
      <c r="K4491" s="26">
        <v>46057</v>
      </c>
      <c r="L4491" s="26">
        <v>45159</v>
      </c>
      <c r="M4491" s="26">
        <v>46098</v>
      </c>
      <c r="N4491" s="24"/>
      <c r="O4491" s="26">
        <v>46098</v>
      </c>
      <c r="P4491" s="24" t="s">
        <v>3084</v>
      </c>
      <c r="Q4491" s="24" t="s">
        <v>3085</v>
      </c>
      <c r="R4491" s="24" t="s">
        <v>988</v>
      </c>
    </row>
    <row r="4492" spans="1:18" ht="40.200000000000003">
      <c r="A4492" s="24">
        <v>4491</v>
      </c>
      <c r="B4492" s="24" t="s">
        <v>15523</v>
      </c>
      <c r="C4492" s="29">
        <v>202617032072</v>
      </c>
      <c r="D4492" s="24" t="s">
        <v>67</v>
      </c>
      <c r="E4492" s="24" t="s">
        <v>15524</v>
      </c>
      <c r="F4492" s="24" t="s">
        <v>3091</v>
      </c>
      <c r="G4492" s="24" t="s">
        <v>5656</v>
      </c>
      <c r="H4492" s="25" t="s">
        <v>15525</v>
      </c>
      <c r="I4492" s="24"/>
      <c r="J4492" s="24" t="s">
        <v>3048</v>
      </c>
      <c r="K4492" s="26">
        <v>46072</v>
      </c>
      <c r="L4492" s="26">
        <v>45163</v>
      </c>
      <c r="M4492" s="26">
        <v>46098</v>
      </c>
      <c r="N4492" s="24"/>
      <c r="O4492" s="26">
        <v>46098</v>
      </c>
      <c r="P4492" s="24" t="s">
        <v>3084</v>
      </c>
      <c r="Q4492" s="24" t="s">
        <v>3085</v>
      </c>
      <c r="R4492" s="24" t="s">
        <v>988</v>
      </c>
    </row>
    <row r="4493" spans="1:18" ht="40.200000000000003">
      <c r="A4493" s="24">
        <v>4492</v>
      </c>
      <c r="B4493" s="24" t="s">
        <v>15526</v>
      </c>
      <c r="C4493" s="29">
        <v>202647032304</v>
      </c>
      <c r="D4493" s="24" t="s">
        <v>192</v>
      </c>
      <c r="E4493" s="24" t="s">
        <v>15527</v>
      </c>
      <c r="F4493" s="24" t="s">
        <v>4630</v>
      </c>
      <c r="G4493" s="24" t="s">
        <v>192</v>
      </c>
      <c r="H4493" s="25" t="s">
        <v>15528</v>
      </c>
      <c r="I4493" s="24"/>
      <c r="J4493" s="24" t="s">
        <v>3048</v>
      </c>
      <c r="K4493" s="26">
        <v>46078</v>
      </c>
      <c r="L4493" s="26">
        <v>45177</v>
      </c>
      <c r="M4493" s="26">
        <v>46098</v>
      </c>
      <c r="N4493" s="24"/>
      <c r="O4493" s="26">
        <v>46098</v>
      </c>
      <c r="P4493" s="24" t="s">
        <v>3278</v>
      </c>
      <c r="Q4493" s="24" t="s">
        <v>3279</v>
      </c>
      <c r="R4493" s="24" t="s">
        <v>988</v>
      </c>
    </row>
    <row r="4494" spans="1:18" ht="53.4">
      <c r="A4494" s="24">
        <v>4493</v>
      </c>
      <c r="B4494" s="24" t="s">
        <v>15529</v>
      </c>
      <c r="C4494" s="29">
        <v>202617031937</v>
      </c>
      <c r="D4494" s="24" t="s">
        <v>55</v>
      </c>
      <c r="E4494" s="24" t="s">
        <v>15530</v>
      </c>
      <c r="F4494" s="24" t="s">
        <v>3091</v>
      </c>
      <c r="G4494" s="24" t="s">
        <v>4429</v>
      </c>
      <c r="H4494" s="25" t="s">
        <v>15531</v>
      </c>
      <c r="I4494" s="24"/>
      <c r="J4494" s="24" t="s">
        <v>3048</v>
      </c>
      <c r="K4494" s="26">
        <v>46090</v>
      </c>
      <c r="L4494" s="26">
        <v>46098</v>
      </c>
      <c r="M4494" s="26">
        <v>46098</v>
      </c>
      <c r="N4494" s="24"/>
      <c r="O4494" s="26">
        <v>46098</v>
      </c>
      <c r="P4494" s="24" t="s">
        <v>3141</v>
      </c>
      <c r="Q4494" s="24" t="s">
        <v>3142</v>
      </c>
      <c r="R4494" s="24" t="s">
        <v>988</v>
      </c>
    </row>
    <row r="4495" spans="1:18" ht="53.4">
      <c r="A4495" s="24">
        <v>4494</v>
      </c>
      <c r="B4495" s="24" t="s">
        <v>15532</v>
      </c>
      <c r="C4495" s="29">
        <v>202614031871</v>
      </c>
      <c r="D4495" s="24" t="s">
        <v>55</v>
      </c>
      <c r="E4495" s="24" t="s">
        <v>15533</v>
      </c>
      <c r="F4495" s="24" t="s">
        <v>3091</v>
      </c>
      <c r="G4495" s="24" t="s">
        <v>4429</v>
      </c>
      <c r="H4495" s="25" t="s">
        <v>15534</v>
      </c>
      <c r="I4495" s="24"/>
      <c r="J4495" s="24" t="s">
        <v>3048</v>
      </c>
      <c r="K4495" s="26">
        <v>46093</v>
      </c>
      <c r="L4495" s="26">
        <v>45756</v>
      </c>
      <c r="M4495" s="26">
        <v>46098</v>
      </c>
      <c r="N4495" s="24"/>
      <c r="O4495" s="26">
        <v>46098</v>
      </c>
      <c r="P4495" s="24" t="s">
        <v>3305</v>
      </c>
      <c r="Q4495" s="24" t="s">
        <v>3306</v>
      </c>
      <c r="R4495" s="24" t="s">
        <v>988</v>
      </c>
    </row>
    <row r="4496" spans="1:18" ht="53.4">
      <c r="A4496" s="24">
        <v>4495</v>
      </c>
      <c r="B4496" s="24" t="s">
        <v>15535</v>
      </c>
      <c r="C4496" s="29">
        <v>202611032177</v>
      </c>
      <c r="D4496" s="24" t="s">
        <v>62</v>
      </c>
      <c r="E4496" s="24" t="s">
        <v>15536</v>
      </c>
      <c r="F4496" s="24" t="s">
        <v>3052</v>
      </c>
      <c r="G4496" s="24" t="s">
        <v>5094</v>
      </c>
      <c r="H4496" s="25" t="s">
        <v>15537</v>
      </c>
      <c r="I4496" s="24" t="s">
        <v>23</v>
      </c>
      <c r="J4496" s="24" t="s">
        <v>3048</v>
      </c>
      <c r="K4496" s="26">
        <v>46052</v>
      </c>
      <c r="L4496" s="26">
        <v>46098</v>
      </c>
      <c r="M4496" s="26">
        <v>46098</v>
      </c>
      <c r="N4496" s="24"/>
      <c r="O4496" s="26">
        <v>46098</v>
      </c>
      <c r="P4496" s="24" t="s">
        <v>3239</v>
      </c>
      <c r="Q4496" s="24" t="s">
        <v>3240</v>
      </c>
      <c r="R4496" s="24" t="s">
        <v>988</v>
      </c>
    </row>
    <row r="4497" spans="1:18" ht="40.200000000000003">
      <c r="A4497" s="24">
        <v>4496</v>
      </c>
      <c r="B4497" s="24" t="s">
        <v>2408</v>
      </c>
      <c r="C4497" s="29">
        <v>202611032083</v>
      </c>
      <c r="D4497" s="24" t="s">
        <v>54</v>
      </c>
      <c r="E4497" s="24" t="s">
        <v>2409</v>
      </c>
      <c r="F4497" s="24" t="s">
        <v>3091</v>
      </c>
      <c r="G4497" s="24" t="s">
        <v>54</v>
      </c>
      <c r="H4497" s="25" t="s">
        <v>15538</v>
      </c>
      <c r="I4497" s="24" t="s">
        <v>3152</v>
      </c>
      <c r="J4497" s="24" t="s">
        <v>8446</v>
      </c>
      <c r="K4497" s="26">
        <v>45980</v>
      </c>
      <c r="L4497" s="26">
        <v>46098</v>
      </c>
      <c r="M4497" s="26">
        <v>46098</v>
      </c>
      <c r="N4497" s="26">
        <v>47043</v>
      </c>
      <c r="O4497" s="24"/>
      <c r="P4497" s="24" t="s">
        <v>3135</v>
      </c>
      <c r="Q4497" s="24" t="s">
        <v>3136</v>
      </c>
      <c r="R4497" s="24" t="s">
        <v>968</v>
      </c>
    </row>
    <row r="4498" spans="1:18" ht="53.4">
      <c r="A4498" s="24">
        <v>4497</v>
      </c>
      <c r="B4498" s="24" t="s">
        <v>15539</v>
      </c>
      <c r="C4498" s="29">
        <v>202621032150</v>
      </c>
      <c r="D4498" s="24" t="s">
        <v>41</v>
      </c>
      <c r="E4498" s="24" t="s">
        <v>15540</v>
      </c>
      <c r="F4498" s="24" t="s">
        <v>3052</v>
      </c>
      <c r="G4498" s="24" t="s">
        <v>41</v>
      </c>
      <c r="H4498" s="25" t="s">
        <v>15541</v>
      </c>
      <c r="I4498" s="24" t="s">
        <v>23</v>
      </c>
      <c r="J4498" s="24" t="s">
        <v>3048</v>
      </c>
      <c r="K4498" s="26">
        <v>46055</v>
      </c>
      <c r="L4498" s="26">
        <v>46098</v>
      </c>
      <c r="M4498" s="26">
        <v>46098</v>
      </c>
      <c r="N4498" s="24"/>
      <c r="O4498" s="26">
        <v>46098</v>
      </c>
      <c r="P4498" s="24" t="s">
        <v>3414</v>
      </c>
      <c r="Q4498" s="24" t="s">
        <v>3415</v>
      </c>
      <c r="R4498" s="24" t="s">
        <v>988</v>
      </c>
    </row>
    <row r="4499" spans="1:18" ht="40.200000000000003">
      <c r="A4499" s="24">
        <v>4498</v>
      </c>
      <c r="B4499" s="24" t="s">
        <v>15542</v>
      </c>
      <c r="C4499" s="29">
        <v>202621031938</v>
      </c>
      <c r="D4499" s="24" t="s">
        <v>41</v>
      </c>
      <c r="E4499" s="24" t="s">
        <v>15543</v>
      </c>
      <c r="F4499" s="24" t="s">
        <v>3052</v>
      </c>
      <c r="G4499" s="24" t="s">
        <v>41</v>
      </c>
      <c r="H4499" s="25" t="s">
        <v>15544</v>
      </c>
      <c r="I4499" s="24" t="s">
        <v>23</v>
      </c>
      <c r="J4499" s="24" t="s">
        <v>3048</v>
      </c>
      <c r="K4499" s="26">
        <v>46017</v>
      </c>
      <c r="L4499" s="26">
        <v>46098</v>
      </c>
      <c r="M4499" s="26">
        <v>46098</v>
      </c>
      <c r="N4499" s="24"/>
      <c r="O4499" s="26">
        <v>46098</v>
      </c>
      <c r="P4499" s="24" t="s">
        <v>3224</v>
      </c>
      <c r="Q4499" s="24" t="s">
        <v>3225</v>
      </c>
      <c r="R4499" s="24" t="s">
        <v>988</v>
      </c>
    </row>
    <row r="4500" spans="1:18" ht="53.4">
      <c r="A4500" s="24">
        <v>4499</v>
      </c>
      <c r="B4500" s="24" t="s">
        <v>2410</v>
      </c>
      <c r="C4500" s="29">
        <v>202641032061</v>
      </c>
      <c r="D4500" s="24" t="s">
        <v>42</v>
      </c>
      <c r="E4500" s="24" t="s">
        <v>2411</v>
      </c>
      <c r="F4500" s="24" t="s">
        <v>3045</v>
      </c>
      <c r="G4500" s="24" t="s">
        <v>3252</v>
      </c>
      <c r="H4500" s="25" t="s">
        <v>15545</v>
      </c>
      <c r="I4500" s="24" t="s">
        <v>3152</v>
      </c>
      <c r="J4500" s="24" t="s">
        <v>3048</v>
      </c>
      <c r="K4500" s="26">
        <v>46091</v>
      </c>
      <c r="L4500" s="26">
        <v>46098</v>
      </c>
      <c r="M4500" s="26">
        <v>46098</v>
      </c>
      <c r="N4500" s="26">
        <v>47043</v>
      </c>
      <c r="O4500" s="24"/>
      <c r="P4500" s="24" t="s">
        <v>3254</v>
      </c>
      <c r="Q4500" s="24" t="s">
        <v>3255</v>
      </c>
      <c r="R4500" s="24" t="s">
        <v>968</v>
      </c>
    </row>
    <row r="4501" spans="1:18" ht="40.200000000000003">
      <c r="A4501" s="24">
        <v>4500</v>
      </c>
      <c r="B4501" s="24" t="s">
        <v>15546</v>
      </c>
      <c r="C4501" s="29">
        <v>202621032122</v>
      </c>
      <c r="D4501" s="24" t="s">
        <v>41</v>
      </c>
      <c r="E4501" s="24" t="s">
        <v>15547</v>
      </c>
      <c r="F4501" s="24" t="s">
        <v>3052</v>
      </c>
      <c r="G4501" s="24" t="s">
        <v>41</v>
      </c>
      <c r="H4501" s="25" t="s">
        <v>15548</v>
      </c>
      <c r="I4501" s="24" t="s">
        <v>23</v>
      </c>
      <c r="J4501" s="24" t="s">
        <v>3048</v>
      </c>
      <c r="K4501" s="26">
        <v>46073</v>
      </c>
      <c r="L4501" s="26">
        <v>46098</v>
      </c>
      <c r="M4501" s="26">
        <v>46098</v>
      </c>
      <c r="N4501" s="24"/>
      <c r="O4501" s="26">
        <v>46098</v>
      </c>
      <c r="P4501" s="24" t="s">
        <v>3388</v>
      </c>
      <c r="Q4501" s="24" t="s">
        <v>3389</v>
      </c>
      <c r="R4501" s="24" t="s">
        <v>988</v>
      </c>
    </row>
    <row r="4502" spans="1:18" ht="40.200000000000003">
      <c r="A4502" s="24">
        <v>4501</v>
      </c>
      <c r="B4502" s="24" t="s">
        <v>15549</v>
      </c>
      <c r="C4502" s="29">
        <v>202621032155</v>
      </c>
      <c r="D4502" s="24" t="s">
        <v>41</v>
      </c>
      <c r="E4502" s="24" t="s">
        <v>15550</v>
      </c>
      <c r="F4502" s="24" t="s">
        <v>3052</v>
      </c>
      <c r="G4502" s="24" t="s">
        <v>41</v>
      </c>
      <c r="H4502" s="25" t="s">
        <v>15551</v>
      </c>
      <c r="I4502" s="24" t="s">
        <v>23</v>
      </c>
      <c r="J4502" s="24" t="s">
        <v>3048</v>
      </c>
      <c r="K4502" s="26">
        <v>46077</v>
      </c>
      <c r="L4502" s="26">
        <v>46098</v>
      </c>
      <c r="M4502" s="26">
        <v>46098</v>
      </c>
      <c r="N4502" s="24"/>
      <c r="O4502" s="26">
        <v>46098</v>
      </c>
      <c r="P4502" s="24" t="s">
        <v>4491</v>
      </c>
      <c r="Q4502" s="24" t="s">
        <v>3279</v>
      </c>
      <c r="R4502" s="24" t="s">
        <v>988</v>
      </c>
    </row>
    <row r="4503" spans="1:18" ht="40.200000000000003">
      <c r="A4503" s="24">
        <v>4502</v>
      </c>
      <c r="B4503" s="24" t="s">
        <v>15552</v>
      </c>
      <c r="C4503" s="29">
        <v>202644032079</v>
      </c>
      <c r="D4503" s="24" t="s">
        <v>43</v>
      </c>
      <c r="E4503" s="24" t="s">
        <v>15553</v>
      </c>
      <c r="F4503" s="24" t="s">
        <v>3052</v>
      </c>
      <c r="G4503" s="24" t="s">
        <v>43</v>
      </c>
      <c r="H4503" s="25" t="s">
        <v>15554</v>
      </c>
      <c r="I4503" s="24"/>
      <c r="J4503" s="24" t="s">
        <v>3048</v>
      </c>
      <c r="K4503" s="26">
        <v>46002</v>
      </c>
      <c r="L4503" s="26">
        <v>46077</v>
      </c>
      <c r="M4503" s="26">
        <v>46098</v>
      </c>
      <c r="N4503" s="24"/>
      <c r="O4503" s="26">
        <v>46098</v>
      </c>
      <c r="P4503" s="24" t="s">
        <v>3069</v>
      </c>
      <c r="Q4503" s="24" t="s">
        <v>3070</v>
      </c>
      <c r="R4503" s="24" t="s">
        <v>988</v>
      </c>
    </row>
    <row r="4504" spans="1:18" ht="40.200000000000003">
      <c r="A4504" s="24">
        <v>4503</v>
      </c>
      <c r="B4504" s="24" t="s">
        <v>15555</v>
      </c>
      <c r="C4504" s="29">
        <v>202644032375</v>
      </c>
      <c r="D4504" s="24" t="s">
        <v>43</v>
      </c>
      <c r="E4504" s="24" t="s">
        <v>15556</v>
      </c>
      <c r="F4504" s="24" t="s">
        <v>3052</v>
      </c>
      <c r="G4504" s="24" t="s">
        <v>43</v>
      </c>
      <c r="H4504" s="25" t="s">
        <v>15557</v>
      </c>
      <c r="I4504" s="24"/>
      <c r="J4504" s="24" t="s">
        <v>3048</v>
      </c>
      <c r="K4504" s="26">
        <v>46002</v>
      </c>
      <c r="L4504" s="26">
        <v>46063</v>
      </c>
      <c r="M4504" s="26">
        <v>46098</v>
      </c>
      <c r="N4504" s="24"/>
      <c r="O4504" s="26">
        <v>46098</v>
      </c>
      <c r="P4504" s="24" t="s">
        <v>3364</v>
      </c>
      <c r="Q4504" s="24" t="s">
        <v>3255</v>
      </c>
      <c r="R4504" s="24" t="s">
        <v>988</v>
      </c>
    </row>
    <row r="4505" spans="1:18" ht="40.200000000000003">
      <c r="A4505" s="24">
        <v>4504</v>
      </c>
      <c r="B4505" s="24" t="s">
        <v>15558</v>
      </c>
      <c r="C4505" s="29">
        <v>202644032370</v>
      </c>
      <c r="D4505" s="24" t="s">
        <v>43</v>
      </c>
      <c r="E4505" s="24" t="s">
        <v>15559</v>
      </c>
      <c r="F4505" s="24" t="s">
        <v>3052</v>
      </c>
      <c r="G4505" s="24" t="s">
        <v>43</v>
      </c>
      <c r="H4505" s="25" t="s">
        <v>15560</v>
      </c>
      <c r="I4505" s="24"/>
      <c r="J4505" s="24" t="s">
        <v>3048</v>
      </c>
      <c r="K4505" s="26">
        <v>46092</v>
      </c>
      <c r="L4505" s="26">
        <v>46092</v>
      </c>
      <c r="M4505" s="26">
        <v>46098</v>
      </c>
      <c r="N4505" s="24"/>
      <c r="O4505" s="26">
        <v>46098</v>
      </c>
      <c r="P4505" s="24" t="s">
        <v>3289</v>
      </c>
      <c r="Q4505" s="24" t="s">
        <v>3290</v>
      </c>
      <c r="R4505" s="24" t="s">
        <v>988</v>
      </c>
    </row>
    <row r="4506" spans="1:18" ht="53.4">
      <c r="A4506" s="24">
        <v>4505</v>
      </c>
      <c r="B4506" s="24" t="s">
        <v>15561</v>
      </c>
      <c r="C4506" s="29">
        <v>202644032044</v>
      </c>
      <c r="D4506" s="24" t="s">
        <v>43</v>
      </c>
      <c r="E4506" s="24" t="s">
        <v>15562</v>
      </c>
      <c r="F4506" s="24" t="s">
        <v>3052</v>
      </c>
      <c r="G4506" s="24" t="s">
        <v>43</v>
      </c>
      <c r="H4506" s="25" t="s">
        <v>15563</v>
      </c>
      <c r="I4506" s="24"/>
      <c r="J4506" s="24" t="s">
        <v>3048</v>
      </c>
      <c r="K4506" s="26">
        <v>46002</v>
      </c>
      <c r="L4506" s="26">
        <v>46077</v>
      </c>
      <c r="M4506" s="26">
        <v>46098</v>
      </c>
      <c r="N4506" s="24"/>
      <c r="O4506" s="26">
        <v>46098</v>
      </c>
      <c r="P4506" s="24" t="s">
        <v>3168</v>
      </c>
      <c r="Q4506" s="24" t="s">
        <v>3050</v>
      </c>
      <c r="R4506" s="24" t="s">
        <v>988</v>
      </c>
    </row>
    <row r="4507" spans="1:18" ht="40.200000000000003">
      <c r="A4507" s="24">
        <v>4506</v>
      </c>
      <c r="B4507" s="24" t="s">
        <v>15564</v>
      </c>
      <c r="C4507" s="29">
        <v>202617031806</v>
      </c>
      <c r="D4507" s="24" t="s">
        <v>34</v>
      </c>
      <c r="E4507" s="24" t="s">
        <v>15565</v>
      </c>
      <c r="F4507" s="24" t="s">
        <v>3066</v>
      </c>
      <c r="G4507" s="24" t="s">
        <v>3067</v>
      </c>
      <c r="H4507" s="25" t="s">
        <v>15566</v>
      </c>
      <c r="I4507" s="24"/>
      <c r="J4507" s="24" t="s">
        <v>3048</v>
      </c>
      <c r="K4507" s="26">
        <v>46091</v>
      </c>
      <c r="L4507" s="26">
        <v>45196</v>
      </c>
      <c r="M4507" s="26">
        <v>46098</v>
      </c>
      <c r="N4507" s="24"/>
      <c r="O4507" s="26">
        <v>46098</v>
      </c>
      <c r="P4507" s="24" t="s">
        <v>3141</v>
      </c>
      <c r="Q4507" s="24" t="s">
        <v>3142</v>
      </c>
      <c r="R4507" s="24" t="s">
        <v>988</v>
      </c>
    </row>
    <row r="4508" spans="1:18" ht="27">
      <c r="A4508" s="24">
        <v>4507</v>
      </c>
      <c r="B4508" s="24" t="s">
        <v>15567</v>
      </c>
      <c r="C4508" s="29">
        <v>202647032031</v>
      </c>
      <c r="D4508" s="24" t="s">
        <v>31</v>
      </c>
      <c r="E4508" s="24" t="s">
        <v>15568</v>
      </c>
      <c r="F4508" s="24" t="s">
        <v>3091</v>
      </c>
      <c r="G4508" s="24" t="s">
        <v>31</v>
      </c>
      <c r="H4508" s="25" t="s">
        <v>15569</v>
      </c>
      <c r="I4508" s="24"/>
      <c r="J4508" s="24" t="s">
        <v>3048</v>
      </c>
      <c r="K4508" s="26">
        <v>46092</v>
      </c>
      <c r="L4508" s="26">
        <v>46098</v>
      </c>
      <c r="M4508" s="26">
        <v>46098</v>
      </c>
      <c r="N4508" s="24"/>
      <c r="O4508" s="26">
        <v>46098</v>
      </c>
      <c r="P4508" s="24" t="s">
        <v>3192</v>
      </c>
      <c r="Q4508" s="24" t="s">
        <v>3193</v>
      </c>
      <c r="R4508" s="24" t="s">
        <v>988</v>
      </c>
    </row>
    <row r="4509" spans="1:18" ht="40.200000000000003">
      <c r="A4509" s="24">
        <v>4508</v>
      </c>
      <c r="B4509" s="24" t="s">
        <v>15570</v>
      </c>
      <c r="C4509" s="29">
        <v>202647032047</v>
      </c>
      <c r="D4509" s="24" t="s">
        <v>31</v>
      </c>
      <c r="E4509" s="24" t="s">
        <v>15571</v>
      </c>
      <c r="F4509" s="24" t="s">
        <v>3091</v>
      </c>
      <c r="G4509" s="24" t="s">
        <v>31</v>
      </c>
      <c r="H4509" s="25" t="s">
        <v>15572</v>
      </c>
      <c r="I4509" s="24"/>
      <c r="J4509" s="24" t="s">
        <v>3048</v>
      </c>
      <c r="K4509" s="26">
        <v>46091</v>
      </c>
      <c r="L4509" s="26">
        <v>45261</v>
      </c>
      <c r="M4509" s="26">
        <v>46098</v>
      </c>
      <c r="N4509" s="24"/>
      <c r="O4509" s="26">
        <v>46098</v>
      </c>
      <c r="P4509" s="24" t="s">
        <v>3098</v>
      </c>
      <c r="Q4509" s="24" t="s">
        <v>3099</v>
      </c>
      <c r="R4509" s="24" t="s">
        <v>988</v>
      </c>
    </row>
    <row r="4510" spans="1:18" ht="66.599999999999994">
      <c r="A4510" s="24">
        <v>4509</v>
      </c>
      <c r="B4510" s="24" t="s">
        <v>15573</v>
      </c>
      <c r="C4510" s="29">
        <v>202617032567</v>
      </c>
      <c r="D4510" s="24" t="s">
        <v>61</v>
      </c>
      <c r="E4510" s="24" t="s">
        <v>15574</v>
      </c>
      <c r="F4510" s="24" t="s">
        <v>3066</v>
      </c>
      <c r="G4510" s="24" t="s">
        <v>3067</v>
      </c>
      <c r="H4510" s="25" t="s">
        <v>15575</v>
      </c>
      <c r="I4510" s="24"/>
      <c r="J4510" s="24" t="s">
        <v>3048</v>
      </c>
      <c r="K4510" s="26">
        <v>46085</v>
      </c>
      <c r="L4510" s="26">
        <v>45355</v>
      </c>
      <c r="M4510" s="26">
        <v>46099</v>
      </c>
      <c r="N4510" s="24"/>
      <c r="O4510" s="26">
        <v>46099</v>
      </c>
      <c r="P4510" s="24" t="s">
        <v>3204</v>
      </c>
      <c r="Q4510" s="24" t="s">
        <v>3205</v>
      </c>
      <c r="R4510" s="24" t="s">
        <v>988</v>
      </c>
    </row>
    <row r="4511" spans="1:18" ht="66.599999999999994">
      <c r="A4511" s="24">
        <v>4510</v>
      </c>
      <c r="B4511" s="24" t="s">
        <v>15576</v>
      </c>
      <c r="C4511" s="29">
        <v>202644032631</v>
      </c>
      <c r="D4511" s="24" t="s">
        <v>39</v>
      </c>
      <c r="E4511" s="24" t="s">
        <v>15577</v>
      </c>
      <c r="F4511" s="24" t="s">
        <v>3165</v>
      </c>
      <c r="G4511" s="24" t="s">
        <v>3166</v>
      </c>
      <c r="H4511" s="25" t="s">
        <v>15578</v>
      </c>
      <c r="I4511" s="24"/>
      <c r="J4511" s="24" t="s">
        <v>3048</v>
      </c>
      <c r="K4511" s="26">
        <v>46043</v>
      </c>
      <c r="L4511" s="26">
        <v>45736</v>
      </c>
      <c r="M4511" s="26">
        <v>46099</v>
      </c>
      <c r="N4511" s="24"/>
      <c r="O4511" s="26">
        <v>46099</v>
      </c>
      <c r="P4511" s="24" t="s">
        <v>3079</v>
      </c>
      <c r="Q4511" s="24" t="s">
        <v>3080</v>
      </c>
      <c r="R4511" s="24" t="s">
        <v>988</v>
      </c>
    </row>
    <row r="4512" spans="1:18" ht="40.200000000000003">
      <c r="A4512" s="24">
        <v>4511</v>
      </c>
      <c r="B4512" s="24" t="s">
        <v>15579</v>
      </c>
      <c r="C4512" s="29">
        <v>202617032700</v>
      </c>
      <c r="D4512" s="24" t="s">
        <v>64</v>
      </c>
      <c r="E4512" s="24" t="s">
        <v>15580</v>
      </c>
      <c r="F4512" s="24" t="s">
        <v>3066</v>
      </c>
      <c r="G4512" s="24" t="s">
        <v>3067</v>
      </c>
      <c r="H4512" s="25" t="s">
        <v>15581</v>
      </c>
      <c r="I4512" s="24"/>
      <c r="J4512" s="24" t="s">
        <v>3048</v>
      </c>
      <c r="K4512" s="26">
        <v>46020</v>
      </c>
      <c r="L4512" s="26">
        <v>45385</v>
      </c>
      <c r="M4512" s="26">
        <v>46099</v>
      </c>
      <c r="N4512" s="24"/>
      <c r="O4512" s="26">
        <v>46099</v>
      </c>
      <c r="P4512" s="24" t="s">
        <v>3135</v>
      </c>
      <c r="Q4512" s="24" t="s">
        <v>3136</v>
      </c>
      <c r="R4512" s="24" t="s">
        <v>988</v>
      </c>
    </row>
    <row r="4513" spans="1:18" ht="66.599999999999994">
      <c r="A4513" s="24">
        <v>4512</v>
      </c>
      <c r="B4513" s="24" t="s">
        <v>15582</v>
      </c>
      <c r="C4513" s="29">
        <v>202647032712</v>
      </c>
      <c r="D4513" s="24" t="s">
        <v>59</v>
      </c>
      <c r="E4513" s="24" t="s">
        <v>15583</v>
      </c>
      <c r="F4513" s="24" t="s">
        <v>3066</v>
      </c>
      <c r="G4513" s="24" t="s">
        <v>3319</v>
      </c>
      <c r="H4513" s="25" t="s">
        <v>15584</v>
      </c>
      <c r="I4513" s="24"/>
      <c r="J4513" s="24" t="s">
        <v>3048</v>
      </c>
      <c r="K4513" s="26">
        <v>46063</v>
      </c>
      <c r="L4513" s="26">
        <v>45196</v>
      </c>
      <c r="M4513" s="26">
        <v>46099</v>
      </c>
      <c r="N4513" s="24"/>
      <c r="O4513" s="26">
        <v>46099</v>
      </c>
      <c r="P4513" s="24" t="s">
        <v>3321</v>
      </c>
      <c r="Q4513" s="24" t="s">
        <v>3322</v>
      </c>
      <c r="R4513" s="24" t="s">
        <v>988</v>
      </c>
    </row>
    <row r="4514" spans="1:18" ht="53.4">
      <c r="A4514" s="24">
        <v>4513</v>
      </c>
      <c r="B4514" s="24" t="s">
        <v>884</v>
      </c>
      <c r="C4514" s="29">
        <v>202614032773</v>
      </c>
      <c r="D4514" s="24" t="s">
        <v>48</v>
      </c>
      <c r="E4514" s="24" t="s">
        <v>885</v>
      </c>
      <c r="F4514" s="24" t="s">
        <v>3066</v>
      </c>
      <c r="G4514" s="24" t="s">
        <v>3319</v>
      </c>
      <c r="H4514" s="25" t="s">
        <v>15585</v>
      </c>
      <c r="I4514" s="24"/>
      <c r="J4514" s="24" t="s">
        <v>3048</v>
      </c>
      <c r="K4514" s="26">
        <v>46091</v>
      </c>
      <c r="L4514" s="26">
        <v>45735</v>
      </c>
      <c r="M4514" s="26">
        <v>46099</v>
      </c>
      <c r="N4514" s="26">
        <v>46679</v>
      </c>
      <c r="O4514" s="24"/>
      <c r="P4514" s="24" t="s">
        <v>3634</v>
      </c>
      <c r="Q4514" s="24" t="s">
        <v>3322</v>
      </c>
      <c r="R4514" s="24" t="s">
        <v>650</v>
      </c>
    </row>
    <row r="4515" spans="1:18" ht="53.4">
      <c r="A4515" s="24">
        <v>4514</v>
      </c>
      <c r="B4515" s="24" t="s">
        <v>15586</v>
      </c>
      <c r="C4515" s="29">
        <v>202644032556</v>
      </c>
      <c r="D4515" s="24" t="s">
        <v>95</v>
      </c>
      <c r="E4515" s="24" t="s">
        <v>15587</v>
      </c>
      <c r="F4515" s="24" t="s">
        <v>3059</v>
      </c>
      <c r="G4515" s="24" t="s">
        <v>3060</v>
      </c>
      <c r="H4515" s="25" t="s">
        <v>15588</v>
      </c>
      <c r="I4515" s="24"/>
      <c r="J4515" s="24" t="s">
        <v>3048</v>
      </c>
      <c r="K4515" s="26">
        <v>46073</v>
      </c>
      <c r="L4515" s="26">
        <v>45734</v>
      </c>
      <c r="M4515" s="26">
        <v>46099</v>
      </c>
      <c r="N4515" s="24"/>
      <c r="O4515" s="26">
        <v>46099</v>
      </c>
      <c r="P4515" s="24" t="s">
        <v>3388</v>
      </c>
      <c r="Q4515" s="24" t="s">
        <v>3389</v>
      </c>
      <c r="R4515" s="24" t="s">
        <v>988</v>
      </c>
    </row>
    <row r="4516" spans="1:18" ht="27">
      <c r="A4516" s="24">
        <v>4515</v>
      </c>
      <c r="B4516" s="24" t="s">
        <v>15589</v>
      </c>
      <c r="C4516" s="29">
        <v>202647032738</v>
      </c>
      <c r="D4516" s="24" t="s">
        <v>115</v>
      </c>
      <c r="E4516" s="24" t="s">
        <v>15590</v>
      </c>
      <c r="F4516" s="24" t="s">
        <v>3091</v>
      </c>
      <c r="G4516" s="24" t="s">
        <v>8420</v>
      </c>
      <c r="H4516" s="25" t="s">
        <v>15591</v>
      </c>
      <c r="I4516" s="24"/>
      <c r="J4516" s="24" t="s">
        <v>3048</v>
      </c>
      <c r="K4516" s="26">
        <v>46066</v>
      </c>
      <c r="L4516" s="26">
        <v>45162</v>
      </c>
      <c r="M4516" s="26">
        <v>46099</v>
      </c>
      <c r="N4516" s="24"/>
      <c r="O4516" s="26">
        <v>46099</v>
      </c>
      <c r="P4516" s="24" t="s">
        <v>3062</v>
      </c>
      <c r="Q4516" s="24" t="s">
        <v>3063</v>
      </c>
      <c r="R4516" s="24" t="s">
        <v>988</v>
      </c>
    </row>
    <row r="4517" spans="1:18" ht="27">
      <c r="A4517" s="24">
        <v>4516</v>
      </c>
      <c r="B4517" s="24" t="s">
        <v>656</v>
      </c>
      <c r="C4517" s="29">
        <v>202618032821</v>
      </c>
      <c r="D4517" s="24" t="s">
        <v>159</v>
      </c>
      <c r="E4517" s="24" t="s">
        <v>657</v>
      </c>
      <c r="F4517" s="24" t="s">
        <v>3059</v>
      </c>
      <c r="G4517" s="24" t="s">
        <v>15592</v>
      </c>
      <c r="H4517" s="25" t="s">
        <v>15593</v>
      </c>
      <c r="I4517" s="24"/>
      <c r="J4517" s="24" t="s">
        <v>3048</v>
      </c>
      <c r="K4517" s="26">
        <v>46099</v>
      </c>
      <c r="L4517" s="26">
        <v>46099</v>
      </c>
      <c r="M4517" s="26">
        <v>46099</v>
      </c>
      <c r="N4517" s="26">
        <v>46283</v>
      </c>
      <c r="O4517" s="24"/>
      <c r="P4517" s="24" t="s">
        <v>3204</v>
      </c>
      <c r="Q4517" s="24" t="s">
        <v>3205</v>
      </c>
      <c r="R4517" s="24" t="s">
        <v>650</v>
      </c>
    </row>
    <row r="4518" spans="1:18" ht="40.200000000000003">
      <c r="A4518" s="24">
        <v>4517</v>
      </c>
      <c r="B4518" s="24" t="s">
        <v>15594</v>
      </c>
      <c r="C4518" s="29">
        <v>202617032562</v>
      </c>
      <c r="D4518" s="24" t="s">
        <v>149</v>
      </c>
      <c r="E4518" s="24" t="s">
        <v>15595</v>
      </c>
      <c r="F4518" s="24" t="s">
        <v>3117</v>
      </c>
      <c r="G4518" s="24" t="s">
        <v>8793</v>
      </c>
      <c r="H4518" s="25" t="s">
        <v>15596</v>
      </c>
      <c r="I4518" s="24"/>
      <c r="J4518" s="24" t="s">
        <v>3048</v>
      </c>
      <c r="K4518" s="26">
        <v>46052</v>
      </c>
      <c r="L4518" s="26">
        <v>45180</v>
      </c>
      <c r="M4518" s="26">
        <v>46099</v>
      </c>
      <c r="N4518" s="24"/>
      <c r="O4518" s="26">
        <v>46099</v>
      </c>
      <c r="P4518" s="24" t="s">
        <v>3435</v>
      </c>
      <c r="Q4518" s="24" t="s">
        <v>3159</v>
      </c>
      <c r="R4518" s="24" t="s">
        <v>988</v>
      </c>
    </row>
    <row r="4519" spans="1:18" ht="40.200000000000003">
      <c r="A4519" s="24">
        <v>4518</v>
      </c>
      <c r="B4519" s="24" t="s">
        <v>15597</v>
      </c>
      <c r="C4519" s="29">
        <v>202631032610</v>
      </c>
      <c r="D4519" s="24" t="s">
        <v>38</v>
      </c>
      <c r="E4519" s="24" t="s">
        <v>15598</v>
      </c>
      <c r="F4519" s="24" t="s">
        <v>3052</v>
      </c>
      <c r="G4519" s="24" t="s">
        <v>38</v>
      </c>
      <c r="H4519" s="25" t="s">
        <v>15599</v>
      </c>
      <c r="I4519" s="24" t="s">
        <v>23</v>
      </c>
      <c r="J4519" s="24" t="s">
        <v>3048</v>
      </c>
      <c r="K4519" s="26">
        <v>46024</v>
      </c>
      <c r="L4519" s="26">
        <v>46099</v>
      </c>
      <c r="M4519" s="26">
        <v>46099</v>
      </c>
      <c r="N4519" s="24"/>
      <c r="O4519" s="26">
        <v>46099</v>
      </c>
      <c r="P4519" s="24" t="s">
        <v>3893</v>
      </c>
      <c r="Q4519" s="24" t="s">
        <v>3894</v>
      </c>
      <c r="R4519" s="24" t="s">
        <v>988</v>
      </c>
    </row>
    <row r="4520" spans="1:18" ht="53.4">
      <c r="A4520" s="24">
        <v>4519</v>
      </c>
      <c r="B4520" s="24" t="s">
        <v>15600</v>
      </c>
      <c r="C4520" s="29">
        <v>202631033032</v>
      </c>
      <c r="D4520" s="24" t="s">
        <v>38</v>
      </c>
      <c r="E4520" s="24" t="s">
        <v>15601</v>
      </c>
      <c r="F4520" s="24" t="s">
        <v>3052</v>
      </c>
      <c r="G4520" s="24" t="s">
        <v>38</v>
      </c>
      <c r="H4520" s="25" t="s">
        <v>15602</v>
      </c>
      <c r="I4520" s="24" t="s">
        <v>23</v>
      </c>
      <c r="J4520" s="24" t="s">
        <v>3048</v>
      </c>
      <c r="K4520" s="26">
        <v>46024</v>
      </c>
      <c r="L4520" s="26">
        <v>46099</v>
      </c>
      <c r="M4520" s="26">
        <v>46099</v>
      </c>
      <c r="N4520" s="24"/>
      <c r="O4520" s="26">
        <v>46099</v>
      </c>
      <c r="P4520" s="24" t="s">
        <v>3305</v>
      </c>
      <c r="Q4520" s="24" t="s">
        <v>3306</v>
      </c>
      <c r="R4520" s="24" t="s">
        <v>988</v>
      </c>
    </row>
    <row r="4521" spans="1:18" ht="40.200000000000003">
      <c r="A4521" s="24">
        <v>4520</v>
      </c>
      <c r="B4521" s="24" t="s">
        <v>15603</v>
      </c>
      <c r="C4521" s="29">
        <v>202631032762</v>
      </c>
      <c r="D4521" s="24" t="s">
        <v>38</v>
      </c>
      <c r="E4521" s="24" t="s">
        <v>15604</v>
      </c>
      <c r="F4521" s="24" t="s">
        <v>3052</v>
      </c>
      <c r="G4521" s="24" t="s">
        <v>38</v>
      </c>
      <c r="H4521" s="25" t="s">
        <v>15605</v>
      </c>
      <c r="I4521" s="24" t="s">
        <v>23</v>
      </c>
      <c r="J4521" s="24" t="s">
        <v>3048</v>
      </c>
      <c r="K4521" s="26">
        <v>46024</v>
      </c>
      <c r="L4521" s="26">
        <v>46099</v>
      </c>
      <c r="M4521" s="26">
        <v>46099</v>
      </c>
      <c r="N4521" s="24"/>
      <c r="O4521" s="26">
        <v>46099</v>
      </c>
      <c r="P4521" s="24" t="s">
        <v>3224</v>
      </c>
      <c r="Q4521" s="24" t="s">
        <v>3225</v>
      </c>
      <c r="R4521" s="24" t="s">
        <v>988</v>
      </c>
    </row>
    <row r="4522" spans="1:18" ht="53.4">
      <c r="A4522" s="24">
        <v>4521</v>
      </c>
      <c r="B4522" s="24" t="s">
        <v>15606</v>
      </c>
      <c r="C4522" s="29">
        <v>202631032772</v>
      </c>
      <c r="D4522" s="24" t="s">
        <v>38</v>
      </c>
      <c r="E4522" s="24" t="s">
        <v>15607</v>
      </c>
      <c r="F4522" s="24" t="s">
        <v>3052</v>
      </c>
      <c r="G4522" s="24" t="s">
        <v>38</v>
      </c>
      <c r="H4522" s="25" t="s">
        <v>15608</v>
      </c>
      <c r="I4522" s="24" t="s">
        <v>23</v>
      </c>
      <c r="J4522" s="24" t="s">
        <v>3048</v>
      </c>
      <c r="K4522" s="26">
        <v>46037</v>
      </c>
      <c r="L4522" s="26">
        <v>46099</v>
      </c>
      <c r="M4522" s="26">
        <v>46099</v>
      </c>
      <c r="N4522" s="24"/>
      <c r="O4522" s="26">
        <v>46099</v>
      </c>
      <c r="P4522" s="24" t="s">
        <v>3130</v>
      </c>
      <c r="Q4522" s="24" t="s">
        <v>3131</v>
      </c>
      <c r="R4522" s="24" t="s">
        <v>988</v>
      </c>
    </row>
    <row r="4523" spans="1:18" ht="53.4">
      <c r="A4523" s="24">
        <v>4522</v>
      </c>
      <c r="B4523" s="24" t="s">
        <v>15609</v>
      </c>
      <c r="C4523" s="29">
        <v>202631032606</v>
      </c>
      <c r="D4523" s="24" t="s">
        <v>38</v>
      </c>
      <c r="E4523" s="24" t="s">
        <v>15610</v>
      </c>
      <c r="F4523" s="24" t="s">
        <v>3052</v>
      </c>
      <c r="G4523" s="24" t="s">
        <v>38</v>
      </c>
      <c r="H4523" s="25" t="s">
        <v>15611</v>
      </c>
      <c r="I4523" s="24" t="s">
        <v>23</v>
      </c>
      <c r="J4523" s="24" t="s">
        <v>3048</v>
      </c>
      <c r="K4523" s="26">
        <v>46038</v>
      </c>
      <c r="L4523" s="26">
        <v>46099</v>
      </c>
      <c r="M4523" s="26">
        <v>46099</v>
      </c>
      <c r="N4523" s="24"/>
      <c r="O4523" s="26">
        <v>46099</v>
      </c>
      <c r="P4523" s="24" t="s">
        <v>3062</v>
      </c>
      <c r="Q4523" s="24" t="s">
        <v>3063</v>
      </c>
      <c r="R4523" s="24" t="s">
        <v>988</v>
      </c>
    </row>
    <row r="4524" spans="1:18" ht="53.4">
      <c r="A4524" s="24">
        <v>4523</v>
      </c>
      <c r="B4524" s="24" t="s">
        <v>919</v>
      </c>
      <c r="C4524" s="29">
        <v>202644032717</v>
      </c>
      <c r="D4524" s="24" t="s">
        <v>322</v>
      </c>
      <c r="E4524" s="24" t="s">
        <v>920</v>
      </c>
      <c r="F4524" s="24" t="s">
        <v>3045</v>
      </c>
      <c r="G4524" s="24" t="s">
        <v>3911</v>
      </c>
      <c r="H4524" s="25" t="s">
        <v>15612</v>
      </c>
      <c r="I4524" s="24"/>
      <c r="J4524" s="24" t="s">
        <v>3048</v>
      </c>
      <c r="K4524" s="26">
        <v>46058</v>
      </c>
      <c r="L4524" s="26">
        <v>45764</v>
      </c>
      <c r="M4524" s="26">
        <v>46099</v>
      </c>
      <c r="N4524" s="26">
        <v>46708</v>
      </c>
      <c r="O4524" s="24"/>
      <c r="P4524" s="24" t="s">
        <v>3352</v>
      </c>
      <c r="Q4524" s="24" t="s">
        <v>3216</v>
      </c>
      <c r="R4524" s="24" t="s">
        <v>650</v>
      </c>
    </row>
    <row r="4525" spans="1:18" ht="40.200000000000003">
      <c r="A4525" s="24">
        <v>4524</v>
      </c>
      <c r="B4525" s="24" t="s">
        <v>888</v>
      </c>
      <c r="C4525" s="29">
        <v>202644032770</v>
      </c>
      <c r="D4525" s="24" t="s">
        <v>121</v>
      </c>
      <c r="E4525" s="24" t="s">
        <v>889</v>
      </c>
      <c r="F4525" s="24" t="s">
        <v>3066</v>
      </c>
      <c r="G4525" s="24" t="s">
        <v>4533</v>
      </c>
      <c r="H4525" s="25" t="s">
        <v>15613</v>
      </c>
      <c r="I4525" s="24"/>
      <c r="J4525" s="24" t="s">
        <v>3048</v>
      </c>
      <c r="K4525" s="26">
        <v>45994</v>
      </c>
      <c r="L4525" s="26">
        <v>45740</v>
      </c>
      <c r="M4525" s="26">
        <v>46099</v>
      </c>
      <c r="N4525" s="26">
        <v>46684</v>
      </c>
      <c r="O4525" s="24"/>
      <c r="P4525" s="24" t="s">
        <v>3321</v>
      </c>
      <c r="Q4525" s="24" t="s">
        <v>3322</v>
      </c>
      <c r="R4525" s="24" t="s">
        <v>650</v>
      </c>
    </row>
    <row r="4526" spans="1:18" ht="53.4">
      <c r="A4526" s="24">
        <v>4525</v>
      </c>
      <c r="B4526" s="24" t="s">
        <v>15614</v>
      </c>
      <c r="C4526" s="29">
        <v>202617032798</v>
      </c>
      <c r="D4526" s="24" t="s">
        <v>387</v>
      </c>
      <c r="E4526" s="24" t="s">
        <v>15615</v>
      </c>
      <c r="F4526" s="24" t="s">
        <v>3091</v>
      </c>
      <c r="G4526" s="24" t="s">
        <v>15616</v>
      </c>
      <c r="H4526" s="25" t="s">
        <v>15617</v>
      </c>
      <c r="I4526" s="24"/>
      <c r="J4526" s="24" t="s">
        <v>3048</v>
      </c>
      <c r="K4526" s="26">
        <v>46076</v>
      </c>
      <c r="L4526" s="26">
        <v>46099</v>
      </c>
      <c r="M4526" s="26">
        <v>46099</v>
      </c>
      <c r="N4526" s="24"/>
      <c r="O4526" s="26">
        <v>46099</v>
      </c>
      <c r="P4526" s="24" t="s">
        <v>3435</v>
      </c>
      <c r="Q4526" s="24" t="s">
        <v>3159</v>
      </c>
      <c r="R4526" s="24" t="s">
        <v>988</v>
      </c>
    </row>
    <row r="4527" spans="1:18" ht="27">
      <c r="A4527" s="24">
        <v>4526</v>
      </c>
      <c r="B4527" s="24" t="s">
        <v>654</v>
      </c>
      <c r="C4527" s="29">
        <v>202648032709</v>
      </c>
      <c r="D4527" s="24" t="s">
        <v>92</v>
      </c>
      <c r="E4527" s="24" t="s">
        <v>655</v>
      </c>
      <c r="F4527" s="24" t="s">
        <v>3091</v>
      </c>
      <c r="G4527" s="24" t="s">
        <v>15618</v>
      </c>
      <c r="H4527" s="25" t="s">
        <v>15619</v>
      </c>
      <c r="I4527" s="24"/>
      <c r="J4527" s="24" t="s">
        <v>3048</v>
      </c>
      <c r="K4527" s="26">
        <v>46097</v>
      </c>
      <c r="L4527" s="26">
        <v>46099</v>
      </c>
      <c r="M4527" s="26">
        <v>46099</v>
      </c>
      <c r="N4527" s="26">
        <v>46283</v>
      </c>
      <c r="O4527" s="24"/>
      <c r="P4527" s="24" t="s">
        <v>3335</v>
      </c>
      <c r="Q4527" s="24" t="s">
        <v>3336</v>
      </c>
      <c r="R4527" s="24" t="s">
        <v>650</v>
      </c>
    </row>
    <row r="4528" spans="1:18" ht="53.4">
      <c r="A4528" s="24">
        <v>4527</v>
      </c>
      <c r="B4528" s="24" t="s">
        <v>15620</v>
      </c>
      <c r="C4528" s="29">
        <v>202617032741</v>
      </c>
      <c r="D4528" s="24" t="s">
        <v>55</v>
      </c>
      <c r="E4528" s="24" t="s">
        <v>15621</v>
      </c>
      <c r="F4528" s="24" t="s">
        <v>3091</v>
      </c>
      <c r="G4528" s="24" t="s">
        <v>4429</v>
      </c>
      <c r="H4528" s="25" t="s">
        <v>15622</v>
      </c>
      <c r="I4528" s="24"/>
      <c r="J4528" s="24" t="s">
        <v>3048</v>
      </c>
      <c r="K4528" s="26">
        <v>46079</v>
      </c>
      <c r="L4528" s="26">
        <v>46099</v>
      </c>
      <c r="M4528" s="26">
        <v>46099</v>
      </c>
      <c r="N4528" s="24"/>
      <c r="O4528" s="26">
        <v>46099</v>
      </c>
      <c r="P4528" s="24" t="s">
        <v>3141</v>
      </c>
      <c r="Q4528" s="24" t="s">
        <v>3142</v>
      </c>
      <c r="R4528" s="24" t="s">
        <v>988</v>
      </c>
    </row>
    <row r="4529" spans="1:18" ht="40.200000000000003">
      <c r="A4529" s="24">
        <v>4528</v>
      </c>
      <c r="B4529" s="24" t="s">
        <v>15623</v>
      </c>
      <c r="C4529" s="29">
        <v>202647032683</v>
      </c>
      <c r="D4529" s="24" t="s">
        <v>55</v>
      </c>
      <c r="E4529" s="24" t="s">
        <v>15624</v>
      </c>
      <c r="F4529" s="24" t="s">
        <v>3091</v>
      </c>
      <c r="G4529" s="24" t="s">
        <v>192</v>
      </c>
      <c r="H4529" s="25" t="s">
        <v>15625</v>
      </c>
      <c r="I4529" s="24"/>
      <c r="J4529" s="24" t="s">
        <v>3048</v>
      </c>
      <c r="K4529" s="26">
        <v>46059</v>
      </c>
      <c r="L4529" s="26">
        <v>45156</v>
      </c>
      <c r="M4529" s="26">
        <v>46099</v>
      </c>
      <c r="N4529" s="24"/>
      <c r="O4529" s="26">
        <v>46099</v>
      </c>
      <c r="P4529" s="24" t="s">
        <v>3278</v>
      </c>
      <c r="Q4529" s="24" t="s">
        <v>3279</v>
      </c>
      <c r="R4529" s="24" t="s">
        <v>988</v>
      </c>
    </row>
    <row r="4530" spans="1:18" ht="79.8">
      <c r="A4530" s="24">
        <v>4529</v>
      </c>
      <c r="B4530" s="24" t="s">
        <v>2414</v>
      </c>
      <c r="C4530" s="29">
        <v>202641032534</v>
      </c>
      <c r="D4530" s="24" t="s">
        <v>475</v>
      </c>
      <c r="E4530" s="24" t="s">
        <v>649</v>
      </c>
      <c r="F4530" s="24"/>
      <c r="G4530" s="24" t="s">
        <v>15626</v>
      </c>
      <c r="H4530" s="25" t="s">
        <v>15627</v>
      </c>
      <c r="I4530" s="24" t="s">
        <v>3152</v>
      </c>
      <c r="J4530" s="24" t="s">
        <v>3048</v>
      </c>
      <c r="K4530" s="26">
        <v>46098</v>
      </c>
      <c r="L4530" s="26">
        <v>46099</v>
      </c>
      <c r="M4530" s="26">
        <v>46099</v>
      </c>
      <c r="N4530" s="26">
        <v>47044</v>
      </c>
      <c r="O4530" s="24"/>
      <c r="P4530" s="24" t="s">
        <v>3254</v>
      </c>
      <c r="Q4530" s="24" t="s">
        <v>3255</v>
      </c>
      <c r="R4530" s="24" t="s">
        <v>968</v>
      </c>
    </row>
    <row r="4531" spans="1:18" ht="40.200000000000003">
      <c r="A4531" s="24">
        <v>4530</v>
      </c>
      <c r="B4531" s="24" t="s">
        <v>2415</v>
      </c>
      <c r="C4531" s="29">
        <v>202641032571</v>
      </c>
      <c r="D4531" s="24" t="s">
        <v>42</v>
      </c>
      <c r="E4531" s="24" t="s">
        <v>2416</v>
      </c>
      <c r="F4531" s="24" t="s">
        <v>3045</v>
      </c>
      <c r="G4531" s="24" t="s">
        <v>3252</v>
      </c>
      <c r="H4531" s="25" t="s">
        <v>15628</v>
      </c>
      <c r="I4531" s="24" t="s">
        <v>3152</v>
      </c>
      <c r="J4531" s="24" t="s">
        <v>3048</v>
      </c>
      <c r="K4531" s="26">
        <v>46098</v>
      </c>
      <c r="L4531" s="26">
        <v>46099</v>
      </c>
      <c r="M4531" s="26">
        <v>46099</v>
      </c>
      <c r="N4531" s="26">
        <v>47044</v>
      </c>
      <c r="O4531" s="24"/>
      <c r="P4531" s="24" t="s">
        <v>3168</v>
      </c>
      <c r="Q4531" s="24" t="s">
        <v>3050</v>
      </c>
      <c r="R4531" s="24" t="s">
        <v>968</v>
      </c>
    </row>
    <row r="4532" spans="1:18" ht="40.200000000000003">
      <c r="A4532" s="24">
        <v>4531</v>
      </c>
      <c r="B4532" s="24" t="s">
        <v>15629</v>
      </c>
      <c r="C4532" s="29">
        <v>202621032685</v>
      </c>
      <c r="D4532" s="24" t="s">
        <v>41</v>
      </c>
      <c r="E4532" s="24" t="s">
        <v>15630</v>
      </c>
      <c r="F4532" s="24" t="s">
        <v>3052</v>
      </c>
      <c r="G4532" s="24" t="s">
        <v>41</v>
      </c>
      <c r="H4532" s="25" t="s">
        <v>15631</v>
      </c>
      <c r="I4532" s="24" t="s">
        <v>23</v>
      </c>
      <c r="J4532" s="24" t="s">
        <v>3048</v>
      </c>
      <c r="K4532" s="26">
        <v>46055</v>
      </c>
      <c r="L4532" s="26">
        <v>46099</v>
      </c>
      <c r="M4532" s="26">
        <v>46099</v>
      </c>
      <c r="N4532" s="24"/>
      <c r="O4532" s="26">
        <v>46099</v>
      </c>
      <c r="P4532" s="24" t="s">
        <v>3149</v>
      </c>
      <c r="Q4532" s="24" t="s">
        <v>3150</v>
      </c>
      <c r="R4532" s="24" t="s">
        <v>988</v>
      </c>
    </row>
    <row r="4533" spans="1:18" ht="40.200000000000003">
      <c r="A4533" s="24">
        <v>4532</v>
      </c>
      <c r="B4533" s="24" t="s">
        <v>15632</v>
      </c>
      <c r="C4533" s="29">
        <v>202621032780</v>
      </c>
      <c r="D4533" s="24" t="s">
        <v>41</v>
      </c>
      <c r="E4533" s="24" t="s">
        <v>15633</v>
      </c>
      <c r="F4533" s="24" t="s">
        <v>3052</v>
      </c>
      <c r="G4533" s="24" t="s">
        <v>41</v>
      </c>
      <c r="H4533" s="25" t="s">
        <v>15634</v>
      </c>
      <c r="I4533" s="24" t="s">
        <v>23</v>
      </c>
      <c r="J4533" s="24" t="s">
        <v>3048</v>
      </c>
      <c r="K4533" s="26">
        <v>46055</v>
      </c>
      <c r="L4533" s="26">
        <v>46099</v>
      </c>
      <c r="M4533" s="26">
        <v>46099</v>
      </c>
      <c r="N4533" s="24"/>
      <c r="O4533" s="26">
        <v>46099</v>
      </c>
      <c r="P4533" s="24" t="s">
        <v>3410</v>
      </c>
      <c r="Q4533" s="24" t="s">
        <v>3150</v>
      </c>
      <c r="R4533" s="24" t="s">
        <v>988</v>
      </c>
    </row>
    <row r="4534" spans="1:18" ht="40.200000000000003">
      <c r="A4534" s="24">
        <v>4533</v>
      </c>
      <c r="B4534" s="24" t="s">
        <v>15635</v>
      </c>
      <c r="C4534" s="29">
        <v>202644032735</v>
      </c>
      <c r="D4534" s="24" t="s">
        <v>43</v>
      </c>
      <c r="E4534" s="24" t="s">
        <v>15636</v>
      </c>
      <c r="F4534" s="24" t="s">
        <v>3052</v>
      </c>
      <c r="G4534" s="24" t="s">
        <v>43</v>
      </c>
      <c r="H4534" s="25" t="s">
        <v>15637</v>
      </c>
      <c r="I4534" s="24"/>
      <c r="J4534" s="24" t="s">
        <v>3048</v>
      </c>
      <c r="K4534" s="26">
        <v>46002</v>
      </c>
      <c r="L4534" s="26">
        <v>46066</v>
      </c>
      <c r="M4534" s="26">
        <v>46099</v>
      </c>
      <c r="N4534" s="24"/>
      <c r="O4534" s="26">
        <v>46099</v>
      </c>
      <c r="P4534" s="24" t="s">
        <v>4022</v>
      </c>
      <c r="Q4534" s="24" t="s">
        <v>3104</v>
      </c>
      <c r="R4534" s="24" t="s">
        <v>988</v>
      </c>
    </row>
    <row r="4535" spans="1:18" ht="53.4">
      <c r="A4535" s="24">
        <v>4534</v>
      </c>
      <c r="B4535" s="24" t="s">
        <v>15638</v>
      </c>
      <c r="C4535" s="29">
        <v>202647033224</v>
      </c>
      <c r="D4535" s="24" t="s">
        <v>39</v>
      </c>
      <c r="E4535" s="24" t="s">
        <v>15639</v>
      </c>
      <c r="F4535" s="24" t="s">
        <v>3165</v>
      </c>
      <c r="G4535" s="24" t="s">
        <v>3166</v>
      </c>
      <c r="H4535" s="25" t="s">
        <v>15640</v>
      </c>
      <c r="I4535" s="24"/>
      <c r="J4535" s="24" t="s">
        <v>3048</v>
      </c>
      <c r="K4535" s="26">
        <v>46042</v>
      </c>
      <c r="L4535" s="26">
        <v>45163</v>
      </c>
      <c r="M4535" s="26">
        <v>46100</v>
      </c>
      <c r="N4535" s="24"/>
      <c r="O4535" s="26">
        <v>46100</v>
      </c>
      <c r="P4535" s="24" t="s">
        <v>3079</v>
      </c>
      <c r="Q4535" s="24" t="s">
        <v>3080</v>
      </c>
      <c r="R4535" s="24" t="s">
        <v>988</v>
      </c>
    </row>
    <row r="4536" spans="1:18" ht="27">
      <c r="A4536" s="24">
        <v>4535</v>
      </c>
      <c r="B4536" s="24" t="s">
        <v>15641</v>
      </c>
      <c r="C4536" s="29">
        <v>202644033235</v>
      </c>
      <c r="D4536" s="24" t="s">
        <v>197</v>
      </c>
      <c r="E4536" s="24" t="s">
        <v>15642</v>
      </c>
      <c r="F4536" s="24" t="s">
        <v>3177</v>
      </c>
      <c r="G4536" s="24" t="s">
        <v>197</v>
      </c>
      <c r="H4536" s="25" t="s">
        <v>15643</v>
      </c>
      <c r="I4536" s="24"/>
      <c r="J4536" s="24" t="s">
        <v>3048</v>
      </c>
      <c r="K4536" s="26">
        <v>46087</v>
      </c>
      <c r="L4536" s="26">
        <v>45737</v>
      </c>
      <c r="M4536" s="26">
        <v>46100</v>
      </c>
      <c r="N4536" s="24"/>
      <c r="O4536" s="26">
        <v>46100</v>
      </c>
      <c r="P4536" s="24" t="s">
        <v>4491</v>
      </c>
      <c r="Q4536" s="24" t="s">
        <v>3279</v>
      </c>
      <c r="R4536" s="24" t="s">
        <v>988</v>
      </c>
    </row>
    <row r="4537" spans="1:18" ht="53.4">
      <c r="A4537" s="24">
        <v>4536</v>
      </c>
      <c r="B4537" s="24" t="s">
        <v>15644</v>
      </c>
      <c r="C4537" s="29">
        <v>202647033382</v>
      </c>
      <c r="D4537" s="24" t="s">
        <v>318</v>
      </c>
      <c r="E4537" s="24" t="s">
        <v>15645</v>
      </c>
      <c r="F4537" s="24" t="s">
        <v>3091</v>
      </c>
      <c r="G4537" s="24" t="s">
        <v>3506</v>
      </c>
      <c r="H4537" s="25" t="s">
        <v>15646</v>
      </c>
      <c r="I4537" s="24"/>
      <c r="J4537" s="24" t="s">
        <v>3048</v>
      </c>
      <c r="K4537" s="26">
        <v>46077</v>
      </c>
      <c r="L4537" s="26">
        <v>45175</v>
      </c>
      <c r="M4537" s="26">
        <v>46100</v>
      </c>
      <c r="N4537" s="24"/>
      <c r="O4537" s="26">
        <v>46100</v>
      </c>
      <c r="P4537" s="24" t="s">
        <v>3228</v>
      </c>
      <c r="Q4537" s="24" t="s">
        <v>3229</v>
      </c>
      <c r="R4537" s="24" t="s">
        <v>988</v>
      </c>
    </row>
    <row r="4538" spans="1:18" ht="27">
      <c r="A4538" s="24">
        <v>4537</v>
      </c>
      <c r="B4538" s="24" t="s">
        <v>15647</v>
      </c>
      <c r="C4538" s="29">
        <v>202647033370</v>
      </c>
      <c r="D4538" s="24" t="s">
        <v>113</v>
      </c>
      <c r="E4538" s="24" t="s">
        <v>15648</v>
      </c>
      <c r="F4538" s="24" t="s">
        <v>3091</v>
      </c>
      <c r="G4538" s="24" t="s">
        <v>8142</v>
      </c>
      <c r="H4538" s="25" t="s">
        <v>15649</v>
      </c>
      <c r="I4538" s="24"/>
      <c r="J4538" s="24" t="s">
        <v>3048</v>
      </c>
      <c r="K4538" s="26">
        <v>46092</v>
      </c>
      <c r="L4538" s="26">
        <v>45128</v>
      </c>
      <c r="M4538" s="26">
        <v>46100</v>
      </c>
      <c r="N4538" s="24"/>
      <c r="O4538" s="26">
        <v>46101</v>
      </c>
      <c r="P4538" s="24" t="s">
        <v>3933</v>
      </c>
      <c r="Q4538" s="24" t="s">
        <v>3934</v>
      </c>
      <c r="R4538" s="24" t="s">
        <v>988</v>
      </c>
    </row>
    <row r="4539" spans="1:18" ht="40.200000000000003">
      <c r="A4539" s="24">
        <v>4538</v>
      </c>
      <c r="B4539" s="24" t="s">
        <v>15650</v>
      </c>
      <c r="C4539" s="29">
        <v>202617033101</v>
      </c>
      <c r="D4539" s="24" t="s">
        <v>193</v>
      </c>
      <c r="E4539" s="24" t="s">
        <v>15651</v>
      </c>
      <c r="F4539" s="24" t="s">
        <v>3342</v>
      </c>
      <c r="G4539" s="24" t="s">
        <v>14308</v>
      </c>
      <c r="H4539" s="25" t="s">
        <v>15652</v>
      </c>
      <c r="I4539" s="24"/>
      <c r="J4539" s="24" t="s">
        <v>3048</v>
      </c>
      <c r="K4539" s="26">
        <v>46091</v>
      </c>
      <c r="L4539" s="26">
        <v>45198</v>
      </c>
      <c r="M4539" s="26">
        <v>46100</v>
      </c>
      <c r="N4539" s="24"/>
      <c r="O4539" s="26">
        <v>46100</v>
      </c>
      <c r="P4539" s="24" t="s">
        <v>3682</v>
      </c>
      <c r="Q4539" s="24" t="s">
        <v>3683</v>
      </c>
      <c r="R4539" s="24" t="s">
        <v>988</v>
      </c>
    </row>
    <row r="4540" spans="1:18" ht="27">
      <c r="A4540" s="24">
        <v>4539</v>
      </c>
      <c r="B4540" s="24" t="s">
        <v>15653</v>
      </c>
      <c r="C4540" s="29">
        <v>202614033233</v>
      </c>
      <c r="D4540" s="24" t="s">
        <v>187</v>
      </c>
      <c r="E4540" s="24" t="s">
        <v>15654</v>
      </c>
      <c r="F4540" s="24" t="s">
        <v>3045</v>
      </c>
      <c r="G4540" s="24" t="s">
        <v>4870</v>
      </c>
      <c r="H4540" s="25" t="s">
        <v>13978</v>
      </c>
      <c r="I4540" s="24"/>
      <c r="J4540" s="24" t="s">
        <v>3048</v>
      </c>
      <c r="K4540" s="26">
        <v>46091</v>
      </c>
      <c r="L4540" s="26">
        <v>45758</v>
      </c>
      <c r="M4540" s="26">
        <v>46100</v>
      </c>
      <c r="N4540" s="24"/>
      <c r="O4540" s="26">
        <v>46100</v>
      </c>
      <c r="P4540" s="24" t="s">
        <v>3135</v>
      </c>
      <c r="Q4540" s="24" t="s">
        <v>3136</v>
      </c>
      <c r="R4540" s="24" t="s">
        <v>988</v>
      </c>
    </row>
    <row r="4541" spans="1:18" ht="40.200000000000003">
      <c r="A4541" s="24">
        <v>4540</v>
      </c>
      <c r="B4541" s="24" t="s">
        <v>15655</v>
      </c>
      <c r="C4541" s="29">
        <v>202631033456</v>
      </c>
      <c r="D4541" s="24" t="s">
        <v>38</v>
      </c>
      <c r="E4541" s="24" t="s">
        <v>15656</v>
      </c>
      <c r="F4541" s="24" t="s">
        <v>3052</v>
      </c>
      <c r="G4541" s="24" t="s">
        <v>38</v>
      </c>
      <c r="H4541" s="25" t="s">
        <v>15657</v>
      </c>
      <c r="I4541" s="24" t="s">
        <v>23</v>
      </c>
      <c r="J4541" s="24" t="s">
        <v>3048</v>
      </c>
      <c r="K4541" s="26">
        <v>46017</v>
      </c>
      <c r="L4541" s="26">
        <v>46100</v>
      </c>
      <c r="M4541" s="26">
        <v>46100</v>
      </c>
      <c r="N4541" s="24"/>
      <c r="O4541" s="26">
        <v>46100</v>
      </c>
      <c r="P4541" s="24" t="s">
        <v>7101</v>
      </c>
      <c r="Q4541" s="24" t="s">
        <v>3225</v>
      </c>
      <c r="R4541" s="24" t="s">
        <v>988</v>
      </c>
    </row>
    <row r="4542" spans="1:18" ht="40.200000000000003">
      <c r="A4542" s="24">
        <v>4541</v>
      </c>
      <c r="B4542" s="24" t="s">
        <v>15658</v>
      </c>
      <c r="C4542" s="29">
        <v>202647033234</v>
      </c>
      <c r="D4542" s="24" t="s">
        <v>79</v>
      </c>
      <c r="E4542" s="24" t="s">
        <v>15659</v>
      </c>
      <c r="F4542" s="24" t="s">
        <v>3432</v>
      </c>
      <c r="G4542" s="24" t="s">
        <v>15660</v>
      </c>
      <c r="H4542" s="25" t="s">
        <v>15661</v>
      </c>
      <c r="I4542" s="24"/>
      <c r="J4542" s="24" t="s">
        <v>3048</v>
      </c>
      <c r="K4542" s="26">
        <v>46086</v>
      </c>
      <c r="L4542" s="26">
        <v>45187</v>
      </c>
      <c r="M4542" s="26">
        <v>46100</v>
      </c>
      <c r="N4542" s="24"/>
      <c r="O4542" s="26">
        <v>46100</v>
      </c>
      <c r="P4542" s="24" t="s">
        <v>3062</v>
      </c>
      <c r="Q4542" s="24" t="s">
        <v>3063</v>
      </c>
      <c r="R4542" s="24" t="s">
        <v>988</v>
      </c>
    </row>
    <row r="4543" spans="1:18" ht="53.4">
      <c r="A4543" s="24">
        <v>4542</v>
      </c>
      <c r="B4543" s="24" t="s">
        <v>15662</v>
      </c>
      <c r="C4543" s="29">
        <v>202617033259</v>
      </c>
      <c r="D4543" s="24" t="s">
        <v>177</v>
      </c>
      <c r="E4543" s="24" t="s">
        <v>15663</v>
      </c>
      <c r="F4543" s="24" t="s">
        <v>3066</v>
      </c>
      <c r="G4543" s="24" t="s">
        <v>3067</v>
      </c>
      <c r="H4543" s="25" t="s">
        <v>15664</v>
      </c>
      <c r="I4543" s="24"/>
      <c r="J4543" s="24" t="s">
        <v>3048</v>
      </c>
      <c r="K4543" s="26">
        <v>46073</v>
      </c>
      <c r="L4543" s="26">
        <v>45405</v>
      </c>
      <c r="M4543" s="26">
        <v>46100</v>
      </c>
      <c r="N4543" s="24"/>
      <c r="O4543" s="26">
        <v>46100</v>
      </c>
      <c r="P4543" s="24" t="s">
        <v>3135</v>
      </c>
      <c r="Q4543" s="24" t="s">
        <v>3136</v>
      </c>
      <c r="R4543" s="24" t="s">
        <v>988</v>
      </c>
    </row>
    <row r="4544" spans="1:18" ht="40.200000000000003">
      <c r="A4544" s="24">
        <v>4543</v>
      </c>
      <c r="B4544" s="24" t="s">
        <v>15665</v>
      </c>
      <c r="C4544" s="29">
        <v>202617033368</v>
      </c>
      <c r="D4544" s="24" t="s">
        <v>50</v>
      </c>
      <c r="E4544" s="24" t="s">
        <v>15666</v>
      </c>
      <c r="F4544" s="24" t="s">
        <v>3066</v>
      </c>
      <c r="G4544" s="24" t="s">
        <v>3319</v>
      </c>
      <c r="H4544" s="25" t="s">
        <v>15667</v>
      </c>
      <c r="I4544" s="24"/>
      <c r="J4544" s="24" t="s">
        <v>3048</v>
      </c>
      <c r="K4544" s="26">
        <v>46028</v>
      </c>
      <c r="L4544" s="26">
        <v>45176</v>
      </c>
      <c r="M4544" s="26">
        <v>46100</v>
      </c>
      <c r="N4544" s="24"/>
      <c r="O4544" s="26">
        <v>46100</v>
      </c>
      <c r="P4544" s="24" t="s">
        <v>3284</v>
      </c>
      <c r="Q4544" s="24" t="s">
        <v>3285</v>
      </c>
      <c r="R4544" s="24" t="s">
        <v>988</v>
      </c>
    </row>
    <row r="4545" spans="1:18" ht="40.200000000000003">
      <c r="A4545" s="24">
        <v>4544</v>
      </c>
      <c r="B4545" s="24" t="s">
        <v>15668</v>
      </c>
      <c r="C4545" s="29">
        <v>202617033176</v>
      </c>
      <c r="D4545" s="24" t="s">
        <v>50</v>
      </c>
      <c r="E4545" s="24" t="s">
        <v>15669</v>
      </c>
      <c r="F4545" s="24" t="s">
        <v>3066</v>
      </c>
      <c r="G4545" s="24" t="s">
        <v>3319</v>
      </c>
      <c r="H4545" s="25" t="s">
        <v>15670</v>
      </c>
      <c r="I4545" s="24"/>
      <c r="J4545" s="24" t="s">
        <v>3048</v>
      </c>
      <c r="K4545" s="26">
        <v>46000</v>
      </c>
      <c r="L4545" s="26">
        <v>45167</v>
      </c>
      <c r="M4545" s="26">
        <v>46100</v>
      </c>
      <c r="N4545" s="24"/>
      <c r="O4545" s="26">
        <v>46100</v>
      </c>
      <c r="P4545" s="24" t="s">
        <v>3049</v>
      </c>
      <c r="Q4545" s="24" t="s">
        <v>3050</v>
      </c>
      <c r="R4545" s="24" t="s">
        <v>988</v>
      </c>
    </row>
    <row r="4546" spans="1:18" ht="53.4">
      <c r="A4546" s="24">
        <v>4545</v>
      </c>
      <c r="B4546" s="24" t="s">
        <v>15671</v>
      </c>
      <c r="C4546" s="29">
        <v>202617033342</v>
      </c>
      <c r="D4546" s="24" t="s">
        <v>32</v>
      </c>
      <c r="E4546" s="24" t="s">
        <v>15672</v>
      </c>
      <c r="F4546" s="24" t="s">
        <v>3066</v>
      </c>
      <c r="G4546" s="24" t="s">
        <v>3067</v>
      </c>
      <c r="H4546" s="25" t="s">
        <v>15673</v>
      </c>
      <c r="I4546" s="24"/>
      <c r="J4546" s="24" t="s">
        <v>3048</v>
      </c>
      <c r="K4546" s="26">
        <v>46066</v>
      </c>
      <c r="L4546" s="26">
        <v>45188</v>
      </c>
      <c r="M4546" s="26">
        <v>46100</v>
      </c>
      <c r="N4546" s="24"/>
      <c r="O4546" s="26">
        <v>46100</v>
      </c>
      <c r="P4546" s="24" t="s">
        <v>3075</v>
      </c>
      <c r="Q4546" s="24" t="s">
        <v>3076</v>
      </c>
      <c r="R4546" s="24" t="s">
        <v>988</v>
      </c>
    </row>
    <row r="4547" spans="1:18" ht="40.200000000000003">
      <c r="A4547" s="24">
        <v>4546</v>
      </c>
      <c r="B4547" s="24" t="s">
        <v>15674</v>
      </c>
      <c r="C4547" s="29">
        <v>202647033389</v>
      </c>
      <c r="D4547" s="24" t="s">
        <v>88</v>
      </c>
      <c r="E4547" s="24" t="s">
        <v>15675</v>
      </c>
      <c r="F4547" s="24" t="s">
        <v>3177</v>
      </c>
      <c r="G4547" s="24" t="s">
        <v>88</v>
      </c>
      <c r="H4547" s="25" t="s">
        <v>15676</v>
      </c>
      <c r="I4547" s="24"/>
      <c r="J4547" s="24" t="s">
        <v>3048</v>
      </c>
      <c r="K4547" s="26">
        <v>46087</v>
      </c>
      <c r="L4547" s="26">
        <v>45294</v>
      </c>
      <c r="M4547" s="26">
        <v>46100</v>
      </c>
      <c r="N4547" s="24"/>
      <c r="O4547" s="26">
        <v>46100</v>
      </c>
      <c r="P4547" s="24" t="s">
        <v>3149</v>
      </c>
      <c r="Q4547" s="24" t="s">
        <v>3150</v>
      </c>
      <c r="R4547" s="24" t="s">
        <v>988</v>
      </c>
    </row>
    <row r="4548" spans="1:18" ht="27">
      <c r="A4548" s="24">
        <v>4547</v>
      </c>
      <c r="B4548" s="24" t="s">
        <v>15677</v>
      </c>
      <c r="C4548" s="29">
        <v>202617033340</v>
      </c>
      <c r="D4548" s="24" t="s">
        <v>34</v>
      </c>
      <c r="E4548" s="24" t="s">
        <v>15678</v>
      </c>
      <c r="F4548" s="24" t="s">
        <v>3066</v>
      </c>
      <c r="G4548" s="24" t="s">
        <v>3067</v>
      </c>
      <c r="H4548" s="25" t="s">
        <v>15679</v>
      </c>
      <c r="I4548" s="24"/>
      <c r="J4548" s="24" t="s">
        <v>3048</v>
      </c>
      <c r="K4548" s="26">
        <v>46090</v>
      </c>
      <c r="L4548" s="26">
        <v>45264</v>
      </c>
      <c r="M4548" s="26">
        <v>46100</v>
      </c>
      <c r="N4548" s="24"/>
      <c r="O4548" s="26">
        <v>46100</v>
      </c>
      <c r="P4548" s="24" t="s">
        <v>3239</v>
      </c>
      <c r="Q4548" s="24" t="s">
        <v>3240</v>
      </c>
      <c r="R4548" s="24" t="s">
        <v>988</v>
      </c>
    </row>
    <row r="4549" spans="1:18" ht="27">
      <c r="A4549" s="24">
        <v>4548</v>
      </c>
      <c r="B4549" s="24" t="s">
        <v>15680</v>
      </c>
      <c r="C4549" s="29">
        <v>202617033094</v>
      </c>
      <c r="D4549" s="24" t="s">
        <v>93</v>
      </c>
      <c r="E4549" s="24" t="s">
        <v>15681</v>
      </c>
      <c r="F4549" s="24" t="s">
        <v>3091</v>
      </c>
      <c r="G4549" s="24" t="s">
        <v>3555</v>
      </c>
      <c r="H4549" s="25" t="s">
        <v>15682</v>
      </c>
      <c r="I4549" s="24"/>
      <c r="J4549" s="24" t="s">
        <v>3048</v>
      </c>
      <c r="K4549" s="26">
        <v>46015</v>
      </c>
      <c r="L4549" s="26">
        <v>45190</v>
      </c>
      <c r="M4549" s="26">
        <v>46100</v>
      </c>
      <c r="N4549" s="24"/>
      <c r="O4549" s="26">
        <v>46100</v>
      </c>
      <c r="P4549" s="24" t="s">
        <v>3254</v>
      </c>
      <c r="Q4549" s="24" t="s">
        <v>3255</v>
      </c>
      <c r="R4549" s="24" t="s">
        <v>988</v>
      </c>
    </row>
    <row r="4550" spans="1:18" ht="27">
      <c r="A4550" s="24">
        <v>4549</v>
      </c>
      <c r="B4550" s="24" t="s">
        <v>15683</v>
      </c>
      <c r="C4550" s="29">
        <v>202617033778</v>
      </c>
      <c r="D4550" s="24" t="s">
        <v>197</v>
      </c>
      <c r="E4550" s="24" t="s">
        <v>15684</v>
      </c>
      <c r="F4550" s="24" t="s">
        <v>3177</v>
      </c>
      <c r="G4550" s="24" t="s">
        <v>197</v>
      </c>
      <c r="H4550" s="25" t="s">
        <v>15685</v>
      </c>
      <c r="I4550" s="24"/>
      <c r="J4550" s="24" t="s">
        <v>3048</v>
      </c>
      <c r="K4550" s="26">
        <v>46073</v>
      </c>
      <c r="L4550" s="26">
        <v>45168</v>
      </c>
      <c r="M4550" s="26">
        <v>46101</v>
      </c>
      <c r="N4550" s="24"/>
      <c r="O4550" s="26">
        <v>46101</v>
      </c>
      <c r="P4550" s="24" t="s">
        <v>3435</v>
      </c>
      <c r="Q4550" s="24" t="s">
        <v>3159</v>
      </c>
      <c r="R4550" s="24" t="s">
        <v>988</v>
      </c>
    </row>
    <row r="4551" spans="1:18" ht="53.4">
      <c r="A4551" s="24">
        <v>4550</v>
      </c>
      <c r="B4551" s="24" t="s">
        <v>15686</v>
      </c>
      <c r="C4551" s="29">
        <v>202617033797</v>
      </c>
      <c r="D4551" s="24" t="s">
        <v>111</v>
      </c>
      <c r="E4551" s="24" t="s">
        <v>15687</v>
      </c>
      <c r="F4551" s="24" t="s">
        <v>3117</v>
      </c>
      <c r="G4551" s="24" t="s">
        <v>4053</v>
      </c>
      <c r="H4551" s="25" t="s">
        <v>15688</v>
      </c>
      <c r="I4551" s="24"/>
      <c r="J4551" s="24" t="s">
        <v>3048</v>
      </c>
      <c r="K4551" s="26">
        <v>46084</v>
      </c>
      <c r="L4551" s="26">
        <v>45197</v>
      </c>
      <c r="M4551" s="26">
        <v>46101</v>
      </c>
      <c r="N4551" s="24"/>
      <c r="O4551" s="26">
        <v>46101</v>
      </c>
      <c r="P4551" s="24" t="s">
        <v>3435</v>
      </c>
      <c r="Q4551" s="24" t="s">
        <v>3159</v>
      </c>
      <c r="R4551" s="24" t="s">
        <v>988</v>
      </c>
    </row>
    <row r="4552" spans="1:18" ht="66.599999999999994">
      <c r="A4552" s="24">
        <v>4551</v>
      </c>
      <c r="B4552" s="24" t="s">
        <v>15689</v>
      </c>
      <c r="C4552" s="29">
        <v>202647033854</v>
      </c>
      <c r="D4552" s="24" t="s">
        <v>196</v>
      </c>
      <c r="E4552" s="24" t="s">
        <v>15690</v>
      </c>
      <c r="F4552" s="24" t="s">
        <v>3045</v>
      </c>
      <c r="G4552" s="24" t="s">
        <v>3046</v>
      </c>
      <c r="H4552" s="25" t="s">
        <v>15691</v>
      </c>
      <c r="I4552" s="24"/>
      <c r="J4552" s="24" t="s">
        <v>3048</v>
      </c>
      <c r="K4552" s="26">
        <v>46002</v>
      </c>
      <c r="L4552" s="26">
        <v>46101</v>
      </c>
      <c r="M4552" s="26">
        <v>46101</v>
      </c>
      <c r="N4552" s="24"/>
      <c r="O4552" s="26">
        <v>46101</v>
      </c>
      <c r="P4552" s="24" t="s">
        <v>3321</v>
      </c>
      <c r="Q4552" s="24" t="s">
        <v>3322</v>
      </c>
      <c r="R4552" s="24" t="s">
        <v>988</v>
      </c>
    </row>
    <row r="4553" spans="1:18" ht="53.4">
      <c r="A4553" s="24">
        <v>4552</v>
      </c>
      <c r="B4553" s="24" t="s">
        <v>15692</v>
      </c>
      <c r="C4553" s="29">
        <v>202617033956</v>
      </c>
      <c r="D4553" s="24" t="s">
        <v>61</v>
      </c>
      <c r="E4553" s="24" t="s">
        <v>15693</v>
      </c>
      <c r="F4553" s="24" t="s">
        <v>3066</v>
      </c>
      <c r="G4553" s="24" t="s">
        <v>3067</v>
      </c>
      <c r="H4553" s="25" t="s">
        <v>15694</v>
      </c>
      <c r="I4553" s="24"/>
      <c r="J4553" s="24" t="s">
        <v>3048</v>
      </c>
      <c r="K4553" s="26">
        <v>46090</v>
      </c>
      <c r="L4553" s="26">
        <v>45434</v>
      </c>
      <c r="M4553" s="26">
        <v>46101</v>
      </c>
      <c r="N4553" s="24"/>
      <c r="O4553" s="26">
        <v>46101</v>
      </c>
      <c r="P4553" s="24" t="s">
        <v>3254</v>
      </c>
      <c r="Q4553" s="24" t="s">
        <v>3255</v>
      </c>
      <c r="R4553" s="24" t="s">
        <v>988</v>
      </c>
    </row>
    <row r="4554" spans="1:18" ht="27">
      <c r="A4554" s="24">
        <v>4553</v>
      </c>
      <c r="B4554" s="24" t="s">
        <v>15695</v>
      </c>
      <c r="C4554" s="29">
        <v>202617033628</v>
      </c>
      <c r="D4554" s="24" t="s">
        <v>61</v>
      </c>
      <c r="E4554" s="24" t="s">
        <v>15696</v>
      </c>
      <c r="F4554" s="24" t="s">
        <v>3066</v>
      </c>
      <c r="G4554" s="24" t="s">
        <v>3067</v>
      </c>
      <c r="H4554" s="25" t="s">
        <v>15697</v>
      </c>
      <c r="I4554" s="24"/>
      <c r="J4554" s="24" t="s">
        <v>3048</v>
      </c>
      <c r="K4554" s="26">
        <v>46100</v>
      </c>
      <c r="L4554" s="26">
        <v>45436</v>
      </c>
      <c r="M4554" s="26">
        <v>46101</v>
      </c>
      <c r="N4554" s="24"/>
      <c r="O4554" s="26">
        <v>46101</v>
      </c>
      <c r="P4554" s="24" t="s">
        <v>3204</v>
      </c>
      <c r="Q4554" s="24" t="s">
        <v>3205</v>
      </c>
      <c r="R4554" s="24" t="s">
        <v>988</v>
      </c>
    </row>
    <row r="4555" spans="1:18" ht="53.4">
      <c r="A4555" s="24">
        <v>4554</v>
      </c>
      <c r="B4555" s="24" t="s">
        <v>2424</v>
      </c>
      <c r="C4555" s="29">
        <v>202641034033</v>
      </c>
      <c r="D4555" s="24" t="s">
        <v>33</v>
      </c>
      <c r="E4555" s="24" t="s">
        <v>2425</v>
      </c>
      <c r="F4555" s="24" t="s">
        <v>3052</v>
      </c>
      <c r="G4555" s="24" t="s">
        <v>3319</v>
      </c>
      <c r="H4555" s="25" t="s">
        <v>15698</v>
      </c>
      <c r="I4555" s="24" t="s">
        <v>3152</v>
      </c>
      <c r="J4555" s="24" t="s">
        <v>3048</v>
      </c>
      <c r="K4555" s="26">
        <v>46085</v>
      </c>
      <c r="L4555" s="26">
        <v>46101</v>
      </c>
      <c r="M4555" s="26">
        <v>46101</v>
      </c>
      <c r="N4555" s="26">
        <v>47046</v>
      </c>
      <c r="O4555" s="24"/>
      <c r="P4555" s="24" t="s">
        <v>3634</v>
      </c>
      <c r="Q4555" s="24" t="s">
        <v>3322</v>
      </c>
      <c r="R4555" s="24" t="s">
        <v>968</v>
      </c>
    </row>
    <row r="4556" spans="1:18" ht="53.4">
      <c r="A4556" s="24">
        <v>4555</v>
      </c>
      <c r="B4556" s="24" t="s">
        <v>2421</v>
      </c>
      <c r="C4556" s="29">
        <v>202641033754</v>
      </c>
      <c r="D4556" s="24" t="s">
        <v>33</v>
      </c>
      <c r="E4556" s="24" t="s">
        <v>2422</v>
      </c>
      <c r="F4556" s="24" t="s">
        <v>3052</v>
      </c>
      <c r="G4556" s="24" t="s">
        <v>3319</v>
      </c>
      <c r="H4556" s="25" t="s">
        <v>15699</v>
      </c>
      <c r="I4556" s="24" t="s">
        <v>3152</v>
      </c>
      <c r="J4556" s="24" t="s">
        <v>3048</v>
      </c>
      <c r="K4556" s="26">
        <v>46099</v>
      </c>
      <c r="L4556" s="26">
        <v>46101</v>
      </c>
      <c r="M4556" s="26">
        <v>46101</v>
      </c>
      <c r="N4556" s="26">
        <v>47046</v>
      </c>
      <c r="O4556" s="24"/>
      <c r="P4556" s="24" t="s">
        <v>3326</v>
      </c>
      <c r="Q4556" s="24" t="s">
        <v>3174</v>
      </c>
      <c r="R4556" s="24" t="s">
        <v>968</v>
      </c>
    </row>
    <row r="4557" spans="1:18" ht="66.599999999999994">
      <c r="A4557" s="24">
        <v>4556</v>
      </c>
      <c r="B4557" s="24" t="s">
        <v>15700</v>
      </c>
      <c r="C4557" s="29">
        <v>202617033751</v>
      </c>
      <c r="D4557" s="24" t="s">
        <v>51</v>
      </c>
      <c r="E4557" s="24" t="s">
        <v>15701</v>
      </c>
      <c r="F4557" s="24" t="s">
        <v>3091</v>
      </c>
      <c r="G4557" s="24" t="s">
        <v>9080</v>
      </c>
      <c r="H4557" s="25" t="s">
        <v>15702</v>
      </c>
      <c r="I4557" s="24"/>
      <c r="J4557" s="24" t="s">
        <v>3048</v>
      </c>
      <c r="K4557" s="26">
        <v>46078</v>
      </c>
      <c r="L4557" s="26">
        <v>45166</v>
      </c>
      <c r="M4557" s="26">
        <v>46101</v>
      </c>
      <c r="N4557" s="24"/>
      <c r="O4557" s="26">
        <v>46101</v>
      </c>
      <c r="P4557" s="24" t="s">
        <v>3726</v>
      </c>
      <c r="Q4557" s="24" t="s">
        <v>3727</v>
      </c>
      <c r="R4557" s="24" t="s">
        <v>988</v>
      </c>
    </row>
    <row r="4558" spans="1:18" ht="66.599999999999994">
      <c r="A4558" s="24">
        <v>4557</v>
      </c>
      <c r="B4558" s="24" t="s">
        <v>15703</v>
      </c>
      <c r="C4558" s="29">
        <v>202617033738</v>
      </c>
      <c r="D4558" s="24" t="s">
        <v>51</v>
      </c>
      <c r="E4558" s="24" t="s">
        <v>15704</v>
      </c>
      <c r="F4558" s="24" t="s">
        <v>3091</v>
      </c>
      <c r="G4558" s="24" t="s">
        <v>9080</v>
      </c>
      <c r="H4558" s="25" t="s">
        <v>15705</v>
      </c>
      <c r="I4558" s="24"/>
      <c r="J4558" s="24" t="s">
        <v>3048</v>
      </c>
      <c r="K4558" s="26">
        <v>46078</v>
      </c>
      <c r="L4558" s="26">
        <v>45166</v>
      </c>
      <c r="M4558" s="26">
        <v>46101</v>
      </c>
      <c r="N4558" s="24"/>
      <c r="O4558" s="26">
        <v>46101</v>
      </c>
      <c r="P4558" s="24" t="s">
        <v>3726</v>
      </c>
      <c r="Q4558" s="24" t="s">
        <v>3727</v>
      </c>
      <c r="R4558" s="24" t="s">
        <v>988</v>
      </c>
    </row>
    <row r="4559" spans="1:18" ht="53.4">
      <c r="A4559" s="24">
        <v>4558</v>
      </c>
      <c r="B4559" s="24" t="s">
        <v>15706</v>
      </c>
      <c r="C4559" s="29">
        <v>202631034199</v>
      </c>
      <c r="D4559" s="24" t="s">
        <v>38</v>
      </c>
      <c r="E4559" s="24" t="s">
        <v>15707</v>
      </c>
      <c r="F4559" s="24" t="s">
        <v>3052</v>
      </c>
      <c r="G4559" s="24" t="s">
        <v>38</v>
      </c>
      <c r="H4559" s="25" t="s">
        <v>15708</v>
      </c>
      <c r="I4559" s="24" t="s">
        <v>23</v>
      </c>
      <c r="J4559" s="24" t="s">
        <v>3048</v>
      </c>
      <c r="K4559" s="26">
        <v>46045</v>
      </c>
      <c r="L4559" s="26">
        <v>46101</v>
      </c>
      <c r="M4559" s="26">
        <v>46101</v>
      </c>
      <c r="N4559" s="24"/>
      <c r="O4559" s="26">
        <v>46101</v>
      </c>
      <c r="P4559" s="24" t="s">
        <v>3228</v>
      </c>
      <c r="Q4559" s="24" t="s">
        <v>3229</v>
      </c>
      <c r="R4559" s="24" t="s">
        <v>988</v>
      </c>
    </row>
    <row r="4560" spans="1:18" ht="40.200000000000003">
      <c r="A4560" s="24">
        <v>4559</v>
      </c>
      <c r="B4560" s="24" t="s">
        <v>15709</v>
      </c>
      <c r="C4560" s="29">
        <v>202631033789</v>
      </c>
      <c r="D4560" s="24" t="s">
        <v>38</v>
      </c>
      <c r="E4560" s="24" t="s">
        <v>15710</v>
      </c>
      <c r="F4560" s="24" t="s">
        <v>3052</v>
      </c>
      <c r="G4560" s="24" t="s">
        <v>38</v>
      </c>
      <c r="H4560" s="25" t="s">
        <v>15711</v>
      </c>
      <c r="I4560" s="24" t="s">
        <v>23</v>
      </c>
      <c r="J4560" s="24" t="s">
        <v>3048</v>
      </c>
      <c r="K4560" s="26">
        <v>45954</v>
      </c>
      <c r="L4560" s="26">
        <v>46101</v>
      </c>
      <c r="M4560" s="26">
        <v>46101</v>
      </c>
      <c r="N4560" s="24"/>
      <c r="O4560" s="26">
        <v>46101</v>
      </c>
      <c r="P4560" s="24" t="s">
        <v>4491</v>
      </c>
      <c r="Q4560" s="24" t="s">
        <v>3279</v>
      </c>
      <c r="R4560" s="24" t="s">
        <v>988</v>
      </c>
    </row>
    <row r="4561" spans="1:18" ht="40.200000000000003">
      <c r="A4561" s="24">
        <v>4560</v>
      </c>
      <c r="B4561" s="24" t="s">
        <v>15712</v>
      </c>
      <c r="C4561" s="29">
        <v>202631033794</v>
      </c>
      <c r="D4561" s="24" t="s">
        <v>38</v>
      </c>
      <c r="E4561" s="24" t="s">
        <v>15713</v>
      </c>
      <c r="F4561" s="24" t="s">
        <v>3052</v>
      </c>
      <c r="G4561" s="24" t="s">
        <v>38</v>
      </c>
      <c r="H4561" s="25" t="s">
        <v>15714</v>
      </c>
      <c r="I4561" s="24" t="s">
        <v>23</v>
      </c>
      <c r="J4561" s="24" t="s">
        <v>3048</v>
      </c>
      <c r="K4561" s="26">
        <v>46101</v>
      </c>
      <c r="L4561" s="26">
        <v>46101</v>
      </c>
      <c r="M4561" s="26">
        <v>46101</v>
      </c>
      <c r="N4561" s="24"/>
      <c r="O4561" s="26">
        <v>46101</v>
      </c>
      <c r="P4561" s="24" t="s">
        <v>3388</v>
      </c>
      <c r="Q4561" s="24" t="s">
        <v>3389</v>
      </c>
      <c r="R4561" s="24" t="s">
        <v>988</v>
      </c>
    </row>
    <row r="4562" spans="1:18" ht="53.4">
      <c r="A4562" s="24">
        <v>4561</v>
      </c>
      <c r="B4562" s="24" t="s">
        <v>2423</v>
      </c>
      <c r="C4562" s="29">
        <v>202641033750</v>
      </c>
      <c r="D4562" s="24" t="s">
        <v>571</v>
      </c>
      <c r="E4562" s="24" t="s">
        <v>649</v>
      </c>
      <c r="F4562" s="24" t="s">
        <v>3052</v>
      </c>
      <c r="G4562" s="24" t="s">
        <v>15715</v>
      </c>
      <c r="H4562" s="25" t="s">
        <v>15716</v>
      </c>
      <c r="I4562" s="24" t="s">
        <v>23</v>
      </c>
      <c r="J4562" s="24" t="s">
        <v>3048</v>
      </c>
      <c r="K4562" s="26">
        <v>45908</v>
      </c>
      <c r="L4562" s="26">
        <v>46101</v>
      </c>
      <c r="M4562" s="26">
        <v>46101</v>
      </c>
      <c r="N4562" s="26">
        <v>47046</v>
      </c>
      <c r="O4562" s="24"/>
      <c r="P4562" s="24" t="s">
        <v>3098</v>
      </c>
      <c r="Q4562" s="24" t="s">
        <v>3099</v>
      </c>
      <c r="R4562" s="24" t="s">
        <v>974</v>
      </c>
    </row>
    <row r="4563" spans="1:18" ht="40.200000000000003">
      <c r="A4563" s="24">
        <v>4562</v>
      </c>
      <c r="B4563" s="24" t="s">
        <v>15717</v>
      </c>
      <c r="C4563" s="29">
        <v>202617034184</v>
      </c>
      <c r="D4563" s="24" t="s">
        <v>253</v>
      </c>
      <c r="E4563" s="24" t="s">
        <v>15718</v>
      </c>
      <c r="F4563" s="24" t="s">
        <v>3091</v>
      </c>
      <c r="G4563" s="24" t="s">
        <v>15719</v>
      </c>
      <c r="H4563" s="25" t="s">
        <v>15720</v>
      </c>
      <c r="I4563" s="24"/>
      <c r="J4563" s="24" t="s">
        <v>3048</v>
      </c>
      <c r="K4563" s="26">
        <v>46079</v>
      </c>
      <c r="L4563" s="26">
        <v>45159</v>
      </c>
      <c r="M4563" s="26">
        <v>46101</v>
      </c>
      <c r="N4563" s="24"/>
      <c r="O4563" s="26">
        <v>46101</v>
      </c>
      <c r="P4563" s="24" t="s">
        <v>3055</v>
      </c>
      <c r="Q4563" s="24" t="s">
        <v>3056</v>
      </c>
      <c r="R4563" s="24" t="s">
        <v>647</v>
      </c>
    </row>
    <row r="4564" spans="1:18" ht="40.200000000000003">
      <c r="A4564" s="24">
        <v>4563</v>
      </c>
      <c r="B4564" s="24" t="s">
        <v>15721</v>
      </c>
      <c r="C4564" s="29">
        <v>202621033863</v>
      </c>
      <c r="D4564" s="24" t="s">
        <v>45</v>
      </c>
      <c r="E4564" s="24" t="s">
        <v>15722</v>
      </c>
      <c r="F4564" s="24" t="s">
        <v>3052</v>
      </c>
      <c r="G4564" s="24" t="s">
        <v>45</v>
      </c>
      <c r="H4564" s="25" t="s">
        <v>15723</v>
      </c>
      <c r="I4564" s="24" t="s">
        <v>23</v>
      </c>
      <c r="J4564" s="24" t="s">
        <v>3048</v>
      </c>
      <c r="K4564" s="26">
        <v>46066</v>
      </c>
      <c r="L4564" s="26">
        <v>46101</v>
      </c>
      <c r="M4564" s="26">
        <v>46101</v>
      </c>
      <c r="N4564" s="24"/>
      <c r="O4564" s="26">
        <v>46101</v>
      </c>
      <c r="P4564" s="24" t="s">
        <v>4491</v>
      </c>
      <c r="Q4564" s="24" t="s">
        <v>3279</v>
      </c>
      <c r="R4564" s="24" t="s">
        <v>988</v>
      </c>
    </row>
    <row r="4565" spans="1:18" ht="27">
      <c r="A4565" s="24">
        <v>4564</v>
      </c>
      <c r="B4565" s="24" t="s">
        <v>886</v>
      </c>
      <c r="C4565" s="29">
        <v>202614033675</v>
      </c>
      <c r="D4565" s="24" t="s">
        <v>78</v>
      </c>
      <c r="E4565" s="24" t="s">
        <v>887</v>
      </c>
      <c r="F4565" s="24" t="s">
        <v>3066</v>
      </c>
      <c r="G4565" s="24" t="s">
        <v>3077</v>
      </c>
      <c r="H4565" s="25" t="s">
        <v>15724</v>
      </c>
      <c r="I4565" s="24"/>
      <c r="J4565" s="24" t="s">
        <v>3048</v>
      </c>
      <c r="K4565" s="26">
        <v>46065</v>
      </c>
      <c r="L4565" s="26">
        <v>45737</v>
      </c>
      <c r="M4565" s="26">
        <v>46101</v>
      </c>
      <c r="N4565" s="26">
        <v>46681</v>
      </c>
      <c r="O4565" s="24"/>
      <c r="P4565" s="24" t="s">
        <v>3284</v>
      </c>
      <c r="Q4565" s="24" t="s">
        <v>3285</v>
      </c>
      <c r="R4565" s="24" t="s">
        <v>650</v>
      </c>
    </row>
    <row r="4566" spans="1:18" ht="53.4">
      <c r="A4566" s="24">
        <v>4565</v>
      </c>
      <c r="B4566" s="24" t="s">
        <v>15725</v>
      </c>
      <c r="C4566" s="29">
        <v>202647033679</v>
      </c>
      <c r="D4566" s="24" t="s">
        <v>88</v>
      </c>
      <c r="E4566" s="24" t="s">
        <v>15726</v>
      </c>
      <c r="F4566" s="24" t="s">
        <v>3177</v>
      </c>
      <c r="G4566" s="24" t="s">
        <v>88</v>
      </c>
      <c r="H4566" s="25" t="s">
        <v>15727</v>
      </c>
      <c r="I4566" s="24"/>
      <c r="J4566" s="24" t="s">
        <v>3048</v>
      </c>
      <c r="K4566" s="26">
        <v>46041</v>
      </c>
      <c r="L4566" s="26">
        <v>45163</v>
      </c>
      <c r="M4566" s="26">
        <v>46101</v>
      </c>
      <c r="N4566" s="24"/>
      <c r="O4566" s="26">
        <v>46101</v>
      </c>
      <c r="P4566" s="24" t="s">
        <v>3149</v>
      </c>
      <c r="Q4566" s="24" t="s">
        <v>3150</v>
      </c>
      <c r="R4566" s="24" t="s">
        <v>988</v>
      </c>
    </row>
    <row r="4567" spans="1:18" ht="40.200000000000003">
      <c r="A4567" s="24">
        <v>4566</v>
      </c>
      <c r="B4567" s="24" t="s">
        <v>2418</v>
      </c>
      <c r="C4567" s="29">
        <v>202621033870</v>
      </c>
      <c r="D4567" s="24" t="s">
        <v>246</v>
      </c>
      <c r="E4567" s="24" t="s">
        <v>649</v>
      </c>
      <c r="F4567" s="24" t="s">
        <v>3052</v>
      </c>
      <c r="G4567" s="24" t="s">
        <v>246</v>
      </c>
      <c r="H4567" s="25" t="s">
        <v>15728</v>
      </c>
      <c r="I4567" s="24" t="s">
        <v>3152</v>
      </c>
      <c r="J4567" s="24" t="s">
        <v>3048</v>
      </c>
      <c r="K4567" s="26">
        <v>46063</v>
      </c>
      <c r="L4567" s="26">
        <v>46101</v>
      </c>
      <c r="M4567" s="26">
        <v>46101</v>
      </c>
      <c r="N4567" s="26">
        <v>47046</v>
      </c>
      <c r="O4567" s="24"/>
      <c r="P4567" s="24" t="s">
        <v>3968</v>
      </c>
      <c r="Q4567" s="24" t="s">
        <v>3969</v>
      </c>
      <c r="R4567" s="24" t="s">
        <v>968</v>
      </c>
    </row>
    <row r="4568" spans="1:18" ht="40.200000000000003">
      <c r="A4568" s="24">
        <v>4567</v>
      </c>
      <c r="B4568" s="24" t="s">
        <v>15729</v>
      </c>
      <c r="C4568" s="29">
        <v>202621033994</v>
      </c>
      <c r="D4568" s="24" t="s">
        <v>41</v>
      </c>
      <c r="E4568" s="24" t="s">
        <v>15730</v>
      </c>
      <c r="F4568" s="24" t="s">
        <v>3052</v>
      </c>
      <c r="G4568" s="24" t="s">
        <v>10063</v>
      </c>
      <c r="H4568" s="25" t="s">
        <v>15731</v>
      </c>
      <c r="I4568" s="24" t="s">
        <v>23</v>
      </c>
      <c r="J4568" s="24" t="s">
        <v>3048</v>
      </c>
      <c r="K4568" s="26">
        <v>46059</v>
      </c>
      <c r="L4568" s="26">
        <v>46101</v>
      </c>
      <c r="M4568" s="26">
        <v>46101</v>
      </c>
      <c r="N4568" s="24"/>
      <c r="O4568" s="26">
        <v>46101</v>
      </c>
      <c r="P4568" s="24" t="s">
        <v>3414</v>
      </c>
      <c r="Q4568" s="24" t="s">
        <v>3415</v>
      </c>
      <c r="R4568" s="24" t="s">
        <v>988</v>
      </c>
    </row>
    <row r="4569" spans="1:18" ht="40.200000000000003">
      <c r="A4569" s="24">
        <v>4568</v>
      </c>
      <c r="B4569" s="24" t="s">
        <v>15732</v>
      </c>
      <c r="C4569" s="29">
        <v>202617033860</v>
      </c>
      <c r="D4569" s="24" t="s">
        <v>97</v>
      </c>
      <c r="E4569" s="24" t="s">
        <v>15733</v>
      </c>
      <c r="F4569" s="24" t="s">
        <v>3066</v>
      </c>
      <c r="G4569" s="24" t="s">
        <v>11900</v>
      </c>
      <c r="H4569" s="25" t="s">
        <v>15734</v>
      </c>
      <c r="I4569" s="24"/>
      <c r="J4569" s="24" t="s">
        <v>3048</v>
      </c>
      <c r="K4569" s="26">
        <v>46059</v>
      </c>
      <c r="L4569" s="26">
        <v>45162</v>
      </c>
      <c r="M4569" s="26">
        <v>46101</v>
      </c>
      <c r="N4569" s="24"/>
      <c r="O4569" s="26">
        <v>46101</v>
      </c>
      <c r="P4569" s="24" t="s">
        <v>3397</v>
      </c>
      <c r="Q4569" s="24" t="s">
        <v>3398</v>
      </c>
      <c r="R4569" s="24" t="s">
        <v>988</v>
      </c>
    </row>
    <row r="4570" spans="1:18" ht="66.599999999999994">
      <c r="A4570" s="24">
        <v>4569</v>
      </c>
      <c r="B4570" s="24" t="s">
        <v>2417</v>
      </c>
      <c r="C4570" s="29">
        <v>202611034192</v>
      </c>
      <c r="D4570" s="24" t="s">
        <v>332</v>
      </c>
      <c r="E4570" s="24" t="s">
        <v>649</v>
      </c>
      <c r="F4570" s="24" t="s">
        <v>3052</v>
      </c>
      <c r="G4570" s="24" t="s">
        <v>7987</v>
      </c>
      <c r="H4570" s="25" t="s">
        <v>15735</v>
      </c>
      <c r="I4570" s="24" t="s">
        <v>23</v>
      </c>
      <c r="J4570" s="24" t="s">
        <v>3048</v>
      </c>
      <c r="K4570" s="26">
        <v>46080</v>
      </c>
      <c r="L4570" s="26">
        <v>46101</v>
      </c>
      <c r="M4570" s="26">
        <v>46101</v>
      </c>
      <c r="N4570" s="26">
        <v>47046</v>
      </c>
      <c r="O4570" s="24"/>
      <c r="P4570" s="24" t="s">
        <v>3695</v>
      </c>
      <c r="Q4570" s="24" t="s">
        <v>3085</v>
      </c>
      <c r="R4570" s="24" t="s">
        <v>974</v>
      </c>
    </row>
    <row r="4571" spans="1:18" ht="66.599999999999994">
      <c r="A4571" s="24">
        <v>4570</v>
      </c>
      <c r="B4571" s="24" t="s">
        <v>2419</v>
      </c>
      <c r="C4571" s="29">
        <v>202611033757</v>
      </c>
      <c r="D4571" s="24" t="s">
        <v>209</v>
      </c>
      <c r="E4571" s="24" t="s">
        <v>2420</v>
      </c>
      <c r="F4571" s="24" t="s">
        <v>3165</v>
      </c>
      <c r="G4571" s="24" t="s">
        <v>11153</v>
      </c>
      <c r="H4571" s="25" t="s">
        <v>15736</v>
      </c>
      <c r="I4571" s="24" t="s">
        <v>3152</v>
      </c>
      <c r="J4571" s="24" t="s">
        <v>3048</v>
      </c>
      <c r="K4571" s="26">
        <v>46042</v>
      </c>
      <c r="L4571" s="26">
        <v>46101</v>
      </c>
      <c r="M4571" s="26">
        <v>46101</v>
      </c>
      <c r="N4571" s="26">
        <v>47046</v>
      </c>
      <c r="O4571" s="24"/>
      <c r="P4571" s="24" t="s">
        <v>3397</v>
      </c>
      <c r="Q4571" s="24" t="s">
        <v>3398</v>
      </c>
      <c r="R4571" s="24" t="s">
        <v>968</v>
      </c>
    </row>
    <row r="4572" spans="1:18" ht="40.200000000000003">
      <c r="A4572" s="24">
        <v>4571</v>
      </c>
      <c r="B4572" s="24" t="s">
        <v>15737</v>
      </c>
      <c r="C4572" s="29">
        <v>202641034019</v>
      </c>
      <c r="D4572" s="24" t="s">
        <v>43</v>
      </c>
      <c r="E4572" s="24" t="s">
        <v>15738</v>
      </c>
      <c r="F4572" s="24" t="s">
        <v>3052</v>
      </c>
      <c r="G4572" s="24" t="s">
        <v>43</v>
      </c>
      <c r="H4572" s="25" t="s">
        <v>15739</v>
      </c>
      <c r="I4572" s="24" t="s">
        <v>23</v>
      </c>
      <c r="J4572" s="24" t="s">
        <v>3048</v>
      </c>
      <c r="K4572" s="26">
        <v>46101</v>
      </c>
      <c r="L4572" s="26">
        <v>46101</v>
      </c>
      <c r="M4572" s="26">
        <v>46101</v>
      </c>
      <c r="N4572" s="24"/>
      <c r="O4572" s="26">
        <v>46101</v>
      </c>
      <c r="P4572" s="24" t="s">
        <v>3634</v>
      </c>
      <c r="Q4572" s="24" t="s">
        <v>3322</v>
      </c>
      <c r="R4572" s="24" t="s">
        <v>988</v>
      </c>
    </row>
    <row r="4573" spans="1:18" ht="40.200000000000003">
      <c r="A4573" s="24">
        <v>4572</v>
      </c>
      <c r="B4573" s="24" t="s">
        <v>15740</v>
      </c>
      <c r="C4573" s="29">
        <v>202644033842</v>
      </c>
      <c r="D4573" s="24" t="s">
        <v>43</v>
      </c>
      <c r="E4573" s="24" t="s">
        <v>15741</v>
      </c>
      <c r="F4573" s="24" t="s">
        <v>3052</v>
      </c>
      <c r="G4573" s="24" t="s">
        <v>43</v>
      </c>
      <c r="H4573" s="25" t="s">
        <v>15742</v>
      </c>
      <c r="I4573" s="24"/>
      <c r="J4573" s="24" t="s">
        <v>3048</v>
      </c>
      <c r="K4573" s="26">
        <v>46002</v>
      </c>
      <c r="L4573" s="26">
        <v>46066</v>
      </c>
      <c r="M4573" s="26">
        <v>46101</v>
      </c>
      <c r="N4573" s="24"/>
      <c r="O4573" s="26">
        <v>46101</v>
      </c>
      <c r="P4573" s="24" t="s">
        <v>3352</v>
      </c>
      <c r="Q4573" s="24" t="s">
        <v>3216</v>
      </c>
      <c r="R4573" s="24" t="s">
        <v>988</v>
      </c>
    </row>
    <row r="4574" spans="1:18" ht="40.200000000000003">
      <c r="A4574" s="24">
        <v>4573</v>
      </c>
      <c r="B4574" s="24" t="s">
        <v>15743</v>
      </c>
      <c r="C4574" s="29">
        <v>202641033934</v>
      </c>
      <c r="D4574" s="24" t="s">
        <v>43</v>
      </c>
      <c r="E4574" s="24" t="s">
        <v>15744</v>
      </c>
      <c r="F4574" s="24" t="s">
        <v>3052</v>
      </c>
      <c r="G4574" s="24" t="s">
        <v>43</v>
      </c>
      <c r="H4574" s="25" t="s">
        <v>15745</v>
      </c>
      <c r="I4574" s="24" t="s">
        <v>23</v>
      </c>
      <c r="J4574" s="24" t="s">
        <v>3048</v>
      </c>
      <c r="K4574" s="26">
        <v>46002</v>
      </c>
      <c r="L4574" s="26">
        <v>46101</v>
      </c>
      <c r="M4574" s="26">
        <v>46101</v>
      </c>
      <c r="N4574" s="24"/>
      <c r="O4574" s="26">
        <v>46101</v>
      </c>
      <c r="P4574" s="24" t="s">
        <v>4128</v>
      </c>
      <c r="Q4574" s="24" t="s">
        <v>3360</v>
      </c>
      <c r="R4574" s="24" t="s">
        <v>988</v>
      </c>
    </row>
    <row r="4575" spans="1:18" ht="27">
      <c r="A4575" s="24">
        <v>4574</v>
      </c>
      <c r="B4575" s="24" t="s">
        <v>15746</v>
      </c>
      <c r="C4575" s="29">
        <v>202617033852</v>
      </c>
      <c r="D4575" s="24" t="s">
        <v>107</v>
      </c>
      <c r="E4575" s="24" t="s">
        <v>15747</v>
      </c>
      <c r="F4575" s="24" t="s">
        <v>3091</v>
      </c>
      <c r="G4575" s="24" t="s">
        <v>7569</v>
      </c>
      <c r="H4575" s="25" t="s">
        <v>15748</v>
      </c>
      <c r="I4575" s="24"/>
      <c r="J4575" s="24" t="s">
        <v>3048</v>
      </c>
      <c r="K4575" s="26">
        <v>46091</v>
      </c>
      <c r="L4575" s="26">
        <v>45208</v>
      </c>
      <c r="M4575" s="26">
        <v>46101</v>
      </c>
      <c r="N4575" s="24"/>
      <c r="O4575" s="26">
        <v>46101</v>
      </c>
      <c r="P4575" s="24" t="s">
        <v>3055</v>
      </c>
      <c r="Q4575" s="24" t="s">
        <v>3056</v>
      </c>
      <c r="R4575" s="24" t="s">
        <v>988</v>
      </c>
    </row>
    <row r="4576" spans="1:18" ht="53.4">
      <c r="A4576" s="24">
        <v>4575</v>
      </c>
      <c r="B4576" s="24" t="s">
        <v>15749</v>
      </c>
      <c r="C4576" s="29">
        <v>202647033864</v>
      </c>
      <c r="D4576" s="24" t="s">
        <v>31</v>
      </c>
      <c r="E4576" s="24" t="s">
        <v>15750</v>
      </c>
      <c r="F4576" s="24" t="s">
        <v>3091</v>
      </c>
      <c r="G4576" s="24" t="s">
        <v>31</v>
      </c>
      <c r="H4576" s="25" t="s">
        <v>15751</v>
      </c>
      <c r="I4576" s="24"/>
      <c r="J4576" s="24" t="s">
        <v>3048</v>
      </c>
      <c r="K4576" s="26">
        <v>46099</v>
      </c>
      <c r="L4576" s="26">
        <v>45252</v>
      </c>
      <c r="M4576" s="26">
        <v>46101</v>
      </c>
      <c r="N4576" s="24"/>
      <c r="O4576" s="26">
        <v>46101</v>
      </c>
      <c r="P4576" s="24" t="s">
        <v>5146</v>
      </c>
      <c r="Q4576" s="24" t="s">
        <v>5147</v>
      </c>
      <c r="R4576" s="24" t="s">
        <v>988</v>
      </c>
    </row>
    <row r="4577" spans="1:18" ht="53.4">
      <c r="A4577" s="24">
        <v>4576</v>
      </c>
      <c r="B4577" s="24" t="s">
        <v>2426</v>
      </c>
      <c r="C4577" s="29">
        <v>202641034299</v>
      </c>
      <c r="D4577" s="24" t="s">
        <v>33</v>
      </c>
      <c r="E4577" s="24" t="s">
        <v>2427</v>
      </c>
      <c r="F4577" s="24" t="s">
        <v>3052</v>
      </c>
      <c r="G4577" s="24" t="s">
        <v>3319</v>
      </c>
      <c r="H4577" s="25" t="s">
        <v>15752</v>
      </c>
      <c r="I4577" s="24" t="s">
        <v>3152</v>
      </c>
      <c r="J4577" s="24" t="s">
        <v>3048</v>
      </c>
      <c r="K4577" s="26">
        <v>46099</v>
      </c>
      <c r="L4577" s="26">
        <v>46102</v>
      </c>
      <c r="M4577" s="26">
        <v>46102</v>
      </c>
      <c r="N4577" s="26">
        <v>47047</v>
      </c>
      <c r="O4577" s="24"/>
      <c r="P4577" s="24" t="s">
        <v>3321</v>
      </c>
      <c r="Q4577" s="24" t="s">
        <v>3322</v>
      </c>
      <c r="R4577" s="24" t="s">
        <v>968</v>
      </c>
    </row>
    <row r="4578" spans="1:18" ht="27">
      <c r="A4578" s="24">
        <v>4577</v>
      </c>
      <c r="B4578" s="24" t="s">
        <v>2429</v>
      </c>
      <c r="C4578" s="29">
        <v>202641034713</v>
      </c>
      <c r="D4578" s="24" t="s">
        <v>40</v>
      </c>
      <c r="E4578" s="24" t="s">
        <v>2430</v>
      </c>
      <c r="F4578" s="24" t="s">
        <v>3091</v>
      </c>
      <c r="G4578" s="24" t="s">
        <v>7514</v>
      </c>
      <c r="H4578" s="25" t="s">
        <v>15753</v>
      </c>
      <c r="I4578" s="24" t="s">
        <v>3152</v>
      </c>
      <c r="J4578" s="24" t="s">
        <v>3048</v>
      </c>
      <c r="K4578" s="26">
        <v>46102</v>
      </c>
      <c r="L4578" s="26">
        <v>46104</v>
      </c>
      <c r="M4578" s="26">
        <v>46104</v>
      </c>
      <c r="N4578" s="26">
        <v>47049</v>
      </c>
      <c r="O4578" s="24"/>
      <c r="P4578" s="24" t="s">
        <v>3149</v>
      </c>
      <c r="Q4578" s="24" t="s">
        <v>3150</v>
      </c>
      <c r="R4578" s="24" t="s">
        <v>968</v>
      </c>
    </row>
    <row r="4579" spans="1:18" ht="27">
      <c r="A4579" s="24">
        <v>4578</v>
      </c>
      <c r="B4579" s="24" t="s">
        <v>15754</v>
      </c>
      <c r="C4579" s="29">
        <v>202617034654</v>
      </c>
      <c r="D4579" s="24" t="s">
        <v>252</v>
      </c>
      <c r="E4579" s="24" t="s">
        <v>15755</v>
      </c>
      <c r="F4579" s="24" t="s">
        <v>3091</v>
      </c>
      <c r="G4579" s="24" t="s">
        <v>5207</v>
      </c>
      <c r="H4579" s="25" t="s">
        <v>15756</v>
      </c>
      <c r="I4579" s="24"/>
      <c r="J4579" s="24" t="s">
        <v>3048</v>
      </c>
      <c r="K4579" s="26">
        <v>46065</v>
      </c>
      <c r="L4579" s="26">
        <v>45161</v>
      </c>
      <c r="M4579" s="26">
        <v>46104</v>
      </c>
      <c r="N4579" s="24"/>
      <c r="O4579" s="26">
        <v>46104</v>
      </c>
      <c r="P4579" s="24" t="s">
        <v>3055</v>
      </c>
      <c r="Q4579" s="24" t="s">
        <v>3056</v>
      </c>
      <c r="R4579" s="24" t="s">
        <v>988</v>
      </c>
    </row>
    <row r="4580" spans="1:18" ht="53.4">
      <c r="A4580" s="24">
        <v>4579</v>
      </c>
      <c r="B4580" s="24" t="s">
        <v>15757</v>
      </c>
      <c r="C4580" s="29">
        <v>202647034995</v>
      </c>
      <c r="D4580" s="24" t="s">
        <v>113</v>
      </c>
      <c r="E4580" s="24" t="s">
        <v>15758</v>
      </c>
      <c r="F4580" s="24" t="s">
        <v>3091</v>
      </c>
      <c r="G4580" s="24" t="s">
        <v>12280</v>
      </c>
      <c r="H4580" s="25" t="s">
        <v>15759</v>
      </c>
      <c r="I4580" s="24"/>
      <c r="J4580" s="24" t="s">
        <v>3048</v>
      </c>
      <c r="K4580" s="26">
        <v>46055</v>
      </c>
      <c r="L4580" s="26">
        <v>45162</v>
      </c>
      <c r="M4580" s="26">
        <v>46104</v>
      </c>
      <c r="N4580" s="24"/>
      <c r="O4580" s="26">
        <v>46104</v>
      </c>
      <c r="P4580" s="24" t="s">
        <v>3120</v>
      </c>
      <c r="Q4580" s="24" t="s">
        <v>3121</v>
      </c>
      <c r="R4580" s="24" t="s">
        <v>988</v>
      </c>
    </row>
    <row r="4581" spans="1:18" ht="40.200000000000003">
      <c r="A4581" s="24">
        <v>4580</v>
      </c>
      <c r="B4581" s="24" t="s">
        <v>15760</v>
      </c>
      <c r="C4581" s="29">
        <v>202617034791</v>
      </c>
      <c r="D4581" s="24" t="s">
        <v>49</v>
      </c>
      <c r="E4581" s="24" t="s">
        <v>15761</v>
      </c>
      <c r="F4581" s="24" t="s">
        <v>3066</v>
      </c>
      <c r="G4581" s="24" t="s">
        <v>3067</v>
      </c>
      <c r="H4581" s="25" t="s">
        <v>15762</v>
      </c>
      <c r="I4581" s="24"/>
      <c r="J4581" s="24" t="s">
        <v>3048</v>
      </c>
      <c r="K4581" s="26">
        <v>45968</v>
      </c>
      <c r="L4581" s="26">
        <v>45301</v>
      </c>
      <c r="M4581" s="26">
        <v>46104</v>
      </c>
      <c r="N4581" s="24"/>
      <c r="O4581" s="26">
        <v>46104</v>
      </c>
      <c r="P4581" s="24" t="s">
        <v>3294</v>
      </c>
      <c r="Q4581" s="24" t="s">
        <v>3295</v>
      </c>
      <c r="R4581" s="24" t="s">
        <v>988</v>
      </c>
    </row>
    <row r="4582" spans="1:18" ht="53.4">
      <c r="A4582" s="24">
        <v>4581</v>
      </c>
      <c r="B4582" s="24" t="s">
        <v>2428</v>
      </c>
      <c r="C4582" s="29">
        <v>202641035086</v>
      </c>
      <c r="D4582" s="24" t="s">
        <v>331</v>
      </c>
      <c r="E4582" s="24" t="s">
        <v>649</v>
      </c>
      <c r="F4582" s="24" t="s">
        <v>3052</v>
      </c>
      <c r="G4582" s="24" t="s">
        <v>331</v>
      </c>
      <c r="H4582" s="25" t="s">
        <v>15763</v>
      </c>
      <c r="I4582" s="24" t="s">
        <v>23</v>
      </c>
      <c r="J4582" s="24" t="s">
        <v>3470</v>
      </c>
      <c r="K4582" s="26">
        <v>45882</v>
      </c>
      <c r="L4582" s="26">
        <v>46104</v>
      </c>
      <c r="M4582" s="26">
        <v>46104</v>
      </c>
      <c r="N4582" s="26">
        <v>47049</v>
      </c>
      <c r="O4582" s="24"/>
      <c r="P4582" s="24" t="s">
        <v>3098</v>
      </c>
      <c r="Q4582" s="24" t="s">
        <v>3099</v>
      </c>
      <c r="R4582" s="24" t="s">
        <v>974</v>
      </c>
    </row>
    <row r="4583" spans="1:18" ht="53.4">
      <c r="A4583" s="24">
        <v>4582</v>
      </c>
      <c r="B4583" s="24" t="s">
        <v>15764</v>
      </c>
      <c r="C4583" s="29">
        <v>202631034659</v>
      </c>
      <c r="D4583" s="24" t="s">
        <v>38</v>
      </c>
      <c r="E4583" s="24" t="s">
        <v>15765</v>
      </c>
      <c r="F4583" s="24" t="s">
        <v>3052</v>
      </c>
      <c r="G4583" s="24" t="s">
        <v>38</v>
      </c>
      <c r="H4583" s="25" t="s">
        <v>15766</v>
      </c>
      <c r="I4583" s="24" t="s">
        <v>23</v>
      </c>
      <c r="J4583" s="24" t="s">
        <v>3048</v>
      </c>
      <c r="K4583" s="26">
        <v>46087</v>
      </c>
      <c r="L4583" s="26">
        <v>46104</v>
      </c>
      <c r="M4583" s="26">
        <v>46104</v>
      </c>
      <c r="N4583" s="24"/>
      <c r="O4583" s="26">
        <v>46104</v>
      </c>
      <c r="P4583" s="24" t="s">
        <v>3933</v>
      </c>
      <c r="Q4583" s="24" t="s">
        <v>3934</v>
      </c>
      <c r="R4583" s="24" t="s">
        <v>988</v>
      </c>
    </row>
    <row r="4584" spans="1:18" ht="53.4">
      <c r="A4584" s="24">
        <v>4583</v>
      </c>
      <c r="B4584" s="24" t="s">
        <v>15767</v>
      </c>
      <c r="C4584" s="29">
        <v>202631034863</v>
      </c>
      <c r="D4584" s="24" t="s">
        <v>38</v>
      </c>
      <c r="E4584" s="24" t="s">
        <v>15768</v>
      </c>
      <c r="F4584" s="24" t="s">
        <v>3052</v>
      </c>
      <c r="G4584" s="24" t="s">
        <v>38</v>
      </c>
      <c r="H4584" s="25" t="s">
        <v>15769</v>
      </c>
      <c r="I4584" s="24" t="s">
        <v>23</v>
      </c>
      <c r="J4584" s="24" t="s">
        <v>3048</v>
      </c>
      <c r="K4584" s="26">
        <v>46036</v>
      </c>
      <c r="L4584" s="26">
        <v>46104</v>
      </c>
      <c r="M4584" s="26">
        <v>46104</v>
      </c>
      <c r="N4584" s="24"/>
      <c r="O4584" s="26">
        <v>46104</v>
      </c>
      <c r="P4584" s="24" t="s">
        <v>3704</v>
      </c>
      <c r="Q4584" s="24" t="s">
        <v>3705</v>
      </c>
      <c r="R4584" s="24" t="s">
        <v>988</v>
      </c>
    </row>
    <row r="4585" spans="1:18" ht="27">
      <c r="A4585" s="24">
        <v>4584</v>
      </c>
      <c r="B4585" s="24" t="s">
        <v>15770</v>
      </c>
      <c r="C4585" s="29">
        <v>202647035081</v>
      </c>
      <c r="D4585" s="24" t="s">
        <v>79</v>
      </c>
      <c r="E4585" s="24" t="s">
        <v>15771</v>
      </c>
      <c r="F4585" s="24" t="s">
        <v>3432</v>
      </c>
      <c r="G4585" s="24" t="s">
        <v>7528</v>
      </c>
      <c r="H4585" s="25" t="s">
        <v>15772</v>
      </c>
      <c r="I4585" s="24"/>
      <c r="J4585" s="24" t="s">
        <v>3048</v>
      </c>
      <c r="K4585" s="26">
        <v>46085</v>
      </c>
      <c r="L4585" s="26">
        <v>45168</v>
      </c>
      <c r="M4585" s="26">
        <v>46104</v>
      </c>
      <c r="N4585" s="24"/>
      <c r="O4585" s="26">
        <v>46104</v>
      </c>
      <c r="P4585" s="24" t="s">
        <v>3388</v>
      </c>
      <c r="Q4585" s="24" t="s">
        <v>3389</v>
      </c>
      <c r="R4585" s="24" t="s">
        <v>988</v>
      </c>
    </row>
    <row r="4586" spans="1:18" ht="40.200000000000003">
      <c r="A4586" s="24">
        <v>4585</v>
      </c>
      <c r="B4586" s="24" t="s">
        <v>15773</v>
      </c>
      <c r="C4586" s="29">
        <v>202647034712</v>
      </c>
      <c r="D4586" s="24" t="s">
        <v>355</v>
      </c>
      <c r="E4586" s="24" t="s">
        <v>15774</v>
      </c>
      <c r="F4586" s="24" t="s">
        <v>3165</v>
      </c>
      <c r="G4586" s="24" t="s">
        <v>15775</v>
      </c>
      <c r="H4586" s="25" t="s">
        <v>15776</v>
      </c>
      <c r="I4586" s="24"/>
      <c r="J4586" s="24" t="s">
        <v>3048</v>
      </c>
      <c r="K4586" s="26">
        <v>46042</v>
      </c>
      <c r="L4586" s="26">
        <v>45169</v>
      </c>
      <c r="M4586" s="26">
        <v>46104</v>
      </c>
      <c r="N4586" s="24"/>
      <c r="O4586" s="26">
        <v>46104</v>
      </c>
      <c r="P4586" s="24" t="s">
        <v>3335</v>
      </c>
      <c r="Q4586" s="24" t="s">
        <v>3336</v>
      </c>
      <c r="R4586" s="24" t="s">
        <v>988</v>
      </c>
    </row>
    <row r="4587" spans="1:18" ht="40.200000000000003">
      <c r="A4587" s="24">
        <v>4586</v>
      </c>
      <c r="B4587" s="24" t="s">
        <v>905</v>
      </c>
      <c r="C4587" s="29">
        <v>202644034703</v>
      </c>
      <c r="D4587" s="24" t="s">
        <v>78</v>
      </c>
      <c r="E4587" s="24" t="s">
        <v>906</v>
      </c>
      <c r="F4587" s="24" t="s">
        <v>3066</v>
      </c>
      <c r="G4587" s="24" t="s">
        <v>3077</v>
      </c>
      <c r="H4587" s="25" t="s">
        <v>4024</v>
      </c>
      <c r="I4587" s="24"/>
      <c r="J4587" s="24" t="s">
        <v>3048</v>
      </c>
      <c r="K4587" s="26">
        <v>46000</v>
      </c>
      <c r="L4587" s="26">
        <v>45748</v>
      </c>
      <c r="M4587" s="26">
        <v>46104</v>
      </c>
      <c r="N4587" s="26">
        <v>46692</v>
      </c>
      <c r="O4587" s="24"/>
      <c r="P4587" s="24" t="s">
        <v>3321</v>
      </c>
      <c r="Q4587" s="24" t="s">
        <v>3322</v>
      </c>
      <c r="R4587" s="24" t="s">
        <v>650</v>
      </c>
    </row>
    <row r="4588" spans="1:18" ht="40.200000000000003">
      <c r="A4588" s="24">
        <v>4587</v>
      </c>
      <c r="B4588" s="24" t="s">
        <v>15777</v>
      </c>
      <c r="C4588" s="29">
        <v>202621034709</v>
      </c>
      <c r="D4588" s="24" t="s">
        <v>45</v>
      </c>
      <c r="E4588" s="24" t="s">
        <v>15778</v>
      </c>
      <c r="F4588" s="24" t="s">
        <v>3052</v>
      </c>
      <c r="G4588" s="24" t="s">
        <v>45</v>
      </c>
      <c r="H4588" s="25" t="s">
        <v>15779</v>
      </c>
      <c r="I4588" s="24" t="s">
        <v>23</v>
      </c>
      <c r="J4588" s="24" t="s">
        <v>3048</v>
      </c>
      <c r="K4588" s="26">
        <v>46079</v>
      </c>
      <c r="L4588" s="26">
        <v>46104</v>
      </c>
      <c r="M4588" s="26">
        <v>46104</v>
      </c>
      <c r="N4588" s="24"/>
      <c r="O4588" s="26">
        <v>46104</v>
      </c>
      <c r="P4588" s="24" t="s">
        <v>3278</v>
      </c>
      <c r="Q4588" s="24" t="s">
        <v>3279</v>
      </c>
      <c r="R4588" s="24" t="s">
        <v>988</v>
      </c>
    </row>
    <row r="4589" spans="1:18" ht="40.200000000000003">
      <c r="A4589" s="24">
        <v>4588</v>
      </c>
      <c r="B4589" s="24" t="s">
        <v>15780</v>
      </c>
      <c r="C4589" s="29">
        <v>202617034901</v>
      </c>
      <c r="D4589" s="24" t="s">
        <v>50</v>
      </c>
      <c r="E4589" s="24" t="s">
        <v>15781</v>
      </c>
      <c r="F4589" s="24" t="s">
        <v>3066</v>
      </c>
      <c r="G4589" s="24" t="s">
        <v>3319</v>
      </c>
      <c r="H4589" s="25" t="s">
        <v>15782</v>
      </c>
      <c r="I4589" s="24"/>
      <c r="J4589" s="24" t="s">
        <v>3048</v>
      </c>
      <c r="K4589" s="26">
        <v>46057</v>
      </c>
      <c r="L4589" s="26">
        <v>45275</v>
      </c>
      <c r="M4589" s="26">
        <v>46104</v>
      </c>
      <c r="N4589" s="24"/>
      <c r="O4589" s="26">
        <v>46104</v>
      </c>
      <c r="P4589" s="24" t="s">
        <v>3289</v>
      </c>
      <c r="Q4589" s="24" t="s">
        <v>3290</v>
      </c>
      <c r="R4589" s="24" t="s">
        <v>988</v>
      </c>
    </row>
    <row r="4590" spans="1:18" ht="40.200000000000003">
      <c r="A4590" s="24">
        <v>4589</v>
      </c>
      <c r="B4590" s="24" t="s">
        <v>15783</v>
      </c>
      <c r="C4590" s="29">
        <v>202611034734</v>
      </c>
      <c r="D4590" s="24" t="s">
        <v>62</v>
      </c>
      <c r="E4590" s="24" t="s">
        <v>15784</v>
      </c>
      <c r="F4590" s="24" t="s">
        <v>3052</v>
      </c>
      <c r="G4590" s="24" t="s">
        <v>5094</v>
      </c>
      <c r="H4590" s="25" t="s">
        <v>15785</v>
      </c>
      <c r="I4590" s="24" t="s">
        <v>23</v>
      </c>
      <c r="J4590" s="24" t="s">
        <v>3048</v>
      </c>
      <c r="K4590" s="26">
        <v>46090</v>
      </c>
      <c r="L4590" s="26">
        <v>46104</v>
      </c>
      <c r="M4590" s="26">
        <v>46104</v>
      </c>
      <c r="N4590" s="24"/>
      <c r="O4590" s="26">
        <v>46104</v>
      </c>
      <c r="P4590" s="24" t="s">
        <v>3204</v>
      </c>
      <c r="Q4590" s="24" t="s">
        <v>3205</v>
      </c>
      <c r="R4590" s="24" t="s">
        <v>988</v>
      </c>
    </row>
    <row r="4591" spans="1:18" ht="53.4">
      <c r="A4591" s="24">
        <v>4590</v>
      </c>
      <c r="B4591" s="24" t="s">
        <v>15786</v>
      </c>
      <c r="C4591" s="29">
        <v>202614034661</v>
      </c>
      <c r="D4591" s="24" t="s">
        <v>87</v>
      </c>
      <c r="E4591" s="24" t="s">
        <v>15787</v>
      </c>
      <c r="F4591" s="24" t="s">
        <v>5280</v>
      </c>
      <c r="G4591" s="24" t="s">
        <v>87</v>
      </c>
      <c r="H4591" s="25" t="s">
        <v>15788</v>
      </c>
      <c r="I4591" s="24"/>
      <c r="J4591" s="24" t="s">
        <v>3048</v>
      </c>
      <c r="K4591" s="26">
        <v>46092</v>
      </c>
      <c r="L4591" s="26">
        <v>45741</v>
      </c>
      <c r="M4591" s="26">
        <v>46104</v>
      </c>
      <c r="N4591" s="24"/>
      <c r="O4591" s="26">
        <v>46104</v>
      </c>
      <c r="P4591" s="24" t="s">
        <v>3069</v>
      </c>
      <c r="Q4591" s="24" t="s">
        <v>3070</v>
      </c>
      <c r="R4591" s="24" t="s">
        <v>988</v>
      </c>
    </row>
    <row r="4592" spans="1:18" ht="53.4">
      <c r="A4592" s="24">
        <v>4591</v>
      </c>
      <c r="B4592" s="24" t="s">
        <v>15789</v>
      </c>
      <c r="C4592" s="29">
        <v>202614034705</v>
      </c>
      <c r="D4592" s="24" t="s">
        <v>87</v>
      </c>
      <c r="E4592" s="24" t="s">
        <v>15790</v>
      </c>
      <c r="F4592" s="24" t="s">
        <v>5280</v>
      </c>
      <c r="G4592" s="24" t="s">
        <v>87</v>
      </c>
      <c r="H4592" s="25" t="s">
        <v>15791</v>
      </c>
      <c r="I4592" s="24"/>
      <c r="J4592" s="24" t="s">
        <v>3048</v>
      </c>
      <c r="K4592" s="26">
        <v>46094</v>
      </c>
      <c r="L4592" s="26">
        <v>45756</v>
      </c>
      <c r="M4592" s="26">
        <v>46104</v>
      </c>
      <c r="N4592" s="24"/>
      <c r="O4592" s="26">
        <v>46104</v>
      </c>
      <c r="P4592" s="24" t="s">
        <v>3069</v>
      </c>
      <c r="Q4592" s="24" t="s">
        <v>3070</v>
      </c>
      <c r="R4592" s="24" t="s">
        <v>988</v>
      </c>
    </row>
    <row r="4593" spans="1:18" ht="53.4">
      <c r="A4593" s="24">
        <v>4592</v>
      </c>
      <c r="B4593" s="24" t="s">
        <v>15792</v>
      </c>
      <c r="C4593" s="29">
        <v>202647034850</v>
      </c>
      <c r="D4593" s="24" t="s">
        <v>97</v>
      </c>
      <c r="E4593" s="24" t="s">
        <v>15793</v>
      </c>
      <c r="F4593" s="24" t="s">
        <v>3066</v>
      </c>
      <c r="G4593" s="24" t="s">
        <v>11900</v>
      </c>
      <c r="H4593" s="25" t="s">
        <v>15794</v>
      </c>
      <c r="I4593" s="24"/>
      <c r="J4593" s="24" t="s">
        <v>3048</v>
      </c>
      <c r="K4593" s="26">
        <v>46072</v>
      </c>
      <c r="L4593" s="26">
        <v>45222</v>
      </c>
      <c r="M4593" s="26">
        <v>46104</v>
      </c>
      <c r="N4593" s="24"/>
      <c r="O4593" s="26">
        <v>46104</v>
      </c>
      <c r="P4593" s="24" t="s">
        <v>5146</v>
      </c>
      <c r="Q4593" s="24" t="s">
        <v>5147</v>
      </c>
      <c r="R4593" s="24" t="s">
        <v>988</v>
      </c>
    </row>
    <row r="4594" spans="1:18" ht="40.200000000000003">
      <c r="A4594" s="24">
        <v>4593</v>
      </c>
      <c r="B4594" s="24" t="s">
        <v>15795</v>
      </c>
      <c r="C4594" s="29">
        <v>202621035114</v>
      </c>
      <c r="D4594" s="24" t="s">
        <v>41</v>
      </c>
      <c r="E4594" s="24" t="s">
        <v>15796</v>
      </c>
      <c r="F4594" s="24" t="s">
        <v>3052</v>
      </c>
      <c r="G4594" s="24" t="s">
        <v>41</v>
      </c>
      <c r="H4594" s="25" t="s">
        <v>15797</v>
      </c>
      <c r="I4594" s="24" t="s">
        <v>23</v>
      </c>
      <c r="J4594" s="24" t="s">
        <v>3048</v>
      </c>
      <c r="K4594" s="26">
        <v>46070</v>
      </c>
      <c r="L4594" s="26">
        <v>46104</v>
      </c>
      <c r="M4594" s="26">
        <v>46104</v>
      </c>
      <c r="N4594" s="24"/>
      <c r="O4594" s="26">
        <v>46104</v>
      </c>
      <c r="P4594" s="24" t="s">
        <v>3278</v>
      </c>
      <c r="Q4594" s="24" t="s">
        <v>3279</v>
      </c>
      <c r="R4594" s="24" t="s">
        <v>988</v>
      </c>
    </row>
    <row r="4595" spans="1:18" ht="40.200000000000003">
      <c r="A4595" s="24">
        <v>4594</v>
      </c>
      <c r="B4595" s="24" t="s">
        <v>15798</v>
      </c>
      <c r="C4595" s="29">
        <v>202647034858</v>
      </c>
      <c r="D4595" s="24" t="s">
        <v>31</v>
      </c>
      <c r="E4595" s="24" t="s">
        <v>15799</v>
      </c>
      <c r="F4595" s="24" t="s">
        <v>3091</v>
      </c>
      <c r="G4595" s="24" t="s">
        <v>31</v>
      </c>
      <c r="H4595" s="25" t="s">
        <v>15800</v>
      </c>
      <c r="I4595" s="24"/>
      <c r="J4595" s="24" t="s">
        <v>3048</v>
      </c>
      <c r="K4595" s="26">
        <v>46098</v>
      </c>
      <c r="L4595" s="26">
        <v>45260</v>
      </c>
      <c r="M4595" s="26">
        <v>46104</v>
      </c>
      <c r="N4595" s="24"/>
      <c r="O4595" s="26">
        <v>46104</v>
      </c>
      <c r="P4595" s="24" t="s">
        <v>4022</v>
      </c>
      <c r="Q4595" s="24" t="s">
        <v>3104</v>
      </c>
      <c r="R4595" s="24" t="s">
        <v>988</v>
      </c>
    </row>
    <row r="4596" spans="1:18" ht="40.200000000000003">
      <c r="A4596" s="24">
        <v>4595</v>
      </c>
      <c r="B4596" s="24" t="s">
        <v>15801</v>
      </c>
      <c r="C4596" s="29">
        <v>202641035146</v>
      </c>
      <c r="D4596" s="24" t="s">
        <v>43</v>
      </c>
      <c r="E4596" s="24" t="s">
        <v>15802</v>
      </c>
      <c r="F4596" s="24" t="s">
        <v>3052</v>
      </c>
      <c r="G4596" s="24" t="s">
        <v>43</v>
      </c>
      <c r="H4596" s="25" t="s">
        <v>15803</v>
      </c>
      <c r="I4596" s="24" t="s">
        <v>23</v>
      </c>
      <c r="J4596" s="24" t="s">
        <v>3048</v>
      </c>
      <c r="K4596" s="26">
        <v>46002</v>
      </c>
      <c r="L4596" s="26">
        <v>46104</v>
      </c>
      <c r="M4596" s="26">
        <v>46104</v>
      </c>
      <c r="N4596" s="24"/>
      <c r="O4596" s="26">
        <v>46104</v>
      </c>
      <c r="P4596" s="24" t="s">
        <v>3141</v>
      </c>
      <c r="Q4596" s="24" t="s">
        <v>3142</v>
      </c>
      <c r="R4596" s="24" t="s">
        <v>988</v>
      </c>
    </row>
    <row r="4597" spans="1:18" ht="40.200000000000003">
      <c r="A4597" s="24">
        <v>4596</v>
      </c>
      <c r="B4597" s="24" t="s">
        <v>15804</v>
      </c>
      <c r="C4597" s="29">
        <v>202641034867</v>
      </c>
      <c r="D4597" s="24" t="s">
        <v>43</v>
      </c>
      <c r="E4597" s="24" t="s">
        <v>15805</v>
      </c>
      <c r="F4597" s="24" t="s">
        <v>3052</v>
      </c>
      <c r="G4597" s="24" t="s">
        <v>43</v>
      </c>
      <c r="H4597" s="25" t="s">
        <v>15806</v>
      </c>
      <c r="I4597" s="24" t="s">
        <v>23</v>
      </c>
      <c r="J4597" s="24" t="s">
        <v>3048</v>
      </c>
      <c r="K4597" s="26">
        <v>46104</v>
      </c>
      <c r="L4597" s="26">
        <v>46104</v>
      </c>
      <c r="M4597" s="26">
        <v>46104</v>
      </c>
      <c r="N4597" s="24"/>
      <c r="O4597" s="26">
        <v>46104</v>
      </c>
      <c r="P4597" s="24" t="s">
        <v>3968</v>
      </c>
      <c r="Q4597" s="24" t="s">
        <v>3969</v>
      </c>
      <c r="R4597" s="24" t="s">
        <v>988</v>
      </c>
    </row>
    <row r="4598" spans="1:18" ht="53.4">
      <c r="A4598" s="24">
        <v>4597</v>
      </c>
      <c r="B4598" s="24" t="s">
        <v>15807</v>
      </c>
      <c r="C4598" s="29">
        <v>202644035117</v>
      </c>
      <c r="D4598" s="24" t="s">
        <v>43</v>
      </c>
      <c r="E4598" s="24" t="s">
        <v>15808</v>
      </c>
      <c r="F4598" s="24" t="s">
        <v>3052</v>
      </c>
      <c r="G4598" s="24" t="s">
        <v>43</v>
      </c>
      <c r="H4598" s="25" t="s">
        <v>15809</v>
      </c>
      <c r="I4598" s="24"/>
      <c r="J4598" s="24" t="s">
        <v>3048</v>
      </c>
      <c r="K4598" s="26">
        <v>46104</v>
      </c>
      <c r="L4598" s="26">
        <v>46099</v>
      </c>
      <c r="M4598" s="26">
        <v>46104</v>
      </c>
      <c r="N4598" s="24"/>
      <c r="O4598" s="26">
        <v>46104</v>
      </c>
      <c r="P4598" s="24" t="s">
        <v>3908</v>
      </c>
      <c r="Q4598" s="24" t="s">
        <v>3193</v>
      </c>
      <c r="R4598" s="24" t="s">
        <v>988</v>
      </c>
    </row>
    <row r="4599" spans="1:18" ht="40.200000000000003">
      <c r="A4599" s="24">
        <v>4598</v>
      </c>
      <c r="B4599" s="24" t="s">
        <v>15810</v>
      </c>
      <c r="C4599" s="29">
        <v>202644034810</v>
      </c>
      <c r="D4599" s="24" t="s">
        <v>43</v>
      </c>
      <c r="E4599" s="24" t="s">
        <v>15811</v>
      </c>
      <c r="F4599" s="24" t="s">
        <v>3052</v>
      </c>
      <c r="G4599" s="24" t="s">
        <v>43</v>
      </c>
      <c r="H4599" s="25" t="s">
        <v>15812</v>
      </c>
      <c r="I4599" s="24"/>
      <c r="J4599" s="24" t="s">
        <v>3048</v>
      </c>
      <c r="K4599" s="26">
        <v>46002</v>
      </c>
      <c r="L4599" s="26">
        <v>46100</v>
      </c>
      <c r="M4599" s="26">
        <v>46104</v>
      </c>
      <c r="N4599" s="24"/>
      <c r="O4599" s="26">
        <v>46104</v>
      </c>
      <c r="P4599" s="24" t="s">
        <v>3364</v>
      </c>
      <c r="Q4599" s="24" t="s">
        <v>3255</v>
      </c>
      <c r="R4599" s="24" t="s">
        <v>988</v>
      </c>
    </row>
    <row r="4600" spans="1:18" ht="66.599999999999994">
      <c r="A4600" s="24">
        <v>4599</v>
      </c>
      <c r="B4600" s="24" t="s">
        <v>15813</v>
      </c>
      <c r="C4600" s="29">
        <v>202617034802</v>
      </c>
      <c r="D4600" s="24" t="s">
        <v>34</v>
      </c>
      <c r="E4600" s="24" t="s">
        <v>15814</v>
      </c>
      <c r="F4600" s="24" t="s">
        <v>3066</v>
      </c>
      <c r="G4600" s="24" t="s">
        <v>3067</v>
      </c>
      <c r="H4600" s="25" t="s">
        <v>15815</v>
      </c>
      <c r="I4600" s="24"/>
      <c r="J4600" s="24" t="s">
        <v>3048</v>
      </c>
      <c r="K4600" s="26">
        <v>46100</v>
      </c>
      <c r="L4600" s="26">
        <v>45205</v>
      </c>
      <c r="M4600" s="26">
        <v>46104</v>
      </c>
      <c r="N4600" s="24"/>
      <c r="O4600" s="26">
        <v>46105</v>
      </c>
      <c r="P4600" s="24" t="s">
        <v>3233</v>
      </c>
      <c r="Q4600" s="24" t="s">
        <v>3234</v>
      </c>
      <c r="R4600" s="24" t="s">
        <v>988</v>
      </c>
    </row>
    <row r="4601" spans="1:18" ht="53.4">
      <c r="A4601" s="24">
        <v>4600</v>
      </c>
      <c r="B4601" s="24" t="s">
        <v>15816</v>
      </c>
      <c r="C4601" s="29">
        <v>202617035473</v>
      </c>
      <c r="D4601" s="24" t="s">
        <v>61</v>
      </c>
      <c r="E4601" s="24" t="s">
        <v>15817</v>
      </c>
      <c r="F4601" s="24" t="s">
        <v>3066</v>
      </c>
      <c r="G4601" s="24" t="s">
        <v>3067</v>
      </c>
      <c r="H4601" s="25" t="s">
        <v>15818</v>
      </c>
      <c r="I4601" s="24"/>
      <c r="J4601" s="24" t="s">
        <v>3048</v>
      </c>
      <c r="K4601" s="26">
        <v>46100</v>
      </c>
      <c r="L4601" s="26">
        <v>45495</v>
      </c>
      <c r="M4601" s="26">
        <v>46105</v>
      </c>
      <c r="N4601" s="24"/>
      <c r="O4601" s="26">
        <v>46105</v>
      </c>
      <c r="P4601" s="24" t="s">
        <v>3173</v>
      </c>
      <c r="Q4601" s="24" t="s">
        <v>3174</v>
      </c>
      <c r="R4601" s="24" t="s">
        <v>988</v>
      </c>
    </row>
    <row r="4602" spans="1:18" ht="53.4">
      <c r="A4602" s="24">
        <v>4601</v>
      </c>
      <c r="B4602" s="24" t="s">
        <v>15819</v>
      </c>
      <c r="C4602" s="29">
        <v>202644035517</v>
      </c>
      <c r="D4602" s="24" t="s">
        <v>39</v>
      </c>
      <c r="E4602" s="24" t="s">
        <v>15820</v>
      </c>
      <c r="F4602" s="24" t="s">
        <v>3165</v>
      </c>
      <c r="G4602" s="24" t="s">
        <v>3166</v>
      </c>
      <c r="H4602" s="25" t="s">
        <v>15821</v>
      </c>
      <c r="I4602" s="24"/>
      <c r="J4602" s="24" t="s">
        <v>3048</v>
      </c>
      <c r="K4602" s="26">
        <v>46050</v>
      </c>
      <c r="L4602" s="26">
        <v>45742</v>
      </c>
      <c r="M4602" s="26">
        <v>46105</v>
      </c>
      <c r="N4602" s="24"/>
      <c r="O4602" s="26">
        <v>46105</v>
      </c>
      <c r="P4602" s="24" t="s">
        <v>3079</v>
      </c>
      <c r="Q4602" s="24" t="s">
        <v>3080</v>
      </c>
      <c r="R4602" s="24" t="s">
        <v>988</v>
      </c>
    </row>
    <row r="4603" spans="1:18" ht="40.200000000000003">
      <c r="A4603" s="24">
        <v>4602</v>
      </c>
      <c r="B4603" s="24" t="s">
        <v>15822</v>
      </c>
      <c r="C4603" s="29">
        <v>202617035493</v>
      </c>
      <c r="D4603" s="24" t="s">
        <v>64</v>
      </c>
      <c r="E4603" s="24" t="s">
        <v>15823</v>
      </c>
      <c r="F4603" s="24" t="s">
        <v>3066</v>
      </c>
      <c r="G4603" s="24" t="s">
        <v>3067</v>
      </c>
      <c r="H4603" s="25" t="s">
        <v>15824</v>
      </c>
      <c r="I4603" s="24"/>
      <c r="J4603" s="24" t="s">
        <v>3048</v>
      </c>
      <c r="K4603" s="26">
        <v>45925</v>
      </c>
      <c r="L4603" s="26">
        <v>45303</v>
      </c>
      <c r="M4603" s="26">
        <v>46105</v>
      </c>
      <c r="N4603" s="24"/>
      <c r="O4603" s="26">
        <v>46105</v>
      </c>
      <c r="P4603" s="24" t="s">
        <v>3135</v>
      </c>
      <c r="Q4603" s="24" t="s">
        <v>3136</v>
      </c>
      <c r="R4603" s="24" t="s">
        <v>988</v>
      </c>
    </row>
    <row r="4604" spans="1:18" ht="40.200000000000003">
      <c r="A4604" s="24">
        <v>4603</v>
      </c>
      <c r="B4604" s="24" t="s">
        <v>15825</v>
      </c>
      <c r="C4604" s="29">
        <v>202647035297</v>
      </c>
      <c r="D4604" s="24" t="s">
        <v>154</v>
      </c>
      <c r="E4604" s="24" t="s">
        <v>15826</v>
      </c>
      <c r="F4604" s="24" t="s">
        <v>3091</v>
      </c>
      <c r="G4604" s="24" t="s">
        <v>8113</v>
      </c>
      <c r="H4604" s="25" t="s">
        <v>15827</v>
      </c>
      <c r="I4604" s="24"/>
      <c r="J4604" s="24" t="s">
        <v>3048</v>
      </c>
      <c r="K4604" s="26">
        <v>46070</v>
      </c>
      <c r="L4604" s="26">
        <v>45180</v>
      </c>
      <c r="M4604" s="26">
        <v>46105</v>
      </c>
      <c r="N4604" s="24"/>
      <c r="O4604" s="26">
        <v>46105</v>
      </c>
      <c r="P4604" s="24" t="s">
        <v>3388</v>
      </c>
      <c r="Q4604" s="24" t="s">
        <v>3389</v>
      </c>
      <c r="R4604" s="24" t="s">
        <v>988</v>
      </c>
    </row>
    <row r="4605" spans="1:18" ht="40.200000000000003">
      <c r="A4605" s="24">
        <v>4604</v>
      </c>
      <c r="B4605" s="24" t="s">
        <v>15828</v>
      </c>
      <c r="C4605" s="29">
        <v>202617035522</v>
      </c>
      <c r="D4605" s="24" t="s">
        <v>345</v>
      </c>
      <c r="E4605" s="24" t="s">
        <v>15829</v>
      </c>
      <c r="F4605" s="24" t="s">
        <v>3091</v>
      </c>
      <c r="G4605" s="24" t="s">
        <v>15830</v>
      </c>
      <c r="H4605" s="25" t="s">
        <v>15831</v>
      </c>
      <c r="I4605" s="24"/>
      <c r="J4605" s="24" t="s">
        <v>3048</v>
      </c>
      <c r="K4605" s="26">
        <v>46093</v>
      </c>
      <c r="L4605" s="26">
        <v>45183</v>
      </c>
      <c r="M4605" s="26">
        <v>46105</v>
      </c>
      <c r="N4605" s="24"/>
      <c r="O4605" s="26">
        <v>46105</v>
      </c>
      <c r="P4605" s="24" t="s">
        <v>3130</v>
      </c>
      <c r="Q4605" s="24" t="s">
        <v>3131</v>
      </c>
      <c r="R4605" s="24" t="s">
        <v>988</v>
      </c>
    </row>
    <row r="4606" spans="1:18" ht="40.200000000000003">
      <c r="A4606" s="24">
        <v>4605</v>
      </c>
      <c r="B4606" s="24" t="s">
        <v>15832</v>
      </c>
      <c r="C4606" s="29">
        <v>202617035648</v>
      </c>
      <c r="D4606" s="24" t="s">
        <v>237</v>
      </c>
      <c r="E4606" s="24" t="s">
        <v>15833</v>
      </c>
      <c r="F4606" s="24" t="s">
        <v>3208</v>
      </c>
      <c r="G4606" s="24" t="s">
        <v>14298</v>
      </c>
      <c r="H4606" s="25" t="s">
        <v>15834</v>
      </c>
      <c r="I4606" s="24"/>
      <c r="J4606" s="24" t="s">
        <v>3048</v>
      </c>
      <c r="K4606" s="26">
        <v>46072</v>
      </c>
      <c r="L4606" s="26">
        <v>45176</v>
      </c>
      <c r="M4606" s="26">
        <v>46105</v>
      </c>
      <c r="N4606" s="24"/>
      <c r="O4606" s="26">
        <v>46105</v>
      </c>
      <c r="P4606" s="24" t="s">
        <v>3435</v>
      </c>
      <c r="Q4606" s="24" t="s">
        <v>3159</v>
      </c>
      <c r="R4606" s="24" t="s">
        <v>988</v>
      </c>
    </row>
    <row r="4607" spans="1:18" ht="40.200000000000003">
      <c r="A4607" s="24">
        <v>4606</v>
      </c>
      <c r="B4607" s="24" t="s">
        <v>15835</v>
      </c>
      <c r="C4607" s="29">
        <v>202617035586</v>
      </c>
      <c r="D4607" s="24" t="s">
        <v>166</v>
      </c>
      <c r="E4607" s="24" t="s">
        <v>15836</v>
      </c>
      <c r="F4607" s="24" t="s">
        <v>3091</v>
      </c>
      <c r="G4607" s="24" t="s">
        <v>15837</v>
      </c>
      <c r="H4607" s="25" t="s">
        <v>15838</v>
      </c>
      <c r="I4607" s="24"/>
      <c r="J4607" s="24" t="s">
        <v>3048</v>
      </c>
      <c r="K4607" s="26">
        <v>46087</v>
      </c>
      <c r="L4607" s="26">
        <v>45196</v>
      </c>
      <c r="M4607" s="26">
        <v>46105</v>
      </c>
      <c r="N4607" s="24"/>
      <c r="O4607" s="26">
        <v>46105</v>
      </c>
      <c r="P4607" s="24" t="s">
        <v>3130</v>
      </c>
      <c r="Q4607" s="24" t="s">
        <v>3131</v>
      </c>
      <c r="R4607" s="24" t="s">
        <v>988</v>
      </c>
    </row>
    <row r="4608" spans="1:18" ht="53.4">
      <c r="A4608" s="24">
        <v>4607</v>
      </c>
      <c r="B4608" s="24" t="s">
        <v>15839</v>
      </c>
      <c r="C4608" s="29">
        <v>202647035584</v>
      </c>
      <c r="D4608" s="24" t="s">
        <v>58</v>
      </c>
      <c r="E4608" s="24" t="s">
        <v>15840</v>
      </c>
      <c r="F4608" s="24" t="s">
        <v>3312</v>
      </c>
      <c r="G4608" s="24" t="s">
        <v>15841</v>
      </c>
      <c r="H4608" s="25" t="s">
        <v>15842</v>
      </c>
      <c r="I4608" s="24"/>
      <c r="J4608" s="24" t="s">
        <v>3048</v>
      </c>
      <c r="K4608" s="26">
        <v>46099</v>
      </c>
      <c r="L4608" s="26">
        <v>45197</v>
      </c>
      <c r="M4608" s="26">
        <v>46105</v>
      </c>
      <c r="N4608" s="24"/>
      <c r="O4608" s="26">
        <v>46105</v>
      </c>
      <c r="P4608" s="24" t="s">
        <v>3149</v>
      </c>
      <c r="Q4608" s="24" t="s">
        <v>3150</v>
      </c>
      <c r="R4608" s="24" t="s">
        <v>988</v>
      </c>
    </row>
    <row r="4609" spans="1:18" ht="40.200000000000003">
      <c r="A4609" s="24">
        <v>4608</v>
      </c>
      <c r="B4609" s="24" t="s">
        <v>2441</v>
      </c>
      <c r="C4609" s="29">
        <v>202611035488</v>
      </c>
      <c r="D4609" s="24" t="s">
        <v>40</v>
      </c>
      <c r="E4609" s="24" t="s">
        <v>2442</v>
      </c>
      <c r="F4609" s="24" t="s">
        <v>3091</v>
      </c>
      <c r="G4609" s="24" t="s">
        <v>7514</v>
      </c>
      <c r="H4609" s="25" t="s">
        <v>15843</v>
      </c>
      <c r="I4609" s="24" t="s">
        <v>3152</v>
      </c>
      <c r="J4609" s="24" t="s">
        <v>3048</v>
      </c>
      <c r="K4609" s="26">
        <v>46105</v>
      </c>
      <c r="L4609" s="26">
        <v>46105</v>
      </c>
      <c r="M4609" s="26">
        <v>46105</v>
      </c>
      <c r="N4609" s="26">
        <v>47050</v>
      </c>
      <c r="O4609" s="24"/>
      <c r="P4609" s="24" t="s">
        <v>3173</v>
      </c>
      <c r="Q4609" s="24" t="s">
        <v>3174</v>
      </c>
      <c r="R4609" s="24" t="s">
        <v>968</v>
      </c>
    </row>
    <row r="4610" spans="1:18" ht="66.599999999999994">
      <c r="A4610" s="24">
        <v>4609</v>
      </c>
      <c r="B4610" s="24" t="s">
        <v>2439</v>
      </c>
      <c r="C4610" s="29">
        <v>202611035909</v>
      </c>
      <c r="D4610" s="24" t="s">
        <v>40</v>
      </c>
      <c r="E4610" s="24" t="s">
        <v>2440</v>
      </c>
      <c r="F4610" s="24" t="s">
        <v>3091</v>
      </c>
      <c r="G4610" s="24" t="s">
        <v>7514</v>
      </c>
      <c r="H4610" s="25" t="s">
        <v>15844</v>
      </c>
      <c r="I4610" s="24" t="s">
        <v>3152</v>
      </c>
      <c r="J4610" s="24" t="s">
        <v>3048</v>
      </c>
      <c r="K4610" s="26">
        <v>46105</v>
      </c>
      <c r="L4610" s="26">
        <v>46105</v>
      </c>
      <c r="M4610" s="26">
        <v>46105</v>
      </c>
      <c r="N4610" s="26">
        <v>47050</v>
      </c>
      <c r="O4610" s="24"/>
      <c r="P4610" s="24" t="s">
        <v>3079</v>
      </c>
      <c r="Q4610" s="24" t="s">
        <v>3080</v>
      </c>
      <c r="R4610" s="24" t="s">
        <v>968</v>
      </c>
    </row>
    <row r="4611" spans="1:18" ht="27">
      <c r="A4611" s="24">
        <v>4610</v>
      </c>
      <c r="B4611" s="24" t="s">
        <v>15845</v>
      </c>
      <c r="C4611" s="29">
        <v>202647035592</v>
      </c>
      <c r="D4611" s="24" t="s">
        <v>58</v>
      </c>
      <c r="E4611" s="24" t="s">
        <v>15846</v>
      </c>
      <c r="F4611" s="24" t="s">
        <v>3312</v>
      </c>
      <c r="G4611" s="24" t="s">
        <v>15841</v>
      </c>
      <c r="H4611" s="25" t="s">
        <v>15847</v>
      </c>
      <c r="I4611" s="24"/>
      <c r="J4611" s="24" t="s">
        <v>3048</v>
      </c>
      <c r="K4611" s="26">
        <v>46091</v>
      </c>
      <c r="L4611" s="26">
        <v>45197</v>
      </c>
      <c r="M4611" s="26">
        <v>46105</v>
      </c>
      <c r="N4611" s="24"/>
      <c r="O4611" s="26">
        <v>46105</v>
      </c>
      <c r="P4611" s="24" t="s">
        <v>3149</v>
      </c>
      <c r="Q4611" s="24" t="s">
        <v>3150</v>
      </c>
      <c r="R4611" s="24" t="s">
        <v>988</v>
      </c>
    </row>
    <row r="4612" spans="1:18" ht="53.4">
      <c r="A4612" s="24">
        <v>4611</v>
      </c>
      <c r="B4612" s="24" t="s">
        <v>2437</v>
      </c>
      <c r="C4612" s="29">
        <v>202611035579</v>
      </c>
      <c r="D4612" s="24" t="s">
        <v>151</v>
      </c>
      <c r="E4612" s="24" t="s">
        <v>2438</v>
      </c>
      <c r="F4612" s="24" t="s">
        <v>3052</v>
      </c>
      <c r="G4612" s="24" t="s">
        <v>6260</v>
      </c>
      <c r="H4612" s="25" t="s">
        <v>15848</v>
      </c>
      <c r="I4612" s="24" t="s">
        <v>3152</v>
      </c>
      <c r="J4612" s="24" t="s">
        <v>3048</v>
      </c>
      <c r="K4612" s="26">
        <v>46065</v>
      </c>
      <c r="L4612" s="26">
        <v>46105</v>
      </c>
      <c r="M4612" s="26">
        <v>46105</v>
      </c>
      <c r="N4612" s="26">
        <v>47050</v>
      </c>
      <c r="O4612" s="24"/>
      <c r="P4612" s="24" t="s">
        <v>3055</v>
      </c>
      <c r="Q4612" s="24" t="s">
        <v>3056</v>
      </c>
      <c r="R4612" s="24" t="s">
        <v>968</v>
      </c>
    </row>
    <row r="4613" spans="1:18" ht="53.4">
      <c r="A4613" s="24">
        <v>4612</v>
      </c>
      <c r="B4613" s="24" t="s">
        <v>15849</v>
      </c>
      <c r="C4613" s="29">
        <v>202617035398</v>
      </c>
      <c r="D4613" s="24" t="s">
        <v>103</v>
      </c>
      <c r="E4613" s="24" t="s">
        <v>15850</v>
      </c>
      <c r="F4613" s="24" t="s">
        <v>3117</v>
      </c>
      <c r="G4613" s="24" t="s">
        <v>4053</v>
      </c>
      <c r="H4613" s="25" t="s">
        <v>15851</v>
      </c>
      <c r="I4613" s="24"/>
      <c r="J4613" s="24" t="s">
        <v>3048</v>
      </c>
      <c r="K4613" s="26">
        <v>46062</v>
      </c>
      <c r="L4613" s="26">
        <v>45166</v>
      </c>
      <c r="M4613" s="26">
        <v>46105</v>
      </c>
      <c r="N4613" s="24"/>
      <c r="O4613" s="26">
        <v>46105</v>
      </c>
      <c r="P4613" s="24" t="s">
        <v>3435</v>
      </c>
      <c r="Q4613" s="24" t="s">
        <v>3159</v>
      </c>
      <c r="R4613" s="24" t="s">
        <v>988</v>
      </c>
    </row>
    <row r="4614" spans="1:18" ht="53.4">
      <c r="A4614" s="24">
        <v>4613</v>
      </c>
      <c r="B4614" s="24" t="s">
        <v>15852</v>
      </c>
      <c r="C4614" s="29">
        <v>202617035549</v>
      </c>
      <c r="D4614" s="24" t="s">
        <v>103</v>
      </c>
      <c r="E4614" s="24" t="s">
        <v>15853</v>
      </c>
      <c r="F4614" s="24" t="s">
        <v>3117</v>
      </c>
      <c r="G4614" s="24" t="s">
        <v>4053</v>
      </c>
      <c r="H4614" s="25" t="s">
        <v>15854</v>
      </c>
      <c r="I4614" s="24"/>
      <c r="J4614" s="24" t="s">
        <v>3048</v>
      </c>
      <c r="K4614" s="26">
        <v>46062</v>
      </c>
      <c r="L4614" s="26">
        <v>45166</v>
      </c>
      <c r="M4614" s="26">
        <v>46105</v>
      </c>
      <c r="N4614" s="24"/>
      <c r="O4614" s="26">
        <v>46105</v>
      </c>
      <c r="P4614" s="24" t="s">
        <v>3435</v>
      </c>
      <c r="Q4614" s="24" t="s">
        <v>3159</v>
      </c>
      <c r="R4614" s="24" t="s">
        <v>988</v>
      </c>
    </row>
    <row r="4615" spans="1:18" ht="40.200000000000003">
      <c r="A4615" s="24">
        <v>4614</v>
      </c>
      <c r="B4615" s="24" t="s">
        <v>15855</v>
      </c>
      <c r="C4615" s="29">
        <v>202617035466</v>
      </c>
      <c r="D4615" s="24" t="s">
        <v>577</v>
      </c>
      <c r="E4615" s="24" t="s">
        <v>15856</v>
      </c>
      <c r="F4615" s="24" t="s">
        <v>5494</v>
      </c>
      <c r="G4615" s="24" t="s">
        <v>15857</v>
      </c>
      <c r="H4615" s="25" t="s">
        <v>15858</v>
      </c>
      <c r="I4615" s="24"/>
      <c r="J4615" s="24" t="s">
        <v>3048</v>
      </c>
      <c r="K4615" s="26">
        <v>46009</v>
      </c>
      <c r="L4615" s="26">
        <v>45168</v>
      </c>
      <c r="M4615" s="26">
        <v>46105</v>
      </c>
      <c r="N4615" s="24"/>
      <c r="O4615" s="26">
        <v>46105</v>
      </c>
      <c r="P4615" s="24" t="s">
        <v>3084</v>
      </c>
      <c r="Q4615" s="24" t="s">
        <v>3085</v>
      </c>
      <c r="R4615" s="24" t="s">
        <v>988</v>
      </c>
    </row>
    <row r="4616" spans="1:18" ht="27">
      <c r="A4616" s="24">
        <v>4615</v>
      </c>
      <c r="B4616" s="24" t="s">
        <v>15859</v>
      </c>
      <c r="C4616" s="29">
        <v>202611035432</v>
      </c>
      <c r="D4616" s="24" t="s">
        <v>57</v>
      </c>
      <c r="E4616" s="24" t="s">
        <v>15860</v>
      </c>
      <c r="F4616" s="24" t="s">
        <v>3052</v>
      </c>
      <c r="G4616" s="24" t="s">
        <v>57</v>
      </c>
      <c r="H4616" s="25" t="s">
        <v>15861</v>
      </c>
      <c r="I4616" s="24" t="s">
        <v>23</v>
      </c>
      <c r="J4616" s="24" t="s">
        <v>3048</v>
      </c>
      <c r="K4616" s="26">
        <v>46062</v>
      </c>
      <c r="L4616" s="26">
        <v>46105</v>
      </c>
      <c r="M4616" s="26">
        <v>46105</v>
      </c>
      <c r="N4616" s="24"/>
      <c r="O4616" s="26">
        <v>46105</v>
      </c>
      <c r="P4616" s="24" t="s">
        <v>3397</v>
      </c>
      <c r="Q4616" s="24" t="s">
        <v>3398</v>
      </c>
      <c r="R4616" s="24" t="s">
        <v>988</v>
      </c>
    </row>
    <row r="4617" spans="1:18" ht="40.200000000000003">
      <c r="A4617" s="24">
        <v>4616</v>
      </c>
      <c r="B4617" s="24" t="s">
        <v>15862</v>
      </c>
      <c r="C4617" s="29">
        <v>202631035644</v>
      </c>
      <c r="D4617" s="24" t="s">
        <v>38</v>
      </c>
      <c r="E4617" s="24" t="s">
        <v>15863</v>
      </c>
      <c r="F4617" s="24" t="s">
        <v>3052</v>
      </c>
      <c r="G4617" s="24" t="s">
        <v>38</v>
      </c>
      <c r="H4617" s="25" t="s">
        <v>15864</v>
      </c>
      <c r="I4617" s="24" t="s">
        <v>23</v>
      </c>
      <c r="J4617" s="24" t="s">
        <v>3048</v>
      </c>
      <c r="K4617" s="26">
        <v>46070</v>
      </c>
      <c r="L4617" s="26">
        <v>46105</v>
      </c>
      <c r="M4617" s="26">
        <v>46105</v>
      </c>
      <c r="N4617" s="24"/>
      <c r="O4617" s="26">
        <v>46105</v>
      </c>
      <c r="P4617" s="24" t="s">
        <v>7101</v>
      </c>
      <c r="Q4617" s="24" t="s">
        <v>3225</v>
      </c>
      <c r="R4617" s="24" t="s">
        <v>988</v>
      </c>
    </row>
    <row r="4618" spans="1:18" ht="66.599999999999994">
      <c r="A4618" s="24">
        <v>4617</v>
      </c>
      <c r="B4618" s="24" t="s">
        <v>15865</v>
      </c>
      <c r="C4618" s="29">
        <v>202631035541</v>
      </c>
      <c r="D4618" s="24" t="s">
        <v>38</v>
      </c>
      <c r="E4618" s="24" t="s">
        <v>15866</v>
      </c>
      <c r="F4618" s="24" t="s">
        <v>3052</v>
      </c>
      <c r="G4618" s="24" t="s">
        <v>38</v>
      </c>
      <c r="H4618" s="25" t="s">
        <v>15867</v>
      </c>
      <c r="I4618" s="24" t="s">
        <v>23</v>
      </c>
      <c r="J4618" s="24" t="s">
        <v>3048</v>
      </c>
      <c r="K4618" s="26">
        <v>46038</v>
      </c>
      <c r="L4618" s="26">
        <v>46105</v>
      </c>
      <c r="M4618" s="26">
        <v>46105</v>
      </c>
      <c r="N4618" s="24"/>
      <c r="O4618" s="26">
        <v>46105</v>
      </c>
      <c r="P4618" s="24" t="s">
        <v>3120</v>
      </c>
      <c r="Q4618" s="24" t="s">
        <v>3121</v>
      </c>
      <c r="R4618" s="24" t="s">
        <v>988</v>
      </c>
    </row>
    <row r="4619" spans="1:18" ht="40.200000000000003">
      <c r="A4619" s="24">
        <v>4618</v>
      </c>
      <c r="B4619" s="24" t="s">
        <v>15868</v>
      </c>
      <c r="C4619" s="29">
        <v>202647035322</v>
      </c>
      <c r="D4619" s="24" t="s">
        <v>35</v>
      </c>
      <c r="E4619" s="24" t="s">
        <v>15869</v>
      </c>
      <c r="F4619" s="24" t="s">
        <v>3091</v>
      </c>
      <c r="G4619" s="24" t="s">
        <v>3213</v>
      </c>
      <c r="H4619" s="25" t="s">
        <v>15870</v>
      </c>
      <c r="I4619" s="24"/>
      <c r="J4619" s="24" t="s">
        <v>3048</v>
      </c>
      <c r="K4619" s="26">
        <v>46097</v>
      </c>
      <c r="L4619" s="26">
        <v>45215</v>
      </c>
      <c r="M4619" s="26">
        <v>46105</v>
      </c>
      <c r="N4619" s="24"/>
      <c r="O4619" s="26">
        <v>46105</v>
      </c>
      <c r="P4619" s="24" t="s">
        <v>3908</v>
      </c>
      <c r="Q4619" s="24" t="s">
        <v>3193</v>
      </c>
      <c r="R4619" s="24" t="s">
        <v>988</v>
      </c>
    </row>
    <row r="4620" spans="1:18" ht="40.200000000000003">
      <c r="A4620" s="24">
        <v>4619</v>
      </c>
      <c r="B4620" s="24" t="s">
        <v>15871</v>
      </c>
      <c r="C4620" s="29">
        <v>202647035394</v>
      </c>
      <c r="D4620" s="24" t="s">
        <v>121</v>
      </c>
      <c r="E4620" s="24" t="s">
        <v>15872</v>
      </c>
      <c r="F4620" s="24" t="s">
        <v>3066</v>
      </c>
      <c r="G4620" s="24" t="s">
        <v>3077</v>
      </c>
      <c r="H4620" s="25" t="s">
        <v>15873</v>
      </c>
      <c r="I4620" s="24"/>
      <c r="J4620" s="24" t="s">
        <v>3048</v>
      </c>
      <c r="K4620" s="26">
        <v>45973</v>
      </c>
      <c r="L4620" s="26">
        <v>45516</v>
      </c>
      <c r="M4620" s="26">
        <v>46105</v>
      </c>
      <c r="N4620" s="24"/>
      <c r="O4620" s="26">
        <v>46105</v>
      </c>
      <c r="P4620" s="24" t="s">
        <v>3321</v>
      </c>
      <c r="Q4620" s="24" t="s">
        <v>3322</v>
      </c>
      <c r="R4620" s="24" t="s">
        <v>988</v>
      </c>
    </row>
    <row r="4621" spans="1:18" ht="53.4">
      <c r="A4621" s="24">
        <v>4620</v>
      </c>
      <c r="B4621" s="24" t="s">
        <v>15874</v>
      </c>
      <c r="C4621" s="29">
        <v>202617035373</v>
      </c>
      <c r="D4621" s="24" t="s">
        <v>257</v>
      </c>
      <c r="E4621" s="24" t="s">
        <v>15875</v>
      </c>
      <c r="F4621" s="24" t="s">
        <v>3091</v>
      </c>
      <c r="G4621" s="24" t="s">
        <v>4620</v>
      </c>
      <c r="H4621" s="25" t="s">
        <v>15876</v>
      </c>
      <c r="I4621" s="24"/>
      <c r="J4621" s="24" t="s">
        <v>3048</v>
      </c>
      <c r="K4621" s="26">
        <v>46078</v>
      </c>
      <c r="L4621" s="26">
        <v>45190</v>
      </c>
      <c r="M4621" s="26">
        <v>46105</v>
      </c>
      <c r="N4621" s="24"/>
      <c r="O4621" s="26">
        <v>46105</v>
      </c>
      <c r="P4621" s="24" t="s">
        <v>3130</v>
      </c>
      <c r="Q4621" s="24" t="s">
        <v>3131</v>
      </c>
      <c r="R4621" s="24" t="s">
        <v>988</v>
      </c>
    </row>
    <row r="4622" spans="1:18" ht="27">
      <c r="A4622" s="24">
        <v>4621</v>
      </c>
      <c r="B4622" s="24" t="s">
        <v>15877</v>
      </c>
      <c r="C4622" s="29">
        <v>202621035894</v>
      </c>
      <c r="D4622" s="24" t="s">
        <v>45</v>
      </c>
      <c r="E4622" s="24" t="s">
        <v>15878</v>
      </c>
      <c r="F4622" s="24" t="s">
        <v>3052</v>
      </c>
      <c r="G4622" s="24" t="s">
        <v>45</v>
      </c>
      <c r="H4622" s="25" t="s">
        <v>15879</v>
      </c>
      <c r="I4622" s="24" t="s">
        <v>23</v>
      </c>
      <c r="J4622" s="24" t="s">
        <v>3048</v>
      </c>
      <c r="K4622" s="26">
        <v>46079</v>
      </c>
      <c r="L4622" s="26">
        <v>46105</v>
      </c>
      <c r="M4622" s="26">
        <v>46105</v>
      </c>
      <c r="N4622" s="24"/>
      <c r="O4622" s="26">
        <v>46105</v>
      </c>
      <c r="P4622" s="24" t="s">
        <v>3410</v>
      </c>
      <c r="Q4622" s="24" t="s">
        <v>3150</v>
      </c>
      <c r="R4622" s="24" t="s">
        <v>988</v>
      </c>
    </row>
    <row r="4623" spans="1:18" ht="40.200000000000003">
      <c r="A4623" s="24">
        <v>4622</v>
      </c>
      <c r="B4623" s="24" t="s">
        <v>15880</v>
      </c>
      <c r="C4623" s="29">
        <v>202621035532</v>
      </c>
      <c r="D4623" s="24" t="s">
        <v>45</v>
      </c>
      <c r="E4623" s="24" t="s">
        <v>15881</v>
      </c>
      <c r="F4623" s="24" t="s">
        <v>3052</v>
      </c>
      <c r="G4623" s="24" t="s">
        <v>45</v>
      </c>
      <c r="H4623" s="25" t="s">
        <v>15882</v>
      </c>
      <c r="I4623" s="24" t="s">
        <v>23</v>
      </c>
      <c r="J4623" s="24" t="s">
        <v>3048</v>
      </c>
      <c r="K4623" s="26">
        <v>46069</v>
      </c>
      <c r="L4623" s="26">
        <v>46105</v>
      </c>
      <c r="M4623" s="26">
        <v>46105</v>
      </c>
      <c r="N4623" s="24"/>
      <c r="O4623" s="26">
        <v>46105</v>
      </c>
      <c r="P4623" s="24" t="s">
        <v>3404</v>
      </c>
      <c r="Q4623" s="24" t="s">
        <v>3405</v>
      </c>
      <c r="R4623" s="24" t="s">
        <v>988</v>
      </c>
    </row>
    <row r="4624" spans="1:18" ht="40.200000000000003">
      <c r="A4624" s="24">
        <v>4623</v>
      </c>
      <c r="B4624" s="24" t="s">
        <v>15883</v>
      </c>
      <c r="C4624" s="29">
        <v>202621035341</v>
      </c>
      <c r="D4624" s="24" t="s">
        <v>45</v>
      </c>
      <c r="E4624" s="24" t="s">
        <v>15884</v>
      </c>
      <c r="F4624" s="24" t="s">
        <v>3052</v>
      </c>
      <c r="G4624" s="24" t="s">
        <v>45</v>
      </c>
      <c r="H4624" s="25" t="s">
        <v>15885</v>
      </c>
      <c r="I4624" s="24" t="s">
        <v>23</v>
      </c>
      <c r="J4624" s="24" t="s">
        <v>3048</v>
      </c>
      <c r="K4624" s="26">
        <v>46077</v>
      </c>
      <c r="L4624" s="26">
        <v>46105</v>
      </c>
      <c r="M4624" s="26">
        <v>46105</v>
      </c>
      <c r="N4624" s="24"/>
      <c r="O4624" s="26">
        <v>46105</v>
      </c>
      <c r="P4624" s="24" t="s">
        <v>3224</v>
      </c>
      <c r="Q4624" s="24" t="s">
        <v>3225</v>
      </c>
      <c r="R4624" s="24" t="s">
        <v>988</v>
      </c>
    </row>
    <row r="4625" spans="1:18" ht="40.200000000000003">
      <c r="A4625" s="24">
        <v>4624</v>
      </c>
      <c r="B4625" s="24" t="s">
        <v>15886</v>
      </c>
      <c r="C4625" s="29">
        <v>202621035853</v>
      </c>
      <c r="D4625" s="24" t="s">
        <v>45</v>
      </c>
      <c r="E4625" s="24" t="s">
        <v>15887</v>
      </c>
      <c r="F4625" s="24" t="s">
        <v>3052</v>
      </c>
      <c r="G4625" s="24" t="s">
        <v>45</v>
      </c>
      <c r="H4625" s="25" t="s">
        <v>15888</v>
      </c>
      <c r="I4625" s="24" t="s">
        <v>23</v>
      </c>
      <c r="J4625" s="24" t="s">
        <v>3048</v>
      </c>
      <c r="K4625" s="26">
        <v>46066</v>
      </c>
      <c r="L4625" s="26">
        <v>46105</v>
      </c>
      <c r="M4625" s="26">
        <v>46105</v>
      </c>
      <c r="N4625" s="24"/>
      <c r="O4625" s="26">
        <v>46105</v>
      </c>
      <c r="P4625" s="24" t="s">
        <v>3410</v>
      </c>
      <c r="Q4625" s="24" t="s">
        <v>3150</v>
      </c>
      <c r="R4625" s="24" t="s">
        <v>988</v>
      </c>
    </row>
    <row r="4626" spans="1:18" ht="27">
      <c r="A4626" s="24">
        <v>4625</v>
      </c>
      <c r="B4626" s="24" t="s">
        <v>892</v>
      </c>
      <c r="C4626" s="29">
        <v>202644035902</v>
      </c>
      <c r="D4626" s="24" t="s">
        <v>82</v>
      </c>
      <c r="E4626" s="24" t="s">
        <v>649</v>
      </c>
      <c r="F4626" s="24" t="s">
        <v>3045</v>
      </c>
      <c r="G4626" s="24" t="s">
        <v>15889</v>
      </c>
      <c r="H4626" s="25" t="s">
        <v>15890</v>
      </c>
      <c r="I4626" s="24"/>
      <c r="J4626" s="24" t="s">
        <v>3048</v>
      </c>
      <c r="K4626" s="26">
        <v>46049</v>
      </c>
      <c r="L4626" s="26">
        <v>45742</v>
      </c>
      <c r="M4626" s="26">
        <v>46105</v>
      </c>
      <c r="N4626" s="26">
        <v>46686</v>
      </c>
      <c r="O4626" s="24"/>
      <c r="P4626" s="24" t="s">
        <v>3278</v>
      </c>
      <c r="Q4626" s="24" t="s">
        <v>3279</v>
      </c>
      <c r="R4626" s="24" t="s">
        <v>650</v>
      </c>
    </row>
    <row r="4627" spans="1:18" ht="40.200000000000003">
      <c r="A4627" s="24">
        <v>4626</v>
      </c>
      <c r="B4627" s="24" t="s">
        <v>15891</v>
      </c>
      <c r="C4627" s="29">
        <v>202621035556</v>
      </c>
      <c r="D4627" s="24" t="s">
        <v>41</v>
      </c>
      <c r="E4627" s="24" t="s">
        <v>15892</v>
      </c>
      <c r="F4627" s="24" t="s">
        <v>3052</v>
      </c>
      <c r="G4627" s="24" t="s">
        <v>10063</v>
      </c>
      <c r="H4627" s="25" t="s">
        <v>15893</v>
      </c>
      <c r="I4627" s="24" t="s">
        <v>23</v>
      </c>
      <c r="J4627" s="24" t="s">
        <v>3048</v>
      </c>
      <c r="K4627" s="26">
        <v>46070</v>
      </c>
      <c r="L4627" s="26">
        <v>46105</v>
      </c>
      <c r="M4627" s="26">
        <v>46105</v>
      </c>
      <c r="N4627" s="24"/>
      <c r="O4627" s="26">
        <v>46105</v>
      </c>
      <c r="P4627" s="24" t="s">
        <v>3149</v>
      </c>
      <c r="Q4627" s="24" t="s">
        <v>3150</v>
      </c>
      <c r="R4627" s="24" t="s">
        <v>988</v>
      </c>
    </row>
    <row r="4628" spans="1:18" ht="53.4">
      <c r="A4628" s="24">
        <v>4627</v>
      </c>
      <c r="B4628" s="24" t="s">
        <v>2435</v>
      </c>
      <c r="C4628" s="29">
        <v>202621035855</v>
      </c>
      <c r="D4628" s="24" t="s">
        <v>41</v>
      </c>
      <c r="E4628" s="24" t="s">
        <v>2436</v>
      </c>
      <c r="F4628" s="24" t="s">
        <v>3052</v>
      </c>
      <c r="G4628" s="24" t="s">
        <v>41</v>
      </c>
      <c r="H4628" s="25" t="s">
        <v>15894</v>
      </c>
      <c r="I4628" s="24" t="s">
        <v>3152</v>
      </c>
      <c r="J4628" s="24" t="s">
        <v>3048</v>
      </c>
      <c r="K4628" s="26">
        <v>46086</v>
      </c>
      <c r="L4628" s="26">
        <v>46105</v>
      </c>
      <c r="M4628" s="26">
        <v>46105</v>
      </c>
      <c r="N4628" s="26">
        <v>47050</v>
      </c>
      <c r="O4628" s="24"/>
      <c r="P4628" s="24" t="s">
        <v>3968</v>
      </c>
      <c r="Q4628" s="24" t="s">
        <v>3969</v>
      </c>
      <c r="R4628" s="24" t="s">
        <v>968</v>
      </c>
    </row>
    <row r="4629" spans="1:18" ht="40.200000000000003">
      <c r="A4629" s="24">
        <v>4628</v>
      </c>
      <c r="B4629" s="24" t="s">
        <v>15895</v>
      </c>
      <c r="C4629" s="29">
        <v>202617035326</v>
      </c>
      <c r="D4629" s="24" t="s">
        <v>282</v>
      </c>
      <c r="E4629" s="24" t="s">
        <v>649</v>
      </c>
      <c r="F4629" s="24" t="s">
        <v>3117</v>
      </c>
      <c r="G4629" s="24" t="s">
        <v>6811</v>
      </c>
      <c r="H4629" s="25" t="s">
        <v>15896</v>
      </c>
      <c r="I4629" s="24"/>
      <c r="J4629" s="24" t="s">
        <v>3048</v>
      </c>
      <c r="K4629" s="26">
        <v>46080</v>
      </c>
      <c r="L4629" s="26">
        <v>45231</v>
      </c>
      <c r="M4629" s="26">
        <v>46105</v>
      </c>
      <c r="N4629" s="24"/>
      <c r="O4629" s="26">
        <v>46105</v>
      </c>
      <c r="P4629" s="24" t="s">
        <v>3326</v>
      </c>
      <c r="Q4629" s="24" t="s">
        <v>3174</v>
      </c>
      <c r="R4629" s="24" t="s">
        <v>988</v>
      </c>
    </row>
    <row r="4630" spans="1:18" ht="53.4">
      <c r="A4630" s="24">
        <v>4629</v>
      </c>
      <c r="B4630" s="24" t="s">
        <v>15897</v>
      </c>
      <c r="C4630" s="29">
        <v>202621035653</v>
      </c>
      <c r="D4630" s="24" t="s">
        <v>41</v>
      </c>
      <c r="E4630" s="24" t="s">
        <v>15898</v>
      </c>
      <c r="F4630" s="24" t="s">
        <v>3052</v>
      </c>
      <c r="G4630" s="24" t="s">
        <v>41</v>
      </c>
      <c r="H4630" s="25" t="s">
        <v>15899</v>
      </c>
      <c r="I4630" s="24" t="s">
        <v>23</v>
      </c>
      <c r="J4630" s="24" t="s">
        <v>3048</v>
      </c>
      <c r="K4630" s="26">
        <v>46055</v>
      </c>
      <c r="L4630" s="26">
        <v>46105</v>
      </c>
      <c r="M4630" s="26">
        <v>46105</v>
      </c>
      <c r="N4630" s="24"/>
      <c r="O4630" s="26">
        <v>46105</v>
      </c>
      <c r="P4630" s="24" t="s">
        <v>3422</v>
      </c>
      <c r="Q4630" s="24" t="s">
        <v>3423</v>
      </c>
      <c r="R4630" s="24" t="s">
        <v>988</v>
      </c>
    </row>
    <row r="4631" spans="1:18" ht="53.4">
      <c r="A4631" s="24">
        <v>4630</v>
      </c>
      <c r="B4631" s="24" t="s">
        <v>15900</v>
      </c>
      <c r="C4631" s="29">
        <v>202647035309</v>
      </c>
      <c r="D4631" s="24" t="s">
        <v>88</v>
      </c>
      <c r="E4631" s="24" t="s">
        <v>15901</v>
      </c>
      <c r="F4631" s="24" t="s">
        <v>3177</v>
      </c>
      <c r="G4631" s="24" t="s">
        <v>88</v>
      </c>
      <c r="H4631" s="25" t="s">
        <v>15902</v>
      </c>
      <c r="I4631" s="24"/>
      <c r="J4631" s="24" t="s">
        <v>3048</v>
      </c>
      <c r="K4631" s="26">
        <v>46037</v>
      </c>
      <c r="L4631" s="26">
        <v>45163</v>
      </c>
      <c r="M4631" s="26">
        <v>46105</v>
      </c>
      <c r="N4631" s="24"/>
      <c r="O4631" s="26">
        <v>46105</v>
      </c>
      <c r="P4631" s="24" t="s">
        <v>3149</v>
      </c>
      <c r="Q4631" s="24" t="s">
        <v>3150</v>
      </c>
      <c r="R4631" s="24" t="s">
        <v>988</v>
      </c>
    </row>
    <row r="4632" spans="1:18" ht="40.200000000000003">
      <c r="A4632" s="24">
        <v>4631</v>
      </c>
      <c r="B4632" s="24" t="s">
        <v>2433</v>
      </c>
      <c r="C4632" s="29">
        <v>202641035317</v>
      </c>
      <c r="D4632" s="24" t="s">
        <v>42</v>
      </c>
      <c r="E4632" s="24" t="s">
        <v>2434</v>
      </c>
      <c r="F4632" s="24" t="s">
        <v>3045</v>
      </c>
      <c r="G4632" s="24" t="s">
        <v>3252</v>
      </c>
      <c r="H4632" s="25" t="s">
        <v>15903</v>
      </c>
      <c r="I4632" s="24" t="s">
        <v>3152</v>
      </c>
      <c r="J4632" s="24" t="s">
        <v>3048</v>
      </c>
      <c r="K4632" s="26">
        <v>46091</v>
      </c>
      <c r="L4632" s="26">
        <v>46105</v>
      </c>
      <c r="M4632" s="26">
        <v>46105</v>
      </c>
      <c r="N4632" s="26">
        <v>47050</v>
      </c>
      <c r="O4632" s="24"/>
      <c r="P4632" s="24" t="s">
        <v>3079</v>
      </c>
      <c r="Q4632" s="24" t="s">
        <v>3080</v>
      </c>
      <c r="R4632" s="24" t="s">
        <v>968</v>
      </c>
    </row>
    <row r="4633" spans="1:18" ht="40.200000000000003">
      <c r="A4633" s="24">
        <v>4632</v>
      </c>
      <c r="B4633" s="24" t="s">
        <v>15904</v>
      </c>
      <c r="C4633" s="29">
        <v>202611035406</v>
      </c>
      <c r="D4633" s="24" t="s">
        <v>248</v>
      </c>
      <c r="E4633" s="24" t="s">
        <v>15905</v>
      </c>
      <c r="F4633" s="24" t="s">
        <v>3052</v>
      </c>
      <c r="G4633" s="24" t="s">
        <v>248</v>
      </c>
      <c r="H4633" s="25" t="s">
        <v>15906</v>
      </c>
      <c r="I4633" s="24" t="s">
        <v>23</v>
      </c>
      <c r="J4633" s="24" t="s">
        <v>8446</v>
      </c>
      <c r="K4633" s="26">
        <v>46045</v>
      </c>
      <c r="L4633" s="26">
        <v>46105</v>
      </c>
      <c r="M4633" s="26">
        <v>46105</v>
      </c>
      <c r="N4633" s="24"/>
      <c r="O4633" s="26">
        <v>46105</v>
      </c>
      <c r="P4633" s="24" t="s">
        <v>3084</v>
      </c>
      <c r="Q4633" s="24" t="s">
        <v>3085</v>
      </c>
      <c r="R4633" s="24" t="s">
        <v>988</v>
      </c>
    </row>
    <row r="4634" spans="1:18" ht="79.8">
      <c r="A4634" s="24">
        <v>4633</v>
      </c>
      <c r="B4634" s="24" t="s">
        <v>15907</v>
      </c>
      <c r="C4634" s="29">
        <v>202617035358</v>
      </c>
      <c r="D4634" s="24" t="s">
        <v>235</v>
      </c>
      <c r="E4634" s="24" t="s">
        <v>15908</v>
      </c>
      <c r="F4634" s="24" t="s">
        <v>3312</v>
      </c>
      <c r="G4634" s="24" t="s">
        <v>235</v>
      </c>
      <c r="H4634" s="25" t="s">
        <v>15909</v>
      </c>
      <c r="I4634" s="24"/>
      <c r="J4634" s="24" t="s">
        <v>3048</v>
      </c>
      <c r="K4634" s="26">
        <v>46059</v>
      </c>
      <c r="L4634" s="26">
        <v>45166</v>
      </c>
      <c r="M4634" s="26">
        <v>46105</v>
      </c>
      <c r="N4634" s="24"/>
      <c r="O4634" s="26">
        <v>46105</v>
      </c>
      <c r="P4634" s="24" t="s">
        <v>3135</v>
      </c>
      <c r="Q4634" s="24" t="s">
        <v>3136</v>
      </c>
      <c r="R4634" s="24" t="s">
        <v>988</v>
      </c>
    </row>
    <row r="4635" spans="1:18" ht="66.599999999999994">
      <c r="A4635" s="24">
        <v>4634</v>
      </c>
      <c r="B4635" s="24" t="s">
        <v>15910</v>
      </c>
      <c r="C4635" s="29">
        <v>202641035506</v>
      </c>
      <c r="D4635" s="24" t="s">
        <v>60</v>
      </c>
      <c r="E4635" s="24" t="s">
        <v>15911</v>
      </c>
      <c r="F4635" s="24" t="s">
        <v>3059</v>
      </c>
      <c r="G4635" s="24" t="s">
        <v>4375</v>
      </c>
      <c r="H4635" s="25" t="s">
        <v>15912</v>
      </c>
      <c r="I4635" s="24" t="s">
        <v>23</v>
      </c>
      <c r="J4635" s="24" t="s">
        <v>3048</v>
      </c>
      <c r="K4635" s="26">
        <v>46101</v>
      </c>
      <c r="L4635" s="26">
        <v>46105</v>
      </c>
      <c r="M4635" s="26">
        <v>46105</v>
      </c>
      <c r="N4635" s="24"/>
      <c r="O4635" s="26">
        <v>46105</v>
      </c>
      <c r="P4635" s="24" t="s">
        <v>3062</v>
      </c>
      <c r="Q4635" s="24" t="s">
        <v>3063</v>
      </c>
      <c r="R4635" s="24" t="s">
        <v>988</v>
      </c>
    </row>
    <row r="4636" spans="1:18" ht="53.4">
      <c r="A4636" s="24">
        <v>4635</v>
      </c>
      <c r="B4636" s="24" t="s">
        <v>15913</v>
      </c>
      <c r="C4636" s="29">
        <v>202644035419</v>
      </c>
      <c r="D4636" s="24" t="s">
        <v>43</v>
      </c>
      <c r="E4636" s="24" t="s">
        <v>15914</v>
      </c>
      <c r="F4636" s="24" t="s">
        <v>3052</v>
      </c>
      <c r="G4636" s="24" t="s">
        <v>43</v>
      </c>
      <c r="H4636" s="25" t="s">
        <v>15915</v>
      </c>
      <c r="I4636" s="24"/>
      <c r="J4636" s="24" t="s">
        <v>3048</v>
      </c>
      <c r="K4636" s="26">
        <v>46104</v>
      </c>
      <c r="L4636" s="26">
        <v>45987</v>
      </c>
      <c r="M4636" s="26">
        <v>46105</v>
      </c>
      <c r="N4636" s="24"/>
      <c r="O4636" s="26">
        <v>46105</v>
      </c>
      <c r="P4636" s="24" t="s">
        <v>3352</v>
      </c>
      <c r="Q4636" s="24" t="s">
        <v>3216</v>
      </c>
      <c r="R4636" s="24" t="s">
        <v>988</v>
      </c>
    </row>
    <row r="4637" spans="1:18" ht="53.4">
      <c r="A4637" s="24">
        <v>4636</v>
      </c>
      <c r="B4637" s="24" t="s">
        <v>2431</v>
      </c>
      <c r="C4637" s="29">
        <v>202641035294</v>
      </c>
      <c r="D4637" s="24" t="s">
        <v>43</v>
      </c>
      <c r="E4637" s="24" t="s">
        <v>2432</v>
      </c>
      <c r="F4637" s="24" t="s">
        <v>3052</v>
      </c>
      <c r="G4637" s="24" t="s">
        <v>43</v>
      </c>
      <c r="H4637" s="25" t="s">
        <v>15916</v>
      </c>
      <c r="I4637" s="24" t="s">
        <v>3152</v>
      </c>
      <c r="J4637" s="24" t="s">
        <v>3048</v>
      </c>
      <c r="K4637" s="26">
        <v>46104</v>
      </c>
      <c r="L4637" s="26">
        <v>46105</v>
      </c>
      <c r="M4637" s="26">
        <v>46105</v>
      </c>
      <c r="N4637" s="26">
        <v>47050</v>
      </c>
      <c r="O4637" s="24"/>
      <c r="P4637" s="24" t="s">
        <v>3049</v>
      </c>
      <c r="Q4637" s="24" t="s">
        <v>3050</v>
      </c>
      <c r="R4637" s="24" t="s">
        <v>968</v>
      </c>
    </row>
    <row r="4638" spans="1:18" ht="40.200000000000003">
      <c r="A4638" s="24">
        <v>4637</v>
      </c>
      <c r="B4638" s="24" t="s">
        <v>15917</v>
      </c>
      <c r="C4638" s="29">
        <v>202641035719</v>
      </c>
      <c r="D4638" s="24" t="s">
        <v>43</v>
      </c>
      <c r="E4638" s="24" t="s">
        <v>15918</v>
      </c>
      <c r="F4638" s="24" t="s">
        <v>3052</v>
      </c>
      <c r="G4638" s="24" t="s">
        <v>43</v>
      </c>
      <c r="H4638" s="25" t="s">
        <v>15919</v>
      </c>
      <c r="I4638" s="24" t="s">
        <v>23</v>
      </c>
      <c r="J4638" s="24" t="s">
        <v>3048</v>
      </c>
      <c r="K4638" s="26">
        <v>46002</v>
      </c>
      <c r="L4638" s="26">
        <v>46105</v>
      </c>
      <c r="M4638" s="26">
        <v>46105</v>
      </c>
      <c r="N4638" s="24"/>
      <c r="O4638" s="26">
        <v>46105</v>
      </c>
      <c r="P4638" s="24" t="s">
        <v>3272</v>
      </c>
      <c r="Q4638" s="24" t="s">
        <v>3273</v>
      </c>
      <c r="R4638" s="24" t="s">
        <v>988</v>
      </c>
    </row>
    <row r="4639" spans="1:18" ht="40.200000000000003">
      <c r="A4639" s="24">
        <v>4638</v>
      </c>
      <c r="B4639" s="24" t="s">
        <v>15920</v>
      </c>
      <c r="C4639" s="29">
        <v>202647035410</v>
      </c>
      <c r="D4639" s="24" t="s">
        <v>31</v>
      </c>
      <c r="E4639" s="24" t="s">
        <v>15921</v>
      </c>
      <c r="F4639" s="24" t="s">
        <v>3091</v>
      </c>
      <c r="G4639" s="24" t="s">
        <v>31</v>
      </c>
      <c r="H4639" s="25" t="s">
        <v>15922</v>
      </c>
      <c r="I4639" s="24"/>
      <c r="J4639" s="24" t="s">
        <v>3048</v>
      </c>
      <c r="K4639" s="26">
        <v>46099</v>
      </c>
      <c r="L4639" s="26">
        <v>45251</v>
      </c>
      <c r="M4639" s="26">
        <v>46105</v>
      </c>
      <c r="N4639" s="24"/>
      <c r="O4639" s="26">
        <v>46105</v>
      </c>
      <c r="P4639" s="24" t="s">
        <v>3098</v>
      </c>
      <c r="Q4639" s="24" t="s">
        <v>3099</v>
      </c>
      <c r="R4639" s="24" t="s">
        <v>988</v>
      </c>
    </row>
    <row r="4640" spans="1:18" ht="40.200000000000003">
      <c r="A4640" s="24">
        <v>4639</v>
      </c>
      <c r="B4640" s="24" t="s">
        <v>15923</v>
      </c>
      <c r="C4640" s="29">
        <v>202647035267</v>
      </c>
      <c r="D4640" s="24" t="s">
        <v>31</v>
      </c>
      <c r="E4640" s="24" t="s">
        <v>15924</v>
      </c>
      <c r="F4640" s="24" t="s">
        <v>3091</v>
      </c>
      <c r="G4640" s="24" t="s">
        <v>31</v>
      </c>
      <c r="H4640" s="25" t="s">
        <v>15925</v>
      </c>
      <c r="I4640" s="24"/>
      <c r="J4640" s="24" t="s">
        <v>3048</v>
      </c>
      <c r="K4640" s="26">
        <v>46099</v>
      </c>
      <c r="L4640" s="26">
        <v>45243</v>
      </c>
      <c r="M4640" s="26">
        <v>46105</v>
      </c>
      <c r="N4640" s="24"/>
      <c r="O4640" s="26">
        <v>46105</v>
      </c>
      <c r="P4640" s="24" t="s">
        <v>3272</v>
      </c>
      <c r="Q4640" s="24" t="s">
        <v>3273</v>
      </c>
      <c r="R4640" s="24" t="s">
        <v>988</v>
      </c>
    </row>
    <row r="4641" spans="1:18" ht="53.4">
      <c r="A4641" s="24">
        <v>4640</v>
      </c>
      <c r="B4641" s="24" t="s">
        <v>15926</v>
      </c>
      <c r="C4641" s="29">
        <v>202647035563</v>
      </c>
      <c r="D4641" s="24" t="s">
        <v>31</v>
      </c>
      <c r="E4641" s="24" t="s">
        <v>15927</v>
      </c>
      <c r="F4641" s="24" t="s">
        <v>3091</v>
      </c>
      <c r="G4641" s="24" t="s">
        <v>31</v>
      </c>
      <c r="H4641" s="25" t="s">
        <v>15928</v>
      </c>
      <c r="I4641" s="24"/>
      <c r="J4641" s="24" t="s">
        <v>3048</v>
      </c>
      <c r="K4641" s="26">
        <v>46099</v>
      </c>
      <c r="L4641" s="26">
        <v>46105</v>
      </c>
      <c r="M4641" s="26">
        <v>46105</v>
      </c>
      <c r="N4641" s="24"/>
      <c r="O4641" s="26">
        <v>46105</v>
      </c>
      <c r="P4641" s="24" t="s">
        <v>4022</v>
      </c>
      <c r="Q4641" s="24" t="s">
        <v>3104</v>
      </c>
      <c r="R4641" s="24" t="s">
        <v>988</v>
      </c>
    </row>
    <row r="4642" spans="1:18" ht="66.599999999999994">
      <c r="A4642" s="24">
        <v>4641</v>
      </c>
      <c r="B4642" s="24" t="s">
        <v>15929</v>
      </c>
      <c r="C4642" s="29">
        <v>202647036288</v>
      </c>
      <c r="D4642" s="24" t="s">
        <v>106</v>
      </c>
      <c r="E4642" s="24" t="s">
        <v>15930</v>
      </c>
      <c r="F4642" s="24" t="s">
        <v>3059</v>
      </c>
      <c r="G4642" s="24" t="s">
        <v>106</v>
      </c>
      <c r="H4642" s="25" t="s">
        <v>15931</v>
      </c>
      <c r="I4642" s="24"/>
      <c r="J4642" s="24" t="s">
        <v>3048</v>
      </c>
      <c r="K4642" s="26">
        <v>46079</v>
      </c>
      <c r="L4642" s="26">
        <v>46106</v>
      </c>
      <c r="M4642" s="26">
        <v>46106</v>
      </c>
      <c r="N4642" s="24"/>
      <c r="O4642" s="26">
        <v>46106</v>
      </c>
      <c r="P4642" s="24" t="s">
        <v>3404</v>
      </c>
      <c r="Q4642" s="24" t="s">
        <v>3405</v>
      </c>
      <c r="R4642" s="24" t="s">
        <v>988</v>
      </c>
    </row>
    <row r="4643" spans="1:18" ht="53.4">
      <c r="A4643" s="24">
        <v>4642</v>
      </c>
      <c r="B4643" s="24" t="s">
        <v>15932</v>
      </c>
      <c r="C4643" s="29">
        <v>202617036023</v>
      </c>
      <c r="D4643" s="24" t="s">
        <v>228</v>
      </c>
      <c r="E4643" s="24" t="s">
        <v>15933</v>
      </c>
      <c r="F4643" s="24" t="s">
        <v>3091</v>
      </c>
      <c r="G4643" s="24" t="s">
        <v>6320</v>
      </c>
      <c r="H4643" s="25" t="s">
        <v>15934</v>
      </c>
      <c r="I4643" s="24"/>
      <c r="J4643" s="24" t="s">
        <v>3048</v>
      </c>
      <c r="K4643" s="26">
        <v>46077</v>
      </c>
      <c r="L4643" s="26">
        <v>45215</v>
      </c>
      <c r="M4643" s="26">
        <v>46106</v>
      </c>
      <c r="N4643" s="24"/>
      <c r="O4643" s="26">
        <v>46106</v>
      </c>
      <c r="P4643" s="24" t="s">
        <v>3315</v>
      </c>
      <c r="Q4643" s="24" t="s">
        <v>3316</v>
      </c>
      <c r="R4643" s="24" t="s">
        <v>988</v>
      </c>
    </row>
    <row r="4644" spans="1:18" ht="53.4">
      <c r="A4644" s="24">
        <v>4643</v>
      </c>
      <c r="B4644" s="24" t="s">
        <v>15935</v>
      </c>
      <c r="C4644" s="29">
        <v>202617036197</v>
      </c>
      <c r="D4644" s="24" t="s">
        <v>305</v>
      </c>
      <c r="E4644" s="24" t="s">
        <v>15936</v>
      </c>
      <c r="F4644" s="24" t="s">
        <v>3059</v>
      </c>
      <c r="G4644" s="24" t="s">
        <v>305</v>
      </c>
      <c r="H4644" s="25" t="s">
        <v>15937</v>
      </c>
      <c r="I4644" s="24"/>
      <c r="J4644" s="24" t="s">
        <v>3048</v>
      </c>
      <c r="K4644" s="26">
        <v>46076</v>
      </c>
      <c r="L4644" s="26">
        <v>45195</v>
      </c>
      <c r="M4644" s="26">
        <v>46106</v>
      </c>
      <c r="N4644" s="24"/>
      <c r="O4644" s="26">
        <v>46106</v>
      </c>
      <c r="P4644" s="24" t="s">
        <v>3695</v>
      </c>
      <c r="Q4644" s="24" t="s">
        <v>3085</v>
      </c>
      <c r="R4644" s="24" t="s">
        <v>988</v>
      </c>
    </row>
    <row r="4645" spans="1:18" ht="40.200000000000003">
      <c r="A4645" s="24">
        <v>4644</v>
      </c>
      <c r="B4645" s="24" t="s">
        <v>15938</v>
      </c>
      <c r="C4645" s="29">
        <v>202617036166</v>
      </c>
      <c r="D4645" s="24" t="s">
        <v>40</v>
      </c>
      <c r="E4645" s="24" t="s">
        <v>15939</v>
      </c>
      <c r="F4645" s="24" t="s">
        <v>3091</v>
      </c>
      <c r="G4645" s="24" t="s">
        <v>11129</v>
      </c>
      <c r="H4645" s="25" t="s">
        <v>15940</v>
      </c>
      <c r="I4645" s="24"/>
      <c r="J4645" s="24" t="s">
        <v>3048</v>
      </c>
      <c r="K4645" s="26">
        <v>46097</v>
      </c>
      <c r="L4645" s="26">
        <v>45232</v>
      </c>
      <c r="M4645" s="26">
        <v>46106</v>
      </c>
      <c r="N4645" s="24"/>
      <c r="O4645" s="26">
        <v>46106</v>
      </c>
      <c r="P4645" s="24" t="s">
        <v>3315</v>
      </c>
      <c r="Q4645" s="24" t="s">
        <v>3316</v>
      </c>
      <c r="R4645" s="24" t="s">
        <v>988</v>
      </c>
    </row>
    <row r="4646" spans="1:18" ht="40.200000000000003">
      <c r="A4646" s="24">
        <v>4645</v>
      </c>
      <c r="B4646" s="24" t="s">
        <v>15941</v>
      </c>
      <c r="C4646" s="29">
        <v>202617036600</v>
      </c>
      <c r="D4646" s="24" t="s">
        <v>40</v>
      </c>
      <c r="E4646" s="24" t="s">
        <v>15942</v>
      </c>
      <c r="F4646" s="24" t="s">
        <v>3091</v>
      </c>
      <c r="G4646" s="24" t="s">
        <v>11129</v>
      </c>
      <c r="H4646" s="25" t="s">
        <v>15943</v>
      </c>
      <c r="I4646" s="24"/>
      <c r="J4646" s="24" t="s">
        <v>3048</v>
      </c>
      <c r="K4646" s="26">
        <v>46097</v>
      </c>
      <c r="L4646" s="26">
        <v>45232</v>
      </c>
      <c r="M4646" s="26">
        <v>46106</v>
      </c>
      <c r="N4646" s="24"/>
      <c r="O4646" s="26">
        <v>46106</v>
      </c>
      <c r="P4646" s="24" t="s">
        <v>3315</v>
      </c>
      <c r="Q4646" s="24" t="s">
        <v>3316</v>
      </c>
      <c r="R4646" s="24" t="s">
        <v>988</v>
      </c>
    </row>
    <row r="4647" spans="1:18" ht="53.4">
      <c r="A4647" s="24">
        <v>4646</v>
      </c>
      <c r="B4647" s="24" t="s">
        <v>15944</v>
      </c>
      <c r="C4647" s="29">
        <v>202617036118</v>
      </c>
      <c r="D4647" s="24" t="s">
        <v>193</v>
      </c>
      <c r="E4647" s="24" t="s">
        <v>15945</v>
      </c>
      <c r="F4647" s="24" t="s">
        <v>3342</v>
      </c>
      <c r="G4647" s="24" t="s">
        <v>15946</v>
      </c>
      <c r="H4647" s="25" t="s">
        <v>15947</v>
      </c>
      <c r="I4647" s="24"/>
      <c r="J4647" s="24" t="s">
        <v>3048</v>
      </c>
      <c r="K4647" s="26">
        <v>46090</v>
      </c>
      <c r="L4647" s="26">
        <v>45181</v>
      </c>
      <c r="M4647" s="26">
        <v>46106</v>
      </c>
      <c r="N4647" s="24"/>
      <c r="O4647" s="26">
        <v>46106</v>
      </c>
      <c r="P4647" s="24" t="s">
        <v>3695</v>
      </c>
      <c r="Q4647" s="24" t="s">
        <v>3085</v>
      </c>
      <c r="R4647" s="24" t="s">
        <v>988</v>
      </c>
    </row>
    <row r="4648" spans="1:18" ht="40.200000000000003">
      <c r="A4648" s="24">
        <v>4647</v>
      </c>
      <c r="B4648" s="24" t="s">
        <v>15948</v>
      </c>
      <c r="C4648" s="29">
        <v>202647036204</v>
      </c>
      <c r="D4648" s="24" t="s">
        <v>115</v>
      </c>
      <c r="E4648" s="24" t="s">
        <v>15949</v>
      </c>
      <c r="F4648" s="24" t="s">
        <v>3091</v>
      </c>
      <c r="G4648" s="24" t="s">
        <v>8420</v>
      </c>
      <c r="H4648" s="25" t="s">
        <v>15950</v>
      </c>
      <c r="I4648" s="24"/>
      <c r="J4648" s="24" t="s">
        <v>3048</v>
      </c>
      <c r="K4648" s="26">
        <v>46066</v>
      </c>
      <c r="L4648" s="26">
        <v>45168</v>
      </c>
      <c r="M4648" s="26">
        <v>46106</v>
      </c>
      <c r="N4648" s="24"/>
      <c r="O4648" s="26">
        <v>46106</v>
      </c>
      <c r="P4648" s="24" t="s">
        <v>3062</v>
      </c>
      <c r="Q4648" s="24" t="s">
        <v>3063</v>
      </c>
      <c r="R4648" s="24" t="s">
        <v>988</v>
      </c>
    </row>
    <row r="4649" spans="1:18" ht="40.200000000000003">
      <c r="A4649" s="24">
        <v>4648</v>
      </c>
      <c r="B4649" s="24" t="s">
        <v>15951</v>
      </c>
      <c r="C4649" s="29">
        <v>202647036051</v>
      </c>
      <c r="D4649" s="24" t="s">
        <v>35</v>
      </c>
      <c r="E4649" s="24" t="s">
        <v>15952</v>
      </c>
      <c r="F4649" s="24" t="s">
        <v>3091</v>
      </c>
      <c r="G4649" s="24" t="s">
        <v>3213</v>
      </c>
      <c r="H4649" s="25" t="s">
        <v>15953</v>
      </c>
      <c r="I4649" s="24"/>
      <c r="J4649" s="24" t="s">
        <v>3048</v>
      </c>
      <c r="K4649" s="26">
        <v>46059</v>
      </c>
      <c r="L4649" s="26">
        <v>45170</v>
      </c>
      <c r="M4649" s="26">
        <v>46106</v>
      </c>
      <c r="N4649" s="24"/>
      <c r="O4649" s="26">
        <v>46106</v>
      </c>
      <c r="P4649" s="24" t="s">
        <v>3908</v>
      </c>
      <c r="Q4649" s="24" t="s">
        <v>3193</v>
      </c>
      <c r="R4649" s="24" t="s">
        <v>988</v>
      </c>
    </row>
    <row r="4650" spans="1:18" ht="53.4">
      <c r="A4650" s="24">
        <v>4649</v>
      </c>
      <c r="B4650" s="24" t="s">
        <v>15954</v>
      </c>
      <c r="C4650" s="29">
        <v>202631036299</v>
      </c>
      <c r="D4650" s="24" t="s">
        <v>38</v>
      </c>
      <c r="E4650" s="24" t="s">
        <v>15955</v>
      </c>
      <c r="F4650" s="24" t="s">
        <v>3052</v>
      </c>
      <c r="G4650" s="24" t="s">
        <v>38</v>
      </c>
      <c r="H4650" s="25" t="s">
        <v>15956</v>
      </c>
      <c r="I4650" s="24" t="s">
        <v>23</v>
      </c>
      <c r="J4650" s="24" t="s">
        <v>3048</v>
      </c>
      <c r="K4650" s="26">
        <v>46036</v>
      </c>
      <c r="L4650" s="26">
        <v>46106</v>
      </c>
      <c r="M4650" s="26">
        <v>46106</v>
      </c>
      <c r="N4650" s="24"/>
      <c r="O4650" s="26">
        <v>46106</v>
      </c>
      <c r="P4650" s="24" t="s">
        <v>3397</v>
      </c>
      <c r="Q4650" s="24" t="s">
        <v>3398</v>
      </c>
      <c r="R4650" s="24" t="s">
        <v>988</v>
      </c>
    </row>
    <row r="4651" spans="1:18" ht="53.4">
      <c r="A4651" s="24">
        <v>4650</v>
      </c>
      <c r="B4651" s="24" t="s">
        <v>15957</v>
      </c>
      <c r="C4651" s="29">
        <v>202631036300</v>
      </c>
      <c r="D4651" s="24" t="s">
        <v>38</v>
      </c>
      <c r="E4651" s="24" t="s">
        <v>15958</v>
      </c>
      <c r="F4651" s="24" t="s">
        <v>3052</v>
      </c>
      <c r="G4651" s="24" t="s">
        <v>38</v>
      </c>
      <c r="H4651" s="25" t="s">
        <v>15959</v>
      </c>
      <c r="I4651" s="24" t="s">
        <v>23</v>
      </c>
      <c r="J4651" s="24" t="s">
        <v>3048</v>
      </c>
      <c r="K4651" s="26">
        <v>46045</v>
      </c>
      <c r="L4651" s="26">
        <v>46106</v>
      </c>
      <c r="M4651" s="26">
        <v>46106</v>
      </c>
      <c r="N4651" s="24"/>
      <c r="O4651" s="26">
        <v>46106</v>
      </c>
      <c r="P4651" s="24" t="s">
        <v>3294</v>
      </c>
      <c r="Q4651" s="24" t="s">
        <v>3295</v>
      </c>
      <c r="R4651" s="24" t="s">
        <v>988</v>
      </c>
    </row>
    <row r="4652" spans="1:18" ht="53.4">
      <c r="A4652" s="24">
        <v>4651</v>
      </c>
      <c r="B4652" s="24" t="s">
        <v>15960</v>
      </c>
      <c r="C4652" s="29">
        <v>202631036612</v>
      </c>
      <c r="D4652" s="24" t="s">
        <v>38</v>
      </c>
      <c r="E4652" s="24" t="s">
        <v>15961</v>
      </c>
      <c r="F4652" s="24" t="s">
        <v>3052</v>
      </c>
      <c r="G4652" s="24" t="s">
        <v>38</v>
      </c>
      <c r="H4652" s="25" t="s">
        <v>15962</v>
      </c>
      <c r="I4652" s="24" t="s">
        <v>23</v>
      </c>
      <c r="J4652" s="24" t="s">
        <v>3048</v>
      </c>
      <c r="K4652" s="26">
        <v>46045</v>
      </c>
      <c r="L4652" s="26">
        <v>46106</v>
      </c>
      <c r="M4652" s="26">
        <v>46106</v>
      </c>
      <c r="N4652" s="24"/>
      <c r="O4652" s="26">
        <v>46106</v>
      </c>
      <c r="P4652" s="24" t="s">
        <v>3294</v>
      </c>
      <c r="Q4652" s="24" t="s">
        <v>3295</v>
      </c>
      <c r="R4652" s="24" t="s">
        <v>988</v>
      </c>
    </row>
    <row r="4653" spans="1:18" ht="53.4">
      <c r="A4653" s="24">
        <v>4652</v>
      </c>
      <c r="B4653" s="24" t="s">
        <v>15963</v>
      </c>
      <c r="C4653" s="29">
        <v>202631036111</v>
      </c>
      <c r="D4653" s="24" t="s">
        <v>38</v>
      </c>
      <c r="E4653" s="24" t="s">
        <v>15964</v>
      </c>
      <c r="F4653" s="24" t="s">
        <v>3052</v>
      </c>
      <c r="G4653" s="24" t="s">
        <v>38</v>
      </c>
      <c r="H4653" s="25" t="s">
        <v>15965</v>
      </c>
      <c r="I4653" s="24" t="s">
        <v>23</v>
      </c>
      <c r="J4653" s="24" t="s">
        <v>3048</v>
      </c>
      <c r="K4653" s="26">
        <v>46036</v>
      </c>
      <c r="L4653" s="26">
        <v>46106</v>
      </c>
      <c r="M4653" s="26">
        <v>46106</v>
      </c>
      <c r="N4653" s="24"/>
      <c r="O4653" s="26">
        <v>46106</v>
      </c>
      <c r="P4653" s="24" t="s">
        <v>3062</v>
      </c>
      <c r="Q4653" s="24" t="s">
        <v>3063</v>
      </c>
      <c r="R4653" s="24" t="s">
        <v>988</v>
      </c>
    </row>
    <row r="4654" spans="1:18" ht="53.4">
      <c r="A4654" s="24">
        <v>4653</v>
      </c>
      <c r="B4654" s="24" t="s">
        <v>15966</v>
      </c>
      <c r="C4654" s="29">
        <v>202647036061</v>
      </c>
      <c r="D4654" s="24" t="s">
        <v>221</v>
      </c>
      <c r="E4654" s="24" t="s">
        <v>15967</v>
      </c>
      <c r="F4654" s="24" t="s">
        <v>4009</v>
      </c>
      <c r="G4654" s="24" t="s">
        <v>8072</v>
      </c>
      <c r="H4654" s="25" t="s">
        <v>15968</v>
      </c>
      <c r="I4654" s="24"/>
      <c r="J4654" s="24" t="s">
        <v>3048</v>
      </c>
      <c r="K4654" s="26">
        <v>46059</v>
      </c>
      <c r="L4654" s="26">
        <v>45166</v>
      </c>
      <c r="M4654" s="26">
        <v>46106</v>
      </c>
      <c r="N4654" s="24"/>
      <c r="O4654" s="26">
        <v>46106</v>
      </c>
      <c r="P4654" s="24" t="s">
        <v>3149</v>
      </c>
      <c r="Q4654" s="24" t="s">
        <v>3150</v>
      </c>
      <c r="R4654" s="24" t="s">
        <v>988</v>
      </c>
    </row>
    <row r="4655" spans="1:18" ht="40.200000000000003">
      <c r="A4655" s="24">
        <v>4654</v>
      </c>
      <c r="B4655" s="24" t="s">
        <v>15969</v>
      </c>
      <c r="C4655" s="29">
        <v>202614036156</v>
      </c>
      <c r="D4655" s="24" t="s">
        <v>52</v>
      </c>
      <c r="E4655" s="24" t="s">
        <v>15970</v>
      </c>
      <c r="F4655" s="24" t="s">
        <v>3045</v>
      </c>
      <c r="G4655" s="24" t="s">
        <v>4870</v>
      </c>
      <c r="H4655" s="25" t="s">
        <v>9915</v>
      </c>
      <c r="I4655" s="24"/>
      <c r="J4655" s="24" t="s">
        <v>3048</v>
      </c>
      <c r="K4655" s="26">
        <v>46105</v>
      </c>
      <c r="L4655" s="26">
        <v>45771</v>
      </c>
      <c r="M4655" s="26">
        <v>46106</v>
      </c>
      <c r="N4655" s="24"/>
      <c r="O4655" s="26">
        <v>46106</v>
      </c>
      <c r="P4655" s="24" t="s">
        <v>3284</v>
      </c>
      <c r="Q4655" s="24" t="s">
        <v>3285</v>
      </c>
      <c r="R4655" s="24" t="s">
        <v>988</v>
      </c>
    </row>
    <row r="4656" spans="1:18" ht="40.200000000000003">
      <c r="A4656" s="24">
        <v>4655</v>
      </c>
      <c r="B4656" s="24" t="s">
        <v>901</v>
      </c>
      <c r="C4656" s="29">
        <v>202644036185</v>
      </c>
      <c r="D4656" s="24" t="s">
        <v>82</v>
      </c>
      <c r="E4656" s="24" t="s">
        <v>902</v>
      </c>
      <c r="F4656" s="24" t="s">
        <v>3045</v>
      </c>
      <c r="G4656" s="24" t="s">
        <v>15889</v>
      </c>
      <c r="H4656" s="25" t="s">
        <v>15971</v>
      </c>
      <c r="I4656" s="24"/>
      <c r="J4656" s="24" t="s">
        <v>3048</v>
      </c>
      <c r="K4656" s="26">
        <v>46097</v>
      </c>
      <c r="L4656" s="26">
        <v>45747</v>
      </c>
      <c r="M4656" s="26">
        <v>46106</v>
      </c>
      <c r="N4656" s="26">
        <v>46691</v>
      </c>
      <c r="O4656" s="24"/>
      <c r="P4656" s="24" t="s">
        <v>3278</v>
      </c>
      <c r="Q4656" s="24" t="s">
        <v>3279</v>
      </c>
      <c r="R4656" s="24" t="s">
        <v>650</v>
      </c>
    </row>
    <row r="4657" spans="1:18" ht="40.200000000000003">
      <c r="A4657" s="24">
        <v>4656</v>
      </c>
      <c r="B4657" s="24" t="s">
        <v>15972</v>
      </c>
      <c r="C4657" s="29">
        <v>202621036258</v>
      </c>
      <c r="D4657" s="24" t="s">
        <v>45</v>
      </c>
      <c r="E4657" s="24" t="s">
        <v>15973</v>
      </c>
      <c r="F4657" s="24" t="s">
        <v>3052</v>
      </c>
      <c r="G4657" s="24" t="s">
        <v>45</v>
      </c>
      <c r="H4657" s="25" t="s">
        <v>15974</v>
      </c>
      <c r="I4657" s="24" t="s">
        <v>23</v>
      </c>
      <c r="J4657" s="24" t="s">
        <v>3048</v>
      </c>
      <c r="K4657" s="26">
        <v>46079</v>
      </c>
      <c r="L4657" s="26">
        <v>46106</v>
      </c>
      <c r="M4657" s="26">
        <v>46106</v>
      </c>
      <c r="N4657" s="24"/>
      <c r="O4657" s="26">
        <v>46106</v>
      </c>
      <c r="P4657" s="24" t="s">
        <v>3075</v>
      </c>
      <c r="Q4657" s="24" t="s">
        <v>3076</v>
      </c>
      <c r="R4657" s="24" t="s">
        <v>988</v>
      </c>
    </row>
    <row r="4658" spans="1:18" ht="40.200000000000003">
      <c r="A4658" s="24">
        <v>4657</v>
      </c>
      <c r="B4658" s="24" t="s">
        <v>15975</v>
      </c>
      <c r="C4658" s="29">
        <v>202621036635</v>
      </c>
      <c r="D4658" s="24" t="s">
        <v>45</v>
      </c>
      <c r="E4658" s="24" t="s">
        <v>15976</v>
      </c>
      <c r="F4658" s="24" t="s">
        <v>3052</v>
      </c>
      <c r="G4658" s="24" t="s">
        <v>45</v>
      </c>
      <c r="H4658" s="25" t="s">
        <v>15977</v>
      </c>
      <c r="I4658" s="24" t="s">
        <v>23</v>
      </c>
      <c r="J4658" s="24" t="s">
        <v>3048</v>
      </c>
      <c r="K4658" s="26">
        <v>46087</v>
      </c>
      <c r="L4658" s="26">
        <v>46106</v>
      </c>
      <c r="M4658" s="26">
        <v>46106</v>
      </c>
      <c r="N4658" s="24"/>
      <c r="O4658" s="26">
        <v>46106</v>
      </c>
      <c r="P4658" s="24" t="s">
        <v>3388</v>
      </c>
      <c r="Q4658" s="24" t="s">
        <v>3389</v>
      </c>
      <c r="R4658" s="24" t="s">
        <v>988</v>
      </c>
    </row>
    <row r="4659" spans="1:18" ht="27">
      <c r="A4659" s="24">
        <v>4658</v>
      </c>
      <c r="B4659" s="24" t="s">
        <v>15978</v>
      </c>
      <c r="C4659" s="29">
        <v>202617036107</v>
      </c>
      <c r="D4659" s="24" t="s">
        <v>73</v>
      </c>
      <c r="E4659" s="24" t="s">
        <v>15979</v>
      </c>
      <c r="F4659" s="24" t="s">
        <v>3059</v>
      </c>
      <c r="G4659" s="24" t="s">
        <v>3950</v>
      </c>
      <c r="H4659" s="25" t="s">
        <v>15980</v>
      </c>
      <c r="I4659" s="24"/>
      <c r="J4659" s="24" t="s">
        <v>3048</v>
      </c>
      <c r="K4659" s="26">
        <v>46021</v>
      </c>
      <c r="L4659" s="26">
        <v>45168</v>
      </c>
      <c r="M4659" s="26">
        <v>46106</v>
      </c>
      <c r="N4659" s="24"/>
      <c r="O4659" s="26">
        <v>46106</v>
      </c>
      <c r="P4659" s="24" t="s">
        <v>3075</v>
      </c>
      <c r="Q4659" s="24" t="s">
        <v>3076</v>
      </c>
      <c r="R4659" s="24" t="s">
        <v>988</v>
      </c>
    </row>
    <row r="4660" spans="1:18" ht="53.4">
      <c r="A4660" s="24">
        <v>4659</v>
      </c>
      <c r="B4660" s="24" t="s">
        <v>15981</v>
      </c>
      <c r="C4660" s="29">
        <v>202614036628</v>
      </c>
      <c r="D4660" s="24" t="s">
        <v>529</v>
      </c>
      <c r="E4660" s="24" t="s">
        <v>15982</v>
      </c>
      <c r="F4660" s="24" t="s">
        <v>3059</v>
      </c>
      <c r="G4660" s="24" t="s">
        <v>529</v>
      </c>
      <c r="H4660" s="25" t="s">
        <v>15983</v>
      </c>
      <c r="I4660" s="24"/>
      <c r="J4660" s="24" t="s">
        <v>3048</v>
      </c>
      <c r="K4660" s="26">
        <v>46079</v>
      </c>
      <c r="L4660" s="26">
        <v>45742</v>
      </c>
      <c r="M4660" s="26">
        <v>46106</v>
      </c>
      <c r="N4660" s="24"/>
      <c r="O4660" s="26">
        <v>46106</v>
      </c>
      <c r="P4660" s="24" t="s">
        <v>3254</v>
      </c>
      <c r="Q4660" s="24" t="s">
        <v>3255</v>
      </c>
      <c r="R4660" s="24" t="s">
        <v>988</v>
      </c>
    </row>
    <row r="4661" spans="1:18" ht="66.599999999999994">
      <c r="A4661" s="24">
        <v>4660</v>
      </c>
      <c r="B4661" s="24" t="s">
        <v>15984</v>
      </c>
      <c r="C4661" s="29">
        <v>202617036313</v>
      </c>
      <c r="D4661" s="24" t="s">
        <v>31</v>
      </c>
      <c r="E4661" s="24" t="s">
        <v>15985</v>
      </c>
      <c r="F4661" s="24" t="s">
        <v>3091</v>
      </c>
      <c r="G4661" s="24" t="s">
        <v>31</v>
      </c>
      <c r="H4661" s="25" t="s">
        <v>15986</v>
      </c>
      <c r="I4661" s="24"/>
      <c r="J4661" s="24" t="s">
        <v>3048</v>
      </c>
      <c r="K4661" s="26">
        <v>46099</v>
      </c>
      <c r="L4661" s="26">
        <v>45236</v>
      </c>
      <c r="M4661" s="26">
        <v>46106</v>
      </c>
      <c r="N4661" s="24"/>
      <c r="O4661" s="26">
        <v>46106</v>
      </c>
      <c r="P4661" s="24" t="s">
        <v>3364</v>
      </c>
      <c r="Q4661" s="24" t="s">
        <v>3255</v>
      </c>
      <c r="R4661" s="24" t="s">
        <v>988</v>
      </c>
    </row>
    <row r="4662" spans="1:18" ht="40.200000000000003">
      <c r="A4662" s="24">
        <v>4661</v>
      </c>
      <c r="B4662" s="24" t="s">
        <v>15987</v>
      </c>
      <c r="C4662" s="29">
        <v>202647036246</v>
      </c>
      <c r="D4662" s="24" t="s">
        <v>31</v>
      </c>
      <c r="E4662" s="24" t="s">
        <v>15988</v>
      </c>
      <c r="F4662" s="24" t="s">
        <v>3091</v>
      </c>
      <c r="G4662" s="24" t="s">
        <v>31</v>
      </c>
      <c r="H4662" s="25" t="s">
        <v>15989</v>
      </c>
      <c r="I4662" s="24"/>
      <c r="J4662" s="24" t="s">
        <v>3048</v>
      </c>
      <c r="K4662" s="26">
        <v>46099</v>
      </c>
      <c r="L4662" s="26">
        <v>45246</v>
      </c>
      <c r="M4662" s="26">
        <v>46106</v>
      </c>
      <c r="N4662" s="24"/>
      <c r="O4662" s="26">
        <v>46106</v>
      </c>
      <c r="P4662" s="24" t="s">
        <v>3098</v>
      </c>
      <c r="Q4662" s="24" t="s">
        <v>3099</v>
      </c>
      <c r="R4662" s="24" t="s">
        <v>988</v>
      </c>
    </row>
    <row r="4663" spans="1:18" ht="40.200000000000003">
      <c r="A4663" s="24">
        <v>4662</v>
      </c>
      <c r="B4663" s="24" t="s">
        <v>15990</v>
      </c>
      <c r="C4663" s="29">
        <v>202647036060</v>
      </c>
      <c r="D4663" s="24" t="s">
        <v>31</v>
      </c>
      <c r="E4663" s="24" t="s">
        <v>15991</v>
      </c>
      <c r="F4663" s="24" t="s">
        <v>3091</v>
      </c>
      <c r="G4663" s="24" t="s">
        <v>31</v>
      </c>
      <c r="H4663" s="25" t="s">
        <v>15992</v>
      </c>
      <c r="I4663" s="24"/>
      <c r="J4663" s="24" t="s">
        <v>3048</v>
      </c>
      <c r="K4663" s="26">
        <v>46100</v>
      </c>
      <c r="L4663" s="26">
        <v>45243</v>
      </c>
      <c r="M4663" s="26">
        <v>46106</v>
      </c>
      <c r="N4663" s="24"/>
      <c r="O4663" s="26">
        <v>46106</v>
      </c>
      <c r="P4663" s="24" t="s">
        <v>3908</v>
      </c>
      <c r="Q4663" s="24" t="s">
        <v>3193</v>
      </c>
      <c r="R4663" s="24" t="s">
        <v>988</v>
      </c>
    </row>
    <row r="4664" spans="1:18" ht="40.200000000000003">
      <c r="A4664" s="24">
        <v>4663</v>
      </c>
      <c r="B4664" s="24" t="s">
        <v>15993</v>
      </c>
      <c r="C4664" s="29">
        <v>202647036280</v>
      </c>
      <c r="D4664" s="24" t="s">
        <v>31</v>
      </c>
      <c r="E4664" s="24" t="s">
        <v>15994</v>
      </c>
      <c r="F4664" s="24" t="s">
        <v>3091</v>
      </c>
      <c r="G4664" s="24" t="s">
        <v>31</v>
      </c>
      <c r="H4664" s="25" t="s">
        <v>15995</v>
      </c>
      <c r="I4664" s="24"/>
      <c r="J4664" s="24" t="s">
        <v>3048</v>
      </c>
      <c r="K4664" s="26">
        <v>46100</v>
      </c>
      <c r="L4664" s="26">
        <v>45245</v>
      </c>
      <c r="M4664" s="26">
        <v>46106</v>
      </c>
      <c r="N4664" s="24"/>
      <c r="O4664" s="26">
        <v>46106</v>
      </c>
      <c r="P4664" s="24" t="s">
        <v>3192</v>
      </c>
      <c r="Q4664" s="24" t="s">
        <v>3193</v>
      </c>
      <c r="R4664" s="24" t="s">
        <v>988</v>
      </c>
    </row>
    <row r="4665" spans="1:18" ht="40.200000000000003">
      <c r="A4665" s="24">
        <v>4664</v>
      </c>
      <c r="B4665" s="24" t="s">
        <v>15996</v>
      </c>
      <c r="C4665" s="29">
        <v>202641036617</v>
      </c>
      <c r="D4665" s="24" t="s">
        <v>43</v>
      </c>
      <c r="E4665" s="24" t="s">
        <v>15997</v>
      </c>
      <c r="F4665" s="24" t="s">
        <v>3052</v>
      </c>
      <c r="G4665" s="24" t="s">
        <v>43</v>
      </c>
      <c r="H4665" s="25" t="s">
        <v>15998</v>
      </c>
      <c r="I4665" s="24" t="s">
        <v>23</v>
      </c>
      <c r="J4665" s="24" t="s">
        <v>3048</v>
      </c>
      <c r="K4665" s="26">
        <v>46002</v>
      </c>
      <c r="L4665" s="26">
        <v>46106</v>
      </c>
      <c r="M4665" s="26">
        <v>46106</v>
      </c>
      <c r="N4665" s="24"/>
      <c r="O4665" s="26">
        <v>46106</v>
      </c>
      <c r="P4665" s="24" t="s">
        <v>3103</v>
      </c>
      <c r="Q4665" s="24" t="s">
        <v>3104</v>
      </c>
      <c r="R4665" s="24" t="s">
        <v>988</v>
      </c>
    </row>
    <row r="4666" spans="1:18" ht="53.4">
      <c r="A4666" s="24">
        <v>4665</v>
      </c>
      <c r="B4666" s="24" t="s">
        <v>2443</v>
      </c>
      <c r="C4666" s="29">
        <v>202641036645</v>
      </c>
      <c r="D4666" s="24" t="s">
        <v>43</v>
      </c>
      <c r="E4666" s="24" t="s">
        <v>2444</v>
      </c>
      <c r="F4666" s="24" t="s">
        <v>3052</v>
      </c>
      <c r="G4666" s="24" t="s">
        <v>43</v>
      </c>
      <c r="H4666" s="25" t="s">
        <v>15999</v>
      </c>
      <c r="I4666" s="24" t="s">
        <v>3152</v>
      </c>
      <c r="J4666" s="24" t="s">
        <v>3048</v>
      </c>
      <c r="K4666" s="26">
        <v>46106</v>
      </c>
      <c r="L4666" s="26">
        <v>46106</v>
      </c>
      <c r="M4666" s="26">
        <v>46106</v>
      </c>
      <c r="N4666" s="26">
        <v>47051</v>
      </c>
      <c r="O4666" s="24"/>
      <c r="P4666" s="24" t="s">
        <v>3079</v>
      </c>
      <c r="Q4666" s="24" t="s">
        <v>3080</v>
      </c>
      <c r="R4666" s="24" t="s">
        <v>968</v>
      </c>
    </row>
    <row r="4667" spans="1:18" ht="40.200000000000003">
      <c r="A4667" s="24">
        <v>4666</v>
      </c>
      <c r="B4667" s="24" t="s">
        <v>16000</v>
      </c>
      <c r="C4667" s="29">
        <v>202644036120</v>
      </c>
      <c r="D4667" s="24" t="s">
        <v>43</v>
      </c>
      <c r="E4667" s="24" t="s">
        <v>16001</v>
      </c>
      <c r="F4667" s="24" t="s">
        <v>3052</v>
      </c>
      <c r="G4667" s="24" t="s">
        <v>43</v>
      </c>
      <c r="H4667" s="25" t="s">
        <v>16002</v>
      </c>
      <c r="I4667" s="24"/>
      <c r="J4667" s="24" t="s">
        <v>3048</v>
      </c>
      <c r="K4667" s="26">
        <v>46002</v>
      </c>
      <c r="L4667" s="26">
        <v>46070</v>
      </c>
      <c r="M4667" s="26">
        <v>46106</v>
      </c>
      <c r="N4667" s="24"/>
      <c r="O4667" s="26">
        <v>46106</v>
      </c>
      <c r="P4667" s="24" t="s">
        <v>4022</v>
      </c>
      <c r="Q4667" s="24" t="s">
        <v>3104</v>
      </c>
      <c r="R4667" s="24" t="s">
        <v>988</v>
      </c>
    </row>
    <row r="4668" spans="1:18" ht="40.200000000000003">
      <c r="A4668" s="24">
        <v>4667</v>
      </c>
      <c r="B4668" s="24" t="s">
        <v>16003</v>
      </c>
      <c r="C4668" s="29">
        <v>202617036186</v>
      </c>
      <c r="D4668" s="24" t="s">
        <v>107</v>
      </c>
      <c r="E4668" s="24" t="s">
        <v>16004</v>
      </c>
      <c r="F4668" s="24" t="s">
        <v>3091</v>
      </c>
      <c r="G4668" s="24" t="s">
        <v>7569</v>
      </c>
      <c r="H4668" s="25" t="s">
        <v>16005</v>
      </c>
      <c r="I4668" s="24"/>
      <c r="J4668" s="24" t="s">
        <v>3048</v>
      </c>
      <c r="K4668" s="26">
        <v>46094</v>
      </c>
      <c r="L4668" s="26">
        <v>45210</v>
      </c>
      <c r="M4668" s="26">
        <v>46106</v>
      </c>
      <c r="N4668" s="24"/>
      <c r="O4668" s="26">
        <v>46106</v>
      </c>
      <c r="P4668" s="24" t="s">
        <v>8482</v>
      </c>
      <c r="Q4668" s="24" t="s">
        <v>8483</v>
      </c>
      <c r="R4668" s="24" t="s">
        <v>988</v>
      </c>
    </row>
    <row r="4669" spans="1:18" ht="66.599999999999994">
      <c r="A4669" s="24">
        <v>4668</v>
      </c>
      <c r="B4669" s="24" t="s">
        <v>16006</v>
      </c>
      <c r="C4669" s="29">
        <v>202617036263</v>
      </c>
      <c r="D4669" s="24" t="s">
        <v>34</v>
      </c>
      <c r="E4669" s="24" t="s">
        <v>16007</v>
      </c>
      <c r="F4669" s="24" t="s">
        <v>3066</v>
      </c>
      <c r="G4669" s="24" t="s">
        <v>3067</v>
      </c>
      <c r="H4669" s="25" t="s">
        <v>16008</v>
      </c>
      <c r="I4669" s="24"/>
      <c r="J4669" s="24" t="s">
        <v>3048</v>
      </c>
      <c r="K4669" s="26">
        <v>46100</v>
      </c>
      <c r="L4669" s="26">
        <v>45205</v>
      </c>
      <c r="M4669" s="26">
        <v>46106</v>
      </c>
      <c r="N4669" s="24"/>
      <c r="O4669" s="26">
        <v>46107</v>
      </c>
      <c r="P4669" s="24" t="s">
        <v>3294</v>
      </c>
      <c r="Q4669" s="24" t="s">
        <v>3295</v>
      </c>
      <c r="R4669" s="24" t="s">
        <v>988</v>
      </c>
    </row>
    <row r="4670" spans="1:18" ht="27">
      <c r="A4670" s="24">
        <v>4669</v>
      </c>
      <c r="B4670" s="24" t="s">
        <v>16009</v>
      </c>
      <c r="C4670" s="29">
        <v>202617035991</v>
      </c>
      <c r="D4670" s="24" t="s">
        <v>458</v>
      </c>
      <c r="E4670" s="24" t="s">
        <v>16010</v>
      </c>
      <c r="F4670" s="24" t="s">
        <v>3165</v>
      </c>
      <c r="G4670" s="24" t="s">
        <v>16011</v>
      </c>
      <c r="H4670" s="25" t="s">
        <v>16012</v>
      </c>
      <c r="I4670" s="24"/>
      <c r="J4670" s="24" t="s">
        <v>3048</v>
      </c>
      <c r="K4670" s="26">
        <v>46043</v>
      </c>
      <c r="L4670" s="26">
        <v>45170</v>
      </c>
      <c r="M4670" s="26">
        <v>46106</v>
      </c>
      <c r="N4670" s="24"/>
      <c r="O4670" s="26">
        <v>46106</v>
      </c>
      <c r="P4670" s="24" t="s">
        <v>3049</v>
      </c>
      <c r="Q4670" s="24" t="s">
        <v>3050</v>
      </c>
      <c r="R4670" s="24" t="s">
        <v>988</v>
      </c>
    </row>
    <row r="4671" spans="1:18" ht="40.200000000000003">
      <c r="A4671" s="24">
        <v>4670</v>
      </c>
      <c r="B4671" s="24" t="s">
        <v>2457</v>
      </c>
      <c r="C4671" s="29">
        <v>202641036833</v>
      </c>
      <c r="D4671" s="24" t="s">
        <v>37</v>
      </c>
      <c r="E4671" s="24" t="s">
        <v>2458</v>
      </c>
      <c r="F4671" s="24" t="s">
        <v>3059</v>
      </c>
      <c r="G4671" s="24" t="s">
        <v>3330</v>
      </c>
      <c r="H4671" s="25" t="s">
        <v>16013</v>
      </c>
      <c r="I4671" s="24" t="s">
        <v>23</v>
      </c>
      <c r="J4671" s="24" t="s">
        <v>3048</v>
      </c>
      <c r="K4671" s="26">
        <v>46038</v>
      </c>
      <c r="L4671" s="26">
        <v>46107</v>
      </c>
      <c r="M4671" s="26">
        <v>46107</v>
      </c>
      <c r="N4671" s="26">
        <v>47052</v>
      </c>
      <c r="O4671" s="24"/>
      <c r="P4671" s="24" t="s">
        <v>4128</v>
      </c>
      <c r="Q4671" s="24" t="s">
        <v>3360</v>
      </c>
      <c r="R4671" s="24" t="s">
        <v>974</v>
      </c>
    </row>
    <row r="4672" spans="1:18" ht="53.4">
      <c r="A4672" s="24">
        <v>4671</v>
      </c>
      <c r="B4672" s="24" t="s">
        <v>2455</v>
      </c>
      <c r="C4672" s="29">
        <v>202611036940</v>
      </c>
      <c r="D4672" s="24" t="s">
        <v>33</v>
      </c>
      <c r="E4672" s="24" t="s">
        <v>2456</v>
      </c>
      <c r="F4672" s="24" t="s">
        <v>3052</v>
      </c>
      <c r="G4672" s="24" t="s">
        <v>3319</v>
      </c>
      <c r="H4672" s="25" t="s">
        <v>16014</v>
      </c>
      <c r="I4672" s="24" t="s">
        <v>3152</v>
      </c>
      <c r="J4672" s="24" t="s">
        <v>3048</v>
      </c>
      <c r="K4672" s="26">
        <v>46099</v>
      </c>
      <c r="L4672" s="26">
        <v>46107</v>
      </c>
      <c r="M4672" s="26">
        <v>46107</v>
      </c>
      <c r="N4672" s="26">
        <v>47052</v>
      </c>
      <c r="O4672" s="24"/>
      <c r="P4672" s="24" t="s">
        <v>3049</v>
      </c>
      <c r="Q4672" s="24" t="s">
        <v>3050</v>
      </c>
      <c r="R4672" s="24" t="s">
        <v>968</v>
      </c>
    </row>
    <row r="4673" spans="1:18" ht="40.200000000000003">
      <c r="A4673" s="24">
        <v>4672</v>
      </c>
      <c r="B4673" s="24" t="s">
        <v>16015</v>
      </c>
      <c r="C4673" s="29">
        <v>202617037296</v>
      </c>
      <c r="D4673" s="24" t="s">
        <v>338</v>
      </c>
      <c r="E4673" s="24" t="s">
        <v>16016</v>
      </c>
      <c r="F4673" s="24" t="s">
        <v>3091</v>
      </c>
      <c r="G4673" s="24" t="s">
        <v>13826</v>
      </c>
      <c r="H4673" s="25" t="s">
        <v>16017</v>
      </c>
      <c r="I4673" s="24"/>
      <c r="J4673" s="24" t="s">
        <v>3048</v>
      </c>
      <c r="K4673" s="26">
        <v>46094</v>
      </c>
      <c r="L4673" s="26">
        <v>45190</v>
      </c>
      <c r="M4673" s="26">
        <v>46107</v>
      </c>
      <c r="N4673" s="24"/>
      <c r="O4673" s="26">
        <v>46107</v>
      </c>
      <c r="P4673" s="24" t="s">
        <v>3248</v>
      </c>
      <c r="Q4673" s="24" t="s">
        <v>3249</v>
      </c>
      <c r="R4673" s="24" t="s">
        <v>988</v>
      </c>
    </row>
    <row r="4674" spans="1:18" ht="53.4">
      <c r="A4674" s="24">
        <v>4673</v>
      </c>
      <c r="B4674" s="24" t="s">
        <v>16018</v>
      </c>
      <c r="C4674" s="29">
        <v>202614036945</v>
      </c>
      <c r="D4674" s="24" t="s">
        <v>39</v>
      </c>
      <c r="E4674" s="24" t="s">
        <v>16019</v>
      </c>
      <c r="F4674" s="24" t="s">
        <v>3165</v>
      </c>
      <c r="G4674" s="24" t="s">
        <v>3166</v>
      </c>
      <c r="H4674" s="25" t="s">
        <v>16020</v>
      </c>
      <c r="I4674" s="24"/>
      <c r="J4674" s="24" t="s">
        <v>3048</v>
      </c>
      <c r="K4674" s="26">
        <v>46077</v>
      </c>
      <c r="L4674" s="26">
        <v>45751</v>
      </c>
      <c r="M4674" s="26">
        <v>46107</v>
      </c>
      <c r="N4674" s="24"/>
      <c r="O4674" s="26">
        <v>46107</v>
      </c>
      <c r="P4674" s="24" t="s">
        <v>3141</v>
      </c>
      <c r="Q4674" s="24" t="s">
        <v>3142</v>
      </c>
      <c r="R4674" s="24" t="s">
        <v>988</v>
      </c>
    </row>
    <row r="4675" spans="1:18" ht="53.4">
      <c r="A4675" s="24">
        <v>4674</v>
      </c>
      <c r="B4675" s="24" t="s">
        <v>16021</v>
      </c>
      <c r="C4675" s="29">
        <v>202644036844</v>
      </c>
      <c r="D4675" s="24" t="s">
        <v>39</v>
      </c>
      <c r="E4675" s="24" t="s">
        <v>16022</v>
      </c>
      <c r="F4675" s="24" t="s">
        <v>3165</v>
      </c>
      <c r="G4675" s="24" t="s">
        <v>3166</v>
      </c>
      <c r="H4675" s="25" t="s">
        <v>16023</v>
      </c>
      <c r="I4675" s="24"/>
      <c r="J4675" s="24" t="s">
        <v>3048</v>
      </c>
      <c r="K4675" s="26">
        <v>46087</v>
      </c>
      <c r="L4675" s="26">
        <v>45761</v>
      </c>
      <c r="M4675" s="26">
        <v>46107</v>
      </c>
      <c r="N4675" s="24"/>
      <c r="O4675" s="26">
        <v>46107</v>
      </c>
      <c r="P4675" s="24" t="s">
        <v>3321</v>
      </c>
      <c r="Q4675" s="24" t="s">
        <v>3322</v>
      </c>
      <c r="R4675" s="24" t="s">
        <v>988</v>
      </c>
    </row>
    <row r="4676" spans="1:18" ht="53.4">
      <c r="A4676" s="24">
        <v>4675</v>
      </c>
      <c r="B4676" s="24" t="s">
        <v>16024</v>
      </c>
      <c r="C4676" s="29">
        <v>202617036749</v>
      </c>
      <c r="D4676" s="24" t="s">
        <v>182</v>
      </c>
      <c r="E4676" s="24" t="s">
        <v>16025</v>
      </c>
      <c r="F4676" s="24" t="s">
        <v>3302</v>
      </c>
      <c r="G4676" s="24" t="s">
        <v>16026</v>
      </c>
      <c r="H4676" s="25" t="s">
        <v>16027</v>
      </c>
      <c r="I4676" s="24"/>
      <c r="J4676" s="24" t="s">
        <v>3048</v>
      </c>
      <c r="K4676" s="26">
        <v>46084</v>
      </c>
      <c r="L4676" s="26">
        <v>45195</v>
      </c>
      <c r="M4676" s="26">
        <v>46107</v>
      </c>
      <c r="N4676" s="24"/>
      <c r="O4676" s="26">
        <v>46107</v>
      </c>
      <c r="P4676" s="24" t="s">
        <v>3695</v>
      </c>
      <c r="Q4676" s="24" t="s">
        <v>3085</v>
      </c>
      <c r="R4676" s="24" t="s">
        <v>988</v>
      </c>
    </row>
    <row r="4677" spans="1:18" ht="53.4">
      <c r="A4677" s="24">
        <v>4676</v>
      </c>
      <c r="B4677" s="24" t="s">
        <v>16028</v>
      </c>
      <c r="C4677" s="29">
        <v>202641036777</v>
      </c>
      <c r="D4677" s="24" t="s">
        <v>128</v>
      </c>
      <c r="E4677" s="24" t="s">
        <v>16029</v>
      </c>
      <c r="F4677" s="24" t="s">
        <v>3052</v>
      </c>
      <c r="G4677" s="24" t="s">
        <v>128</v>
      </c>
      <c r="H4677" s="25" t="s">
        <v>16030</v>
      </c>
      <c r="I4677" s="24" t="s">
        <v>23</v>
      </c>
      <c r="J4677" s="24" t="s">
        <v>3048</v>
      </c>
      <c r="K4677" s="26">
        <v>46106</v>
      </c>
      <c r="L4677" s="26">
        <v>46107</v>
      </c>
      <c r="M4677" s="26">
        <v>46107</v>
      </c>
      <c r="N4677" s="24"/>
      <c r="O4677" s="26">
        <v>46107</v>
      </c>
      <c r="P4677" s="24" t="s">
        <v>3321</v>
      </c>
      <c r="Q4677" s="24" t="s">
        <v>3322</v>
      </c>
      <c r="R4677" s="24" t="s">
        <v>988</v>
      </c>
    </row>
    <row r="4678" spans="1:18" ht="66.599999999999994">
      <c r="A4678" s="24">
        <v>4677</v>
      </c>
      <c r="B4678" s="24" t="s">
        <v>16031</v>
      </c>
      <c r="C4678" s="29">
        <v>202641037433</v>
      </c>
      <c r="D4678" s="24" t="s">
        <v>128</v>
      </c>
      <c r="E4678" s="24" t="s">
        <v>16032</v>
      </c>
      <c r="F4678" s="24" t="s">
        <v>3052</v>
      </c>
      <c r="G4678" s="24" t="s">
        <v>128</v>
      </c>
      <c r="H4678" s="25" t="s">
        <v>16033</v>
      </c>
      <c r="I4678" s="24" t="s">
        <v>23</v>
      </c>
      <c r="J4678" s="24" t="s">
        <v>3048</v>
      </c>
      <c r="K4678" s="26">
        <v>46107</v>
      </c>
      <c r="L4678" s="26">
        <v>46107</v>
      </c>
      <c r="M4678" s="26">
        <v>46107</v>
      </c>
      <c r="N4678" s="24"/>
      <c r="O4678" s="26">
        <v>46107</v>
      </c>
      <c r="P4678" s="24" t="s">
        <v>3326</v>
      </c>
      <c r="Q4678" s="24" t="s">
        <v>3174</v>
      </c>
      <c r="R4678" s="24" t="s">
        <v>988</v>
      </c>
    </row>
    <row r="4679" spans="1:18" ht="40.200000000000003">
      <c r="A4679" s="24">
        <v>4678</v>
      </c>
      <c r="B4679" s="24" t="s">
        <v>16034</v>
      </c>
      <c r="C4679" s="29">
        <v>202617036873</v>
      </c>
      <c r="D4679" s="24" t="s">
        <v>58</v>
      </c>
      <c r="E4679" s="24" t="s">
        <v>16035</v>
      </c>
      <c r="F4679" s="24" t="s">
        <v>3312</v>
      </c>
      <c r="G4679" s="24" t="s">
        <v>15841</v>
      </c>
      <c r="H4679" s="25" t="s">
        <v>16036</v>
      </c>
      <c r="I4679" s="24"/>
      <c r="J4679" s="24" t="s">
        <v>3048</v>
      </c>
      <c r="K4679" s="26">
        <v>46105</v>
      </c>
      <c r="L4679" s="26">
        <v>45197</v>
      </c>
      <c r="M4679" s="26">
        <v>46107</v>
      </c>
      <c r="N4679" s="24"/>
      <c r="O4679" s="26">
        <v>46107</v>
      </c>
      <c r="P4679" s="24" t="s">
        <v>3326</v>
      </c>
      <c r="Q4679" s="24" t="s">
        <v>3174</v>
      </c>
      <c r="R4679" s="24" t="s">
        <v>988</v>
      </c>
    </row>
    <row r="4680" spans="1:18" ht="27">
      <c r="A4680" s="24">
        <v>4679</v>
      </c>
      <c r="B4680" s="24" t="s">
        <v>2453</v>
      </c>
      <c r="C4680" s="29">
        <v>202641037166</v>
      </c>
      <c r="D4680" s="24" t="s">
        <v>46</v>
      </c>
      <c r="E4680" s="24" t="s">
        <v>2454</v>
      </c>
      <c r="F4680" s="24" t="s">
        <v>3052</v>
      </c>
      <c r="G4680" s="24" t="s">
        <v>46</v>
      </c>
      <c r="H4680" s="25" t="s">
        <v>16037</v>
      </c>
      <c r="I4680" s="24" t="s">
        <v>3152</v>
      </c>
      <c r="J4680" s="24" t="s">
        <v>3048</v>
      </c>
      <c r="K4680" s="26">
        <v>45980</v>
      </c>
      <c r="L4680" s="26">
        <v>46107</v>
      </c>
      <c r="M4680" s="26">
        <v>46107</v>
      </c>
      <c r="N4680" s="26">
        <v>47052</v>
      </c>
      <c r="O4680" s="24"/>
      <c r="P4680" s="24" t="s">
        <v>3224</v>
      </c>
      <c r="Q4680" s="24" t="s">
        <v>3225</v>
      </c>
      <c r="R4680" s="24" t="s">
        <v>968</v>
      </c>
    </row>
    <row r="4681" spans="1:18" ht="27">
      <c r="A4681" s="24">
        <v>4680</v>
      </c>
      <c r="B4681" s="24" t="s">
        <v>16038</v>
      </c>
      <c r="C4681" s="29">
        <v>202611036719</v>
      </c>
      <c r="D4681" s="24" t="s">
        <v>57</v>
      </c>
      <c r="E4681" s="24" t="s">
        <v>16039</v>
      </c>
      <c r="F4681" s="24" t="s">
        <v>3052</v>
      </c>
      <c r="G4681" s="24" t="s">
        <v>57</v>
      </c>
      <c r="H4681" s="25" t="s">
        <v>16040</v>
      </c>
      <c r="I4681" s="24" t="s">
        <v>23</v>
      </c>
      <c r="J4681" s="24" t="s">
        <v>3048</v>
      </c>
      <c r="K4681" s="26">
        <v>46073</v>
      </c>
      <c r="L4681" s="26">
        <v>46107</v>
      </c>
      <c r="M4681" s="26">
        <v>46107</v>
      </c>
      <c r="N4681" s="24"/>
      <c r="O4681" s="26">
        <v>46107</v>
      </c>
      <c r="P4681" s="24" t="s">
        <v>3284</v>
      </c>
      <c r="Q4681" s="24" t="s">
        <v>3285</v>
      </c>
      <c r="R4681" s="24" t="s">
        <v>988</v>
      </c>
    </row>
    <row r="4682" spans="1:18" ht="53.4">
      <c r="A4682" s="24">
        <v>4681</v>
      </c>
      <c r="B4682" s="24" t="s">
        <v>16041</v>
      </c>
      <c r="C4682" s="29">
        <v>202617036751</v>
      </c>
      <c r="D4682" s="24" t="s">
        <v>129</v>
      </c>
      <c r="E4682" s="24" t="s">
        <v>16042</v>
      </c>
      <c r="F4682" s="24" t="s">
        <v>3312</v>
      </c>
      <c r="G4682" s="24" t="s">
        <v>129</v>
      </c>
      <c r="H4682" s="25" t="s">
        <v>16043</v>
      </c>
      <c r="I4682" s="24"/>
      <c r="J4682" s="24" t="s">
        <v>3048</v>
      </c>
      <c r="K4682" s="26">
        <v>46094</v>
      </c>
      <c r="L4682" s="26">
        <v>45205</v>
      </c>
      <c r="M4682" s="26">
        <v>46107</v>
      </c>
      <c r="N4682" s="24"/>
      <c r="O4682" s="26">
        <v>46107</v>
      </c>
      <c r="P4682" s="24" t="s">
        <v>3305</v>
      </c>
      <c r="Q4682" s="24" t="s">
        <v>3306</v>
      </c>
      <c r="R4682" s="24" t="s">
        <v>988</v>
      </c>
    </row>
    <row r="4683" spans="1:18" ht="40.200000000000003">
      <c r="A4683" s="24">
        <v>4682</v>
      </c>
      <c r="B4683" s="24" t="s">
        <v>16044</v>
      </c>
      <c r="C4683" s="29">
        <v>202631037382</v>
      </c>
      <c r="D4683" s="24" t="s">
        <v>38</v>
      </c>
      <c r="E4683" s="24" t="s">
        <v>16045</v>
      </c>
      <c r="F4683" s="24" t="s">
        <v>3052</v>
      </c>
      <c r="G4683" s="24" t="s">
        <v>38</v>
      </c>
      <c r="H4683" s="25" t="s">
        <v>14368</v>
      </c>
      <c r="I4683" s="24" t="s">
        <v>23</v>
      </c>
      <c r="J4683" s="24" t="s">
        <v>3048</v>
      </c>
      <c r="K4683" s="26">
        <v>46066</v>
      </c>
      <c r="L4683" s="26">
        <v>46107</v>
      </c>
      <c r="M4683" s="26">
        <v>46107</v>
      </c>
      <c r="N4683" s="24"/>
      <c r="O4683" s="26">
        <v>46107</v>
      </c>
      <c r="P4683" s="24" t="s">
        <v>3062</v>
      </c>
      <c r="Q4683" s="24" t="s">
        <v>3063</v>
      </c>
      <c r="R4683" s="24" t="s">
        <v>988</v>
      </c>
    </row>
    <row r="4684" spans="1:18" ht="53.4">
      <c r="A4684" s="24">
        <v>4683</v>
      </c>
      <c r="B4684" s="24" t="s">
        <v>16046</v>
      </c>
      <c r="C4684" s="29">
        <v>202631036717</v>
      </c>
      <c r="D4684" s="24" t="s">
        <v>38</v>
      </c>
      <c r="E4684" s="24" t="s">
        <v>16047</v>
      </c>
      <c r="F4684" s="24" t="s">
        <v>3052</v>
      </c>
      <c r="G4684" s="24" t="s">
        <v>38</v>
      </c>
      <c r="H4684" s="25" t="s">
        <v>16048</v>
      </c>
      <c r="I4684" s="24" t="s">
        <v>23</v>
      </c>
      <c r="J4684" s="24" t="s">
        <v>3048</v>
      </c>
      <c r="K4684" s="26">
        <v>45825</v>
      </c>
      <c r="L4684" s="26">
        <v>46107</v>
      </c>
      <c r="M4684" s="26">
        <v>46107</v>
      </c>
      <c r="N4684" s="24"/>
      <c r="O4684" s="26">
        <v>46107</v>
      </c>
      <c r="P4684" s="24" t="s">
        <v>3120</v>
      </c>
      <c r="Q4684" s="24" t="s">
        <v>3121</v>
      </c>
      <c r="R4684" s="24" t="s">
        <v>988</v>
      </c>
    </row>
    <row r="4685" spans="1:18" ht="27">
      <c r="A4685" s="24">
        <v>4684</v>
      </c>
      <c r="B4685" s="24" t="s">
        <v>895</v>
      </c>
      <c r="C4685" s="29">
        <v>202614036866</v>
      </c>
      <c r="D4685" s="24" t="s">
        <v>304</v>
      </c>
      <c r="E4685" s="24" t="s">
        <v>896</v>
      </c>
      <c r="F4685" s="24" t="s">
        <v>3117</v>
      </c>
      <c r="G4685" s="24" t="s">
        <v>16049</v>
      </c>
      <c r="H4685" s="25" t="s">
        <v>16050</v>
      </c>
      <c r="I4685" s="24"/>
      <c r="J4685" s="24" t="s">
        <v>3048</v>
      </c>
      <c r="K4685" s="26">
        <v>46106</v>
      </c>
      <c r="L4685" s="26">
        <v>45744</v>
      </c>
      <c r="M4685" s="26">
        <v>46107</v>
      </c>
      <c r="N4685" s="26">
        <v>46688</v>
      </c>
      <c r="O4685" s="24"/>
      <c r="P4685" s="24" t="s">
        <v>3233</v>
      </c>
      <c r="Q4685" s="24" t="s">
        <v>3234</v>
      </c>
      <c r="R4685" s="24" t="s">
        <v>650</v>
      </c>
    </row>
    <row r="4686" spans="1:18" ht="53.4">
      <c r="A4686" s="24">
        <v>4685</v>
      </c>
      <c r="B4686" s="24" t="s">
        <v>2451</v>
      </c>
      <c r="C4686" s="29">
        <v>202611036852</v>
      </c>
      <c r="D4686" s="24" t="s">
        <v>56</v>
      </c>
      <c r="E4686" s="24" t="s">
        <v>2452</v>
      </c>
      <c r="F4686" s="24" t="s">
        <v>3091</v>
      </c>
      <c r="G4686" s="24" t="s">
        <v>6462</v>
      </c>
      <c r="H4686" s="25" t="s">
        <v>16051</v>
      </c>
      <c r="I4686" s="24" t="s">
        <v>3152</v>
      </c>
      <c r="J4686" s="24" t="s">
        <v>3048</v>
      </c>
      <c r="K4686" s="26">
        <v>46099</v>
      </c>
      <c r="L4686" s="26">
        <v>46107</v>
      </c>
      <c r="M4686" s="26">
        <v>46107</v>
      </c>
      <c r="N4686" s="26">
        <v>47052</v>
      </c>
      <c r="O4686" s="24"/>
      <c r="P4686" s="24" t="s">
        <v>3968</v>
      </c>
      <c r="Q4686" s="24" t="s">
        <v>3969</v>
      </c>
      <c r="R4686" s="24" t="s">
        <v>968</v>
      </c>
    </row>
    <row r="4687" spans="1:18" ht="40.200000000000003">
      <c r="A4687" s="24">
        <v>4686</v>
      </c>
      <c r="B4687" s="24" t="s">
        <v>16052</v>
      </c>
      <c r="C4687" s="29">
        <v>202611036856</v>
      </c>
      <c r="D4687" s="24" t="s">
        <v>62</v>
      </c>
      <c r="E4687" s="24" t="s">
        <v>16053</v>
      </c>
      <c r="F4687" s="24" t="s">
        <v>3052</v>
      </c>
      <c r="G4687" s="24" t="s">
        <v>5354</v>
      </c>
      <c r="H4687" s="25" t="s">
        <v>16054</v>
      </c>
      <c r="I4687" s="24" t="s">
        <v>23</v>
      </c>
      <c r="J4687" s="24" t="s">
        <v>3048</v>
      </c>
      <c r="K4687" s="26">
        <v>46090</v>
      </c>
      <c r="L4687" s="26">
        <v>46107</v>
      </c>
      <c r="M4687" s="26">
        <v>46107</v>
      </c>
      <c r="N4687" s="24"/>
      <c r="O4687" s="26">
        <v>46107</v>
      </c>
      <c r="P4687" s="24" t="s">
        <v>3204</v>
      </c>
      <c r="Q4687" s="24" t="s">
        <v>3205</v>
      </c>
      <c r="R4687" s="24" t="s">
        <v>988</v>
      </c>
    </row>
    <row r="4688" spans="1:18" ht="53.4">
      <c r="A4688" s="24">
        <v>4687</v>
      </c>
      <c r="B4688" s="24" t="s">
        <v>16055</v>
      </c>
      <c r="C4688" s="29">
        <v>202611037431</v>
      </c>
      <c r="D4688" s="24" t="s">
        <v>62</v>
      </c>
      <c r="E4688" s="24" t="s">
        <v>16056</v>
      </c>
      <c r="F4688" s="24" t="s">
        <v>3052</v>
      </c>
      <c r="G4688" s="24" t="s">
        <v>5354</v>
      </c>
      <c r="H4688" s="25" t="s">
        <v>16057</v>
      </c>
      <c r="I4688" s="24" t="s">
        <v>23</v>
      </c>
      <c r="J4688" s="24" t="s">
        <v>3048</v>
      </c>
      <c r="K4688" s="26">
        <v>46063</v>
      </c>
      <c r="L4688" s="26">
        <v>46107</v>
      </c>
      <c r="M4688" s="26">
        <v>46107</v>
      </c>
      <c r="N4688" s="24"/>
      <c r="O4688" s="26">
        <v>46107</v>
      </c>
      <c r="P4688" s="24" t="s">
        <v>3239</v>
      </c>
      <c r="Q4688" s="24" t="s">
        <v>3240</v>
      </c>
      <c r="R4688" s="24" t="s">
        <v>988</v>
      </c>
    </row>
    <row r="4689" spans="1:18" ht="40.200000000000003">
      <c r="A4689" s="24">
        <v>4688</v>
      </c>
      <c r="B4689" s="24" t="s">
        <v>16058</v>
      </c>
      <c r="C4689" s="29">
        <v>202617036872</v>
      </c>
      <c r="D4689" s="24" t="s">
        <v>92</v>
      </c>
      <c r="E4689" s="24" t="s">
        <v>16059</v>
      </c>
      <c r="F4689" s="24" t="s">
        <v>3091</v>
      </c>
      <c r="G4689" s="24" t="s">
        <v>9167</v>
      </c>
      <c r="H4689" s="25" t="s">
        <v>16060</v>
      </c>
      <c r="I4689" s="24"/>
      <c r="J4689" s="24" t="s">
        <v>3048</v>
      </c>
      <c r="K4689" s="26">
        <v>46080</v>
      </c>
      <c r="L4689" s="26">
        <v>45175</v>
      </c>
      <c r="M4689" s="26">
        <v>46107</v>
      </c>
      <c r="N4689" s="24"/>
      <c r="O4689" s="26">
        <v>46107</v>
      </c>
      <c r="P4689" s="24" t="s">
        <v>3535</v>
      </c>
      <c r="Q4689" s="24" t="s">
        <v>3536</v>
      </c>
      <c r="R4689" s="24" t="s">
        <v>988</v>
      </c>
    </row>
    <row r="4690" spans="1:18" ht="40.200000000000003">
      <c r="A4690" s="24">
        <v>4689</v>
      </c>
      <c r="B4690" s="24" t="s">
        <v>16061</v>
      </c>
      <c r="C4690" s="29">
        <v>202621037379</v>
      </c>
      <c r="D4690" s="24" t="s">
        <v>45</v>
      </c>
      <c r="E4690" s="24" t="s">
        <v>16062</v>
      </c>
      <c r="F4690" s="24" t="s">
        <v>3052</v>
      </c>
      <c r="G4690" s="24" t="s">
        <v>45</v>
      </c>
      <c r="H4690" s="25" t="s">
        <v>16063</v>
      </c>
      <c r="I4690" s="24" t="s">
        <v>23</v>
      </c>
      <c r="J4690" s="24" t="s">
        <v>3048</v>
      </c>
      <c r="K4690" s="26">
        <v>46085</v>
      </c>
      <c r="L4690" s="26">
        <v>46107</v>
      </c>
      <c r="M4690" s="26">
        <v>46107</v>
      </c>
      <c r="N4690" s="24"/>
      <c r="O4690" s="26">
        <v>46107</v>
      </c>
      <c r="P4690" s="24" t="s">
        <v>3278</v>
      </c>
      <c r="Q4690" s="24" t="s">
        <v>3279</v>
      </c>
      <c r="R4690" s="24" t="s">
        <v>988</v>
      </c>
    </row>
    <row r="4691" spans="1:18" ht="40.200000000000003">
      <c r="A4691" s="24">
        <v>4690</v>
      </c>
      <c r="B4691" s="24" t="s">
        <v>16064</v>
      </c>
      <c r="C4691" s="29">
        <v>202621036901</v>
      </c>
      <c r="D4691" s="24" t="s">
        <v>45</v>
      </c>
      <c r="E4691" s="24" t="s">
        <v>16065</v>
      </c>
      <c r="F4691" s="24" t="s">
        <v>3052</v>
      </c>
      <c r="G4691" s="24" t="s">
        <v>45</v>
      </c>
      <c r="H4691" s="25" t="s">
        <v>16066</v>
      </c>
      <c r="I4691" s="24" t="s">
        <v>23</v>
      </c>
      <c r="J4691" s="24" t="s">
        <v>3048</v>
      </c>
      <c r="K4691" s="26">
        <v>46073</v>
      </c>
      <c r="L4691" s="26">
        <v>46107</v>
      </c>
      <c r="M4691" s="26">
        <v>46107</v>
      </c>
      <c r="N4691" s="24"/>
      <c r="O4691" s="26">
        <v>46107</v>
      </c>
      <c r="P4691" s="24" t="s">
        <v>4109</v>
      </c>
      <c r="Q4691" s="24" t="s">
        <v>3683</v>
      </c>
      <c r="R4691" s="24" t="s">
        <v>988</v>
      </c>
    </row>
    <row r="4692" spans="1:18" ht="40.200000000000003">
      <c r="A4692" s="24">
        <v>4691</v>
      </c>
      <c r="B4692" s="24" t="s">
        <v>16067</v>
      </c>
      <c r="C4692" s="29">
        <v>202621036967</v>
      </c>
      <c r="D4692" s="24" t="s">
        <v>45</v>
      </c>
      <c r="E4692" s="24" t="s">
        <v>16068</v>
      </c>
      <c r="F4692" s="24" t="s">
        <v>3052</v>
      </c>
      <c r="G4692" s="24" t="s">
        <v>45</v>
      </c>
      <c r="H4692" s="25" t="s">
        <v>16069</v>
      </c>
      <c r="I4692" s="24" t="s">
        <v>23</v>
      </c>
      <c r="J4692" s="24" t="s">
        <v>3048</v>
      </c>
      <c r="K4692" s="26">
        <v>46069</v>
      </c>
      <c r="L4692" s="26">
        <v>46107</v>
      </c>
      <c r="M4692" s="26">
        <v>46107</v>
      </c>
      <c r="N4692" s="24"/>
      <c r="O4692" s="26">
        <v>46107</v>
      </c>
      <c r="P4692" s="24" t="s">
        <v>3305</v>
      </c>
      <c r="Q4692" s="24" t="s">
        <v>3306</v>
      </c>
      <c r="R4692" s="24" t="s">
        <v>988</v>
      </c>
    </row>
    <row r="4693" spans="1:18" ht="40.200000000000003">
      <c r="A4693" s="24">
        <v>4692</v>
      </c>
      <c r="B4693" s="24" t="s">
        <v>899</v>
      </c>
      <c r="C4693" s="29">
        <v>202644036888</v>
      </c>
      <c r="D4693" s="24" t="s">
        <v>82</v>
      </c>
      <c r="E4693" s="24" t="s">
        <v>900</v>
      </c>
      <c r="F4693" s="24" t="s">
        <v>3045</v>
      </c>
      <c r="G4693" s="24" t="s">
        <v>15889</v>
      </c>
      <c r="H4693" s="25" t="s">
        <v>16070</v>
      </c>
      <c r="I4693" s="24"/>
      <c r="J4693" s="24" t="s">
        <v>3048</v>
      </c>
      <c r="K4693" s="26">
        <v>46100</v>
      </c>
      <c r="L4693" s="26">
        <v>45747</v>
      </c>
      <c r="M4693" s="26">
        <v>46107</v>
      </c>
      <c r="N4693" s="26">
        <v>46691</v>
      </c>
      <c r="O4693" s="24"/>
      <c r="P4693" s="24" t="s">
        <v>3278</v>
      </c>
      <c r="Q4693" s="24" t="s">
        <v>3279</v>
      </c>
      <c r="R4693" s="24" t="s">
        <v>650</v>
      </c>
    </row>
    <row r="4694" spans="1:18" ht="40.200000000000003">
      <c r="A4694" s="24">
        <v>4693</v>
      </c>
      <c r="B4694" s="24" t="s">
        <v>16071</v>
      </c>
      <c r="C4694" s="29">
        <v>202614036861</v>
      </c>
      <c r="D4694" s="24" t="s">
        <v>77</v>
      </c>
      <c r="E4694" s="24" t="s">
        <v>16072</v>
      </c>
      <c r="F4694" s="24" t="s">
        <v>3045</v>
      </c>
      <c r="G4694" s="24" t="s">
        <v>77</v>
      </c>
      <c r="H4694" s="25" t="s">
        <v>16073</v>
      </c>
      <c r="I4694" s="24"/>
      <c r="J4694" s="24" t="s">
        <v>3048</v>
      </c>
      <c r="K4694" s="26">
        <v>46038</v>
      </c>
      <c r="L4694" s="26">
        <v>45747</v>
      </c>
      <c r="M4694" s="26">
        <v>46107</v>
      </c>
      <c r="N4694" s="24"/>
      <c r="O4694" s="26">
        <v>46107</v>
      </c>
      <c r="P4694" s="24" t="s">
        <v>3284</v>
      </c>
      <c r="Q4694" s="24" t="s">
        <v>3285</v>
      </c>
      <c r="R4694" s="24" t="s">
        <v>988</v>
      </c>
    </row>
    <row r="4695" spans="1:18" ht="40.200000000000003">
      <c r="A4695" s="24">
        <v>4694</v>
      </c>
      <c r="B4695" s="24" t="s">
        <v>16074</v>
      </c>
      <c r="C4695" s="29">
        <v>202621037416</v>
      </c>
      <c r="D4695" s="24" t="s">
        <v>41</v>
      </c>
      <c r="E4695" s="24" t="s">
        <v>16075</v>
      </c>
      <c r="F4695" s="24" t="s">
        <v>3052</v>
      </c>
      <c r="G4695" s="24" t="s">
        <v>41</v>
      </c>
      <c r="H4695" s="25" t="s">
        <v>16076</v>
      </c>
      <c r="I4695" s="24" t="s">
        <v>23</v>
      </c>
      <c r="J4695" s="24" t="s">
        <v>3048</v>
      </c>
      <c r="K4695" s="26">
        <v>46086</v>
      </c>
      <c r="L4695" s="26">
        <v>46107</v>
      </c>
      <c r="M4695" s="26">
        <v>46107</v>
      </c>
      <c r="N4695" s="24"/>
      <c r="O4695" s="26">
        <v>46107</v>
      </c>
      <c r="P4695" s="24" t="s">
        <v>3149</v>
      </c>
      <c r="Q4695" s="24" t="s">
        <v>3150</v>
      </c>
      <c r="R4695" s="24" t="s">
        <v>988</v>
      </c>
    </row>
    <row r="4696" spans="1:18" ht="53.4">
      <c r="A4696" s="24">
        <v>4695</v>
      </c>
      <c r="B4696" s="24" t="s">
        <v>16077</v>
      </c>
      <c r="C4696" s="29">
        <v>202647036914</v>
      </c>
      <c r="D4696" s="24" t="s">
        <v>107</v>
      </c>
      <c r="E4696" s="24" t="s">
        <v>16078</v>
      </c>
      <c r="F4696" s="24" t="s">
        <v>3091</v>
      </c>
      <c r="G4696" s="24" t="s">
        <v>7569</v>
      </c>
      <c r="H4696" s="25" t="s">
        <v>16079</v>
      </c>
      <c r="I4696" s="24"/>
      <c r="J4696" s="24" t="s">
        <v>3048</v>
      </c>
      <c r="K4696" s="26">
        <v>46087</v>
      </c>
      <c r="L4696" s="26">
        <v>45195</v>
      </c>
      <c r="M4696" s="26">
        <v>46107</v>
      </c>
      <c r="N4696" s="24"/>
      <c r="O4696" s="26">
        <v>46107</v>
      </c>
      <c r="P4696" s="24" t="s">
        <v>3120</v>
      </c>
      <c r="Q4696" s="24" t="s">
        <v>3121</v>
      </c>
      <c r="R4696" s="24" t="s">
        <v>988</v>
      </c>
    </row>
    <row r="4697" spans="1:18" ht="53.4">
      <c r="A4697" s="24">
        <v>4696</v>
      </c>
      <c r="B4697" s="24" t="s">
        <v>2449</v>
      </c>
      <c r="C4697" s="29">
        <v>202641037462</v>
      </c>
      <c r="D4697" s="24" t="s">
        <v>43</v>
      </c>
      <c r="E4697" s="24" t="s">
        <v>2450</v>
      </c>
      <c r="F4697" s="24" t="s">
        <v>3052</v>
      </c>
      <c r="G4697" s="24" t="s">
        <v>43</v>
      </c>
      <c r="H4697" s="25" t="s">
        <v>16080</v>
      </c>
      <c r="I4697" s="24" t="s">
        <v>3152</v>
      </c>
      <c r="J4697" s="24" t="s">
        <v>3048</v>
      </c>
      <c r="K4697" s="26">
        <v>46107</v>
      </c>
      <c r="L4697" s="26">
        <v>46107</v>
      </c>
      <c r="M4697" s="26">
        <v>46107</v>
      </c>
      <c r="N4697" s="26">
        <v>47052</v>
      </c>
      <c r="O4697" s="24"/>
      <c r="P4697" s="24" t="s">
        <v>3634</v>
      </c>
      <c r="Q4697" s="24" t="s">
        <v>3322</v>
      </c>
      <c r="R4697" s="24" t="s">
        <v>968</v>
      </c>
    </row>
    <row r="4698" spans="1:18" ht="40.200000000000003">
      <c r="A4698" s="24">
        <v>4697</v>
      </c>
      <c r="B4698" s="24" t="s">
        <v>2447</v>
      </c>
      <c r="C4698" s="29">
        <v>202641037458</v>
      </c>
      <c r="D4698" s="24" t="s">
        <v>43</v>
      </c>
      <c r="E4698" s="24" t="s">
        <v>2448</v>
      </c>
      <c r="F4698" s="24" t="s">
        <v>3052</v>
      </c>
      <c r="G4698" s="24" t="s">
        <v>43</v>
      </c>
      <c r="H4698" s="25" t="s">
        <v>16081</v>
      </c>
      <c r="I4698" s="24" t="s">
        <v>3152</v>
      </c>
      <c r="J4698" s="24" t="s">
        <v>3048</v>
      </c>
      <c r="K4698" s="26">
        <v>46107</v>
      </c>
      <c r="L4698" s="26">
        <v>46107</v>
      </c>
      <c r="M4698" s="26">
        <v>46107</v>
      </c>
      <c r="N4698" s="26">
        <v>47052</v>
      </c>
      <c r="O4698" s="24"/>
      <c r="P4698" s="24" t="s">
        <v>3215</v>
      </c>
      <c r="Q4698" s="24" t="s">
        <v>3216</v>
      </c>
      <c r="R4698" s="24" t="s">
        <v>968</v>
      </c>
    </row>
    <row r="4699" spans="1:18" ht="40.200000000000003">
      <c r="A4699" s="24">
        <v>4698</v>
      </c>
      <c r="B4699" s="24" t="s">
        <v>2445</v>
      </c>
      <c r="C4699" s="29">
        <v>202641037437</v>
      </c>
      <c r="D4699" s="24" t="s">
        <v>43</v>
      </c>
      <c r="E4699" s="24" t="s">
        <v>2446</v>
      </c>
      <c r="F4699" s="24" t="s">
        <v>3052</v>
      </c>
      <c r="G4699" s="24" t="s">
        <v>43</v>
      </c>
      <c r="H4699" s="25" t="s">
        <v>16082</v>
      </c>
      <c r="I4699" s="24" t="s">
        <v>3152</v>
      </c>
      <c r="J4699" s="24" t="s">
        <v>3048</v>
      </c>
      <c r="K4699" s="26">
        <v>46107</v>
      </c>
      <c r="L4699" s="26">
        <v>46107</v>
      </c>
      <c r="M4699" s="26">
        <v>46107</v>
      </c>
      <c r="N4699" s="26">
        <v>47052</v>
      </c>
      <c r="O4699" s="24"/>
      <c r="P4699" s="24" t="s">
        <v>3049</v>
      </c>
      <c r="Q4699" s="24" t="s">
        <v>3050</v>
      </c>
      <c r="R4699" s="24" t="s">
        <v>968</v>
      </c>
    </row>
    <row r="4700" spans="1:18" ht="53.4">
      <c r="A4700" s="24">
        <v>4699</v>
      </c>
      <c r="B4700" s="24" t="s">
        <v>2459</v>
      </c>
      <c r="C4700" s="29">
        <v>202641036808</v>
      </c>
      <c r="D4700" s="24" t="s">
        <v>43</v>
      </c>
      <c r="E4700" s="24" t="s">
        <v>2460</v>
      </c>
      <c r="F4700" s="24" t="s">
        <v>3052</v>
      </c>
      <c r="G4700" s="24" t="s">
        <v>43</v>
      </c>
      <c r="H4700" s="25" t="s">
        <v>16083</v>
      </c>
      <c r="I4700" s="24" t="s">
        <v>3152</v>
      </c>
      <c r="J4700" s="24" t="s">
        <v>3048</v>
      </c>
      <c r="K4700" s="26">
        <v>46106</v>
      </c>
      <c r="L4700" s="26">
        <v>46107</v>
      </c>
      <c r="M4700" s="26">
        <v>46107</v>
      </c>
      <c r="N4700" s="26">
        <v>47052</v>
      </c>
      <c r="O4700" s="24"/>
      <c r="P4700" s="24" t="s">
        <v>3215</v>
      </c>
      <c r="Q4700" s="24" t="s">
        <v>3216</v>
      </c>
      <c r="R4700" s="24" t="s">
        <v>968</v>
      </c>
    </row>
    <row r="4701" spans="1:18" ht="40.200000000000003">
      <c r="A4701" s="24">
        <v>4700</v>
      </c>
      <c r="B4701" s="24" t="s">
        <v>16084</v>
      </c>
      <c r="C4701" s="29">
        <v>202617037076</v>
      </c>
      <c r="D4701" s="24" t="s">
        <v>31</v>
      </c>
      <c r="E4701" s="24" t="s">
        <v>16085</v>
      </c>
      <c r="F4701" s="24" t="s">
        <v>3091</v>
      </c>
      <c r="G4701" s="24" t="s">
        <v>31</v>
      </c>
      <c r="H4701" s="25" t="s">
        <v>16086</v>
      </c>
      <c r="I4701" s="24"/>
      <c r="J4701" s="24" t="s">
        <v>3048</v>
      </c>
      <c r="K4701" s="26">
        <v>46099</v>
      </c>
      <c r="L4701" s="26">
        <v>45244</v>
      </c>
      <c r="M4701" s="26">
        <v>46107</v>
      </c>
      <c r="N4701" s="24"/>
      <c r="O4701" s="26">
        <v>46107</v>
      </c>
      <c r="P4701" s="24" t="s">
        <v>3364</v>
      </c>
      <c r="Q4701" s="24" t="s">
        <v>3255</v>
      </c>
      <c r="R4701" s="24" t="s">
        <v>988</v>
      </c>
    </row>
    <row r="4702" spans="1:18" ht="40.200000000000003">
      <c r="A4702" s="24">
        <v>4701</v>
      </c>
      <c r="B4702" s="24" t="s">
        <v>909</v>
      </c>
      <c r="C4702" s="29">
        <v>202614037524</v>
      </c>
      <c r="D4702" s="24" t="s">
        <v>64</v>
      </c>
      <c r="E4702" s="24" t="s">
        <v>910</v>
      </c>
      <c r="F4702" s="24" t="s">
        <v>3066</v>
      </c>
      <c r="G4702" s="24" t="s">
        <v>3319</v>
      </c>
      <c r="H4702" s="25" t="s">
        <v>10245</v>
      </c>
      <c r="I4702" s="24"/>
      <c r="J4702" s="24" t="s">
        <v>3048</v>
      </c>
      <c r="K4702" s="26">
        <v>46090</v>
      </c>
      <c r="L4702" s="26">
        <v>45751</v>
      </c>
      <c r="M4702" s="26">
        <v>46108</v>
      </c>
      <c r="N4702" s="26">
        <v>46695</v>
      </c>
      <c r="O4702" s="24"/>
      <c r="P4702" s="24" t="s">
        <v>4109</v>
      </c>
      <c r="Q4702" s="24" t="s">
        <v>3683</v>
      </c>
      <c r="R4702" s="24" t="s">
        <v>650</v>
      </c>
    </row>
    <row r="4703" spans="1:18" ht="40.200000000000003">
      <c r="A4703" s="24">
        <v>4702</v>
      </c>
      <c r="B4703" s="24" t="s">
        <v>2489</v>
      </c>
      <c r="C4703" s="29">
        <v>202641037890</v>
      </c>
      <c r="D4703" s="24" t="s">
        <v>42</v>
      </c>
      <c r="E4703" s="24" t="s">
        <v>2490</v>
      </c>
      <c r="F4703" s="24" t="s">
        <v>3045</v>
      </c>
      <c r="G4703" s="24" t="s">
        <v>3252</v>
      </c>
      <c r="H4703" s="25" t="s">
        <v>16087</v>
      </c>
      <c r="I4703" s="24" t="s">
        <v>23</v>
      </c>
      <c r="J4703" s="24" t="s">
        <v>3048</v>
      </c>
      <c r="K4703" s="26">
        <v>45796</v>
      </c>
      <c r="L4703" s="26">
        <v>46108</v>
      </c>
      <c r="M4703" s="26">
        <v>46108</v>
      </c>
      <c r="N4703" s="26">
        <v>47053</v>
      </c>
      <c r="O4703" s="24"/>
      <c r="P4703" s="24" t="s">
        <v>3079</v>
      </c>
      <c r="Q4703" s="24" t="s">
        <v>3080</v>
      </c>
      <c r="R4703" s="24" t="s">
        <v>974</v>
      </c>
    </row>
    <row r="4704" spans="1:18" ht="53.4">
      <c r="A4704" s="24">
        <v>4703</v>
      </c>
      <c r="B4704" s="24" t="s">
        <v>2487</v>
      </c>
      <c r="C4704" s="29">
        <v>202641038339</v>
      </c>
      <c r="D4704" s="24" t="s">
        <v>33</v>
      </c>
      <c r="E4704" s="24" t="s">
        <v>2488</v>
      </c>
      <c r="F4704" s="24" t="s">
        <v>3052</v>
      </c>
      <c r="G4704" s="24" t="s">
        <v>3319</v>
      </c>
      <c r="H4704" s="25" t="s">
        <v>16088</v>
      </c>
      <c r="I4704" s="24" t="s">
        <v>3152</v>
      </c>
      <c r="J4704" s="24" t="s">
        <v>3048</v>
      </c>
      <c r="K4704" s="26">
        <v>46106</v>
      </c>
      <c r="L4704" s="26">
        <v>46108</v>
      </c>
      <c r="M4704" s="26">
        <v>46108</v>
      </c>
      <c r="N4704" s="26">
        <v>47053</v>
      </c>
      <c r="O4704" s="24"/>
      <c r="P4704" s="24" t="s">
        <v>3254</v>
      </c>
      <c r="Q4704" s="24" t="s">
        <v>3255</v>
      </c>
      <c r="R4704" s="24" t="s">
        <v>968</v>
      </c>
    </row>
    <row r="4705" spans="1:18" ht="40.200000000000003">
      <c r="A4705" s="24">
        <v>4704</v>
      </c>
      <c r="B4705" s="24" t="s">
        <v>16089</v>
      </c>
      <c r="C4705" s="29">
        <v>202617037552</v>
      </c>
      <c r="D4705" s="24" t="s">
        <v>61</v>
      </c>
      <c r="E4705" s="24" t="s">
        <v>16090</v>
      </c>
      <c r="F4705" s="24" t="s">
        <v>3066</v>
      </c>
      <c r="G4705" s="24" t="s">
        <v>3067</v>
      </c>
      <c r="H4705" s="25" t="s">
        <v>16091</v>
      </c>
      <c r="I4705" s="24"/>
      <c r="J4705" s="24" t="s">
        <v>3048</v>
      </c>
      <c r="K4705" s="26">
        <v>46106</v>
      </c>
      <c r="L4705" s="26">
        <v>45457</v>
      </c>
      <c r="M4705" s="26">
        <v>46108</v>
      </c>
      <c r="N4705" s="24"/>
      <c r="O4705" s="26">
        <v>46108</v>
      </c>
      <c r="P4705" s="24" t="s">
        <v>3173</v>
      </c>
      <c r="Q4705" s="24" t="s">
        <v>3174</v>
      </c>
      <c r="R4705" s="24" t="s">
        <v>988</v>
      </c>
    </row>
    <row r="4706" spans="1:18" ht="53.4">
      <c r="A4706" s="24">
        <v>4705</v>
      </c>
      <c r="B4706" s="24" t="s">
        <v>2485</v>
      </c>
      <c r="C4706" s="29">
        <v>202641037586</v>
      </c>
      <c r="D4706" s="24" t="s">
        <v>37</v>
      </c>
      <c r="E4706" s="24" t="s">
        <v>2486</v>
      </c>
      <c r="F4706" s="24" t="s">
        <v>3059</v>
      </c>
      <c r="G4706" s="24" t="s">
        <v>3330</v>
      </c>
      <c r="H4706" s="25" t="s">
        <v>16092</v>
      </c>
      <c r="I4706" s="24" t="s">
        <v>23</v>
      </c>
      <c r="J4706" s="24" t="s">
        <v>3048</v>
      </c>
      <c r="K4706" s="26">
        <v>46038</v>
      </c>
      <c r="L4706" s="26">
        <v>46108</v>
      </c>
      <c r="M4706" s="26">
        <v>46108</v>
      </c>
      <c r="N4706" s="26">
        <v>47053</v>
      </c>
      <c r="O4706" s="24"/>
      <c r="P4706" s="24" t="s">
        <v>3254</v>
      </c>
      <c r="Q4706" s="24" t="s">
        <v>3255</v>
      </c>
      <c r="R4706" s="24" t="s">
        <v>974</v>
      </c>
    </row>
    <row r="4707" spans="1:18" ht="40.200000000000003">
      <c r="A4707" s="24">
        <v>4706</v>
      </c>
      <c r="B4707" s="24" t="s">
        <v>16093</v>
      </c>
      <c r="C4707" s="29">
        <v>202617037744</v>
      </c>
      <c r="D4707" s="24" t="s">
        <v>247</v>
      </c>
      <c r="E4707" s="24" t="s">
        <v>16094</v>
      </c>
      <c r="F4707" s="24" t="s">
        <v>3091</v>
      </c>
      <c r="G4707" s="24" t="s">
        <v>16095</v>
      </c>
      <c r="H4707" s="25" t="s">
        <v>16096</v>
      </c>
      <c r="I4707" s="24"/>
      <c r="J4707" s="24" t="s">
        <v>3048</v>
      </c>
      <c r="K4707" s="26">
        <v>46057</v>
      </c>
      <c r="L4707" s="26">
        <v>45167</v>
      </c>
      <c r="M4707" s="26">
        <v>46108</v>
      </c>
      <c r="N4707" s="24"/>
      <c r="O4707" s="26">
        <v>46108</v>
      </c>
      <c r="P4707" s="24" t="s">
        <v>3130</v>
      </c>
      <c r="Q4707" s="24" t="s">
        <v>3131</v>
      </c>
      <c r="R4707" s="24" t="s">
        <v>988</v>
      </c>
    </row>
    <row r="4708" spans="1:18" ht="40.200000000000003">
      <c r="A4708" s="24">
        <v>4707</v>
      </c>
      <c r="B4708" s="24" t="s">
        <v>16097</v>
      </c>
      <c r="C4708" s="29">
        <v>202647038318</v>
      </c>
      <c r="D4708" s="24" t="s">
        <v>172</v>
      </c>
      <c r="E4708" s="24" t="s">
        <v>16098</v>
      </c>
      <c r="F4708" s="24" t="s">
        <v>4318</v>
      </c>
      <c r="G4708" s="24" t="s">
        <v>16099</v>
      </c>
      <c r="H4708" s="25" t="s">
        <v>16100</v>
      </c>
      <c r="I4708" s="24"/>
      <c r="J4708" s="24" t="s">
        <v>3048</v>
      </c>
      <c r="K4708" s="26">
        <v>45933</v>
      </c>
      <c r="L4708" s="26">
        <v>45166</v>
      </c>
      <c r="M4708" s="26">
        <v>46108</v>
      </c>
      <c r="N4708" s="24"/>
      <c r="O4708" s="26">
        <v>46108</v>
      </c>
      <c r="P4708" s="24" t="s">
        <v>3098</v>
      </c>
      <c r="Q4708" s="24" t="s">
        <v>3099</v>
      </c>
      <c r="R4708" s="24" t="s">
        <v>988</v>
      </c>
    </row>
    <row r="4709" spans="1:18" ht="40.200000000000003">
      <c r="A4709" s="24">
        <v>4708</v>
      </c>
      <c r="B4709" s="24" t="s">
        <v>16101</v>
      </c>
      <c r="C4709" s="29">
        <v>202641038225</v>
      </c>
      <c r="D4709" s="24" t="s">
        <v>46</v>
      </c>
      <c r="E4709" s="24" t="s">
        <v>16102</v>
      </c>
      <c r="F4709" s="24" t="s">
        <v>3052</v>
      </c>
      <c r="G4709" s="24" t="s">
        <v>46</v>
      </c>
      <c r="H4709" s="25" t="s">
        <v>16103</v>
      </c>
      <c r="I4709" s="24" t="s">
        <v>23</v>
      </c>
      <c r="J4709" s="24" t="s">
        <v>3048</v>
      </c>
      <c r="K4709" s="26">
        <v>45825</v>
      </c>
      <c r="L4709" s="26">
        <v>46108</v>
      </c>
      <c r="M4709" s="26">
        <v>46108</v>
      </c>
      <c r="N4709" s="24"/>
      <c r="O4709" s="26">
        <v>46114</v>
      </c>
      <c r="P4709" s="24" t="s">
        <v>3168</v>
      </c>
      <c r="Q4709" s="24" t="s">
        <v>3050</v>
      </c>
      <c r="R4709" s="24" t="s">
        <v>3022</v>
      </c>
    </row>
    <row r="4710" spans="1:18" ht="27">
      <c r="A4710" s="24">
        <v>4709</v>
      </c>
      <c r="B4710" s="24" t="s">
        <v>2483</v>
      </c>
      <c r="C4710" s="29">
        <v>202611038320</v>
      </c>
      <c r="D4710" s="24" t="s">
        <v>325</v>
      </c>
      <c r="E4710" s="24" t="s">
        <v>2484</v>
      </c>
      <c r="F4710" s="24" t="s">
        <v>3052</v>
      </c>
      <c r="G4710" s="24" t="s">
        <v>9220</v>
      </c>
      <c r="H4710" s="25" t="s">
        <v>16104</v>
      </c>
      <c r="I4710" s="24" t="s">
        <v>3152</v>
      </c>
      <c r="J4710" s="24" t="s">
        <v>3048</v>
      </c>
      <c r="K4710" s="26">
        <v>46084</v>
      </c>
      <c r="L4710" s="26">
        <v>46108</v>
      </c>
      <c r="M4710" s="26">
        <v>46108</v>
      </c>
      <c r="N4710" s="26">
        <v>47053</v>
      </c>
      <c r="O4710" s="24"/>
      <c r="P4710" s="24" t="s">
        <v>3239</v>
      </c>
      <c r="Q4710" s="24" t="s">
        <v>3240</v>
      </c>
      <c r="R4710" s="24" t="s">
        <v>968</v>
      </c>
    </row>
    <row r="4711" spans="1:18" ht="40.200000000000003">
      <c r="A4711" s="24">
        <v>4710</v>
      </c>
      <c r="B4711" s="24" t="s">
        <v>2481</v>
      </c>
      <c r="C4711" s="29">
        <v>202611038252</v>
      </c>
      <c r="D4711" s="24" t="s">
        <v>325</v>
      </c>
      <c r="E4711" s="24" t="s">
        <v>2482</v>
      </c>
      <c r="F4711" s="24" t="s">
        <v>3052</v>
      </c>
      <c r="G4711" s="24" t="s">
        <v>9220</v>
      </c>
      <c r="H4711" s="25" t="s">
        <v>16105</v>
      </c>
      <c r="I4711" s="24" t="s">
        <v>3152</v>
      </c>
      <c r="J4711" s="24" t="s">
        <v>3048</v>
      </c>
      <c r="K4711" s="26">
        <v>46084</v>
      </c>
      <c r="L4711" s="26">
        <v>46108</v>
      </c>
      <c r="M4711" s="26">
        <v>46108</v>
      </c>
      <c r="N4711" s="26">
        <v>47053</v>
      </c>
      <c r="O4711" s="24"/>
      <c r="P4711" s="24" t="s">
        <v>3135</v>
      </c>
      <c r="Q4711" s="24" t="s">
        <v>3136</v>
      </c>
      <c r="R4711" s="24" t="s">
        <v>968</v>
      </c>
    </row>
    <row r="4712" spans="1:18" ht="53.4">
      <c r="A4712" s="24">
        <v>4711</v>
      </c>
      <c r="B4712" s="24" t="s">
        <v>2461</v>
      </c>
      <c r="C4712" s="29">
        <v>202611038278</v>
      </c>
      <c r="D4712" s="24" t="s">
        <v>63</v>
      </c>
      <c r="E4712" s="24" t="s">
        <v>2462</v>
      </c>
      <c r="F4712" s="24" t="s">
        <v>3052</v>
      </c>
      <c r="G4712" s="24" t="s">
        <v>4014</v>
      </c>
      <c r="H4712" s="25" t="s">
        <v>16106</v>
      </c>
      <c r="I4712" s="24" t="s">
        <v>3152</v>
      </c>
      <c r="J4712" s="24" t="s">
        <v>3048</v>
      </c>
      <c r="K4712" s="26">
        <v>46087</v>
      </c>
      <c r="L4712" s="26">
        <v>46108</v>
      </c>
      <c r="M4712" s="26">
        <v>46108</v>
      </c>
      <c r="N4712" s="26">
        <v>47053</v>
      </c>
      <c r="O4712" s="24"/>
      <c r="P4712" s="24" t="s">
        <v>5146</v>
      </c>
      <c r="Q4712" s="24" t="s">
        <v>5147</v>
      </c>
      <c r="R4712" s="24" t="s">
        <v>968</v>
      </c>
    </row>
    <row r="4713" spans="1:18" ht="53.4">
      <c r="A4713" s="24">
        <v>4712</v>
      </c>
      <c r="B4713" s="24" t="s">
        <v>16107</v>
      </c>
      <c r="C4713" s="29">
        <v>202641037792</v>
      </c>
      <c r="D4713" s="24" t="s">
        <v>128</v>
      </c>
      <c r="E4713" s="24" t="s">
        <v>16108</v>
      </c>
      <c r="F4713" s="24" t="s">
        <v>3052</v>
      </c>
      <c r="G4713" s="24" t="s">
        <v>128</v>
      </c>
      <c r="H4713" s="25" t="s">
        <v>16109</v>
      </c>
      <c r="I4713" s="24" t="s">
        <v>23</v>
      </c>
      <c r="J4713" s="24" t="s">
        <v>3048</v>
      </c>
      <c r="K4713" s="26">
        <v>46108</v>
      </c>
      <c r="L4713" s="26">
        <v>46108</v>
      </c>
      <c r="M4713" s="26">
        <v>46108</v>
      </c>
      <c r="N4713" s="24"/>
      <c r="O4713" s="26">
        <v>46108</v>
      </c>
      <c r="P4713" s="24" t="s">
        <v>3968</v>
      </c>
      <c r="Q4713" s="24" t="s">
        <v>3969</v>
      </c>
      <c r="R4713" s="24" t="s">
        <v>988</v>
      </c>
    </row>
    <row r="4714" spans="1:18" ht="66.599999999999994">
      <c r="A4714" s="24">
        <v>4713</v>
      </c>
      <c r="B4714" s="24" t="s">
        <v>2479</v>
      </c>
      <c r="C4714" s="29">
        <v>202641038291</v>
      </c>
      <c r="D4714" s="24" t="s">
        <v>99</v>
      </c>
      <c r="E4714" s="24" t="s">
        <v>2480</v>
      </c>
      <c r="F4714" s="24" t="s">
        <v>3052</v>
      </c>
      <c r="G4714" s="24" t="s">
        <v>99</v>
      </c>
      <c r="H4714" s="25" t="s">
        <v>16110</v>
      </c>
      <c r="I4714" s="24" t="s">
        <v>3152</v>
      </c>
      <c r="J4714" s="24" t="s">
        <v>3048</v>
      </c>
      <c r="K4714" s="26">
        <v>46083</v>
      </c>
      <c r="L4714" s="26">
        <v>46108</v>
      </c>
      <c r="M4714" s="26">
        <v>46108</v>
      </c>
      <c r="N4714" s="26">
        <v>47053</v>
      </c>
      <c r="O4714" s="24"/>
      <c r="P4714" s="24" t="s">
        <v>3069</v>
      </c>
      <c r="Q4714" s="24" t="s">
        <v>3070</v>
      </c>
      <c r="R4714" s="24" t="s">
        <v>968</v>
      </c>
    </row>
    <row r="4715" spans="1:18" ht="27">
      <c r="A4715" s="24">
        <v>4714</v>
      </c>
      <c r="B4715" s="24" t="s">
        <v>16111</v>
      </c>
      <c r="C4715" s="29">
        <v>202617037580</v>
      </c>
      <c r="D4715" s="24" t="s">
        <v>48</v>
      </c>
      <c r="E4715" s="24" t="s">
        <v>16112</v>
      </c>
      <c r="F4715" s="24" t="s">
        <v>3066</v>
      </c>
      <c r="G4715" s="24" t="s">
        <v>3077</v>
      </c>
      <c r="H4715" s="25" t="s">
        <v>16113</v>
      </c>
      <c r="I4715" s="24"/>
      <c r="J4715" s="24" t="s">
        <v>3048</v>
      </c>
      <c r="K4715" s="26">
        <v>46030</v>
      </c>
      <c r="L4715" s="26">
        <v>45196</v>
      </c>
      <c r="M4715" s="26">
        <v>46108</v>
      </c>
      <c r="N4715" s="24"/>
      <c r="O4715" s="26">
        <v>46108</v>
      </c>
      <c r="P4715" s="24" t="s">
        <v>3049</v>
      </c>
      <c r="Q4715" s="24" t="s">
        <v>3050</v>
      </c>
      <c r="R4715" s="24" t="s">
        <v>988</v>
      </c>
    </row>
    <row r="4716" spans="1:18" ht="66.599999999999994">
      <c r="A4716" s="24">
        <v>4715</v>
      </c>
      <c r="B4716" s="24" t="s">
        <v>16114</v>
      </c>
      <c r="C4716" s="29">
        <v>202617038314</v>
      </c>
      <c r="D4716" s="24" t="s">
        <v>199</v>
      </c>
      <c r="E4716" s="24" t="s">
        <v>16115</v>
      </c>
      <c r="F4716" s="24" t="s">
        <v>3117</v>
      </c>
      <c r="G4716" s="24" t="s">
        <v>12146</v>
      </c>
      <c r="H4716" s="25" t="s">
        <v>16116</v>
      </c>
      <c r="I4716" s="24"/>
      <c r="J4716" s="24" t="s">
        <v>3048</v>
      </c>
      <c r="K4716" s="26">
        <v>46097</v>
      </c>
      <c r="L4716" s="26">
        <v>45181</v>
      </c>
      <c r="M4716" s="26">
        <v>46108</v>
      </c>
      <c r="N4716" s="24"/>
      <c r="O4716" s="26">
        <v>46118</v>
      </c>
      <c r="P4716" s="24" t="s">
        <v>3435</v>
      </c>
      <c r="Q4716" s="24" t="s">
        <v>3159</v>
      </c>
      <c r="R4716" s="24" t="s">
        <v>988</v>
      </c>
    </row>
    <row r="4717" spans="1:18" ht="27">
      <c r="A4717" s="24">
        <v>4716</v>
      </c>
      <c r="B4717" s="24" t="s">
        <v>16117</v>
      </c>
      <c r="C4717" s="29">
        <v>202631037625</v>
      </c>
      <c r="D4717" s="24" t="s">
        <v>38</v>
      </c>
      <c r="E4717" s="24" t="s">
        <v>16118</v>
      </c>
      <c r="F4717" s="24" t="s">
        <v>3052</v>
      </c>
      <c r="G4717" s="24" t="s">
        <v>38</v>
      </c>
      <c r="H4717" s="25" t="s">
        <v>16119</v>
      </c>
      <c r="I4717" s="24" t="s">
        <v>23</v>
      </c>
      <c r="J4717" s="24" t="s">
        <v>3048</v>
      </c>
      <c r="K4717" s="26">
        <v>46106</v>
      </c>
      <c r="L4717" s="26">
        <v>46108</v>
      </c>
      <c r="M4717" s="26">
        <v>46108</v>
      </c>
      <c r="N4717" s="24"/>
      <c r="O4717" s="26">
        <v>46108</v>
      </c>
      <c r="P4717" s="24" t="s">
        <v>3893</v>
      </c>
      <c r="Q4717" s="24" t="s">
        <v>3894</v>
      </c>
      <c r="R4717" s="24" t="s">
        <v>988</v>
      </c>
    </row>
    <row r="4718" spans="1:18" ht="40.200000000000003">
      <c r="A4718" s="24">
        <v>4717</v>
      </c>
      <c r="B4718" s="24" t="s">
        <v>2491</v>
      </c>
      <c r="C4718" s="29">
        <v>202641037866</v>
      </c>
      <c r="D4718" s="24" t="s">
        <v>142</v>
      </c>
      <c r="E4718" s="24" t="s">
        <v>2492</v>
      </c>
      <c r="F4718" s="24" t="s">
        <v>3091</v>
      </c>
      <c r="G4718" s="24" t="s">
        <v>16120</v>
      </c>
      <c r="H4718" s="25" t="s">
        <v>16121</v>
      </c>
      <c r="I4718" s="24" t="s">
        <v>3152</v>
      </c>
      <c r="J4718" s="24" t="s">
        <v>3048</v>
      </c>
      <c r="K4718" s="26">
        <v>46104</v>
      </c>
      <c r="L4718" s="26">
        <v>46108</v>
      </c>
      <c r="M4718" s="26">
        <v>46108</v>
      </c>
      <c r="N4718" s="26">
        <v>47053</v>
      </c>
      <c r="O4718" s="24"/>
      <c r="P4718" s="24" t="s">
        <v>5146</v>
      </c>
      <c r="Q4718" s="24" t="s">
        <v>5147</v>
      </c>
      <c r="R4718" s="24" t="s">
        <v>968</v>
      </c>
    </row>
    <row r="4719" spans="1:18" ht="40.200000000000003">
      <c r="A4719" s="24">
        <v>4718</v>
      </c>
      <c r="B4719" s="24" t="s">
        <v>16122</v>
      </c>
      <c r="C4719" s="29">
        <v>202617037728</v>
      </c>
      <c r="D4719" s="24" t="s">
        <v>49</v>
      </c>
      <c r="E4719" s="24" t="s">
        <v>16123</v>
      </c>
      <c r="F4719" s="24" t="s">
        <v>3066</v>
      </c>
      <c r="G4719" s="24" t="s">
        <v>3067</v>
      </c>
      <c r="H4719" s="25" t="s">
        <v>16124</v>
      </c>
      <c r="I4719" s="24"/>
      <c r="J4719" s="24" t="s">
        <v>3048</v>
      </c>
      <c r="K4719" s="26">
        <v>45961</v>
      </c>
      <c r="L4719" s="26">
        <v>45301</v>
      </c>
      <c r="M4719" s="26">
        <v>46108</v>
      </c>
      <c r="N4719" s="24"/>
      <c r="O4719" s="26">
        <v>46108</v>
      </c>
      <c r="P4719" s="24" t="s">
        <v>3233</v>
      </c>
      <c r="Q4719" s="24" t="s">
        <v>3234</v>
      </c>
      <c r="R4719" s="24" t="s">
        <v>988</v>
      </c>
    </row>
    <row r="4720" spans="1:18" ht="53.4">
      <c r="A4720" s="24">
        <v>4719</v>
      </c>
      <c r="B4720" s="24" t="s">
        <v>16125</v>
      </c>
      <c r="C4720" s="29">
        <v>202617037532</v>
      </c>
      <c r="D4720" s="24" t="s">
        <v>35</v>
      </c>
      <c r="E4720" s="24" t="s">
        <v>16126</v>
      </c>
      <c r="F4720" s="24" t="s">
        <v>3091</v>
      </c>
      <c r="G4720" s="24" t="s">
        <v>3213</v>
      </c>
      <c r="H4720" s="25" t="s">
        <v>16127</v>
      </c>
      <c r="I4720" s="24"/>
      <c r="J4720" s="24" t="s">
        <v>3048</v>
      </c>
      <c r="K4720" s="26">
        <v>46101</v>
      </c>
      <c r="L4720" s="26">
        <v>45197</v>
      </c>
      <c r="M4720" s="26">
        <v>46108</v>
      </c>
      <c r="N4720" s="24"/>
      <c r="O4720" s="26">
        <v>46108</v>
      </c>
      <c r="P4720" s="24" t="s">
        <v>4128</v>
      </c>
      <c r="Q4720" s="24" t="s">
        <v>3360</v>
      </c>
      <c r="R4720" s="24" t="s">
        <v>988</v>
      </c>
    </row>
    <row r="4721" spans="1:18" ht="40.200000000000003">
      <c r="A4721" s="24">
        <v>4720</v>
      </c>
      <c r="B4721" s="24" t="s">
        <v>16128</v>
      </c>
      <c r="C4721" s="29">
        <v>202631037636</v>
      </c>
      <c r="D4721" s="24" t="s">
        <v>38</v>
      </c>
      <c r="E4721" s="24" t="s">
        <v>16129</v>
      </c>
      <c r="F4721" s="24" t="s">
        <v>3052</v>
      </c>
      <c r="G4721" s="24" t="s">
        <v>38</v>
      </c>
      <c r="H4721" s="25" t="s">
        <v>16130</v>
      </c>
      <c r="I4721" s="24" t="s">
        <v>23</v>
      </c>
      <c r="J4721" s="24" t="s">
        <v>3048</v>
      </c>
      <c r="K4721" s="26">
        <v>46064</v>
      </c>
      <c r="L4721" s="26">
        <v>46108</v>
      </c>
      <c r="M4721" s="26">
        <v>46108</v>
      </c>
      <c r="N4721" s="24"/>
      <c r="O4721" s="26">
        <v>46108</v>
      </c>
      <c r="P4721" s="24" t="s">
        <v>7101</v>
      </c>
      <c r="Q4721" s="24" t="s">
        <v>3225</v>
      </c>
      <c r="R4721" s="24" t="s">
        <v>988</v>
      </c>
    </row>
    <row r="4722" spans="1:18" ht="53.4">
      <c r="A4722" s="24">
        <v>4721</v>
      </c>
      <c r="B4722" s="24" t="s">
        <v>16131</v>
      </c>
      <c r="C4722" s="29">
        <v>202631038286</v>
      </c>
      <c r="D4722" s="24" t="s">
        <v>38</v>
      </c>
      <c r="E4722" s="24" t="s">
        <v>16132</v>
      </c>
      <c r="F4722" s="24" t="s">
        <v>3052</v>
      </c>
      <c r="G4722" s="24" t="s">
        <v>38</v>
      </c>
      <c r="H4722" s="25" t="s">
        <v>16133</v>
      </c>
      <c r="I4722" s="24" t="s">
        <v>23</v>
      </c>
      <c r="J4722" s="24" t="s">
        <v>3048</v>
      </c>
      <c r="K4722" s="26">
        <v>46070</v>
      </c>
      <c r="L4722" s="26">
        <v>46108</v>
      </c>
      <c r="M4722" s="26">
        <v>46108</v>
      </c>
      <c r="N4722" s="24"/>
      <c r="O4722" s="26">
        <v>46108</v>
      </c>
      <c r="P4722" s="24" t="s">
        <v>3414</v>
      </c>
      <c r="Q4722" s="24" t="s">
        <v>3415</v>
      </c>
      <c r="R4722" s="24" t="s">
        <v>988</v>
      </c>
    </row>
    <row r="4723" spans="1:18" ht="53.4">
      <c r="A4723" s="24">
        <v>4722</v>
      </c>
      <c r="B4723" s="24" t="s">
        <v>16134</v>
      </c>
      <c r="C4723" s="29">
        <v>202631038301</v>
      </c>
      <c r="D4723" s="24" t="s">
        <v>38</v>
      </c>
      <c r="E4723" s="24" t="s">
        <v>16135</v>
      </c>
      <c r="F4723" s="24" t="s">
        <v>3052</v>
      </c>
      <c r="G4723" s="24" t="s">
        <v>38</v>
      </c>
      <c r="H4723" s="25" t="s">
        <v>16136</v>
      </c>
      <c r="I4723" s="24" t="s">
        <v>23</v>
      </c>
      <c r="J4723" s="24" t="s">
        <v>3048</v>
      </c>
      <c r="K4723" s="26">
        <v>46070</v>
      </c>
      <c r="L4723" s="26">
        <v>46108</v>
      </c>
      <c r="M4723" s="26">
        <v>46108</v>
      </c>
      <c r="N4723" s="24"/>
      <c r="O4723" s="26">
        <v>46108</v>
      </c>
      <c r="P4723" s="24" t="s">
        <v>3933</v>
      </c>
      <c r="Q4723" s="24" t="s">
        <v>3934</v>
      </c>
      <c r="R4723" s="24" t="s">
        <v>988</v>
      </c>
    </row>
    <row r="4724" spans="1:18" ht="53.4">
      <c r="A4724" s="24">
        <v>4723</v>
      </c>
      <c r="B4724" s="24" t="s">
        <v>16137</v>
      </c>
      <c r="C4724" s="29">
        <v>202631037949</v>
      </c>
      <c r="D4724" s="24" t="s">
        <v>38</v>
      </c>
      <c r="E4724" s="24" t="s">
        <v>16138</v>
      </c>
      <c r="F4724" s="24" t="s">
        <v>3052</v>
      </c>
      <c r="G4724" s="24" t="s">
        <v>38</v>
      </c>
      <c r="H4724" s="25" t="s">
        <v>16139</v>
      </c>
      <c r="I4724" s="24" t="s">
        <v>23</v>
      </c>
      <c r="J4724" s="24" t="s">
        <v>3048</v>
      </c>
      <c r="K4724" s="26">
        <v>46050</v>
      </c>
      <c r="L4724" s="26">
        <v>46108</v>
      </c>
      <c r="M4724" s="26">
        <v>46108</v>
      </c>
      <c r="N4724" s="24"/>
      <c r="O4724" s="26">
        <v>46108</v>
      </c>
      <c r="P4724" s="24" t="s">
        <v>3120</v>
      </c>
      <c r="Q4724" s="24" t="s">
        <v>3121</v>
      </c>
      <c r="R4724" s="24" t="s">
        <v>988</v>
      </c>
    </row>
    <row r="4725" spans="1:18" ht="27">
      <c r="A4725" s="24">
        <v>4724</v>
      </c>
      <c r="B4725" s="24" t="s">
        <v>16140</v>
      </c>
      <c r="C4725" s="29">
        <v>202631037648</v>
      </c>
      <c r="D4725" s="24" t="s">
        <v>38</v>
      </c>
      <c r="E4725" s="24" t="s">
        <v>16141</v>
      </c>
      <c r="F4725" s="24" t="s">
        <v>3052</v>
      </c>
      <c r="G4725" s="24" t="s">
        <v>38</v>
      </c>
      <c r="H4725" s="25" t="s">
        <v>16142</v>
      </c>
      <c r="I4725" s="24" t="s">
        <v>23</v>
      </c>
      <c r="J4725" s="24" t="s">
        <v>3048</v>
      </c>
      <c r="K4725" s="26">
        <v>46036</v>
      </c>
      <c r="L4725" s="26">
        <v>46108</v>
      </c>
      <c r="M4725" s="26">
        <v>46108</v>
      </c>
      <c r="N4725" s="24"/>
      <c r="O4725" s="26">
        <v>46108</v>
      </c>
      <c r="P4725" s="24" t="s">
        <v>3220</v>
      </c>
      <c r="Q4725" s="24" t="s">
        <v>3221</v>
      </c>
      <c r="R4725" s="24" t="s">
        <v>988</v>
      </c>
    </row>
    <row r="4726" spans="1:18" ht="40.200000000000003">
      <c r="A4726" s="24">
        <v>4725</v>
      </c>
      <c r="B4726" s="24" t="s">
        <v>16143</v>
      </c>
      <c r="C4726" s="29">
        <v>202631037884</v>
      </c>
      <c r="D4726" s="24" t="s">
        <v>38</v>
      </c>
      <c r="E4726" s="24" t="s">
        <v>16144</v>
      </c>
      <c r="F4726" s="24" t="s">
        <v>3052</v>
      </c>
      <c r="G4726" s="24" t="s">
        <v>38</v>
      </c>
      <c r="H4726" s="25" t="s">
        <v>16145</v>
      </c>
      <c r="I4726" s="24" t="s">
        <v>23</v>
      </c>
      <c r="J4726" s="24" t="s">
        <v>3048</v>
      </c>
      <c r="K4726" s="26">
        <v>46015</v>
      </c>
      <c r="L4726" s="26">
        <v>46108</v>
      </c>
      <c r="M4726" s="26">
        <v>46108</v>
      </c>
      <c r="N4726" s="24"/>
      <c r="O4726" s="26">
        <v>46108</v>
      </c>
      <c r="P4726" s="24" t="s">
        <v>3149</v>
      </c>
      <c r="Q4726" s="24" t="s">
        <v>3150</v>
      </c>
      <c r="R4726" s="24" t="s">
        <v>988</v>
      </c>
    </row>
    <row r="4727" spans="1:18" ht="40.200000000000003">
      <c r="A4727" s="24">
        <v>4726</v>
      </c>
      <c r="B4727" s="24" t="s">
        <v>16146</v>
      </c>
      <c r="C4727" s="29">
        <v>202647037563</v>
      </c>
      <c r="D4727" s="24" t="s">
        <v>35</v>
      </c>
      <c r="E4727" s="24" t="s">
        <v>16147</v>
      </c>
      <c r="F4727" s="24" t="s">
        <v>3091</v>
      </c>
      <c r="G4727" s="24" t="s">
        <v>3213</v>
      </c>
      <c r="H4727" s="25" t="s">
        <v>16148</v>
      </c>
      <c r="I4727" s="24"/>
      <c r="J4727" s="24" t="s">
        <v>3048</v>
      </c>
      <c r="K4727" s="26">
        <v>46065</v>
      </c>
      <c r="L4727" s="26">
        <v>45170</v>
      </c>
      <c r="M4727" s="26">
        <v>46108</v>
      </c>
      <c r="N4727" s="24"/>
      <c r="O4727" s="26">
        <v>46108</v>
      </c>
      <c r="P4727" s="24" t="s">
        <v>3968</v>
      </c>
      <c r="Q4727" s="24" t="s">
        <v>3969</v>
      </c>
      <c r="R4727" s="24" t="s">
        <v>988</v>
      </c>
    </row>
    <row r="4728" spans="1:18" ht="53.4">
      <c r="A4728" s="24">
        <v>4727</v>
      </c>
      <c r="B4728" s="24" t="s">
        <v>16149</v>
      </c>
      <c r="C4728" s="29">
        <v>202647037883</v>
      </c>
      <c r="D4728" s="24" t="s">
        <v>35</v>
      </c>
      <c r="E4728" s="24" t="s">
        <v>16150</v>
      </c>
      <c r="F4728" s="24" t="s">
        <v>3091</v>
      </c>
      <c r="G4728" s="24" t="s">
        <v>3213</v>
      </c>
      <c r="H4728" s="25" t="s">
        <v>16151</v>
      </c>
      <c r="I4728" s="24"/>
      <c r="J4728" s="24" t="s">
        <v>3048</v>
      </c>
      <c r="K4728" s="26">
        <v>46097</v>
      </c>
      <c r="L4728" s="26">
        <v>45286</v>
      </c>
      <c r="M4728" s="26">
        <v>46108</v>
      </c>
      <c r="N4728" s="24"/>
      <c r="O4728" s="26">
        <v>46108</v>
      </c>
      <c r="P4728" s="24" t="s">
        <v>3192</v>
      </c>
      <c r="Q4728" s="24" t="s">
        <v>3193</v>
      </c>
      <c r="R4728" s="24" t="s">
        <v>988</v>
      </c>
    </row>
    <row r="4729" spans="1:18" ht="40.200000000000003">
      <c r="A4729" s="24">
        <v>4728</v>
      </c>
      <c r="B4729" s="24" t="s">
        <v>16152</v>
      </c>
      <c r="C4729" s="29">
        <v>202647037752</v>
      </c>
      <c r="D4729" s="24" t="s">
        <v>35</v>
      </c>
      <c r="E4729" s="24" t="s">
        <v>649</v>
      </c>
      <c r="F4729" s="24" t="s">
        <v>3091</v>
      </c>
      <c r="G4729" s="24" t="s">
        <v>3213</v>
      </c>
      <c r="H4729" s="25" t="s">
        <v>16153</v>
      </c>
      <c r="I4729" s="24"/>
      <c r="J4729" s="24" t="s">
        <v>3048</v>
      </c>
      <c r="K4729" s="26">
        <v>46108</v>
      </c>
      <c r="L4729" s="26">
        <v>45165</v>
      </c>
      <c r="M4729" s="26">
        <v>46108</v>
      </c>
      <c r="N4729" s="24"/>
      <c r="O4729" s="26">
        <v>46108</v>
      </c>
      <c r="P4729" s="24" t="s">
        <v>3908</v>
      </c>
      <c r="Q4729" s="24" t="s">
        <v>3193</v>
      </c>
      <c r="R4729" s="24" t="s">
        <v>988</v>
      </c>
    </row>
    <row r="4730" spans="1:18" ht="40.200000000000003">
      <c r="A4730" s="24">
        <v>4729</v>
      </c>
      <c r="B4730" s="24" t="s">
        <v>16154</v>
      </c>
      <c r="C4730" s="29">
        <v>202647037634</v>
      </c>
      <c r="D4730" s="24" t="s">
        <v>35</v>
      </c>
      <c r="E4730" s="24" t="s">
        <v>16155</v>
      </c>
      <c r="F4730" s="24" t="s">
        <v>3091</v>
      </c>
      <c r="G4730" s="24" t="s">
        <v>3213</v>
      </c>
      <c r="H4730" s="25" t="s">
        <v>16156</v>
      </c>
      <c r="I4730" s="24"/>
      <c r="J4730" s="24" t="s">
        <v>3048</v>
      </c>
      <c r="K4730" s="26">
        <v>46108</v>
      </c>
      <c r="L4730" s="26">
        <v>45165</v>
      </c>
      <c r="M4730" s="26">
        <v>46108</v>
      </c>
      <c r="N4730" s="24"/>
      <c r="O4730" s="26">
        <v>46108</v>
      </c>
      <c r="P4730" s="24" t="s">
        <v>3272</v>
      </c>
      <c r="Q4730" s="24" t="s">
        <v>3273</v>
      </c>
      <c r="R4730" s="24" t="s">
        <v>988</v>
      </c>
    </row>
    <row r="4731" spans="1:18" ht="53.4">
      <c r="A4731" s="24">
        <v>4730</v>
      </c>
      <c r="B4731" s="24" t="s">
        <v>16157</v>
      </c>
      <c r="C4731" s="29">
        <v>202617037759</v>
      </c>
      <c r="D4731" s="24" t="s">
        <v>284</v>
      </c>
      <c r="E4731" s="24" t="s">
        <v>16158</v>
      </c>
      <c r="F4731" s="24" t="s">
        <v>3302</v>
      </c>
      <c r="G4731" s="24" t="s">
        <v>16159</v>
      </c>
      <c r="H4731" s="25" t="s">
        <v>16160</v>
      </c>
      <c r="I4731" s="24"/>
      <c r="J4731" s="24" t="s">
        <v>3048</v>
      </c>
      <c r="K4731" s="26">
        <v>46101</v>
      </c>
      <c r="L4731" s="26">
        <v>45208</v>
      </c>
      <c r="M4731" s="26">
        <v>46108</v>
      </c>
      <c r="N4731" s="24"/>
      <c r="O4731" s="26">
        <v>46108</v>
      </c>
      <c r="P4731" s="24" t="s">
        <v>3326</v>
      </c>
      <c r="Q4731" s="24" t="s">
        <v>3174</v>
      </c>
      <c r="R4731" s="24" t="s">
        <v>988</v>
      </c>
    </row>
    <row r="4732" spans="1:18" ht="27">
      <c r="A4732" s="24">
        <v>4731</v>
      </c>
      <c r="B4732" s="24" t="s">
        <v>16161</v>
      </c>
      <c r="C4732" s="29">
        <v>202617038306</v>
      </c>
      <c r="D4732" s="24" t="s">
        <v>229</v>
      </c>
      <c r="E4732" s="24" t="s">
        <v>16162</v>
      </c>
      <c r="F4732" s="24" t="s">
        <v>3059</v>
      </c>
      <c r="G4732" s="24" t="s">
        <v>12660</v>
      </c>
      <c r="H4732" s="25" t="s">
        <v>16163</v>
      </c>
      <c r="I4732" s="24"/>
      <c r="J4732" s="24" t="s">
        <v>3048</v>
      </c>
      <c r="K4732" s="26">
        <v>46044</v>
      </c>
      <c r="L4732" s="26">
        <v>45166</v>
      </c>
      <c r="M4732" s="26">
        <v>46108</v>
      </c>
      <c r="N4732" s="24"/>
      <c r="O4732" s="26">
        <v>46108</v>
      </c>
      <c r="P4732" s="24" t="s">
        <v>4128</v>
      </c>
      <c r="Q4732" s="24" t="s">
        <v>3360</v>
      </c>
      <c r="R4732" s="24" t="s">
        <v>988</v>
      </c>
    </row>
    <row r="4733" spans="1:18" ht="27">
      <c r="A4733" s="24">
        <v>4732</v>
      </c>
      <c r="B4733" s="24" t="s">
        <v>16164</v>
      </c>
      <c r="C4733" s="29">
        <v>202621038279</v>
      </c>
      <c r="D4733" s="24" t="s">
        <v>45</v>
      </c>
      <c r="E4733" s="24" t="s">
        <v>16165</v>
      </c>
      <c r="F4733" s="24" t="s">
        <v>3052</v>
      </c>
      <c r="G4733" s="24" t="s">
        <v>45</v>
      </c>
      <c r="H4733" s="25" t="s">
        <v>16166</v>
      </c>
      <c r="I4733" s="24" t="s">
        <v>23</v>
      </c>
      <c r="J4733" s="24" t="s">
        <v>3048</v>
      </c>
      <c r="K4733" s="26">
        <v>46073</v>
      </c>
      <c r="L4733" s="26">
        <v>46108</v>
      </c>
      <c r="M4733" s="26">
        <v>46108</v>
      </c>
      <c r="N4733" s="24"/>
      <c r="O4733" s="26">
        <v>46108</v>
      </c>
      <c r="P4733" s="24" t="s">
        <v>4491</v>
      </c>
      <c r="Q4733" s="24" t="s">
        <v>3279</v>
      </c>
      <c r="R4733" s="24" t="s">
        <v>988</v>
      </c>
    </row>
    <row r="4734" spans="1:18" ht="53.4">
      <c r="A4734" s="24">
        <v>4733</v>
      </c>
      <c r="B4734" s="24" t="s">
        <v>16167</v>
      </c>
      <c r="C4734" s="29">
        <v>202621038300</v>
      </c>
      <c r="D4734" s="24" t="s">
        <v>45</v>
      </c>
      <c r="E4734" s="24" t="s">
        <v>16168</v>
      </c>
      <c r="F4734" s="24" t="s">
        <v>3052</v>
      </c>
      <c r="G4734" s="24" t="s">
        <v>45</v>
      </c>
      <c r="H4734" s="25" t="s">
        <v>16169</v>
      </c>
      <c r="I4734" s="24" t="s">
        <v>23</v>
      </c>
      <c r="J4734" s="24" t="s">
        <v>3048</v>
      </c>
      <c r="K4734" s="26">
        <v>46069</v>
      </c>
      <c r="L4734" s="26">
        <v>46108</v>
      </c>
      <c r="M4734" s="26">
        <v>46108</v>
      </c>
      <c r="N4734" s="24"/>
      <c r="O4734" s="26">
        <v>46108</v>
      </c>
      <c r="P4734" s="24" t="s">
        <v>3388</v>
      </c>
      <c r="Q4734" s="24" t="s">
        <v>3389</v>
      </c>
      <c r="R4734" s="24" t="s">
        <v>988</v>
      </c>
    </row>
    <row r="4735" spans="1:18" ht="53.4">
      <c r="A4735" s="24">
        <v>4734</v>
      </c>
      <c r="B4735" s="24" t="s">
        <v>16170</v>
      </c>
      <c r="C4735" s="29">
        <v>202621037860</v>
      </c>
      <c r="D4735" s="24" t="s">
        <v>45</v>
      </c>
      <c r="E4735" s="24" t="s">
        <v>16171</v>
      </c>
      <c r="F4735" s="24" t="s">
        <v>3052</v>
      </c>
      <c r="G4735" s="24" t="s">
        <v>45</v>
      </c>
      <c r="H4735" s="25" t="s">
        <v>16172</v>
      </c>
      <c r="I4735" s="24" t="s">
        <v>23</v>
      </c>
      <c r="J4735" s="24" t="s">
        <v>3048</v>
      </c>
      <c r="K4735" s="26">
        <v>46079</v>
      </c>
      <c r="L4735" s="26">
        <v>46108</v>
      </c>
      <c r="M4735" s="26">
        <v>46108</v>
      </c>
      <c r="N4735" s="24"/>
      <c r="O4735" s="26">
        <v>46108</v>
      </c>
      <c r="P4735" s="24" t="s">
        <v>3682</v>
      </c>
      <c r="Q4735" s="24" t="s">
        <v>3683</v>
      </c>
      <c r="R4735" s="24" t="s">
        <v>988</v>
      </c>
    </row>
    <row r="4736" spans="1:18" ht="27">
      <c r="A4736" s="24">
        <v>4735</v>
      </c>
      <c r="B4736" s="24" t="s">
        <v>16173</v>
      </c>
      <c r="C4736" s="29">
        <v>202621038333</v>
      </c>
      <c r="D4736" s="24" t="s">
        <v>45</v>
      </c>
      <c r="E4736" s="24" t="s">
        <v>16174</v>
      </c>
      <c r="F4736" s="24" t="s">
        <v>3052</v>
      </c>
      <c r="G4736" s="24" t="s">
        <v>45</v>
      </c>
      <c r="H4736" s="25" t="s">
        <v>16175</v>
      </c>
      <c r="I4736" s="24" t="s">
        <v>23</v>
      </c>
      <c r="J4736" s="24" t="s">
        <v>3048</v>
      </c>
      <c r="K4736" s="26">
        <v>46083</v>
      </c>
      <c r="L4736" s="26">
        <v>46108</v>
      </c>
      <c r="M4736" s="26">
        <v>46108</v>
      </c>
      <c r="N4736" s="24"/>
      <c r="O4736" s="26">
        <v>46108</v>
      </c>
      <c r="P4736" s="24" t="s">
        <v>3305</v>
      </c>
      <c r="Q4736" s="24" t="s">
        <v>3306</v>
      </c>
      <c r="R4736" s="24" t="s">
        <v>988</v>
      </c>
    </row>
    <row r="4737" spans="1:18" ht="53.4">
      <c r="A4737" s="24">
        <v>4736</v>
      </c>
      <c r="B4737" s="24" t="s">
        <v>16176</v>
      </c>
      <c r="C4737" s="29">
        <v>202621038312</v>
      </c>
      <c r="D4737" s="24" t="s">
        <v>45</v>
      </c>
      <c r="E4737" s="24" t="s">
        <v>16177</v>
      </c>
      <c r="F4737" s="24" t="s">
        <v>3052</v>
      </c>
      <c r="G4737" s="24" t="s">
        <v>45</v>
      </c>
      <c r="H4737" s="25" t="s">
        <v>16178</v>
      </c>
      <c r="I4737" s="24" t="s">
        <v>23</v>
      </c>
      <c r="J4737" s="24" t="s">
        <v>3048</v>
      </c>
      <c r="K4737" s="26">
        <v>46090</v>
      </c>
      <c r="L4737" s="26">
        <v>46108</v>
      </c>
      <c r="M4737" s="26">
        <v>46108</v>
      </c>
      <c r="N4737" s="24"/>
      <c r="O4737" s="26">
        <v>46108</v>
      </c>
      <c r="P4737" s="24" t="s">
        <v>3326</v>
      </c>
      <c r="Q4737" s="24" t="s">
        <v>3174</v>
      </c>
      <c r="R4737" s="24" t="s">
        <v>988</v>
      </c>
    </row>
    <row r="4738" spans="1:18" ht="40.200000000000003">
      <c r="A4738" s="24">
        <v>4737</v>
      </c>
      <c r="B4738" s="24" t="s">
        <v>16179</v>
      </c>
      <c r="C4738" s="29">
        <v>202611037918</v>
      </c>
      <c r="D4738" s="24" t="s">
        <v>62</v>
      </c>
      <c r="E4738" s="24" t="s">
        <v>16180</v>
      </c>
      <c r="F4738" s="24" t="s">
        <v>3052</v>
      </c>
      <c r="G4738" s="24" t="s">
        <v>5094</v>
      </c>
      <c r="H4738" s="25" t="s">
        <v>16181</v>
      </c>
      <c r="I4738" s="24" t="s">
        <v>23</v>
      </c>
      <c r="J4738" s="24" t="s">
        <v>3048</v>
      </c>
      <c r="K4738" s="26">
        <v>46108</v>
      </c>
      <c r="L4738" s="26">
        <v>46108</v>
      </c>
      <c r="M4738" s="26">
        <v>46108</v>
      </c>
      <c r="N4738" s="24"/>
      <c r="O4738" s="26">
        <v>46108</v>
      </c>
      <c r="P4738" s="24" t="s">
        <v>3284</v>
      </c>
      <c r="Q4738" s="24" t="s">
        <v>3285</v>
      </c>
      <c r="R4738" s="24" t="s">
        <v>988</v>
      </c>
    </row>
    <row r="4739" spans="1:18" ht="40.200000000000003">
      <c r="A4739" s="24">
        <v>4738</v>
      </c>
      <c r="B4739" s="24" t="s">
        <v>16182</v>
      </c>
      <c r="C4739" s="29">
        <v>202647037700</v>
      </c>
      <c r="D4739" s="24" t="s">
        <v>244</v>
      </c>
      <c r="E4739" s="24" t="s">
        <v>16183</v>
      </c>
      <c r="F4739" s="24" t="s">
        <v>3312</v>
      </c>
      <c r="G4739" s="24" t="s">
        <v>6499</v>
      </c>
      <c r="H4739" s="25" t="s">
        <v>16184</v>
      </c>
      <c r="I4739" s="24"/>
      <c r="J4739" s="24" t="s">
        <v>3048</v>
      </c>
      <c r="K4739" s="26">
        <v>46073</v>
      </c>
      <c r="L4739" s="26">
        <v>45174</v>
      </c>
      <c r="M4739" s="26">
        <v>46108</v>
      </c>
      <c r="N4739" s="24"/>
      <c r="O4739" s="26">
        <v>46108</v>
      </c>
      <c r="P4739" s="24" t="s">
        <v>3228</v>
      </c>
      <c r="Q4739" s="24" t="s">
        <v>3229</v>
      </c>
      <c r="R4739" s="24" t="s">
        <v>988</v>
      </c>
    </row>
    <row r="4740" spans="1:18" ht="93">
      <c r="A4740" s="24">
        <v>4739</v>
      </c>
      <c r="B4740" s="24" t="s">
        <v>16185</v>
      </c>
      <c r="C4740" s="29">
        <v>202617038198</v>
      </c>
      <c r="D4740" s="24" t="s">
        <v>253</v>
      </c>
      <c r="E4740" s="24" t="s">
        <v>16186</v>
      </c>
      <c r="F4740" s="24" t="s">
        <v>3091</v>
      </c>
      <c r="G4740" s="24" t="s">
        <v>14995</v>
      </c>
      <c r="H4740" s="25" t="s">
        <v>16187</v>
      </c>
      <c r="I4740" s="24"/>
      <c r="J4740" s="24" t="s">
        <v>3048</v>
      </c>
      <c r="K4740" s="26">
        <v>46066</v>
      </c>
      <c r="L4740" s="26">
        <v>45237</v>
      </c>
      <c r="M4740" s="26">
        <v>46108</v>
      </c>
      <c r="N4740" s="24"/>
      <c r="O4740" s="26">
        <v>46108</v>
      </c>
      <c r="P4740" s="24" t="s">
        <v>3535</v>
      </c>
      <c r="Q4740" s="24" t="s">
        <v>3536</v>
      </c>
      <c r="R4740" s="24" t="s">
        <v>988</v>
      </c>
    </row>
    <row r="4741" spans="1:18" ht="53.4">
      <c r="A4741" s="24">
        <v>4740</v>
      </c>
      <c r="B4741" s="24" t="s">
        <v>16188</v>
      </c>
      <c r="C4741" s="29">
        <v>202617037589</v>
      </c>
      <c r="D4741" s="24" t="s">
        <v>137</v>
      </c>
      <c r="E4741" s="24" t="s">
        <v>16189</v>
      </c>
      <c r="F4741" s="24" t="s">
        <v>3312</v>
      </c>
      <c r="G4741" s="24" t="s">
        <v>16190</v>
      </c>
      <c r="H4741" s="25" t="s">
        <v>16191</v>
      </c>
      <c r="I4741" s="24"/>
      <c r="J4741" s="24" t="s">
        <v>3048</v>
      </c>
      <c r="K4741" s="26">
        <v>46062</v>
      </c>
      <c r="L4741" s="26">
        <v>45201</v>
      </c>
      <c r="M4741" s="26">
        <v>46108</v>
      </c>
      <c r="N4741" s="24"/>
      <c r="O4741" s="26">
        <v>46108</v>
      </c>
      <c r="P4741" s="24" t="s">
        <v>3130</v>
      </c>
      <c r="Q4741" s="24" t="s">
        <v>3131</v>
      </c>
      <c r="R4741" s="24" t="s">
        <v>988</v>
      </c>
    </row>
    <row r="4742" spans="1:18" ht="40.200000000000003">
      <c r="A4742" s="24">
        <v>4741</v>
      </c>
      <c r="B4742" s="24" t="s">
        <v>16192</v>
      </c>
      <c r="C4742" s="29">
        <v>202617037751</v>
      </c>
      <c r="D4742" s="24" t="s">
        <v>155</v>
      </c>
      <c r="E4742" s="24" t="s">
        <v>16193</v>
      </c>
      <c r="F4742" s="24" t="s">
        <v>3091</v>
      </c>
      <c r="G4742" s="24" t="s">
        <v>16194</v>
      </c>
      <c r="H4742" s="25" t="s">
        <v>16195</v>
      </c>
      <c r="I4742" s="24"/>
      <c r="J4742" s="24" t="s">
        <v>3048</v>
      </c>
      <c r="K4742" s="26">
        <v>46080</v>
      </c>
      <c r="L4742" s="26">
        <v>45174</v>
      </c>
      <c r="M4742" s="26">
        <v>46108</v>
      </c>
      <c r="N4742" s="24"/>
      <c r="O4742" s="26">
        <v>46108</v>
      </c>
      <c r="P4742" s="24" t="s">
        <v>3435</v>
      </c>
      <c r="Q4742" s="24" t="s">
        <v>3159</v>
      </c>
      <c r="R4742" s="24" t="s">
        <v>988</v>
      </c>
    </row>
    <row r="4743" spans="1:18" ht="40.200000000000003">
      <c r="A4743" s="24">
        <v>4742</v>
      </c>
      <c r="B4743" s="24" t="s">
        <v>16196</v>
      </c>
      <c r="C4743" s="29">
        <v>202617038132</v>
      </c>
      <c r="D4743" s="24" t="s">
        <v>155</v>
      </c>
      <c r="E4743" s="24" t="s">
        <v>16197</v>
      </c>
      <c r="F4743" s="24" t="s">
        <v>3091</v>
      </c>
      <c r="G4743" s="24" t="s">
        <v>14654</v>
      </c>
      <c r="H4743" s="25" t="s">
        <v>16198</v>
      </c>
      <c r="I4743" s="24"/>
      <c r="J4743" s="24" t="s">
        <v>3048</v>
      </c>
      <c r="K4743" s="26">
        <v>46084</v>
      </c>
      <c r="L4743" s="26">
        <v>45187</v>
      </c>
      <c r="M4743" s="26">
        <v>46108</v>
      </c>
      <c r="N4743" s="24"/>
      <c r="O4743" s="26">
        <v>46108</v>
      </c>
      <c r="P4743" s="24" t="s">
        <v>3055</v>
      </c>
      <c r="Q4743" s="24" t="s">
        <v>3056</v>
      </c>
      <c r="R4743" s="24" t="s">
        <v>988</v>
      </c>
    </row>
    <row r="4744" spans="1:18" ht="53.4">
      <c r="A4744" s="24">
        <v>4743</v>
      </c>
      <c r="B4744" s="24" t="s">
        <v>16199</v>
      </c>
      <c r="C4744" s="29">
        <v>202621038322</v>
      </c>
      <c r="D4744" s="24" t="s">
        <v>41</v>
      </c>
      <c r="E4744" s="24" t="s">
        <v>16200</v>
      </c>
      <c r="F4744" s="24" t="s">
        <v>3052</v>
      </c>
      <c r="G4744" s="24" t="s">
        <v>41</v>
      </c>
      <c r="H4744" s="25" t="s">
        <v>16201</v>
      </c>
      <c r="I4744" s="24" t="s">
        <v>23</v>
      </c>
      <c r="J4744" s="24" t="s">
        <v>3048</v>
      </c>
      <c r="K4744" s="26">
        <v>46086</v>
      </c>
      <c r="L4744" s="26">
        <v>46108</v>
      </c>
      <c r="M4744" s="26">
        <v>46108</v>
      </c>
      <c r="N4744" s="24"/>
      <c r="O4744" s="26">
        <v>46108</v>
      </c>
      <c r="P4744" s="24" t="s">
        <v>3278</v>
      </c>
      <c r="Q4744" s="24" t="s">
        <v>3279</v>
      </c>
      <c r="R4744" s="24" t="s">
        <v>988</v>
      </c>
    </row>
    <row r="4745" spans="1:18" ht="40.200000000000003">
      <c r="A4745" s="24">
        <v>4744</v>
      </c>
      <c r="B4745" s="24" t="s">
        <v>16202</v>
      </c>
      <c r="C4745" s="29">
        <v>202621038313</v>
      </c>
      <c r="D4745" s="24" t="s">
        <v>41</v>
      </c>
      <c r="E4745" s="24" t="s">
        <v>16203</v>
      </c>
      <c r="F4745" s="24" t="s">
        <v>3052</v>
      </c>
      <c r="G4745" s="24" t="s">
        <v>41</v>
      </c>
      <c r="H4745" s="25" t="s">
        <v>16204</v>
      </c>
      <c r="I4745" s="24" t="s">
        <v>23</v>
      </c>
      <c r="J4745" s="24" t="s">
        <v>3048</v>
      </c>
      <c r="K4745" s="26">
        <v>46070</v>
      </c>
      <c r="L4745" s="26">
        <v>46108</v>
      </c>
      <c r="M4745" s="26">
        <v>46108</v>
      </c>
      <c r="N4745" s="24"/>
      <c r="O4745" s="26">
        <v>46108</v>
      </c>
      <c r="P4745" s="24" t="s">
        <v>3404</v>
      </c>
      <c r="Q4745" s="24" t="s">
        <v>3405</v>
      </c>
      <c r="R4745" s="24" t="s">
        <v>988</v>
      </c>
    </row>
    <row r="4746" spans="1:18" ht="40.200000000000003">
      <c r="A4746" s="24">
        <v>4745</v>
      </c>
      <c r="B4746" s="24" t="s">
        <v>16205</v>
      </c>
      <c r="C4746" s="29">
        <v>202621038282</v>
      </c>
      <c r="D4746" s="24" t="s">
        <v>41</v>
      </c>
      <c r="E4746" s="24" t="s">
        <v>16206</v>
      </c>
      <c r="F4746" s="24" t="s">
        <v>3052</v>
      </c>
      <c r="G4746" s="24" t="s">
        <v>41</v>
      </c>
      <c r="H4746" s="25" t="s">
        <v>16207</v>
      </c>
      <c r="I4746" s="24" t="s">
        <v>23</v>
      </c>
      <c r="J4746" s="24" t="s">
        <v>3048</v>
      </c>
      <c r="K4746" s="26">
        <v>46059</v>
      </c>
      <c r="L4746" s="26">
        <v>46108</v>
      </c>
      <c r="M4746" s="26">
        <v>46108</v>
      </c>
      <c r="N4746" s="24"/>
      <c r="O4746" s="26">
        <v>46108</v>
      </c>
      <c r="P4746" s="24" t="s">
        <v>3404</v>
      </c>
      <c r="Q4746" s="24" t="s">
        <v>3405</v>
      </c>
      <c r="R4746" s="24" t="s">
        <v>988</v>
      </c>
    </row>
    <row r="4747" spans="1:18" ht="53.4">
      <c r="A4747" s="24">
        <v>4746</v>
      </c>
      <c r="B4747" s="24" t="s">
        <v>16208</v>
      </c>
      <c r="C4747" s="29">
        <v>202621037874</v>
      </c>
      <c r="D4747" s="24" t="s">
        <v>41</v>
      </c>
      <c r="E4747" s="24" t="s">
        <v>16209</v>
      </c>
      <c r="F4747" s="24" t="s">
        <v>3052</v>
      </c>
      <c r="G4747" s="24" t="s">
        <v>41</v>
      </c>
      <c r="H4747" s="25" t="s">
        <v>16210</v>
      </c>
      <c r="I4747" s="24" t="s">
        <v>23</v>
      </c>
      <c r="J4747" s="24" t="s">
        <v>3048</v>
      </c>
      <c r="K4747" s="26">
        <v>46060</v>
      </c>
      <c r="L4747" s="26">
        <v>46108</v>
      </c>
      <c r="M4747" s="26">
        <v>46108</v>
      </c>
      <c r="N4747" s="24"/>
      <c r="O4747" s="26">
        <v>46108</v>
      </c>
      <c r="P4747" s="24" t="s">
        <v>3326</v>
      </c>
      <c r="Q4747" s="24" t="s">
        <v>3174</v>
      </c>
      <c r="R4747" s="24" t="s">
        <v>988</v>
      </c>
    </row>
    <row r="4748" spans="1:18" ht="40.200000000000003">
      <c r="A4748" s="24">
        <v>4747</v>
      </c>
      <c r="B4748" s="24" t="s">
        <v>16211</v>
      </c>
      <c r="C4748" s="29">
        <v>202614037738</v>
      </c>
      <c r="D4748" s="24" t="s">
        <v>77</v>
      </c>
      <c r="E4748" s="24" t="s">
        <v>16212</v>
      </c>
      <c r="F4748" s="24" t="s">
        <v>3045</v>
      </c>
      <c r="G4748" s="24" t="s">
        <v>16213</v>
      </c>
      <c r="H4748" s="25" t="s">
        <v>16214</v>
      </c>
      <c r="I4748" s="24"/>
      <c r="J4748" s="24" t="s">
        <v>3048</v>
      </c>
      <c r="K4748" s="26">
        <v>46085</v>
      </c>
      <c r="L4748" s="26">
        <v>45744</v>
      </c>
      <c r="M4748" s="26">
        <v>46108</v>
      </c>
      <c r="N4748" s="24"/>
      <c r="O4748" s="26">
        <v>46108</v>
      </c>
      <c r="P4748" s="24" t="s">
        <v>3284</v>
      </c>
      <c r="Q4748" s="24" t="s">
        <v>3285</v>
      </c>
      <c r="R4748" s="24" t="s">
        <v>988</v>
      </c>
    </row>
    <row r="4749" spans="1:18" ht="40.200000000000003">
      <c r="A4749" s="24">
        <v>4748</v>
      </c>
      <c r="B4749" s="24" t="s">
        <v>2475</v>
      </c>
      <c r="C4749" s="29">
        <v>202641037605</v>
      </c>
      <c r="D4749" s="24" t="s">
        <v>42</v>
      </c>
      <c r="E4749" s="24" t="s">
        <v>2476</v>
      </c>
      <c r="F4749" s="24" t="s">
        <v>3045</v>
      </c>
      <c r="G4749" s="24" t="s">
        <v>3559</v>
      </c>
      <c r="H4749" s="25" t="s">
        <v>16215</v>
      </c>
      <c r="I4749" s="24" t="s">
        <v>3152</v>
      </c>
      <c r="J4749" s="24" t="s">
        <v>3048</v>
      </c>
      <c r="K4749" s="26">
        <v>46104</v>
      </c>
      <c r="L4749" s="26">
        <v>46108</v>
      </c>
      <c r="M4749" s="26">
        <v>46108</v>
      </c>
      <c r="N4749" s="26">
        <v>47053</v>
      </c>
      <c r="O4749" s="24"/>
      <c r="P4749" s="24" t="s">
        <v>3079</v>
      </c>
      <c r="Q4749" s="24" t="s">
        <v>3080</v>
      </c>
      <c r="R4749" s="24" t="s">
        <v>968</v>
      </c>
    </row>
    <row r="4750" spans="1:18" ht="27">
      <c r="A4750" s="24">
        <v>4749</v>
      </c>
      <c r="B4750" s="24" t="s">
        <v>2473</v>
      </c>
      <c r="C4750" s="29">
        <v>202641037521</v>
      </c>
      <c r="D4750" s="24" t="s">
        <v>42</v>
      </c>
      <c r="E4750" s="24" t="s">
        <v>2474</v>
      </c>
      <c r="F4750" s="24" t="s">
        <v>3045</v>
      </c>
      <c r="G4750" s="24" t="s">
        <v>3252</v>
      </c>
      <c r="H4750" s="25" t="s">
        <v>16216</v>
      </c>
      <c r="I4750" s="24" t="s">
        <v>3152</v>
      </c>
      <c r="J4750" s="24" t="s">
        <v>3048</v>
      </c>
      <c r="K4750" s="26">
        <v>46106</v>
      </c>
      <c r="L4750" s="26">
        <v>46108</v>
      </c>
      <c r="M4750" s="26">
        <v>46108</v>
      </c>
      <c r="N4750" s="26">
        <v>47053</v>
      </c>
      <c r="O4750" s="24"/>
      <c r="P4750" s="24" t="s">
        <v>3254</v>
      </c>
      <c r="Q4750" s="24" t="s">
        <v>3255</v>
      </c>
      <c r="R4750" s="24" t="s">
        <v>968</v>
      </c>
    </row>
    <row r="4751" spans="1:18" ht="40.200000000000003">
      <c r="A4751" s="24">
        <v>4750</v>
      </c>
      <c r="B4751" s="24" t="s">
        <v>2477</v>
      </c>
      <c r="C4751" s="29">
        <v>202641037508</v>
      </c>
      <c r="D4751" s="24" t="s">
        <v>42</v>
      </c>
      <c r="E4751" s="24" t="s">
        <v>2478</v>
      </c>
      <c r="F4751" s="24" t="s">
        <v>3045</v>
      </c>
      <c r="G4751" s="24" t="s">
        <v>3252</v>
      </c>
      <c r="H4751" s="25" t="s">
        <v>16217</v>
      </c>
      <c r="I4751" s="24" t="s">
        <v>3152</v>
      </c>
      <c r="J4751" s="24" t="s">
        <v>3048</v>
      </c>
      <c r="K4751" s="26">
        <v>46106</v>
      </c>
      <c r="L4751" s="26">
        <v>46108</v>
      </c>
      <c r="M4751" s="26">
        <v>46108</v>
      </c>
      <c r="N4751" s="26">
        <v>47053</v>
      </c>
      <c r="O4751" s="24"/>
      <c r="P4751" s="24" t="s">
        <v>3168</v>
      </c>
      <c r="Q4751" s="24" t="s">
        <v>3050</v>
      </c>
      <c r="R4751" s="24" t="s">
        <v>968</v>
      </c>
    </row>
    <row r="4752" spans="1:18" ht="53.4">
      <c r="A4752" s="24">
        <v>4751</v>
      </c>
      <c r="B4752" s="24" t="s">
        <v>2463</v>
      </c>
      <c r="C4752" s="29">
        <v>202641038302</v>
      </c>
      <c r="D4752" s="24" t="s">
        <v>42</v>
      </c>
      <c r="E4752" s="24" t="s">
        <v>2464</v>
      </c>
      <c r="F4752" s="24" t="s">
        <v>3045</v>
      </c>
      <c r="G4752" s="24" t="s">
        <v>3252</v>
      </c>
      <c r="H4752" s="25" t="s">
        <v>16218</v>
      </c>
      <c r="I4752" s="24" t="s">
        <v>3152</v>
      </c>
      <c r="J4752" s="24" t="s">
        <v>3048</v>
      </c>
      <c r="K4752" s="26">
        <v>46107</v>
      </c>
      <c r="L4752" s="26">
        <v>46108</v>
      </c>
      <c r="M4752" s="26">
        <v>46108</v>
      </c>
      <c r="N4752" s="26">
        <v>47053</v>
      </c>
      <c r="O4752" s="24"/>
      <c r="P4752" s="24" t="s">
        <v>3254</v>
      </c>
      <c r="Q4752" s="24" t="s">
        <v>3255</v>
      </c>
      <c r="R4752" s="24" t="s">
        <v>968</v>
      </c>
    </row>
    <row r="4753" spans="1:18" ht="66.599999999999994">
      <c r="A4753" s="24">
        <v>4752</v>
      </c>
      <c r="B4753" s="24" t="s">
        <v>2471</v>
      </c>
      <c r="C4753" s="29">
        <v>202641038296</v>
      </c>
      <c r="D4753" s="24" t="s">
        <v>42</v>
      </c>
      <c r="E4753" s="24" t="s">
        <v>2472</v>
      </c>
      <c r="F4753" s="24" t="s">
        <v>3045</v>
      </c>
      <c r="G4753" s="24" t="s">
        <v>3252</v>
      </c>
      <c r="H4753" s="25" t="s">
        <v>16219</v>
      </c>
      <c r="I4753" s="24" t="s">
        <v>3152</v>
      </c>
      <c r="J4753" s="24" t="s">
        <v>3048</v>
      </c>
      <c r="K4753" s="26">
        <v>46107</v>
      </c>
      <c r="L4753" s="26">
        <v>46108</v>
      </c>
      <c r="M4753" s="26">
        <v>46108</v>
      </c>
      <c r="N4753" s="26">
        <v>47053</v>
      </c>
      <c r="O4753" s="24"/>
      <c r="P4753" s="24" t="s">
        <v>3168</v>
      </c>
      <c r="Q4753" s="24" t="s">
        <v>3050</v>
      </c>
      <c r="R4753" s="24" t="s">
        <v>968</v>
      </c>
    </row>
    <row r="4754" spans="1:18" ht="40.200000000000003">
      <c r="A4754" s="24">
        <v>4753</v>
      </c>
      <c r="B4754" s="24" t="s">
        <v>16220</v>
      </c>
      <c r="C4754" s="29">
        <v>202641038315</v>
      </c>
      <c r="D4754" s="24" t="s">
        <v>60</v>
      </c>
      <c r="E4754" s="24" t="s">
        <v>16221</v>
      </c>
      <c r="F4754" s="24" t="s">
        <v>3059</v>
      </c>
      <c r="G4754" s="24" t="s">
        <v>4296</v>
      </c>
      <c r="H4754" s="25" t="s">
        <v>16222</v>
      </c>
      <c r="I4754" s="24" t="s">
        <v>23</v>
      </c>
      <c r="J4754" s="24" t="s">
        <v>3048</v>
      </c>
      <c r="K4754" s="26">
        <v>46107</v>
      </c>
      <c r="L4754" s="26">
        <v>46108</v>
      </c>
      <c r="M4754" s="26">
        <v>46108</v>
      </c>
      <c r="N4754" s="24"/>
      <c r="O4754" s="26">
        <v>46108</v>
      </c>
      <c r="P4754" s="24" t="s">
        <v>3079</v>
      </c>
      <c r="Q4754" s="24" t="s">
        <v>3080</v>
      </c>
      <c r="R4754" s="24" t="s">
        <v>988</v>
      </c>
    </row>
    <row r="4755" spans="1:18" ht="40.200000000000003">
      <c r="A4755" s="24">
        <v>4754</v>
      </c>
      <c r="B4755" s="24" t="s">
        <v>16223</v>
      </c>
      <c r="C4755" s="29">
        <v>202617037783</v>
      </c>
      <c r="D4755" s="24" t="s">
        <v>130</v>
      </c>
      <c r="E4755" s="24" t="s">
        <v>16224</v>
      </c>
      <c r="F4755" s="24" t="s">
        <v>3091</v>
      </c>
      <c r="G4755" s="24" t="s">
        <v>130</v>
      </c>
      <c r="H4755" s="25" t="s">
        <v>16225</v>
      </c>
      <c r="I4755" s="24"/>
      <c r="J4755" s="24" t="s">
        <v>3048</v>
      </c>
      <c r="K4755" s="26">
        <v>46136</v>
      </c>
      <c r="L4755" s="26">
        <v>45203</v>
      </c>
      <c r="M4755" s="26">
        <v>46108</v>
      </c>
      <c r="N4755" s="24"/>
      <c r="O4755" s="26">
        <v>46108</v>
      </c>
      <c r="P4755" s="24" t="s">
        <v>3075</v>
      </c>
      <c r="Q4755" s="24" t="s">
        <v>3076</v>
      </c>
      <c r="R4755" s="24" t="s">
        <v>988</v>
      </c>
    </row>
    <row r="4756" spans="1:18" ht="40.200000000000003">
      <c r="A4756" s="24">
        <v>4755</v>
      </c>
      <c r="B4756" s="24" t="s">
        <v>16226</v>
      </c>
      <c r="C4756" s="29">
        <v>202614037992</v>
      </c>
      <c r="D4756" s="24" t="s">
        <v>87</v>
      </c>
      <c r="E4756" s="24" t="s">
        <v>16227</v>
      </c>
      <c r="F4756" s="24" t="s">
        <v>5280</v>
      </c>
      <c r="G4756" s="24" t="s">
        <v>87</v>
      </c>
      <c r="H4756" s="25" t="s">
        <v>16228</v>
      </c>
      <c r="I4756" s="24"/>
      <c r="J4756" s="24" t="s">
        <v>3048</v>
      </c>
      <c r="K4756" s="26">
        <v>46094</v>
      </c>
      <c r="L4756" s="26">
        <v>45983</v>
      </c>
      <c r="M4756" s="26">
        <v>46108</v>
      </c>
      <c r="N4756" s="24"/>
      <c r="O4756" s="26">
        <v>46108</v>
      </c>
      <c r="P4756" s="24" t="s">
        <v>3069</v>
      </c>
      <c r="Q4756" s="24" t="s">
        <v>3070</v>
      </c>
      <c r="R4756" s="24" t="s">
        <v>988</v>
      </c>
    </row>
    <row r="4757" spans="1:18" ht="66.599999999999994">
      <c r="A4757" s="24">
        <v>4756</v>
      </c>
      <c r="B4757" s="24" t="s">
        <v>2469</v>
      </c>
      <c r="C4757" s="29">
        <v>202641037595</v>
      </c>
      <c r="D4757" s="24" t="s">
        <v>85</v>
      </c>
      <c r="E4757" s="24" t="s">
        <v>2470</v>
      </c>
      <c r="F4757" s="24" t="s">
        <v>3045</v>
      </c>
      <c r="G4757" s="24" t="s">
        <v>3252</v>
      </c>
      <c r="H4757" s="25" t="s">
        <v>16229</v>
      </c>
      <c r="I4757" s="24" t="s">
        <v>3152</v>
      </c>
      <c r="J4757" s="24" t="s">
        <v>3048</v>
      </c>
      <c r="K4757" s="26">
        <v>46106</v>
      </c>
      <c r="L4757" s="26">
        <v>46108</v>
      </c>
      <c r="M4757" s="26">
        <v>46108</v>
      </c>
      <c r="N4757" s="26">
        <v>47053</v>
      </c>
      <c r="O4757" s="24"/>
      <c r="P4757" s="24" t="s">
        <v>3289</v>
      </c>
      <c r="Q4757" s="24" t="s">
        <v>3290</v>
      </c>
      <c r="R4757" s="24" t="s">
        <v>968</v>
      </c>
    </row>
    <row r="4758" spans="1:18" ht="27">
      <c r="A4758" s="24">
        <v>4757</v>
      </c>
      <c r="B4758" s="24" t="s">
        <v>2467</v>
      </c>
      <c r="C4758" s="29">
        <v>202641038297</v>
      </c>
      <c r="D4758" s="24" t="s">
        <v>85</v>
      </c>
      <c r="E4758" s="24" t="s">
        <v>2468</v>
      </c>
      <c r="F4758" s="24" t="s">
        <v>3045</v>
      </c>
      <c r="G4758" s="24" t="s">
        <v>3559</v>
      </c>
      <c r="H4758" s="25" t="s">
        <v>16230</v>
      </c>
      <c r="I4758" s="24" t="s">
        <v>3152</v>
      </c>
      <c r="J4758" s="24" t="s">
        <v>3048</v>
      </c>
      <c r="K4758" s="26">
        <v>46101</v>
      </c>
      <c r="L4758" s="26">
        <v>46108</v>
      </c>
      <c r="M4758" s="26">
        <v>46108</v>
      </c>
      <c r="N4758" s="26">
        <v>47053</v>
      </c>
      <c r="O4758" s="24"/>
      <c r="P4758" s="24" t="s">
        <v>3289</v>
      </c>
      <c r="Q4758" s="24" t="s">
        <v>3290</v>
      </c>
      <c r="R4758" s="24" t="s">
        <v>968</v>
      </c>
    </row>
    <row r="4759" spans="1:18" ht="66.599999999999994">
      <c r="A4759" s="24">
        <v>4758</v>
      </c>
      <c r="B4759" s="24" t="s">
        <v>2465</v>
      </c>
      <c r="C4759" s="29">
        <v>202641037701</v>
      </c>
      <c r="D4759" s="24" t="s">
        <v>209</v>
      </c>
      <c r="E4759" s="24" t="s">
        <v>2466</v>
      </c>
      <c r="F4759" s="24" t="s">
        <v>3165</v>
      </c>
      <c r="G4759" s="24" t="s">
        <v>11153</v>
      </c>
      <c r="H4759" s="25" t="s">
        <v>16231</v>
      </c>
      <c r="I4759" s="24" t="s">
        <v>3152</v>
      </c>
      <c r="J4759" s="24" t="s">
        <v>3048</v>
      </c>
      <c r="K4759" s="26">
        <v>45951</v>
      </c>
      <c r="L4759" s="26">
        <v>46108</v>
      </c>
      <c r="M4759" s="26">
        <v>46108</v>
      </c>
      <c r="N4759" s="26">
        <v>47053</v>
      </c>
      <c r="O4759" s="24"/>
      <c r="P4759" s="24" t="s">
        <v>3352</v>
      </c>
      <c r="Q4759" s="24" t="s">
        <v>3216</v>
      </c>
      <c r="R4759" s="24" t="s">
        <v>968</v>
      </c>
    </row>
    <row r="4760" spans="1:18" ht="53.4">
      <c r="A4760" s="24">
        <v>4759</v>
      </c>
      <c r="B4760" s="24" t="s">
        <v>16232</v>
      </c>
      <c r="C4760" s="29">
        <v>202647038129</v>
      </c>
      <c r="D4760" s="24" t="s">
        <v>31</v>
      </c>
      <c r="E4760" s="24" t="s">
        <v>16233</v>
      </c>
      <c r="F4760" s="24" t="s">
        <v>3091</v>
      </c>
      <c r="G4760" s="24" t="s">
        <v>31</v>
      </c>
      <c r="H4760" s="25" t="s">
        <v>16234</v>
      </c>
      <c r="I4760" s="24"/>
      <c r="J4760" s="24" t="s">
        <v>3048</v>
      </c>
      <c r="K4760" s="26">
        <v>46106</v>
      </c>
      <c r="L4760" s="26">
        <v>45240</v>
      </c>
      <c r="M4760" s="26">
        <v>46108</v>
      </c>
      <c r="N4760" s="24"/>
      <c r="O4760" s="26">
        <v>46108</v>
      </c>
      <c r="P4760" s="24" t="s">
        <v>3192</v>
      </c>
      <c r="Q4760" s="24" t="s">
        <v>3193</v>
      </c>
      <c r="R4760" s="24" t="s">
        <v>988</v>
      </c>
    </row>
    <row r="4761" spans="1:18" ht="40.200000000000003">
      <c r="A4761" s="24">
        <v>4760</v>
      </c>
      <c r="B4761" s="24" t="s">
        <v>16235</v>
      </c>
      <c r="C4761" s="29">
        <v>202647038298</v>
      </c>
      <c r="D4761" s="24" t="s">
        <v>31</v>
      </c>
      <c r="E4761" s="24" t="s">
        <v>16236</v>
      </c>
      <c r="F4761" s="24" t="s">
        <v>3091</v>
      </c>
      <c r="G4761" s="24" t="s">
        <v>31</v>
      </c>
      <c r="H4761" s="25" t="s">
        <v>16237</v>
      </c>
      <c r="I4761" s="24"/>
      <c r="J4761" s="24" t="s">
        <v>3048</v>
      </c>
      <c r="K4761" s="26">
        <v>46106</v>
      </c>
      <c r="L4761" s="26">
        <v>46108</v>
      </c>
      <c r="M4761" s="26">
        <v>46108</v>
      </c>
      <c r="N4761" s="24"/>
      <c r="O4761" s="26">
        <v>46108</v>
      </c>
      <c r="P4761" s="24" t="s">
        <v>3908</v>
      </c>
      <c r="Q4761" s="24" t="s">
        <v>3193</v>
      </c>
      <c r="R4761" s="24" t="s">
        <v>988</v>
      </c>
    </row>
    <row r="4762" spans="1:18" ht="40.200000000000003">
      <c r="A4762" s="24">
        <v>4761</v>
      </c>
      <c r="B4762" s="24" t="s">
        <v>16238</v>
      </c>
      <c r="C4762" s="29">
        <v>202641037819</v>
      </c>
      <c r="D4762" s="24" t="s">
        <v>43</v>
      </c>
      <c r="E4762" s="24" t="s">
        <v>16239</v>
      </c>
      <c r="F4762" s="24" t="s">
        <v>3052</v>
      </c>
      <c r="G4762" s="24" t="s">
        <v>43</v>
      </c>
      <c r="H4762" s="25" t="s">
        <v>16240</v>
      </c>
      <c r="I4762" s="24" t="s">
        <v>23</v>
      </c>
      <c r="J4762" s="24" t="s">
        <v>3048</v>
      </c>
      <c r="K4762" s="26">
        <v>46107</v>
      </c>
      <c r="L4762" s="26">
        <v>46108</v>
      </c>
      <c r="M4762" s="26">
        <v>46108</v>
      </c>
      <c r="N4762" s="24"/>
      <c r="O4762" s="26">
        <v>46108</v>
      </c>
      <c r="P4762" s="24" t="s">
        <v>3215</v>
      </c>
      <c r="Q4762" s="24" t="s">
        <v>3216</v>
      </c>
      <c r="R4762" s="24" t="s">
        <v>988</v>
      </c>
    </row>
    <row r="4763" spans="1:18" ht="40.200000000000003">
      <c r="A4763" s="24">
        <v>4762</v>
      </c>
      <c r="B4763" s="24" t="s">
        <v>16241</v>
      </c>
      <c r="C4763" s="29">
        <v>202631038551</v>
      </c>
      <c r="D4763" s="24" t="s">
        <v>38</v>
      </c>
      <c r="E4763" s="24" t="s">
        <v>16242</v>
      </c>
      <c r="F4763" s="24" t="s">
        <v>3052</v>
      </c>
      <c r="G4763" s="24" t="s">
        <v>38</v>
      </c>
      <c r="H4763" s="25" t="s">
        <v>16243</v>
      </c>
      <c r="I4763" s="24" t="s">
        <v>23</v>
      </c>
      <c r="J4763" s="24" t="s">
        <v>3048</v>
      </c>
      <c r="K4763" s="26">
        <v>46066</v>
      </c>
      <c r="L4763" s="26">
        <v>46109</v>
      </c>
      <c r="M4763" s="26">
        <v>46109</v>
      </c>
      <c r="N4763" s="24"/>
      <c r="O4763" s="26">
        <v>46109</v>
      </c>
      <c r="P4763" s="24" t="s">
        <v>3204</v>
      </c>
      <c r="Q4763" s="24" t="s">
        <v>3205</v>
      </c>
      <c r="R4763" s="24" t="s">
        <v>988</v>
      </c>
    </row>
    <row r="4764" spans="1:18" ht="40.200000000000003">
      <c r="A4764" s="24">
        <v>4763</v>
      </c>
      <c r="B4764" s="24" t="s">
        <v>2497</v>
      </c>
      <c r="C4764" s="29">
        <v>202641038424</v>
      </c>
      <c r="D4764" s="24" t="s">
        <v>85</v>
      </c>
      <c r="E4764" s="24" t="s">
        <v>2498</v>
      </c>
      <c r="F4764" s="24" t="s">
        <v>3045</v>
      </c>
      <c r="G4764" s="24" t="s">
        <v>3559</v>
      </c>
      <c r="H4764" s="25" t="s">
        <v>16244</v>
      </c>
      <c r="I4764" s="24" t="s">
        <v>3152</v>
      </c>
      <c r="J4764" s="24" t="s">
        <v>3048</v>
      </c>
      <c r="K4764" s="26">
        <v>46101</v>
      </c>
      <c r="L4764" s="26">
        <v>46109</v>
      </c>
      <c r="M4764" s="26">
        <v>46109</v>
      </c>
      <c r="N4764" s="26">
        <v>47054</v>
      </c>
      <c r="O4764" s="24"/>
      <c r="P4764" s="24" t="s">
        <v>3254</v>
      </c>
      <c r="Q4764" s="24" t="s">
        <v>3255</v>
      </c>
      <c r="R4764" s="24" t="s">
        <v>968</v>
      </c>
    </row>
    <row r="4765" spans="1:18" ht="53.4">
      <c r="A4765" s="24">
        <v>4764</v>
      </c>
      <c r="B4765" s="24" t="s">
        <v>2499</v>
      </c>
      <c r="C4765" s="29">
        <v>202641038487</v>
      </c>
      <c r="D4765" s="24" t="s">
        <v>42</v>
      </c>
      <c r="E4765" s="24" t="s">
        <v>2500</v>
      </c>
      <c r="F4765" s="24" t="s">
        <v>3045</v>
      </c>
      <c r="G4765" s="24" t="s">
        <v>3252</v>
      </c>
      <c r="H4765" s="25" t="s">
        <v>16245</v>
      </c>
      <c r="I4765" s="24" t="s">
        <v>3152</v>
      </c>
      <c r="J4765" s="24" t="s">
        <v>3048</v>
      </c>
      <c r="K4765" s="26">
        <v>46107</v>
      </c>
      <c r="L4765" s="26">
        <v>46109</v>
      </c>
      <c r="M4765" s="26">
        <v>46109</v>
      </c>
      <c r="N4765" s="26">
        <v>47054</v>
      </c>
      <c r="O4765" s="24"/>
      <c r="P4765" s="24" t="s">
        <v>3079</v>
      </c>
      <c r="Q4765" s="24" t="s">
        <v>3080</v>
      </c>
      <c r="R4765" s="24" t="s">
        <v>968</v>
      </c>
    </row>
    <row r="4766" spans="1:18" ht="27">
      <c r="A4766" s="24">
        <v>4765</v>
      </c>
      <c r="B4766" s="24" t="s">
        <v>16246</v>
      </c>
      <c r="C4766" s="29">
        <v>202621038484</v>
      </c>
      <c r="D4766" s="24" t="s">
        <v>41</v>
      </c>
      <c r="E4766" s="24" t="s">
        <v>16247</v>
      </c>
      <c r="F4766" s="24" t="s">
        <v>3052</v>
      </c>
      <c r="G4766" s="24" t="s">
        <v>41</v>
      </c>
      <c r="H4766" s="25" t="s">
        <v>16248</v>
      </c>
      <c r="I4766" s="24" t="s">
        <v>23</v>
      </c>
      <c r="J4766" s="24" t="s">
        <v>3048</v>
      </c>
      <c r="K4766" s="26">
        <v>46055</v>
      </c>
      <c r="L4766" s="26">
        <v>46109</v>
      </c>
      <c r="M4766" s="26">
        <v>46109</v>
      </c>
      <c r="N4766" s="24"/>
      <c r="O4766" s="26">
        <v>46109</v>
      </c>
      <c r="P4766" s="24" t="s">
        <v>3404</v>
      </c>
      <c r="Q4766" s="24" t="s">
        <v>3405</v>
      </c>
      <c r="R4766" s="24" t="s">
        <v>988</v>
      </c>
    </row>
    <row r="4767" spans="1:18" ht="53.4">
      <c r="A4767" s="24">
        <v>4766</v>
      </c>
      <c r="B4767" s="24" t="s">
        <v>2501</v>
      </c>
      <c r="C4767" s="29">
        <v>202621038606</v>
      </c>
      <c r="D4767" s="24" t="s">
        <v>41</v>
      </c>
      <c r="E4767" s="24" t="s">
        <v>2502</v>
      </c>
      <c r="F4767" s="24" t="s">
        <v>3052</v>
      </c>
      <c r="G4767" s="24" t="s">
        <v>41</v>
      </c>
      <c r="H4767" s="25" t="s">
        <v>16249</v>
      </c>
      <c r="I4767" s="24" t="s">
        <v>3152</v>
      </c>
      <c r="J4767" s="24" t="s">
        <v>3048</v>
      </c>
      <c r="K4767" s="26">
        <v>46059</v>
      </c>
      <c r="L4767" s="26">
        <v>46109</v>
      </c>
      <c r="M4767" s="26">
        <v>46109</v>
      </c>
      <c r="N4767" s="26">
        <v>47054</v>
      </c>
      <c r="O4767" s="24"/>
      <c r="P4767" s="24" t="s">
        <v>3224</v>
      </c>
      <c r="Q4767" s="24" t="s">
        <v>3225</v>
      </c>
      <c r="R4767" s="24" t="s">
        <v>968</v>
      </c>
    </row>
    <row r="4768" spans="1:18" ht="40.200000000000003">
      <c r="A4768" s="24">
        <v>4767</v>
      </c>
      <c r="B4768" s="24" t="s">
        <v>16250</v>
      </c>
      <c r="C4768" s="29">
        <v>202621038415</v>
      </c>
      <c r="D4768" s="24" t="s">
        <v>41</v>
      </c>
      <c r="E4768" s="24" t="s">
        <v>16251</v>
      </c>
      <c r="F4768" s="24" t="s">
        <v>3052</v>
      </c>
      <c r="G4768" s="24" t="s">
        <v>41</v>
      </c>
      <c r="H4768" s="25" t="s">
        <v>16252</v>
      </c>
      <c r="I4768" s="24" t="s">
        <v>23</v>
      </c>
      <c r="J4768" s="24" t="s">
        <v>3048</v>
      </c>
      <c r="K4768" s="26">
        <v>46086</v>
      </c>
      <c r="L4768" s="26">
        <v>46109</v>
      </c>
      <c r="M4768" s="26">
        <v>46109</v>
      </c>
      <c r="N4768" s="24"/>
      <c r="O4768" s="26">
        <v>46109</v>
      </c>
      <c r="P4768" s="24" t="s">
        <v>4491</v>
      </c>
      <c r="Q4768" s="24" t="s">
        <v>3279</v>
      </c>
      <c r="R4768" s="24" t="s">
        <v>988</v>
      </c>
    </row>
    <row r="4769" spans="1:18" ht="40.200000000000003">
      <c r="A4769" s="24">
        <v>4768</v>
      </c>
      <c r="B4769" s="24" t="s">
        <v>2503</v>
      </c>
      <c r="C4769" s="29">
        <v>202641038422</v>
      </c>
      <c r="D4769" s="24" t="s">
        <v>43</v>
      </c>
      <c r="E4769" s="24" t="s">
        <v>2504</v>
      </c>
      <c r="F4769" s="24" t="s">
        <v>3052</v>
      </c>
      <c r="G4769" s="24" t="s">
        <v>43</v>
      </c>
      <c r="H4769" s="25" t="s">
        <v>16253</v>
      </c>
      <c r="I4769" s="24" t="s">
        <v>3152</v>
      </c>
      <c r="J4769" s="24" t="s">
        <v>3048</v>
      </c>
      <c r="K4769" s="26">
        <v>46108</v>
      </c>
      <c r="L4769" s="26">
        <v>46109</v>
      </c>
      <c r="M4769" s="26">
        <v>46109</v>
      </c>
      <c r="N4769" s="26">
        <v>47054</v>
      </c>
      <c r="O4769" s="24"/>
      <c r="P4769" s="24" t="s">
        <v>3968</v>
      </c>
      <c r="Q4769" s="24" t="s">
        <v>3969</v>
      </c>
      <c r="R4769" s="24" t="s">
        <v>968</v>
      </c>
    </row>
    <row r="4770" spans="1:18" ht="53.4">
      <c r="A4770" s="24">
        <v>4769</v>
      </c>
      <c r="B4770" s="24" t="s">
        <v>2493</v>
      </c>
      <c r="C4770" s="29">
        <v>202641038826</v>
      </c>
      <c r="D4770" s="24" t="s">
        <v>43</v>
      </c>
      <c r="E4770" s="24" t="s">
        <v>2494</v>
      </c>
      <c r="F4770" s="24" t="s">
        <v>3052</v>
      </c>
      <c r="G4770" s="24" t="s">
        <v>43</v>
      </c>
      <c r="H4770" s="25" t="s">
        <v>16254</v>
      </c>
      <c r="I4770" s="24" t="s">
        <v>3152</v>
      </c>
      <c r="J4770" s="24" t="s">
        <v>3048</v>
      </c>
      <c r="K4770" s="26">
        <v>46109</v>
      </c>
      <c r="L4770" s="26">
        <v>46109</v>
      </c>
      <c r="M4770" s="26">
        <v>46109</v>
      </c>
      <c r="N4770" s="26">
        <v>47054</v>
      </c>
      <c r="O4770" s="24"/>
      <c r="P4770" s="24" t="s">
        <v>4128</v>
      </c>
      <c r="Q4770" s="24" t="s">
        <v>3360</v>
      </c>
      <c r="R4770" s="24" t="s">
        <v>968</v>
      </c>
    </row>
    <row r="4771" spans="1:18" ht="66.599999999999994">
      <c r="A4771" s="24">
        <v>4770</v>
      </c>
      <c r="B4771" s="24" t="s">
        <v>2505</v>
      </c>
      <c r="C4771" s="29">
        <v>202641038550</v>
      </c>
      <c r="D4771" s="24" t="s">
        <v>43</v>
      </c>
      <c r="E4771" s="24" t="s">
        <v>2506</v>
      </c>
      <c r="F4771" s="24" t="s">
        <v>3052</v>
      </c>
      <c r="G4771" s="24" t="s">
        <v>43</v>
      </c>
      <c r="H4771" s="25" t="s">
        <v>16255</v>
      </c>
      <c r="I4771" s="24" t="s">
        <v>3152</v>
      </c>
      <c r="J4771" s="24" t="s">
        <v>3048</v>
      </c>
      <c r="K4771" s="26">
        <v>46109</v>
      </c>
      <c r="L4771" s="26">
        <v>46109</v>
      </c>
      <c r="M4771" s="26">
        <v>46109</v>
      </c>
      <c r="N4771" s="26">
        <v>47054</v>
      </c>
      <c r="O4771" s="24"/>
      <c r="P4771" s="24" t="s">
        <v>3634</v>
      </c>
      <c r="Q4771" s="24" t="s">
        <v>3322</v>
      </c>
      <c r="R4771" s="24" t="s">
        <v>968</v>
      </c>
    </row>
    <row r="4772" spans="1:18" ht="66.599999999999994">
      <c r="A4772" s="24">
        <v>4771</v>
      </c>
      <c r="B4772" s="24" t="s">
        <v>2495</v>
      </c>
      <c r="C4772" s="29">
        <v>202641038820</v>
      </c>
      <c r="D4772" s="24" t="s">
        <v>43</v>
      </c>
      <c r="E4772" s="24" t="s">
        <v>2496</v>
      </c>
      <c r="F4772" s="24" t="s">
        <v>3052</v>
      </c>
      <c r="G4772" s="24" t="s">
        <v>43</v>
      </c>
      <c r="H4772" s="25" t="s">
        <v>16256</v>
      </c>
      <c r="I4772" s="24" t="s">
        <v>3152</v>
      </c>
      <c r="J4772" s="24" t="s">
        <v>3048</v>
      </c>
      <c r="K4772" s="26">
        <v>46109</v>
      </c>
      <c r="L4772" s="26">
        <v>46109</v>
      </c>
      <c r="M4772" s="26">
        <v>46109</v>
      </c>
      <c r="N4772" s="26">
        <v>47054</v>
      </c>
      <c r="O4772" s="24"/>
      <c r="P4772" s="24" t="s">
        <v>3326</v>
      </c>
      <c r="Q4772" s="24" t="s">
        <v>3174</v>
      </c>
      <c r="R4772" s="24" t="s">
        <v>968</v>
      </c>
    </row>
    <row r="4773" spans="1:18" ht="40.200000000000003">
      <c r="A4773" s="24">
        <v>4772</v>
      </c>
      <c r="B4773" s="24" t="s">
        <v>16257</v>
      </c>
      <c r="C4773" s="29">
        <v>202644038801</v>
      </c>
      <c r="D4773" s="24" t="s">
        <v>43</v>
      </c>
      <c r="E4773" s="24" t="s">
        <v>16258</v>
      </c>
      <c r="F4773" s="24" t="s">
        <v>3052</v>
      </c>
      <c r="G4773" s="24" t="s">
        <v>43</v>
      </c>
      <c r="H4773" s="25" t="s">
        <v>16259</v>
      </c>
      <c r="I4773" s="24"/>
      <c r="J4773" s="24" t="s">
        <v>3048</v>
      </c>
      <c r="K4773" s="26">
        <v>46002</v>
      </c>
      <c r="L4773" s="26">
        <v>46077</v>
      </c>
      <c r="M4773" s="26">
        <v>46109</v>
      </c>
      <c r="N4773" s="24"/>
      <c r="O4773" s="26">
        <v>46109</v>
      </c>
      <c r="P4773" s="24" t="s">
        <v>3093</v>
      </c>
      <c r="Q4773" s="24" t="s">
        <v>3094</v>
      </c>
      <c r="R4773" s="24" t="s">
        <v>988</v>
      </c>
    </row>
    <row r="4774" spans="1:18" ht="40.200000000000003">
      <c r="A4774" s="24">
        <v>4773</v>
      </c>
      <c r="B4774" s="24" t="s">
        <v>16260</v>
      </c>
      <c r="C4774" s="29">
        <v>202628038418</v>
      </c>
      <c r="D4774" s="24" t="s">
        <v>31</v>
      </c>
      <c r="E4774" s="24" t="s">
        <v>16261</v>
      </c>
      <c r="F4774" s="24" t="s">
        <v>3091</v>
      </c>
      <c r="G4774" s="24" t="s">
        <v>31</v>
      </c>
      <c r="H4774" s="25" t="s">
        <v>16262</v>
      </c>
      <c r="I4774" s="24"/>
      <c r="J4774" s="24" t="s">
        <v>3048</v>
      </c>
      <c r="K4774" s="26">
        <v>46108</v>
      </c>
      <c r="L4774" s="26">
        <v>46109</v>
      </c>
      <c r="M4774" s="26">
        <v>46109</v>
      </c>
      <c r="N4774" s="24"/>
      <c r="O4774" s="26">
        <v>46109</v>
      </c>
      <c r="P4774" s="24" t="s">
        <v>4192</v>
      </c>
      <c r="Q4774" s="24" t="s">
        <v>3070</v>
      </c>
      <c r="R4774" s="24" t="s">
        <v>988</v>
      </c>
    </row>
    <row r="4775" spans="1:18" ht="53.4">
      <c r="A4775" s="24">
        <v>4774</v>
      </c>
      <c r="B4775" s="24" t="s">
        <v>2511</v>
      </c>
      <c r="C4775" s="29">
        <v>202631040289</v>
      </c>
      <c r="D4775" s="24" t="s">
        <v>292</v>
      </c>
      <c r="E4775" s="24" t="s">
        <v>649</v>
      </c>
      <c r="F4775" s="24" t="s">
        <v>3052</v>
      </c>
      <c r="G4775" s="24" t="s">
        <v>292</v>
      </c>
      <c r="H4775" s="25" t="s">
        <v>16263</v>
      </c>
      <c r="I4775" s="24" t="s">
        <v>3152</v>
      </c>
      <c r="J4775" s="24" t="s">
        <v>3048</v>
      </c>
      <c r="K4775" s="26">
        <v>46087</v>
      </c>
      <c r="L4775" s="26">
        <v>46111</v>
      </c>
      <c r="M4775" s="26">
        <v>46111</v>
      </c>
      <c r="N4775" s="26">
        <v>47056</v>
      </c>
      <c r="O4775" s="24"/>
      <c r="P4775" s="24" t="s">
        <v>3583</v>
      </c>
      <c r="Q4775" s="24" t="s">
        <v>3584</v>
      </c>
      <c r="R4775" s="24" t="s">
        <v>968</v>
      </c>
    </row>
    <row r="4776" spans="1:18" ht="40.200000000000003">
      <c r="A4776" s="24">
        <v>4775</v>
      </c>
      <c r="B4776" s="24" t="s">
        <v>16264</v>
      </c>
      <c r="C4776" s="29">
        <v>202617039854</v>
      </c>
      <c r="D4776" s="24" t="s">
        <v>314</v>
      </c>
      <c r="E4776" s="24" t="s">
        <v>16265</v>
      </c>
      <c r="F4776" s="24" t="s">
        <v>3177</v>
      </c>
      <c r="G4776" s="24" t="s">
        <v>11754</v>
      </c>
      <c r="H4776" s="25" t="s">
        <v>16266</v>
      </c>
      <c r="I4776" s="24"/>
      <c r="J4776" s="24" t="s">
        <v>3048</v>
      </c>
      <c r="K4776" s="26">
        <v>46105</v>
      </c>
      <c r="L4776" s="26">
        <v>45225</v>
      </c>
      <c r="M4776" s="26">
        <v>46111</v>
      </c>
      <c r="N4776" s="24"/>
      <c r="O4776" s="26">
        <v>46111</v>
      </c>
      <c r="P4776" s="24" t="s">
        <v>3294</v>
      </c>
      <c r="Q4776" s="24" t="s">
        <v>3295</v>
      </c>
      <c r="R4776" s="24" t="s">
        <v>988</v>
      </c>
    </row>
    <row r="4777" spans="1:18" ht="40.200000000000003">
      <c r="A4777" s="24">
        <v>4776</v>
      </c>
      <c r="B4777" s="24" t="s">
        <v>16267</v>
      </c>
      <c r="C4777" s="29">
        <v>202647039842</v>
      </c>
      <c r="D4777" s="24" t="s">
        <v>61</v>
      </c>
      <c r="E4777" s="24" t="s">
        <v>16268</v>
      </c>
      <c r="F4777" s="24" t="s">
        <v>3066</v>
      </c>
      <c r="G4777" s="24" t="s">
        <v>3067</v>
      </c>
      <c r="H4777" s="25" t="s">
        <v>16269</v>
      </c>
      <c r="I4777" s="24"/>
      <c r="J4777" s="24" t="s">
        <v>3048</v>
      </c>
      <c r="K4777" s="26">
        <v>46101</v>
      </c>
      <c r="L4777" s="26">
        <v>45434</v>
      </c>
      <c r="M4777" s="26">
        <v>46111</v>
      </c>
      <c r="N4777" s="24"/>
      <c r="O4777" s="26">
        <v>46111</v>
      </c>
      <c r="P4777" s="24" t="s">
        <v>3098</v>
      </c>
      <c r="Q4777" s="24" t="s">
        <v>3099</v>
      </c>
      <c r="R4777" s="24" t="s">
        <v>988</v>
      </c>
    </row>
    <row r="4778" spans="1:18" ht="53.4">
      <c r="A4778" s="24">
        <v>4777</v>
      </c>
      <c r="B4778" s="24" t="s">
        <v>2524</v>
      </c>
      <c r="C4778" s="29">
        <v>202611039449</v>
      </c>
      <c r="D4778" s="24" t="s">
        <v>33</v>
      </c>
      <c r="E4778" s="24" t="s">
        <v>2525</v>
      </c>
      <c r="F4778" s="24" t="s">
        <v>3052</v>
      </c>
      <c r="G4778" s="24" t="s">
        <v>3319</v>
      </c>
      <c r="H4778" s="25" t="s">
        <v>16270</v>
      </c>
      <c r="I4778" s="24" t="s">
        <v>3152</v>
      </c>
      <c r="J4778" s="24" t="s">
        <v>3048</v>
      </c>
      <c r="K4778" s="26">
        <v>46107</v>
      </c>
      <c r="L4778" s="26">
        <v>46111</v>
      </c>
      <c r="M4778" s="26">
        <v>46111</v>
      </c>
      <c r="N4778" s="26">
        <v>47056</v>
      </c>
      <c r="O4778" s="24"/>
      <c r="P4778" s="24" t="s">
        <v>4109</v>
      </c>
      <c r="Q4778" s="24" t="s">
        <v>3683</v>
      </c>
      <c r="R4778" s="24" t="s">
        <v>968</v>
      </c>
    </row>
    <row r="4779" spans="1:18" ht="40.200000000000003">
      <c r="A4779" s="24">
        <v>4778</v>
      </c>
      <c r="B4779" s="24" t="s">
        <v>2512</v>
      </c>
      <c r="C4779" s="29">
        <v>202611039625</v>
      </c>
      <c r="D4779" s="24" t="s">
        <v>33</v>
      </c>
      <c r="E4779" s="24" t="s">
        <v>2513</v>
      </c>
      <c r="F4779" s="24" t="s">
        <v>3052</v>
      </c>
      <c r="G4779" s="24" t="s">
        <v>3319</v>
      </c>
      <c r="H4779" s="25" t="s">
        <v>16271</v>
      </c>
      <c r="I4779" s="24" t="s">
        <v>3152</v>
      </c>
      <c r="J4779" s="24" t="s">
        <v>3048</v>
      </c>
      <c r="K4779" s="26">
        <v>46108</v>
      </c>
      <c r="L4779" s="26">
        <v>46111</v>
      </c>
      <c r="M4779" s="26">
        <v>46111</v>
      </c>
      <c r="N4779" s="26">
        <v>47056</v>
      </c>
      <c r="O4779" s="24"/>
      <c r="P4779" s="24" t="s">
        <v>3049</v>
      </c>
      <c r="Q4779" s="24" t="s">
        <v>3050</v>
      </c>
      <c r="R4779" s="24" t="s">
        <v>968</v>
      </c>
    </row>
    <row r="4780" spans="1:18" ht="66.599999999999994">
      <c r="A4780" s="24">
        <v>4779</v>
      </c>
      <c r="B4780" s="24" t="s">
        <v>2529</v>
      </c>
      <c r="C4780" s="29">
        <v>202641040147</v>
      </c>
      <c r="D4780" s="24" t="s">
        <v>33</v>
      </c>
      <c r="E4780" s="24" t="s">
        <v>2530</v>
      </c>
      <c r="F4780" s="24" t="s">
        <v>3052</v>
      </c>
      <c r="G4780" s="24" t="s">
        <v>3319</v>
      </c>
      <c r="H4780" s="25" t="s">
        <v>16272</v>
      </c>
      <c r="I4780" s="24" t="s">
        <v>3152</v>
      </c>
      <c r="J4780" s="24" t="s">
        <v>3048</v>
      </c>
      <c r="K4780" s="26">
        <v>46104</v>
      </c>
      <c r="L4780" s="26">
        <v>46111</v>
      </c>
      <c r="M4780" s="26">
        <v>46111</v>
      </c>
      <c r="N4780" s="26">
        <v>47056</v>
      </c>
      <c r="O4780" s="24"/>
      <c r="P4780" s="24" t="s">
        <v>3168</v>
      </c>
      <c r="Q4780" s="24" t="s">
        <v>3050</v>
      </c>
      <c r="R4780" s="24" t="s">
        <v>968</v>
      </c>
    </row>
    <row r="4781" spans="1:18" ht="66.599999999999994">
      <c r="A4781" s="24">
        <v>4780</v>
      </c>
      <c r="B4781" s="24" t="s">
        <v>2527</v>
      </c>
      <c r="C4781" s="29">
        <v>202641039840</v>
      </c>
      <c r="D4781" s="24" t="s">
        <v>33</v>
      </c>
      <c r="E4781" s="24" t="s">
        <v>2528</v>
      </c>
      <c r="F4781" s="24" t="s">
        <v>3052</v>
      </c>
      <c r="G4781" s="24" t="s">
        <v>3319</v>
      </c>
      <c r="H4781" s="25" t="s">
        <v>16273</v>
      </c>
      <c r="I4781" s="24" t="s">
        <v>3152</v>
      </c>
      <c r="J4781" s="24" t="s">
        <v>3048</v>
      </c>
      <c r="K4781" s="26">
        <v>46056</v>
      </c>
      <c r="L4781" s="26">
        <v>46111</v>
      </c>
      <c r="M4781" s="26">
        <v>46111</v>
      </c>
      <c r="N4781" s="26">
        <v>47056</v>
      </c>
      <c r="O4781" s="24"/>
      <c r="P4781" s="24" t="s">
        <v>3968</v>
      </c>
      <c r="Q4781" s="24" t="s">
        <v>3969</v>
      </c>
      <c r="R4781" s="24" t="s">
        <v>968</v>
      </c>
    </row>
    <row r="4782" spans="1:18" ht="53.4">
      <c r="A4782" s="24">
        <v>4781</v>
      </c>
      <c r="B4782" s="24" t="s">
        <v>16274</v>
      </c>
      <c r="C4782" s="29">
        <v>202617039454</v>
      </c>
      <c r="D4782" s="24" t="s">
        <v>59</v>
      </c>
      <c r="E4782" s="24" t="s">
        <v>16275</v>
      </c>
      <c r="F4782" s="24" t="s">
        <v>3066</v>
      </c>
      <c r="G4782" s="24" t="s">
        <v>3319</v>
      </c>
      <c r="H4782" s="25" t="s">
        <v>16276</v>
      </c>
      <c r="I4782" s="24"/>
      <c r="J4782" s="24" t="s">
        <v>3048</v>
      </c>
      <c r="K4782" s="26">
        <v>46076</v>
      </c>
      <c r="L4782" s="26">
        <v>45177</v>
      </c>
      <c r="M4782" s="26">
        <v>46111</v>
      </c>
      <c r="N4782" s="24"/>
      <c r="O4782" s="26">
        <v>46111</v>
      </c>
      <c r="P4782" s="24" t="s">
        <v>4128</v>
      </c>
      <c r="Q4782" s="24" t="s">
        <v>3360</v>
      </c>
      <c r="R4782" s="24" t="s">
        <v>988</v>
      </c>
    </row>
    <row r="4783" spans="1:18" ht="66.599999999999994">
      <c r="A4783" s="24">
        <v>4782</v>
      </c>
      <c r="B4783" s="24" t="s">
        <v>16277</v>
      </c>
      <c r="C4783" s="29">
        <v>202617039519</v>
      </c>
      <c r="D4783" s="24" t="s">
        <v>59</v>
      </c>
      <c r="E4783" s="24" t="s">
        <v>16278</v>
      </c>
      <c r="F4783" s="24" t="s">
        <v>3066</v>
      </c>
      <c r="G4783" s="24" t="s">
        <v>3319</v>
      </c>
      <c r="H4783" s="25" t="s">
        <v>16279</v>
      </c>
      <c r="I4783" s="24"/>
      <c r="J4783" s="24" t="s">
        <v>3048</v>
      </c>
      <c r="K4783" s="26">
        <v>45988</v>
      </c>
      <c r="L4783" s="26">
        <v>45205</v>
      </c>
      <c r="M4783" s="26">
        <v>46111</v>
      </c>
      <c r="N4783" s="24"/>
      <c r="O4783" s="26">
        <v>46111</v>
      </c>
      <c r="P4783" s="24" t="s">
        <v>4128</v>
      </c>
      <c r="Q4783" s="24" t="s">
        <v>3360</v>
      </c>
      <c r="R4783" s="24" t="s">
        <v>988</v>
      </c>
    </row>
    <row r="4784" spans="1:18" ht="53.4">
      <c r="A4784" s="24">
        <v>4783</v>
      </c>
      <c r="B4784" s="24" t="s">
        <v>16280</v>
      </c>
      <c r="C4784" s="29">
        <v>202644040291</v>
      </c>
      <c r="D4784" s="24" t="s">
        <v>39</v>
      </c>
      <c r="E4784" s="24" t="s">
        <v>16281</v>
      </c>
      <c r="F4784" s="24" t="s">
        <v>3165</v>
      </c>
      <c r="G4784" s="24" t="s">
        <v>3166</v>
      </c>
      <c r="H4784" s="25" t="s">
        <v>16282</v>
      </c>
      <c r="I4784" s="24"/>
      <c r="J4784" s="24" t="s">
        <v>3048</v>
      </c>
      <c r="K4784" s="26">
        <v>46091</v>
      </c>
      <c r="L4784" s="26">
        <v>45763</v>
      </c>
      <c r="M4784" s="26">
        <v>46111</v>
      </c>
      <c r="N4784" s="24"/>
      <c r="O4784" s="26">
        <v>46111</v>
      </c>
      <c r="P4784" s="24" t="s">
        <v>3278</v>
      </c>
      <c r="Q4784" s="24" t="s">
        <v>3279</v>
      </c>
      <c r="R4784" s="24" t="s">
        <v>988</v>
      </c>
    </row>
    <row r="4785" spans="1:18" ht="53.4">
      <c r="A4785" s="24">
        <v>4784</v>
      </c>
      <c r="B4785" s="24" t="s">
        <v>16283</v>
      </c>
      <c r="C4785" s="29">
        <v>202617039559</v>
      </c>
      <c r="D4785" s="24" t="s">
        <v>199</v>
      </c>
      <c r="E4785" s="24" t="s">
        <v>16284</v>
      </c>
      <c r="F4785" s="24" t="s">
        <v>3117</v>
      </c>
      <c r="G4785" s="24" t="s">
        <v>12146</v>
      </c>
      <c r="H4785" s="25" t="s">
        <v>16285</v>
      </c>
      <c r="I4785" s="24"/>
      <c r="J4785" s="24" t="s">
        <v>3048</v>
      </c>
      <c r="K4785" s="26">
        <v>46100</v>
      </c>
      <c r="L4785" s="26">
        <v>45181</v>
      </c>
      <c r="M4785" s="26">
        <v>46111</v>
      </c>
      <c r="N4785" s="24"/>
      <c r="O4785" s="26">
        <v>46111</v>
      </c>
      <c r="P4785" s="24" t="s">
        <v>3435</v>
      </c>
      <c r="Q4785" s="24" t="s">
        <v>3159</v>
      </c>
      <c r="R4785" s="24" t="s">
        <v>988</v>
      </c>
    </row>
    <row r="4786" spans="1:18" ht="53.4">
      <c r="A4786" s="24">
        <v>4785</v>
      </c>
      <c r="B4786" s="24" t="s">
        <v>16286</v>
      </c>
      <c r="C4786" s="29">
        <v>202617039538</v>
      </c>
      <c r="D4786" s="24" t="s">
        <v>47</v>
      </c>
      <c r="E4786" s="24" t="s">
        <v>16287</v>
      </c>
      <c r="F4786" s="24" t="s">
        <v>3091</v>
      </c>
      <c r="G4786" s="24" t="s">
        <v>47</v>
      </c>
      <c r="H4786" s="25" t="s">
        <v>16288</v>
      </c>
      <c r="I4786" s="24"/>
      <c r="J4786" s="24" t="s">
        <v>3048</v>
      </c>
      <c r="K4786" s="26">
        <v>46097</v>
      </c>
      <c r="L4786" s="26">
        <v>45218</v>
      </c>
      <c r="M4786" s="26">
        <v>46111</v>
      </c>
      <c r="N4786" s="24"/>
      <c r="O4786" s="26">
        <v>46111</v>
      </c>
      <c r="P4786" s="24" t="s">
        <v>3248</v>
      </c>
      <c r="Q4786" s="24" t="s">
        <v>3249</v>
      </c>
      <c r="R4786" s="24" t="s">
        <v>988</v>
      </c>
    </row>
    <row r="4787" spans="1:18" ht="66.599999999999994">
      <c r="A4787" s="24">
        <v>4786</v>
      </c>
      <c r="B4787" s="24" t="s">
        <v>16289</v>
      </c>
      <c r="C4787" s="29">
        <v>202617039482</v>
      </c>
      <c r="D4787" s="24" t="s">
        <v>47</v>
      </c>
      <c r="E4787" s="24" t="s">
        <v>16290</v>
      </c>
      <c r="F4787" s="24" t="s">
        <v>3091</v>
      </c>
      <c r="G4787" s="24" t="s">
        <v>47</v>
      </c>
      <c r="H4787" s="25" t="s">
        <v>16291</v>
      </c>
      <c r="I4787" s="24"/>
      <c r="J4787" s="24" t="s">
        <v>3048</v>
      </c>
      <c r="K4787" s="26">
        <v>46099</v>
      </c>
      <c r="L4787" s="26">
        <v>45219</v>
      </c>
      <c r="M4787" s="26">
        <v>46111</v>
      </c>
      <c r="N4787" s="24"/>
      <c r="O4787" s="26">
        <v>46111</v>
      </c>
      <c r="P4787" s="24" t="s">
        <v>3084</v>
      </c>
      <c r="Q4787" s="24" t="s">
        <v>3085</v>
      </c>
      <c r="R4787" s="24" t="s">
        <v>988</v>
      </c>
    </row>
    <row r="4788" spans="1:18" ht="40.200000000000003">
      <c r="A4788" s="24">
        <v>4787</v>
      </c>
      <c r="B4788" s="24" t="s">
        <v>16292</v>
      </c>
      <c r="C4788" s="29">
        <v>202644039759</v>
      </c>
      <c r="D4788" s="24" t="s">
        <v>95</v>
      </c>
      <c r="E4788" s="24" t="s">
        <v>16293</v>
      </c>
      <c r="F4788" s="24" t="s">
        <v>3059</v>
      </c>
      <c r="G4788" s="24" t="s">
        <v>3060</v>
      </c>
      <c r="H4788" s="25" t="s">
        <v>16294</v>
      </c>
      <c r="I4788" s="24"/>
      <c r="J4788" s="24" t="s">
        <v>3048</v>
      </c>
      <c r="K4788" s="26">
        <v>46098</v>
      </c>
      <c r="L4788" s="26">
        <v>45748</v>
      </c>
      <c r="M4788" s="26">
        <v>46111</v>
      </c>
      <c r="N4788" s="24"/>
      <c r="O4788" s="26">
        <v>46111</v>
      </c>
      <c r="P4788" s="24" t="s">
        <v>3388</v>
      </c>
      <c r="Q4788" s="24" t="s">
        <v>3389</v>
      </c>
      <c r="R4788" s="24" t="s">
        <v>988</v>
      </c>
    </row>
    <row r="4789" spans="1:18" ht="40.200000000000003">
      <c r="A4789" s="24">
        <v>4788</v>
      </c>
      <c r="B4789" s="24" t="s">
        <v>16295</v>
      </c>
      <c r="C4789" s="29">
        <v>202617039330</v>
      </c>
      <c r="D4789" s="24" t="s">
        <v>40</v>
      </c>
      <c r="E4789" s="24" t="s">
        <v>16296</v>
      </c>
      <c r="F4789" s="24" t="s">
        <v>3091</v>
      </c>
      <c r="G4789" s="24" t="s">
        <v>7514</v>
      </c>
      <c r="H4789" s="25" t="s">
        <v>16297</v>
      </c>
      <c r="I4789" s="24"/>
      <c r="J4789" s="24" t="s">
        <v>3048</v>
      </c>
      <c r="K4789" s="26">
        <v>46106</v>
      </c>
      <c r="L4789" s="26">
        <v>45195</v>
      </c>
      <c r="M4789" s="26">
        <v>46111</v>
      </c>
      <c r="N4789" s="24"/>
      <c r="O4789" s="26">
        <v>46111</v>
      </c>
      <c r="P4789" s="24" t="s">
        <v>3404</v>
      </c>
      <c r="Q4789" s="24" t="s">
        <v>3405</v>
      </c>
      <c r="R4789" s="24" t="s">
        <v>988</v>
      </c>
    </row>
    <row r="4790" spans="1:18" ht="40.200000000000003">
      <c r="A4790" s="24">
        <v>4789</v>
      </c>
      <c r="B4790" s="24" t="s">
        <v>16298</v>
      </c>
      <c r="C4790" s="29">
        <v>202617039968</v>
      </c>
      <c r="D4790" s="24" t="s">
        <v>91</v>
      </c>
      <c r="E4790" s="24" t="s">
        <v>16299</v>
      </c>
      <c r="F4790" s="24" t="s">
        <v>3117</v>
      </c>
      <c r="G4790" s="24" t="s">
        <v>8913</v>
      </c>
      <c r="H4790" s="25" t="s">
        <v>16300</v>
      </c>
      <c r="I4790" s="24"/>
      <c r="J4790" s="24" t="s">
        <v>3048</v>
      </c>
      <c r="K4790" s="26">
        <v>46069</v>
      </c>
      <c r="L4790" s="26">
        <v>45177</v>
      </c>
      <c r="M4790" s="26">
        <v>46111</v>
      </c>
      <c r="N4790" s="24"/>
      <c r="O4790" s="26">
        <v>46111</v>
      </c>
      <c r="P4790" s="24" t="s">
        <v>3583</v>
      </c>
      <c r="Q4790" s="24" t="s">
        <v>3584</v>
      </c>
      <c r="R4790" s="24" t="s">
        <v>988</v>
      </c>
    </row>
    <row r="4791" spans="1:18" ht="53.4">
      <c r="A4791" s="24">
        <v>4790</v>
      </c>
      <c r="B4791" s="24" t="s">
        <v>2509</v>
      </c>
      <c r="C4791" s="29">
        <v>202641039818</v>
      </c>
      <c r="D4791" s="24" t="s">
        <v>99</v>
      </c>
      <c r="E4791" s="24" t="s">
        <v>2510</v>
      </c>
      <c r="F4791" s="24" t="s">
        <v>3052</v>
      </c>
      <c r="G4791" s="24" t="s">
        <v>99</v>
      </c>
      <c r="H4791" s="25" t="s">
        <v>16301</v>
      </c>
      <c r="I4791" s="24" t="s">
        <v>3152</v>
      </c>
      <c r="J4791" s="24" t="s">
        <v>3048</v>
      </c>
      <c r="K4791" s="26">
        <v>46100</v>
      </c>
      <c r="L4791" s="26">
        <v>46111</v>
      </c>
      <c r="M4791" s="26">
        <v>46111</v>
      </c>
      <c r="N4791" s="26">
        <v>47056</v>
      </c>
      <c r="O4791" s="24"/>
      <c r="P4791" s="24" t="s">
        <v>3352</v>
      </c>
      <c r="Q4791" s="24" t="s">
        <v>3216</v>
      </c>
      <c r="R4791" s="24" t="s">
        <v>968</v>
      </c>
    </row>
    <row r="4792" spans="1:18" ht="53.4">
      <c r="A4792" s="24">
        <v>4791</v>
      </c>
      <c r="B4792" s="24" t="s">
        <v>16302</v>
      </c>
      <c r="C4792" s="29">
        <v>202641039652</v>
      </c>
      <c r="D4792" s="24" t="s">
        <v>128</v>
      </c>
      <c r="E4792" s="24" t="s">
        <v>16303</v>
      </c>
      <c r="F4792" s="24" t="s">
        <v>3052</v>
      </c>
      <c r="G4792" s="24" t="s">
        <v>128</v>
      </c>
      <c r="H4792" s="25" t="s">
        <v>16304</v>
      </c>
      <c r="I4792" s="24" t="s">
        <v>23</v>
      </c>
      <c r="J4792" s="24" t="s">
        <v>3048</v>
      </c>
      <c r="K4792" s="26">
        <v>46111</v>
      </c>
      <c r="L4792" s="26">
        <v>46111</v>
      </c>
      <c r="M4792" s="26">
        <v>46111</v>
      </c>
      <c r="N4792" s="24"/>
      <c r="O4792" s="26">
        <v>46111</v>
      </c>
      <c r="P4792" s="24" t="s">
        <v>3968</v>
      </c>
      <c r="Q4792" s="24" t="s">
        <v>3969</v>
      </c>
      <c r="R4792" s="24" t="s">
        <v>988</v>
      </c>
    </row>
    <row r="4793" spans="1:18" ht="40.200000000000003">
      <c r="A4793" s="24">
        <v>4792</v>
      </c>
      <c r="B4793" s="24" t="s">
        <v>16305</v>
      </c>
      <c r="C4793" s="29">
        <v>202641040163</v>
      </c>
      <c r="D4793" s="24" t="s">
        <v>128</v>
      </c>
      <c r="E4793" s="24" t="s">
        <v>16306</v>
      </c>
      <c r="F4793" s="24" t="s">
        <v>3052</v>
      </c>
      <c r="G4793" s="24" t="s">
        <v>128</v>
      </c>
      <c r="H4793" s="25" t="s">
        <v>16307</v>
      </c>
      <c r="I4793" s="24" t="s">
        <v>23</v>
      </c>
      <c r="J4793" s="24" t="s">
        <v>3048</v>
      </c>
      <c r="K4793" s="26">
        <v>46111</v>
      </c>
      <c r="L4793" s="26">
        <v>46111</v>
      </c>
      <c r="M4793" s="26">
        <v>46111</v>
      </c>
      <c r="N4793" s="24"/>
      <c r="O4793" s="26">
        <v>46111</v>
      </c>
      <c r="P4793" s="24" t="s">
        <v>3168</v>
      </c>
      <c r="Q4793" s="24" t="s">
        <v>3050</v>
      </c>
      <c r="R4793" s="24" t="s">
        <v>988</v>
      </c>
    </row>
    <row r="4794" spans="1:18" ht="66.599999999999994">
      <c r="A4794" s="24">
        <v>4793</v>
      </c>
      <c r="B4794" s="24" t="s">
        <v>2526</v>
      </c>
      <c r="C4794" s="29">
        <v>202611040300</v>
      </c>
      <c r="D4794" s="24" t="s">
        <v>471</v>
      </c>
      <c r="E4794" s="24" t="s">
        <v>649</v>
      </c>
      <c r="F4794" s="24" t="s">
        <v>3052</v>
      </c>
      <c r="G4794" s="24" t="s">
        <v>16308</v>
      </c>
      <c r="H4794" s="25" t="s">
        <v>16309</v>
      </c>
      <c r="I4794" s="24" t="s">
        <v>3152</v>
      </c>
      <c r="J4794" s="24" t="s">
        <v>3048</v>
      </c>
      <c r="K4794" s="26">
        <v>46087</v>
      </c>
      <c r="L4794" s="26">
        <v>46111</v>
      </c>
      <c r="M4794" s="26">
        <v>46111</v>
      </c>
      <c r="N4794" s="26">
        <v>47056</v>
      </c>
      <c r="O4794" s="24"/>
      <c r="P4794" s="24" t="s">
        <v>3583</v>
      </c>
      <c r="Q4794" s="24" t="s">
        <v>3584</v>
      </c>
      <c r="R4794" s="24" t="s">
        <v>968</v>
      </c>
    </row>
    <row r="4795" spans="1:18" ht="53.4">
      <c r="A4795" s="24">
        <v>4794</v>
      </c>
      <c r="B4795" s="24" t="s">
        <v>16310</v>
      </c>
      <c r="C4795" s="29">
        <v>202631040017</v>
      </c>
      <c r="D4795" s="24" t="s">
        <v>38</v>
      </c>
      <c r="E4795" s="24" t="s">
        <v>16311</v>
      </c>
      <c r="F4795" s="24" t="s">
        <v>3052</v>
      </c>
      <c r="G4795" s="24" t="s">
        <v>38</v>
      </c>
      <c r="H4795" s="25" t="s">
        <v>16312</v>
      </c>
      <c r="I4795" s="24" t="s">
        <v>23</v>
      </c>
      <c r="J4795" s="24" t="s">
        <v>3048</v>
      </c>
      <c r="K4795" s="26">
        <v>46066</v>
      </c>
      <c r="L4795" s="26">
        <v>46111</v>
      </c>
      <c r="M4795" s="26">
        <v>46111</v>
      </c>
      <c r="N4795" s="24"/>
      <c r="O4795" s="26">
        <v>46111</v>
      </c>
      <c r="P4795" s="24" t="s">
        <v>3704</v>
      </c>
      <c r="Q4795" s="24" t="s">
        <v>3705</v>
      </c>
      <c r="R4795" s="24" t="s">
        <v>988</v>
      </c>
    </row>
    <row r="4796" spans="1:18" ht="53.4">
      <c r="A4796" s="24">
        <v>4795</v>
      </c>
      <c r="B4796" s="24" t="s">
        <v>16313</v>
      </c>
      <c r="C4796" s="29">
        <v>202631040142</v>
      </c>
      <c r="D4796" s="24" t="s">
        <v>38</v>
      </c>
      <c r="E4796" s="24" t="s">
        <v>649</v>
      </c>
      <c r="F4796" s="24" t="s">
        <v>3052</v>
      </c>
      <c r="G4796" s="24" t="s">
        <v>38</v>
      </c>
      <c r="H4796" s="25" t="s">
        <v>16314</v>
      </c>
      <c r="I4796" s="24" t="s">
        <v>23</v>
      </c>
      <c r="J4796" s="24" t="s">
        <v>3048</v>
      </c>
      <c r="K4796" s="26">
        <v>46069</v>
      </c>
      <c r="L4796" s="26">
        <v>46111</v>
      </c>
      <c r="M4796" s="26">
        <v>46111</v>
      </c>
      <c r="N4796" s="24"/>
      <c r="O4796" s="26">
        <v>46111</v>
      </c>
      <c r="P4796" s="24" t="s">
        <v>3933</v>
      </c>
      <c r="Q4796" s="24" t="s">
        <v>3934</v>
      </c>
      <c r="R4796" s="24" t="s">
        <v>988</v>
      </c>
    </row>
    <row r="4797" spans="1:18" ht="66.599999999999994">
      <c r="A4797" s="24">
        <v>4796</v>
      </c>
      <c r="B4797" s="24" t="s">
        <v>16315</v>
      </c>
      <c r="C4797" s="29">
        <v>202631039656</v>
      </c>
      <c r="D4797" s="24" t="s">
        <v>38</v>
      </c>
      <c r="E4797" s="24" t="s">
        <v>16316</v>
      </c>
      <c r="F4797" s="24" t="s">
        <v>3052</v>
      </c>
      <c r="G4797" s="24" t="s">
        <v>38</v>
      </c>
      <c r="H4797" s="25" t="s">
        <v>16317</v>
      </c>
      <c r="I4797" s="24" t="s">
        <v>23</v>
      </c>
      <c r="J4797" s="24" t="s">
        <v>3048</v>
      </c>
      <c r="K4797" s="26">
        <v>46072</v>
      </c>
      <c r="L4797" s="26">
        <v>46111</v>
      </c>
      <c r="M4797" s="26">
        <v>46111</v>
      </c>
      <c r="N4797" s="24"/>
      <c r="O4797" s="26">
        <v>46111</v>
      </c>
      <c r="P4797" s="24" t="s">
        <v>3069</v>
      </c>
      <c r="Q4797" s="24" t="s">
        <v>3070</v>
      </c>
      <c r="R4797" s="24" t="s">
        <v>988</v>
      </c>
    </row>
    <row r="4798" spans="1:18" ht="53.4">
      <c r="A4798" s="24">
        <v>4797</v>
      </c>
      <c r="B4798" s="24" t="s">
        <v>16318</v>
      </c>
      <c r="C4798" s="29">
        <v>202631040287</v>
      </c>
      <c r="D4798" s="24" t="s">
        <v>38</v>
      </c>
      <c r="E4798" s="24" t="s">
        <v>16319</v>
      </c>
      <c r="F4798" s="24" t="s">
        <v>3052</v>
      </c>
      <c r="G4798" s="24" t="s">
        <v>38</v>
      </c>
      <c r="H4798" s="25" t="s">
        <v>16320</v>
      </c>
      <c r="I4798" s="24" t="s">
        <v>23</v>
      </c>
      <c r="J4798" s="24" t="s">
        <v>3048</v>
      </c>
      <c r="K4798" s="26">
        <v>46078</v>
      </c>
      <c r="L4798" s="26">
        <v>46111</v>
      </c>
      <c r="M4798" s="26">
        <v>46111</v>
      </c>
      <c r="N4798" s="24"/>
      <c r="O4798" s="26">
        <v>46111</v>
      </c>
      <c r="P4798" s="24" t="s">
        <v>16321</v>
      </c>
      <c r="Q4798" s="24" t="s">
        <v>3934</v>
      </c>
      <c r="R4798" s="24" t="s">
        <v>988</v>
      </c>
    </row>
    <row r="4799" spans="1:18" ht="40.200000000000003">
      <c r="A4799" s="24">
        <v>4798</v>
      </c>
      <c r="B4799" s="24" t="s">
        <v>16322</v>
      </c>
      <c r="C4799" s="29">
        <v>202631040145</v>
      </c>
      <c r="D4799" s="24" t="s">
        <v>38</v>
      </c>
      <c r="E4799" s="24" t="s">
        <v>16323</v>
      </c>
      <c r="F4799" s="24" t="s">
        <v>3052</v>
      </c>
      <c r="G4799" s="24" t="s">
        <v>38</v>
      </c>
      <c r="H4799" s="25" t="s">
        <v>16324</v>
      </c>
      <c r="I4799" s="24" t="s">
        <v>23</v>
      </c>
      <c r="J4799" s="24" t="s">
        <v>3048</v>
      </c>
      <c r="K4799" s="26">
        <v>46017</v>
      </c>
      <c r="L4799" s="26">
        <v>46111</v>
      </c>
      <c r="M4799" s="26">
        <v>46111</v>
      </c>
      <c r="N4799" s="24"/>
      <c r="O4799" s="26">
        <v>46111</v>
      </c>
      <c r="P4799" s="24" t="s">
        <v>3120</v>
      </c>
      <c r="Q4799" s="24" t="s">
        <v>3121</v>
      </c>
      <c r="R4799" s="24" t="s">
        <v>988</v>
      </c>
    </row>
    <row r="4800" spans="1:18" ht="53.4">
      <c r="A4800" s="24">
        <v>4799</v>
      </c>
      <c r="B4800" s="24" t="s">
        <v>16325</v>
      </c>
      <c r="C4800" s="29">
        <v>202631040305</v>
      </c>
      <c r="D4800" s="24" t="s">
        <v>38</v>
      </c>
      <c r="E4800" s="24" t="s">
        <v>16326</v>
      </c>
      <c r="F4800" s="24" t="s">
        <v>3052</v>
      </c>
      <c r="G4800" s="24" t="s">
        <v>38</v>
      </c>
      <c r="H4800" s="25" t="s">
        <v>16327</v>
      </c>
      <c r="I4800" s="24" t="s">
        <v>23</v>
      </c>
      <c r="J4800" s="24" t="s">
        <v>3048</v>
      </c>
      <c r="K4800" s="26">
        <v>46028</v>
      </c>
      <c r="L4800" s="26">
        <v>46111</v>
      </c>
      <c r="M4800" s="26">
        <v>46111</v>
      </c>
      <c r="N4800" s="24"/>
      <c r="O4800" s="26">
        <v>46111</v>
      </c>
      <c r="P4800" s="24" t="s">
        <v>3120</v>
      </c>
      <c r="Q4800" s="24" t="s">
        <v>3121</v>
      </c>
      <c r="R4800" s="24" t="s">
        <v>988</v>
      </c>
    </row>
    <row r="4801" spans="1:18" ht="40.200000000000003">
      <c r="A4801" s="24">
        <v>4800</v>
      </c>
      <c r="B4801" s="24" t="s">
        <v>16328</v>
      </c>
      <c r="C4801" s="29">
        <v>202631039838</v>
      </c>
      <c r="D4801" s="24" t="s">
        <v>38</v>
      </c>
      <c r="E4801" s="24" t="s">
        <v>16329</v>
      </c>
      <c r="F4801" s="24" t="s">
        <v>3052</v>
      </c>
      <c r="G4801" s="24" t="s">
        <v>38</v>
      </c>
      <c r="H4801" s="25" t="s">
        <v>16330</v>
      </c>
      <c r="I4801" s="24" t="s">
        <v>23</v>
      </c>
      <c r="J4801" s="24" t="s">
        <v>3048</v>
      </c>
      <c r="K4801" s="26">
        <v>46024</v>
      </c>
      <c r="L4801" s="26">
        <v>46111</v>
      </c>
      <c r="M4801" s="26">
        <v>46111</v>
      </c>
      <c r="N4801" s="24"/>
      <c r="O4801" s="26">
        <v>46111</v>
      </c>
      <c r="P4801" s="24" t="s">
        <v>3414</v>
      </c>
      <c r="Q4801" s="24" t="s">
        <v>3415</v>
      </c>
      <c r="R4801" s="24" t="s">
        <v>988</v>
      </c>
    </row>
    <row r="4802" spans="1:18" ht="53.4">
      <c r="A4802" s="24">
        <v>4801</v>
      </c>
      <c r="B4802" s="24" t="s">
        <v>16331</v>
      </c>
      <c r="C4802" s="29">
        <v>202631039441</v>
      </c>
      <c r="D4802" s="24" t="s">
        <v>38</v>
      </c>
      <c r="E4802" s="24" t="s">
        <v>649</v>
      </c>
      <c r="F4802" s="24" t="s">
        <v>3052</v>
      </c>
      <c r="G4802" s="24" t="s">
        <v>38</v>
      </c>
      <c r="H4802" s="25" t="s">
        <v>16332</v>
      </c>
      <c r="I4802" s="24" t="s">
        <v>23</v>
      </c>
      <c r="J4802" s="24" t="s">
        <v>3048</v>
      </c>
      <c r="K4802" s="26">
        <v>46021</v>
      </c>
      <c r="L4802" s="26">
        <v>46111</v>
      </c>
      <c r="M4802" s="26">
        <v>46111</v>
      </c>
      <c r="N4802" s="24"/>
      <c r="O4802" s="26">
        <v>46111</v>
      </c>
      <c r="P4802" s="24" t="s">
        <v>3388</v>
      </c>
      <c r="Q4802" s="24" t="s">
        <v>3389</v>
      </c>
      <c r="R4802" s="24" t="s">
        <v>988</v>
      </c>
    </row>
    <row r="4803" spans="1:18" ht="53.4">
      <c r="A4803" s="24">
        <v>4802</v>
      </c>
      <c r="B4803" s="24" t="s">
        <v>16333</v>
      </c>
      <c r="C4803" s="29">
        <v>202631039416</v>
      </c>
      <c r="D4803" s="24" t="s">
        <v>38</v>
      </c>
      <c r="E4803" s="24" t="s">
        <v>649</v>
      </c>
      <c r="F4803" s="24" t="s">
        <v>3052</v>
      </c>
      <c r="G4803" s="24" t="s">
        <v>38</v>
      </c>
      <c r="H4803" s="25" t="s">
        <v>16334</v>
      </c>
      <c r="I4803" s="24" t="s">
        <v>23</v>
      </c>
      <c r="J4803" s="24" t="s">
        <v>3048</v>
      </c>
      <c r="K4803" s="26">
        <v>46021</v>
      </c>
      <c r="L4803" s="26">
        <v>46111</v>
      </c>
      <c r="M4803" s="26">
        <v>46111</v>
      </c>
      <c r="N4803" s="24"/>
      <c r="O4803" s="26">
        <v>46111</v>
      </c>
      <c r="P4803" s="24" t="s">
        <v>3224</v>
      </c>
      <c r="Q4803" s="24" t="s">
        <v>3225</v>
      </c>
      <c r="R4803" s="24" t="s">
        <v>988</v>
      </c>
    </row>
    <row r="4804" spans="1:18" ht="53.4">
      <c r="A4804" s="24">
        <v>4803</v>
      </c>
      <c r="B4804" s="24" t="s">
        <v>16335</v>
      </c>
      <c r="C4804" s="29">
        <v>202631039866</v>
      </c>
      <c r="D4804" s="24" t="s">
        <v>38</v>
      </c>
      <c r="E4804" s="24" t="s">
        <v>649</v>
      </c>
      <c r="F4804" s="24" t="s">
        <v>3052</v>
      </c>
      <c r="G4804" s="24" t="s">
        <v>38</v>
      </c>
      <c r="H4804" s="25" t="s">
        <v>16336</v>
      </c>
      <c r="I4804" s="24" t="s">
        <v>23</v>
      </c>
      <c r="J4804" s="24" t="s">
        <v>3048</v>
      </c>
      <c r="K4804" s="26">
        <v>46021</v>
      </c>
      <c r="L4804" s="26">
        <v>46111</v>
      </c>
      <c r="M4804" s="26">
        <v>46111</v>
      </c>
      <c r="N4804" s="24"/>
      <c r="O4804" s="26">
        <v>46111</v>
      </c>
      <c r="P4804" s="24" t="s">
        <v>3414</v>
      </c>
      <c r="Q4804" s="24" t="s">
        <v>3415</v>
      </c>
      <c r="R4804" s="24" t="s">
        <v>988</v>
      </c>
    </row>
    <row r="4805" spans="1:18" ht="53.4">
      <c r="A4805" s="24">
        <v>4804</v>
      </c>
      <c r="B4805" s="24" t="s">
        <v>16337</v>
      </c>
      <c r="C4805" s="29">
        <v>202617039496</v>
      </c>
      <c r="D4805" s="24" t="s">
        <v>35</v>
      </c>
      <c r="E4805" s="24" t="s">
        <v>16338</v>
      </c>
      <c r="F4805" s="24" t="s">
        <v>3091</v>
      </c>
      <c r="G4805" s="24" t="s">
        <v>3213</v>
      </c>
      <c r="H4805" s="25" t="s">
        <v>16339</v>
      </c>
      <c r="I4805" s="24"/>
      <c r="J4805" s="24" t="s">
        <v>3048</v>
      </c>
      <c r="K4805" s="26">
        <v>46106</v>
      </c>
      <c r="L4805" s="26">
        <v>45169</v>
      </c>
      <c r="M4805" s="26">
        <v>46111</v>
      </c>
      <c r="N4805" s="24"/>
      <c r="O4805" s="26">
        <v>46111</v>
      </c>
      <c r="P4805" s="24" t="s">
        <v>3634</v>
      </c>
      <c r="Q4805" s="24" t="s">
        <v>3322</v>
      </c>
      <c r="R4805" s="24" t="s">
        <v>988</v>
      </c>
    </row>
    <row r="4806" spans="1:18" ht="53.4">
      <c r="A4806" s="24">
        <v>4805</v>
      </c>
      <c r="B4806" s="24" t="s">
        <v>16340</v>
      </c>
      <c r="C4806" s="29">
        <v>202631040258</v>
      </c>
      <c r="D4806" s="24" t="s">
        <v>38</v>
      </c>
      <c r="E4806" s="24" t="s">
        <v>16341</v>
      </c>
      <c r="F4806" s="24" t="s">
        <v>3052</v>
      </c>
      <c r="G4806" s="24" t="s">
        <v>38</v>
      </c>
      <c r="H4806" s="25" t="s">
        <v>16336</v>
      </c>
      <c r="I4806" s="24" t="s">
        <v>23</v>
      </c>
      <c r="J4806" s="24" t="s">
        <v>3048</v>
      </c>
      <c r="K4806" s="26">
        <v>45861</v>
      </c>
      <c r="L4806" s="26">
        <v>46111</v>
      </c>
      <c r="M4806" s="26">
        <v>46111</v>
      </c>
      <c r="N4806" s="24"/>
      <c r="O4806" s="26">
        <v>46111</v>
      </c>
      <c r="P4806" s="24" t="s">
        <v>3278</v>
      </c>
      <c r="Q4806" s="24" t="s">
        <v>3279</v>
      </c>
      <c r="R4806" s="24" t="s">
        <v>988</v>
      </c>
    </row>
    <row r="4807" spans="1:18" ht="53.4">
      <c r="A4807" s="24">
        <v>4806</v>
      </c>
      <c r="B4807" s="24" t="s">
        <v>16342</v>
      </c>
      <c r="C4807" s="29">
        <v>202631040164</v>
      </c>
      <c r="D4807" s="24" t="s">
        <v>38</v>
      </c>
      <c r="E4807" s="24" t="s">
        <v>16343</v>
      </c>
      <c r="F4807" s="24" t="s">
        <v>3052</v>
      </c>
      <c r="G4807" s="24" t="s">
        <v>38</v>
      </c>
      <c r="H4807" s="25" t="s">
        <v>16344</v>
      </c>
      <c r="I4807" s="24" t="s">
        <v>23</v>
      </c>
      <c r="J4807" s="24" t="s">
        <v>3048</v>
      </c>
      <c r="K4807" s="26">
        <v>45861</v>
      </c>
      <c r="L4807" s="26">
        <v>46111</v>
      </c>
      <c r="M4807" s="26">
        <v>46111</v>
      </c>
      <c r="N4807" s="24"/>
      <c r="O4807" s="26">
        <v>46111</v>
      </c>
      <c r="P4807" s="24" t="s">
        <v>3352</v>
      </c>
      <c r="Q4807" s="24" t="s">
        <v>3216</v>
      </c>
      <c r="R4807" s="24" t="s">
        <v>988</v>
      </c>
    </row>
    <row r="4808" spans="1:18" ht="40.200000000000003">
      <c r="A4808" s="24">
        <v>4807</v>
      </c>
      <c r="B4808" s="24" t="s">
        <v>16345</v>
      </c>
      <c r="C4808" s="29">
        <v>202617039419</v>
      </c>
      <c r="D4808" s="24" t="s">
        <v>242</v>
      </c>
      <c r="E4808" s="24" t="s">
        <v>16346</v>
      </c>
      <c r="F4808" s="24" t="s">
        <v>4009</v>
      </c>
      <c r="G4808" s="24" t="s">
        <v>6650</v>
      </c>
      <c r="H4808" s="25" t="s">
        <v>16347</v>
      </c>
      <c r="I4808" s="24"/>
      <c r="J4808" s="24" t="s">
        <v>3048</v>
      </c>
      <c r="K4808" s="26">
        <v>46087</v>
      </c>
      <c r="L4808" s="26">
        <v>45187</v>
      </c>
      <c r="M4808" s="26">
        <v>46111</v>
      </c>
      <c r="N4808" s="24"/>
      <c r="O4808" s="26">
        <v>46111</v>
      </c>
      <c r="P4808" s="24" t="s">
        <v>3435</v>
      </c>
      <c r="Q4808" s="24" t="s">
        <v>3159</v>
      </c>
      <c r="R4808" s="24" t="s">
        <v>988</v>
      </c>
    </row>
    <row r="4809" spans="1:18" ht="27">
      <c r="A4809" s="24">
        <v>4808</v>
      </c>
      <c r="B4809" s="24" t="s">
        <v>16348</v>
      </c>
      <c r="C4809" s="29">
        <v>202647039500</v>
      </c>
      <c r="D4809" s="24" t="s">
        <v>90</v>
      </c>
      <c r="E4809" s="24" t="s">
        <v>16349</v>
      </c>
      <c r="F4809" s="24" t="s">
        <v>3045</v>
      </c>
      <c r="G4809" s="24" t="s">
        <v>3046</v>
      </c>
      <c r="H4809" s="25" t="s">
        <v>16350</v>
      </c>
      <c r="I4809" s="24"/>
      <c r="J4809" s="24" t="s">
        <v>3048</v>
      </c>
      <c r="K4809" s="26">
        <v>46059</v>
      </c>
      <c r="L4809" s="26">
        <v>46111</v>
      </c>
      <c r="M4809" s="26">
        <v>46111</v>
      </c>
      <c r="N4809" s="24"/>
      <c r="O4809" s="26">
        <v>46111</v>
      </c>
      <c r="P4809" s="24" t="s">
        <v>3968</v>
      </c>
      <c r="Q4809" s="24" t="s">
        <v>3969</v>
      </c>
      <c r="R4809" s="24" t="s">
        <v>988</v>
      </c>
    </row>
    <row r="4810" spans="1:18" ht="53.4">
      <c r="A4810" s="24">
        <v>4809</v>
      </c>
      <c r="B4810" s="24" t="s">
        <v>16351</v>
      </c>
      <c r="C4810" s="29">
        <v>202617039660</v>
      </c>
      <c r="D4810" s="24" t="s">
        <v>90</v>
      </c>
      <c r="E4810" s="24" t="s">
        <v>16352</v>
      </c>
      <c r="F4810" s="24" t="s">
        <v>3045</v>
      </c>
      <c r="G4810" s="24" t="s">
        <v>16353</v>
      </c>
      <c r="H4810" s="25" t="s">
        <v>16354</v>
      </c>
      <c r="I4810" s="24"/>
      <c r="J4810" s="24" t="s">
        <v>3048</v>
      </c>
      <c r="K4810" s="26">
        <v>46105</v>
      </c>
      <c r="L4810" s="26">
        <v>45197</v>
      </c>
      <c r="M4810" s="26">
        <v>46111</v>
      </c>
      <c r="N4810" s="24"/>
      <c r="O4810" s="26">
        <v>46111</v>
      </c>
      <c r="P4810" s="24" t="s">
        <v>3130</v>
      </c>
      <c r="Q4810" s="24" t="s">
        <v>3131</v>
      </c>
      <c r="R4810" s="24" t="s">
        <v>988</v>
      </c>
    </row>
    <row r="4811" spans="1:18" ht="40.200000000000003">
      <c r="A4811" s="24">
        <v>4810</v>
      </c>
      <c r="B4811" s="24" t="s">
        <v>16355</v>
      </c>
      <c r="C4811" s="29">
        <v>202631039440</v>
      </c>
      <c r="D4811" s="24" t="s">
        <v>38</v>
      </c>
      <c r="E4811" s="24" t="s">
        <v>16356</v>
      </c>
      <c r="F4811" s="24" t="s">
        <v>3052</v>
      </c>
      <c r="G4811" s="24" t="s">
        <v>38</v>
      </c>
      <c r="H4811" s="25" t="s">
        <v>16357</v>
      </c>
      <c r="I4811" s="24" t="s">
        <v>23</v>
      </c>
      <c r="J4811" s="24" t="s">
        <v>3048</v>
      </c>
      <c r="K4811" s="26">
        <v>46108</v>
      </c>
      <c r="L4811" s="26">
        <v>46111</v>
      </c>
      <c r="M4811" s="26">
        <v>46111</v>
      </c>
      <c r="N4811" s="24"/>
      <c r="O4811" s="26">
        <v>46111</v>
      </c>
      <c r="P4811" s="24" t="s">
        <v>3682</v>
      </c>
      <c r="Q4811" s="24" t="s">
        <v>3683</v>
      </c>
      <c r="R4811" s="24" t="s">
        <v>988</v>
      </c>
    </row>
    <row r="4812" spans="1:18" ht="40.200000000000003">
      <c r="A4812" s="24">
        <v>4811</v>
      </c>
      <c r="B4812" s="24" t="s">
        <v>16358</v>
      </c>
      <c r="C4812" s="29">
        <v>202631039397</v>
      </c>
      <c r="D4812" s="24" t="s">
        <v>38</v>
      </c>
      <c r="E4812" s="24" t="s">
        <v>16359</v>
      </c>
      <c r="F4812" s="24" t="s">
        <v>3052</v>
      </c>
      <c r="G4812" s="24" t="s">
        <v>38</v>
      </c>
      <c r="H4812" s="25" t="s">
        <v>16360</v>
      </c>
      <c r="I4812" s="24" t="s">
        <v>23</v>
      </c>
      <c r="J4812" s="24" t="s">
        <v>3048</v>
      </c>
      <c r="K4812" s="26">
        <v>46109</v>
      </c>
      <c r="L4812" s="26">
        <v>46111</v>
      </c>
      <c r="M4812" s="26">
        <v>46111</v>
      </c>
      <c r="N4812" s="24"/>
      <c r="O4812" s="26">
        <v>46111</v>
      </c>
      <c r="P4812" s="24" t="s">
        <v>3388</v>
      </c>
      <c r="Q4812" s="24" t="s">
        <v>3389</v>
      </c>
      <c r="R4812" s="24" t="s">
        <v>988</v>
      </c>
    </row>
    <row r="4813" spans="1:18" ht="40.200000000000003">
      <c r="A4813" s="24">
        <v>4812</v>
      </c>
      <c r="B4813" s="24" t="s">
        <v>16361</v>
      </c>
      <c r="C4813" s="29">
        <v>202631039882</v>
      </c>
      <c r="D4813" s="24" t="s">
        <v>38</v>
      </c>
      <c r="E4813" s="24" t="s">
        <v>16362</v>
      </c>
      <c r="F4813" s="24" t="s">
        <v>3052</v>
      </c>
      <c r="G4813" s="24" t="s">
        <v>38</v>
      </c>
      <c r="H4813" s="25" t="s">
        <v>16363</v>
      </c>
      <c r="I4813" s="24" t="s">
        <v>23</v>
      </c>
      <c r="J4813" s="24" t="s">
        <v>3048</v>
      </c>
      <c r="K4813" s="26">
        <v>46111</v>
      </c>
      <c r="L4813" s="26">
        <v>46111</v>
      </c>
      <c r="M4813" s="26">
        <v>46111</v>
      </c>
      <c r="N4813" s="24"/>
      <c r="O4813" s="26">
        <v>46111</v>
      </c>
      <c r="P4813" s="24" t="s">
        <v>3893</v>
      </c>
      <c r="Q4813" s="24" t="s">
        <v>3894</v>
      </c>
      <c r="R4813" s="24" t="s">
        <v>988</v>
      </c>
    </row>
    <row r="4814" spans="1:18" ht="40.200000000000003">
      <c r="A4814" s="24">
        <v>4813</v>
      </c>
      <c r="B4814" s="24" t="s">
        <v>16364</v>
      </c>
      <c r="C4814" s="29">
        <v>202631039675</v>
      </c>
      <c r="D4814" s="24" t="s">
        <v>38</v>
      </c>
      <c r="E4814" s="24" t="s">
        <v>16365</v>
      </c>
      <c r="F4814" s="24" t="s">
        <v>3052</v>
      </c>
      <c r="G4814" s="24" t="s">
        <v>38</v>
      </c>
      <c r="H4814" s="25" t="s">
        <v>16366</v>
      </c>
      <c r="I4814" s="24" t="s">
        <v>23</v>
      </c>
      <c r="J4814" s="24" t="s">
        <v>3048</v>
      </c>
      <c r="K4814" s="26">
        <v>46111</v>
      </c>
      <c r="L4814" s="26">
        <v>46111</v>
      </c>
      <c r="M4814" s="26">
        <v>46111</v>
      </c>
      <c r="N4814" s="24"/>
      <c r="O4814" s="26">
        <v>46111</v>
      </c>
      <c r="P4814" s="24" t="s">
        <v>3062</v>
      </c>
      <c r="Q4814" s="24" t="s">
        <v>3063</v>
      </c>
      <c r="R4814" s="24" t="s">
        <v>988</v>
      </c>
    </row>
    <row r="4815" spans="1:18" ht="53.4">
      <c r="A4815" s="24">
        <v>4814</v>
      </c>
      <c r="B4815" s="24" t="s">
        <v>2507</v>
      </c>
      <c r="C4815" s="29">
        <v>202641039672</v>
      </c>
      <c r="D4815" s="24" t="s">
        <v>44</v>
      </c>
      <c r="E4815" s="24" t="s">
        <v>2508</v>
      </c>
      <c r="F4815" s="24" t="s">
        <v>3052</v>
      </c>
      <c r="G4815" s="24" t="s">
        <v>3408</v>
      </c>
      <c r="H4815" s="25" t="s">
        <v>16367</v>
      </c>
      <c r="I4815" s="24" t="s">
        <v>3152</v>
      </c>
      <c r="J4815" s="24" t="s">
        <v>3334</v>
      </c>
      <c r="K4815" s="26">
        <v>45819</v>
      </c>
      <c r="L4815" s="26">
        <v>46111</v>
      </c>
      <c r="M4815" s="26">
        <v>46111</v>
      </c>
      <c r="N4815" s="26">
        <v>47056</v>
      </c>
      <c r="O4815" s="24"/>
      <c r="P4815" s="24" t="s">
        <v>3695</v>
      </c>
      <c r="Q4815" s="24" t="s">
        <v>3085</v>
      </c>
      <c r="R4815" s="24" t="s">
        <v>968</v>
      </c>
    </row>
    <row r="4816" spans="1:18" ht="53.4">
      <c r="A4816" s="24">
        <v>4815</v>
      </c>
      <c r="B4816" s="24" t="s">
        <v>2514</v>
      </c>
      <c r="C4816" s="29">
        <v>202641040144</v>
      </c>
      <c r="D4816" s="24" t="s">
        <v>44</v>
      </c>
      <c r="E4816" s="24" t="s">
        <v>2515</v>
      </c>
      <c r="F4816" s="24" t="s">
        <v>3052</v>
      </c>
      <c r="G4816" s="24" t="s">
        <v>3408</v>
      </c>
      <c r="H4816" s="25" t="s">
        <v>16368</v>
      </c>
      <c r="I4816" s="24" t="s">
        <v>3152</v>
      </c>
      <c r="J4816" s="24" t="s">
        <v>3334</v>
      </c>
      <c r="K4816" s="26">
        <v>46101</v>
      </c>
      <c r="L4816" s="26">
        <v>46111</v>
      </c>
      <c r="M4816" s="26">
        <v>46111</v>
      </c>
      <c r="N4816" s="26">
        <v>47056</v>
      </c>
      <c r="O4816" s="24"/>
      <c r="P4816" s="24" t="s">
        <v>3248</v>
      </c>
      <c r="Q4816" s="24" t="s">
        <v>3249</v>
      </c>
      <c r="R4816" s="24" t="s">
        <v>968</v>
      </c>
    </row>
    <row r="4817" spans="1:18" ht="66.599999999999994">
      <c r="A4817" s="24">
        <v>4816</v>
      </c>
      <c r="B4817" s="24" t="s">
        <v>2516</v>
      </c>
      <c r="C4817" s="29">
        <v>202641039867</v>
      </c>
      <c r="D4817" s="24" t="s">
        <v>44</v>
      </c>
      <c r="E4817" s="24" t="s">
        <v>2517</v>
      </c>
      <c r="F4817" s="24" t="s">
        <v>3052</v>
      </c>
      <c r="G4817" s="24" t="s">
        <v>3408</v>
      </c>
      <c r="H4817" s="25" t="s">
        <v>16369</v>
      </c>
      <c r="I4817" s="24" t="s">
        <v>3152</v>
      </c>
      <c r="J4817" s="24" t="s">
        <v>3334</v>
      </c>
      <c r="K4817" s="26">
        <v>46101</v>
      </c>
      <c r="L4817" s="26">
        <v>46111</v>
      </c>
      <c r="M4817" s="26">
        <v>46111</v>
      </c>
      <c r="N4817" s="26">
        <v>47056</v>
      </c>
      <c r="O4817" s="24"/>
      <c r="P4817" s="24" t="s">
        <v>3233</v>
      </c>
      <c r="Q4817" s="24" t="s">
        <v>3234</v>
      </c>
      <c r="R4817" s="24" t="s">
        <v>968</v>
      </c>
    </row>
    <row r="4818" spans="1:18" ht="53.4">
      <c r="A4818" s="24">
        <v>4817</v>
      </c>
      <c r="B4818" s="24" t="s">
        <v>16370</v>
      </c>
      <c r="C4818" s="29">
        <v>202617039671</v>
      </c>
      <c r="D4818" s="24" t="s">
        <v>137</v>
      </c>
      <c r="E4818" s="24" t="s">
        <v>16371</v>
      </c>
      <c r="F4818" s="24" t="s">
        <v>3312</v>
      </c>
      <c r="G4818" s="24" t="s">
        <v>16190</v>
      </c>
      <c r="H4818" s="25" t="s">
        <v>16372</v>
      </c>
      <c r="I4818" s="24"/>
      <c r="J4818" s="24" t="s">
        <v>3048</v>
      </c>
      <c r="K4818" s="26">
        <v>46066</v>
      </c>
      <c r="L4818" s="26">
        <v>45201</v>
      </c>
      <c r="M4818" s="26">
        <v>46111</v>
      </c>
      <c r="N4818" s="24"/>
      <c r="O4818" s="26">
        <v>46111</v>
      </c>
      <c r="P4818" s="24" t="s">
        <v>3130</v>
      </c>
      <c r="Q4818" s="24" t="s">
        <v>3131</v>
      </c>
      <c r="R4818" s="24" t="s">
        <v>988</v>
      </c>
    </row>
    <row r="4819" spans="1:18" ht="66.599999999999994">
      <c r="A4819" s="24">
        <v>4818</v>
      </c>
      <c r="B4819" s="24" t="s">
        <v>16373</v>
      </c>
      <c r="C4819" s="29">
        <v>202617039565</v>
      </c>
      <c r="D4819" s="24" t="s">
        <v>67</v>
      </c>
      <c r="E4819" s="24" t="s">
        <v>16374</v>
      </c>
      <c r="F4819" s="24" t="s">
        <v>3091</v>
      </c>
      <c r="G4819" s="24" t="s">
        <v>8996</v>
      </c>
      <c r="H4819" s="25" t="s">
        <v>16375</v>
      </c>
      <c r="I4819" s="24"/>
      <c r="J4819" s="24" t="s">
        <v>3048</v>
      </c>
      <c r="K4819" s="26">
        <v>46059</v>
      </c>
      <c r="L4819" s="26">
        <v>45169</v>
      </c>
      <c r="M4819" s="26">
        <v>46111</v>
      </c>
      <c r="N4819" s="24"/>
      <c r="O4819" s="26">
        <v>46111</v>
      </c>
      <c r="P4819" s="24" t="s">
        <v>3248</v>
      </c>
      <c r="Q4819" s="24" t="s">
        <v>3249</v>
      </c>
      <c r="R4819" s="24" t="s">
        <v>988</v>
      </c>
    </row>
    <row r="4820" spans="1:18" ht="40.200000000000003">
      <c r="A4820" s="24">
        <v>4819</v>
      </c>
      <c r="B4820" s="24" t="s">
        <v>16376</v>
      </c>
      <c r="C4820" s="29">
        <v>202617039378</v>
      </c>
      <c r="D4820" s="24" t="s">
        <v>50</v>
      </c>
      <c r="E4820" s="24" t="s">
        <v>16377</v>
      </c>
      <c r="F4820" s="24" t="s">
        <v>3066</v>
      </c>
      <c r="G4820" s="24" t="s">
        <v>3319</v>
      </c>
      <c r="H4820" s="25" t="s">
        <v>16378</v>
      </c>
      <c r="I4820" s="24"/>
      <c r="J4820" s="24" t="s">
        <v>3048</v>
      </c>
      <c r="K4820" s="26">
        <v>46022</v>
      </c>
      <c r="L4820" s="26">
        <v>45174</v>
      </c>
      <c r="M4820" s="26">
        <v>46111</v>
      </c>
      <c r="N4820" s="24"/>
      <c r="O4820" s="26">
        <v>46111</v>
      </c>
      <c r="P4820" s="24" t="s">
        <v>3968</v>
      </c>
      <c r="Q4820" s="24" t="s">
        <v>3969</v>
      </c>
      <c r="R4820" s="24" t="s">
        <v>988</v>
      </c>
    </row>
    <row r="4821" spans="1:18" ht="40.200000000000003">
      <c r="A4821" s="24">
        <v>4820</v>
      </c>
      <c r="B4821" s="24" t="s">
        <v>16379</v>
      </c>
      <c r="C4821" s="29">
        <v>202617039282</v>
      </c>
      <c r="D4821" s="24" t="s">
        <v>123</v>
      </c>
      <c r="E4821" s="24" t="s">
        <v>16380</v>
      </c>
      <c r="F4821" s="24" t="s">
        <v>3045</v>
      </c>
      <c r="G4821" s="24" t="s">
        <v>4679</v>
      </c>
      <c r="H4821" s="25" t="s">
        <v>16381</v>
      </c>
      <c r="I4821" s="24"/>
      <c r="J4821" s="24" t="s">
        <v>3048</v>
      </c>
      <c r="K4821" s="26">
        <v>46057</v>
      </c>
      <c r="L4821" s="26">
        <v>45232</v>
      </c>
      <c r="M4821" s="26">
        <v>46111</v>
      </c>
      <c r="N4821" s="24"/>
      <c r="O4821" s="26">
        <v>46111</v>
      </c>
      <c r="P4821" s="24" t="s">
        <v>3435</v>
      </c>
      <c r="Q4821" s="24" t="s">
        <v>3159</v>
      </c>
      <c r="R4821" s="24" t="s">
        <v>988</v>
      </c>
    </row>
    <row r="4822" spans="1:18" ht="40.200000000000003">
      <c r="A4822" s="24">
        <v>4821</v>
      </c>
      <c r="B4822" s="24" t="s">
        <v>16382</v>
      </c>
      <c r="C4822" s="29">
        <v>202621039946</v>
      </c>
      <c r="D4822" s="24" t="s">
        <v>41</v>
      </c>
      <c r="E4822" s="24" t="s">
        <v>16383</v>
      </c>
      <c r="F4822" s="24" t="s">
        <v>3052</v>
      </c>
      <c r="G4822" s="24" t="s">
        <v>41</v>
      </c>
      <c r="H4822" s="25" t="s">
        <v>16384</v>
      </c>
      <c r="I4822" s="24" t="s">
        <v>23</v>
      </c>
      <c r="J4822" s="24" t="s">
        <v>3048</v>
      </c>
      <c r="K4822" s="26">
        <v>46086</v>
      </c>
      <c r="L4822" s="26">
        <v>46111</v>
      </c>
      <c r="M4822" s="26">
        <v>46111</v>
      </c>
      <c r="N4822" s="24"/>
      <c r="O4822" s="26">
        <v>46111</v>
      </c>
      <c r="P4822" s="24" t="s">
        <v>7101</v>
      </c>
      <c r="Q4822" s="24" t="s">
        <v>3225</v>
      </c>
      <c r="R4822" s="24" t="s">
        <v>988</v>
      </c>
    </row>
    <row r="4823" spans="1:18" ht="27">
      <c r="A4823" s="24">
        <v>4822</v>
      </c>
      <c r="B4823" s="24" t="s">
        <v>16385</v>
      </c>
      <c r="C4823" s="29">
        <v>202621039967</v>
      </c>
      <c r="D4823" s="24" t="s">
        <v>41</v>
      </c>
      <c r="E4823" s="24" t="s">
        <v>16386</v>
      </c>
      <c r="F4823" s="24" t="s">
        <v>3052</v>
      </c>
      <c r="G4823" s="24" t="s">
        <v>10063</v>
      </c>
      <c r="H4823" s="25" t="s">
        <v>16387</v>
      </c>
      <c r="I4823" s="24" t="s">
        <v>23</v>
      </c>
      <c r="J4823" s="24" t="s">
        <v>3048</v>
      </c>
      <c r="K4823" s="26">
        <v>46087</v>
      </c>
      <c r="L4823" s="26">
        <v>46111</v>
      </c>
      <c r="M4823" s="26">
        <v>46111</v>
      </c>
      <c r="N4823" s="24"/>
      <c r="O4823" s="26">
        <v>46111</v>
      </c>
      <c r="P4823" s="24" t="s">
        <v>3075</v>
      </c>
      <c r="Q4823" s="24" t="s">
        <v>3076</v>
      </c>
      <c r="R4823" s="24" t="s">
        <v>988</v>
      </c>
    </row>
    <row r="4824" spans="1:18" ht="53.4">
      <c r="A4824" s="24">
        <v>4823</v>
      </c>
      <c r="B4824" s="24" t="s">
        <v>16388</v>
      </c>
      <c r="C4824" s="29">
        <v>202621040018</v>
      </c>
      <c r="D4824" s="24" t="s">
        <v>41</v>
      </c>
      <c r="E4824" s="24" t="s">
        <v>16389</v>
      </c>
      <c r="F4824" s="24" t="s">
        <v>3052</v>
      </c>
      <c r="G4824" s="24" t="s">
        <v>41</v>
      </c>
      <c r="H4824" s="25" t="s">
        <v>16390</v>
      </c>
      <c r="I4824" s="24" t="s">
        <v>23</v>
      </c>
      <c r="J4824" s="24" t="s">
        <v>3048</v>
      </c>
      <c r="K4824" s="26">
        <v>46111</v>
      </c>
      <c r="L4824" s="26">
        <v>46111</v>
      </c>
      <c r="M4824" s="26">
        <v>46111</v>
      </c>
      <c r="N4824" s="24"/>
      <c r="O4824" s="26">
        <v>46111</v>
      </c>
      <c r="P4824" s="24" t="s">
        <v>3388</v>
      </c>
      <c r="Q4824" s="24" t="s">
        <v>3389</v>
      </c>
      <c r="R4824" s="24" t="s">
        <v>988</v>
      </c>
    </row>
    <row r="4825" spans="1:18" ht="40.200000000000003">
      <c r="A4825" s="24">
        <v>4824</v>
      </c>
      <c r="B4825" s="24" t="s">
        <v>16391</v>
      </c>
      <c r="C4825" s="29">
        <v>202621039724</v>
      </c>
      <c r="D4825" s="24" t="s">
        <v>41</v>
      </c>
      <c r="E4825" s="24" t="s">
        <v>16392</v>
      </c>
      <c r="F4825" s="24" t="s">
        <v>3052</v>
      </c>
      <c r="G4825" s="24" t="s">
        <v>41</v>
      </c>
      <c r="H4825" s="25" t="s">
        <v>16393</v>
      </c>
      <c r="I4825" s="24" t="s">
        <v>23</v>
      </c>
      <c r="J4825" s="24" t="s">
        <v>3048</v>
      </c>
      <c r="K4825" s="26">
        <v>46111</v>
      </c>
      <c r="L4825" s="26">
        <v>46111</v>
      </c>
      <c r="M4825" s="26">
        <v>46111</v>
      </c>
      <c r="N4825" s="24"/>
      <c r="O4825" s="26">
        <v>46111</v>
      </c>
      <c r="P4825" s="24" t="s">
        <v>3305</v>
      </c>
      <c r="Q4825" s="24" t="s">
        <v>3306</v>
      </c>
      <c r="R4825" s="24" t="s">
        <v>988</v>
      </c>
    </row>
    <row r="4826" spans="1:18" ht="40.200000000000003">
      <c r="A4826" s="24">
        <v>4825</v>
      </c>
      <c r="B4826" s="24" t="s">
        <v>16394</v>
      </c>
      <c r="C4826" s="29">
        <v>202621040235</v>
      </c>
      <c r="D4826" s="24" t="s">
        <v>41</v>
      </c>
      <c r="E4826" s="24" t="s">
        <v>16395</v>
      </c>
      <c r="F4826" s="24" t="s">
        <v>3052</v>
      </c>
      <c r="G4826" s="24" t="s">
        <v>41</v>
      </c>
      <c r="H4826" s="25" t="s">
        <v>16396</v>
      </c>
      <c r="I4826" s="24" t="s">
        <v>23</v>
      </c>
      <c r="J4826" s="24" t="s">
        <v>3048</v>
      </c>
      <c r="K4826" s="26">
        <v>46086</v>
      </c>
      <c r="L4826" s="26">
        <v>46111</v>
      </c>
      <c r="M4826" s="26">
        <v>46111</v>
      </c>
      <c r="N4826" s="24"/>
      <c r="O4826" s="26">
        <v>46111</v>
      </c>
      <c r="P4826" s="24" t="s">
        <v>4491</v>
      </c>
      <c r="Q4826" s="24" t="s">
        <v>3279</v>
      </c>
      <c r="R4826" s="24" t="s">
        <v>988</v>
      </c>
    </row>
    <row r="4827" spans="1:18" ht="40.200000000000003">
      <c r="A4827" s="24">
        <v>4826</v>
      </c>
      <c r="B4827" s="24" t="s">
        <v>16397</v>
      </c>
      <c r="C4827" s="29">
        <v>202621040160</v>
      </c>
      <c r="D4827" s="24" t="s">
        <v>41</v>
      </c>
      <c r="E4827" s="24" t="s">
        <v>16398</v>
      </c>
      <c r="F4827" s="24" t="s">
        <v>3052</v>
      </c>
      <c r="G4827" s="24" t="s">
        <v>41</v>
      </c>
      <c r="H4827" s="25" t="s">
        <v>16399</v>
      </c>
      <c r="I4827" s="24" t="s">
        <v>23</v>
      </c>
      <c r="J4827" s="24" t="s">
        <v>3048</v>
      </c>
      <c r="K4827" s="26">
        <v>46086</v>
      </c>
      <c r="L4827" s="26">
        <v>46111</v>
      </c>
      <c r="M4827" s="26">
        <v>46111</v>
      </c>
      <c r="N4827" s="24"/>
      <c r="O4827" s="26">
        <v>46111</v>
      </c>
      <c r="P4827" s="24" t="s">
        <v>3278</v>
      </c>
      <c r="Q4827" s="24" t="s">
        <v>3279</v>
      </c>
      <c r="R4827" s="24" t="s">
        <v>988</v>
      </c>
    </row>
    <row r="4828" spans="1:18" ht="40.200000000000003">
      <c r="A4828" s="24">
        <v>4827</v>
      </c>
      <c r="B4828" s="24" t="s">
        <v>16400</v>
      </c>
      <c r="C4828" s="29">
        <v>202621039860</v>
      </c>
      <c r="D4828" s="24" t="s">
        <v>41</v>
      </c>
      <c r="E4828" s="24" t="s">
        <v>16401</v>
      </c>
      <c r="F4828" s="24" t="s">
        <v>3052</v>
      </c>
      <c r="G4828" s="24" t="s">
        <v>41</v>
      </c>
      <c r="H4828" s="25" t="s">
        <v>16402</v>
      </c>
      <c r="I4828" s="24" t="s">
        <v>23</v>
      </c>
      <c r="J4828" s="24" t="s">
        <v>3048</v>
      </c>
      <c r="K4828" s="26">
        <v>46086</v>
      </c>
      <c r="L4828" s="26">
        <v>46111</v>
      </c>
      <c r="M4828" s="26">
        <v>46111</v>
      </c>
      <c r="N4828" s="24"/>
      <c r="O4828" s="26">
        <v>46111</v>
      </c>
      <c r="P4828" s="24" t="s">
        <v>3224</v>
      </c>
      <c r="Q4828" s="24" t="s">
        <v>3225</v>
      </c>
      <c r="R4828" s="24" t="s">
        <v>988</v>
      </c>
    </row>
    <row r="4829" spans="1:18" ht="27">
      <c r="A4829" s="24">
        <v>4828</v>
      </c>
      <c r="B4829" s="24" t="s">
        <v>16403</v>
      </c>
      <c r="C4829" s="29">
        <v>202621039719</v>
      </c>
      <c r="D4829" s="24" t="s">
        <v>41</v>
      </c>
      <c r="E4829" s="24" t="s">
        <v>649</v>
      </c>
      <c r="F4829" s="24" t="s">
        <v>3052</v>
      </c>
      <c r="G4829" s="24" t="s">
        <v>41</v>
      </c>
      <c r="H4829" s="25" t="s">
        <v>16404</v>
      </c>
      <c r="I4829" s="24" t="s">
        <v>23</v>
      </c>
      <c r="J4829" s="24" t="s">
        <v>3048</v>
      </c>
      <c r="K4829" s="26">
        <v>46080</v>
      </c>
      <c r="L4829" s="26">
        <v>46111</v>
      </c>
      <c r="M4829" s="26">
        <v>46111</v>
      </c>
      <c r="N4829" s="24"/>
      <c r="O4829" s="26">
        <v>46111</v>
      </c>
      <c r="P4829" s="24" t="s">
        <v>3224</v>
      </c>
      <c r="Q4829" s="24" t="s">
        <v>3225</v>
      </c>
      <c r="R4829" s="24" t="s">
        <v>988</v>
      </c>
    </row>
    <row r="4830" spans="1:18" ht="40.200000000000003">
      <c r="A4830" s="24">
        <v>4829</v>
      </c>
      <c r="B4830" s="24" t="s">
        <v>16405</v>
      </c>
      <c r="C4830" s="29">
        <v>202621039411</v>
      </c>
      <c r="D4830" s="24" t="s">
        <v>41</v>
      </c>
      <c r="E4830" s="24" t="s">
        <v>16406</v>
      </c>
      <c r="F4830" s="24" t="s">
        <v>3052</v>
      </c>
      <c r="G4830" s="24" t="s">
        <v>41</v>
      </c>
      <c r="H4830" s="25" t="s">
        <v>16407</v>
      </c>
      <c r="I4830" s="24" t="s">
        <v>23</v>
      </c>
      <c r="J4830" s="24" t="s">
        <v>3048</v>
      </c>
      <c r="K4830" s="26">
        <v>46070</v>
      </c>
      <c r="L4830" s="26">
        <v>46111</v>
      </c>
      <c r="M4830" s="26">
        <v>46111</v>
      </c>
      <c r="N4830" s="24"/>
      <c r="O4830" s="26">
        <v>46111</v>
      </c>
      <c r="P4830" s="24" t="s">
        <v>3224</v>
      </c>
      <c r="Q4830" s="24" t="s">
        <v>3225</v>
      </c>
      <c r="R4830" s="24" t="s">
        <v>988</v>
      </c>
    </row>
    <row r="4831" spans="1:18" ht="53.4">
      <c r="A4831" s="24">
        <v>4830</v>
      </c>
      <c r="B4831" s="24" t="s">
        <v>16408</v>
      </c>
      <c r="C4831" s="29">
        <v>202621039490</v>
      </c>
      <c r="D4831" s="24" t="s">
        <v>41</v>
      </c>
      <c r="E4831" s="24" t="s">
        <v>16409</v>
      </c>
      <c r="F4831" s="24" t="s">
        <v>3052</v>
      </c>
      <c r="G4831" s="24" t="s">
        <v>41</v>
      </c>
      <c r="H4831" s="25" t="s">
        <v>16410</v>
      </c>
      <c r="I4831" s="24" t="s">
        <v>23</v>
      </c>
      <c r="J4831" s="24" t="s">
        <v>3048</v>
      </c>
      <c r="K4831" s="26">
        <v>46086</v>
      </c>
      <c r="L4831" s="26">
        <v>46111</v>
      </c>
      <c r="M4831" s="26">
        <v>46111</v>
      </c>
      <c r="N4831" s="24"/>
      <c r="O4831" s="26">
        <v>46111</v>
      </c>
      <c r="P4831" s="24" t="s">
        <v>3414</v>
      </c>
      <c r="Q4831" s="24" t="s">
        <v>3415</v>
      </c>
      <c r="R4831" s="24" t="s">
        <v>988</v>
      </c>
    </row>
    <row r="4832" spans="1:18" ht="40.200000000000003">
      <c r="A4832" s="24">
        <v>4831</v>
      </c>
      <c r="B4832" s="24" t="s">
        <v>16411</v>
      </c>
      <c r="C4832" s="29">
        <v>202621039491</v>
      </c>
      <c r="D4832" s="24" t="s">
        <v>41</v>
      </c>
      <c r="E4832" s="24" t="s">
        <v>16412</v>
      </c>
      <c r="F4832" s="24" t="s">
        <v>3052</v>
      </c>
      <c r="G4832" s="24" t="s">
        <v>41</v>
      </c>
      <c r="H4832" s="25" t="s">
        <v>16413</v>
      </c>
      <c r="I4832" s="24" t="s">
        <v>23</v>
      </c>
      <c r="J4832" s="24" t="s">
        <v>3048</v>
      </c>
      <c r="K4832" s="26">
        <v>46086</v>
      </c>
      <c r="L4832" s="26">
        <v>46111</v>
      </c>
      <c r="M4832" s="26">
        <v>46111</v>
      </c>
      <c r="N4832" s="24"/>
      <c r="O4832" s="26">
        <v>46111</v>
      </c>
      <c r="P4832" s="24" t="s">
        <v>3404</v>
      </c>
      <c r="Q4832" s="24" t="s">
        <v>3405</v>
      </c>
      <c r="R4832" s="24" t="s">
        <v>988</v>
      </c>
    </row>
    <row r="4833" spans="1:18" ht="40.200000000000003">
      <c r="A4833" s="24">
        <v>4832</v>
      </c>
      <c r="B4833" s="24" t="s">
        <v>16414</v>
      </c>
      <c r="C4833" s="29">
        <v>202621039539</v>
      </c>
      <c r="D4833" s="24" t="s">
        <v>41</v>
      </c>
      <c r="E4833" s="24" t="s">
        <v>16415</v>
      </c>
      <c r="F4833" s="24" t="s">
        <v>3052</v>
      </c>
      <c r="G4833" s="24" t="s">
        <v>41</v>
      </c>
      <c r="H4833" s="25" t="s">
        <v>16416</v>
      </c>
      <c r="I4833" s="24" t="s">
        <v>23</v>
      </c>
      <c r="J4833" s="24" t="s">
        <v>3048</v>
      </c>
      <c r="K4833" s="26">
        <v>46086</v>
      </c>
      <c r="L4833" s="26">
        <v>46111</v>
      </c>
      <c r="M4833" s="26">
        <v>46111</v>
      </c>
      <c r="N4833" s="24"/>
      <c r="O4833" s="26">
        <v>46111</v>
      </c>
      <c r="P4833" s="24" t="s">
        <v>3410</v>
      </c>
      <c r="Q4833" s="24" t="s">
        <v>3150</v>
      </c>
      <c r="R4833" s="24" t="s">
        <v>988</v>
      </c>
    </row>
    <row r="4834" spans="1:18" ht="40.200000000000003">
      <c r="A4834" s="24">
        <v>4833</v>
      </c>
      <c r="B4834" s="24" t="s">
        <v>2518</v>
      </c>
      <c r="C4834" s="29">
        <v>202621040260</v>
      </c>
      <c r="D4834" s="24" t="s">
        <v>41</v>
      </c>
      <c r="E4834" s="24" t="s">
        <v>2519</v>
      </c>
      <c r="F4834" s="24" t="s">
        <v>3052</v>
      </c>
      <c r="G4834" s="24" t="s">
        <v>41</v>
      </c>
      <c r="H4834" s="25" t="s">
        <v>16417</v>
      </c>
      <c r="I4834" s="24" t="s">
        <v>3152</v>
      </c>
      <c r="J4834" s="24" t="s">
        <v>3048</v>
      </c>
      <c r="K4834" s="26">
        <v>46099</v>
      </c>
      <c r="L4834" s="26">
        <v>46111</v>
      </c>
      <c r="M4834" s="26">
        <v>46111</v>
      </c>
      <c r="N4834" s="26">
        <v>47056</v>
      </c>
      <c r="O4834" s="24"/>
      <c r="P4834" s="24" t="s">
        <v>5161</v>
      </c>
      <c r="Q4834" s="24" t="s">
        <v>3423</v>
      </c>
      <c r="R4834" s="24" t="s">
        <v>968</v>
      </c>
    </row>
    <row r="4835" spans="1:18" ht="40.200000000000003">
      <c r="A4835" s="24">
        <v>4834</v>
      </c>
      <c r="B4835" s="24" t="s">
        <v>16418</v>
      </c>
      <c r="C4835" s="29">
        <v>202621039591</v>
      </c>
      <c r="D4835" s="24" t="s">
        <v>41</v>
      </c>
      <c r="E4835" s="24" t="s">
        <v>16419</v>
      </c>
      <c r="F4835" s="24" t="s">
        <v>3052</v>
      </c>
      <c r="G4835" s="24" t="s">
        <v>41</v>
      </c>
      <c r="H4835" s="25" t="s">
        <v>16420</v>
      </c>
      <c r="I4835" s="24" t="s">
        <v>23</v>
      </c>
      <c r="J4835" s="24" t="s">
        <v>3048</v>
      </c>
      <c r="K4835" s="26">
        <v>46101</v>
      </c>
      <c r="L4835" s="26">
        <v>46111</v>
      </c>
      <c r="M4835" s="26">
        <v>46111</v>
      </c>
      <c r="N4835" s="24"/>
      <c r="O4835" s="26">
        <v>46111</v>
      </c>
      <c r="P4835" s="24" t="s">
        <v>3414</v>
      </c>
      <c r="Q4835" s="24" t="s">
        <v>3415</v>
      </c>
      <c r="R4835" s="24" t="s">
        <v>988</v>
      </c>
    </row>
    <row r="4836" spans="1:18" ht="79.8">
      <c r="A4836" s="24">
        <v>4835</v>
      </c>
      <c r="B4836" s="24" t="s">
        <v>16421</v>
      </c>
      <c r="C4836" s="29">
        <v>202617039704</v>
      </c>
      <c r="D4836" s="24" t="s">
        <v>89</v>
      </c>
      <c r="E4836" s="24" t="s">
        <v>16422</v>
      </c>
      <c r="F4836" s="24" t="s">
        <v>3091</v>
      </c>
      <c r="G4836" s="24" t="s">
        <v>10067</v>
      </c>
      <c r="H4836" s="25" t="s">
        <v>16423</v>
      </c>
      <c r="I4836" s="24"/>
      <c r="J4836" s="24" t="s">
        <v>3048</v>
      </c>
      <c r="K4836" s="26">
        <v>46101</v>
      </c>
      <c r="L4836" s="26">
        <v>45219</v>
      </c>
      <c r="M4836" s="26">
        <v>46111</v>
      </c>
      <c r="N4836" s="24"/>
      <c r="O4836" s="26">
        <v>46111</v>
      </c>
      <c r="P4836" s="24" t="s">
        <v>5924</v>
      </c>
      <c r="Q4836" s="24" t="s">
        <v>3285</v>
      </c>
      <c r="R4836" s="24" t="s">
        <v>863</v>
      </c>
    </row>
    <row r="4837" spans="1:18" ht="27">
      <c r="A4837" s="24">
        <v>4836</v>
      </c>
      <c r="B4837" s="24" t="s">
        <v>16424</v>
      </c>
      <c r="C4837" s="29">
        <v>202617039937</v>
      </c>
      <c r="D4837" s="24" t="s">
        <v>243</v>
      </c>
      <c r="E4837" s="24" t="s">
        <v>16425</v>
      </c>
      <c r="F4837" s="24" t="s">
        <v>3091</v>
      </c>
      <c r="G4837" s="24" t="s">
        <v>16426</v>
      </c>
      <c r="H4837" s="25" t="s">
        <v>16427</v>
      </c>
      <c r="I4837" s="24"/>
      <c r="J4837" s="24" t="s">
        <v>3048</v>
      </c>
      <c r="K4837" s="26">
        <v>46079</v>
      </c>
      <c r="L4837" s="26">
        <v>45187</v>
      </c>
      <c r="M4837" s="26">
        <v>46111</v>
      </c>
      <c r="N4837" s="24"/>
      <c r="O4837" s="26">
        <v>46111</v>
      </c>
      <c r="P4837" s="24" t="s">
        <v>3583</v>
      </c>
      <c r="Q4837" s="24" t="s">
        <v>3584</v>
      </c>
      <c r="R4837" s="24" t="s">
        <v>988</v>
      </c>
    </row>
    <row r="4838" spans="1:18" ht="27">
      <c r="A4838" s="24">
        <v>4837</v>
      </c>
      <c r="B4838" s="24" t="s">
        <v>16428</v>
      </c>
      <c r="C4838" s="29">
        <v>202621039881</v>
      </c>
      <c r="D4838" s="24" t="s">
        <v>41</v>
      </c>
      <c r="E4838" s="24" t="s">
        <v>16429</v>
      </c>
      <c r="F4838" s="24" t="s">
        <v>3052</v>
      </c>
      <c r="G4838" s="24" t="s">
        <v>41</v>
      </c>
      <c r="H4838" s="25" t="s">
        <v>16404</v>
      </c>
      <c r="I4838" s="24" t="s">
        <v>23</v>
      </c>
      <c r="J4838" s="24" t="s">
        <v>3048</v>
      </c>
      <c r="K4838" s="26">
        <v>46038</v>
      </c>
      <c r="L4838" s="26">
        <v>46111</v>
      </c>
      <c r="M4838" s="26">
        <v>46111</v>
      </c>
      <c r="N4838" s="24"/>
      <c r="O4838" s="26">
        <v>46111</v>
      </c>
      <c r="P4838" s="24" t="s">
        <v>3224</v>
      </c>
      <c r="Q4838" s="24" t="s">
        <v>3225</v>
      </c>
      <c r="R4838" s="24" t="s">
        <v>988</v>
      </c>
    </row>
    <row r="4839" spans="1:18" ht="53.4">
      <c r="A4839" s="24">
        <v>4838</v>
      </c>
      <c r="B4839" s="24" t="s">
        <v>16430</v>
      </c>
      <c r="C4839" s="29">
        <v>202621039773</v>
      </c>
      <c r="D4839" s="24" t="s">
        <v>41</v>
      </c>
      <c r="E4839" s="24" t="s">
        <v>16431</v>
      </c>
      <c r="F4839" s="24" t="s">
        <v>3052</v>
      </c>
      <c r="G4839" s="24" t="s">
        <v>10063</v>
      </c>
      <c r="H4839" s="25" t="s">
        <v>16432</v>
      </c>
      <c r="I4839" s="24" t="s">
        <v>23</v>
      </c>
      <c r="J4839" s="24" t="s">
        <v>3048</v>
      </c>
      <c r="K4839" s="26">
        <v>45995</v>
      </c>
      <c r="L4839" s="26">
        <v>46111</v>
      </c>
      <c r="M4839" s="26">
        <v>46111</v>
      </c>
      <c r="N4839" s="24"/>
      <c r="O4839" s="26">
        <v>46111</v>
      </c>
      <c r="P4839" s="24" t="s">
        <v>4022</v>
      </c>
      <c r="Q4839" s="24" t="s">
        <v>3104</v>
      </c>
      <c r="R4839" s="24" t="s">
        <v>988</v>
      </c>
    </row>
    <row r="4840" spans="1:18" ht="40.200000000000003">
      <c r="A4840" s="24">
        <v>4839</v>
      </c>
      <c r="B4840" s="24" t="s">
        <v>2520</v>
      </c>
      <c r="C4840" s="29">
        <v>202641040095</v>
      </c>
      <c r="D4840" s="24" t="s">
        <v>85</v>
      </c>
      <c r="E4840" s="24" t="s">
        <v>2521</v>
      </c>
      <c r="F4840" s="24" t="s">
        <v>3045</v>
      </c>
      <c r="G4840" s="24" t="s">
        <v>3559</v>
      </c>
      <c r="H4840" s="25" t="s">
        <v>16433</v>
      </c>
      <c r="I4840" s="24" t="s">
        <v>23</v>
      </c>
      <c r="J4840" s="24" t="s">
        <v>3048</v>
      </c>
      <c r="K4840" s="26">
        <v>46056</v>
      </c>
      <c r="L4840" s="26">
        <v>46111</v>
      </c>
      <c r="M4840" s="26">
        <v>46111</v>
      </c>
      <c r="N4840" s="26">
        <v>47056</v>
      </c>
      <c r="O4840" s="24"/>
      <c r="P4840" s="24" t="s">
        <v>3079</v>
      </c>
      <c r="Q4840" s="24" t="s">
        <v>3080</v>
      </c>
      <c r="R4840" s="24" t="s">
        <v>974</v>
      </c>
    </row>
    <row r="4841" spans="1:18" ht="66.599999999999994">
      <c r="A4841" s="24">
        <v>4840</v>
      </c>
      <c r="B4841" s="24" t="s">
        <v>16434</v>
      </c>
      <c r="C4841" s="29">
        <v>202617040035</v>
      </c>
      <c r="D4841" s="24" t="s">
        <v>565</v>
      </c>
      <c r="E4841" s="24" t="s">
        <v>649</v>
      </c>
      <c r="F4841" s="24" t="s">
        <v>3066</v>
      </c>
      <c r="G4841" s="24" t="s">
        <v>16435</v>
      </c>
      <c r="H4841" s="25" t="s">
        <v>16436</v>
      </c>
      <c r="I4841" s="24"/>
      <c r="J4841" s="24" t="s">
        <v>3048</v>
      </c>
      <c r="K4841" s="26">
        <v>46076</v>
      </c>
      <c r="L4841" s="26">
        <v>45191</v>
      </c>
      <c r="M4841" s="26">
        <v>46111</v>
      </c>
      <c r="N4841" s="24"/>
      <c r="O4841" s="26">
        <v>46111</v>
      </c>
      <c r="P4841" s="24" t="s">
        <v>3084</v>
      </c>
      <c r="Q4841" s="24" t="s">
        <v>3085</v>
      </c>
      <c r="R4841" s="24" t="s">
        <v>988</v>
      </c>
    </row>
    <row r="4842" spans="1:18" ht="66.599999999999994">
      <c r="A4842" s="24">
        <v>4841</v>
      </c>
      <c r="B4842" s="24" t="s">
        <v>2522</v>
      </c>
      <c r="C4842" s="29">
        <v>202611039852</v>
      </c>
      <c r="D4842" s="24" t="s">
        <v>54</v>
      </c>
      <c r="E4842" s="24" t="s">
        <v>2523</v>
      </c>
      <c r="F4842" s="24" t="s">
        <v>3091</v>
      </c>
      <c r="G4842" s="24" t="s">
        <v>54</v>
      </c>
      <c r="H4842" s="25" t="s">
        <v>16437</v>
      </c>
      <c r="I4842" s="24" t="s">
        <v>3152</v>
      </c>
      <c r="J4842" s="24" t="s">
        <v>8446</v>
      </c>
      <c r="K4842" s="26">
        <v>46076</v>
      </c>
      <c r="L4842" s="26">
        <v>46111</v>
      </c>
      <c r="M4842" s="26">
        <v>46111</v>
      </c>
      <c r="N4842" s="26">
        <v>47056</v>
      </c>
      <c r="O4842" s="24"/>
      <c r="P4842" s="24" t="s">
        <v>3239</v>
      </c>
      <c r="Q4842" s="24" t="s">
        <v>3240</v>
      </c>
      <c r="R4842" s="24" t="s">
        <v>968</v>
      </c>
    </row>
    <row r="4843" spans="1:18" ht="53.4">
      <c r="A4843" s="24">
        <v>4842</v>
      </c>
      <c r="B4843" s="24" t="s">
        <v>16438</v>
      </c>
      <c r="C4843" s="29">
        <v>202647039564</v>
      </c>
      <c r="D4843" s="24" t="s">
        <v>31</v>
      </c>
      <c r="E4843" s="24" t="s">
        <v>16439</v>
      </c>
      <c r="F4843" s="24" t="s">
        <v>3091</v>
      </c>
      <c r="G4843" s="24" t="s">
        <v>31</v>
      </c>
      <c r="H4843" s="25" t="s">
        <v>16440</v>
      </c>
      <c r="I4843" s="24"/>
      <c r="J4843" s="24" t="s">
        <v>3048</v>
      </c>
      <c r="K4843" s="26">
        <v>46107</v>
      </c>
      <c r="L4843" s="26">
        <v>45267</v>
      </c>
      <c r="M4843" s="26">
        <v>46111</v>
      </c>
      <c r="N4843" s="24"/>
      <c r="O4843" s="26">
        <v>46111</v>
      </c>
      <c r="P4843" s="24" t="s">
        <v>3352</v>
      </c>
      <c r="Q4843" s="24" t="s">
        <v>3216</v>
      </c>
      <c r="R4843" s="24" t="s">
        <v>988</v>
      </c>
    </row>
    <row r="4844" spans="1:18" ht="53.4">
      <c r="A4844" s="24">
        <v>4843</v>
      </c>
      <c r="B4844" s="24" t="s">
        <v>16441</v>
      </c>
      <c r="C4844" s="29">
        <v>202617039473</v>
      </c>
      <c r="D4844" s="24" t="s">
        <v>31</v>
      </c>
      <c r="E4844" s="24" t="s">
        <v>16442</v>
      </c>
      <c r="F4844" s="24" t="s">
        <v>3091</v>
      </c>
      <c r="G4844" s="24" t="s">
        <v>31</v>
      </c>
      <c r="H4844" s="25" t="s">
        <v>16443</v>
      </c>
      <c r="I4844" s="24"/>
      <c r="J4844" s="24" t="s">
        <v>3048</v>
      </c>
      <c r="K4844" s="26">
        <v>46108</v>
      </c>
      <c r="L4844" s="26">
        <v>45236</v>
      </c>
      <c r="M4844" s="26">
        <v>46111</v>
      </c>
      <c r="N4844" s="24"/>
      <c r="O4844" s="26">
        <v>46111</v>
      </c>
      <c r="P4844" s="24" t="s">
        <v>3069</v>
      </c>
      <c r="Q4844" s="24" t="s">
        <v>3070</v>
      </c>
      <c r="R4844" s="24" t="s">
        <v>988</v>
      </c>
    </row>
    <row r="4845" spans="1:18" ht="40.200000000000003">
      <c r="A4845" s="24">
        <v>4844</v>
      </c>
      <c r="B4845" s="24" t="s">
        <v>16444</v>
      </c>
      <c r="C4845" s="29">
        <v>202647039358</v>
      </c>
      <c r="D4845" s="24" t="s">
        <v>31</v>
      </c>
      <c r="E4845" s="24" t="s">
        <v>16445</v>
      </c>
      <c r="F4845" s="24" t="s">
        <v>3091</v>
      </c>
      <c r="G4845" s="24" t="s">
        <v>31</v>
      </c>
      <c r="H4845" s="25" t="s">
        <v>16446</v>
      </c>
      <c r="I4845" s="24"/>
      <c r="J4845" s="24" t="s">
        <v>3048</v>
      </c>
      <c r="K4845" s="26">
        <v>46107</v>
      </c>
      <c r="L4845" s="26">
        <v>45259</v>
      </c>
      <c r="M4845" s="26">
        <v>46111</v>
      </c>
      <c r="N4845" s="24"/>
      <c r="O4845" s="26">
        <v>46111</v>
      </c>
      <c r="P4845" s="24" t="s">
        <v>3272</v>
      </c>
      <c r="Q4845" s="24" t="s">
        <v>3273</v>
      </c>
      <c r="R4845" s="24" t="s">
        <v>988</v>
      </c>
    </row>
    <row r="4846" spans="1:18" ht="53.4">
      <c r="A4846" s="24">
        <v>4845</v>
      </c>
      <c r="B4846" s="24" t="s">
        <v>16447</v>
      </c>
      <c r="C4846" s="29">
        <v>202647039415</v>
      </c>
      <c r="D4846" s="24" t="s">
        <v>31</v>
      </c>
      <c r="E4846" s="24" t="s">
        <v>16448</v>
      </c>
      <c r="F4846" s="24" t="s">
        <v>3091</v>
      </c>
      <c r="G4846" s="24" t="s">
        <v>31</v>
      </c>
      <c r="H4846" s="25" t="s">
        <v>16449</v>
      </c>
      <c r="I4846" s="24"/>
      <c r="J4846" s="24" t="s">
        <v>3048</v>
      </c>
      <c r="K4846" s="26">
        <v>46107</v>
      </c>
      <c r="L4846" s="26">
        <v>46111</v>
      </c>
      <c r="M4846" s="26">
        <v>46111</v>
      </c>
      <c r="N4846" s="24"/>
      <c r="O4846" s="26">
        <v>46111</v>
      </c>
      <c r="P4846" s="24" t="s">
        <v>3908</v>
      </c>
      <c r="Q4846" s="24" t="s">
        <v>3193</v>
      </c>
      <c r="R4846" s="24" t="s">
        <v>988</v>
      </c>
    </row>
    <row r="4847" spans="1:18" ht="53.4">
      <c r="A4847" s="24">
        <v>4846</v>
      </c>
      <c r="B4847" s="24" t="s">
        <v>16450</v>
      </c>
      <c r="C4847" s="29">
        <v>202647039355</v>
      </c>
      <c r="D4847" s="24" t="s">
        <v>31</v>
      </c>
      <c r="E4847" s="24" t="s">
        <v>16451</v>
      </c>
      <c r="F4847" s="24" t="s">
        <v>3091</v>
      </c>
      <c r="G4847" s="24" t="s">
        <v>31</v>
      </c>
      <c r="H4847" s="25" t="s">
        <v>16452</v>
      </c>
      <c r="I4847" s="24"/>
      <c r="J4847" s="24" t="s">
        <v>3048</v>
      </c>
      <c r="K4847" s="26">
        <v>46107</v>
      </c>
      <c r="L4847" s="26">
        <v>45268</v>
      </c>
      <c r="M4847" s="26">
        <v>46111</v>
      </c>
      <c r="N4847" s="24"/>
      <c r="O4847" s="26">
        <v>46111</v>
      </c>
      <c r="P4847" s="24" t="s">
        <v>3192</v>
      </c>
      <c r="Q4847" s="24" t="s">
        <v>3193</v>
      </c>
      <c r="R4847" s="24" t="s">
        <v>988</v>
      </c>
    </row>
    <row r="4848" spans="1:18" ht="53.4">
      <c r="A4848" s="24">
        <v>4847</v>
      </c>
      <c r="B4848" s="24" t="s">
        <v>16453</v>
      </c>
      <c r="C4848" s="29">
        <v>202647039561</v>
      </c>
      <c r="D4848" s="24" t="s">
        <v>31</v>
      </c>
      <c r="E4848" s="24" t="s">
        <v>16454</v>
      </c>
      <c r="F4848" s="24" t="s">
        <v>3091</v>
      </c>
      <c r="G4848" s="24" t="s">
        <v>31</v>
      </c>
      <c r="H4848" s="25" t="s">
        <v>16455</v>
      </c>
      <c r="I4848" s="24"/>
      <c r="J4848" s="24" t="s">
        <v>3048</v>
      </c>
      <c r="K4848" s="26">
        <v>46106</v>
      </c>
      <c r="L4848" s="26">
        <v>45236</v>
      </c>
      <c r="M4848" s="26">
        <v>46111</v>
      </c>
      <c r="N4848" s="24"/>
      <c r="O4848" s="26">
        <v>46111</v>
      </c>
      <c r="P4848" s="24" t="s">
        <v>3352</v>
      </c>
      <c r="Q4848" s="24" t="s">
        <v>3216</v>
      </c>
      <c r="R4848" s="24" t="s">
        <v>988</v>
      </c>
    </row>
    <row r="4849" spans="1:18" ht="40.200000000000003">
      <c r="A4849" s="24">
        <v>4848</v>
      </c>
      <c r="B4849" s="24" t="s">
        <v>16456</v>
      </c>
      <c r="C4849" s="29">
        <v>202644039578</v>
      </c>
      <c r="D4849" s="24" t="s">
        <v>43</v>
      </c>
      <c r="E4849" s="24" t="s">
        <v>16457</v>
      </c>
      <c r="F4849" s="24" t="s">
        <v>3052</v>
      </c>
      <c r="G4849" s="24" t="s">
        <v>43</v>
      </c>
      <c r="H4849" s="25" t="s">
        <v>16458</v>
      </c>
      <c r="I4849" s="24"/>
      <c r="J4849" s="24" t="s">
        <v>3048</v>
      </c>
      <c r="K4849" s="26">
        <v>46002</v>
      </c>
      <c r="L4849" s="26">
        <v>46077</v>
      </c>
      <c r="M4849" s="26">
        <v>46111</v>
      </c>
      <c r="N4849" s="24"/>
      <c r="O4849" s="26">
        <v>46111</v>
      </c>
      <c r="P4849" s="24" t="s">
        <v>3098</v>
      </c>
      <c r="Q4849" s="24" t="s">
        <v>3099</v>
      </c>
      <c r="R4849" s="24" t="s">
        <v>988</v>
      </c>
    </row>
    <row r="4850" spans="1:18" ht="40.200000000000003">
      <c r="A4850" s="24">
        <v>4849</v>
      </c>
      <c r="B4850" s="24" t="s">
        <v>16459</v>
      </c>
      <c r="C4850" s="29">
        <v>202641039413</v>
      </c>
      <c r="D4850" s="24" t="s">
        <v>43</v>
      </c>
      <c r="E4850" s="24" t="s">
        <v>16460</v>
      </c>
      <c r="F4850" s="24" t="s">
        <v>3052</v>
      </c>
      <c r="G4850" s="24" t="s">
        <v>43</v>
      </c>
      <c r="H4850" s="25" t="s">
        <v>16461</v>
      </c>
      <c r="I4850" s="24" t="s">
        <v>23</v>
      </c>
      <c r="J4850" s="24" t="s">
        <v>3048</v>
      </c>
      <c r="K4850" s="26">
        <v>46002</v>
      </c>
      <c r="L4850" s="26">
        <v>46111</v>
      </c>
      <c r="M4850" s="26">
        <v>46111</v>
      </c>
      <c r="N4850" s="24"/>
      <c r="O4850" s="26">
        <v>46111</v>
      </c>
      <c r="P4850" s="24" t="s">
        <v>3352</v>
      </c>
      <c r="Q4850" s="24" t="s">
        <v>3216</v>
      </c>
      <c r="R4850" s="24" t="s">
        <v>988</v>
      </c>
    </row>
    <row r="4851" spans="1:18" ht="53.4">
      <c r="A4851" s="24">
        <v>4850</v>
      </c>
      <c r="B4851" s="24" t="s">
        <v>16462</v>
      </c>
      <c r="C4851" s="29">
        <v>202641039592</v>
      </c>
      <c r="D4851" s="24" t="s">
        <v>43</v>
      </c>
      <c r="E4851" s="24" t="s">
        <v>16463</v>
      </c>
      <c r="F4851" s="24" t="s">
        <v>3052</v>
      </c>
      <c r="G4851" s="24" t="s">
        <v>43</v>
      </c>
      <c r="H4851" s="25" t="s">
        <v>16464</v>
      </c>
      <c r="I4851" s="24" t="s">
        <v>23</v>
      </c>
      <c r="J4851" s="24" t="s">
        <v>3048</v>
      </c>
      <c r="K4851" s="26">
        <v>46111</v>
      </c>
      <c r="L4851" s="26">
        <v>46111</v>
      </c>
      <c r="M4851" s="26">
        <v>46111</v>
      </c>
      <c r="N4851" s="24"/>
      <c r="O4851" s="26">
        <v>46111</v>
      </c>
      <c r="P4851" s="24" t="s">
        <v>3908</v>
      </c>
      <c r="Q4851" s="24" t="s">
        <v>3193</v>
      </c>
      <c r="R4851" s="24" t="s">
        <v>988</v>
      </c>
    </row>
    <row r="4852" spans="1:18" ht="53.4">
      <c r="A4852" s="24">
        <v>4851</v>
      </c>
      <c r="B4852" s="24" t="s">
        <v>16465</v>
      </c>
      <c r="C4852" s="29">
        <v>202641040021</v>
      </c>
      <c r="D4852" s="24" t="s">
        <v>43</v>
      </c>
      <c r="E4852" s="24" t="s">
        <v>16466</v>
      </c>
      <c r="F4852" s="24" t="s">
        <v>3052</v>
      </c>
      <c r="G4852" s="24" t="s">
        <v>43</v>
      </c>
      <c r="H4852" s="25" t="s">
        <v>16467</v>
      </c>
      <c r="I4852" s="24" t="s">
        <v>23</v>
      </c>
      <c r="J4852" s="24" t="s">
        <v>3048</v>
      </c>
      <c r="K4852" s="26">
        <v>46111</v>
      </c>
      <c r="L4852" s="26">
        <v>46111</v>
      </c>
      <c r="M4852" s="26">
        <v>46111</v>
      </c>
      <c r="N4852" s="24"/>
      <c r="O4852" s="26">
        <v>46111</v>
      </c>
      <c r="P4852" s="24" t="s">
        <v>3272</v>
      </c>
      <c r="Q4852" s="24" t="s">
        <v>3273</v>
      </c>
      <c r="R4852" s="24" t="s">
        <v>988</v>
      </c>
    </row>
    <row r="4853" spans="1:18" ht="40.200000000000003">
      <c r="A4853" s="24">
        <v>4852</v>
      </c>
      <c r="B4853" s="24" t="s">
        <v>16468</v>
      </c>
      <c r="C4853" s="29">
        <v>202641039803</v>
      </c>
      <c r="D4853" s="24" t="s">
        <v>43</v>
      </c>
      <c r="E4853" s="24" t="s">
        <v>16469</v>
      </c>
      <c r="F4853" s="24" t="s">
        <v>3052</v>
      </c>
      <c r="G4853" s="24" t="s">
        <v>43</v>
      </c>
      <c r="H4853" s="25" t="s">
        <v>16470</v>
      </c>
      <c r="I4853" s="24" t="s">
        <v>23</v>
      </c>
      <c r="J4853" s="24" t="s">
        <v>3048</v>
      </c>
      <c r="K4853" s="26">
        <v>46111</v>
      </c>
      <c r="L4853" s="26">
        <v>46111</v>
      </c>
      <c r="M4853" s="26">
        <v>46111</v>
      </c>
      <c r="N4853" s="24"/>
      <c r="O4853" s="26">
        <v>46111</v>
      </c>
      <c r="P4853" s="24" t="s">
        <v>3098</v>
      </c>
      <c r="Q4853" s="24" t="s">
        <v>3099</v>
      </c>
      <c r="R4853" s="24" t="s">
        <v>988</v>
      </c>
    </row>
    <row r="4854" spans="1:18" ht="40.200000000000003">
      <c r="A4854" s="24">
        <v>4853</v>
      </c>
      <c r="B4854" s="24" t="s">
        <v>16471</v>
      </c>
      <c r="C4854" s="29">
        <v>202641039610</v>
      </c>
      <c r="D4854" s="24" t="s">
        <v>43</v>
      </c>
      <c r="E4854" s="24" t="s">
        <v>16472</v>
      </c>
      <c r="F4854" s="24" t="s">
        <v>3052</v>
      </c>
      <c r="G4854" s="24" t="s">
        <v>43</v>
      </c>
      <c r="H4854" s="25" t="s">
        <v>16473</v>
      </c>
      <c r="I4854" s="24" t="s">
        <v>23</v>
      </c>
      <c r="J4854" s="24" t="s">
        <v>3048</v>
      </c>
      <c r="K4854" s="26">
        <v>46111</v>
      </c>
      <c r="L4854" s="26">
        <v>46111</v>
      </c>
      <c r="M4854" s="26">
        <v>46111</v>
      </c>
      <c r="N4854" s="24"/>
      <c r="O4854" s="26">
        <v>46111</v>
      </c>
      <c r="P4854" s="24" t="s">
        <v>3192</v>
      </c>
      <c r="Q4854" s="24" t="s">
        <v>3193</v>
      </c>
      <c r="R4854" s="24" t="s">
        <v>988</v>
      </c>
    </row>
    <row r="4855" spans="1:18" ht="53.4">
      <c r="A4855" s="24">
        <v>4854</v>
      </c>
      <c r="B4855" s="24" t="s">
        <v>16474</v>
      </c>
      <c r="C4855" s="29">
        <v>202641040301</v>
      </c>
      <c r="D4855" s="24" t="s">
        <v>43</v>
      </c>
      <c r="E4855" s="24" t="s">
        <v>16475</v>
      </c>
      <c r="F4855" s="24" t="s">
        <v>3052</v>
      </c>
      <c r="G4855" s="24" t="s">
        <v>43</v>
      </c>
      <c r="H4855" s="25" t="s">
        <v>16476</v>
      </c>
      <c r="I4855" s="24" t="s">
        <v>23</v>
      </c>
      <c r="J4855" s="24" t="s">
        <v>3048</v>
      </c>
      <c r="K4855" s="26">
        <v>46111</v>
      </c>
      <c r="L4855" s="26">
        <v>46111</v>
      </c>
      <c r="M4855" s="26">
        <v>46111</v>
      </c>
      <c r="N4855" s="24"/>
      <c r="O4855" s="26">
        <v>46111</v>
      </c>
      <c r="P4855" s="24" t="s">
        <v>3352</v>
      </c>
      <c r="Q4855" s="24" t="s">
        <v>3216</v>
      </c>
      <c r="R4855" s="24" t="s">
        <v>988</v>
      </c>
    </row>
    <row r="4856" spans="1:18" ht="40.200000000000003">
      <c r="A4856" s="24">
        <v>4855</v>
      </c>
      <c r="B4856" s="24" t="s">
        <v>16477</v>
      </c>
      <c r="C4856" s="29">
        <v>202641040299</v>
      </c>
      <c r="D4856" s="24" t="s">
        <v>43</v>
      </c>
      <c r="E4856" s="24" t="s">
        <v>16478</v>
      </c>
      <c r="F4856" s="24" t="s">
        <v>3052</v>
      </c>
      <c r="G4856" s="24" t="s">
        <v>43</v>
      </c>
      <c r="H4856" s="25" t="s">
        <v>16479</v>
      </c>
      <c r="I4856" s="24" t="s">
        <v>23</v>
      </c>
      <c r="J4856" s="24" t="s">
        <v>3048</v>
      </c>
      <c r="K4856" s="26">
        <v>46111</v>
      </c>
      <c r="L4856" s="26">
        <v>46111</v>
      </c>
      <c r="M4856" s="26">
        <v>46111</v>
      </c>
      <c r="N4856" s="24"/>
      <c r="O4856" s="26">
        <v>46111</v>
      </c>
      <c r="P4856" s="24" t="s">
        <v>4022</v>
      </c>
      <c r="Q4856" s="24" t="s">
        <v>3104</v>
      </c>
      <c r="R4856" s="24" t="s">
        <v>988</v>
      </c>
    </row>
    <row r="4857" spans="1:18" ht="53.4">
      <c r="A4857" s="24">
        <v>4856</v>
      </c>
      <c r="B4857" s="24" t="s">
        <v>16480</v>
      </c>
      <c r="C4857" s="29">
        <v>202641040262</v>
      </c>
      <c r="D4857" s="24" t="s">
        <v>43</v>
      </c>
      <c r="E4857" s="24" t="s">
        <v>16481</v>
      </c>
      <c r="F4857" s="24" t="s">
        <v>3052</v>
      </c>
      <c r="G4857" s="24" t="s">
        <v>43</v>
      </c>
      <c r="H4857" s="25" t="s">
        <v>16482</v>
      </c>
      <c r="I4857" s="24" t="s">
        <v>23</v>
      </c>
      <c r="J4857" s="24" t="s">
        <v>3048</v>
      </c>
      <c r="K4857" s="26">
        <v>46111</v>
      </c>
      <c r="L4857" s="26">
        <v>46111</v>
      </c>
      <c r="M4857" s="26">
        <v>46111</v>
      </c>
      <c r="N4857" s="24"/>
      <c r="O4857" s="26">
        <v>46111</v>
      </c>
      <c r="P4857" s="24" t="s">
        <v>3215</v>
      </c>
      <c r="Q4857" s="24" t="s">
        <v>3216</v>
      </c>
      <c r="R4857" s="24" t="s">
        <v>988</v>
      </c>
    </row>
    <row r="4858" spans="1:18" ht="40.200000000000003">
      <c r="A4858" s="24">
        <v>4857</v>
      </c>
      <c r="B4858" s="24" t="s">
        <v>16483</v>
      </c>
      <c r="C4858" s="29">
        <v>202641039869</v>
      </c>
      <c r="D4858" s="24" t="s">
        <v>43</v>
      </c>
      <c r="E4858" s="24" t="s">
        <v>16484</v>
      </c>
      <c r="F4858" s="24" t="s">
        <v>3052</v>
      </c>
      <c r="G4858" s="24" t="s">
        <v>43</v>
      </c>
      <c r="H4858" s="25" t="s">
        <v>16485</v>
      </c>
      <c r="I4858" s="24" t="s">
        <v>23</v>
      </c>
      <c r="J4858" s="24" t="s">
        <v>3048</v>
      </c>
      <c r="K4858" s="26">
        <v>46002</v>
      </c>
      <c r="L4858" s="26">
        <v>46111</v>
      </c>
      <c r="M4858" s="26">
        <v>46111</v>
      </c>
      <c r="N4858" s="24"/>
      <c r="O4858" s="26">
        <v>46111</v>
      </c>
      <c r="P4858" s="24" t="s">
        <v>3093</v>
      </c>
      <c r="Q4858" s="24" t="s">
        <v>3094</v>
      </c>
      <c r="R4858" s="24" t="s">
        <v>988</v>
      </c>
    </row>
    <row r="4859" spans="1:18" ht="40.200000000000003">
      <c r="A4859" s="24">
        <v>4858</v>
      </c>
      <c r="B4859" s="24" t="s">
        <v>16486</v>
      </c>
      <c r="C4859" s="29">
        <v>202644039839</v>
      </c>
      <c r="D4859" s="24" t="s">
        <v>43</v>
      </c>
      <c r="E4859" s="24" t="s">
        <v>16487</v>
      </c>
      <c r="F4859" s="24" t="s">
        <v>3052</v>
      </c>
      <c r="G4859" s="24" t="s">
        <v>43</v>
      </c>
      <c r="H4859" s="25" t="s">
        <v>16488</v>
      </c>
      <c r="I4859" s="24"/>
      <c r="J4859" s="24" t="s">
        <v>3048</v>
      </c>
      <c r="K4859" s="26">
        <v>46104</v>
      </c>
      <c r="L4859" s="26">
        <v>46104</v>
      </c>
      <c r="M4859" s="26">
        <v>46111</v>
      </c>
      <c r="N4859" s="24"/>
      <c r="O4859" s="26">
        <v>46111</v>
      </c>
      <c r="P4859" s="24" t="s">
        <v>3289</v>
      </c>
      <c r="Q4859" s="24" t="s">
        <v>3290</v>
      </c>
      <c r="R4859" s="24" t="s">
        <v>988</v>
      </c>
    </row>
    <row r="4860" spans="1:18" ht="53.4">
      <c r="A4860" s="24">
        <v>4859</v>
      </c>
      <c r="B4860" s="24" t="s">
        <v>16489</v>
      </c>
      <c r="C4860" s="29">
        <v>202641040292</v>
      </c>
      <c r="D4860" s="24" t="s">
        <v>43</v>
      </c>
      <c r="E4860" s="24" t="s">
        <v>16490</v>
      </c>
      <c r="F4860" s="24" t="s">
        <v>3052</v>
      </c>
      <c r="G4860" s="24" t="s">
        <v>43</v>
      </c>
      <c r="H4860" s="25" t="s">
        <v>16476</v>
      </c>
      <c r="I4860" s="24" t="s">
        <v>23</v>
      </c>
      <c r="J4860" s="24" t="s">
        <v>3048</v>
      </c>
      <c r="K4860" s="26">
        <v>46002</v>
      </c>
      <c r="L4860" s="26">
        <v>46111</v>
      </c>
      <c r="M4860" s="26">
        <v>46111</v>
      </c>
      <c r="N4860" s="24"/>
      <c r="O4860" s="26">
        <v>46111</v>
      </c>
      <c r="P4860" s="24" t="s">
        <v>3168</v>
      </c>
      <c r="Q4860" s="24" t="s">
        <v>3050</v>
      </c>
      <c r="R4860" s="24" t="s">
        <v>988</v>
      </c>
    </row>
    <row r="4861" spans="1:18" ht="40.200000000000003">
      <c r="A4861" s="24">
        <v>4860</v>
      </c>
      <c r="B4861" s="24" t="s">
        <v>16491</v>
      </c>
      <c r="C4861" s="29">
        <v>202641040261</v>
      </c>
      <c r="D4861" s="24" t="s">
        <v>43</v>
      </c>
      <c r="E4861" s="24" t="s">
        <v>16492</v>
      </c>
      <c r="F4861" s="24" t="s">
        <v>3052</v>
      </c>
      <c r="G4861" s="24" t="s">
        <v>43</v>
      </c>
      <c r="H4861" s="25" t="s">
        <v>16479</v>
      </c>
      <c r="I4861" s="24" t="s">
        <v>23</v>
      </c>
      <c r="J4861" s="24" t="s">
        <v>3048</v>
      </c>
      <c r="K4861" s="26">
        <v>46002</v>
      </c>
      <c r="L4861" s="26">
        <v>46111</v>
      </c>
      <c r="M4861" s="26">
        <v>46111</v>
      </c>
      <c r="N4861" s="24"/>
      <c r="O4861" s="26">
        <v>46111</v>
      </c>
      <c r="P4861" s="24" t="s">
        <v>3168</v>
      </c>
      <c r="Q4861" s="24" t="s">
        <v>3050</v>
      </c>
      <c r="R4861" s="24" t="s">
        <v>988</v>
      </c>
    </row>
    <row r="4862" spans="1:18" ht="66.599999999999994">
      <c r="A4862" s="24">
        <v>4861</v>
      </c>
      <c r="B4862" s="24" t="s">
        <v>16493</v>
      </c>
      <c r="C4862" s="29">
        <v>202617039417</v>
      </c>
      <c r="D4862" s="24" t="s">
        <v>34</v>
      </c>
      <c r="E4862" s="24" t="s">
        <v>16494</v>
      </c>
      <c r="F4862" s="24" t="s">
        <v>3066</v>
      </c>
      <c r="G4862" s="24" t="s">
        <v>3067</v>
      </c>
      <c r="H4862" s="25" t="s">
        <v>16495</v>
      </c>
      <c r="I4862" s="24"/>
      <c r="J4862" s="24" t="s">
        <v>3048</v>
      </c>
      <c r="K4862" s="26">
        <v>46106</v>
      </c>
      <c r="L4862" s="26">
        <v>45218</v>
      </c>
      <c r="M4862" s="26">
        <v>46111</v>
      </c>
      <c r="N4862" s="24"/>
      <c r="O4862" s="26">
        <v>46111</v>
      </c>
      <c r="P4862" s="24" t="s">
        <v>3233</v>
      </c>
      <c r="Q4862" s="24" t="s">
        <v>3234</v>
      </c>
      <c r="R4862" s="24" t="s">
        <v>988</v>
      </c>
    </row>
    <row r="4863" spans="1:18" ht="40.200000000000003">
      <c r="A4863" s="24">
        <v>4862</v>
      </c>
      <c r="B4863" s="24" t="s">
        <v>16496</v>
      </c>
      <c r="C4863" s="29">
        <v>202617039650</v>
      </c>
      <c r="D4863" s="24" t="s">
        <v>34</v>
      </c>
      <c r="E4863" s="24" t="s">
        <v>16497</v>
      </c>
      <c r="F4863" s="24" t="s">
        <v>3066</v>
      </c>
      <c r="G4863" s="24" t="s">
        <v>3067</v>
      </c>
      <c r="H4863" s="25" t="s">
        <v>16498</v>
      </c>
      <c r="I4863" s="24"/>
      <c r="J4863" s="24" t="s">
        <v>3048</v>
      </c>
      <c r="K4863" s="26">
        <v>46107</v>
      </c>
      <c r="L4863" s="26">
        <v>45204</v>
      </c>
      <c r="M4863" s="26">
        <v>46111</v>
      </c>
      <c r="N4863" s="24"/>
      <c r="O4863" s="26">
        <v>46111</v>
      </c>
      <c r="P4863" s="24" t="s">
        <v>3254</v>
      </c>
      <c r="Q4863" s="24" t="s">
        <v>3255</v>
      </c>
      <c r="R4863" s="24" t="s">
        <v>988</v>
      </c>
    </row>
    <row r="4864" spans="1:18" ht="53.4">
      <c r="A4864" s="24">
        <v>4863</v>
      </c>
      <c r="B4864" s="24" t="s">
        <v>16499</v>
      </c>
      <c r="C4864" s="29">
        <v>202644041208</v>
      </c>
      <c r="D4864" s="24" t="s">
        <v>39</v>
      </c>
      <c r="E4864" s="24" t="s">
        <v>16500</v>
      </c>
      <c r="F4864" s="24" t="s">
        <v>3165</v>
      </c>
      <c r="G4864" s="24" t="s">
        <v>3166</v>
      </c>
      <c r="H4864" s="25" t="s">
        <v>16501</v>
      </c>
      <c r="I4864" s="24"/>
      <c r="J4864" s="24" t="s">
        <v>3048</v>
      </c>
      <c r="K4864" s="26">
        <v>46086</v>
      </c>
      <c r="L4864" s="26">
        <v>45763</v>
      </c>
      <c r="M4864" s="26">
        <v>46112</v>
      </c>
      <c r="N4864" s="24"/>
      <c r="O4864" s="26">
        <v>46112</v>
      </c>
      <c r="P4864" s="24" t="s">
        <v>3893</v>
      </c>
      <c r="Q4864" s="24" t="s">
        <v>3894</v>
      </c>
      <c r="R4864" s="24" t="s">
        <v>988</v>
      </c>
    </row>
    <row r="4865" spans="1:18" ht="27">
      <c r="A4865" s="24">
        <v>4864</v>
      </c>
      <c r="B4865" s="24" t="s">
        <v>2544</v>
      </c>
      <c r="C4865" s="29">
        <v>202641041506</v>
      </c>
      <c r="D4865" s="24" t="s">
        <v>39</v>
      </c>
      <c r="E4865" s="24" t="s">
        <v>2545</v>
      </c>
      <c r="F4865" s="24" t="s">
        <v>3165</v>
      </c>
      <c r="G4865" s="24" t="s">
        <v>3166</v>
      </c>
      <c r="H4865" s="25" t="s">
        <v>16502</v>
      </c>
      <c r="I4865" s="24" t="s">
        <v>3152</v>
      </c>
      <c r="J4865" s="24" t="s">
        <v>3048</v>
      </c>
      <c r="K4865" s="26">
        <v>46112</v>
      </c>
      <c r="L4865" s="26">
        <v>46112</v>
      </c>
      <c r="M4865" s="26">
        <v>46112</v>
      </c>
      <c r="N4865" s="26">
        <v>47057</v>
      </c>
      <c r="O4865" s="24"/>
      <c r="P4865" s="24" t="s">
        <v>3079</v>
      </c>
      <c r="Q4865" s="24" t="s">
        <v>3080</v>
      </c>
      <c r="R4865" s="24" t="s">
        <v>968</v>
      </c>
    </row>
    <row r="4866" spans="1:18" ht="53.4">
      <c r="A4866" s="24">
        <v>4865</v>
      </c>
      <c r="B4866" s="24" t="s">
        <v>16503</v>
      </c>
      <c r="C4866" s="29">
        <v>202614041008</v>
      </c>
      <c r="D4866" s="24" t="s">
        <v>106</v>
      </c>
      <c r="E4866" s="24" t="s">
        <v>16504</v>
      </c>
      <c r="F4866" s="24" t="s">
        <v>3059</v>
      </c>
      <c r="G4866" s="24" t="s">
        <v>106</v>
      </c>
      <c r="H4866" s="25" t="s">
        <v>16505</v>
      </c>
      <c r="I4866" s="24"/>
      <c r="J4866" s="24" t="s">
        <v>3048</v>
      </c>
      <c r="K4866" s="26">
        <v>46101</v>
      </c>
      <c r="L4866" s="26">
        <v>45762</v>
      </c>
      <c r="M4866" s="26">
        <v>46112</v>
      </c>
      <c r="N4866" s="24"/>
      <c r="O4866" s="26">
        <v>46112</v>
      </c>
      <c r="P4866" s="24" t="s">
        <v>3404</v>
      </c>
      <c r="Q4866" s="24" t="s">
        <v>3405</v>
      </c>
      <c r="R4866" s="24" t="s">
        <v>988</v>
      </c>
    </row>
    <row r="4867" spans="1:18" ht="40.200000000000003">
      <c r="A4867" s="24">
        <v>4866</v>
      </c>
      <c r="B4867" s="24" t="s">
        <v>2543</v>
      </c>
      <c r="C4867" s="29">
        <v>202611040774</v>
      </c>
      <c r="D4867" s="24" t="s">
        <v>388</v>
      </c>
      <c r="E4867" s="24" t="s">
        <v>649</v>
      </c>
      <c r="F4867" s="24" t="s">
        <v>3052</v>
      </c>
      <c r="G4867" s="24" t="s">
        <v>9645</v>
      </c>
      <c r="H4867" s="25" t="s">
        <v>16506</v>
      </c>
      <c r="I4867" s="24" t="s">
        <v>3152</v>
      </c>
      <c r="J4867" s="24" t="s">
        <v>3048</v>
      </c>
      <c r="K4867" s="26">
        <v>46069</v>
      </c>
      <c r="L4867" s="26">
        <v>46112</v>
      </c>
      <c r="M4867" s="26">
        <v>46112</v>
      </c>
      <c r="N4867" s="26">
        <v>47057</v>
      </c>
      <c r="O4867" s="24"/>
      <c r="P4867" s="24" t="s">
        <v>3388</v>
      </c>
      <c r="Q4867" s="24" t="s">
        <v>3389</v>
      </c>
      <c r="R4867" s="24" t="s">
        <v>968</v>
      </c>
    </row>
    <row r="4868" spans="1:18" ht="66.599999999999994">
      <c r="A4868" s="24">
        <v>4867</v>
      </c>
      <c r="B4868" s="24" t="s">
        <v>16507</v>
      </c>
      <c r="C4868" s="29">
        <v>202648040945</v>
      </c>
      <c r="D4868" s="24" t="s">
        <v>584</v>
      </c>
      <c r="E4868" s="24" t="s">
        <v>16508</v>
      </c>
      <c r="F4868" s="24" t="s">
        <v>3091</v>
      </c>
      <c r="G4868" s="24" t="s">
        <v>16509</v>
      </c>
      <c r="H4868" s="25" t="s">
        <v>16510</v>
      </c>
      <c r="I4868" s="24"/>
      <c r="J4868" s="24" t="s">
        <v>3048</v>
      </c>
      <c r="K4868" s="26">
        <v>46094</v>
      </c>
      <c r="L4868" s="26">
        <v>46112</v>
      </c>
      <c r="M4868" s="26">
        <v>46112</v>
      </c>
      <c r="N4868" s="24"/>
      <c r="O4868" s="26">
        <v>46112</v>
      </c>
      <c r="P4868" s="24" t="s">
        <v>5785</v>
      </c>
      <c r="Q4868" s="24" t="s">
        <v>3080</v>
      </c>
      <c r="R4868" s="24" t="s">
        <v>988</v>
      </c>
    </row>
    <row r="4869" spans="1:18" ht="40.200000000000003">
      <c r="A4869" s="24">
        <v>4868</v>
      </c>
      <c r="B4869" s="24" t="s">
        <v>16511</v>
      </c>
      <c r="C4869" s="29">
        <v>202617040482</v>
      </c>
      <c r="D4869" s="24" t="s">
        <v>439</v>
      </c>
      <c r="E4869" s="24" t="s">
        <v>16512</v>
      </c>
      <c r="F4869" s="24" t="s">
        <v>3117</v>
      </c>
      <c r="G4869" s="24" t="s">
        <v>16513</v>
      </c>
      <c r="H4869" s="25" t="s">
        <v>16514</v>
      </c>
      <c r="I4869" s="24"/>
      <c r="J4869" s="24" t="s">
        <v>3048</v>
      </c>
      <c r="K4869" s="26">
        <v>46087</v>
      </c>
      <c r="L4869" s="26">
        <v>45188</v>
      </c>
      <c r="M4869" s="26">
        <v>46112</v>
      </c>
      <c r="N4869" s="24"/>
      <c r="O4869" s="26">
        <v>46112</v>
      </c>
      <c r="P4869" s="24" t="s">
        <v>3305</v>
      </c>
      <c r="Q4869" s="24" t="s">
        <v>3306</v>
      </c>
      <c r="R4869" s="24" t="s">
        <v>988</v>
      </c>
    </row>
    <row r="4870" spans="1:18" ht="40.200000000000003">
      <c r="A4870" s="24">
        <v>4869</v>
      </c>
      <c r="B4870" s="24" t="s">
        <v>16515</v>
      </c>
      <c r="C4870" s="29">
        <v>202647040943</v>
      </c>
      <c r="D4870" s="24" t="s">
        <v>74</v>
      </c>
      <c r="E4870" s="24" t="s">
        <v>16516</v>
      </c>
      <c r="F4870" s="24" t="s">
        <v>3302</v>
      </c>
      <c r="G4870" s="24" t="s">
        <v>16517</v>
      </c>
      <c r="H4870" s="25" t="s">
        <v>16518</v>
      </c>
      <c r="I4870" s="24"/>
      <c r="J4870" s="24" t="s">
        <v>3048</v>
      </c>
      <c r="K4870" s="26">
        <v>46069</v>
      </c>
      <c r="L4870" s="26">
        <v>45170</v>
      </c>
      <c r="M4870" s="26">
        <v>46112</v>
      </c>
      <c r="N4870" s="24"/>
      <c r="O4870" s="26">
        <v>46112</v>
      </c>
      <c r="P4870" s="24" t="s">
        <v>3335</v>
      </c>
      <c r="Q4870" s="24" t="s">
        <v>3336</v>
      </c>
      <c r="R4870" s="24" t="s">
        <v>988</v>
      </c>
    </row>
    <row r="4871" spans="1:18" ht="40.200000000000003">
      <c r="A4871" s="24">
        <v>4870</v>
      </c>
      <c r="B4871" s="24" t="s">
        <v>16519</v>
      </c>
      <c r="C4871" s="29">
        <v>202617040595</v>
      </c>
      <c r="D4871" s="24" t="s">
        <v>74</v>
      </c>
      <c r="E4871" s="24" t="s">
        <v>16520</v>
      </c>
      <c r="F4871" s="24" t="s">
        <v>3302</v>
      </c>
      <c r="G4871" s="24" t="s">
        <v>9515</v>
      </c>
      <c r="H4871" s="25" t="s">
        <v>16521</v>
      </c>
      <c r="I4871" s="24"/>
      <c r="J4871" s="24" t="s">
        <v>3048</v>
      </c>
      <c r="K4871" s="26">
        <v>46107</v>
      </c>
      <c r="L4871" s="26">
        <v>45218</v>
      </c>
      <c r="M4871" s="26">
        <v>46112</v>
      </c>
      <c r="N4871" s="24"/>
      <c r="O4871" s="26">
        <v>46112</v>
      </c>
      <c r="P4871" s="24" t="s">
        <v>3289</v>
      </c>
      <c r="Q4871" s="24" t="s">
        <v>3290</v>
      </c>
      <c r="R4871" s="24" t="s">
        <v>988</v>
      </c>
    </row>
    <row r="4872" spans="1:18" ht="53.4">
      <c r="A4872" s="24">
        <v>4871</v>
      </c>
      <c r="B4872" s="24" t="s">
        <v>16522</v>
      </c>
      <c r="C4872" s="29">
        <v>202617040414</v>
      </c>
      <c r="D4872" s="24" t="s">
        <v>48</v>
      </c>
      <c r="E4872" s="24" t="s">
        <v>16523</v>
      </c>
      <c r="F4872" s="24" t="s">
        <v>3066</v>
      </c>
      <c r="G4872" s="24" t="s">
        <v>3319</v>
      </c>
      <c r="H4872" s="25" t="s">
        <v>16524</v>
      </c>
      <c r="I4872" s="24"/>
      <c r="J4872" s="24" t="s">
        <v>3048</v>
      </c>
      <c r="K4872" s="26">
        <v>45980</v>
      </c>
      <c r="L4872" s="26">
        <v>45377</v>
      </c>
      <c r="M4872" s="26">
        <v>46112</v>
      </c>
      <c r="N4872" s="24"/>
      <c r="O4872" s="26">
        <v>46112</v>
      </c>
      <c r="P4872" s="24" t="s">
        <v>3289</v>
      </c>
      <c r="Q4872" s="24" t="s">
        <v>3290</v>
      </c>
      <c r="R4872" s="24" t="s">
        <v>988</v>
      </c>
    </row>
    <row r="4873" spans="1:18" ht="40.200000000000003">
      <c r="A4873" s="24">
        <v>4872</v>
      </c>
      <c r="B4873" s="24" t="s">
        <v>2541</v>
      </c>
      <c r="C4873" s="29">
        <v>202641041119</v>
      </c>
      <c r="D4873" s="24" t="s">
        <v>40</v>
      </c>
      <c r="E4873" s="24" t="s">
        <v>2542</v>
      </c>
      <c r="F4873" s="24" t="s">
        <v>3091</v>
      </c>
      <c r="G4873" s="24" t="s">
        <v>4104</v>
      </c>
      <c r="H4873" s="25" t="s">
        <v>16525</v>
      </c>
      <c r="I4873" s="24" t="s">
        <v>23</v>
      </c>
      <c r="J4873" s="24" t="s">
        <v>3048</v>
      </c>
      <c r="K4873" s="26">
        <v>46112</v>
      </c>
      <c r="L4873" s="26">
        <v>46112</v>
      </c>
      <c r="M4873" s="26">
        <v>46112</v>
      </c>
      <c r="N4873" s="26">
        <v>47057</v>
      </c>
      <c r="O4873" s="24"/>
      <c r="P4873" s="24" t="s">
        <v>3410</v>
      </c>
      <c r="Q4873" s="24" t="s">
        <v>3150</v>
      </c>
      <c r="R4873" s="24" t="s">
        <v>974</v>
      </c>
    </row>
    <row r="4874" spans="1:18" ht="27">
      <c r="A4874" s="24">
        <v>4873</v>
      </c>
      <c r="B4874" s="24" t="s">
        <v>2539</v>
      </c>
      <c r="C4874" s="29">
        <v>202641041299</v>
      </c>
      <c r="D4874" s="24" t="s">
        <v>40</v>
      </c>
      <c r="E4874" s="24" t="s">
        <v>2540</v>
      </c>
      <c r="F4874" s="24" t="s">
        <v>3091</v>
      </c>
      <c r="G4874" s="24" t="s">
        <v>4104</v>
      </c>
      <c r="H4874" s="25" t="s">
        <v>16526</v>
      </c>
      <c r="I4874" s="24" t="s">
        <v>3152</v>
      </c>
      <c r="J4874" s="24" t="s">
        <v>3048</v>
      </c>
      <c r="K4874" s="26">
        <v>46112</v>
      </c>
      <c r="L4874" s="26">
        <v>46112</v>
      </c>
      <c r="M4874" s="26">
        <v>46112</v>
      </c>
      <c r="N4874" s="26">
        <v>47057</v>
      </c>
      <c r="O4874" s="24"/>
      <c r="P4874" s="24" t="s">
        <v>3410</v>
      </c>
      <c r="Q4874" s="24" t="s">
        <v>3150</v>
      </c>
      <c r="R4874" s="24" t="s">
        <v>968</v>
      </c>
    </row>
    <row r="4875" spans="1:18" ht="27">
      <c r="A4875" s="24">
        <v>4874</v>
      </c>
      <c r="B4875" s="24" t="s">
        <v>16527</v>
      </c>
      <c r="C4875" s="29">
        <v>202617040807</v>
      </c>
      <c r="D4875" s="24" t="s">
        <v>47</v>
      </c>
      <c r="E4875" s="24" t="s">
        <v>16528</v>
      </c>
      <c r="F4875" s="24" t="s">
        <v>3091</v>
      </c>
      <c r="G4875" s="24" t="s">
        <v>47</v>
      </c>
      <c r="H4875" s="25" t="s">
        <v>16529</v>
      </c>
      <c r="I4875" s="24"/>
      <c r="J4875" s="24" t="s">
        <v>3048</v>
      </c>
      <c r="K4875" s="26">
        <v>46084</v>
      </c>
      <c r="L4875" s="26">
        <v>45196</v>
      </c>
      <c r="M4875" s="26">
        <v>46112</v>
      </c>
      <c r="N4875" s="24"/>
      <c r="O4875" s="26">
        <v>46112</v>
      </c>
      <c r="P4875" s="24" t="s">
        <v>3726</v>
      </c>
      <c r="Q4875" s="24" t="s">
        <v>3727</v>
      </c>
      <c r="R4875" s="24" t="s">
        <v>988</v>
      </c>
    </row>
    <row r="4876" spans="1:18" ht="27">
      <c r="A4876" s="24">
        <v>4875</v>
      </c>
      <c r="B4876" s="24" t="s">
        <v>16530</v>
      </c>
      <c r="C4876" s="29">
        <v>202617040519</v>
      </c>
      <c r="D4876" s="24" t="s">
        <v>47</v>
      </c>
      <c r="E4876" s="24" t="s">
        <v>16531</v>
      </c>
      <c r="F4876" s="24" t="s">
        <v>3091</v>
      </c>
      <c r="G4876" s="24" t="s">
        <v>47</v>
      </c>
      <c r="H4876" s="25" t="s">
        <v>16532</v>
      </c>
      <c r="I4876" s="24"/>
      <c r="J4876" s="24" t="s">
        <v>3048</v>
      </c>
      <c r="K4876" s="26">
        <v>46085</v>
      </c>
      <c r="L4876" s="26">
        <v>45201</v>
      </c>
      <c r="M4876" s="26">
        <v>46112</v>
      </c>
      <c r="N4876" s="24"/>
      <c r="O4876" s="26">
        <v>46112</v>
      </c>
      <c r="P4876" s="24" t="s">
        <v>3228</v>
      </c>
      <c r="Q4876" s="24" t="s">
        <v>3229</v>
      </c>
      <c r="R4876" s="24" t="s">
        <v>988</v>
      </c>
    </row>
    <row r="4877" spans="1:18" ht="53.4">
      <c r="A4877" s="24">
        <v>4876</v>
      </c>
      <c r="B4877" s="24" t="s">
        <v>2537</v>
      </c>
      <c r="C4877" s="29">
        <v>202611040602</v>
      </c>
      <c r="D4877" s="24" t="s">
        <v>63</v>
      </c>
      <c r="E4877" s="24" t="s">
        <v>2538</v>
      </c>
      <c r="F4877" s="24" t="s">
        <v>3052</v>
      </c>
      <c r="G4877" s="24" t="s">
        <v>4014</v>
      </c>
      <c r="H4877" s="25" t="s">
        <v>16533</v>
      </c>
      <c r="I4877" s="24" t="s">
        <v>3152</v>
      </c>
      <c r="J4877" s="24" t="s">
        <v>3048</v>
      </c>
      <c r="K4877" s="26">
        <v>46106</v>
      </c>
      <c r="L4877" s="26">
        <v>46112</v>
      </c>
      <c r="M4877" s="26">
        <v>46112</v>
      </c>
      <c r="N4877" s="26">
        <v>47057</v>
      </c>
      <c r="O4877" s="24"/>
      <c r="P4877" s="24" t="s">
        <v>7101</v>
      </c>
      <c r="Q4877" s="24" t="s">
        <v>3225</v>
      </c>
      <c r="R4877" s="24" t="s">
        <v>968</v>
      </c>
    </row>
    <row r="4878" spans="1:18" ht="27">
      <c r="A4878" s="24">
        <v>4877</v>
      </c>
      <c r="B4878" s="24" t="s">
        <v>2553</v>
      </c>
      <c r="C4878" s="29">
        <v>202611040738</v>
      </c>
      <c r="D4878" s="24" t="s">
        <v>63</v>
      </c>
      <c r="E4878" s="24" t="s">
        <v>2554</v>
      </c>
      <c r="F4878" s="24" t="s">
        <v>3052</v>
      </c>
      <c r="G4878" s="24" t="s">
        <v>4014</v>
      </c>
      <c r="H4878" s="25" t="s">
        <v>16534</v>
      </c>
      <c r="I4878" s="24" t="s">
        <v>3152</v>
      </c>
      <c r="J4878" s="24" t="s">
        <v>3048</v>
      </c>
      <c r="K4878" s="26">
        <v>46064</v>
      </c>
      <c r="L4878" s="26">
        <v>46112</v>
      </c>
      <c r="M4878" s="26">
        <v>46112</v>
      </c>
      <c r="N4878" s="26">
        <v>47057</v>
      </c>
      <c r="O4878" s="24"/>
      <c r="P4878" s="24" t="s">
        <v>3220</v>
      </c>
      <c r="Q4878" s="24" t="s">
        <v>3221</v>
      </c>
      <c r="R4878" s="24" t="s">
        <v>968</v>
      </c>
    </row>
    <row r="4879" spans="1:18" ht="27">
      <c r="A4879" s="24">
        <v>4878</v>
      </c>
      <c r="B4879" s="24" t="s">
        <v>16535</v>
      </c>
      <c r="C4879" s="29">
        <v>202611040525</v>
      </c>
      <c r="D4879" s="24" t="s">
        <v>63</v>
      </c>
      <c r="E4879" s="24" t="s">
        <v>16536</v>
      </c>
      <c r="F4879" s="24" t="s">
        <v>3052</v>
      </c>
      <c r="G4879" s="24" t="s">
        <v>4014</v>
      </c>
      <c r="H4879" s="25" t="s">
        <v>16537</v>
      </c>
      <c r="I4879" s="24" t="s">
        <v>23</v>
      </c>
      <c r="J4879" s="24" t="s">
        <v>3048</v>
      </c>
      <c r="K4879" s="26">
        <v>46020</v>
      </c>
      <c r="L4879" s="26">
        <v>46112</v>
      </c>
      <c r="M4879" s="26">
        <v>46112</v>
      </c>
      <c r="N4879" s="24"/>
      <c r="O4879" s="26">
        <v>46112</v>
      </c>
      <c r="P4879" s="24" t="s">
        <v>3135</v>
      </c>
      <c r="Q4879" s="24" t="s">
        <v>3136</v>
      </c>
      <c r="R4879" s="24" t="s">
        <v>988</v>
      </c>
    </row>
    <row r="4880" spans="1:18" ht="40.200000000000003">
      <c r="A4880" s="24">
        <v>4879</v>
      </c>
      <c r="B4880" s="24" t="s">
        <v>16538</v>
      </c>
      <c r="C4880" s="29">
        <v>202611040618</v>
      </c>
      <c r="D4880" s="24" t="s">
        <v>63</v>
      </c>
      <c r="E4880" s="24" t="s">
        <v>16539</v>
      </c>
      <c r="F4880" s="24" t="s">
        <v>3052</v>
      </c>
      <c r="G4880" s="24" t="s">
        <v>4014</v>
      </c>
      <c r="H4880" s="25" t="s">
        <v>16540</v>
      </c>
      <c r="I4880" s="24" t="s">
        <v>23</v>
      </c>
      <c r="J4880" s="24" t="s">
        <v>3048</v>
      </c>
      <c r="K4880" s="26">
        <v>46020</v>
      </c>
      <c r="L4880" s="26">
        <v>46112</v>
      </c>
      <c r="M4880" s="26">
        <v>46112</v>
      </c>
      <c r="N4880" s="24"/>
      <c r="O4880" s="26">
        <v>46112</v>
      </c>
      <c r="P4880" s="24" t="s">
        <v>3114</v>
      </c>
      <c r="Q4880" s="24" t="s">
        <v>3094</v>
      </c>
      <c r="R4880" s="24" t="s">
        <v>988</v>
      </c>
    </row>
    <row r="4881" spans="1:18" ht="53.4">
      <c r="A4881" s="24">
        <v>4880</v>
      </c>
      <c r="B4881" s="24" t="s">
        <v>16541</v>
      </c>
      <c r="C4881" s="29">
        <v>202641040730</v>
      </c>
      <c r="D4881" s="24" t="s">
        <v>46</v>
      </c>
      <c r="E4881" s="24" t="s">
        <v>16542</v>
      </c>
      <c r="F4881" s="24" t="s">
        <v>3052</v>
      </c>
      <c r="G4881" s="24" t="s">
        <v>46</v>
      </c>
      <c r="H4881" s="25" t="s">
        <v>16543</v>
      </c>
      <c r="I4881" s="24" t="s">
        <v>23</v>
      </c>
      <c r="J4881" s="24" t="s">
        <v>3048</v>
      </c>
      <c r="K4881" s="26">
        <v>46049</v>
      </c>
      <c r="L4881" s="26">
        <v>46112</v>
      </c>
      <c r="M4881" s="26">
        <v>46112</v>
      </c>
      <c r="N4881" s="24"/>
      <c r="O4881" s="26">
        <v>46112</v>
      </c>
      <c r="P4881" s="24" t="s">
        <v>3695</v>
      </c>
      <c r="Q4881" s="24" t="s">
        <v>3085</v>
      </c>
      <c r="R4881" s="24" t="s">
        <v>3022</v>
      </c>
    </row>
    <row r="4882" spans="1:18" ht="53.4">
      <c r="A4882" s="24">
        <v>4881</v>
      </c>
      <c r="B4882" s="24" t="s">
        <v>16544</v>
      </c>
      <c r="C4882" s="29">
        <v>202643040532</v>
      </c>
      <c r="D4882" s="24" t="s">
        <v>44</v>
      </c>
      <c r="E4882" s="24" t="s">
        <v>16545</v>
      </c>
      <c r="F4882" s="24" t="s">
        <v>3052</v>
      </c>
      <c r="G4882" s="24" t="s">
        <v>3408</v>
      </c>
      <c r="H4882" s="25" t="s">
        <v>16546</v>
      </c>
      <c r="I4882" s="24"/>
      <c r="J4882" s="24" t="s">
        <v>3334</v>
      </c>
      <c r="K4882" s="26">
        <v>46084</v>
      </c>
      <c r="L4882" s="26">
        <v>46112</v>
      </c>
      <c r="M4882" s="26">
        <v>46112</v>
      </c>
      <c r="N4882" s="24"/>
      <c r="O4882" s="26">
        <v>46112</v>
      </c>
      <c r="P4882" s="24" t="s">
        <v>3294</v>
      </c>
      <c r="Q4882" s="24" t="s">
        <v>3295</v>
      </c>
      <c r="R4882" s="24" t="s">
        <v>3022</v>
      </c>
    </row>
    <row r="4883" spans="1:18" ht="40.200000000000003">
      <c r="A4883" s="24">
        <v>4882</v>
      </c>
      <c r="B4883" s="24" t="s">
        <v>2534</v>
      </c>
      <c r="C4883" s="29">
        <v>202641040568</v>
      </c>
      <c r="D4883" s="24" t="s">
        <v>69</v>
      </c>
      <c r="E4883" s="24" t="s">
        <v>649</v>
      </c>
      <c r="F4883" s="24" t="s">
        <v>3052</v>
      </c>
      <c r="G4883" s="24" t="s">
        <v>69</v>
      </c>
      <c r="H4883" s="25" t="s">
        <v>16547</v>
      </c>
      <c r="I4883" s="24" t="s">
        <v>3152</v>
      </c>
      <c r="J4883" s="24" t="s">
        <v>3048</v>
      </c>
      <c r="K4883" s="26">
        <v>46064</v>
      </c>
      <c r="L4883" s="26">
        <v>46112</v>
      </c>
      <c r="M4883" s="26">
        <v>46112</v>
      </c>
      <c r="N4883" s="26">
        <v>47057</v>
      </c>
      <c r="O4883" s="24"/>
      <c r="P4883" s="24" t="s">
        <v>3422</v>
      </c>
      <c r="Q4883" s="24" t="s">
        <v>3423</v>
      </c>
      <c r="R4883" s="24" t="s">
        <v>968</v>
      </c>
    </row>
    <row r="4884" spans="1:18" ht="27">
      <c r="A4884" s="24">
        <v>4883</v>
      </c>
      <c r="B4884" s="24" t="s">
        <v>16548</v>
      </c>
      <c r="C4884" s="29">
        <v>202614040982</v>
      </c>
      <c r="D4884" s="24" t="s">
        <v>52</v>
      </c>
      <c r="E4884" s="24" t="s">
        <v>16549</v>
      </c>
      <c r="F4884" s="24" t="s">
        <v>3045</v>
      </c>
      <c r="G4884" s="24" t="s">
        <v>4870</v>
      </c>
      <c r="H4884" s="25" t="s">
        <v>4871</v>
      </c>
      <c r="I4884" s="24"/>
      <c r="J4884" s="24" t="s">
        <v>3048</v>
      </c>
      <c r="K4884" s="26">
        <v>46105</v>
      </c>
      <c r="L4884" s="26">
        <v>45768</v>
      </c>
      <c r="M4884" s="26">
        <v>46112</v>
      </c>
      <c r="N4884" s="24"/>
      <c r="O4884" s="26">
        <v>46112</v>
      </c>
      <c r="P4884" s="24" t="s">
        <v>3397</v>
      </c>
      <c r="Q4884" s="24" t="s">
        <v>3398</v>
      </c>
      <c r="R4884" s="24" t="s">
        <v>988</v>
      </c>
    </row>
    <row r="4885" spans="1:18" ht="53.4">
      <c r="A4885" s="24">
        <v>4884</v>
      </c>
      <c r="B4885" s="24" t="s">
        <v>16550</v>
      </c>
      <c r="C4885" s="29">
        <v>202647041472</v>
      </c>
      <c r="D4885" s="24" t="s">
        <v>100</v>
      </c>
      <c r="E4885" s="24" t="s">
        <v>16551</v>
      </c>
      <c r="F4885" s="24" t="s">
        <v>3091</v>
      </c>
      <c r="G4885" s="24" t="s">
        <v>10565</v>
      </c>
      <c r="H4885" s="25" t="s">
        <v>16552</v>
      </c>
      <c r="I4885" s="24"/>
      <c r="J4885" s="24" t="s">
        <v>3048</v>
      </c>
      <c r="K4885" s="26">
        <v>46079</v>
      </c>
      <c r="L4885" s="26">
        <v>45170</v>
      </c>
      <c r="M4885" s="26">
        <v>46112</v>
      </c>
      <c r="N4885" s="24"/>
      <c r="O4885" s="26">
        <v>46112</v>
      </c>
      <c r="P4885" s="24" t="s">
        <v>3410</v>
      </c>
      <c r="Q4885" s="24" t="s">
        <v>3150</v>
      </c>
      <c r="R4885" s="24" t="s">
        <v>988</v>
      </c>
    </row>
    <row r="4886" spans="1:18" ht="27">
      <c r="A4886" s="24">
        <v>4885</v>
      </c>
      <c r="B4886" s="24" t="s">
        <v>16553</v>
      </c>
      <c r="C4886" s="29">
        <v>202617041358</v>
      </c>
      <c r="D4886" s="24" t="s">
        <v>126</v>
      </c>
      <c r="E4886" s="24" t="s">
        <v>16554</v>
      </c>
      <c r="F4886" s="24" t="s">
        <v>3117</v>
      </c>
      <c r="G4886" s="24" t="s">
        <v>6811</v>
      </c>
      <c r="H4886" s="25" t="s">
        <v>16555</v>
      </c>
      <c r="I4886" s="24"/>
      <c r="J4886" s="24" t="s">
        <v>3048</v>
      </c>
      <c r="K4886" s="26">
        <v>46090</v>
      </c>
      <c r="L4886" s="26">
        <v>45204</v>
      </c>
      <c r="M4886" s="26">
        <v>46112</v>
      </c>
      <c r="N4886" s="24"/>
      <c r="O4886" s="26">
        <v>46112</v>
      </c>
      <c r="P4886" s="24" t="s">
        <v>4128</v>
      </c>
      <c r="Q4886" s="24" t="s">
        <v>3360</v>
      </c>
      <c r="R4886" s="24" t="s">
        <v>988</v>
      </c>
    </row>
    <row r="4887" spans="1:18" ht="53.4">
      <c r="A4887" s="24">
        <v>4886</v>
      </c>
      <c r="B4887" s="24" t="s">
        <v>16556</v>
      </c>
      <c r="C4887" s="29">
        <v>202611040486</v>
      </c>
      <c r="D4887" s="24" t="s">
        <v>207</v>
      </c>
      <c r="E4887" s="24" t="s">
        <v>649</v>
      </c>
      <c r="F4887" s="24" t="s">
        <v>3052</v>
      </c>
      <c r="G4887" s="24" t="s">
        <v>3226</v>
      </c>
      <c r="H4887" s="25" t="s">
        <v>16557</v>
      </c>
      <c r="I4887" s="24" t="s">
        <v>23</v>
      </c>
      <c r="J4887" s="24" t="s">
        <v>3048</v>
      </c>
      <c r="K4887" s="26">
        <v>46069</v>
      </c>
      <c r="L4887" s="26">
        <v>46112</v>
      </c>
      <c r="M4887" s="26">
        <v>46112</v>
      </c>
      <c r="N4887" s="24"/>
      <c r="O4887" s="26">
        <v>46112</v>
      </c>
      <c r="P4887" s="24" t="s">
        <v>3130</v>
      </c>
      <c r="Q4887" s="24" t="s">
        <v>3131</v>
      </c>
      <c r="R4887" s="24" t="s">
        <v>988</v>
      </c>
    </row>
    <row r="4888" spans="1:18" ht="66.599999999999994">
      <c r="A4888" s="24">
        <v>4887</v>
      </c>
      <c r="B4888" s="24" t="s">
        <v>16558</v>
      </c>
      <c r="C4888" s="29">
        <v>202631040903</v>
      </c>
      <c r="D4888" s="24" t="s">
        <v>38</v>
      </c>
      <c r="E4888" s="24" t="s">
        <v>649</v>
      </c>
      <c r="F4888" s="24" t="s">
        <v>3052</v>
      </c>
      <c r="G4888" s="24" t="s">
        <v>38</v>
      </c>
      <c r="H4888" s="25" t="s">
        <v>16559</v>
      </c>
      <c r="I4888" s="24" t="s">
        <v>23</v>
      </c>
      <c r="J4888" s="24" t="s">
        <v>3048</v>
      </c>
      <c r="K4888" s="26">
        <v>45989</v>
      </c>
      <c r="L4888" s="26">
        <v>46112</v>
      </c>
      <c r="M4888" s="26">
        <v>46112</v>
      </c>
      <c r="N4888" s="24"/>
      <c r="O4888" s="26">
        <v>46112</v>
      </c>
      <c r="P4888" s="24" t="s">
        <v>3228</v>
      </c>
      <c r="Q4888" s="24" t="s">
        <v>3229</v>
      </c>
      <c r="R4888" s="24" t="s">
        <v>988</v>
      </c>
    </row>
    <row r="4889" spans="1:18" ht="53.4">
      <c r="A4889" s="24">
        <v>4888</v>
      </c>
      <c r="B4889" s="24" t="s">
        <v>16560</v>
      </c>
      <c r="C4889" s="29">
        <v>202647040401</v>
      </c>
      <c r="D4889" s="24" t="s">
        <v>35</v>
      </c>
      <c r="E4889" s="24" t="s">
        <v>16561</v>
      </c>
      <c r="F4889" s="24" t="s">
        <v>3091</v>
      </c>
      <c r="G4889" s="24" t="s">
        <v>3213</v>
      </c>
      <c r="H4889" s="25" t="s">
        <v>16562</v>
      </c>
      <c r="I4889" s="24"/>
      <c r="J4889" s="24" t="s">
        <v>3048</v>
      </c>
      <c r="K4889" s="26">
        <v>46099</v>
      </c>
      <c r="L4889" s="26">
        <v>45244</v>
      </c>
      <c r="M4889" s="26">
        <v>46112</v>
      </c>
      <c r="N4889" s="24"/>
      <c r="O4889" s="26">
        <v>46112</v>
      </c>
      <c r="P4889" s="24" t="s">
        <v>3289</v>
      </c>
      <c r="Q4889" s="24" t="s">
        <v>3290</v>
      </c>
      <c r="R4889" s="24" t="s">
        <v>988</v>
      </c>
    </row>
    <row r="4890" spans="1:18" ht="53.4">
      <c r="A4890" s="24">
        <v>4889</v>
      </c>
      <c r="B4890" s="24" t="s">
        <v>16563</v>
      </c>
      <c r="C4890" s="29">
        <v>202631041268</v>
      </c>
      <c r="D4890" s="24" t="s">
        <v>38</v>
      </c>
      <c r="E4890" s="24" t="s">
        <v>16564</v>
      </c>
      <c r="F4890" s="24" t="s">
        <v>3052</v>
      </c>
      <c r="G4890" s="24" t="s">
        <v>38</v>
      </c>
      <c r="H4890" s="25" t="s">
        <v>16565</v>
      </c>
      <c r="I4890" s="24" t="s">
        <v>23</v>
      </c>
      <c r="J4890" s="24" t="s">
        <v>3048</v>
      </c>
      <c r="K4890" s="26">
        <v>45854</v>
      </c>
      <c r="L4890" s="26">
        <v>46112</v>
      </c>
      <c r="M4890" s="26">
        <v>46112</v>
      </c>
      <c r="N4890" s="24"/>
      <c r="O4890" s="26">
        <v>46112</v>
      </c>
      <c r="P4890" s="24" t="s">
        <v>3933</v>
      </c>
      <c r="Q4890" s="24" t="s">
        <v>3934</v>
      </c>
      <c r="R4890" s="24" t="s">
        <v>988</v>
      </c>
    </row>
    <row r="4891" spans="1:18" ht="53.4">
      <c r="A4891" s="24">
        <v>4890</v>
      </c>
      <c r="B4891" s="24" t="s">
        <v>16566</v>
      </c>
      <c r="C4891" s="29">
        <v>202631040535</v>
      </c>
      <c r="D4891" s="24" t="s">
        <v>38</v>
      </c>
      <c r="E4891" s="24" t="s">
        <v>16567</v>
      </c>
      <c r="F4891" s="24" t="s">
        <v>3052</v>
      </c>
      <c r="G4891" s="24" t="s">
        <v>38</v>
      </c>
      <c r="H4891" s="25" t="s">
        <v>16568</v>
      </c>
      <c r="I4891" s="24" t="s">
        <v>23</v>
      </c>
      <c r="J4891" s="24" t="s">
        <v>3048</v>
      </c>
      <c r="K4891" s="26">
        <v>46027</v>
      </c>
      <c r="L4891" s="26">
        <v>46112</v>
      </c>
      <c r="M4891" s="26">
        <v>46112</v>
      </c>
      <c r="N4891" s="24"/>
      <c r="O4891" s="26">
        <v>46112</v>
      </c>
      <c r="P4891" s="24" t="s">
        <v>3049</v>
      </c>
      <c r="Q4891" s="24" t="s">
        <v>3050</v>
      </c>
      <c r="R4891" s="24" t="s">
        <v>988</v>
      </c>
    </row>
    <row r="4892" spans="1:18" ht="53.4">
      <c r="A4892" s="24">
        <v>4891</v>
      </c>
      <c r="B4892" s="24" t="s">
        <v>16569</v>
      </c>
      <c r="C4892" s="29">
        <v>202631041362</v>
      </c>
      <c r="D4892" s="24" t="s">
        <v>38</v>
      </c>
      <c r="E4892" s="24" t="s">
        <v>16570</v>
      </c>
      <c r="F4892" s="24" t="s">
        <v>3052</v>
      </c>
      <c r="G4892" s="24" t="s">
        <v>38</v>
      </c>
      <c r="H4892" s="25" t="s">
        <v>16571</v>
      </c>
      <c r="I4892" s="24" t="s">
        <v>23</v>
      </c>
      <c r="J4892" s="24" t="s">
        <v>3048</v>
      </c>
      <c r="K4892" s="26">
        <v>45999</v>
      </c>
      <c r="L4892" s="26">
        <v>46112</v>
      </c>
      <c r="M4892" s="26">
        <v>46112</v>
      </c>
      <c r="N4892" s="24"/>
      <c r="O4892" s="26">
        <v>46112</v>
      </c>
      <c r="P4892" s="24" t="s">
        <v>3120</v>
      </c>
      <c r="Q4892" s="24" t="s">
        <v>3121</v>
      </c>
      <c r="R4892" s="24" t="s">
        <v>988</v>
      </c>
    </row>
    <row r="4893" spans="1:18" ht="53.4">
      <c r="A4893" s="24">
        <v>4892</v>
      </c>
      <c r="B4893" s="24" t="s">
        <v>16572</v>
      </c>
      <c r="C4893" s="29">
        <v>202631041163</v>
      </c>
      <c r="D4893" s="24" t="s">
        <v>38</v>
      </c>
      <c r="E4893" s="24" t="s">
        <v>16573</v>
      </c>
      <c r="F4893" s="24" t="s">
        <v>3052</v>
      </c>
      <c r="G4893" s="24" t="s">
        <v>38</v>
      </c>
      <c r="H4893" s="25" t="s">
        <v>16574</v>
      </c>
      <c r="I4893" s="24" t="s">
        <v>23</v>
      </c>
      <c r="J4893" s="24" t="s">
        <v>3048</v>
      </c>
      <c r="K4893" s="26">
        <v>46070</v>
      </c>
      <c r="L4893" s="26">
        <v>46112</v>
      </c>
      <c r="M4893" s="26">
        <v>46112</v>
      </c>
      <c r="N4893" s="24"/>
      <c r="O4893" s="26">
        <v>46112</v>
      </c>
      <c r="P4893" s="24" t="s">
        <v>3120</v>
      </c>
      <c r="Q4893" s="24" t="s">
        <v>3121</v>
      </c>
      <c r="R4893" s="24" t="s">
        <v>988</v>
      </c>
    </row>
    <row r="4894" spans="1:18" ht="53.4">
      <c r="A4894" s="24">
        <v>4893</v>
      </c>
      <c r="B4894" s="24" t="s">
        <v>16575</v>
      </c>
      <c r="C4894" s="29">
        <v>202631040562</v>
      </c>
      <c r="D4894" s="24" t="s">
        <v>38</v>
      </c>
      <c r="E4894" s="24" t="s">
        <v>16576</v>
      </c>
      <c r="F4894" s="24" t="s">
        <v>3052</v>
      </c>
      <c r="G4894" s="24" t="s">
        <v>38</v>
      </c>
      <c r="H4894" s="25" t="s">
        <v>16577</v>
      </c>
      <c r="I4894" s="24" t="s">
        <v>23</v>
      </c>
      <c r="J4894" s="24" t="s">
        <v>3048</v>
      </c>
      <c r="K4894" s="26">
        <v>46070</v>
      </c>
      <c r="L4894" s="26">
        <v>46112</v>
      </c>
      <c r="M4894" s="26">
        <v>46112</v>
      </c>
      <c r="N4894" s="24"/>
      <c r="O4894" s="26">
        <v>46112</v>
      </c>
      <c r="P4894" s="24" t="s">
        <v>3130</v>
      </c>
      <c r="Q4894" s="24" t="s">
        <v>3131</v>
      </c>
      <c r="R4894" s="24" t="s">
        <v>988</v>
      </c>
    </row>
    <row r="4895" spans="1:18" ht="53.4">
      <c r="A4895" s="24">
        <v>4894</v>
      </c>
      <c r="B4895" s="24" t="s">
        <v>16578</v>
      </c>
      <c r="C4895" s="29">
        <v>202631040387</v>
      </c>
      <c r="D4895" s="24" t="s">
        <v>38</v>
      </c>
      <c r="E4895" s="24" t="s">
        <v>16579</v>
      </c>
      <c r="F4895" s="24" t="s">
        <v>3052</v>
      </c>
      <c r="G4895" s="24" t="s">
        <v>38</v>
      </c>
      <c r="H4895" s="25" t="s">
        <v>16580</v>
      </c>
      <c r="I4895" s="24" t="s">
        <v>23</v>
      </c>
      <c r="J4895" s="24" t="s">
        <v>3048</v>
      </c>
      <c r="K4895" s="26">
        <v>46077</v>
      </c>
      <c r="L4895" s="26">
        <v>46112</v>
      </c>
      <c r="M4895" s="26">
        <v>46112</v>
      </c>
      <c r="N4895" s="24"/>
      <c r="O4895" s="26">
        <v>46112</v>
      </c>
      <c r="P4895" s="24" t="s">
        <v>3335</v>
      </c>
      <c r="Q4895" s="24" t="s">
        <v>3336</v>
      </c>
      <c r="R4895" s="24" t="s">
        <v>988</v>
      </c>
    </row>
    <row r="4896" spans="1:18" ht="53.4">
      <c r="A4896" s="24">
        <v>4895</v>
      </c>
      <c r="B4896" s="24" t="s">
        <v>16581</v>
      </c>
      <c r="C4896" s="29">
        <v>202631040688</v>
      </c>
      <c r="D4896" s="24" t="s">
        <v>38</v>
      </c>
      <c r="E4896" s="24" t="s">
        <v>16582</v>
      </c>
      <c r="F4896" s="24" t="s">
        <v>3052</v>
      </c>
      <c r="G4896" s="24" t="s">
        <v>38</v>
      </c>
      <c r="H4896" s="25" t="s">
        <v>16583</v>
      </c>
      <c r="I4896" s="24" t="s">
        <v>23</v>
      </c>
      <c r="J4896" s="24" t="s">
        <v>3048</v>
      </c>
      <c r="K4896" s="26">
        <v>46066</v>
      </c>
      <c r="L4896" s="26">
        <v>46112</v>
      </c>
      <c r="M4896" s="26">
        <v>46112</v>
      </c>
      <c r="N4896" s="24"/>
      <c r="O4896" s="26">
        <v>46112</v>
      </c>
      <c r="P4896" s="24" t="s">
        <v>7101</v>
      </c>
      <c r="Q4896" s="24" t="s">
        <v>3225</v>
      </c>
      <c r="R4896" s="24" t="s">
        <v>988</v>
      </c>
    </row>
    <row r="4897" spans="1:18" ht="53.4">
      <c r="A4897" s="24">
        <v>4896</v>
      </c>
      <c r="B4897" s="24" t="s">
        <v>16584</v>
      </c>
      <c r="C4897" s="29">
        <v>202631041240</v>
      </c>
      <c r="D4897" s="24" t="s">
        <v>38</v>
      </c>
      <c r="E4897" s="24" t="s">
        <v>16585</v>
      </c>
      <c r="F4897" s="24" t="s">
        <v>3052</v>
      </c>
      <c r="G4897" s="24" t="s">
        <v>38</v>
      </c>
      <c r="H4897" s="25" t="s">
        <v>16586</v>
      </c>
      <c r="I4897" s="24" t="s">
        <v>23</v>
      </c>
      <c r="J4897" s="24" t="s">
        <v>3048</v>
      </c>
      <c r="K4897" s="26">
        <v>46057</v>
      </c>
      <c r="L4897" s="26">
        <v>46112</v>
      </c>
      <c r="M4897" s="26">
        <v>46112</v>
      </c>
      <c r="N4897" s="24"/>
      <c r="O4897" s="26">
        <v>46112</v>
      </c>
      <c r="P4897" s="24" t="s">
        <v>16321</v>
      </c>
      <c r="Q4897" s="24" t="s">
        <v>3934</v>
      </c>
      <c r="R4897" s="24" t="s">
        <v>988</v>
      </c>
    </row>
    <row r="4898" spans="1:18" ht="40.200000000000003">
      <c r="A4898" s="24">
        <v>4897</v>
      </c>
      <c r="B4898" s="24" t="s">
        <v>16587</v>
      </c>
      <c r="C4898" s="29">
        <v>202614040846</v>
      </c>
      <c r="D4898" s="24" t="s">
        <v>78</v>
      </c>
      <c r="E4898" s="24" t="s">
        <v>16588</v>
      </c>
      <c r="F4898" s="24" t="s">
        <v>3066</v>
      </c>
      <c r="G4898" s="24" t="s">
        <v>4533</v>
      </c>
      <c r="H4898" s="25" t="s">
        <v>16589</v>
      </c>
      <c r="I4898" s="24"/>
      <c r="J4898" s="24" t="s">
        <v>3048</v>
      </c>
      <c r="K4898" s="26">
        <v>46020</v>
      </c>
      <c r="L4898" s="26">
        <v>45751</v>
      </c>
      <c r="M4898" s="26">
        <v>46112</v>
      </c>
      <c r="N4898" s="24"/>
      <c r="O4898" s="26">
        <v>46112</v>
      </c>
      <c r="P4898" s="24" t="s">
        <v>3968</v>
      </c>
      <c r="Q4898" s="24" t="s">
        <v>3969</v>
      </c>
      <c r="R4898" s="24" t="s">
        <v>988</v>
      </c>
    </row>
    <row r="4899" spans="1:18" ht="27">
      <c r="A4899" s="24">
        <v>4898</v>
      </c>
      <c r="B4899" s="24" t="s">
        <v>2533</v>
      </c>
      <c r="C4899" s="29">
        <v>202611041377</v>
      </c>
      <c r="D4899" s="24" t="s">
        <v>174</v>
      </c>
      <c r="E4899" s="24" t="s">
        <v>649</v>
      </c>
      <c r="F4899" s="24" t="s">
        <v>3052</v>
      </c>
      <c r="G4899" s="24" t="s">
        <v>174</v>
      </c>
      <c r="H4899" s="25" t="s">
        <v>16590</v>
      </c>
      <c r="I4899" s="24" t="s">
        <v>3152</v>
      </c>
      <c r="J4899" s="24" t="s">
        <v>3048</v>
      </c>
      <c r="K4899" s="26">
        <v>46104</v>
      </c>
      <c r="L4899" s="26">
        <v>46112</v>
      </c>
      <c r="M4899" s="26">
        <v>46112</v>
      </c>
      <c r="N4899" s="26">
        <v>47057</v>
      </c>
      <c r="O4899" s="24"/>
      <c r="P4899" s="24" t="s">
        <v>3422</v>
      </c>
      <c r="Q4899" s="24" t="s">
        <v>3423</v>
      </c>
      <c r="R4899" s="24" t="s">
        <v>968</v>
      </c>
    </row>
    <row r="4900" spans="1:18" ht="66.599999999999994">
      <c r="A4900" s="24">
        <v>4899</v>
      </c>
      <c r="B4900" s="24" t="s">
        <v>16591</v>
      </c>
      <c r="C4900" s="29">
        <v>202647040617</v>
      </c>
      <c r="D4900" s="24" t="s">
        <v>108</v>
      </c>
      <c r="E4900" s="24" t="s">
        <v>16592</v>
      </c>
      <c r="F4900" s="24" t="s">
        <v>3312</v>
      </c>
      <c r="G4900" s="24" t="s">
        <v>6958</v>
      </c>
      <c r="H4900" s="25" t="s">
        <v>16593</v>
      </c>
      <c r="I4900" s="24"/>
      <c r="J4900" s="24" t="s">
        <v>3048</v>
      </c>
      <c r="K4900" s="26">
        <v>46093</v>
      </c>
      <c r="L4900" s="26">
        <v>45209</v>
      </c>
      <c r="M4900" s="26">
        <v>46112</v>
      </c>
      <c r="N4900" s="24"/>
      <c r="O4900" s="26">
        <v>46112</v>
      </c>
      <c r="P4900" s="24" t="s">
        <v>4530</v>
      </c>
      <c r="Q4900" s="24" t="s">
        <v>4531</v>
      </c>
      <c r="R4900" s="24" t="s">
        <v>988</v>
      </c>
    </row>
    <row r="4901" spans="1:18" ht="53.4">
      <c r="A4901" s="24">
        <v>4900</v>
      </c>
      <c r="B4901" s="24" t="s">
        <v>16594</v>
      </c>
      <c r="C4901" s="29">
        <v>202617041241</v>
      </c>
      <c r="D4901" s="24" t="s">
        <v>211</v>
      </c>
      <c r="E4901" s="24" t="s">
        <v>16595</v>
      </c>
      <c r="F4901" s="24" t="s">
        <v>3117</v>
      </c>
      <c r="G4901" s="24" t="s">
        <v>16596</v>
      </c>
      <c r="H4901" s="25" t="s">
        <v>16597</v>
      </c>
      <c r="I4901" s="24"/>
      <c r="J4901" s="24" t="s">
        <v>3048</v>
      </c>
      <c r="K4901" s="26">
        <v>46066</v>
      </c>
      <c r="L4901" s="26">
        <v>45177</v>
      </c>
      <c r="M4901" s="26">
        <v>46112</v>
      </c>
      <c r="N4901" s="24"/>
      <c r="O4901" s="26">
        <v>46112</v>
      </c>
      <c r="P4901" s="24" t="s">
        <v>3248</v>
      </c>
      <c r="Q4901" s="24" t="s">
        <v>3249</v>
      </c>
      <c r="R4901" s="24" t="s">
        <v>988</v>
      </c>
    </row>
    <row r="4902" spans="1:18" ht="40.200000000000003">
      <c r="A4902" s="24">
        <v>4901</v>
      </c>
      <c r="B4902" s="24" t="s">
        <v>2531</v>
      </c>
      <c r="C4902" s="29">
        <v>202641040878</v>
      </c>
      <c r="D4902" s="24" t="s">
        <v>85</v>
      </c>
      <c r="E4902" s="24" t="s">
        <v>2532</v>
      </c>
      <c r="F4902" s="24" t="s">
        <v>3045</v>
      </c>
      <c r="G4902" s="24" t="s">
        <v>3559</v>
      </c>
      <c r="H4902" s="25" t="s">
        <v>16598</v>
      </c>
      <c r="I4902" s="24" t="s">
        <v>3152</v>
      </c>
      <c r="J4902" s="24" t="s">
        <v>3048</v>
      </c>
      <c r="K4902" s="26">
        <v>46106</v>
      </c>
      <c r="L4902" s="26">
        <v>46112</v>
      </c>
      <c r="M4902" s="26">
        <v>46112</v>
      </c>
      <c r="N4902" s="26">
        <v>47057</v>
      </c>
      <c r="O4902" s="24"/>
      <c r="P4902" s="24" t="s">
        <v>3272</v>
      </c>
      <c r="Q4902" s="24" t="s">
        <v>3273</v>
      </c>
      <c r="R4902" s="24" t="s">
        <v>968</v>
      </c>
    </row>
    <row r="4903" spans="1:18" ht="40.200000000000003">
      <c r="A4903" s="24">
        <v>4902</v>
      </c>
      <c r="B4903" s="24" t="s">
        <v>2551</v>
      </c>
      <c r="C4903" s="29">
        <v>202641041007</v>
      </c>
      <c r="D4903" s="24" t="s">
        <v>85</v>
      </c>
      <c r="E4903" s="24" t="s">
        <v>2552</v>
      </c>
      <c r="F4903" s="24" t="s">
        <v>3045</v>
      </c>
      <c r="G4903" s="24" t="s">
        <v>3559</v>
      </c>
      <c r="H4903" s="25" t="s">
        <v>16599</v>
      </c>
      <c r="I4903" s="24" t="s">
        <v>3152</v>
      </c>
      <c r="J4903" s="24" t="s">
        <v>3048</v>
      </c>
      <c r="K4903" s="26">
        <v>46106</v>
      </c>
      <c r="L4903" s="26">
        <v>46112</v>
      </c>
      <c r="M4903" s="26">
        <v>46112</v>
      </c>
      <c r="N4903" s="26">
        <v>47057</v>
      </c>
      <c r="O4903" s="24"/>
      <c r="P4903" s="24" t="s">
        <v>3079</v>
      </c>
      <c r="Q4903" s="24" t="s">
        <v>3080</v>
      </c>
      <c r="R4903" s="24" t="s">
        <v>968</v>
      </c>
    </row>
    <row r="4904" spans="1:18" ht="53.4">
      <c r="A4904" s="24">
        <v>4903</v>
      </c>
      <c r="B4904" s="24" t="s">
        <v>16600</v>
      </c>
      <c r="C4904" s="29">
        <v>202641041384</v>
      </c>
      <c r="D4904" s="24" t="s">
        <v>163</v>
      </c>
      <c r="E4904" s="24" t="s">
        <v>649</v>
      </c>
      <c r="F4904" s="24" t="s">
        <v>3052</v>
      </c>
      <c r="G4904" s="24" t="s">
        <v>163</v>
      </c>
      <c r="H4904" s="25" t="s">
        <v>16601</v>
      </c>
      <c r="I4904" s="24" t="s">
        <v>23</v>
      </c>
      <c r="J4904" s="24" t="s">
        <v>3048</v>
      </c>
      <c r="K4904" s="26">
        <v>45975</v>
      </c>
      <c r="L4904" s="26">
        <v>46112</v>
      </c>
      <c r="M4904" s="26">
        <v>46112</v>
      </c>
      <c r="N4904" s="24"/>
      <c r="O4904" s="26">
        <v>46112</v>
      </c>
      <c r="P4904" s="24" t="s">
        <v>3289</v>
      </c>
      <c r="Q4904" s="24" t="s">
        <v>3290</v>
      </c>
      <c r="R4904" s="24" t="s">
        <v>988</v>
      </c>
    </row>
    <row r="4905" spans="1:18" ht="53.4">
      <c r="A4905" s="24">
        <v>4904</v>
      </c>
      <c r="B4905" s="24" t="s">
        <v>2535</v>
      </c>
      <c r="C4905" s="29">
        <v>202621041291</v>
      </c>
      <c r="D4905" s="24" t="s">
        <v>41</v>
      </c>
      <c r="E4905" s="24" t="s">
        <v>2536</v>
      </c>
      <c r="F4905" s="24" t="s">
        <v>3052</v>
      </c>
      <c r="G4905" s="24" t="s">
        <v>41</v>
      </c>
      <c r="H4905" s="25" t="s">
        <v>16602</v>
      </c>
      <c r="I4905" s="24" t="s">
        <v>3152</v>
      </c>
      <c r="J4905" s="24" t="s">
        <v>3048</v>
      </c>
      <c r="K4905" s="26">
        <v>46106</v>
      </c>
      <c r="L4905" s="26">
        <v>46112</v>
      </c>
      <c r="M4905" s="26">
        <v>46112</v>
      </c>
      <c r="N4905" s="26">
        <v>47057</v>
      </c>
      <c r="O4905" s="24"/>
      <c r="P4905" s="24" t="s">
        <v>3079</v>
      </c>
      <c r="Q4905" s="24" t="s">
        <v>3080</v>
      </c>
      <c r="R4905" s="24" t="s">
        <v>968</v>
      </c>
    </row>
    <row r="4906" spans="1:18" ht="40.200000000000003">
      <c r="A4906" s="24">
        <v>4905</v>
      </c>
      <c r="B4906" s="24" t="s">
        <v>16603</v>
      </c>
      <c r="C4906" s="29">
        <v>202621041032</v>
      </c>
      <c r="D4906" s="24" t="s">
        <v>41</v>
      </c>
      <c r="E4906" s="24" t="s">
        <v>16604</v>
      </c>
      <c r="F4906" s="24" t="s">
        <v>3052</v>
      </c>
      <c r="G4906" s="24" t="s">
        <v>10063</v>
      </c>
      <c r="H4906" s="25" t="s">
        <v>16605</v>
      </c>
      <c r="I4906" s="24" t="s">
        <v>23</v>
      </c>
      <c r="J4906" s="24" t="s">
        <v>3048</v>
      </c>
      <c r="K4906" s="26">
        <v>46070</v>
      </c>
      <c r="L4906" s="26">
        <v>46112</v>
      </c>
      <c r="M4906" s="26">
        <v>46112</v>
      </c>
      <c r="N4906" s="24"/>
      <c r="O4906" s="26">
        <v>46112</v>
      </c>
      <c r="P4906" s="24" t="s">
        <v>3168</v>
      </c>
      <c r="Q4906" s="24" t="s">
        <v>3050</v>
      </c>
      <c r="R4906" s="24" t="s">
        <v>988</v>
      </c>
    </row>
    <row r="4907" spans="1:18" ht="40.200000000000003">
      <c r="A4907" s="24">
        <v>4906</v>
      </c>
      <c r="B4907" s="24" t="s">
        <v>16606</v>
      </c>
      <c r="C4907" s="29">
        <v>202621040762</v>
      </c>
      <c r="D4907" s="24" t="s">
        <v>41</v>
      </c>
      <c r="E4907" s="24" t="s">
        <v>16607</v>
      </c>
      <c r="F4907" s="24" t="s">
        <v>3052</v>
      </c>
      <c r="G4907" s="24" t="s">
        <v>41</v>
      </c>
      <c r="H4907" s="25" t="s">
        <v>16608</v>
      </c>
      <c r="I4907" s="24" t="s">
        <v>23</v>
      </c>
      <c r="J4907" s="24" t="s">
        <v>3048</v>
      </c>
      <c r="K4907" s="26">
        <v>46079</v>
      </c>
      <c r="L4907" s="26">
        <v>46112</v>
      </c>
      <c r="M4907" s="26">
        <v>46112</v>
      </c>
      <c r="N4907" s="24"/>
      <c r="O4907" s="26">
        <v>46112</v>
      </c>
      <c r="P4907" s="24" t="s">
        <v>3414</v>
      </c>
      <c r="Q4907" s="24" t="s">
        <v>3415</v>
      </c>
      <c r="R4907" s="24" t="s">
        <v>988</v>
      </c>
    </row>
    <row r="4908" spans="1:18" ht="40.200000000000003">
      <c r="A4908" s="24">
        <v>4907</v>
      </c>
      <c r="B4908" s="24" t="s">
        <v>16609</v>
      </c>
      <c r="C4908" s="29">
        <v>202621041029</v>
      </c>
      <c r="D4908" s="24" t="s">
        <v>41</v>
      </c>
      <c r="E4908" s="24" t="s">
        <v>16610</v>
      </c>
      <c r="F4908" s="24" t="s">
        <v>3052</v>
      </c>
      <c r="G4908" s="24" t="s">
        <v>10063</v>
      </c>
      <c r="H4908" s="25" t="s">
        <v>16611</v>
      </c>
      <c r="I4908" s="24" t="s">
        <v>23</v>
      </c>
      <c r="J4908" s="24" t="s">
        <v>3048</v>
      </c>
      <c r="K4908" s="26">
        <v>46059</v>
      </c>
      <c r="L4908" s="26">
        <v>46112</v>
      </c>
      <c r="M4908" s="26">
        <v>46112</v>
      </c>
      <c r="N4908" s="24"/>
      <c r="O4908" s="26">
        <v>46112</v>
      </c>
      <c r="P4908" s="24" t="s">
        <v>3410</v>
      </c>
      <c r="Q4908" s="24" t="s">
        <v>3150</v>
      </c>
      <c r="R4908" s="24" t="s">
        <v>988</v>
      </c>
    </row>
    <row r="4909" spans="1:18" ht="27">
      <c r="A4909" s="24">
        <v>4908</v>
      </c>
      <c r="B4909" s="24" t="s">
        <v>16612</v>
      </c>
      <c r="C4909" s="29">
        <v>202621040407</v>
      </c>
      <c r="D4909" s="24" t="s">
        <v>41</v>
      </c>
      <c r="E4909" s="24" t="s">
        <v>16613</v>
      </c>
      <c r="F4909" s="24" t="s">
        <v>3052</v>
      </c>
      <c r="G4909" s="24" t="s">
        <v>41</v>
      </c>
      <c r="H4909" s="25" t="s">
        <v>16614</v>
      </c>
      <c r="I4909" s="24" t="s">
        <v>23</v>
      </c>
      <c r="J4909" s="24" t="s">
        <v>3048</v>
      </c>
      <c r="K4909" s="26">
        <v>46086</v>
      </c>
      <c r="L4909" s="26">
        <v>46112</v>
      </c>
      <c r="M4909" s="26">
        <v>46112</v>
      </c>
      <c r="N4909" s="24"/>
      <c r="O4909" s="26">
        <v>46112</v>
      </c>
      <c r="P4909" s="24" t="s">
        <v>3305</v>
      </c>
      <c r="Q4909" s="24" t="s">
        <v>3306</v>
      </c>
      <c r="R4909" s="24" t="s">
        <v>988</v>
      </c>
    </row>
    <row r="4910" spans="1:18" ht="53.4">
      <c r="A4910" s="24">
        <v>4909</v>
      </c>
      <c r="B4910" s="24" t="s">
        <v>16615</v>
      </c>
      <c r="C4910" s="29">
        <v>202621040674</v>
      </c>
      <c r="D4910" s="24" t="s">
        <v>41</v>
      </c>
      <c r="E4910" s="24" t="s">
        <v>16616</v>
      </c>
      <c r="F4910" s="24" t="s">
        <v>3052</v>
      </c>
      <c r="G4910" s="24" t="s">
        <v>10063</v>
      </c>
      <c r="H4910" s="25" t="s">
        <v>16617</v>
      </c>
      <c r="I4910" s="24" t="s">
        <v>23</v>
      </c>
      <c r="J4910" s="24" t="s">
        <v>3048</v>
      </c>
      <c r="K4910" s="26">
        <v>46086</v>
      </c>
      <c r="L4910" s="26">
        <v>46112</v>
      </c>
      <c r="M4910" s="26">
        <v>46112</v>
      </c>
      <c r="N4910" s="24"/>
      <c r="O4910" s="26">
        <v>46112</v>
      </c>
      <c r="P4910" s="24" t="s">
        <v>3968</v>
      </c>
      <c r="Q4910" s="24" t="s">
        <v>3969</v>
      </c>
      <c r="R4910" s="24" t="s">
        <v>988</v>
      </c>
    </row>
    <row r="4911" spans="1:18" ht="53.4">
      <c r="A4911" s="24">
        <v>4910</v>
      </c>
      <c r="B4911" s="24" t="s">
        <v>2546</v>
      </c>
      <c r="C4911" s="29">
        <v>202621040646</v>
      </c>
      <c r="D4911" s="24" t="s">
        <v>41</v>
      </c>
      <c r="E4911" s="24" t="s">
        <v>2547</v>
      </c>
      <c r="F4911" s="24" t="s">
        <v>3052</v>
      </c>
      <c r="G4911" s="24" t="s">
        <v>41</v>
      </c>
      <c r="H4911" s="25" t="s">
        <v>16618</v>
      </c>
      <c r="I4911" s="24" t="s">
        <v>3152</v>
      </c>
      <c r="J4911" s="24" t="s">
        <v>3048</v>
      </c>
      <c r="K4911" s="26">
        <v>46087</v>
      </c>
      <c r="L4911" s="26">
        <v>46112</v>
      </c>
      <c r="M4911" s="26">
        <v>46112</v>
      </c>
      <c r="N4911" s="26">
        <v>47057</v>
      </c>
      <c r="O4911" s="24"/>
      <c r="P4911" s="24" t="s">
        <v>3422</v>
      </c>
      <c r="Q4911" s="24" t="s">
        <v>3423</v>
      </c>
      <c r="R4911" s="24" t="s">
        <v>968</v>
      </c>
    </row>
    <row r="4912" spans="1:18" ht="40.200000000000003">
      <c r="A4912" s="24">
        <v>4911</v>
      </c>
      <c r="B4912" s="24" t="s">
        <v>16619</v>
      </c>
      <c r="C4912" s="29">
        <v>202621040652</v>
      </c>
      <c r="D4912" s="24" t="s">
        <v>41</v>
      </c>
      <c r="E4912" s="24" t="s">
        <v>16620</v>
      </c>
      <c r="F4912" s="24" t="s">
        <v>3052</v>
      </c>
      <c r="G4912" s="24" t="s">
        <v>41</v>
      </c>
      <c r="H4912" s="25" t="s">
        <v>16621</v>
      </c>
      <c r="I4912" s="24" t="s">
        <v>23</v>
      </c>
      <c r="J4912" s="24" t="s">
        <v>3048</v>
      </c>
      <c r="K4912" s="26">
        <v>46090</v>
      </c>
      <c r="L4912" s="26">
        <v>46112</v>
      </c>
      <c r="M4912" s="26">
        <v>46112</v>
      </c>
      <c r="N4912" s="24"/>
      <c r="O4912" s="26">
        <v>46112</v>
      </c>
      <c r="P4912" s="24" t="s">
        <v>3049</v>
      </c>
      <c r="Q4912" s="24" t="s">
        <v>3050</v>
      </c>
      <c r="R4912" s="24" t="s">
        <v>988</v>
      </c>
    </row>
    <row r="4913" spans="1:18" ht="40.200000000000003">
      <c r="A4913" s="24">
        <v>4912</v>
      </c>
      <c r="B4913" s="24" t="s">
        <v>16622</v>
      </c>
      <c r="C4913" s="29">
        <v>202621041002</v>
      </c>
      <c r="D4913" s="24" t="s">
        <v>41</v>
      </c>
      <c r="E4913" s="24" t="s">
        <v>16623</v>
      </c>
      <c r="F4913" s="24" t="s">
        <v>3052</v>
      </c>
      <c r="G4913" s="24" t="s">
        <v>41</v>
      </c>
      <c r="H4913" s="25" t="s">
        <v>16624</v>
      </c>
      <c r="I4913" s="24" t="s">
        <v>23</v>
      </c>
      <c r="J4913" s="24" t="s">
        <v>3048</v>
      </c>
      <c r="K4913" s="26">
        <v>46094</v>
      </c>
      <c r="L4913" s="26">
        <v>46112</v>
      </c>
      <c r="M4913" s="26">
        <v>46112</v>
      </c>
      <c r="N4913" s="24"/>
      <c r="O4913" s="26">
        <v>46112</v>
      </c>
      <c r="P4913" s="24" t="s">
        <v>4491</v>
      </c>
      <c r="Q4913" s="24" t="s">
        <v>3279</v>
      </c>
      <c r="R4913" s="24" t="s">
        <v>988</v>
      </c>
    </row>
    <row r="4914" spans="1:18" ht="40.200000000000003">
      <c r="A4914" s="24">
        <v>4913</v>
      </c>
      <c r="B4914" s="24" t="s">
        <v>16625</v>
      </c>
      <c r="C4914" s="29">
        <v>202617040848</v>
      </c>
      <c r="D4914" s="24" t="s">
        <v>34</v>
      </c>
      <c r="E4914" s="24" t="s">
        <v>16626</v>
      </c>
      <c r="F4914" s="24" t="s">
        <v>3066</v>
      </c>
      <c r="G4914" s="24" t="s">
        <v>3067</v>
      </c>
      <c r="H4914" s="25" t="s">
        <v>16627</v>
      </c>
      <c r="I4914" s="24"/>
      <c r="J4914" s="24" t="s">
        <v>3048</v>
      </c>
      <c r="K4914" s="26">
        <v>46106</v>
      </c>
      <c r="L4914" s="26">
        <v>45219</v>
      </c>
      <c r="M4914" s="26">
        <v>46112</v>
      </c>
      <c r="N4914" s="24"/>
      <c r="O4914" s="26">
        <v>46112</v>
      </c>
      <c r="P4914" s="24" t="s">
        <v>3294</v>
      </c>
      <c r="Q4914" s="24" t="s">
        <v>3295</v>
      </c>
      <c r="R4914" s="24" t="s">
        <v>988</v>
      </c>
    </row>
    <row r="4915" spans="1:18" ht="53.4">
      <c r="A4915" s="24">
        <v>4914</v>
      </c>
      <c r="B4915" s="24" t="s">
        <v>16628</v>
      </c>
      <c r="C4915" s="29">
        <v>202617040539</v>
      </c>
      <c r="D4915" s="24" t="s">
        <v>34</v>
      </c>
      <c r="E4915" s="24" t="s">
        <v>16629</v>
      </c>
      <c r="F4915" s="24" t="s">
        <v>3066</v>
      </c>
      <c r="G4915" s="24" t="s">
        <v>3067</v>
      </c>
      <c r="H4915" s="25" t="s">
        <v>16630</v>
      </c>
      <c r="I4915" s="24"/>
      <c r="J4915" s="24" t="s">
        <v>3048</v>
      </c>
      <c r="K4915" s="26">
        <v>46106</v>
      </c>
      <c r="L4915" s="26">
        <v>45229</v>
      </c>
      <c r="M4915" s="26">
        <v>46112</v>
      </c>
      <c r="N4915" s="24"/>
      <c r="O4915" s="26">
        <v>46112</v>
      </c>
      <c r="P4915" s="24" t="s">
        <v>3075</v>
      </c>
      <c r="Q4915" s="24" t="s">
        <v>3076</v>
      </c>
      <c r="R4915" s="24" t="s">
        <v>988</v>
      </c>
    </row>
    <row r="4916" spans="1:18" ht="40.200000000000003">
      <c r="A4916" s="24">
        <v>4915</v>
      </c>
      <c r="B4916" s="24" t="s">
        <v>16631</v>
      </c>
      <c r="C4916" s="29">
        <v>202641041267</v>
      </c>
      <c r="D4916" s="24" t="s">
        <v>43</v>
      </c>
      <c r="E4916" s="24" t="s">
        <v>16632</v>
      </c>
      <c r="F4916" s="24" t="s">
        <v>3052</v>
      </c>
      <c r="G4916" s="24" t="s">
        <v>43</v>
      </c>
      <c r="H4916" s="25" t="s">
        <v>16633</v>
      </c>
      <c r="I4916" s="24" t="s">
        <v>23</v>
      </c>
      <c r="J4916" s="24" t="s">
        <v>3048</v>
      </c>
      <c r="K4916" s="26">
        <v>46112</v>
      </c>
      <c r="L4916" s="26">
        <v>46112</v>
      </c>
      <c r="M4916" s="26">
        <v>46112</v>
      </c>
      <c r="N4916" s="24"/>
      <c r="O4916" s="26">
        <v>46112</v>
      </c>
      <c r="P4916" s="24" t="s">
        <v>3682</v>
      </c>
      <c r="Q4916" s="24" t="s">
        <v>3683</v>
      </c>
      <c r="R4916" s="24" t="s">
        <v>988</v>
      </c>
    </row>
    <row r="4917" spans="1:18" ht="40.200000000000003">
      <c r="A4917" s="24">
        <v>4916</v>
      </c>
      <c r="B4917" s="24" t="s">
        <v>2548</v>
      </c>
      <c r="C4917" s="29">
        <v>202641041038</v>
      </c>
      <c r="D4917" s="24" t="s">
        <v>43</v>
      </c>
      <c r="E4917" s="24" t="s">
        <v>2549</v>
      </c>
      <c r="F4917" s="24" t="s">
        <v>3052</v>
      </c>
      <c r="G4917" s="24" t="s">
        <v>43</v>
      </c>
      <c r="H4917" s="25" t="s">
        <v>16634</v>
      </c>
      <c r="I4917" s="24" t="s">
        <v>3152</v>
      </c>
      <c r="J4917" s="24" t="s">
        <v>3048</v>
      </c>
      <c r="K4917" s="26">
        <v>46112</v>
      </c>
      <c r="L4917" s="26">
        <v>46112</v>
      </c>
      <c r="M4917" s="26">
        <v>46112</v>
      </c>
      <c r="N4917" s="26">
        <v>47057</v>
      </c>
      <c r="O4917" s="24"/>
      <c r="P4917" s="24" t="s">
        <v>3173</v>
      </c>
      <c r="Q4917" s="24" t="s">
        <v>3174</v>
      </c>
      <c r="R4917" s="24" t="s">
        <v>968</v>
      </c>
    </row>
    <row r="4918" spans="1:18" ht="40.200000000000003">
      <c r="A4918" s="24">
        <v>4917</v>
      </c>
      <c r="B4918" s="24" t="s">
        <v>16635</v>
      </c>
      <c r="C4918" s="29">
        <v>202641041437</v>
      </c>
      <c r="D4918" s="24" t="s">
        <v>43</v>
      </c>
      <c r="E4918" s="24" t="s">
        <v>16636</v>
      </c>
      <c r="F4918" s="24" t="s">
        <v>3052</v>
      </c>
      <c r="G4918" s="24" t="s">
        <v>43</v>
      </c>
      <c r="H4918" s="25" t="s">
        <v>16637</v>
      </c>
      <c r="I4918" s="24" t="s">
        <v>23</v>
      </c>
      <c r="J4918" s="24" t="s">
        <v>3048</v>
      </c>
      <c r="K4918" s="26">
        <v>46112</v>
      </c>
      <c r="L4918" s="26">
        <v>46112</v>
      </c>
      <c r="M4918" s="26">
        <v>46112</v>
      </c>
      <c r="N4918" s="24"/>
      <c r="O4918" s="26">
        <v>46112</v>
      </c>
      <c r="P4918" s="24" t="s">
        <v>3079</v>
      </c>
      <c r="Q4918" s="24" t="s">
        <v>3080</v>
      </c>
      <c r="R4918" s="24" t="s">
        <v>988</v>
      </c>
    </row>
    <row r="4919" spans="1:18" ht="27">
      <c r="A4919" s="24">
        <v>4918</v>
      </c>
      <c r="B4919" s="24" t="s">
        <v>16638</v>
      </c>
      <c r="C4919" s="29">
        <v>202641040503</v>
      </c>
      <c r="D4919" s="24" t="s">
        <v>43</v>
      </c>
      <c r="E4919" s="24" t="s">
        <v>16639</v>
      </c>
      <c r="F4919" s="24" t="s">
        <v>3052</v>
      </c>
      <c r="G4919" s="24" t="s">
        <v>43</v>
      </c>
      <c r="H4919" s="25" t="s">
        <v>16640</v>
      </c>
      <c r="I4919" s="24" t="s">
        <v>23</v>
      </c>
      <c r="J4919" s="24" t="s">
        <v>3048</v>
      </c>
      <c r="K4919" s="26">
        <v>46002</v>
      </c>
      <c r="L4919" s="26">
        <v>46112</v>
      </c>
      <c r="M4919" s="26">
        <v>46112</v>
      </c>
      <c r="N4919" s="24"/>
      <c r="O4919" s="26">
        <v>46112</v>
      </c>
      <c r="P4919" s="24" t="s">
        <v>3352</v>
      </c>
      <c r="Q4919" s="24" t="s">
        <v>3216</v>
      </c>
      <c r="R4919" s="24" t="s">
        <v>988</v>
      </c>
    </row>
    <row r="4920" spans="1:18" ht="40.200000000000003">
      <c r="A4920" s="24">
        <v>4919</v>
      </c>
      <c r="B4920" s="24" t="s">
        <v>16641</v>
      </c>
      <c r="C4920" s="29">
        <v>202641040573</v>
      </c>
      <c r="D4920" s="24" t="s">
        <v>43</v>
      </c>
      <c r="E4920" s="24" t="s">
        <v>16642</v>
      </c>
      <c r="F4920" s="24" t="s">
        <v>3052</v>
      </c>
      <c r="G4920" s="24" t="s">
        <v>43</v>
      </c>
      <c r="H4920" s="25" t="s">
        <v>16643</v>
      </c>
      <c r="I4920" s="24" t="s">
        <v>23</v>
      </c>
      <c r="J4920" s="24" t="s">
        <v>3048</v>
      </c>
      <c r="K4920" s="26">
        <v>46002</v>
      </c>
      <c r="L4920" s="26">
        <v>46112</v>
      </c>
      <c r="M4920" s="26">
        <v>46112</v>
      </c>
      <c r="N4920" s="24"/>
      <c r="O4920" s="26">
        <v>46112</v>
      </c>
      <c r="P4920" s="24" t="s">
        <v>3093</v>
      </c>
      <c r="Q4920" s="24" t="s">
        <v>3094</v>
      </c>
      <c r="R4920" s="24" t="s">
        <v>988</v>
      </c>
    </row>
    <row r="4921" spans="1:18" ht="40.200000000000003">
      <c r="A4921" s="24">
        <v>4920</v>
      </c>
      <c r="B4921" s="24" t="s">
        <v>16644</v>
      </c>
      <c r="C4921" s="29">
        <v>202644041269</v>
      </c>
      <c r="D4921" s="24" t="s">
        <v>43</v>
      </c>
      <c r="E4921" s="24" t="s">
        <v>16645</v>
      </c>
      <c r="F4921" s="24" t="s">
        <v>3052</v>
      </c>
      <c r="G4921" s="24" t="s">
        <v>43</v>
      </c>
      <c r="H4921" s="25" t="s">
        <v>16646</v>
      </c>
      <c r="I4921" s="24"/>
      <c r="J4921" s="24" t="s">
        <v>3048</v>
      </c>
      <c r="K4921" s="26">
        <v>46002</v>
      </c>
      <c r="L4921" s="26">
        <v>45987</v>
      </c>
      <c r="M4921" s="26">
        <v>46112</v>
      </c>
      <c r="N4921" s="24"/>
      <c r="O4921" s="26">
        <v>46112</v>
      </c>
      <c r="P4921" s="24" t="s">
        <v>3069</v>
      </c>
      <c r="Q4921" s="24" t="s">
        <v>3070</v>
      </c>
      <c r="R4921" s="24" t="s">
        <v>988</v>
      </c>
    </row>
    <row r="4922" spans="1:18" ht="40.200000000000003">
      <c r="A4922" s="24">
        <v>4921</v>
      </c>
      <c r="B4922" s="24" t="s">
        <v>16647</v>
      </c>
      <c r="C4922" s="29">
        <v>202644040775</v>
      </c>
      <c r="D4922" s="24" t="s">
        <v>43</v>
      </c>
      <c r="E4922" s="24" t="s">
        <v>16648</v>
      </c>
      <c r="F4922" s="24" t="s">
        <v>3052</v>
      </c>
      <c r="G4922" s="24" t="s">
        <v>43</v>
      </c>
      <c r="H4922" s="25" t="s">
        <v>16649</v>
      </c>
      <c r="I4922" s="24"/>
      <c r="J4922" s="24" t="s">
        <v>3048</v>
      </c>
      <c r="K4922" s="26">
        <v>46002</v>
      </c>
      <c r="L4922" s="26">
        <v>45987</v>
      </c>
      <c r="M4922" s="26">
        <v>46112</v>
      </c>
      <c r="N4922" s="24"/>
      <c r="O4922" s="26">
        <v>46112</v>
      </c>
      <c r="P4922" s="24" t="s">
        <v>3352</v>
      </c>
      <c r="Q4922" s="24" t="s">
        <v>3216</v>
      </c>
      <c r="R4922" s="24" t="s">
        <v>988</v>
      </c>
    </row>
    <row r="4923" spans="1:18" ht="27">
      <c r="A4923" s="24">
        <v>4922</v>
      </c>
      <c r="B4923" s="24" t="s">
        <v>16650</v>
      </c>
      <c r="C4923" s="29">
        <v>202647040631</v>
      </c>
      <c r="D4923" s="24" t="s">
        <v>31</v>
      </c>
      <c r="E4923" s="24" t="s">
        <v>16651</v>
      </c>
      <c r="F4923" s="24" t="s">
        <v>3091</v>
      </c>
      <c r="G4923" s="24" t="s">
        <v>31</v>
      </c>
      <c r="H4923" s="25" t="s">
        <v>16652</v>
      </c>
      <c r="I4923" s="24"/>
      <c r="J4923" s="24" t="s">
        <v>3048</v>
      </c>
      <c r="K4923" s="26">
        <v>46108</v>
      </c>
      <c r="L4923" s="26">
        <v>45258</v>
      </c>
      <c r="M4923" s="26">
        <v>46112</v>
      </c>
      <c r="N4923" s="24"/>
      <c r="O4923" s="26">
        <v>46112</v>
      </c>
      <c r="P4923" s="24" t="s">
        <v>3192</v>
      </c>
      <c r="Q4923" s="24" t="s">
        <v>3193</v>
      </c>
      <c r="R4923" s="24" t="s">
        <v>988</v>
      </c>
    </row>
    <row r="4924" spans="1:18" ht="53.4">
      <c r="A4924" s="24">
        <v>4923</v>
      </c>
      <c r="B4924" s="24" t="s">
        <v>16653</v>
      </c>
      <c r="C4924" s="29">
        <v>202647040567</v>
      </c>
      <c r="D4924" s="24" t="s">
        <v>31</v>
      </c>
      <c r="E4924" s="24" t="s">
        <v>16654</v>
      </c>
      <c r="F4924" s="24" t="s">
        <v>3091</v>
      </c>
      <c r="G4924" s="24" t="s">
        <v>31</v>
      </c>
      <c r="H4924" s="25" t="s">
        <v>16655</v>
      </c>
      <c r="I4924" s="24"/>
      <c r="J4924" s="24" t="s">
        <v>3048</v>
      </c>
      <c r="K4924" s="26">
        <v>46108</v>
      </c>
      <c r="L4924" s="26">
        <v>45258</v>
      </c>
      <c r="M4924" s="26">
        <v>46112</v>
      </c>
      <c r="N4924" s="24"/>
      <c r="O4924" s="26">
        <v>46112</v>
      </c>
      <c r="P4924" s="24" t="s">
        <v>3908</v>
      </c>
      <c r="Q4924" s="24" t="s">
        <v>3193</v>
      </c>
      <c r="R4924" s="24" t="s">
        <v>988</v>
      </c>
    </row>
    <row r="4925" spans="1:18" ht="53.4">
      <c r="A4925" s="24">
        <v>4924</v>
      </c>
      <c r="B4925" s="24" t="s">
        <v>16656</v>
      </c>
      <c r="C4925" s="29">
        <v>202647040773</v>
      </c>
      <c r="D4925" s="24" t="s">
        <v>31</v>
      </c>
      <c r="E4925" s="24" t="s">
        <v>16657</v>
      </c>
      <c r="F4925" s="24" t="s">
        <v>3091</v>
      </c>
      <c r="G4925" s="24" t="s">
        <v>31</v>
      </c>
      <c r="H4925" s="25" t="s">
        <v>16658</v>
      </c>
      <c r="I4925" s="24"/>
      <c r="J4925" s="24" t="s">
        <v>3048</v>
      </c>
      <c r="K4925" s="26">
        <v>46108</v>
      </c>
      <c r="L4925" s="26">
        <v>45266</v>
      </c>
      <c r="M4925" s="26">
        <v>46112</v>
      </c>
      <c r="N4925" s="24"/>
      <c r="O4925" s="26">
        <v>46112</v>
      </c>
      <c r="P4925" s="24" t="s">
        <v>3272</v>
      </c>
      <c r="Q4925" s="24" t="s">
        <v>3273</v>
      </c>
      <c r="R4925" s="24" t="s">
        <v>988</v>
      </c>
    </row>
    <row r="4926" spans="1:18" ht="40.200000000000003">
      <c r="A4926" s="24">
        <v>4925</v>
      </c>
      <c r="B4926" s="24" t="s">
        <v>16659</v>
      </c>
      <c r="C4926" s="29">
        <v>202647040381</v>
      </c>
      <c r="D4926" s="24" t="s">
        <v>31</v>
      </c>
      <c r="E4926" s="24" t="s">
        <v>16660</v>
      </c>
      <c r="F4926" s="24" t="s">
        <v>3091</v>
      </c>
      <c r="G4926" s="24" t="s">
        <v>31</v>
      </c>
      <c r="H4926" s="25" t="s">
        <v>16661</v>
      </c>
      <c r="I4926" s="24"/>
      <c r="J4926" s="24" t="s">
        <v>3048</v>
      </c>
      <c r="K4926" s="26">
        <v>46108</v>
      </c>
      <c r="L4926" s="26">
        <v>46112</v>
      </c>
      <c r="M4926" s="26">
        <v>46112</v>
      </c>
      <c r="N4926" s="24"/>
      <c r="O4926" s="26">
        <v>46112</v>
      </c>
      <c r="P4926" s="24" t="s">
        <v>3352</v>
      </c>
      <c r="Q4926" s="24" t="s">
        <v>3216</v>
      </c>
      <c r="R4926" s="24" t="s">
        <v>988</v>
      </c>
    </row>
    <row r="4927" spans="1:18" ht="27">
      <c r="A4927" s="24">
        <v>4926</v>
      </c>
      <c r="B4927" s="24" t="s">
        <v>16662</v>
      </c>
      <c r="C4927" s="29">
        <v>202647040821</v>
      </c>
      <c r="D4927" s="24" t="s">
        <v>31</v>
      </c>
      <c r="E4927" s="24" t="s">
        <v>16663</v>
      </c>
      <c r="F4927" s="24" t="s">
        <v>3091</v>
      </c>
      <c r="G4927" s="24" t="s">
        <v>31</v>
      </c>
      <c r="H4927" s="25" t="s">
        <v>16664</v>
      </c>
      <c r="I4927" s="24"/>
      <c r="J4927" s="24" t="s">
        <v>3048</v>
      </c>
      <c r="K4927" s="26">
        <v>46108</v>
      </c>
      <c r="L4927" s="26">
        <v>45266</v>
      </c>
      <c r="M4927" s="26">
        <v>46112</v>
      </c>
      <c r="N4927" s="24"/>
      <c r="O4927" s="26">
        <v>46112</v>
      </c>
      <c r="P4927" s="24" t="s">
        <v>3215</v>
      </c>
      <c r="Q4927" s="24" t="s">
        <v>3216</v>
      </c>
      <c r="R4927" s="24" t="s">
        <v>988</v>
      </c>
    </row>
    <row r="4928" spans="1:18" ht="53.4">
      <c r="A4928" s="24">
        <v>4927</v>
      </c>
      <c r="B4928" s="24" t="s">
        <v>16665</v>
      </c>
      <c r="C4928" s="29">
        <v>202641042017</v>
      </c>
      <c r="D4928" s="24" t="s">
        <v>152</v>
      </c>
      <c r="E4928" s="24" t="s">
        <v>649</v>
      </c>
      <c r="F4928" s="24" t="s">
        <v>3052</v>
      </c>
      <c r="G4928" s="24" t="s">
        <v>3332</v>
      </c>
      <c r="H4928" s="25" t="s">
        <v>16666</v>
      </c>
      <c r="I4928" s="24" t="s">
        <v>23</v>
      </c>
      <c r="J4928" s="24" t="s">
        <v>3334</v>
      </c>
      <c r="K4928" s="26">
        <v>46055</v>
      </c>
      <c r="L4928" s="26">
        <v>46113</v>
      </c>
      <c r="M4928" s="26">
        <v>46113</v>
      </c>
      <c r="N4928" s="24"/>
      <c r="O4928" s="26">
        <v>46113</v>
      </c>
      <c r="P4928" s="24" t="s">
        <v>3248</v>
      </c>
      <c r="Q4928" s="24" t="s">
        <v>3249</v>
      </c>
      <c r="R4928" s="24" t="s">
        <v>988</v>
      </c>
    </row>
    <row r="4929" spans="1:18" ht="40.200000000000003">
      <c r="A4929" s="24">
        <v>4928</v>
      </c>
      <c r="B4929" s="24" t="s">
        <v>16667</v>
      </c>
      <c r="C4929" s="29">
        <v>202641041819</v>
      </c>
      <c r="D4929" s="24" t="s">
        <v>65</v>
      </c>
      <c r="E4929" s="24" t="s">
        <v>16668</v>
      </c>
      <c r="F4929" s="24" t="s">
        <v>3059</v>
      </c>
      <c r="G4929" s="24" t="s">
        <v>65</v>
      </c>
      <c r="H4929" s="25" t="s">
        <v>16669</v>
      </c>
      <c r="I4929" s="24" t="s">
        <v>23</v>
      </c>
      <c r="J4929" s="24" t="s">
        <v>3048</v>
      </c>
      <c r="K4929" s="26">
        <v>45973</v>
      </c>
      <c r="L4929" s="26">
        <v>46113</v>
      </c>
      <c r="M4929" s="26">
        <v>46113</v>
      </c>
      <c r="N4929" s="24"/>
      <c r="O4929" s="26">
        <v>46113</v>
      </c>
      <c r="P4929" s="24" t="s">
        <v>3893</v>
      </c>
      <c r="Q4929" s="24" t="s">
        <v>3894</v>
      </c>
      <c r="R4929" s="24" t="s">
        <v>988</v>
      </c>
    </row>
    <row r="4930" spans="1:18" ht="53.4">
      <c r="A4930" s="24">
        <v>4929</v>
      </c>
      <c r="B4930" s="24" t="s">
        <v>2557</v>
      </c>
      <c r="C4930" s="29">
        <v>202641041905</v>
      </c>
      <c r="D4930" s="24" t="s">
        <v>40</v>
      </c>
      <c r="E4930" s="24" t="s">
        <v>2558</v>
      </c>
      <c r="F4930" s="24" t="s">
        <v>3091</v>
      </c>
      <c r="G4930" s="24" t="s">
        <v>4104</v>
      </c>
      <c r="H4930" s="25" t="s">
        <v>16670</v>
      </c>
      <c r="I4930" s="24" t="s">
        <v>3152</v>
      </c>
      <c r="J4930" s="24" t="s">
        <v>3048</v>
      </c>
      <c r="K4930" s="26">
        <v>46113</v>
      </c>
      <c r="L4930" s="26">
        <v>46113</v>
      </c>
      <c r="M4930" s="26">
        <v>46113</v>
      </c>
      <c r="N4930" s="26">
        <v>47058</v>
      </c>
      <c r="O4930" s="24"/>
      <c r="P4930" s="24" t="s">
        <v>3893</v>
      </c>
      <c r="Q4930" s="24" t="s">
        <v>3894</v>
      </c>
      <c r="R4930" s="24" t="s">
        <v>968</v>
      </c>
    </row>
    <row r="4931" spans="1:18" ht="27">
      <c r="A4931" s="24">
        <v>4930</v>
      </c>
      <c r="B4931" s="24" t="s">
        <v>16671</v>
      </c>
      <c r="C4931" s="29">
        <v>202617041824</v>
      </c>
      <c r="D4931" s="24" t="s">
        <v>74</v>
      </c>
      <c r="E4931" s="24" t="s">
        <v>16672</v>
      </c>
      <c r="F4931" s="24" t="s">
        <v>3302</v>
      </c>
      <c r="G4931" s="24" t="s">
        <v>9848</v>
      </c>
      <c r="H4931" s="25" t="s">
        <v>16673</v>
      </c>
      <c r="I4931" s="24"/>
      <c r="J4931" s="24" t="s">
        <v>3048</v>
      </c>
      <c r="K4931" s="26">
        <v>46108</v>
      </c>
      <c r="L4931" s="26">
        <v>45170</v>
      </c>
      <c r="M4931" s="26">
        <v>46113</v>
      </c>
      <c r="N4931" s="24"/>
      <c r="O4931" s="26">
        <v>46113</v>
      </c>
      <c r="P4931" s="24" t="s">
        <v>3583</v>
      </c>
      <c r="Q4931" s="24" t="s">
        <v>3584</v>
      </c>
      <c r="R4931" s="24" t="s">
        <v>988</v>
      </c>
    </row>
    <row r="4932" spans="1:18" ht="53.4">
      <c r="A4932" s="24">
        <v>4931</v>
      </c>
      <c r="B4932" s="24" t="s">
        <v>16674</v>
      </c>
      <c r="C4932" s="29">
        <v>202617041853</v>
      </c>
      <c r="D4932" s="24" t="s">
        <v>126</v>
      </c>
      <c r="E4932" s="24" t="s">
        <v>16675</v>
      </c>
      <c r="F4932" s="24" t="s">
        <v>3117</v>
      </c>
      <c r="G4932" s="24" t="s">
        <v>6811</v>
      </c>
      <c r="H4932" s="25" t="s">
        <v>16676</v>
      </c>
      <c r="I4932" s="24"/>
      <c r="J4932" s="24" t="s">
        <v>3048</v>
      </c>
      <c r="K4932" s="26">
        <v>46101</v>
      </c>
      <c r="L4932" s="26">
        <v>45204</v>
      </c>
      <c r="M4932" s="26">
        <v>46113</v>
      </c>
      <c r="N4932" s="24"/>
      <c r="O4932" s="26">
        <v>46113</v>
      </c>
      <c r="P4932" s="24" t="s">
        <v>3326</v>
      </c>
      <c r="Q4932" s="24" t="s">
        <v>3174</v>
      </c>
      <c r="R4932" s="24" t="s">
        <v>988</v>
      </c>
    </row>
    <row r="4933" spans="1:18" ht="53.4">
      <c r="A4933" s="24">
        <v>4932</v>
      </c>
      <c r="B4933" s="24" t="s">
        <v>16677</v>
      </c>
      <c r="C4933" s="29">
        <v>202647041945</v>
      </c>
      <c r="D4933" s="24" t="s">
        <v>140</v>
      </c>
      <c r="E4933" s="24" t="s">
        <v>16678</v>
      </c>
      <c r="F4933" s="24" t="s">
        <v>3066</v>
      </c>
      <c r="G4933" s="24" t="s">
        <v>3319</v>
      </c>
      <c r="H4933" s="25" t="s">
        <v>16679</v>
      </c>
      <c r="I4933" s="24"/>
      <c r="J4933" s="24" t="s">
        <v>3048</v>
      </c>
      <c r="K4933" s="26">
        <v>46052</v>
      </c>
      <c r="L4933" s="26">
        <v>45243</v>
      </c>
      <c r="M4933" s="26">
        <v>46113</v>
      </c>
      <c r="N4933" s="24"/>
      <c r="O4933" s="26">
        <v>46113</v>
      </c>
      <c r="P4933" s="24" t="s">
        <v>3168</v>
      </c>
      <c r="Q4933" s="24" t="s">
        <v>3050</v>
      </c>
      <c r="R4933" s="24" t="s">
        <v>988</v>
      </c>
    </row>
    <row r="4934" spans="1:18" ht="40.200000000000003">
      <c r="A4934" s="24">
        <v>4933</v>
      </c>
      <c r="B4934" s="24" t="s">
        <v>16680</v>
      </c>
      <c r="C4934" s="29">
        <v>202647041840</v>
      </c>
      <c r="D4934" s="24" t="s">
        <v>233</v>
      </c>
      <c r="E4934" s="24" t="s">
        <v>16681</v>
      </c>
      <c r="F4934" s="24" t="s">
        <v>9467</v>
      </c>
      <c r="G4934" s="24" t="s">
        <v>16682</v>
      </c>
      <c r="H4934" s="25" t="s">
        <v>16683</v>
      </c>
      <c r="I4934" s="24"/>
      <c r="J4934" s="24" t="s">
        <v>3048</v>
      </c>
      <c r="K4934" s="26">
        <v>46083</v>
      </c>
      <c r="L4934" s="26">
        <v>45225</v>
      </c>
      <c r="M4934" s="26">
        <v>46113</v>
      </c>
      <c r="N4934" s="24"/>
      <c r="O4934" s="26">
        <v>46154</v>
      </c>
      <c r="P4934" s="24" t="s">
        <v>3893</v>
      </c>
      <c r="Q4934" s="24" t="s">
        <v>3894</v>
      </c>
      <c r="R4934" s="24" t="s">
        <v>988</v>
      </c>
    </row>
    <row r="4935" spans="1:18" ht="27">
      <c r="A4935" s="24">
        <v>4934</v>
      </c>
      <c r="B4935" s="24" t="s">
        <v>2559</v>
      </c>
      <c r="C4935" s="29">
        <v>202641041858</v>
      </c>
      <c r="D4935" s="24" t="s">
        <v>191</v>
      </c>
      <c r="E4935" s="24" t="s">
        <v>2560</v>
      </c>
      <c r="F4935" s="24" t="s">
        <v>3091</v>
      </c>
      <c r="G4935" s="24" t="s">
        <v>5431</v>
      </c>
      <c r="H4935" s="25" t="s">
        <v>16684</v>
      </c>
      <c r="I4935" s="24" t="s">
        <v>3152</v>
      </c>
      <c r="J4935" s="24" t="s">
        <v>3048</v>
      </c>
      <c r="K4935" s="26">
        <v>46113</v>
      </c>
      <c r="L4935" s="26">
        <v>46113</v>
      </c>
      <c r="M4935" s="26">
        <v>46113</v>
      </c>
      <c r="N4935" s="26">
        <v>47058</v>
      </c>
      <c r="O4935" s="24"/>
      <c r="P4935" s="24" t="s">
        <v>5146</v>
      </c>
      <c r="Q4935" s="24" t="s">
        <v>5147</v>
      </c>
      <c r="R4935" s="24" t="s">
        <v>968</v>
      </c>
    </row>
    <row r="4936" spans="1:18" ht="40.200000000000003">
      <c r="A4936" s="24">
        <v>4935</v>
      </c>
      <c r="B4936" s="24" t="s">
        <v>2555</v>
      </c>
      <c r="C4936" s="29">
        <v>202611041706</v>
      </c>
      <c r="D4936" s="24" t="s">
        <v>54</v>
      </c>
      <c r="E4936" s="24" t="s">
        <v>2556</v>
      </c>
      <c r="F4936" s="24" t="s">
        <v>3091</v>
      </c>
      <c r="G4936" s="24" t="s">
        <v>54</v>
      </c>
      <c r="H4936" s="25" t="s">
        <v>16685</v>
      </c>
      <c r="I4936" s="24" t="s">
        <v>3152</v>
      </c>
      <c r="J4936" s="24" t="s">
        <v>8446</v>
      </c>
      <c r="K4936" s="26">
        <v>46085</v>
      </c>
      <c r="L4936" s="26">
        <v>46113</v>
      </c>
      <c r="M4936" s="26">
        <v>46113</v>
      </c>
      <c r="N4936" s="26">
        <v>47058</v>
      </c>
      <c r="O4936" s="24"/>
      <c r="P4936" s="24" t="s">
        <v>3397</v>
      </c>
      <c r="Q4936" s="24" t="s">
        <v>3398</v>
      </c>
      <c r="R4936" s="24" t="s">
        <v>968</v>
      </c>
    </row>
    <row r="4937" spans="1:18" ht="53.4">
      <c r="A4937" s="24">
        <v>4936</v>
      </c>
      <c r="B4937" s="24" t="s">
        <v>16686</v>
      </c>
      <c r="C4937" s="29">
        <v>202647041709</v>
      </c>
      <c r="D4937" s="24" t="s">
        <v>31</v>
      </c>
      <c r="E4937" s="24" t="s">
        <v>16687</v>
      </c>
      <c r="F4937" s="24" t="s">
        <v>3091</v>
      </c>
      <c r="G4937" s="24" t="s">
        <v>31</v>
      </c>
      <c r="H4937" s="25" t="s">
        <v>16688</v>
      </c>
      <c r="I4937" s="24"/>
      <c r="J4937" s="24" t="s">
        <v>3048</v>
      </c>
      <c r="K4937" s="26">
        <v>46107</v>
      </c>
      <c r="L4937" s="26">
        <v>45259</v>
      </c>
      <c r="M4937" s="26">
        <v>46113</v>
      </c>
      <c r="N4937" s="24"/>
      <c r="O4937" s="26">
        <v>46113</v>
      </c>
      <c r="P4937" s="24" t="s">
        <v>4022</v>
      </c>
      <c r="Q4937" s="24" t="s">
        <v>3104</v>
      </c>
      <c r="R4937" s="24" t="s">
        <v>988</v>
      </c>
    </row>
    <row r="4938" spans="1:18" ht="53.4">
      <c r="A4938" s="24">
        <v>4937</v>
      </c>
      <c r="B4938" s="24" t="s">
        <v>16689</v>
      </c>
      <c r="C4938" s="29">
        <v>202628041767</v>
      </c>
      <c r="D4938" s="24" t="s">
        <v>31</v>
      </c>
      <c r="E4938" s="24" t="s">
        <v>16690</v>
      </c>
      <c r="F4938" s="24" t="s">
        <v>3091</v>
      </c>
      <c r="G4938" s="24" t="s">
        <v>31</v>
      </c>
      <c r="H4938" s="25" t="s">
        <v>16691</v>
      </c>
      <c r="I4938" s="24"/>
      <c r="J4938" s="24" t="s">
        <v>3048</v>
      </c>
      <c r="K4938" s="26">
        <v>46112</v>
      </c>
      <c r="L4938" s="26">
        <v>46113</v>
      </c>
      <c r="M4938" s="26">
        <v>46113</v>
      </c>
      <c r="N4938" s="24"/>
      <c r="O4938" s="26">
        <v>46113</v>
      </c>
      <c r="P4938" s="24" t="s">
        <v>11599</v>
      </c>
      <c r="Q4938" s="24" t="s">
        <v>3273</v>
      </c>
      <c r="R4938" s="24" t="s">
        <v>988</v>
      </c>
    </row>
    <row r="4939" spans="1:18" ht="40.200000000000003">
      <c r="A4939" s="24">
        <v>4938</v>
      </c>
      <c r="B4939" s="24" t="s">
        <v>16692</v>
      </c>
      <c r="C4939" s="29">
        <v>202647041836</v>
      </c>
      <c r="D4939" s="24" t="s">
        <v>31</v>
      </c>
      <c r="E4939" s="24" t="s">
        <v>16693</v>
      </c>
      <c r="F4939" s="24" t="s">
        <v>3091</v>
      </c>
      <c r="G4939" s="24" t="s">
        <v>31</v>
      </c>
      <c r="H4939" s="25" t="s">
        <v>16694</v>
      </c>
      <c r="I4939" s="24"/>
      <c r="J4939" s="24" t="s">
        <v>3048</v>
      </c>
      <c r="K4939" s="26">
        <v>46107</v>
      </c>
      <c r="L4939" s="26">
        <v>45264</v>
      </c>
      <c r="M4939" s="26">
        <v>46113</v>
      </c>
      <c r="N4939" s="24"/>
      <c r="O4939" s="26">
        <v>46113</v>
      </c>
      <c r="P4939" s="24" t="s">
        <v>3098</v>
      </c>
      <c r="Q4939" s="24" t="s">
        <v>3099</v>
      </c>
      <c r="R4939" s="24" t="s">
        <v>988</v>
      </c>
    </row>
    <row r="4940" spans="1:18" ht="53.4">
      <c r="A4940" s="24">
        <v>4939</v>
      </c>
      <c r="B4940" s="24" t="s">
        <v>2579</v>
      </c>
      <c r="C4940" s="29">
        <v>202641042335</v>
      </c>
      <c r="D4940" s="24" t="s">
        <v>152</v>
      </c>
      <c r="E4940" s="24" t="s">
        <v>649</v>
      </c>
      <c r="F4940" s="24" t="s">
        <v>3052</v>
      </c>
      <c r="G4940" s="24" t="s">
        <v>3662</v>
      </c>
      <c r="H4940" s="25" t="s">
        <v>16695</v>
      </c>
      <c r="I4940" s="24" t="s">
        <v>3152</v>
      </c>
      <c r="J4940" s="24" t="s">
        <v>3334</v>
      </c>
      <c r="K4940" s="26">
        <v>45984</v>
      </c>
      <c r="L4940" s="26">
        <v>46114</v>
      </c>
      <c r="M4940" s="26">
        <v>46114</v>
      </c>
      <c r="N4940" s="26">
        <v>47059</v>
      </c>
      <c r="O4940" s="24"/>
      <c r="P4940" s="24" t="s">
        <v>3109</v>
      </c>
      <c r="Q4940" s="24" t="s">
        <v>3110</v>
      </c>
      <c r="R4940" s="24" t="s">
        <v>968</v>
      </c>
    </row>
    <row r="4941" spans="1:18" ht="27">
      <c r="A4941" s="24">
        <v>4940</v>
      </c>
      <c r="B4941" s="24" t="s">
        <v>16696</v>
      </c>
      <c r="C4941" s="29">
        <v>202617042343</v>
      </c>
      <c r="D4941" s="24" t="s">
        <v>239</v>
      </c>
      <c r="E4941" s="24" t="s">
        <v>16697</v>
      </c>
      <c r="F4941" s="24" t="s">
        <v>3045</v>
      </c>
      <c r="G4941" s="24" t="s">
        <v>5168</v>
      </c>
      <c r="H4941" s="25" t="s">
        <v>16698</v>
      </c>
      <c r="I4941" s="24"/>
      <c r="J4941" s="24" t="s">
        <v>3048</v>
      </c>
      <c r="K4941" s="26">
        <v>46092</v>
      </c>
      <c r="L4941" s="26">
        <v>45195</v>
      </c>
      <c r="M4941" s="26">
        <v>46114</v>
      </c>
      <c r="N4941" s="24"/>
      <c r="O4941" s="26">
        <v>46114</v>
      </c>
      <c r="P4941" s="24" t="s">
        <v>3135</v>
      </c>
      <c r="Q4941" s="24" t="s">
        <v>3136</v>
      </c>
      <c r="R4941" s="24" t="s">
        <v>988</v>
      </c>
    </row>
    <row r="4942" spans="1:18" ht="79.8">
      <c r="A4942" s="24">
        <v>4941</v>
      </c>
      <c r="B4942" s="24" t="s">
        <v>2577</v>
      </c>
      <c r="C4942" s="29">
        <v>202641042724</v>
      </c>
      <c r="D4942" s="24" t="s">
        <v>33</v>
      </c>
      <c r="E4942" s="24" t="s">
        <v>2578</v>
      </c>
      <c r="F4942" s="24" t="s">
        <v>3052</v>
      </c>
      <c r="G4942" s="24" t="s">
        <v>3319</v>
      </c>
      <c r="H4942" s="25" t="s">
        <v>16699</v>
      </c>
      <c r="I4942" s="24" t="s">
        <v>3152</v>
      </c>
      <c r="J4942" s="24" t="s">
        <v>3048</v>
      </c>
      <c r="K4942" s="26">
        <v>46111</v>
      </c>
      <c r="L4942" s="26">
        <v>46114</v>
      </c>
      <c r="M4942" s="26">
        <v>46114</v>
      </c>
      <c r="N4942" s="26">
        <v>47059</v>
      </c>
      <c r="O4942" s="24"/>
      <c r="P4942" s="24" t="s">
        <v>3968</v>
      </c>
      <c r="Q4942" s="24" t="s">
        <v>3969</v>
      </c>
      <c r="R4942" s="24" t="s">
        <v>968</v>
      </c>
    </row>
    <row r="4943" spans="1:18" ht="53.4">
      <c r="A4943" s="24">
        <v>4942</v>
      </c>
      <c r="B4943" s="24" t="s">
        <v>2575</v>
      </c>
      <c r="C4943" s="29">
        <v>202641042625</v>
      </c>
      <c r="D4943" s="24" t="s">
        <v>37</v>
      </c>
      <c r="E4943" s="24" t="s">
        <v>2576</v>
      </c>
      <c r="F4943" s="24" t="s">
        <v>3059</v>
      </c>
      <c r="G4943" s="24" t="s">
        <v>3330</v>
      </c>
      <c r="H4943" s="25" t="s">
        <v>16700</v>
      </c>
      <c r="I4943" s="24" t="s">
        <v>23</v>
      </c>
      <c r="J4943" s="24" t="s">
        <v>3048</v>
      </c>
      <c r="K4943" s="26">
        <v>46051</v>
      </c>
      <c r="L4943" s="26">
        <v>46114</v>
      </c>
      <c r="M4943" s="26">
        <v>46114</v>
      </c>
      <c r="N4943" s="26">
        <v>47059</v>
      </c>
      <c r="O4943" s="24"/>
      <c r="P4943" s="24" t="s">
        <v>3173</v>
      </c>
      <c r="Q4943" s="24" t="s">
        <v>3174</v>
      </c>
      <c r="R4943" s="24" t="s">
        <v>974</v>
      </c>
    </row>
    <row r="4944" spans="1:18" ht="40.200000000000003">
      <c r="A4944" s="24">
        <v>4943</v>
      </c>
      <c r="B4944" s="24" t="s">
        <v>16701</v>
      </c>
      <c r="C4944" s="29">
        <v>202617042553</v>
      </c>
      <c r="D4944" s="24" t="s">
        <v>91</v>
      </c>
      <c r="E4944" s="24" t="s">
        <v>16702</v>
      </c>
      <c r="F4944" s="24" t="s">
        <v>3117</v>
      </c>
      <c r="G4944" s="24" t="s">
        <v>16703</v>
      </c>
      <c r="H4944" s="25" t="s">
        <v>16704</v>
      </c>
      <c r="I4944" s="24"/>
      <c r="J4944" s="24" t="s">
        <v>3048</v>
      </c>
      <c r="K4944" s="26">
        <v>46083</v>
      </c>
      <c r="L4944" s="26">
        <v>46114</v>
      </c>
      <c r="M4944" s="26">
        <v>46114</v>
      </c>
      <c r="N4944" s="24"/>
      <c r="O4944" s="26">
        <v>46114</v>
      </c>
      <c r="P4944" s="24" t="s">
        <v>3239</v>
      </c>
      <c r="Q4944" s="24" t="s">
        <v>3240</v>
      </c>
      <c r="R4944" s="24" t="s">
        <v>988</v>
      </c>
    </row>
    <row r="4945" spans="1:18" ht="66.599999999999994">
      <c r="A4945" s="24">
        <v>4944</v>
      </c>
      <c r="B4945" s="24" t="s">
        <v>16705</v>
      </c>
      <c r="C4945" s="29">
        <v>202617042735</v>
      </c>
      <c r="D4945" s="24" t="s">
        <v>117</v>
      </c>
      <c r="E4945" s="24" t="s">
        <v>16706</v>
      </c>
      <c r="F4945" s="24" t="s">
        <v>3091</v>
      </c>
      <c r="G4945" s="24" t="s">
        <v>16707</v>
      </c>
      <c r="H4945" s="25" t="s">
        <v>16708</v>
      </c>
      <c r="I4945" s="24"/>
      <c r="J4945" s="24" t="s">
        <v>3048</v>
      </c>
      <c r="K4945" s="26">
        <v>46086</v>
      </c>
      <c r="L4945" s="26">
        <v>45174</v>
      </c>
      <c r="M4945" s="26">
        <v>46114</v>
      </c>
      <c r="N4945" s="24"/>
      <c r="O4945" s="26">
        <v>46114</v>
      </c>
      <c r="P4945" s="24" t="s">
        <v>3049</v>
      </c>
      <c r="Q4945" s="24" t="s">
        <v>3050</v>
      </c>
      <c r="R4945" s="24" t="s">
        <v>988</v>
      </c>
    </row>
    <row r="4946" spans="1:18" ht="40.200000000000003">
      <c r="A4946" s="24">
        <v>4945</v>
      </c>
      <c r="B4946" s="24" t="s">
        <v>2580</v>
      </c>
      <c r="C4946" s="29">
        <v>202641042502</v>
      </c>
      <c r="D4946" s="24" t="s">
        <v>117</v>
      </c>
      <c r="E4946" s="24" t="s">
        <v>2581</v>
      </c>
      <c r="F4946" s="24" t="s">
        <v>3091</v>
      </c>
      <c r="G4946" s="24" t="s">
        <v>16709</v>
      </c>
      <c r="H4946" s="25" t="s">
        <v>16710</v>
      </c>
      <c r="I4946" s="24" t="s">
        <v>3152</v>
      </c>
      <c r="J4946" s="24" t="s">
        <v>3048</v>
      </c>
      <c r="K4946" s="26">
        <v>46114</v>
      </c>
      <c r="L4946" s="26">
        <v>46114</v>
      </c>
      <c r="M4946" s="26">
        <v>46114</v>
      </c>
      <c r="N4946" s="26">
        <v>47059</v>
      </c>
      <c r="O4946" s="24"/>
      <c r="P4946" s="24" t="s">
        <v>3364</v>
      </c>
      <c r="Q4946" s="24" t="s">
        <v>3255</v>
      </c>
      <c r="R4946" s="24" t="s">
        <v>968</v>
      </c>
    </row>
    <row r="4947" spans="1:18" ht="40.200000000000003">
      <c r="A4947" s="24">
        <v>4946</v>
      </c>
      <c r="B4947" s="24" t="s">
        <v>16711</v>
      </c>
      <c r="C4947" s="29">
        <v>202617042752</v>
      </c>
      <c r="D4947" s="24" t="s">
        <v>117</v>
      </c>
      <c r="E4947" s="24" t="s">
        <v>649</v>
      </c>
      <c r="F4947" s="24" t="s">
        <v>3091</v>
      </c>
      <c r="G4947" s="24" t="s">
        <v>16707</v>
      </c>
      <c r="H4947" s="25" t="s">
        <v>16712</v>
      </c>
      <c r="I4947" s="24"/>
      <c r="J4947" s="24" t="s">
        <v>3048</v>
      </c>
      <c r="K4947" s="26">
        <v>46086</v>
      </c>
      <c r="L4947" s="26">
        <v>45174</v>
      </c>
      <c r="M4947" s="26">
        <v>46114</v>
      </c>
      <c r="N4947" s="24"/>
      <c r="O4947" s="26">
        <v>46114</v>
      </c>
      <c r="P4947" s="24" t="s">
        <v>3254</v>
      </c>
      <c r="Q4947" s="24" t="s">
        <v>3255</v>
      </c>
      <c r="R4947" s="24" t="s">
        <v>988</v>
      </c>
    </row>
    <row r="4948" spans="1:18" ht="53.4">
      <c r="A4948" s="24">
        <v>4947</v>
      </c>
      <c r="B4948" s="24" t="s">
        <v>16713</v>
      </c>
      <c r="C4948" s="29">
        <v>202617042760</v>
      </c>
      <c r="D4948" s="24" t="s">
        <v>117</v>
      </c>
      <c r="E4948" s="24" t="s">
        <v>649</v>
      </c>
      <c r="F4948" s="24" t="s">
        <v>3091</v>
      </c>
      <c r="G4948" s="24" t="s">
        <v>16707</v>
      </c>
      <c r="H4948" s="25" t="s">
        <v>16714</v>
      </c>
      <c r="I4948" s="24"/>
      <c r="J4948" s="24" t="s">
        <v>3048</v>
      </c>
      <c r="K4948" s="26">
        <v>46086</v>
      </c>
      <c r="L4948" s="26">
        <v>45174</v>
      </c>
      <c r="M4948" s="26">
        <v>46114</v>
      </c>
      <c r="N4948" s="24"/>
      <c r="O4948" s="26">
        <v>46114</v>
      </c>
      <c r="P4948" s="24" t="s">
        <v>3634</v>
      </c>
      <c r="Q4948" s="24" t="s">
        <v>3322</v>
      </c>
      <c r="R4948" s="24" t="s">
        <v>988</v>
      </c>
    </row>
    <row r="4949" spans="1:18" ht="53.4">
      <c r="A4949" s="24">
        <v>4948</v>
      </c>
      <c r="B4949" s="24" t="s">
        <v>16715</v>
      </c>
      <c r="C4949" s="29">
        <v>202611042434</v>
      </c>
      <c r="D4949" s="24" t="s">
        <v>207</v>
      </c>
      <c r="E4949" s="24" t="s">
        <v>649</v>
      </c>
      <c r="F4949" s="24" t="s">
        <v>3052</v>
      </c>
      <c r="G4949" s="24" t="s">
        <v>3226</v>
      </c>
      <c r="H4949" s="25" t="s">
        <v>16716</v>
      </c>
      <c r="I4949" s="24" t="s">
        <v>23</v>
      </c>
      <c r="J4949" s="24" t="s">
        <v>3048</v>
      </c>
      <c r="K4949" s="26">
        <v>46069</v>
      </c>
      <c r="L4949" s="26">
        <v>46114</v>
      </c>
      <c r="M4949" s="26">
        <v>46114</v>
      </c>
      <c r="N4949" s="24"/>
      <c r="O4949" s="26">
        <v>46114</v>
      </c>
      <c r="P4949" s="24" t="s">
        <v>3049</v>
      </c>
      <c r="Q4949" s="24" t="s">
        <v>3050</v>
      </c>
      <c r="R4949" s="24" t="s">
        <v>988</v>
      </c>
    </row>
    <row r="4950" spans="1:18" ht="53.4">
      <c r="A4950" s="24">
        <v>4949</v>
      </c>
      <c r="B4950" s="24" t="s">
        <v>16717</v>
      </c>
      <c r="C4950" s="29">
        <v>202617042196</v>
      </c>
      <c r="D4950" s="24" t="s">
        <v>51</v>
      </c>
      <c r="E4950" s="24" t="s">
        <v>16718</v>
      </c>
      <c r="F4950" s="24" t="s">
        <v>3091</v>
      </c>
      <c r="G4950" s="24" t="s">
        <v>51</v>
      </c>
      <c r="H4950" s="25" t="s">
        <v>16719</v>
      </c>
      <c r="I4950" s="24"/>
      <c r="J4950" s="24" t="s">
        <v>3048</v>
      </c>
      <c r="K4950" s="26">
        <v>46086</v>
      </c>
      <c r="L4950" s="26">
        <v>45177</v>
      </c>
      <c r="M4950" s="26">
        <v>46114</v>
      </c>
      <c r="N4950" s="24"/>
      <c r="O4950" s="26">
        <v>46114</v>
      </c>
      <c r="P4950" s="24" t="s">
        <v>3158</v>
      </c>
      <c r="Q4950" s="24" t="s">
        <v>3159</v>
      </c>
      <c r="R4950" s="24" t="s">
        <v>988</v>
      </c>
    </row>
    <row r="4951" spans="1:18" ht="27">
      <c r="A4951" s="24">
        <v>4950</v>
      </c>
      <c r="B4951" s="24" t="s">
        <v>16720</v>
      </c>
      <c r="C4951" s="29">
        <v>202647042260</v>
      </c>
      <c r="D4951" s="24" t="s">
        <v>327</v>
      </c>
      <c r="E4951" s="24" t="s">
        <v>16721</v>
      </c>
      <c r="F4951" s="24" t="s">
        <v>3302</v>
      </c>
      <c r="G4951" s="24" t="s">
        <v>16722</v>
      </c>
      <c r="H4951" s="25" t="s">
        <v>16723</v>
      </c>
      <c r="I4951" s="24"/>
      <c r="J4951" s="24" t="s">
        <v>3048</v>
      </c>
      <c r="K4951" s="26">
        <v>46106</v>
      </c>
      <c r="L4951" s="26">
        <v>45173</v>
      </c>
      <c r="M4951" s="26">
        <v>46114</v>
      </c>
      <c r="N4951" s="24"/>
      <c r="O4951" s="26">
        <v>46114</v>
      </c>
      <c r="P4951" s="24" t="s">
        <v>3228</v>
      </c>
      <c r="Q4951" s="24" t="s">
        <v>3229</v>
      </c>
      <c r="R4951" s="24" t="s">
        <v>988</v>
      </c>
    </row>
    <row r="4952" spans="1:18" ht="27">
      <c r="A4952" s="24">
        <v>4951</v>
      </c>
      <c r="B4952" s="24" t="s">
        <v>16724</v>
      </c>
      <c r="C4952" s="29">
        <v>202647042606</v>
      </c>
      <c r="D4952" s="24" t="s">
        <v>265</v>
      </c>
      <c r="E4952" s="24" t="s">
        <v>16725</v>
      </c>
      <c r="F4952" s="24" t="s">
        <v>3302</v>
      </c>
      <c r="G4952" s="24" t="s">
        <v>16726</v>
      </c>
      <c r="H4952" s="25" t="s">
        <v>16727</v>
      </c>
      <c r="I4952" s="24"/>
      <c r="J4952" s="24" t="s">
        <v>3048</v>
      </c>
      <c r="K4952" s="26">
        <v>46114</v>
      </c>
      <c r="L4952" s="26">
        <v>45211</v>
      </c>
      <c r="M4952" s="26">
        <v>46114</v>
      </c>
      <c r="N4952" s="24"/>
      <c r="O4952" s="26">
        <v>46147</v>
      </c>
      <c r="P4952" s="24" t="s">
        <v>3893</v>
      </c>
      <c r="Q4952" s="24" t="s">
        <v>3894</v>
      </c>
      <c r="R4952" s="24" t="s">
        <v>988</v>
      </c>
    </row>
    <row r="4953" spans="1:18" ht="53.4">
      <c r="A4953" s="24">
        <v>4952</v>
      </c>
      <c r="B4953" s="24" t="s">
        <v>16728</v>
      </c>
      <c r="C4953" s="29">
        <v>202647042341</v>
      </c>
      <c r="D4953" s="24" t="s">
        <v>189</v>
      </c>
      <c r="E4953" s="24" t="s">
        <v>16729</v>
      </c>
      <c r="F4953" s="24" t="s">
        <v>3117</v>
      </c>
      <c r="G4953" s="24" t="s">
        <v>16730</v>
      </c>
      <c r="H4953" s="25" t="s">
        <v>16731</v>
      </c>
      <c r="I4953" s="24"/>
      <c r="J4953" s="24" t="s">
        <v>3048</v>
      </c>
      <c r="K4953" s="26">
        <v>46087</v>
      </c>
      <c r="L4953" s="26">
        <v>45230</v>
      </c>
      <c r="M4953" s="26">
        <v>46114</v>
      </c>
      <c r="N4953" s="24"/>
      <c r="O4953" s="26">
        <v>46114</v>
      </c>
      <c r="P4953" s="24" t="s">
        <v>3062</v>
      </c>
      <c r="Q4953" s="24" t="s">
        <v>3063</v>
      </c>
      <c r="R4953" s="24" t="s">
        <v>988</v>
      </c>
    </row>
    <row r="4954" spans="1:18" ht="53.4">
      <c r="A4954" s="24">
        <v>4953</v>
      </c>
      <c r="B4954" s="24" t="s">
        <v>16732</v>
      </c>
      <c r="C4954" s="29">
        <v>202647042459</v>
      </c>
      <c r="D4954" s="24" t="s">
        <v>82</v>
      </c>
      <c r="E4954" s="24" t="s">
        <v>16733</v>
      </c>
      <c r="F4954" s="24" t="s">
        <v>3045</v>
      </c>
      <c r="G4954" s="24" t="s">
        <v>16734</v>
      </c>
      <c r="H4954" s="25" t="s">
        <v>16735</v>
      </c>
      <c r="I4954" s="24"/>
      <c r="J4954" s="24" t="s">
        <v>3048</v>
      </c>
      <c r="K4954" s="26">
        <v>45910</v>
      </c>
      <c r="L4954" s="26">
        <v>45189</v>
      </c>
      <c r="M4954" s="26">
        <v>46114</v>
      </c>
      <c r="N4954" s="24"/>
      <c r="O4954" s="26">
        <v>46114</v>
      </c>
      <c r="P4954" s="24" t="s">
        <v>3352</v>
      </c>
      <c r="Q4954" s="24" t="s">
        <v>3216</v>
      </c>
      <c r="R4954" s="24" t="s">
        <v>988</v>
      </c>
    </row>
    <row r="4955" spans="1:18" ht="53.4">
      <c r="A4955" s="24">
        <v>4954</v>
      </c>
      <c r="B4955" s="24" t="s">
        <v>2573</v>
      </c>
      <c r="C4955" s="29">
        <v>202641042635</v>
      </c>
      <c r="D4955" s="24" t="s">
        <v>85</v>
      </c>
      <c r="E4955" s="24" t="s">
        <v>2574</v>
      </c>
      <c r="F4955" s="24" t="s">
        <v>3045</v>
      </c>
      <c r="G4955" s="24" t="s">
        <v>3559</v>
      </c>
      <c r="H4955" s="25" t="s">
        <v>16736</v>
      </c>
      <c r="I4955" s="24" t="s">
        <v>3152</v>
      </c>
      <c r="J4955" s="24" t="s">
        <v>3048</v>
      </c>
      <c r="K4955" s="26">
        <v>46113</v>
      </c>
      <c r="L4955" s="26">
        <v>46114</v>
      </c>
      <c r="M4955" s="26">
        <v>46114</v>
      </c>
      <c r="N4955" s="26">
        <v>47059</v>
      </c>
      <c r="O4955" s="24"/>
      <c r="P4955" s="24" t="s">
        <v>3079</v>
      </c>
      <c r="Q4955" s="24" t="s">
        <v>3080</v>
      </c>
      <c r="R4955" s="24" t="s">
        <v>968</v>
      </c>
    </row>
    <row r="4956" spans="1:18" ht="53.4">
      <c r="A4956" s="24">
        <v>4955</v>
      </c>
      <c r="B4956" s="24" t="s">
        <v>2569</v>
      </c>
      <c r="C4956" s="29">
        <v>202641042379</v>
      </c>
      <c r="D4956" s="24" t="s">
        <v>42</v>
      </c>
      <c r="E4956" s="24" t="s">
        <v>2570</v>
      </c>
      <c r="F4956" s="24" t="s">
        <v>3045</v>
      </c>
      <c r="G4956" s="24" t="s">
        <v>3252</v>
      </c>
      <c r="H4956" s="25" t="s">
        <v>16737</v>
      </c>
      <c r="I4956" s="24" t="s">
        <v>3152</v>
      </c>
      <c r="J4956" s="24" t="s">
        <v>3048</v>
      </c>
      <c r="K4956" s="26">
        <v>46112</v>
      </c>
      <c r="L4956" s="26">
        <v>46114</v>
      </c>
      <c r="M4956" s="26">
        <v>46114</v>
      </c>
      <c r="N4956" s="26">
        <v>47059</v>
      </c>
      <c r="O4956" s="24"/>
      <c r="P4956" s="24" t="s">
        <v>3254</v>
      </c>
      <c r="Q4956" s="24" t="s">
        <v>3255</v>
      </c>
      <c r="R4956" s="24" t="s">
        <v>968</v>
      </c>
    </row>
    <row r="4957" spans="1:18" ht="40.200000000000003">
      <c r="A4957" s="24">
        <v>4956</v>
      </c>
      <c r="B4957" s="24" t="s">
        <v>2567</v>
      </c>
      <c r="C4957" s="29">
        <v>202641042383</v>
      </c>
      <c r="D4957" s="24" t="s">
        <v>42</v>
      </c>
      <c r="E4957" s="24" t="s">
        <v>2568</v>
      </c>
      <c r="F4957" s="24" t="s">
        <v>3045</v>
      </c>
      <c r="G4957" s="24" t="s">
        <v>3252</v>
      </c>
      <c r="H4957" s="25" t="s">
        <v>16738</v>
      </c>
      <c r="I4957" s="24" t="s">
        <v>3152</v>
      </c>
      <c r="J4957" s="24" t="s">
        <v>3048</v>
      </c>
      <c r="K4957" s="26">
        <v>46112</v>
      </c>
      <c r="L4957" s="26">
        <v>46114</v>
      </c>
      <c r="M4957" s="26">
        <v>46114</v>
      </c>
      <c r="N4957" s="26">
        <v>47059</v>
      </c>
      <c r="O4957" s="24"/>
      <c r="P4957" s="24" t="s">
        <v>3079</v>
      </c>
      <c r="Q4957" s="24" t="s">
        <v>3080</v>
      </c>
      <c r="R4957" s="24" t="s">
        <v>968</v>
      </c>
    </row>
    <row r="4958" spans="1:18" ht="53.4">
      <c r="A4958" s="24">
        <v>4957</v>
      </c>
      <c r="B4958" s="24" t="s">
        <v>2565</v>
      </c>
      <c r="C4958" s="29">
        <v>202641042185</v>
      </c>
      <c r="D4958" s="24" t="s">
        <v>42</v>
      </c>
      <c r="E4958" s="24" t="s">
        <v>2566</v>
      </c>
      <c r="F4958" s="24" t="s">
        <v>3045</v>
      </c>
      <c r="G4958" s="24" t="s">
        <v>3252</v>
      </c>
      <c r="H4958" s="25" t="s">
        <v>16739</v>
      </c>
      <c r="I4958" s="24" t="s">
        <v>3152</v>
      </c>
      <c r="J4958" s="24" t="s">
        <v>3048</v>
      </c>
      <c r="K4958" s="26">
        <v>46112</v>
      </c>
      <c r="L4958" s="26">
        <v>46114</v>
      </c>
      <c r="M4958" s="26">
        <v>46114</v>
      </c>
      <c r="N4958" s="26">
        <v>47059</v>
      </c>
      <c r="O4958" s="24"/>
      <c r="P4958" s="24" t="s">
        <v>3114</v>
      </c>
      <c r="Q4958" s="24" t="s">
        <v>3094</v>
      </c>
      <c r="R4958" s="24" t="s">
        <v>968</v>
      </c>
    </row>
    <row r="4959" spans="1:18" ht="53.4">
      <c r="A4959" s="24">
        <v>4958</v>
      </c>
      <c r="B4959" s="24" t="s">
        <v>2563</v>
      </c>
      <c r="C4959" s="29">
        <v>202641042313</v>
      </c>
      <c r="D4959" s="24" t="s">
        <v>42</v>
      </c>
      <c r="E4959" s="24" t="s">
        <v>2564</v>
      </c>
      <c r="F4959" s="24" t="s">
        <v>3045</v>
      </c>
      <c r="G4959" s="24" t="s">
        <v>3252</v>
      </c>
      <c r="H4959" s="25" t="s">
        <v>16740</v>
      </c>
      <c r="I4959" s="24" t="s">
        <v>3152</v>
      </c>
      <c r="J4959" s="24" t="s">
        <v>3048</v>
      </c>
      <c r="K4959" s="26">
        <v>46113</v>
      </c>
      <c r="L4959" s="26">
        <v>46114</v>
      </c>
      <c r="M4959" s="26">
        <v>46114</v>
      </c>
      <c r="N4959" s="26">
        <v>47059</v>
      </c>
      <c r="O4959" s="24"/>
      <c r="P4959" s="24" t="s">
        <v>3049</v>
      </c>
      <c r="Q4959" s="24" t="s">
        <v>3050</v>
      </c>
      <c r="R4959" s="24" t="s">
        <v>968</v>
      </c>
    </row>
    <row r="4960" spans="1:18" ht="53.4">
      <c r="A4960" s="24">
        <v>4959</v>
      </c>
      <c r="B4960" s="24" t="s">
        <v>2561</v>
      </c>
      <c r="C4960" s="29">
        <v>202641042265</v>
      </c>
      <c r="D4960" s="24" t="s">
        <v>42</v>
      </c>
      <c r="E4960" s="24" t="s">
        <v>2562</v>
      </c>
      <c r="F4960" s="24" t="s">
        <v>3045</v>
      </c>
      <c r="G4960" s="24" t="s">
        <v>3252</v>
      </c>
      <c r="H4960" s="25" t="s">
        <v>16741</v>
      </c>
      <c r="I4960" s="24" t="s">
        <v>3152</v>
      </c>
      <c r="J4960" s="24" t="s">
        <v>3048</v>
      </c>
      <c r="K4960" s="26">
        <v>46113</v>
      </c>
      <c r="L4960" s="26">
        <v>46114</v>
      </c>
      <c r="M4960" s="26">
        <v>46114</v>
      </c>
      <c r="N4960" s="26">
        <v>47059</v>
      </c>
      <c r="O4960" s="24"/>
      <c r="P4960" s="24" t="s">
        <v>3352</v>
      </c>
      <c r="Q4960" s="24" t="s">
        <v>3216</v>
      </c>
      <c r="R4960" s="24" t="s">
        <v>968</v>
      </c>
    </row>
    <row r="4961" spans="1:18" ht="66.599999999999994">
      <c r="A4961" s="24">
        <v>4960</v>
      </c>
      <c r="B4961" s="24" t="s">
        <v>2582</v>
      </c>
      <c r="C4961" s="29">
        <v>202641042172</v>
      </c>
      <c r="D4961" s="24" t="s">
        <v>31</v>
      </c>
      <c r="E4961" s="24" t="s">
        <v>2583</v>
      </c>
      <c r="F4961" s="24" t="s">
        <v>3091</v>
      </c>
      <c r="G4961" s="24" t="s">
        <v>31</v>
      </c>
      <c r="H4961" s="25" t="s">
        <v>16742</v>
      </c>
      <c r="I4961" s="24" t="s">
        <v>3152</v>
      </c>
      <c r="J4961" s="24" t="s">
        <v>3048</v>
      </c>
      <c r="K4961" s="26">
        <v>46113</v>
      </c>
      <c r="L4961" s="26">
        <v>46114</v>
      </c>
      <c r="M4961" s="26">
        <v>46114</v>
      </c>
      <c r="N4961" s="26">
        <v>47059</v>
      </c>
      <c r="O4961" s="24"/>
      <c r="P4961" s="24" t="s">
        <v>4022</v>
      </c>
      <c r="Q4961" s="24" t="s">
        <v>3104</v>
      </c>
      <c r="R4961" s="24" t="s">
        <v>968</v>
      </c>
    </row>
    <row r="4962" spans="1:18" ht="40.200000000000003">
      <c r="A4962" s="24">
        <v>4961</v>
      </c>
      <c r="B4962" s="24" t="s">
        <v>2571</v>
      </c>
      <c r="C4962" s="29">
        <v>202641042320</v>
      </c>
      <c r="D4962" s="24" t="s">
        <v>31</v>
      </c>
      <c r="E4962" s="24" t="s">
        <v>2572</v>
      </c>
      <c r="F4962" s="24" t="s">
        <v>3091</v>
      </c>
      <c r="G4962" s="24" t="s">
        <v>31</v>
      </c>
      <c r="H4962" s="25" t="s">
        <v>16743</v>
      </c>
      <c r="I4962" s="24" t="s">
        <v>3152</v>
      </c>
      <c r="J4962" s="24" t="s">
        <v>3048</v>
      </c>
      <c r="K4962" s="26">
        <v>46114</v>
      </c>
      <c r="L4962" s="26">
        <v>46114</v>
      </c>
      <c r="M4962" s="26">
        <v>46114</v>
      </c>
      <c r="N4962" s="26">
        <v>47059</v>
      </c>
      <c r="O4962" s="24"/>
      <c r="P4962" s="24" t="s">
        <v>3352</v>
      </c>
      <c r="Q4962" s="24" t="s">
        <v>3216</v>
      </c>
      <c r="R4962" s="24" t="s">
        <v>968</v>
      </c>
    </row>
    <row r="4963" spans="1:18" ht="53.4">
      <c r="A4963" s="24">
        <v>4962</v>
      </c>
      <c r="B4963" s="24" t="s">
        <v>16744</v>
      </c>
      <c r="C4963" s="29">
        <v>202647042421</v>
      </c>
      <c r="D4963" s="24" t="s">
        <v>31</v>
      </c>
      <c r="E4963" s="24" t="s">
        <v>16745</v>
      </c>
      <c r="F4963" s="24" t="s">
        <v>3091</v>
      </c>
      <c r="G4963" s="24" t="s">
        <v>31</v>
      </c>
      <c r="H4963" s="25" t="s">
        <v>16746</v>
      </c>
      <c r="I4963" s="24"/>
      <c r="J4963" s="24" t="s">
        <v>3048</v>
      </c>
      <c r="K4963" s="26">
        <v>46108</v>
      </c>
      <c r="L4963" s="26">
        <v>46114</v>
      </c>
      <c r="M4963" s="26">
        <v>46114</v>
      </c>
      <c r="N4963" s="24"/>
      <c r="O4963" s="26">
        <v>46114</v>
      </c>
      <c r="P4963" s="24" t="s">
        <v>4022</v>
      </c>
      <c r="Q4963" s="24" t="s">
        <v>3104</v>
      </c>
      <c r="R4963" s="24" t="s">
        <v>988</v>
      </c>
    </row>
    <row r="4964" spans="1:18" ht="40.200000000000003">
      <c r="A4964" s="24">
        <v>4963</v>
      </c>
      <c r="B4964" s="24" t="s">
        <v>16747</v>
      </c>
      <c r="C4964" s="29">
        <v>202647042327</v>
      </c>
      <c r="D4964" s="24" t="s">
        <v>31</v>
      </c>
      <c r="E4964" s="24" t="s">
        <v>16748</v>
      </c>
      <c r="F4964" s="24" t="s">
        <v>3091</v>
      </c>
      <c r="G4964" s="24" t="s">
        <v>31</v>
      </c>
      <c r="H4964" s="25" t="s">
        <v>16749</v>
      </c>
      <c r="I4964" s="24"/>
      <c r="J4964" s="24" t="s">
        <v>3048</v>
      </c>
      <c r="K4964" s="26">
        <v>46108</v>
      </c>
      <c r="L4964" s="26">
        <v>45261</v>
      </c>
      <c r="M4964" s="26">
        <v>46114</v>
      </c>
      <c r="N4964" s="24"/>
      <c r="O4964" s="26">
        <v>46114</v>
      </c>
      <c r="P4964" s="24" t="s">
        <v>3098</v>
      </c>
      <c r="Q4964" s="24" t="s">
        <v>3099</v>
      </c>
      <c r="R4964" s="24" t="s">
        <v>988</v>
      </c>
    </row>
    <row r="4965" spans="1:18" ht="53.4">
      <c r="A4965" s="24">
        <v>4964</v>
      </c>
      <c r="B4965" s="24" t="s">
        <v>16750</v>
      </c>
      <c r="C4965" s="29">
        <v>202617042189</v>
      </c>
      <c r="D4965" s="24" t="s">
        <v>34</v>
      </c>
      <c r="E4965" s="24" t="s">
        <v>16751</v>
      </c>
      <c r="F4965" s="24" t="s">
        <v>3066</v>
      </c>
      <c r="G4965" s="24" t="s">
        <v>3067</v>
      </c>
      <c r="H4965" s="25" t="s">
        <v>16752</v>
      </c>
      <c r="I4965" s="24"/>
      <c r="J4965" s="24" t="s">
        <v>3048</v>
      </c>
      <c r="K4965" s="26">
        <v>46106</v>
      </c>
      <c r="L4965" s="26">
        <v>45215</v>
      </c>
      <c r="M4965" s="26">
        <v>46114</v>
      </c>
      <c r="N4965" s="24"/>
      <c r="O4965" s="26">
        <v>46114</v>
      </c>
      <c r="P4965" s="24" t="s">
        <v>3204</v>
      </c>
      <c r="Q4965" s="24" t="s">
        <v>3205</v>
      </c>
      <c r="R4965" s="24" t="s">
        <v>988</v>
      </c>
    </row>
    <row r="4966" spans="1:18" ht="53.4">
      <c r="A4966" s="24">
        <v>4965</v>
      </c>
      <c r="B4966" s="24" t="s">
        <v>2588</v>
      </c>
      <c r="C4966" s="29">
        <v>202641043038</v>
      </c>
      <c r="D4966" s="24" t="s">
        <v>33</v>
      </c>
      <c r="E4966" s="24" t="s">
        <v>2589</v>
      </c>
      <c r="F4966" s="24" t="s">
        <v>3052</v>
      </c>
      <c r="G4966" s="24" t="s">
        <v>3319</v>
      </c>
      <c r="H4966" s="25" t="s">
        <v>16753</v>
      </c>
      <c r="I4966" s="24" t="s">
        <v>3152</v>
      </c>
      <c r="J4966" s="24" t="s">
        <v>3048</v>
      </c>
      <c r="K4966" s="26">
        <v>46113</v>
      </c>
      <c r="L4966" s="26">
        <v>46115</v>
      </c>
      <c r="M4966" s="26">
        <v>46115</v>
      </c>
      <c r="N4966" s="26">
        <v>47060</v>
      </c>
      <c r="O4966" s="24"/>
      <c r="P4966" s="24" t="s">
        <v>3079</v>
      </c>
      <c r="Q4966" s="24" t="s">
        <v>3080</v>
      </c>
      <c r="R4966" s="24" t="s">
        <v>968</v>
      </c>
    </row>
    <row r="4967" spans="1:18" ht="79.8">
      <c r="A4967" s="24">
        <v>4966</v>
      </c>
      <c r="B4967" s="24" t="s">
        <v>2586</v>
      </c>
      <c r="C4967" s="29">
        <v>202641042945</v>
      </c>
      <c r="D4967" s="24" t="s">
        <v>109</v>
      </c>
      <c r="E4967" s="24" t="s">
        <v>2587</v>
      </c>
      <c r="F4967" s="24" t="s">
        <v>3091</v>
      </c>
      <c r="G4967" s="24" t="s">
        <v>5368</v>
      </c>
      <c r="H4967" s="25" t="s">
        <v>16754</v>
      </c>
      <c r="I4967" s="24" t="s">
        <v>3152</v>
      </c>
      <c r="J4967" s="24" t="s">
        <v>3048</v>
      </c>
      <c r="K4967" s="26">
        <v>46115</v>
      </c>
      <c r="L4967" s="26">
        <v>46115</v>
      </c>
      <c r="M4967" s="26">
        <v>46115</v>
      </c>
      <c r="N4967" s="26">
        <v>47060</v>
      </c>
      <c r="O4967" s="24"/>
      <c r="P4967" s="24" t="s">
        <v>3968</v>
      </c>
      <c r="Q4967" s="24" t="s">
        <v>3969</v>
      </c>
      <c r="R4967" s="24" t="s">
        <v>968</v>
      </c>
    </row>
    <row r="4968" spans="1:18" ht="53.4">
      <c r="A4968" s="24">
        <v>4967</v>
      </c>
      <c r="B4968" s="24" t="s">
        <v>16755</v>
      </c>
      <c r="C4968" s="29">
        <v>202617042961</v>
      </c>
      <c r="D4968" s="24" t="s">
        <v>35</v>
      </c>
      <c r="E4968" s="24" t="s">
        <v>16756</v>
      </c>
      <c r="F4968" s="24" t="s">
        <v>3091</v>
      </c>
      <c r="G4968" s="24" t="s">
        <v>3213</v>
      </c>
      <c r="H4968" s="25" t="s">
        <v>16757</v>
      </c>
      <c r="I4968" s="24"/>
      <c r="J4968" s="24" t="s">
        <v>3048</v>
      </c>
      <c r="K4968" s="26">
        <v>46108</v>
      </c>
      <c r="L4968" s="26">
        <v>45174</v>
      </c>
      <c r="M4968" s="26">
        <v>46115</v>
      </c>
      <c r="N4968" s="24"/>
      <c r="O4968" s="26">
        <v>46115</v>
      </c>
      <c r="P4968" s="24" t="s">
        <v>4128</v>
      </c>
      <c r="Q4968" s="24" t="s">
        <v>3360</v>
      </c>
      <c r="R4968" s="24" t="s">
        <v>988</v>
      </c>
    </row>
    <row r="4969" spans="1:18" ht="40.200000000000003">
      <c r="A4969" s="24">
        <v>4968</v>
      </c>
      <c r="B4969" s="24" t="s">
        <v>16758</v>
      </c>
      <c r="C4969" s="29">
        <v>202617043053</v>
      </c>
      <c r="D4969" s="24" t="s">
        <v>31</v>
      </c>
      <c r="E4969" s="24" t="s">
        <v>16759</v>
      </c>
      <c r="F4969" s="24" t="s">
        <v>3091</v>
      </c>
      <c r="G4969" s="24" t="s">
        <v>31</v>
      </c>
      <c r="H4969" s="25" t="s">
        <v>16760</v>
      </c>
      <c r="I4969" s="24"/>
      <c r="J4969" s="24" t="s">
        <v>3048</v>
      </c>
      <c r="K4969" s="26">
        <v>46108</v>
      </c>
      <c r="L4969" s="26">
        <v>46115</v>
      </c>
      <c r="M4969" s="26">
        <v>46115</v>
      </c>
      <c r="N4969" s="24"/>
      <c r="O4969" s="26">
        <v>46115</v>
      </c>
      <c r="P4969" s="24" t="s">
        <v>3364</v>
      </c>
      <c r="Q4969" s="24" t="s">
        <v>3255</v>
      </c>
      <c r="R4969" s="24" t="s">
        <v>988</v>
      </c>
    </row>
    <row r="4970" spans="1:18" ht="40.200000000000003">
      <c r="A4970" s="24">
        <v>4969</v>
      </c>
      <c r="B4970" s="24" t="s">
        <v>16761</v>
      </c>
      <c r="C4970" s="29">
        <v>202617043012</v>
      </c>
      <c r="D4970" s="24" t="s">
        <v>31</v>
      </c>
      <c r="E4970" s="24" t="s">
        <v>16762</v>
      </c>
      <c r="F4970" s="24" t="s">
        <v>3091</v>
      </c>
      <c r="G4970" s="24" t="s">
        <v>31</v>
      </c>
      <c r="H4970" s="25" t="s">
        <v>16763</v>
      </c>
      <c r="I4970" s="24"/>
      <c r="J4970" s="24" t="s">
        <v>3048</v>
      </c>
      <c r="K4970" s="26">
        <v>46107</v>
      </c>
      <c r="L4970" s="26">
        <v>46115</v>
      </c>
      <c r="M4970" s="26">
        <v>46115</v>
      </c>
      <c r="N4970" s="24"/>
      <c r="O4970" s="26">
        <v>46115</v>
      </c>
      <c r="P4970" s="24" t="s">
        <v>3364</v>
      </c>
      <c r="Q4970" s="24" t="s">
        <v>3255</v>
      </c>
      <c r="R4970" s="24" t="s">
        <v>988</v>
      </c>
    </row>
    <row r="4971" spans="1:18" ht="40.200000000000003">
      <c r="A4971" s="24">
        <v>4970</v>
      </c>
      <c r="B4971" s="24" t="s">
        <v>16764</v>
      </c>
      <c r="C4971" s="29">
        <v>202647043066</v>
      </c>
      <c r="D4971" s="24" t="s">
        <v>31</v>
      </c>
      <c r="E4971" s="24" t="s">
        <v>16765</v>
      </c>
      <c r="F4971" s="24" t="s">
        <v>3091</v>
      </c>
      <c r="G4971" s="24" t="s">
        <v>31</v>
      </c>
      <c r="H4971" s="25" t="s">
        <v>16766</v>
      </c>
      <c r="I4971" s="24"/>
      <c r="J4971" s="24" t="s">
        <v>3048</v>
      </c>
      <c r="K4971" s="26">
        <v>46106</v>
      </c>
      <c r="L4971" s="26">
        <v>45240</v>
      </c>
      <c r="M4971" s="26">
        <v>46115</v>
      </c>
      <c r="N4971" s="24"/>
      <c r="O4971" s="26">
        <v>46115</v>
      </c>
      <c r="P4971" s="24" t="s">
        <v>5146</v>
      </c>
      <c r="Q4971" s="24" t="s">
        <v>5147</v>
      </c>
      <c r="R4971" s="24" t="s">
        <v>988</v>
      </c>
    </row>
    <row r="4972" spans="1:18" ht="27">
      <c r="A4972" s="24">
        <v>4971</v>
      </c>
      <c r="B4972" s="24" t="s">
        <v>2584</v>
      </c>
      <c r="C4972" s="29">
        <v>202641042950</v>
      </c>
      <c r="D4972" s="24" t="s">
        <v>31</v>
      </c>
      <c r="E4972" s="24" t="s">
        <v>2585</v>
      </c>
      <c r="F4972" s="24" t="s">
        <v>3091</v>
      </c>
      <c r="G4972" s="24" t="s">
        <v>31</v>
      </c>
      <c r="H4972" s="25" t="s">
        <v>16767</v>
      </c>
      <c r="I4972" s="24" t="s">
        <v>3152</v>
      </c>
      <c r="J4972" s="24" t="s">
        <v>3048</v>
      </c>
      <c r="K4972" s="26">
        <v>46115</v>
      </c>
      <c r="L4972" s="26">
        <v>46115</v>
      </c>
      <c r="M4972" s="26">
        <v>46115</v>
      </c>
      <c r="N4972" s="26">
        <v>47060</v>
      </c>
      <c r="O4972" s="24"/>
      <c r="P4972" s="24" t="s">
        <v>3114</v>
      </c>
      <c r="Q4972" s="24" t="s">
        <v>3094</v>
      </c>
      <c r="R4972" s="24" t="s">
        <v>968</v>
      </c>
    </row>
    <row r="4973" spans="1:18" ht="53.4">
      <c r="A4973" s="24">
        <v>4972</v>
      </c>
      <c r="B4973" s="24" t="s">
        <v>16768</v>
      </c>
      <c r="C4973" s="29">
        <v>202617043267</v>
      </c>
      <c r="D4973" s="24" t="s">
        <v>496</v>
      </c>
      <c r="E4973" s="24" t="s">
        <v>16769</v>
      </c>
      <c r="F4973" s="24" t="s">
        <v>3091</v>
      </c>
      <c r="G4973" s="24" t="s">
        <v>16770</v>
      </c>
      <c r="H4973" s="25" t="s">
        <v>16771</v>
      </c>
      <c r="I4973" s="24"/>
      <c r="J4973" s="24" t="s">
        <v>3048</v>
      </c>
      <c r="K4973" s="26">
        <v>46112</v>
      </c>
      <c r="L4973" s="26">
        <v>45176</v>
      </c>
      <c r="M4973" s="26">
        <v>46116</v>
      </c>
      <c r="N4973" s="24"/>
      <c r="O4973" s="26">
        <v>46116</v>
      </c>
      <c r="P4973" s="24" t="s">
        <v>4128</v>
      </c>
      <c r="Q4973" s="24" t="s">
        <v>3360</v>
      </c>
      <c r="R4973" s="24" t="s">
        <v>988</v>
      </c>
    </row>
    <row r="4974" spans="1:18" ht="53.4">
      <c r="A4974" s="24">
        <v>4973</v>
      </c>
      <c r="B4974" s="24" t="s">
        <v>16772</v>
      </c>
      <c r="C4974" s="29">
        <v>202647043261</v>
      </c>
      <c r="D4974" s="24" t="s">
        <v>244</v>
      </c>
      <c r="E4974" s="24" t="s">
        <v>16773</v>
      </c>
      <c r="F4974" s="24" t="s">
        <v>3312</v>
      </c>
      <c r="G4974" s="24" t="s">
        <v>6499</v>
      </c>
      <c r="H4974" s="25" t="s">
        <v>16774</v>
      </c>
      <c r="I4974" s="24"/>
      <c r="J4974" s="24" t="s">
        <v>3048</v>
      </c>
      <c r="K4974" s="26">
        <v>46076</v>
      </c>
      <c r="L4974" s="26">
        <v>45174</v>
      </c>
      <c r="M4974" s="26">
        <v>46116</v>
      </c>
      <c r="N4974" s="24"/>
      <c r="O4974" s="26">
        <v>46116</v>
      </c>
      <c r="P4974" s="24" t="s">
        <v>3120</v>
      </c>
      <c r="Q4974" s="24" t="s">
        <v>3121</v>
      </c>
      <c r="R4974" s="24" t="s">
        <v>988</v>
      </c>
    </row>
    <row r="4975" spans="1:18" ht="66.599999999999994">
      <c r="A4975" s="24">
        <v>4974</v>
      </c>
      <c r="B4975" s="24" t="s">
        <v>16775</v>
      </c>
      <c r="C4975" s="29">
        <v>202617043428</v>
      </c>
      <c r="D4975" s="24" t="s">
        <v>117</v>
      </c>
      <c r="E4975" s="24" t="s">
        <v>649</v>
      </c>
      <c r="F4975" s="24" t="s">
        <v>3091</v>
      </c>
      <c r="G4975" s="24" t="s">
        <v>16707</v>
      </c>
      <c r="H4975" s="25" t="s">
        <v>16776</v>
      </c>
      <c r="I4975" s="24"/>
      <c r="J4975" s="24" t="s">
        <v>3048</v>
      </c>
      <c r="K4975" s="26">
        <v>46086</v>
      </c>
      <c r="L4975" s="26">
        <v>45174</v>
      </c>
      <c r="M4975" s="26">
        <v>46117</v>
      </c>
      <c r="N4975" s="24"/>
      <c r="O4975" s="26">
        <v>46117</v>
      </c>
      <c r="P4975" s="24" t="s">
        <v>4128</v>
      </c>
      <c r="Q4975" s="24" t="s">
        <v>3360</v>
      </c>
      <c r="R4975" s="24" t="s">
        <v>988</v>
      </c>
    </row>
    <row r="4976" spans="1:18" ht="40.200000000000003">
      <c r="A4976" s="24">
        <v>4975</v>
      </c>
      <c r="B4976" s="24" t="s">
        <v>16777</v>
      </c>
      <c r="C4976" s="29">
        <v>202617043358</v>
      </c>
      <c r="D4976" s="24" t="s">
        <v>416</v>
      </c>
      <c r="E4976" s="24" t="s">
        <v>16778</v>
      </c>
      <c r="F4976" s="24" t="s">
        <v>4630</v>
      </c>
      <c r="G4976" s="24" t="s">
        <v>15391</v>
      </c>
      <c r="H4976" s="25" t="s">
        <v>16779</v>
      </c>
      <c r="I4976" s="24"/>
      <c r="J4976" s="24" t="s">
        <v>3048</v>
      </c>
      <c r="K4976" s="26">
        <v>46076</v>
      </c>
      <c r="L4976" s="26">
        <v>45174</v>
      </c>
      <c r="M4976" s="26">
        <v>46117</v>
      </c>
      <c r="N4976" s="24"/>
      <c r="O4976" s="26">
        <v>46117</v>
      </c>
      <c r="P4976" s="24" t="s">
        <v>3109</v>
      </c>
      <c r="Q4976" s="24" t="s">
        <v>3110</v>
      </c>
      <c r="R4976" s="24" t="s">
        <v>988</v>
      </c>
    </row>
    <row r="4977" spans="1:18" ht="40.200000000000003">
      <c r="A4977" s="24">
        <v>4976</v>
      </c>
      <c r="B4977" s="24" t="s">
        <v>16780</v>
      </c>
      <c r="C4977" s="29">
        <v>202647043420</v>
      </c>
      <c r="D4977" s="24" t="s">
        <v>31</v>
      </c>
      <c r="E4977" s="24" t="s">
        <v>16781</v>
      </c>
      <c r="F4977" s="24" t="s">
        <v>3091</v>
      </c>
      <c r="G4977" s="24" t="s">
        <v>31</v>
      </c>
      <c r="H4977" s="25" t="s">
        <v>16782</v>
      </c>
      <c r="I4977" s="24"/>
      <c r="J4977" s="24" t="s">
        <v>3048</v>
      </c>
      <c r="K4977" s="26">
        <v>46108</v>
      </c>
      <c r="L4977" s="26">
        <v>45245</v>
      </c>
      <c r="M4977" s="26">
        <v>46117</v>
      </c>
      <c r="N4977" s="24"/>
      <c r="O4977" s="26">
        <v>46117</v>
      </c>
      <c r="P4977" s="24" t="s">
        <v>5146</v>
      </c>
      <c r="Q4977" s="24" t="s">
        <v>5147</v>
      </c>
      <c r="R4977" s="24" t="s">
        <v>988</v>
      </c>
    </row>
    <row r="4978" spans="1:18" ht="40.200000000000003">
      <c r="A4978" s="24">
        <v>4977</v>
      </c>
      <c r="B4978" s="24" t="s">
        <v>16783</v>
      </c>
      <c r="C4978" s="29">
        <v>202647043424</v>
      </c>
      <c r="D4978" s="24" t="s">
        <v>31</v>
      </c>
      <c r="E4978" s="24" t="s">
        <v>16784</v>
      </c>
      <c r="F4978" s="24" t="s">
        <v>3091</v>
      </c>
      <c r="G4978" s="24" t="s">
        <v>31</v>
      </c>
      <c r="H4978" s="25" t="s">
        <v>16785</v>
      </c>
      <c r="I4978" s="24"/>
      <c r="J4978" s="24" t="s">
        <v>3048</v>
      </c>
      <c r="K4978" s="26">
        <v>46108</v>
      </c>
      <c r="L4978" s="26">
        <v>45243</v>
      </c>
      <c r="M4978" s="26">
        <v>46117</v>
      </c>
      <c r="N4978" s="24"/>
      <c r="O4978" s="26">
        <v>46117</v>
      </c>
      <c r="P4978" s="24" t="s">
        <v>5146</v>
      </c>
      <c r="Q4978" s="24" t="s">
        <v>5147</v>
      </c>
      <c r="R4978" s="24" t="s">
        <v>988</v>
      </c>
    </row>
    <row r="4979" spans="1:18" ht="53.4">
      <c r="A4979" s="24">
        <v>4978</v>
      </c>
      <c r="B4979" s="24" t="s">
        <v>2590</v>
      </c>
      <c r="C4979" s="29">
        <v>202641043830</v>
      </c>
      <c r="D4979" s="24" t="s">
        <v>33</v>
      </c>
      <c r="E4979" s="24" t="s">
        <v>2591</v>
      </c>
      <c r="F4979" s="24" t="s">
        <v>3052</v>
      </c>
      <c r="G4979" s="24" t="s">
        <v>3319</v>
      </c>
      <c r="H4979" s="25" t="s">
        <v>16786</v>
      </c>
      <c r="I4979" s="24" t="s">
        <v>3152</v>
      </c>
      <c r="J4979" s="24" t="s">
        <v>3048</v>
      </c>
      <c r="K4979" s="26">
        <v>46118</v>
      </c>
      <c r="L4979" s="26">
        <v>46118</v>
      </c>
      <c r="M4979" s="26">
        <v>46118</v>
      </c>
      <c r="N4979" s="26">
        <v>47063</v>
      </c>
      <c r="O4979" s="24"/>
      <c r="P4979" s="24" t="s">
        <v>3254</v>
      </c>
      <c r="Q4979" s="24" t="s">
        <v>3255</v>
      </c>
      <c r="R4979" s="24" t="s">
        <v>968</v>
      </c>
    </row>
    <row r="4980" spans="1:18" ht="40.200000000000003">
      <c r="A4980" s="24">
        <v>4979</v>
      </c>
      <c r="B4980" s="24" t="s">
        <v>16787</v>
      </c>
      <c r="C4980" s="29">
        <v>202617043745</v>
      </c>
      <c r="D4980" s="24" t="s">
        <v>120</v>
      </c>
      <c r="E4980" s="24" t="s">
        <v>16788</v>
      </c>
      <c r="F4980" s="24" t="s">
        <v>3091</v>
      </c>
      <c r="G4980" s="24" t="s">
        <v>4440</v>
      </c>
      <c r="H4980" s="25" t="s">
        <v>16789</v>
      </c>
      <c r="I4980" s="24"/>
      <c r="J4980" s="24" t="s">
        <v>3048</v>
      </c>
      <c r="K4980" s="26">
        <v>46084</v>
      </c>
      <c r="L4980" s="26">
        <v>45177</v>
      </c>
      <c r="M4980" s="26">
        <v>46118</v>
      </c>
      <c r="N4980" s="24"/>
      <c r="O4980" s="26">
        <v>46118</v>
      </c>
      <c r="P4980" s="24" t="s">
        <v>3726</v>
      </c>
      <c r="Q4980" s="24" t="s">
        <v>3727</v>
      </c>
      <c r="R4980" s="24" t="s">
        <v>988</v>
      </c>
    </row>
    <row r="4981" spans="1:18" ht="27">
      <c r="A4981" s="24">
        <v>4980</v>
      </c>
      <c r="B4981" s="24" t="s">
        <v>16790</v>
      </c>
      <c r="C4981" s="29">
        <v>202617043710</v>
      </c>
      <c r="D4981" s="24" t="s">
        <v>47</v>
      </c>
      <c r="E4981" s="24" t="s">
        <v>16791</v>
      </c>
      <c r="F4981" s="24" t="s">
        <v>3091</v>
      </c>
      <c r="G4981" s="24" t="s">
        <v>8593</v>
      </c>
      <c r="H4981" s="25" t="s">
        <v>16792</v>
      </c>
      <c r="I4981" s="24"/>
      <c r="J4981" s="24" t="s">
        <v>3048</v>
      </c>
      <c r="K4981" s="26">
        <v>46090</v>
      </c>
      <c r="L4981" s="26">
        <v>45184</v>
      </c>
      <c r="M4981" s="26">
        <v>46118</v>
      </c>
      <c r="N4981" s="24"/>
      <c r="O4981" s="26">
        <v>46118</v>
      </c>
      <c r="P4981" s="24" t="s">
        <v>3084</v>
      </c>
      <c r="Q4981" s="24" t="s">
        <v>3085</v>
      </c>
      <c r="R4981" s="24" t="s">
        <v>988</v>
      </c>
    </row>
    <row r="4982" spans="1:18" ht="40.200000000000003">
      <c r="A4982" s="24">
        <v>4981</v>
      </c>
      <c r="B4982" s="24" t="s">
        <v>16793</v>
      </c>
      <c r="C4982" s="29">
        <v>202647043646</v>
      </c>
      <c r="D4982" s="24" t="s">
        <v>113</v>
      </c>
      <c r="E4982" s="24" t="s">
        <v>16794</v>
      </c>
      <c r="F4982" s="24" t="s">
        <v>3091</v>
      </c>
      <c r="G4982" s="24" t="s">
        <v>3199</v>
      </c>
      <c r="H4982" s="25" t="s">
        <v>16795</v>
      </c>
      <c r="I4982" s="24"/>
      <c r="J4982" s="24" t="s">
        <v>3048</v>
      </c>
      <c r="K4982" s="26">
        <v>46063</v>
      </c>
      <c r="L4982" s="26">
        <v>45176</v>
      </c>
      <c r="M4982" s="26">
        <v>46118</v>
      </c>
      <c r="N4982" s="24"/>
      <c r="O4982" s="26">
        <v>46118</v>
      </c>
      <c r="P4982" s="24" t="s">
        <v>3228</v>
      </c>
      <c r="Q4982" s="24" t="s">
        <v>3229</v>
      </c>
      <c r="R4982" s="24" t="s">
        <v>988</v>
      </c>
    </row>
    <row r="4983" spans="1:18" ht="40.200000000000003">
      <c r="A4983" s="24">
        <v>4982</v>
      </c>
      <c r="B4983" s="24" t="s">
        <v>16796</v>
      </c>
      <c r="C4983" s="29">
        <v>202617043783</v>
      </c>
      <c r="D4983" s="24" t="s">
        <v>51</v>
      </c>
      <c r="E4983" s="24" t="s">
        <v>16797</v>
      </c>
      <c r="F4983" s="24" t="s">
        <v>3091</v>
      </c>
      <c r="G4983" s="24" t="s">
        <v>51</v>
      </c>
      <c r="H4983" s="25" t="s">
        <v>16798</v>
      </c>
      <c r="I4983" s="24"/>
      <c r="J4983" s="24" t="s">
        <v>3048</v>
      </c>
      <c r="K4983" s="26">
        <v>46097</v>
      </c>
      <c r="L4983" s="26">
        <v>45210</v>
      </c>
      <c r="M4983" s="26">
        <v>46118</v>
      </c>
      <c r="N4983" s="24"/>
      <c r="O4983" s="26">
        <v>46118</v>
      </c>
      <c r="P4983" s="24" t="s">
        <v>3084</v>
      </c>
      <c r="Q4983" s="24" t="s">
        <v>3085</v>
      </c>
      <c r="R4983" s="24" t="s">
        <v>988</v>
      </c>
    </row>
    <row r="4984" spans="1:18" ht="40.200000000000003">
      <c r="A4984" s="24">
        <v>4983</v>
      </c>
      <c r="B4984" s="24" t="s">
        <v>16799</v>
      </c>
      <c r="C4984" s="29">
        <v>202617043563</v>
      </c>
      <c r="D4984" s="24" t="s">
        <v>32</v>
      </c>
      <c r="E4984" s="24" t="s">
        <v>16800</v>
      </c>
      <c r="F4984" s="24" t="s">
        <v>3066</v>
      </c>
      <c r="G4984" s="24" t="s">
        <v>3067</v>
      </c>
      <c r="H4984" s="25" t="s">
        <v>16801</v>
      </c>
      <c r="I4984" s="24"/>
      <c r="J4984" s="24" t="s">
        <v>3048</v>
      </c>
      <c r="K4984" s="26">
        <v>46115</v>
      </c>
      <c r="L4984" s="26">
        <v>45576</v>
      </c>
      <c r="M4984" s="26">
        <v>46118</v>
      </c>
      <c r="N4984" s="24"/>
      <c r="O4984" s="26">
        <v>46118</v>
      </c>
      <c r="P4984" s="24" t="s">
        <v>3204</v>
      </c>
      <c r="Q4984" s="24" t="s">
        <v>3205</v>
      </c>
      <c r="R4984" s="24" t="s">
        <v>988</v>
      </c>
    </row>
    <row r="4985" spans="1:18" ht="53.4">
      <c r="A4985" s="24">
        <v>4984</v>
      </c>
      <c r="B4985" s="24" t="s">
        <v>917</v>
      </c>
      <c r="C4985" s="29">
        <v>202614043760</v>
      </c>
      <c r="D4985" s="24" t="s">
        <v>55</v>
      </c>
      <c r="E4985" s="24" t="s">
        <v>918</v>
      </c>
      <c r="F4985" s="24" t="s">
        <v>3091</v>
      </c>
      <c r="G4985" s="24" t="s">
        <v>4429</v>
      </c>
      <c r="H4985" s="25" t="s">
        <v>16802</v>
      </c>
      <c r="I4985" s="24"/>
      <c r="J4985" s="24" t="s">
        <v>3048</v>
      </c>
      <c r="K4985" s="26">
        <v>46108</v>
      </c>
      <c r="L4985" s="26">
        <v>45763</v>
      </c>
      <c r="M4985" s="26">
        <v>46118</v>
      </c>
      <c r="N4985" s="26">
        <v>46707</v>
      </c>
      <c r="O4985" s="24"/>
      <c r="P4985" s="24" t="s">
        <v>3069</v>
      </c>
      <c r="Q4985" s="24" t="s">
        <v>3070</v>
      </c>
      <c r="R4985" s="24" t="s">
        <v>650</v>
      </c>
    </row>
    <row r="4986" spans="1:18" ht="40.200000000000003">
      <c r="A4986" s="24">
        <v>4985</v>
      </c>
      <c r="B4986" s="24" t="s">
        <v>2592</v>
      </c>
      <c r="C4986" s="29">
        <v>202641043631</v>
      </c>
      <c r="D4986" s="24" t="s">
        <v>31</v>
      </c>
      <c r="E4986" s="24" t="s">
        <v>2593</v>
      </c>
      <c r="F4986" s="24" t="s">
        <v>3091</v>
      </c>
      <c r="G4986" s="24" t="s">
        <v>31</v>
      </c>
      <c r="H4986" s="25" t="s">
        <v>16803</v>
      </c>
      <c r="I4986" s="24" t="s">
        <v>3152</v>
      </c>
      <c r="J4986" s="24" t="s">
        <v>3048</v>
      </c>
      <c r="K4986" s="26">
        <v>46116</v>
      </c>
      <c r="L4986" s="26">
        <v>46118</v>
      </c>
      <c r="M4986" s="26">
        <v>46118</v>
      </c>
      <c r="N4986" s="26">
        <v>47063</v>
      </c>
      <c r="O4986" s="24"/>
      <c r="P4986" s="24" t="s">
        <v>3215</v>
      </c>
      <c r="Q4986" s="24" t="s">
        <v>3216</v>
      </c>
      <c r="R4986" s="24" t="s">
        <v>968</v>
      </c>
    </row>
    <row r="4987" spans="1:18" ht="40.200000000000003">
      <c r="A4987" s="24">
        <v>4986</v>
      </c>
      <c r="B4987" s="24" t="s">
        <v>16804</v>
      </c>
      <c r="C4987" s="29">
        <v>202617043746</v>
      </c>
      <c r="D4987" s="24" t="s">
        <v>34</v>
      </c>
      <c r="E4987" s="24" t="s">
        <v>16805</v>
      </c>
      <c r="F4987" s="24" t="s">
        <v>3066</v>
      </c>
      <c r="G4987" s="24" t="s">
        <v>3067</v>
      </c>
      <c r="H4987" s="25" t="s">
        <v>16806</v>
      </c>
      <c r="I4987" s="24"/>
      <c r="J4987" s="24" t="s">
        <v>3048</v>
      </c>
      <c r="K4987" s="26">
        <v>46113</v>
      </c>
      <c r="L4987" s="26">
        <v>45215</v>
      </c>
      <c r="M4987" s="26">
        <v>46118</v>
      </c>
      <c r="N4987" s="24"/>
      <c r="O4987" s="26">
        <v>46118</v>
      </c>
      <c r="P4987" s="24" t="s">
        <v>3173</v>
      </c>
      <c r="Q4987" s="24" t="s">
        <v>3174</v>
      </c>
      <c r="R4987" s="24" t="s">
        <v>988</v>
      </c>
    </row>
    <row r="4988" spans="1:18" ht="66.599999999999994">
      <c r="A4988" s="24">
        <v>4987</v>
      </c>
      <c r="B4988" s="24" t="s">
        <v>16807</v>
      </c>
      <c r="C4988" s="29">
        <v>202647043692</v>
      </c>
      <c r="D4988" s="24" t="s">
        <v>107</v>
      </c>
      <c r="E4988" s="24" t="s">
        <v>16808</v>
      </c>
      <c r="F4988" s="24" t="s">
        <v>3091</v>
      </c>
      <c r="G4988" s="24" t="s">
        <v>5431</v>
      </c>
      <c r="H4988" s="25" t="s">
        <v>16809</v>
      </c>
      <c r="I4988" s="24"/>
      <c r="J4988" s="24" t="s">
        <v>3048</v>
      </c>
      <c r="K4988" s="26">
        <v>46073</v>
      </c>
      <c r="L4988" s="26">
        <v>45176</v>
      </c>
      <c r="M4988" s="26">
        <v>46118</v>
      </c>
      <c r="N4988" s="24"/>
      <c r="O4988" s="26">
        <v>46118</v>
      </c>
      <c r="P4988" s="24" t="s">
        <v>3168</v>
      </c>
      <c r="Q4988" s="24" t="s">
        <v>3050</v>
      </c>
      <c r="R4988" s="24" t="s">
        <v>988</v>
      </c>
    </row>
    <row r="4989" spans="1:18" ht="27">
      <c r="A4989" s="24">
        <v>4988</v>
      </c>
      <c r="B4989" s="24" t="s">
        <v>16810</v>
      </c>
      <c r="C4989" s="29">
        <v>202614044027</v>
      </c>
      <c r="D4989" s="24" t="s">
        <v>39</v>
      </c>
      <c r="E4989" s="24" t="s">
        <v>16811</v>
      </c>
      <c r="F4989" s="24" t="s">
        <v>3165</v>
      </c>
      <c r="G4989" s="24" t="s">
        <v>3166</v>
      </c>
      <c r="H4989" s="25" t="s">
        <v>16812</v>
      </c>
      <c r="I4989" s="24"/>
      <c r="J4989" s="24" t="s">
        <v>3048</v>
      </c>
      <c r="K4989" s="26">
        <v>46092</v>
      </c>
      <c r="L4989" s="26">
        <v>45754</v>
      </c>
      <c r="M4989" s="26">
        <v>46119</v>
      </c>
      <c r="N4989" s="24"/>
      <c r="O4989" s="26">
        <v>46119</v>
      </c>
      <c r="P4989" s="24" t="s">
        <v>3254</v>
      </c>
      <c r="Q4989" s="24" t="s">
        <v>3255</v>
      </c>
      <c r="R4989" s="24" t="s">
        <v>988</v>
      </c>
    </row>
    <row r="4990" spans="1:18" ht="40.200000000000003">
      <c r="A4990" s="24">
        <v>4989</v>
      </c>
      <c r="B4990" s="24" t="s">
        <v>16813</v>
      </c>
      <c r="C4990" s="29">
        <v>202641044424</v>
      </c>
      <c r="D4990" s="24" t="s">
        <v>39</v>
      </c>
      <c r="E4990" s="24" t="s">
        <v>16814</v>
      </c>
      <c r="F4990" s="24" t="s">
        <v>3165</v>
      </c>
      <c r="G4990" s="24" t="s">
        <v>3166</v>
      </c>
      <c r="H4990" s="25" t="s">
        <v>16815</v>
      </c>
      <c r="I4990" s="24" t="s">
        <v>23</v>
      </c>
      <c r="J4990" s="24" t="s">
        <v>3048</v>
      </c>
      <c r="K4990" s="26">
        <v>45974</v>
      </c>
      <c r="L4990" s="26">
        <v>46119</v>
      </c>
      <c r="M4990" s="26">
        <v>46119</v>
      </c>
      <c r="N4990" s="24"/>
      <c r="O4990" s="26">
        <v>46119</v>
      </c>
      <c r="P4990" s="24" t="s">
        <v>3893</v>
      </c>
      <c r="Q4990" s="24" t="s">
        <v>3894</v>
      </c>
      <c r="R4990" s="24" t="s">
        <v>988</v>
      </c>
    </row>
    <row r="4991" spans="1:18" ht="40.200000000000003">
      <c r="A4991" s="24">
        <v>4990</v>
      </c>
      <c r="B4991" s="24" t="s">
        <v>16816</v>
      </c>
      <c r="C4991" s="29">
        <v>202617044147</v>
      </c>
      <c r="D4991" s="24" t="s">
        <v>195</v>
      </c>
      <c r="E4991" s="24" t="s">
        <v>16817</v>
      </c>
      <c r="F4991" s="24" t="s">
        <v>3312</v>
      </c>
      <c r="G4991" s="24" t="s">
        <v>4766</v>
      </c>
      <c r="H4991" s="25" t="s">
        <v>16818</v>
      </c>
      <c r="I4991" s="24"/>
      <c r="J4991" s="24" t="s">
        <v>3048</v>
      </c>
      <c r="K4991" s="26">
        <v>46091</v>
      </c>
      <c r="L4991" s="26">
        <v>45195</v>
      </c>
      <c r="M4991" s="26">
        <v>46119</v>
      </c>
      <c r="N4991" s="24"/>
      <c r="O4991" s="26">
        <v>46119</v>
      </c>
      <c r="P4991" s="24" t="s">
        <v>3049</v>
      </c>
      <c r="Q4991" s="24" t="s">
        <v>3050</v>
      </c>
      <c r="R4991" s="24" t="s">
        <v>988</v>
      </c>
    </row>
    <row r="4992" spans="1:18" ht="53.4">
      <c r="A4992" s="24">
        <v>4991</v>
      </c>
      <c r="B4992" s="24" t="s">
        <v>16819</v>
      </c>
      <c r="C4992" s="29">
        <v>202617044446</v>
      </c>
      <c r="D4992" s="24" t="s">
        <v>64</v>
      </c>
      <c r="E4992" s="24" t="s">
        <v>16820</v>
      </c>
      <c r="F4992" s="24" t="s">
        <v>3066</v>
      </c>
      <c r="G4992" s="24" t="s">
        <v>3067</v>
      </c>
      <c r="H4992" s="25" t="s">
        <v>16821</v>
      </c>
      <c r="I4992" s="24"/>
      <c r="J4992" s="24" t="s">
        <v>3048</v>
      </c>
      <c r="K4992" s="26">
        <v>46022</v>
      </c>
      <c r="L4992" s="26">
        <v>45401</v>
      </c>
      <c r="M4992" s="26">
        <v>46119</v>
      </c>
      <c r="N4992" s="24"/>
      <c r="O4992" s="26">
        <v>46119</v>
      </c>
      <c r="P4992" s="24" t="s">
        <v>3173</v>
      </c>
      <c r="Q4992" s="24" t="s">
        <v>3174</v>
      </c>
      <c r="R4992" s="24" t="s">
        <v>988</v>
      </c>
    </row>
    <row r="4993" spans="1:18" ht="40.200000000000003">
      <c r="A4993" s="24">
        <v>4992</v>
      </c>
      <c r="B4993" s="24" t="s">
        <v>16822</v>
      </c>
      <c r="C4993" s="29">
        <v>202641044066</v>
      </c>
      <c r="D4993" s="24" t="s">
        <v>46</v>
      </c>
      <c r="E4993" s="24" t="s">
        <v>16823</v>
      </c>
      <c r="F4993" s="24" t="s">
        <v>3052</v>
      </c>
      <c r="G4993" s="24" t="s">
        <v>46</v>
      </c>
      <c r="H4993" s="25" t="s">
        <v>16824</v>
      </c>
      <c r="I4993" s="24" t="s">
        <v>23</v>
      </c>
      <c r="J4993" s="24" t="s">
        <v>3048</v>
      </c>
      <c r="K4993" s="26">
        <v>45945</v>
      </c>
      <c r="L4993" s="26">
        <v>46119</v>
      </c>
      <c r="M4993" s="26">
        <v>46119</v>
      </c>
      <c r="N4993" s="24"/>
      <c r="O4993" s="26">
        <v>46119</v>
      </c>
      <c r="P4993" s="24" t="s">
        <v>4022</v>
      </c>
      <c r="Q4993" s="24" t="s">
        <v>3104</v>
      </c>
      <c r="R4993" s="24" t="s">
        <v>988</v>
      </c>
    </row>
    <row r="4994" spans="1:18" ht="40.200000000000003">
      <c r="A4994" s="24">
        <v>4993</v>
      </c>
      <c r="B4994" s="24" t="s">
        <v>16825</v>
      </c>
      <c r="C4994" s="29">
        <v>202647044613</v>
      </c>
      <c r="D4994" s="24" t="s">
        <v>95</v>
      </c>
      <c r="E4994" s="24" t="s">
        <v>16826</v>
      </c>
      <c r="F4994" s="24" t="s">
        <v>3059</v>
      </c>
      <c r="G4994" s="24" t="s">
        <v>3060</v>
      </c>
      <c r="H4994" s="25" t="s">
        <v>16827</v>
      </c>
      <c r="I4994" s="24"/>
      <c r="J4994" s="24" t="s">
        <v>3048</v>
      </c>
      <c r="K4994" s="26">
        <v>46077</v>
      </c>
      <c r="L4994" s="26">
        <v>45184</v>
      </c>
      <c r="M4994" s="26">
        <v>46119</v>
      </c>
      <c r="N4994" s="24"/>
      <c r="O4994" s="26">
        <v>46119</v>
      </c>
      <c r="P4994" s="24" t="s">
        <v>3388</v>
      </c>
      <c r="Q4994" s="24" t="s">
        <v>3389</v>
      </c>
      <c r="R4994" s="24" t="s">
        <v>988</v>
      </c>
    </row>
    <row r="4995" spans="1:18" ht="27">
      <c r="A4995" s="24">
        <v>4994</v>
      </c>
      <c r="B4995" s="24" t="s">
        <v>16828</v>
      </c>
      <c r="C4995" s="29">
        <v>202644044175</v>
      </c>
      <c r="D4995" s="24" t="s">
        <v>224</v>
      </c>
      <c r="E4995" s="24" t="s">
        <v>16829</v>
      </c>
      <c r="F4995" s="24" t="s">
        <v>10302</v>
      </c>
      <c r="G4995" s="24" t="s">
        <v>16830</v>
      </c>
      <c r="H4995" s="25" t="s">
        <v>16831</v>
      </c>
      <c r="I4995" s="24"/>
      <c r="J4995" s="24" t="s">
        <v>3048</v>
      </c>
      <c r="K4995" s="26">
        <v>46111</v>
      </c>
      <c r="L4995" s="26">
        <v>45765</v>
      </c>
      <c r="M4995" s="26">
        <v>46119</v>
      </c>
      <c r="N4995" s="24"/>
      <c r="O4995" s="26">
        <v>46119</v>
      </c>
      <c r="P4995" s="24" t="s">
        <v>3893</v>
      </c>
      <c r="Q4995" s="24" t="s">
        <v>3894</v>
      </c>
      <c r="R4995" s="24" t="s">
        <v>988</v>
      </c>
    </row>
    <row r="4996" spans="1:18" ht="27">
      <c r="A4996" s="24">
        <v>4995</v>
      </c>
      <c r="B4996" s="24" t="s">
        <v>16832</v>
      </c>
      <c r="C4996" s="29">
        <v>202614044246</v>
      </c>
      <c r="D4996" s="24" t="s">
        <v>52</v>
      </c>
      <c r="E4996" s="24" t="s">
        <v>16833</v>
      </c>
      <c r="F4996" s="24" t="s">
        <v>3045</v>
      </c>
      <c r="G4996" s="24" t="s">
        <v>4870</v>
      </c>
      <c r="H4996" s="25" t="s">
        <v>10332</v>
      </c>
      <c r="I4996" s="24"/>
      <c r="J4996" s="24" t="s">
        <v>3048</v>
      </c>
      <c r="K4996" s="26">
        <v>46105</v>
      </c>
      <c r="L4996" s="26">
        <v>45769</v>
      </c>
      <c r="M4996" s="26">
        <v>46119</v>
      </c>
      <c r="N4996" s="24"/>
      <c r="O4996" s="26">
        <v>46119</v>
      </c>
      <c r="P4996" s="24" t="s">
        <v>3135</v>
      </c>
      <c r="Q4996" s="24" t="s">
        <v>3136</v>
      </c>
      <c r="R4996" s="24" t="s">
        <v>988</v>
      </c>
    </row>
    <row r="4997" spans="1:18" ht="53.4">
      <c r="A4997" s="24">
        <v>4996</v>
      </c>
      <c r="B4997" s="24" t="s">
        <v>16834</v>
      </c>
      <c r="C4997" s="29">
        <v>202617044026</v>
      </c>
      <c r="D4997" s="24" t="s">
        <v>268</v>
      </c>
      <c r="E4997" s="24" t="s">
        <v>16835</v>
      </c>
      <c r="F4997" s="24" t="s">
        <v>3066</v>
      </c>
      <c r="G4997" s="24" t="s">
        <v>3542</v>
      </c>
      <c r="H4997" s="25" t="s">
        <v>16836</v>
      </c>
      <c r="I4997" s="24"/>
      <c r="J4997" s="24" t="s">
        <v>3048</v>
      </c>
      <c r="K4997" s="26">
        <v>46030</v>
      </c>
      <c r="L4997" s="26">
        <v>45177</v>
      </c>
      <c r="M4997" s="26">
        <v>46119</v>
      </c>
      <c r="N4997" s="24"/>
      <c r="O4997" s="26">
        <v>46119</v>
      </c>
      <c r="P4997" s="24" t="s">
        <v>3233</v>
      </c>
      <c r="Q4997" s="24" t="s">
        <v>3234</v>
      </c>
      <c r="R4997" s="24" t="s">
        <v>988</v>
      </c>
    </row>
    <row r="4998" spans="1:18" ht="40.200000000000003">
      <c r="A4998" s="24">
        <v>4997</v>
      </c>
      <c r="B4998" s="24" t="s">
        <v>16837</v>
      </c>
      <c r="C4998" s="29">
        <v>202617044399</v>
      </c>
      <c r="D4998" s="24" t="s">
        <v>398</v>
      </c>
      <c r="E4998" s="24" t="s">
        <v>649</v>
      </c>
      <c r="F4998" s="24" t="s">
        <v>3059</v>
      </c>
      <c r="G4998" s="24" t="s">
        <v>16838</v>
      </c>
      <c r="H4998" s="25" t="s">
        <v>16839</v>
      </c>
      <c r="I4998" s="24"/>
      <c r="J4998" s="24" t="s">
        <v>3048</v>
      </c>
      <c r="K4998" s="26">
        <v>46100</v>
      </c>
      <c r="L4998" s="26">
        <v>45257</v>
      </c>
      <c r="M4998" s="26">
        <v>46119</v>
      </c>
      <c r="N4998" s="24"/>
      <c r="O4998" s="26">
        <v>46119</v>
      </c>
      <c r="P4998" s="24" t="s">
        <v>3233</v>
      </c>
      <c r="Q4998" s="24" t="s">
        <v>3234</v>
      </c>
      <c r="R4998" s="24" t="s">
        <v>988</v>
      </c>
    </row>
    <row r="4999" spans="1:18" ht="40.200000000000003">
      <c r="A4999" s="24">
        <v>4998</v>
      </c>
      <c r="B4999" s="24" t="s">
        <v>16840</v>
      </c>
      <c r="C4999" s="29">
        <v>202617044353</v>
      </c>
      <c r="D4999" s="24" t="s">
        <v>243</v>
      </c>
      <c r="E4999" s="24" t="s">
        <v>16841</v>
      </c>
      <c r="F4999" s="24" t="s">
        <v>3091</v>
      </c>
      <c r="G4999" s="24" t="s">
        <v>16770</v>
      </c>
      <c r="H4999" s="25" t="s">
        <v>16842</v>
      </c>
      <c r="I4999" s="24"/>
      <c r="J4999" s="24" t="s">
        <v>3048</v>
      </c>
      <c r="K4999" s="26">
        <v>46112</v>
      </c>
      <c r="L4999" s="26">
        <v>45176</v>
      </c>
      <c r="M4999" s="26">
        <v>46119</v>
      </c>
      <c r="N4999" s="24"/>
      <c r="O4999" s="26">
        <v>46119</v>
      </c>
      <c r="P4999" s="24" t="s">
        <v>3634</v>
      </c>
      <c r="Q4999" s="24" t="s">
        <v>3322</v>
      </c>
      <c r="R4999" s="24" t="s">
        <v>988</v>
      </c>
    </row>
    <row r="5000" spans="1:18" ht="53.4">
      <c r="A5000" s="24">
        <v>4999</v>
      </c>
      <c r="B5000" s="24" t="s">
        <v>2594</v>
      </c>
      <c r="C5000" s="29">
        <v>202641044593</v>
      </c>
      <c r="D5000" s="24" t="s">
        <v>163</v>
      </c>
      <c r="E5000" s="24" t="s">
        <v>649</v>
      </c>
      <c r="F5000" s="24" t="s">
        <v>3052</v>
      </c>
      <c r="G5000" s="24" t="s">
        <v>163</v>
      </c>
      <c r="H5000" s="25" t="s">
        <v>16843</v>
      </c>
      <c r="I5000" s="24" t="s">
        <v>23</v>
      </c>
      <c r="J5000" s="24" t="s">
        <v>3048</v>
      </c>
      <c r="K5000" s="26">
        <v>45975</v>
      </c>
      <c r="L5000" s="26">
        <v>46119</v>
      </c>
      <c r="M5000" s="26">
        <v>46119</v>
      </c>
      <c r="N5000" s="26">
        <v>47064</v>
      </c>
      <c r="O5000" s="24"/>
      <c r="P5000" s="24" t="s">
        <v>3049</v>
      </c>
      <c r="Q5000" s="24" t="s">
        <v>3050</v>
      </c>
      <c r="R5000" s="24" t="s">
        <v>974</v>
      </c>
    </row>
    <row r="5001" spans="1:18" ht="40.200000000000003">
      <c r="A5001" s="24">
        <v>5000</v>
      </c>
      <c r="B5001" s="24" t="s">
        <v>16844</v>
      </c>
      <c r="C5001" s="29">
        <v>202611044125</v>
      </c>
      <c r="D5001" s="24" t="s">
        <v>66</v>
      </c>
      <c r="E5001" s="24" t="s">
        <v>16845</v>
      </c>
      <c r="F5001" s="24" t="s">
        <v>3059</v>
      </c>
      <c r="G5001" s="24" t="s">
        <v>3455</v>
      </c>
      <c r="H5001" s="25" t="s">
        <v>16846</v>
      </c>
      <c r="I5001" s="24" t="s">
        <v>23</v>
      </c>
      <c r="J5001" s="24" t="s">
        <v>3048</v>
      </c>
      <c r="K5001" s="26">
        <v>46002</v>
      </c>
      <c r="L5001" s="26">
        <v>46119</v>
      </c>
      <c r="M5001" s="26">
        <v>46119</v>
      </c>
      <c r="N5001" s="24"/>
      <c r="O5001" s="26">
        <v>46119</v>
      </c>
      <c r="P5001" s="24" t="s">
        <v>4109</v>
      </c>
      <c r="Q5001" s="24" t="s">
        <v>3683</v>
      </c>
      <c r="R5001" s="24" t="s">
        <v>988</v>
      </c>
    </row>
    <row r="5002" spans="1:18" ht="66.599999999999994">
      <c r="A5002" s="24">
        <v>5001</v>
      </c>
      <c r="B5002" s="24" t="s">
        <v>16847</v>
      </c>
      <c r="C5002" s="29">
        <v>202617044557</v>
      </c>
      <c r="D5002" s="24" t="s">
        <v>215</v>
      </c>
      <c r="E5002" s="24" t="s">
        <v>16848</v>
      </c>
      <c r="F5002" s="24" t="s">
        <v>3312</v>
      </c>
      <c r="G5002" s="24" t="s">
        <v>215</v>
      </c>
      <c r="H5002" s="25" t="s">
        <v>16849</v>
      </c>
      <c r="I5002" s="24"/>
      <c r="J5002" s="24" t="s">
        <v>3048</v>
      </c>
      <c r="K5002" s="26">
        <v>46080</v>
      </c>
      <c r="L5002" s="26">
        <v>45226</v>
      </c>
      <c r="M5002" s="26">
        <v>46119</v>
      </c>
      <c r="N5002" s="24"/>
      <c r="O5002" s="26">
        <v>46119</v>
      </c>
      <c r="P5002" s="24" t="s">
        <v>3204</v>
      </c>
      <c r="Q5002" s="24" t="s">
        <v>3205</v>
      </c>
      <c r="R5002" s="24" t="s">
        <v>988</v>
      </c>
    </row>
    <row r="5003" spans="1:18" ht="40.200000000000003">
      <c r="A5003" s="24">
        <v>5002</v>
      </c>
      <c r="B5003" s="24" t="s">
        <v>16850</v>
      </c>
      <c r="C5003" s="29">
        <v>202617044371</v>
      </c>
      <c r="D5003" s="24" t="s">
        <v>215</v>
      </c>
      <c r="E5003" s="24" t="s">
        <v>16851</v>
      </c>
      <c r="F5003" s="24" t="s">
        <v>3312</v>
      </c>
      <c r="G5003" s="24" t="s">
        <v>215</v>
      </c>
      <c r="H5003" s="25" t="s">
        <v>16852</v>
      </c>
      <c r="I5003" s="24"/>
      <c r="J5003" s="24" t="s">
        <v>3048</v>
      </c>
      <c r="K5003" s="26">
        <v>46090</v>
      </c>
      <c r="L5003" s="26">
        <v>45201</v>
      </c>
      <c r="M5003" s="26">
        <v>46119</v>
      </c>
      <c r="N5003" s="24"/>
      <c r="O5003" s="26">
        <v>46119</v>
      </c>
      <c r="P5003" s="24" t="s">
        <v>3204</v>
      </c>
      <c r="Q5003" s="24" t="s">
        <v>3205</v>
      </c>
      <c r="R5003" s="24" t="s">
        <v>988</v>
      </c>
    </row>
    <row r="5004" spans="1:18" ht="53.4">
      <c r="A5004" s="24">
        <v>5003</v>
      </c>
      <c r="B5004" s="24" t="s">
        <v>2597</v>
      </c>
      <c r="C5004" s="29">
        <v>202641044265</v>
      </c>
      <c r="D5004" s="24" t="s">
        <v>31</v>
      </c>
      <c r="E5004" s="24" t="s">
        <v>2598</v>
      </c>
      <c r="F5004" s="24" t="s">
        <v>3091</v>
      </c>
      <c r="G5004" s="24" t="s">
        <v>31</v>
      </c>
      <c r="H5004" s="25" t="s">
        <v>16853</v>
      </c>
      <c r="I5004" s="24" t="s">
        <v>3152</v>
      </c>
      <c r="J5004" s="24" t="s">
        <v>3048</v>
      </c>
      <c r="K5004" s="26">
        <v>46119</v>
      </c>
      <c r="L5004" s="26">
        <v>46119</v>
      </c>
      <c r="M5004" s="26">
        <v>46119</v>
      </c>
      <c r="N5004" s="26">
        <v>47064</v>
      </c>
      <c r="O5004" s="24"/>
      <c r="P5004" s="24" t="s">
        <v>4022</v>
      </c>
      <c r="Q5004" s="24" t="s">
        <v>3104</v>
      </c>
      <c r="R5004" s="24" t="s">
        <v>968</v>
      </c>
    </row>
    <row r="5005" spans="1:18" ht="53.4">
      <c r="A5005" s="24">
        <v>5004</v>
      </c>
      <c r="B5005" s="24" t="s">
        <v>2595</v>
      </c>
      <c r="C5005" s="29">
        <v>202641044264</v>
      </c>
      <c r="D5005" s="24" t="s">
        <v>31</v>
      </c>
      <c r="E5005" s="24" t="s">
        <v>2596</v>
      </c>
      <c r="F5005" s="24" t="s">
        <v>3091</v>
      </c>
      <c r="G5005" s="24" t="s">
        <v>31</v>
      </c>
      <c r="H5005" s="25" t="s">
        <v>16854</v>
      </c>
      <c r="I5005" s="24" t="s">
        <v>3152</v>
      </c>
      <c r="J5005" s="24" t="s">
        <v>3048</v>
      </c>
      <c r="K5005" s="26">
        <v>46119</v>
      </c>
      <c r="L5005" s="26">
        <v>46119</v>
      </c>
      <c r="M5005" s="26">
        <v>46119</v>
      </c>
      <c r="N5005" s="26">
        <v>47064</v>
      </c>
      <c r="O5005" s="24"/>
      <c r="P5005" s="24" t="s">
        <v>3908</v>
      </c>
      <c r="Q5005" s="24" t="s">
        <v>3193</v>
      </c>
      <c r="R5005" s="24" t="s">
        <v>968</v>
      </c>
    </row>
    <row r="5006" spans="1:18" ht="27">
      <c r="A5006" s="24">
        <v>5005</v>
      </c>
      <c r="B5006" s="24" t="s">
        <v>16855</v>
      </c>
      <c r="C5006" s="29">
        <v>202617045099</v>
      </c>
      <c r="D5006" s="24" t="s">
        <v>239</v>
      </c>
      <c r="E5006" s="24" t="s">
        <v>16856</v>
      </c>
      <c r="F5006" s="24" t="s">
        <v>3045</v>
      </c>
      <c r="G5006" s="24" t="s">
        <v>5168</v>
      </c>
      <c r="H5006" s="25" t="s">
        <v>16857</v>
      </c>
      <c r="I5006" s="24"/>
      <c r="J5006" s="24" t="s">
        <v>3048</v>
      </c>
      <c r="K5006" s="26">
        <v>46086</v>
      </c>
      <c r="L5006" s="26">
        <v>45194</v>
      </c>
      <c r="M5006" s="26">
        <v>46120</v>
      </c>
      <c r="N5006" s="24"/>
      <c r="O5006" s="26">
        <v>46120</v>
      </c>
      <c r="P5006" s="24" t="s">
        <v>3239</v>
      </c>
      <c r="Q5006" s="24" t="s">
        <v>3240</v>
      </c>
      <c r="R5006" s="24" t="s">
        <v>988</v>
      </c>
    </row>
    <row r="5007" spans="1:18" ht="40.200000000000003">
      <c r="A5007" s="24">
        <v>5006</v>
      </c>
      <c r="B5007" s="24" t="s">
        <v>16858</v>
      </c>
      <c r="C5007" s="29">
        <v>202617045182</v>
      </c>
      <c r="D5007" s="24" t="s">
        <v>247</v>
      </c>
      <c r="E5007" s="24" t="s">
        <v>16859</v>
      </c>
      <c r="F5007" s="24" t="s">
        <v>3091</v>
      </c>
      <c r="G5007" s="24" t="s">
        <v>16860</v>
      </c>
      <c r="H5007" s="25" t="s">
        <v>16861</v>
      </c>
      <c r="I5007" s="24"/>
      <c r="J5007" s="24" t="s">
        <v>3048</v>
      </c>
      <c r="K5007" s="26">
        <v>46073</v>
      </c>
      <c r="L5007" s="26">
        <v>45177</v>
      </c>
      <c r="M5007" s="26">
        <v>46120</v>
      </c>
      <c r="N5007" s="24"/>
      <c r="O5007" s="26">
        <v>46120</v>
      </c>
      <c r="P5007" s="24" t="s">
        <v>3326</v>
      </c>
      <c r="Q5007" s="24" t="s">
        <v>3174</v>
      </c>
      <c r="R5007" s="24" t="s">
        <v>988</v>
      </c>
    </row>
    <row r="5008" spans="1:18" ht="40.200000000000003">
      <c r="A5008" s="24">
        <v>5007</v>
      </c>
      <c r="B5008" s="24" t="s">
        <v>16862</v>
      </c>
      <c r="C5008" s="29">
        <v>202617045129</v>
      </c>
      <c r="D5008" s="24" t="s">
        <v>247</v>
      </c>
      <c r="E5008" s="24" t="s">
        <v>16863</v>
      </c>
      <c r="F5008" s="24" t="s">
        <v>3091</v>
      </c>
      <c r="G5008" s="24" t="s">
        <v>16860</v>
      </c>
      <c r="H5008" s="25" t="s">
        <v>16864</v>
      </c>
      <c r="I5008" s="24"/>
      <c r="J5008" s="24" t="s">
        <v>3048</v>
      </c>
      <c r="K5008" s="26">
        <v>46073</v>
      </c>
      <c r="L5008" s="26">
        <v>45177</v>
      </c>
      <c r="M5008" s="26">
        <v>46120</v>
      </c>
      <c r="N5008" s="24"/>
      <c r="O5008" s="26">
        <v>46120</v>
      </c>
      <c r="P5008" s="24" t="s">
        <v>3326</v>
      </c>
      <c r="Q5008" s="24" t="s">
        <v>3174</v>
      </c>
      <c r="R5008" s="24" t="s">
        <v>3030</v>
      </c>
    </row>
    <row r="5009" spans="1:18" ht="66.599999999999994">
      <c r="A5009" s="24">
        <v>5008</v>
      </c>
      <c r="B5009" s="24" t="s">
        <v>2600</v>
      </c>
      <c r="C5009" s="29">
        <v>202641045065</v>
      </c>
      <c r="D5009" s="24" t="s">
        <v>33</v>
      </c>
      <c r="E5009" s="24" t="s">
        <v>2601</v>
      </c>
      <c r="F5009" s="24" t="s">
        <v>3052</v>
      </c>
      <c r="G5009" s="24" t="s">
        <v>3319</v>
      </c>
      <c r="H5009" s="25" t="s">
        <v>16865</v>
      </c>
      <c r="I5009" s="24" t="s">
        <v>3152</v>
      </c>
      <c r="J5009" s="24" t="s">
        <v>3048</v>
      </c>
      <c r="K5009" s="26">
        <v>46116</v>
      </c>
      <c r="L5009" s="26">
        <v>46120</v>
      </c>
      <c r="M5009" s="26">
        <v>46120</v>
      </c>
      <c r="N5009" s="26">
        <v>47065</v>
      </c>
      <c r="O5009" s="24"/>
      <c r="P5009" s="24" t="s">
        <v>3659</v>
      </c>
      <c r="Q5009" s="24" t="s">
        <v>3142</v>
      </c>
      <c r="R5009" s="24" t="s">
        <v>968</v>
      </c>
    </row>
    <row r="5010" spans="1:18" ht="27">
      <c r="A5010" s="24">
        <v>5009</v>
      </c>
      <c r="B5010" s="24" t="s">
        <v>16866</v>
      </c>
      <c r="C5010" s="29">
        <v>202644044901</v>
      </c>
      <c r="D5010" s="24" t="s">
        <v>224</v>
      </c>
      <c r="E5010" s="24" t="s">
        <v>16867</v>
      </c>
      <c r="F5010" s="24" t="s">
        <v>10302</v>
      </c>
      <c r="G5010" s="24" t="s">
        <v>16830</v>
      </c>
      <c r="H5010" s="25" t="s">
        <v>16868</v>
      </c>
      <c r="I5010" s="24"/>
      <c r="J5010" s="24" t="s">
        <v>3048</v>
      </c>
      <c r="K5010" s="26">
        <v>46111</v>
      </c>
      <c r="L5010" s="26">
        <v>45765</v>
      </c>
      <c r="M5010" s="26">
        <v>46120</v>
      </c>
      <c r="N5010" s="24"/>
      <c r="O5010" s="26">
        <v>46120</v>
      </c>
      <c r="P5010" s="24" t="s">
        <v>3893</v>
      </c>
      <c r="Q5010" s="24" t="s">
        <v>3894</v>
      </c>
      <c r="R5010" s="24" t="s">
        <v>988</v>
      </c>
    </row>
    <row r="5011" spans="1:18" ht="53.4">
      <c r="A5011" s="24">
        <v>5010</v>
      </c>
      <c r="B5011" s="24" t="s">
        <v>16869</v>
      </c>
      <c r="C5011" s="29">
        <v>202617045211</v>
      </c>
      <c r="D5011" s="24" t="s">
        <v>48</v>
      </c>
      <c r="E5011" s="24" t="s">
        <v>16870</v>
      </c>
      <c r="F5011" s="24" t="s">
        <v>3066</v>
      </c>
      <c r="G5011" s="24" t="s">
        <v>3319</v>
      </c>
      <c r="H5011" s="25" t="s">
        <v>16871</v>
      </c>
      <c r="I5011" s="24"/>
      <c r="J5011" s="24" t="s">
        <v>3048</v>
      </c>
      <c r="K5011" s="26">
        <v>46073</v>
      </c>
      <c r="L5011" s="26">
        <v>45182</v>
      </c>
      <c r="M5011" s="26">
        <v>46120</v>
      </c>
      <c r="N5011" s="24"/>
      <c r="O5011" s="26">
        <v>46120</v>
      </c>
      <c r="P5011" s="24" t="s">
        <v>4128</v>
      </c>
      <c r="Q5011" s="24" t="s">
        <v>3360</v>
      </c>
      <c r="R5011" s="24" t="s">
        <v>988</v>
      </c>
    </row>
    <row r="5012" spans="1:18" ht="53.4">
      <c r="A5012" s="24">
        <v>5011</v>
      </c>
      <c r="B5012" s="24" t="s">
        <v>16872</v>
      </c>
      <c r="C5012" s="29">
        <v>202641044868</v>
      </c>
      <c r="D5012" s="24" t="s">
        <v>46</v>
      </c>
      <c r="E5012" s="24" t="s">
        <v>16873</v>
      </c>
      <c r="F5012" s="24" t="s">
        <v>3052</v>
      </c>
      <c r="G5012" s="24" t="s">
        <v>46</v>
      </c>
      <c r="H5012" s="25" t="s">
        <v>16874</v>
      </c>
      <c r="I5012" s="24" t="s">
        <v>23</v>
      </c>
      <c r="J5012" s="24" t="s">
        <v>3048</v>
      </c>
      <c r="K5012" s="26">
        <v>45986</v>
      </c>
      <c r="L5012" s="26">
        <v>46120</v>
      </c>
      <c r="M5012" s="26">
        <v>46120</v>
      </c>
      <c r="N5012" s="24"/>
      <c r="O5012" s="26">
        <v>46120</v>
      </c>
      <c r="P5012" s="24" t="s">
        <v>3103</v>
      </c>
      <c r="Q5012" s="24" t="s">
        <v>3104</v>
      </c>
      <c r="R5012" s="24" t="s">
        <v>988</v>
      </c>
    </row>
    <row r="5013" spans="1:18" ht="53.4">
      <c r="A5013" s="24">
        <v>5012</v>
      </c>
      <c r="B5013" s="24" t="s">
        <v>913</v>
      </c>
      <c r="C5013" s="29">
        <v>202614045164</v>
      </c>
      <c r="D5013" s="24" t="s">
        <v>58</v>
      </c>
      <c r="E5013" s="24" t="s">
        <v>914</v>
      </c>
      <c r="F5013" s="24" t="s">
        <v>3312</v>
      </c>
      <c r="G5013" s="24" t="s">
        <v>3576</v>
      </c>
      <c r="H5013" s="25" t="s">
        <v>16875</v>
      </c>
      <c r="I5013" s="24"/>
      <c r="J5013" s="24" t="s">
        <v>3048</v>
      </c>
      <c r="K5013" s="26">
        <v>46119</v>
      </c>
      <c r="L5013" s="26">
        <v>45756</v>
      </c>
      <c r="M5013" s="26">
        <v>46120</v>
      </c>
      <c r="N5013" s="26">
        <v>46700</v>
      </c>
      <c r="O5013" s="24"/>
      <c r="P5013" s="24" t="s">
        <v>3305</v>
      </c>
      <c r="Q5013" s="24" t="s">
        <v>3306</v>
      </c>
      <c r="R5013" s="24" t="s">
        <v>650</v>
      </c>
    </row>
    <row r="5014" spans="1:18" ht="27">
      <c r="A5014" s="24">
        <v>5013</v>
      </c>
      <c r="B5014" s="24" t="s">
        <v>16876</v>
      </c>
      <c r="C5014" s="29">
        <v>202611045018</v>
      </c>
      <c r="D5014" s="24" t="s">
        <v>57</v>
      </c>
      <c r="E5014" s="24" t="s">
        <v>16877</v>
      </c>
      <c r="F5014" s="24" t="s">
        <v>3052</v>
      </c>
      <c r="G5014" s="24" t="s">
        <v>57</v>
      </c>
      <c r="H5014" s="25" t="s">
        <v>16878</v>
      </c>
      <c r="I5014" s="24" t="s">
        <v>23</v>
      </c>
      <c r="J5014" s="24" t="s">
        <v>3048</v>
      </c>
      <c r="K5014" s="26">
        <v>46083</v>
      </c>
      <c r="L5014" s="26">
        <v>46120</v>
      </c>
      <c r="M5014" s="26">
        <v>46120</v>
      </c>
      <c r="N5014" s="24"/>
      <c r="O5014" s="26">
        <v>46120</v>
      </c>
      <c r="P5014" s="24" t="s">
        <v>3284</v>
      </c>
      <c r="Q5014" s="24" t="s">
        <v>3285</v>
      </c>
      <c r="R5014" s="24" t="s">
        <v>988</v>
      </c>
    </row>
    <row r="5015" spans="1:18" ht="66.599999999999994">
      <c r="A5015" s="24">
        <v>5014</v>
      </c>
      <c r="B5015" s="24" t="s">
        <v>16879</v>
      </c>
      <c r="C5015" s="29">
        <v>202617044895</v>
      </c>
      <c r="D5015" s="24" t="s">
        <v>79</v>
      </c>
      <c r="E5015" s="24" t="s">
        <v>16880</v>
      </c>
      <c r="F5015" s="24" t="s">
        <v>3432</v>
      </c>
      <c r="G5015" s="24" t="s">
        <v>7528</v>
      </c>
      <c r="H5015" s="25" t="s">
        <v>16881</v>
      </c>
      <c r="I5015" s="24"/>
      <c r="J5015" s="24" t="s">
        <v>3048</v>
      </c>
      <c r="K5015" s="26">
        <v>46086</v>
      </c>
      <c r="L5015" s="26">
        <v>45181</v>
      </c>
      <c r="M5015" s="26">
        <v>46120</v>
      </c>
      <c r="N5015" s="24"/>
      <c r="O5015" s="26">
        <v>46120</v>
      </c>
      <c r="P5015" s="24" t="s">
        <v>3204</v>
      </c>
      <c r="Q5015" s="24" t="s">
        <v>3205</v>
      </c>
      <c r="R5015" s="24" t="s">
        <v>988</v>
      </c>
    </row>
    <row r="5016" spans="1:18" ht="40.200000000000003">
      <c r="A5016" s="24">
        <v>5015</v>
      </c>
      <c r="B5016" s="24" t="s">
        <v>16882</v>
      </c>
      <c r="C5016" s="29">
        <v>202617045150</v>
      </c>
      <c r="D5016" s="24" t="s">
        <v>51</v>
      </c>
      <c r="E5016" s="24" t="s">
        <v>16883</v>
      </c>
      <c r="F5016" s="24" t="s">
        <v>3091</v>
      </c>
      <c r="G5016" s="24" t="s">
        <v>51</v>
      </c>
      <c r="H5016" s="25" t="s">
        <v>16884</v>
      </c>
      <c r="I5016" s="24"/>
      <c r="J5016" s="24" t="s">
        <v>3048</v>
      </c>
      <c r="K5016" s="26">
        <v>46076</v>
      </c>
      <c r="L5016" s="26">
        <v>45184</v>
      </c>
      <c r="M5016" s="26">
        <v>46120</v>
      </c>
      <c r="N5016" s="24"/>
      <c r="O5016" s="26">
        <v>46120</v>
      </c>
      <c r="P5016" s="24" t="s">
        <v>3158</v>
      </c>
      <c r="Q5016" s="24" t="s">
        <v>3159</v>
      </c>
      <c r="R5016" s="24" t="s">
        <v>988</v>
      </c>
    </row>
    <row r="5017" spans="1:18" ht="53.4">
      <c r="A5017" s="24">
        <v>5016</v>
      </c>
      <c r="B5017" s="24" t="s">
        <v>16885</v>
      </c>
      <c r="C5017" s="29">
        <v>202617045003</v>
      </c>
      <c r="D5017" s="24" t="s">
        <v>35</v>
      </c>
      <c r="E5017" s="24" t="s">
        <v>16886</v>
      </c>
      <c r="F5017" s="24" t="s">
        <v>3091</v>
      </c>
      <c r="G5017" s="24" t="s">
        <v>3213</v>
      </c>
      <c r="H5017" s="25" t="s">
        <v>16887</v>
      </c>
      <c r="I5017" s="24"/>
      <c r="J5017" s="24" t="s">
        <v>3048</v>
      </c>
      <c r="K5017" s="26">
        <v>46120</v>
      </c>
      <c r="L5017" s="26">
        <v>45177</v>
      </c>
      <c r="M5017" s="26">
        <v>46120</v>
      </c>
      <c r="N5017" s="24"/>
      <c r="O5017" s="26">
        <v>46120</v>
      </c>
      <c r="P5017" s="24" t="s">
        <v>3069</v>
      </c>
      <c r="Q5017" s="24" t="s">
        <v>3070</v>
      </c>
      <c r="R5017" s="24" t="s">
        <v>988</v>
      </c>
    </row>
    <row r="5018" spans="1:18" ht="27">
      <c r="A5018" s="24">
        <v>5017</v>
      </c>
      <c r="B5018" s="24" t="s">
        <v>16888</v>
      </c>
      <c r="C5018" s="29">
        <v>202617044764</v>
      </c>
      <c r="D5018" s="24" t="s">
        <v>36</v>
      </c>
      <c r="E5018" s="24" t="s">
        <v>16889</v>
      </c>
      <c r="F5018" s="24" t="s">
        <v>3091</v>
      </c>
      <c r="G5018" s="24" t="s">
        <v>3139</v>
      </c>
      <c r="H5018" s="25" t="s">
        <v>16890</v>
      </c>
      <c r="I5018" s="24"/>
      <c r="J5018" s="24" t="s">
        <v>3048</v>
      </c>
      <c r="K5018" s="26">
        <v>46114</v>
      </c>
      <c r="L5018" s="26">
        <v>45180</v>
      </c>
      <c r="M5018" s="26">
        <v>46120</v>
      </c>
      <c r="N5018" s="24"/>
      <c r="O5018" s="26">
        <v>46120</v>
      </c>
      <c r="P5018" s="24" t="s">
        <v>3049</v>
      </c>
      <c r="Q5018" s="24" t="s">
        <v>3050</v>
      </c>
      <c r="R5018" s="24" t="s">
        <v>988</v>
      </c>
    </row>
    <row r="5019" spans="1:18" ht="40.200000000000003">
      <c r="A5019" s="24">
        <v>5018</v>
      </c>
      <c r="B5019" s="24" t="s">
        <v>16891</v>
      </c>
      <c r="C5019" s="29">
        <v>202647045019</v>
      </c>
      <c r="D5019" s="24" t="s">
        <v>189</v>
      </c>
      <c r="E5019" s="24" t="s">
        <v>16892</v>
      </c>
      <c r="F5019" s="24" t="s">
        <v>3117</v>
      </c>
      <c r="G5019" s="24" t="s">
        <v>16730</v>
      </c>
      <c r="H5019" s="25" t="s">
        <v>16893</v>
      </c>
      <c r="I5019" s="24"/>
      <c r="J5019" s="24" t="s">
        <v>3048</v>
      </c>
      <c r="K5019" s="26">
        <v>46086</v>
      </c>
      <c r="L5019" s="26">
        <v>45224</v>
      </c>
      <c r="M5019" s="26">
        <v>46120</v>
      </c>
      <c r="N5019" s="24"/>
      <c r="O5019" s="26">
        <v>46120</v>
      </c>
      <c r="P5019" s="24" t="s">
        <v>3062</v>
      </c>
      <c r="Q5019" s="24" t="s">
        <v>3063</v>
      </c>
      <c r="R5019" s="24" t="s">
        <v>988</v>
      </c>
    </row>
    <row r="5020" spans="1:18" ht="40.200000000000003">
      <c r="A5020" s="24">
        <v>5019</v>
      </c>
      <c r="B5020" s="24" t="s">
        <v>16894</v>
      </c>
      <c r="C5020" s="29">
        <v>202614044896</v>
      </c>
      <c r="D5020" s="24" t="s">
        <v>89</v>
      </c>
      <c r="E5020" s="24" t="s">
        <v>16895</v>
      </c>
      <c r="F5020" s="24" t="s">
        <v>3091</v>
      </c>
      <c r="G5020" s="24" t="s">
        <v>16896</v>
      </c>
      <c r="H5020" s="25" t="s">
        <v>16897</v>
      </c>
      <c r="I5020" s="24"/>
      <c r="J5020" s="24" t="s">
        <v>3048</v>
      </c>
      <c r="K5020" s="26">
        <v>46080</v>
      </c>
      <c r="L5020" s="26">
        <v>45777</v>
      </c>
      <c r="M5020" s="26">
        <v>46120</v>
      </c>
      <c r="N5020" s="24"/>
      <c r="O5020" s="26">
        <v>46120</v>
      </c>
      <c r="P5020" s="24" t="s">
        <v>5924</v>
      </c>
      <c r="Q5020" s="24" t="s">
        <v>3285</v>
      </c>
      <c r="R5020" s="24" t="s">
        <v>863</v>
      </c>
    </row>
    <row r="5021" spans="1:18" ht="27">
      <c r="A5021" s="24">
        <v>5020</v>
      </c>
      <c r="B5021" s="24" t="s">
        <v>2599</v>
      </c>
      <c r="C5021" s="29">
        <v>202641045206</v>
      </c>
      <c r="D5021" s="24" t="s">
        <v>287</v>
      </c>
      <c r="E5021" s="24" t="s">
        <v>649</v>
      </c>
      <c r="F5021" s="24" t="s">
        <v>3052</v>
      </c>
      <c r="G5021" s="24" t="s">
        <v>14942</v>
      </c>
      <c r="H5021" s="25" t="s">
        <v>16898</v>
      </c>
      <c r="I5021" s="24" t="s">
        <v>3152</v>
      </c>
      <c r="J5021" s="24" t="s">
        <v>3048</v>
      </c>
      <c r="K5021" s="26">
        <v>46119</v>
      </c>
      <c r="L5021" s="26">
        <v>46120</v>
      </c>
      <c r="M5021" s="26">
        <v>46120</v>
      </c>
      <c r="N5021" s="26">
        <v>47065</v>
      </c>
      <c r="O5021" s="24"/>
      <c r="P5021" s="24" t="s">
        <v>3224</v>
      </c>
      <c r="Q5021" s="24" t="s">
        <v>3225</v>
      </c>
      <c r="R5021" s="24" t="s">
        <v>968</v>
      </c>
    </row>
    <row r="5022" spans="1:18" ht="40.200000000000003">
      <c r="A5022" s="24">
        <v>5021</v>
      </c>
      <c r="B5022" s="24" t="s">
        <v>16899</v>
      </c>
      <c r="C5022" s="29">
        <v>202617044906</v>
      </c>
      <c r="D5022" s="24" t="s">
        <v>31</v>
      </c>
      <c r="E5022" s="24" t="s">
        <v>16900</v>
      </c>
      <c r="F5022" s="24" t="s">
        <v>3091</v>
      </c>
      <c r="G5022" s="24" t="s">
        <v>31</v>
      </c>
      <c r="H5022" s="25" t="s">
        <v>16901</v>
      </c>
      <c r="I5022" s="24"/>
      <c r="J5022" s="24" t="s">
        <v>3048</v>
      </c>
      <c r="K5022" s="26">
        <v>46119</v>
      </c>
      <c r="L5022" s="26">
        <v>45282</v>
      </c>
      <c r="M5022" s="26">
        <v>46120</v>
      </c>
      <c r="N5022" s="24"/>
      <c r="O5022" s="26">
        <v>46120</v>
      </c>
      <c r="P5022" s="24" t="s">
        <v>3114</v>
      </c>
      <c r="Q5022" s="24" t="s">
        <v>3094</v>
      </c>
      <c r="R5022" s="24" t="s">
        <v>988</v>
      </c>
    </row>
    <row r="5023" spans="1:18" ht="40.200000000000003">
      <c r="A5023" s="24">
        <v>5022</v>
      </c>
      <c r="B5023" s="24" t="s">
        <v>16902</v>
      </c>
      <c r="C5023" s="29">
        <v>202617044921</v>
      </c>
      <c r="D5023" s="24" t="s">
        <v>75</v>
      </c>
      <c r="E5023" s="24" t="s">
        <v>16903</v>
      </c>
      <c r="F5023" s="24" t="s">
        <v>3066</v>
      </c>
      <c r="G5023" s="24" t="s">
        <v>3319</v>
      </c>
      <c r="H5023" s="25" t="s">
        <v>16904</v>
      </c>
      <c r="I5023" s="24"/>
      <c r="J5023" s="24" t="s">
        <v>3048</v>
      </c>
      <c r="K5023" s="26">
        <v>46112</v>
      </c>
      <c r="L5023" s="26">
        <v>45212</v>
      </c>
      <c r="M5023" s="26">
        <v>46120</v>
      </c>
      <c r="N5023" s="24"/>
      <c r="O5023" s="26">
        <v>46120</v>
      </c>
      <c r="P5023" s="24" t="s">
        <v>3682</v>
      </c>
      <c r="Q5023" s="24" t="s">
        <v>3683</v>
      </c>
      <c r="R5023" s="24" t="s">
        <v>988</v>
      </c>
    </row>
    <row r="5024" spans="1:18" ht="53.4">
      <c r="A5024" s="24">
        <v>5023</v>
      </c>
      <c r="B5024" s="24" t="s">
        <v>16905</v>
      </c>
      <c r="C5024" s="29">
        <v>202617044897</v>
      </c>
      <c r="D5024" s="24" t="s">
        <v>34</v>
      </c>
      <c r="E5024" s="24" t="s">
        <v>16906</v>
      </c>
      <c r="F5024" s="24" t="s">
        <v>3066</v>
      </c>
      <c r="G5024" s="24" t="s">
        <v>3067</v>
      </c>
      <c r="H5024" s="25" t="s">
        <v>16907</v>
      </c>
      <c r="I5024" s="24"/>
      <c r="J5024" s="24" t="s">
        <v>3048</v>
      </c>
      <c r="K5024" s="26">
        <v>46107</v>
      </c>
      <c r="L5024" s="26">
        <v>45238</v>
      </c>
      <c r="M5024" s="26">
        <v>46120</v>
      </c>
      <c r="N5024" s="24"/>
      <c r="O5024" s="26">
        <v>46120</v>
      </c>
      <c r="P5024" s="24" t="s">
        <v>3075</v>
      </c>
      <c r="Q5024" s="24" t="s">
        <v>3076</v>
      </c>
      <c r="R5024" s="24" t="s">
        <v>988</v>
      </c>
    </row>
    <row r="5025" spans="1:18" ht="53.4">
      <c r="A5025" s="24">
        <v>5024</v>
      </c>
      <c r="B5025" s="24" t="s">
        <v>16908</v>
      </c>
      <c r="C5025" s="29">
        <v>202641045707</v>
      </c>
      <c r="D5025" s="24" t="s">
        <v>291</v>
      </c>
      <c r="E5025" s="24" t="s">
        <v>649</v>
      </c>
      <c r="F5025" s="24" t="s">
        <v>3052</v>
      </c>
      <c r="G5025" s="24" t="s">
        <v>11175</v>
      </c>
      <c r="H5025" s="25" t="s">
        <v>16909</v>
      </c>
      <c r="I5025" s="24" t="s">
        <v>23</v>
      </c>
      <c r="J5025" s="24" t="s">
        <v>3048</v>
      </c>
      <c r="K5025" s="26">
        <v>45982</v>
      </c>
      <c r="L5025" s="26">
        <v>46121</v>
      </c>
      <c r="M5025" s="26">
        <v>46121</v>
      </c>
      <c r="N5025" s="24"/>
      <c r="O5025" s="26">
        <v>46121</v>
      </c>
      <c r="P5025" s="24" t="s">
        <v>3968</v>
      </c>
      <c r="Q5025" s="24" t="s">
        <v>3969</v>
      </c>
      <c r="R5025" s="24" t="s">
        <v>988</v>
      </c>
    </row>
    <row r="5026" spans="1:18" ht="53.4">
      <c r="A5026" s="24">
        <v>5025</v>
      </c>
      <c r="B5026" s="24" t="s">
        <v>16910</v>
      </c>
      <c r="C5026" s="29">
        <v>202614045590</v>
      </c>
      <c r="D5026" s="24" t="s">
        <v>39</v>
      </c>
      <c r="E5026" s="24" t="s">
        <v>16911</v>
      </c>
      <c r="F5026" s="24" t="s">
        <v>3165</v>
      </c>
      <c r="G5026" s="24" t="s">
        <v>3166</v>
      </c>
      <c r="H5026" s="25" t="s">
        <v>16912</v>
      </c>
      <c r="I5026" s="24"/>
      <c r="J5026" s="24" t="s">
        <v>3048</v>
      </c>
      <c r="K5026" s="26">
        <v>46085</v>
      </c>
      <c r="L5026" s="26">
        <v>45756</v>
      </c>
      <c r="M5026" s="26">
        <v>46121</v>
      </c>
      <c r="N5026" s="24"/>
      <c r="O5026" s="26">
        <v>46121</v>
      </c>
      <c r="P5026" s="24" t="s">
        <v>4128</v>
      </c>
      <c r="Q5026" s="24" t="s">
        <v>3360</v>
      </c>
      <c r="R5026" s="24" t="s">
        <v>988</v>
      </c>
    </row>
    <row r="5027" spans="1:18" ht="53.4">
      <c r="A5027" s="24">
        <v>5026</v>
      </c>
      <c r="B5027" s="24" t="s">
        <v>2602</v>
      </c>
      <c r="C5027" s="29">
        <v>202641045816</v>
      </c>
      <c r="D5027" s="24" t="s">
        <v>195</v>
      </c>
      <c r="E5027" s="24" t="s">
        <v>2603</v>
      </c>
      <c r="F5027" s="24" t="s">
        <v>3312</v>
      </c>
      <c r="G5027" s="24" t="s">
        <v>4766</v>
      </c>
      <c r="H5027" s="25" t="s">
        <v>16913</v>
      </c>
      <c r="I5027" s="24" t="s">
        <v>23</v>
      </c>
      <c r="J5027" s="24" t="s">
        <v>3048</v>
      </c>
      <c r="K5027" s="26">
        <v>46087</v>
      </c>
      <c r="L5027" s="26">
        <v>46121</v>
      </c>
      <c r="M5027" s="26">
        <v>46121</v>
      </c>
      <c r="N5027" s="26">
        <v>47066</v>
      </c>
      <c r="O5027" s="24"/>
      <c r="P5027" s="24" t="s">
        <v>3049</v>
      </c>
      <c r="Q5027" s="24" t="s">
        <v>3050</v>
      </c>
      <c r="R5027" s="24" t="s">
        <v>974</v>
      </c>
    </row>
    <row r="5028" spans="1:18" ht="40.200000000000003">
      <c r="A5028" s="24">
        <v>5027</v>
      </c>
      <c r="B5028" s="24" t="s">
        <v>16914</v>
      </c>
      <c r="C5028" s="29">
        <v>202647045583</v>
      </c>
      <c r="D5028" s="24" t="s">
        <v>58</v>
      </c>
      <c r="E5028" s="24" t="s">
        <v>16915</v>
      </c>
      <c r="F5028" s="24" t="s">
        <v>3312</v>
      </c>
      <c r="G5028" s="24" t="s">
        <v>3576</v>
      </c>
      <c r="H5028" s="25" t="s">
        <v>16916</v>
      </c>
      <c r="I5028" s="24"/>
      <c r="J5028" s="24" t="s">
        <v>3048</v>
      </c>
      <c r="K5028" s="26">
        <v>46105</v>
      </c>
      <c r="L5028" s="26">
        <v>46121</v>
      </c>
      <c r="M5028" s="26">
        <v>46121</v>
      </c>
      <c r="N5028" s="24"/>
      <c r="O5028" s="26">
        <v>46121</v>
      </c>
      <c r="P5028" s="24" t="s">
        <v>3968</v>
      </c>
      <c r="Q5028" s="24" t="s">
        <v>3969</v>
      </c>
      <c r="R5028" s="24" t="s">
        <v>988</v>
      </c>
    </row>
    <row r="5029" spans="1:18" ht="40.200000000000003">
      <c r="A5029" s="24">
        <v>5028</v>
      </c>
      <c r="B5029" s="24" t="s">
        <v>2604</v>
      </c>
      <c r="C5029" s="29">
        <v>202641045379</v>
      </c>
      <c r="D5029" s="24" t="s">
        <v>40</v>
      </c>
      <c r="E5029" s="24" t="s">
        <v>2605</v>
      </c>
      <c r="F5029" s="24" t="s">
        <v>3091</v>
      </c>
      <c r="G5029" s="24" t="s">
        <v>4104</v>
      </c>
      <c r="H5029" s="25" t="s">
        <v>16917</v>
      </c>
      <c r="I5029" s="24" t="s">
        <v>3152</v>
      </c>
      <c r="J5029" s="24" t="s">
        <v>3048</v>
      </c>
      <c r="K5029" s="26">
        <v>46120</v>
      </c>
      <c r="L5029" s="26">
        <v>46121</v>
      </c>
      <c r="M5029" s="26">
        <v>46121</v>
      </c>
      <c r="N5029" s="26">
        <v>47066</v>
      </c>
      <c r="O5029" s="24"/>
      <c r="P5029" s="24" t="s">
        <v>3968</v>
      </c>
      <c r="Q5029" s="24" t="s">
        <v>3969</v>
      </c>
      <c r="R5029" s="24" t="s">
        <v>968</v>
      </c>
    </row>
    <row r="5030" spans="1:18" ht="27">
      <c r="A5030" s="24">
        <v>5029</v>
      </c>
      <c r="B5030" s="24" t="s">
        <v>16918</v>
      </c>
      <c r="C5030" s="29">
        <v>202617045488</v>
      </c>
      <c r="D5030" s="24" t="s">
        <v>47</v>
      </c>
      <c r="E5030" s="24" t="s">
        <v>16919</v>
      </c>
      <c r="F5030" s="24" t="s">
        <v>3091</v>
      </c>
      <c r="G5030" s="24" t="s">
        <v>47</v>
      </c>
      <c r="H5030" s="25" t="s">
        <v>16920</v>
      </c>
      <c r="I5030" s="24"/>
      <c r="J5030" s="24" t="s">
        <v>3048</v>
      </c>
      <c r="K5030" s="26">
        <v>46086</v>
      </c>
      <c r="L5030" s="26">
        <v>45183</v>
      </c>
      <c r="M5030" s="26">
        <v>46121</v>
      </c>
      <c r="N5030" s="24"/>
      <c r="O5030" s="26">
        <v>46121</v>
      </c>
      <c r="P5030" s="24" t="s">
        <v>3726</v>
      </c>
      <c r="Q5030" s="24" t="s">
        <v>3727</v>
      </c>
      <c r="R5030" s="24" t="s">
        <v>988</v>
      </c>
    </row>
    <row r="5031" spans="1:18" ht="40.200000000000003">
      <c r="A5031" s="24">
        <v>5030</v>
      </c>
      <c r="B5031" s="24" t="s">
        <v>16921</v>
      </c>
      <c r="C5031" s="29">
        <v>202617045324</v>
      </c>
      <c r="D5031" s="24" t="s">
        <v>51</v>
      </c>
      <c r="E5031" s="24" t="s">
        <v>16922</v>
      </c>
      <c r="F5031" s="24" t="s">
        <v>3091</v>
      </c>
      <c r="G5031" s="24" t="s">
        <v>51</v>
      </c>
      <c r="H5031" s="25" t="s">
        <v>16923</v>
      </c>
      <c r="I5031" s="24"/>
      <c r="J5031" s="24" t="s">
        <v>3048</v>
      </c>
      <c r="K5031" s="26">
        <v>46058</v>
      </c>
      <c r="L5031" s="26">
        <v>45184</v>
      </c>
      <c r="M5031" s="26">
        <v>46121</v>
      </c>
      <c r="N5031" s="24"/>
      <c r="O5031" s="26">
        <v>46121</v>
      </c>
      <c r="P5031" s="24" t="s">
        <v>3335</v>
      </c>
      <c r="Q5031" s="24" t="s">
        <v>3336</v>
      </c>
      <c r="R5031" s="24" t="s">
        <v>988</v>
      </c>
    </row>
    <row r="5032" spans="1:18" ht="27">
      <c r="A5032" s="24">
        <v>5031</v>
      </c>
      <c r="B5032" s="24" t="s">
        <v>2606</v>
      </c>
      <c r="C5032" s="29">
        <v>202641045555</v>
      </c>
      <c r="D5032" s="24" t="s">
        <v>69</v>
      </c>
      <c r="E5032" s="24" t="s">
        <v>649</v>
      </c>
      <c r="F5032" s="24" t="s">
        <v>3052</v>
      </c>
      <c r="G5032" s="24" t="s">
        <v>69</v>
      </c>
      <c r="H5032" s="25" t="s">
        <v>16924</v>
      </c>
      <c r="I5032" s="24" t="s">
        <v>3152</v>
      </c>
      <c r="J5032" s="24" t="s">
        <v>3048</v>
      </c>
      <c r="K5032" s="26">
        <v>46069</v>
      </c>
      <c r="L5032" s="26">
        <v>46121</v>
      </c>
      <c r="M5032" s="26">
        <v>46121</v>
      </c>
      <c r="N5032" s="26">
        <v>47066</v>
      </c>
      <c r="O5032" s="24"/>
      <c r="P5032" s="24" t="s">
        <v>3220</v>
      </c>
      <c r="Q5032" s="24" t="s">
        <v>3221</v>
      </c>
      <c r="R5032" s="24" t="s">
        <v>968</v>
      </c>
    </row>
    <row r="5033" spans="1:18" ht="53.4">
      <c r="A5033" s="24">
        <v>5032</v>
      </c>
      <c r="B5033" s="24" t="s">
        <v>16925</v>
      </c>
      <c r="C5033" s="29">
        <v>202617045505</v>
      </c>
      <c r="D5033" s="24" t="s">
        <v>34</v>
      </c>
      <c r="E5033" s="24" t="s">
        <v>16926</v>
      </c>
      <c r="F5033" s="24" t="s">
        <v>3066</v>
      </c>
      <c r="G5033" s="24" t="s">
        <v>3067</v>
      </c>
      <c r="H5033" s="25" t="s">
        <v>16927</v>
      </c>
      <c r="I5033" s="24"/>
      <c r="J5033" s="24" t="s">
        <v>3048</v>
      </c>
      <c r="K5033" s="26">
        <v>46118</v>
      </c>
      <c r="L5033" s="26">
        <v>45222</v>
      </c>
      <c r="M5033" s="26">
        <v>46121</v>
      </c>
      <c r="N5033" s="24"/>
      <c r="O5033" s="26">
        <v>46121</v>
      </c>
      <c r="P5033" s="24" t="s">
        <v>3173</v>
      </c>
      <c r="Q5033" s="24" t="s">
        <v>3174</v>
      </c>
      <c r="R5033" s="24" t="s">
        <v>988</v>
      </c>
    </row>
    <row r="5034" spans="1:18" ht="40.200000000000003">
      <c r="A5034" s="24">
        <v>5033</v>
      </c>
      <c r="B5034" s="24" t="s">
        <v>16928</v>
      </c>
      <c r="C5034" s="29">
        <v>202617045322</v>
      </c>
      <c r="D5034" s="24" t="s">
        <v>34</v>
      </c>
      <c r="E5034" s="24" t="s">
        <v>16929</v>
      </c>
      <c r="F5034" s="24" t="s">
        <v>3066</v>
      </c>
      <c r="G5034" s="24" t="s">
        <v>3067</v>
      </c>
      <c r="H5034" s="25" t="s">
        <v>16930</v>
      </c>
      <c r="I5034" s="24"/>
      <c r="J5034" s="24" t="s">
        <v>3048</v>
      </c>
      <c r="K5034" s="26">
        <v>46118</v>
      </c>
      <c r="L5034" s="26">
        <v>45243</v>
      </c>
      <c r="M5034" s="26">
        <v>46121</v>
      </c>
      <c r="N5034" s="24"/>
      <c r="O5034" s="26">
        <v>46121</v>
      </c>
      <c r="P5034" s="24" t="s">
        <v>3135</v>
      </c>
      <c r="Q5034" s="24" t="s">
        <v>3136</v>
      </c>
      <c r="R5034" s="24" t="s">
        <v>988</v>
      </c>
    </row>
    <row r="5035" spans="1:18" ht="66.599999999999994">
      <c r="A5035" s="24">
        <v>5034</v>
      </c>
      <c r="B5035" s="24" t="s">
        <v>16931</v>
      </c>
      <c r="C5035" s="29">
        <v>202647045486</v>
      </c>
      <c r="D5035" s="24" t="s">
        <v>176</v>
      </c>
      <c r="E5035" s="24" t="s">
        <v>16932</v>
      </c>
      <c r="F5035" s="24" t="s">
        <v>3066</v>
      </c>
      <c r="G5035" s="24" t="s">
        <v>3542</v>
      </c>
      <c r="H5035" s="25" t="s">
        <v>16933</v>
      </c>
      <c r="I5035" s="24"/>
      <c r="J5035" s="24" t="s">
        <v>3048</v>
      </c>
      <c r="K5035" s="26">
        <v>46013</v>
      </c>
      <c r="L5035" s="26">
        <v>46121</v>
      </c>
      <c r="M5035" s="26">
        <v>46121</v>
      </c>
      <c r="N5035" s="24"/>
      <c r="O5035" s="26">
        <v>46121</v>
      </c>
      <c r="P5035" s="24" t="s">
        <v>3335</v>
      </c>
      <c r="Q5035" s="24" t="s">
        <v>3336</v>
      </c>
      <c r="R5035" s="24" t="s">
        <v>988</v>
      </c>
    </row>
    <row r="5036" spans="1:18" ht="53.4">
      <c r="A5036" s="24">
        <v>5035</v>
      </c>
      <c r="B5036" s="24" t="s">
        <v>16934</v>
      </c>
      <c r="C5036" s="29">
        <v>202618045813</v>
      </c>
      <c r="D5036" s="24" t="s">
        <v>300</v>
      </c>
      <c r="E5036" s="24" t="s">
        <v>649</v>
      </c>
      <c r="F5036" s="24" t="s">
        <v>3091</v>
      </c>
      <c r="G5036" s="24" t="s">
        <v>16935</v>
      </c>
      <c r="H5036" s="25" t="s">
        <v>16936</v>
      </c>
      <c r="I5036" s="24"/>
      <c r="J5036" s="24" t="s">
        <v>3048</v>
      </c>
      <c r="K5036" s="26">
        <v>46121</v>
      </c>
      <c r="L5036" s="26">
        <v>46121</v>
      </c>
      <c r="M5036" s="26">
        <v>46121</v>
      </c>
      <c r="N5036" s="24"/>
      <c r="O5036" s="26">
        <v>46121</v>
      </c>
      <c r="P5036" s="24" t="s">
        <v>3055</v>
      </c>
      <c r="Q5036" s="24" t="s">
        <v>3056</v>
      </c>
      <c r="R5036" s="24" t="s">
        <v>988</v>
      </c>
    </row>
    <row r="5037" spans="1:18" ht="40.200000000000003">
      <c r="A5037" s="24">
        <v>5036</v>
      </c>
      <c r="B5037" s="24" t="s">
        <v>16937</v>
      </c>
      <c r="C5037" s="29">
        <v>202617045538</v>
      </c>
      <c r="D5037" s="24" t="s">
        <v>31</v>
      </c>
      <c r="E5037" s="24" t="s">
        <v>16938</v>
      </c>
      <c r="F5037" s="24" t="s">
        <v>3091</v>
      </c>
      <c r="G5037" s="24" t="s">
        <v>31</v>
      </c>
      <c r="H5037" s="25" t="s">
        <v>16939</v>
      </c>
      <c r="I5037" s="24"/>
      <c r="J5037" s="24" t="s">
        <v>3048</v>
      </c>
      <c r="K5037" s="26">
        <v>46120</v>
      </c>
      <c r="L5037" s="26">
        <v>46121</v>
      </c>
      <c r="M5037" s="26">
        <v>46121</v>
      </c>
      <c r="N5037" s="24"/>
      <c r="O5037" s="26">
        <v>46121</v>
      </c>
      <c r="P5037" s="24" t="s">
        <v>3069</v>
      </c>
      <c r="Q5037" s="24" t="s">
        <v>3070</v>
      </c>
      <c r="R5037" s="24" t="s">
        <v>988</v>
      </c>
    </row>
    <row r="5038" spans="1:18" ht="40.200000000000003">
      <c r="A5038" s="24">
        <v>5037</v>
      </c>
      <c r="B5038" s="24" t="s">
        <v>16940</v>
      </c>
      <c r="C5038" s="29">
        <v>202647045457</v>
      </c>
      <c r="D5038" s="24" t="s">
        <v>31</v>
      </c>
      <c r="E5038" s="24" t="s">
        <v>16941</v>
      </c>
      <c r="F5038" s="24" t="s">
        <v>3091</v>
      </c>
      <c r="G5038" s="24" t="s">
        <v>31</v>
      </c>
      <c r="H5038" s="25" t="s">
        <v>16942</v>
      </c>
      <c r="I5038" s="24"/>
      <c r="J5038" s="24" t="s">
        <v>3048</v>
      </c>
      <c r="K5038" s="26">
        <v>46114</v>
      </c>
      <c r="L5038" s="26">
        <v>45261</v>
      </c>
      <c r="M5038" s="26">
        <v>46121</v>
      </c>
      <c r="N5038" s="24"/>
      <c r="O5038" s="26">
        <v>46121</v>
      </c>
      <c r="P5038" s="24" t="s">
        <v>3098</v>
      </c>
      <c r="Q5038" s="24" t="s">
        <v>3099</v>
      </c>
      <c r="R5038" s="24" t="s">
        <v>988</v>
      </c>
    </row>
    <row r="5039" spans="1:18" ht="40.200000000000003">
      <c r="A5039" s="24">
        <v>5038</v>
      </c>
      <c r="B5039" s="24" t="s">
        <v>16943</v>
      </c>
      <c r="C5039" s="29">
        <v>202617046041</v>
      </c>
      <c r="D5039" s="24" t="s">
        <v>421</v>
      </c>
      <c r="E5039" s="24" t="s">
        <v>16944</v>
      </c>
      <c r="F5039" s="24" t="s">
        <v>3091</v>
      </c>
      <c r="G5039" s="24" t="s">
        <v>16945</v>
      </c>
      <c r="H5039" s="25" t="s">
        <v>16946</v>
      </c>
      <c r="I5039" s="24"/>
      <c r="J5039" s="24" t="s">
        <v>3048</v>
      </c>
      <c r="K5039" s="26">
        <v>46094</v>
      </c>
      <c r="L5039" s="26">
        <v>45184</v>
      </c>
      <c r="M5039" s="26">
        <v>46122</v>
      </c>
      <c r="N5039" s="24"/>
      <c r="O5039" s="26">
        <v>46122</v>
      </c>
      <c r="P5039" s="24" t="s">
        <v>3109</v>
      </c>
      <c r="Q5039" s="24" t="s">
        <v>3110</v>
      </c>
      <c r="R5039" s="24" t="s">
        <v>988</v>
      </c>
    </row>
    <row r="5040" spans="1:18" ht="53.4">
      <c r="A5040" s="24">
        <v>5039</v>
      </c>
      <c r="B5040" s="24" t="s">
        <v>16947</v>
      </c>
      <c r="C5040" s="29">
        <v>202644046312</v>
      </c>
      <c r="D5040" s="24" t="s">
        <v>39</v>
      </c>
      <c r="E5040" s="24" t="s">
        <v>16948</v>
      </c>
      <c r="F5040" s="24" t="s">
        <v>3165</v>
      </c>
      <c r="G5040" s="24" t="s">
        <v>3166</v>
      </c>
      <c r="H5040" s="25" t="s">
        <v>16949</v>
      </c>
      <c r="I5040" s="24"/>
      <c r="J5040" s="24" t="s">
        <v>3048</v>
      </c>
      <c r="K5040" s="26">
        <v>46104</v>
      </c>
      <c r="L5040" s="26">
        <v>45763</v>
      </c>
      <c r="M5040" s="26">
        <v>46122</v>
      </c>
      <c r="N5040" s="24"/>
      <c r="O5040" s="26">
        <v>46122</v>
      </c>
      <c r="P5040" s="24" t="s">
        <v>3893</v>
      </c>
      <c r="Q5040" s="24" t="s">
        <v>3894</v>
      </c>
      <c r="R5040" s="24" t="s">
        <v>988</v>
      </c>
    </row>
    <row r="5041" spans="1:18" ht="53.4">
      <c r="A5041" s="24">
        <v>5040</v>
      </c>
      <c r="B5041" s="24" t="s">
        <v>2607</v>
      </c>
      <c r="C5041" s="29">
        <v>202641046417</v>
      </c>
      <c r="D5041" s="24" t="s">
        <v>33</v>
      </c>
      <c r="E5041" s="24" t="s">
        <v>2608</v>
      </c>
      <c r="F5041" s="24" t="s">
        <v>3052</v>
      </c>
      <c r="G5041" s="24" t="s">
        <v>3319</v>
      </c>
      <c r="H5041" s="25" t="s">
        <v>16950</v>
      </c>
      <c r="I5041" s="24" t="s">
        <v>3152</v>
      </c>
      <c r="J5041" s="24" t="s">
        <v>3048</v>
      </c>
      <c r="K5041" s="26">
        <v>46113</v>
      </c>
      <c r="L5041" s="26">
        <v>46122</v>
      </c>
      <c r="M5041" s="26">
        <v>46122</v>
      </c>
      <c r="N5041" s="26">
        <v>47067</v>
      </c>
      <c r="O5041" s="24"/>
      <c r="P5041" s="24" t="s">
        <v>3659</v>
      </c>
      <c r="Q5041" s="24" t="s">
        <v>3142</v>
      </c>
      <c r="R5041" s="24" t="s">
        <v>968</v>
      </c>
    </row>
    <row r="5042" spans="1:18" ht="40.200000000000003">
      <c r="A5042" s="24">
        <v>5041</v>
      </c>
      <c r="B5042" s="24" t="s">
        <v>2609</v>
      </c>
      <c r="C5042" s="29">
        <v>202641046043</v>
      </c>
      <c r="D5042" s="24" t="s">
        <v>33</v>
      </c>
      <c r="E5042" s="24" t="s">
        <v>2610</v>
      </c>
      <c r="F5042" s="24" t="s">
        <v>3052</v>
      </c>
      <c r="G5042" s="24" t="s">
        <v>3319</v>
      </c>
      <c r="H5042" s="25" t="s">
        <v>16951</v>
      </c>
      <c r="I5042" s="24" t="s">
        <v>3152</v>
      </c>
      <c r="J5042" s="24" t="s">
        <v>3048</v>
      </c>
      <c r="K5042" s="26">
        <v>46093</v>
      </c>
      <c r="L5042" s="26">
        <v>46122</v>
      </c>
      <c r="M5042" s="26">
        <v>46122</v>
      </c>
      <c r="N5042" s="26">
        <v>47067</v>
      </c>
      <c r="O5042" s="24"/>
      <c r="P5042" s="24" t="s">
        <v>3254</v>
      </c>
      <c r="Q5042" s="24" t="s">
        <v>3255</v>
      </c>
      <c r="R5042" s="24" t="s">
        <v>968</v>
      </c>
    </row>
    <row r="5043" spans="1:18" ht="53.4">
      <c r="A5043" s="24">
        <v>5042</v>
      </c>
      <c r="B5043" s="24" t="s">
        <v>16952</v>
      </c>
      <c r="C5043" s="29">
        <v>202617046144</v>
      </c>
      <c r="D5043" s="24" t="s">
        <v>111</v>
      </c>
      <c r="E5043" s="24" t="s">
        <v>16953</v>
      </c>
      <c r="F5043" s="24" t="s">
        <v>3117</v>
      </c>
      <c r="G5043" s="24" t="s">
        <v>16954</v>
      </c>
      <c r="H5043" s="25" t="s">
        <v>16955</v>
      </c>
      <c r="I5043" s="24"/>
      <c r="J5043" s="24" t="s">
        <v>3048</v>
      </c>
      <c r="K5043" s="26">
        <v>46105</v>
      </c>
      <c r="L5043" s="26">
        <v>45419</v>
      </c>
      <c r="M5043" s="26">
        <v>46122</v>
      </c>
      <c r="N5043" s="24"/>
      <c r="O5043" s="26">
        <v>46122</v>
      </c>
      <c r="P5043" s="24" t="s">
        <v>3049</v>
      </c>
      <c r="Q5043" s="24" t="s">
        <v>3050</v>
      </c>
      <c r="R5043" s="24" t="s">
        <v>988</v>
      </c>
    </row>
    <row r="5044" spans="1:18" ht="40.200000000000003">
      <c r="A5044" s="24">
        <v>5043</v>
      </c>
      <c r="B5044" s="24" t="s">
        <v>16956</v>
      </c>
      <c r="C5044" s="29">
        <v>202617046273</v>
      </c>
      <c r="D5044" s="24" t="s">
        <v>272</v>
      </c>
      <c r="E5044" s="24" t="s">
        <v>16957</v>
      </c>
      <c r="F5044" s="24" t="s">
        <v>3091</v>
      </c>
      <c r="G5044" s="24" t="s">
        <v>16958</v>
      </c>
      <c r="H5044" s="25" t="s">
        <v>16959</v>
      </c>
      <c r="I5044" s="24"/>
      <c r="J5044" s="24" t="s">
        <v>3048</v>
      </c>
      <c r="K5044" s="26">
        <v>46092</v>
      </c>
      <c r="L5044" s="26">
        <v>45181</v>
      </c>
      <c r="M5044" s="26">
        <v>46122</v>
      </c>
      <c r="N5044" s="24"/>
      <c r="O5044" s="26">
        <v>46122</v>
      </c>
      <c r="P5044" s="24" t="s">
        <v>3248</v>
      </c>
      <c r="Q5044" s="24" t="s">
        <v>3249</v>
      </c>
      <c r="R5044" s="24" t="s">
        <v>988</v>
      </c>
    </row>
    <row r="5045" spans="1:18" ht="53.4">
      <c r="A5045" s="24">
        <v>5044</v>
      </c>
      <c r="B5045" s="24" t="s">
        <v>2623</v>
      </c>
      <c r="C5045" s="29">
        <v>202611046126</v>
      </c>
      <c r="D5045" s="24" t="s">
        <v>151</v>
      </c>
      <c r="E5045" s="24" t="s">
        <v>2624</v>
      </c>
      <c r="F5045" s="24" t="s">
        <v>3052</v>
      </c>
      <c r="G5045" s="24" t="s">
        <v>6260</v>
      </c>
      <c r="H5045" s="25" t="s">
        <v>16960</v>
      </c>
      <c r="I5045" s="24" t="s">
        <v>3152</v>
      </c>
      <c r="J5045" s="24" t="s">
        <v>3048</v>
      </c>
      <c r="K5045" s="26">
        <v>46059</v>
      </c>
      <c r="L5045" s="26">
        <v>46122</v>
      </c>
      <c r="M5045" s="26">
        <v>46122</v>
      </c>
      <c r="N5045" s="26">
        <v>47067</v>
      </c>
      <c r="O5045" s="24"/>
      <c r="P5045" s="24" t="s">
        <v>3215</v>
      </c>
      <c r="Q5045" s="24" t="s">
        <v>3216</v>
      </c>
      <c r="R5045" s="24" t="s">
        <v>968</v>
      </c>
    </row>
    <row r="5046" spans="1:18" ht="40.200000000000003">
      <c r="A5046" s="24">
        <v>5045</v>
      </c>
      <c r="B5046" s="24" t="s">
        <v>16961</v>
      </c>
      <c r="C5046" s="29">
        <v>202617046435</v>
      </c>
      <c r="D5046" s="24" t="s">
        <v>329</v>
      </c>
      <c r="E5046" s="24" t="s">
        <v>16962</v>
      </c>
      <c r="F5046" s="24" t="s">
        <v>3091</v>
      </c>
      <c r="G5046" s="24" t="s">
        <v>16963</v>
      </c>
      <c r="H5046" s="25" t="s">
        <v>16964</v>
      </c>
      <c r="I5046" s="24"/>
      <c r="J5046" s="24" t="s">
        <v>3048</v>
      </c>
      <c r="K5046" s="26">
        <v>46086</v>
      </c>
      <c r="L5046" s="26">
        <v>45181</v>
      </c>
      <c r="M5046" s="26">
        <v>46122</v>
      </c>
      <c r="N5046" s="24"/>
      <c r="O5046" s="26">
        <v>46122</v>
      </c>
      <c r="P5046" s="24" t="s">
        <v>3583</v>
      </c>
      <c r="Q5046" s="24" t="s">
        <v>3584</v>
      </c>
      <c r="R5046" s="24" t="s">
        <v>988</v>
      </c>
    </row>
    <row r="5047" spans="1:18" ht="27">
      <c r="A5047" s="24">
        <v>5046</v>
      </c>
      <c r="B5047" s="24" t="s">
        <v>16965</v>
      </c>
      <c r="C5047" s="29">
        <v>202614045912</v>
      </c>
      <c r="D5047" s="24" t="s">
        <v>187</v>
      </c>
      <c r="E5047" s="24" t="s">
        <v>16966</v>
      </c>
      <c r="F5047" s="24" t="s">
        <v>3045</v>
      </c>
      <c r="G5047" s="24" t="s">
        <v>4870</v>
      </c>
      <c r="H5047" s="25" t="s">
        <v>13978</v>
      </c>
      <c r="I5047" s="24"/>
      <c r="J5047" s="24" t="s">
        <v>3048</v>
      </c>
      <c r="K5047" s="26">
        <v>46091</v>
      </c>
      <c r="L5047" s="26">
        <v>45758</v>
      </c>
      <c r="M5047" s="26">
        <v>46122</v>
      </c>
      <c r="N5047" s="24"/>
      <c r="O5047" s="26">
        <v>46122</v>
      </c>
      <c r="P5047" s="24" t="s">
        <v>3397</v>
      </c>
      <c r="Q5047" s="24" t="s">
        <v>3398</v>
      </c>
      <c r="R5047" s="24" t="s">
        <v>988</v>
      </c>
    </row>
    <row r="5048" spans="1:18" ht="53.4">
      <c r="A5048" s="24">
        <v>5047</v>
      </c>
      <c r="B5048" s="24" t="s">
        <v>16967</v>
      </c>
      <c r="C5048" s="29">
        <v>202617045964</v>
      </c>
      <c r="D5048" s="24" t="s">
        <v>214</v>
      </c>
      <c r="E5048" s="24" t="s">
        <v>16968</v>
      </c>
      <c r="F5048" s="24" t="s">
        <v>3066</v>
      </c>
      <c r="G5048" s="24" t="s">
        <v>3067</v>
      </c>
      <c r="H5048" s="25" t="s">
        <v>16969</v>
      </c>
      <c r="I5048" s="24"/>
      <c r="J5048" s="24" t="s">
        <v>3048</v>
      </c>
      <c r="K5048" s="26">
        <v>46059</v>
      </c>
      <c r="L5048" s="26">
        <v>45561</v>
      </c>
      <c r="M5048" s="26">
        <v>46122</v>
      </c>
      <c r="N5048" s="24"/>
      <c r="O5048" s="26">
        <v>46122</v>
      </c>
      <c r="P5048" s="24" t="s">
        <v>3239</v>
      </c>
      <c r="Q5048" s="24" t="s">
        <v>3240</v>
      </c>
      <c r="R5048" s="24" t="s">
        <v>988</v>
      </c>
    </row>
    <row r="5049" spans="1:18" ht="27">
      <c r="A5049" s="24">
        <v>5048</v>
      </c>
      <c r="B5049" s="24" t="s">
        <v>16970</v>
      </c>
      <c r="C5049" s="29">
        <v>202617045997</v>
      </c>
      <c r="D5049" s="24" t="s">
        <v>84</v>
      </c>
      <c r="E5049" s="24" t="s">
        <v>16971</v>
      </c>
      <c r="F5049" s="24" t="s">
        <v>3091</v>
      </c>
      <c r="G5049" s="24" t="s">
        <v>84</v>
      </c>
      <c r="H5049" s="25" t="s">
        <v>16972</v>
      </c>
      <c r="I5049" s="24"/>
      <c r="J5049" s="24" t="s">
        <v>3048</v>
      </c>
      <c r="K5049" s="26">
        <v>46105</v>
      </c>
      <c r="L5049" s="26">
        <v>45219</v>
      </c>
      <c r="M5049" s="26">
        <v>46122</v>
      </c>
      <c r="N5049" s="24"/>
      <c r="O5049" s="26">
        <v>46122</v>
      </c>
      <c r="P5049" s="24" t="s">
        <v>3204</v>
      </c>
      <c r="Q5049" s="24" t="s">
        <v>3205</v>
      </c>
      <c r="R5049" s="24" t="s">
        <v>988</v>
      </c>
    </row>
    <row r="5050" spans="1:18" ht="27">
      <c r="A5050" s="24">
        <v>5049</v>
      </c>
      <c r="B5050" s="24" t="s">
        <v>16973</v>
      </c>
      <c r="C5050" s="29">
        <v>202611046339</v>
      </c>
      <c r="D5050" s="24" t="s">
        <v>57</v>
      </c>
      <c r="E5050" s="24" t="s">
        <v>16974</v>
      </c>
      <c r="F5050" s="24" t="s">
        <v>3052</v>
      </c>
      <c r="G5050" s="24" t="s">
        <v>57</v>
      </c>
      <c r="H5050" s="25" t="s">
        <v>16975</v>
      </c>
      <c r="I5050" s="24" t="s">
        <v>23</v>
      </c>
      <c r="J5050" s="24" t="s">
        <v>3048</v>
      </c>
      <c r="K5050" s="26">
        <v>46078</v>
      </c>
      <c r="L5050" s="26">
        <v>46122</v>
      </c>
      <c r="M5050" s="26">
        <v>46122</v>
      </c>
      <c r="N5050" s="24"/>
      <c r="O5050" s="26">
        <v>46122</v>
      </c>
      <c r="P5050" s="24" t="s">
        <v>3397</v>
      </c>
      <c r="Q5050" s="24" t="s">
        <v>3398</v>
      </c>
      <c r="R5050" s="24" t="s">
        <v>988</v>
      </c>
    </row>
    <row r="5051" spans="1:18" ht="40.200000000000003">
      <c r="A5051" s="24">
        <v>5050</v>
      </c>
      <c r="B5051" s="24" t="s">
        <v>2621</v>
      </c>
      <c r="C5051" s="29">
        <v>202611045922</v>
      </c>
      <c r="D5051" s="24" t="s">
        <v>548</v>
      </c>
      <c r="E5051" s="24" t="s">
        <v>2622</v>
      </c>
      <c r="F5051" s="24" t="s">
        <v>3091</v>
      </c>
      <c r="G5051" s="24" t="s">
        <v>459</v>
      </c>
      <c r="H5051" s="25" t="s">
        <v>16976</v>
      </c>
      <c r="I5051" s="24" t="s">
        <v>3152</v>
      </c>
      <c r="J5051" s="24" t="s">
        <v>3048</v>
      </c>
      <c r="K5051" s="26">
        <v>46121</v>
      </c>
      <c r="L5051" s="26">
        <v>46122</v>
      </c>
      <c r="M5051" s="26">
        <v>46122</v>
      </c>
      <c r="N5051" s="26">
        <v>47067</v>
      </c>
      <c r="O5051" s="24"/>
      <c r="P5051" s="24" t="s">
        <v>3049</v>
      </c>
      <c r="Q5051" s="24" t="s">
        <v>3050</v>
      </c>
      <c r="R5051" s="24" t="s">
        <v>968</v>
      </c>
    </row>
    <row r="5052" spans="1:18" ht="40.200000000000003">
      <c r="A5052" s="24">
        <v>5051</v>
      </c>
      <c r="B5052" s="24" t="s">
        <v>16977</v>
      </c>
      <c r="C5052" s="29">
        <v>202647046217</v>
      </c>
      <c r="D5052" s="24" t="s">
        <v>73</v>
      </c>
      <c r="E5052" s="24" t="s">
        <v>16978</v>
      </c>
      <c r="F5052" s="24" t="s">
        <v>3059</v>
      </c>
      <c r="G5052" s="24" t="s">
        <v>16979</v>
      </c>
      <c r="H5052" s="25" t="s">
        <v>16980</v>
      </c>
      <c r="I5052" s="24"/>
      <c r="J5052" s="24" t="s">
        <v>3048</v>
      </c>
      <c r="K5052" s="26">
        <v>46120</v>
      </c>
      <c r="L5052" s="26">
        <v>45140</v>
      </c>
      <c r="M5052" s="26">
        <v>46122</v>
      </c>
      <c r="N5052" s="24"/>
      <c r="O5052" s="26">
        <v>46125</v>
      </c>
      <c r="P5052" s="24" t="s">
        <v>3388</v>
      </c>
      <c r="Q5052" s="24" t="s">
        <v>3389</v>
      </c>
      <c r="R5052" s="24" t="s">
        <v>988</v>
      </c>
    </row>
    <row r="5053" spans="1:18" ht="40.200000000000003">
      <c r="A5053" s="24">
        <v>5052</v>
      </c>
      <c r="B5053" s="24" t="s">
        <v>16981</v>
      </c>
      <c r="C5053" s="29">
        <v>202611046092</v>
      </c>
      <c r="D5053" s="24" t="s">
        <v>148</v>
      </c>
      <c r="E5053" s="24" t="s">
        <v>16982</v>
      </c>
      <c r="F5053" s="24" t="s">
        <v>3052</v>
      </c>
      <c r="G5053" s="24" t="s">
        <v>3817</v>
      </c>
      <c r="H5053" s="25" t="s">
        <v>16983</v>
      </c>
      <c r="I5053" s="24" t="s">
        <v>23</v>
      </c>
      <c r="J5053" s="24" t="s">
        <v>3048</v>
      </c>
      <c r="K5053" s="26">
        <v>45902</v>
      </c>
      <c r="L5053" s="26">
        <v>46122</v>
      </c>
      <c r="M5053" s="26">
        <v>46122</v>
      </c>
      <c r="N5053" s="24"/>
      <c r="O5053" s="26">
        <v>46122</v>
      </c>
      <c r="P5053" s="24" t="s">
        <v>3908</v>
      </c>
      <c r="Q5053" s="24" t="s">
        <v>3193</v>
      </c>
      <c r="R5053" s="24" t="s">
        <v>988</v>
      </c>
    </row>
    <row r="5054" spans="1:18" ht="27">
      <c r="A5054" s="24">
        <v>5053</v>
      </c>
      <c r="B5054" s="24" t="s">
        <v>16984</v>
      </c>
      <c r="C5054" s="29">
        <v>202647046128</v>
      </c>
      <c r="D5054" s="24" t="s">
        <v>321</v>
      </c>
      <c r="E5054" s="24" t="s">
        <v>16985</v>
      </c>
      <c r="F5054" s="24" t="s">
        <v>4630</v>
      </c>
      <c r="G5054" s="24" t="s">
        <v>9852</v>
      </c>
      <c r="H5054" s="25" t="s">
        <v>16986</v>
      </c>
      <c r="I5054" s="24"/>
      <c r="J5054" s="24" t="s">
        <v>3048</v>
      </c>
      <c r="K5054" s="26">
        <v>46087</v>
      </c>
      <c r="L5054" s="26">
        <v>45180</v>
      </c>
      <c r="M5054" s="26">
        <v>46122</v>
      </c>
      <c r="N5054" s="24"/>
      <c r="O5054" s="26">
        <v>46122</v>
      </c>
      <c r="P5054" s="24" t="s">
        <v>3278</v>
      </c>
      <c r="Q5054" s="24" t="s">
        <v>3279</v>
      </c>
      <c r="R5054" s="24" t="s">
        <v>988</v>
      </c>
    </row>
    <row r="5055" spans="1:18" ht="53.4">
      <c r="A5055" s="24">
        <v>5054</v>
      </c>
      <c r="B5055" s="24" t="s">
        <v>16987</v>
      </c>
      <c r="C5055" s="29">
        <v>202617046182</v>
      </c>
      <c r="D5055" s="24" t="s">
        <v>55</v>
      </c>
      <c r="E5055" s="24" t="s">
        <v>16988</v>
      </c>
      <c r="F5055" s="24" t="s">
        <v>3091</v>
      </c>
      <c r="G5055" s="24" t="s">
        <v>4429</v>
      </c>
      <c r="H5055" s="25" t="s">
        <v>16989</v>
      </c>
      <c r="I5055" s="24"/>
      <c r="J5055" s="24" t="s">
        <v>3048</v>
      </c>
      <c r="K5055" s="26">
        <v>46118</v>
      </c>
      <c r="L5055" s="26">
        <v>46122</v>
      </c>
      <c r="M5055" s="26">
        <v>46122</v>
      </c>
      <c r="N5055" s="24"/>
      <c r="O5055" s="26">
        <v>46122</v>
      </c>
      <c r="P5055" s="24" t="s">
        <v>3069</v>
      </c>
      <c r="Q5055" s="24" t="s">
        <v>3070</v>
      </c>
      <c r="R5055" s="24" t="s">
        <v>988</v>
      </c>
    </row>
    <row r="5056" spans="1:18" ht="40.200000000000003">
      <c r="A5056" s="24">
        <v>5055</v>
      </c>
      <c r="B5056" s="24" t="s">
        <v>16990</v>
      </c>
      <c r="C5056" s="29">
        <v>202647046290</v>
      </c>
      <c r="D5056" s="24" t="s">
        <v>150</v>
      </c>
      <c r="E5056" s="24" t="s">
        <v>16991</v>
      </c>
      <c r="F5056" s="24" t="s">
        <v>3045</v>
      </c>
      <c r="G5056" s="24" t="s">
        <v>150</v>
      </c>
      <c r="H5056" s="25" t="s">
        <v>16992</v>
      </c>
      <c r="I5056" s="24"/>
      <c r="J5056" s="24" t="s">
        <v>3048</v>
      </c>
      <c r="K5056" s="26">
        <v>46045</v>
      </c>
      <c r="L5056" s="26">
        <v>45229</v>
      </c>
      <c r="M5056" s="26">
        <v>46122</v>
      </c>
      <c r="N5056" s="24"/>
      <c r="O5056" s="26">
        <v>46122</v>
      </c>
      <c r="P5056" s="24" t="s">
        <v>3272</v>
      </c>
      <c r="Q5056" s="24" t="s">
        <v>3273</v>
      </c>
      <c r="R5056" s="24" t="s">
        <v>988</v>
      </c>
    </row>
    <row r="5057" spans="1:18" ht="53.4">
      <c r="A5057" s="24">
        <v>5056</v>
      </c>
      <c r="B5057" s="24" t="s">
        <v>16993</v>
      </c>
      <c r="C5057" s="29">
        <v>202617046180</v>
      </c>
      <c r="D5057" s="24" t="s">
        <v>50</v>
      </c>
      <c r="E5057" s="24" t="s">
        <v>16994</v>
      </c>
      <c r="F5057" s="24" t="s">
        <v>3066</v>
      </c>
      <c r="G5057" s="24" t="s">
        <v>3319</v>
      </c>
      <c r="H5057" s="25" t="s">
        <v>16995</v>
      </c>
      <c r="I5057" s="24"/>
      <c r="J5057" s="24" t="s">
        <v>3048</v>
      </c>
      <c r="K5057" s="26">
        <v>45957</v>
      </c>
      <c r="L5057" s="26">
        <v>45180</v>
      </c>
      <c r="M5057" s="26">
        <v>46122</v>
      </c>
      <c r="N5057" s="24"/>
      <c r="O5057" s="26">
        <v>46122</v>
      </c>
      <c r="P5057" s="24" t="s">
        <v>3254</v>
      </c>
      <c r="Q5057" s="24" t="s">
        <v>3255</v>
      </c>
      <c r="R5057" s="24" t="s">
        <v>988</v>
      </c>
    </row>
    <row r="5058" spans="1:18" ht="53.4">
      <c r="A5058" s="24">
        <v>5057</v>
      </c>
      <c r="B5058" s="24" t="s">
        <v>16996</v>
      </c>
      <c r="C5058" s="29">
        <v>202617046148</v>
      </c>
      <c r="D5058" s="24" t="s">
        <v>339</v>
      </c>
      <c r="E5058" s="24" t="s">
        <v>16997</v>
      </c>
      <c r="F5058" s="24" t="s">
        <v>3091</v>
      </c>
      <c r="G5058" s="24" t="s">
        <v>16998</v>
      </c>
      <c r="H5058" s="25" t="s">
        <v>16999</v>
      </c>
      <c r="I5058" s="24"/>
      <c r="J5058" s="24" t="s">
        <v>3048</v>
      </c>
      <c r="K5058" s="26">
        <v>46064</v>
      </c>
      <c r="L5058" s="26">
        <v>45182</v>
      </c>
      <c r="M5058" s="26">
        <v>46122</v>
      </c>
      <c r="N5058" s="24"/>
      <c r="O5058" s="26">
        <v>46122</v>
      </c>
      <c r="P5058" s="24" t="s">
        <v>3294</v>
      </c>
      <c r="Q5058" s="24" t="s">
        <v>3295</v>
      </c>
      <c r="R5058" s="24" t="s">
        <v>988</v>
      </c>
    </row>
    <row r="5059" spans="1:18" ht="53.4">
      <c r="A5059" s="24">
        <v>5058</v>
      </c>
      <c r="B5059" s="24" t="s">
        <v>17000</v>
      </c>
      <c r="C5059" s="29">
        <v>202647045903</v>
      </c>
      <c r="D5059" s="24" t="s">
        <v>97</v>
      </c>
      <c r="E5059" s="24" t="s">
        <v>17001</v>
      </c>
      <c r="F5059" s="24" t="s">
        <v>3066</v>
      </c>
      <c r="G5059" s="24" t="s">
        <v>11900</v>
      </c>
      <c r="H5059" s="25" t="s">
        <v>17002</v>
      </c>
      <c r="I5059" s="24"/>
      <c r="J5059" s="24" t="s">
        <v>3048</v>
      </c>
      <c r="K5059" s="26">
        <v>46076</v>
      </c>
      <c r="L5059" s="26">
        <v>45195</v>
      </c>
      <c r="M5059" s="26">
        <v>46122</v>
      </c>
      <c r="N5059" s="24"/>
      <c r="O5059" s="26">
        <v>46122</v>
      </c>
      <c r="P5059" s="24" t="s">
        <v>3168</v>
      </c>
      <c r="Q5059" s="24" t="s">
        <v>3050</v>
      </c>
      <c r="R5059" s="24" t="s">
        <v>988</v>
      </c>
    </row>
    <row r="5060" spans="1:18" ht="27">
      <c r="A5060" s="24">
        <v>5059</v>
      </c>
      <c r="B5060" s="24" t="s">
        <v>17003</v>
      </c>
      <c r="C5060" s="29">
        <v>202617046416</v>
      </c>
      <c r="D5060" s="24" t="s">
        <v>77</v>
      </c>
      <c r="E5060" s="24" t="s">
        <v>17004</v>
      </c>
      <c r="F5060" s="24" t="s">
        <v>3045</v>
      </c>
      <c r="G5060" s="24" t="s">
        <v>77</v>
      </c>
      <c r="H5060" s="25" t="s">
        <v>17005</v>
      </c>
      <c r="I5060" s="24"/>
      <c r="J5060" s="24" t="s">
        <v>3048</v>
      </c>
      <c r="K5060" s="26">
        <v>46059</v>
      </c>
      <c r="L5060" s="26">
        <v>45209</v>
      </c>
      <c r="M5060" s="26">
        <v>46122</v>
      </c>
      <c r="N5060" s="24"/>
      <c r="O5060" s="26">
        <v>46122</v>
      </c>
      <c r="P5060" s="24" t="s">
        <v>3284</v>
      </c>
      <c r="Q5060" s="24" t="s">
        <v>3285</v>
      </c>
      <c r="R5060" s="24" t="s">
        <v>988</v>
      </c>
    </row>
    <row r="5061" spans="1:18" ht="40.200000000000003">
      <c r="A5061" s="24">
        <v>5060</v>
      </c>
      <c r="B5061" s="24" t="s">
        <v>2613</v>
      </c>
      <c r="C5061" s="29">
        <v>202641046038</v>
      </c>
      <c r="D5061" s="24" t="s">
        <v>621</v>
      </c>
      <c r="E5061" s="24" t="s">
        <v>2614</v>
      </c>
      <c r="F5061" s="24" t="s">
        <v>3155</v>
      </c>
      <c r="G5061" s="24" t="s">
        <v>17006</v>
      </c>
      <c r="H5061" s="25" t="s">
        <v>17007</v>
      </c>
      <c r="I5061" s="24" t="s">
        <v>3152</v>
      </c>
      <c r="J5061" s="24" t="s">
        <v>3048</v>
      </c>
      <c r="K5061" s="26">
        <v>46042</v>
      </c>
      <c r="L5061" s="26">
        <v>46122</v>
      </c>
      <c r="M5061" s="26">
        <v>46122</v>
      </c>
      <c r="N5061" s="26">
        <v>47067</v>
      </c>
      <c r="O5061" s="24"/>
      <c r="P5061" s="24" t="s">
        <v>3893</v>
      </c>
      <c r="Q5061" s="24" t="s">
        <v>3894</v>
      </c>
      <c r="R5061" s="24" t="s">
        <v>968</v>
      </c>
    </row>
    <row r="5062" spans="1:18" ht="53.4">
      <c r="A5062" s="24">
        <v>5061</v>
      </c>
      <c r="B5062" s="24" t="s">
        <v>2619</v>
      </c>
      <c r="C5062" s="29">
        <v>202621046131</v>
      </c>
      <c r="D5062" s="24" t="s">
        <v>41</v>
      </c>
      <c r="E5062" s="24" t="s">
        <v>2620</v>
      </c>
      <c r="F5062" s="24" t="s">
        <v>3052</v>
      </c>
      <c r="G5062" s="24" t="s">
        <v>41</v>
      </c>
      <c r="H5062" s="25" t="s">
        <v>17008</v>
      </c>
      <c r="I5062" s="24" t="s">
        <v>3152</v>
      </c>
      <c r="J5062" s="24" t="s">
        <v>3048</v>
      </c>
      <c r="K5062" s="26">
        <v>46065</v>
      </c>
      <c r="L5062" s="26">
        <v>46122</v>
      </c>
      <c r="M5062" s="26">
        <v>46122</v>
      </c>
      <c r="N5062" s="26">
        <v>47067</v>
      </c>
      <c r="O5062" s="24"/>
      <c r="P5062" s="24" t="s">
        <v>4109</v>
      </c>
      <c r="Q5062" s="24" t="s">
        <v>3683</v>
      </c>
      <c r="R5062" s="24" t="s">
        <v>968</v>
      </c>
    </row>
    <row r="5063" spans="1:18" ht="40.200000000000003">
      <c r="A5063" s="24">
        <v>5062</v>
      </c>
      <c r="B5063" s="24" t="s">
        <v>17009</v>
      </c>
      <c r="C5063" s="29">
        <v>202614045965</v>
      </c>
      <c r="D5063" s="24" t="s">
        <v>89</v>
      </c>
      <c r="E5063" s="24" t="s">
        <v>17010</v>
      </c>
      <c r="F5063" s="24" t="s">
        <v>3091</v>
      </c>
      <c r="G5063" s="24" t="s">
        <v>16896</v>
      </c>
      <c r="H5063" s="25" t="s">
        <v>16897</v>
      </c>
      <c r="I5063" s="24"/>
      <c r="J5063" s="24" t="s">
        <v>3048</v>
      </c>
      <c r="K5063" s="26">
        <v>46080</v>
      </c>
      <c r="L5063" s="26">
        <v>45777</v>
      </c>
      <c r="M5063" s="26">
        <v>46122</v>
      </c>
      <c r="N5063" s="24"/>
      <c r="O5063" s="26">
        <v>46122</v>
      </c>
      <c r="P5063" s="24" t="s">
        <v>5924</v>
      </c>
      <c r="Q5063" s="24" t="s">
        <v>3285</v>
      </c>
      <c r="R5063" s="24" t="s">
        <v>863</v>
      </c>
    </row>
    <row r="5064" spans="1:18" ht="53.4">
      <c r="A5064" s="24">
        <v>5063</v>
      </c>
      <c r="B5064" s="24" t="s">
        <v>2611</v>
      </c>
      <c r="C5064" s="29">
        <v>202641045906</v>
      </c>
      <c r="D5064" s="24" t="s">
        <v>42</v>
      </c>
      <c r="E5064" s="24" t="s">
        <v>2612</v>
      </c>
      <c r="F5064" s="24" t="s">
        <v>3045</v>
      </c>
      <c r="G5064" s="24" t="s">
        <v>3252</v>
      </c>
      <c r="H5064" s="25" t="s">
        <v>17011</v>
      </c>
      <c r="I5064" s="24" t="s">
        <v>3152</v>
      </c>
      <c r="J5064" s="24" t="s">
        <v>3048</v>
      </c>
      <c r="K5064" s="26">
        <v>46121</v>
      </c>
      <c r="L5064" s="26">
        <v>46122</v>
      </c>
      <c r="M5064" s="26">
        <v>46122</v>
      </c>
      <c r="N5064" s="26">
        <v>47067</v>
      </c>
      <c r="O5064" s="24"/>
      <c r="P5064" s="24" t="s">
        <v>3254</v>
      </c>
      <c r="Q5064" s="24" t="s">
        <v>3255</v>
      </c>
      <c r="R5064" s="24" t="s">
        <v>968</v>
      </c>
    </row>
    <row r="5065" spans="1:18" ht="27">
      <c r="A5065" s="24">
        <v>5064</v>
      </c>
      <c r="B5065" s="24" t="s">
        <v>2617</v>
      </c>
      <c r="C5065" s="29">
        <v>202641046297</v>
      </c>
      <c r="D5065" s="24" t="s">
        <v>85</v>
      </c>
      <c r="E5065" s="24" t="s">
        <v>2618</v>
      </c>
      <c r="F5065" s="24" t="s">
        <v>3045</v>
      </c>
      <c r="G5065" s="24" t="s">
        <v>3559</v>
      </c>
      <c r="H5065" s="25" t="s">
        <v>17012</v>
      </c>
      <c r="I5065" s="24" t="s">
        <v>3152</v>
      </c>
      <c r="J5065" s="24" t="s">
        <v>3048</v>
      </c>
      <c r="K5065" s="26">
        <v>46119</v>
      </c>
      <c r="L5065" s="26">
        <v>46122</v>
      </c>
      <c r="M5065" s="26">
        <v>46122</v>
      </c>
      <c r="N5065" s="26">
        <v>47067</v>
      </c>
      <c r="O5065" s="24"/>
      <c r="P5065" s="24" t="s">
        <v>3079</v>
      </c>
      <c r="Q5065" s="24" t="s">
        <v>3080</v>
      </c>
      <c r="R5065" s="24" t="s">
        <v>968</v>
      </c>
    </row>
    <row r="5066" spans="1:18" ht="40.200000000000003">
      <c r="A5066" s="24">
        <v>5065</v>
      </c>
      <c r="B5066" s="24" t="s">
        <v>2615</v>
      </c>
      <c r="C5066" s="29">
        <v>202611045924</v>
      </c>
      <c r="D5066" s="24" t="s">
        <v>54</v>
      </c>
      <c r="E5066" s="24" t="s">
        <v>2616</v>
      </c>
      <c r="F5066" s="24" t="s">
        <v>3091</v>
      </c>
      <c r="G5066" s="24" t="s">
        <v>54</v>
      </c>
      <c r="H5066" s="25" t="s">
        <v>17013</v>
      </c>
      <c r="I5066" s="24" t="s">
        <v>3152</v>
      </c>
      <c r="J5066" s="24" t="s">
        <v>8446</v>
      </c>
      <c r="K5066" s="26">
        <v>46094</v>
      </c>
      <c r="L5066" s="26">
        <v>46122</v>
      </c>
      <c r="M5066" s="26">
        <v>46122</v>
      </c>
      <c r="N5066" s="26">
        <v>47067</v>
      </c>
      <c r="O5066" s="24"/>
      <c r="P5066" s="24" t="s">
        <v>3135</v>
      </c>
      <c r="Q5066" s="24" t="s">
        <v>3136</v>
      </c>
      <c r="R5066" s="24" t="s">
        <v>968</v>
      </c>
    </row>
    <row r="5067" spans="1:18" ht="40.200000000000003">
      <c r="A5067" s="24">
        <v>5066</v>
      </c>
      <c r="B5067" s="24" t="s">
        <v>17014</v>
      </c>
      <c r="C5067" s="29">
        <v>202647046183</v>
      </c>
      <c r="D5067" s="24" t="s">
        <v>31</v>
      </c>
      <c r="E5067" s="24" t="s">
        <v>17015</v>
      </c>
      <c r="F5067" s="24" t="s">
        <v>3091</v>
      </c>
      <c r="G5067" s="24" t="s">
        <v>31</v>
      </c>
      <c r="H5067" s="25" t="s">
        <v>17016</v>
      </c>
      <c r="I5067" s="24"/>
      <c r="J5067" s="24" t="s">
        <v>3048</v>
      </c>
      <c r="K5067" s="26">
        <v>46120</v>
      </c>
      <c r="L5067" s="26">
        <v>46122</v>
      </c>
      <c r="M5067" s="26">
        <v>46122</v>
      </c>
      <c r="N5067" s="24"/>
      <c r="O5067" s="26">
        <v>46122</v>
      </c>
      <c r="P5067" s="24" t="s">
        <v>3098</v>
      </c>
      <c r="Q5067" s="24" t="s">
        <v>3099</v>
      </c>
      <c r="R5067" s="24" t="s">
        <v>988</v>
      </c>
    </row>
    <row r="5068" spans="1:18" ht="40.200000000000003">
      <c r="A5068" s="24">
        <v>5067</v>
      </c>
      <c r="B5068" s="24" t="s">
        <v>17017</v>
      </c>
      <c r="C5068" s="29">
        <v>202647045911</v>
      </c>
      <c r="D5068" s="24" t="s">
        <v>31</v>
      </c>
      <c r="E5068" s="24" t="s">
        <v>17018</v>
      </c>
      <c r="F5068" s="24" t="s">
        <v>3091</v>
      </c>
      <c r="G5068" s="24" t="s">
        <v>31</v>
      </c>
      <c r="H5068" s="25" t="s">
        <v>17019</v>
      </c>
      <c r="I5068" s="24"/>
      <c r="J5068" s="24" t="s">
        <v>3048</v>
      </c>
      <c r="K5068" s="26">
        <v>46120</v>
      </c>
      <c r="L5068" s="26">
        <v>46122</v>
      </c>
      <c r="M5068" s="26">
        <v>46122</v>
      </c>
      <c r="N5068" s="24"/>
      <c r="O5068" s="26">
        <v>46122</v>
      </c>
      <c r="P5068" s="24" t="s">
        <v>3908</v>
      </c>
      <c r="Q5068" s="24" t="s">
        <v>3193</v>
      </c>
      <c r="R5068" s="24" t="s">
        <v>988</v>
      </c>
    </row>
    <row r="5069" spans="1:18" ht="40.200000000000003">
      <c r="A5069" s="24">
        <v>5068</v>
      </c>
      <c r="B5069" s="24" t="s">
        <v>17020</v>
      </c>
      <c r="C5069" s="29">
        <v>202647045907</v>
      </c>
      <c r="D5069" s="24" t="s">
        <v>31</v>
      </c>
      <c r="E5069" s="24" t="s">
        <v>17021</v>
      </c>
      <c r="F5069" s="24" t="s">
        <v>3091</v>
      </c>
      <c r="G5069" s="24" t="s">
        <v>31</v>
      </c>
      <c r="H5069" s="25" t="s">
        <v>17022</v>
      </c>
      <c r="I5069" s="24"/>
      <c r="J5069" s="24" t="s">
        <v>3048</v>
      </c>
      <c r="K5069" s="26">
        <v>46120</v>
      </c>
      <c r="L5069" s="26">
        <v>46122</v>
      </c>
      <c r="M5069" s="26">
        <v>46122</v>
      </c>
      <c r="N5069" s="24"/>
      <c r="O5069" s="26">
        <v>46122</v>
      </c>
      <c r="P5069" s="24" t="s">
        <v>3192</v>
      </c>
      <c r="Q5069" s="24" t="s">
        <v>3193</v>
      </c>
      <c r="R5069" s="24" t="s">
        <v>988</v>
      </c>
    </row>
    <row r="5070" spans="1:18" ht="53.4">
      <c r="A5070" s="24">
        <v>5069</v>
      </c>
      <c r="B5070" s="24" t="s">
        <v>17023</v>
      </c>
      <c r="C5070" s="29">
        <v>202647045966</v>
      </c>
      <c r="D5070" s="24" t="s">
        <v>31</v>
      </c>
      <c r="E5070" s="24" t="s">
        <v>17024</v>
      </c>
      <c r="F5070" s="24" t="s">
        <v>3091</v>
      </c>
      <c r="G5070" s="24" t="s">
        <v>31</v>
      </c>
      <c r="H5070" s="25" t="s">
        <v>17025</v>
      </c>
      <c r="I5070" s="24"/>
      <c r="J5070" s="24" t="s">
        <v>3048</v>
      </c>
      <c r="K5070" s="26">
        <v>46120</v>
      </c>
      <c r="L5070" s="26">
        <v>46122</v>
      </c>
      <c r="M5070" s="26">
        <v>46122</v>
      </c>
      <c r="N5070" s="24"/>
      <c r="O5070" s="26">
        <v>46122</v>
      </c>
      <c r="P5070" s="24" t="s">
        <v>3908</v>
      </c>
      <c r="Q5070" s="24" t="s">
        <v>3193</v>
      </c>
      <c r="R5070" s="24" t="s">
        <v>988</v>
      </c>
    </row>
    <row r="5071" spans="1:18" ht="40.200000000000003">
      <c r="A5071" s="24">
        <v>5070</v>
      </c>
      <c r="B5071" s="24" t="s">
        <v>17026</v>
      </c>
      <c r="C5071" s="29">
        <v>202617045890</v>
      </c>
      <c r="D5071" s="24" t="s">
        <v>31</v>
      </c>
      <c r="E5071" s="24" t="s">
        <v>17027</v>
      </c>
      <c r="F5071" s="24" t="s">
        <v>3091</v>
      </c>
      <c r="G5071" s="24" t="s">
        <v>31</v>
      </c>
      <c r="H5071" s="25" t="s">
        <v>17028</v>
      </c>
      <c r="I5071" s="24"/>
      <c r="J5071" s="24" t="s">
        <v>3048</v>
      </c>
      <c r="K5071" s="26">
        <v>46121</v>
      </c>
      <c r="L5071" s="26">
        <v>45296</v>
      </c>
      <c r="M5071" s="26">
        <v>46122</v>
      </c>
      <c r="N5071" s="24"/>
      <c r="O5071" s="26">
        <v>46122</v>
      </c>
      <c r="P5071" s="24" t="s">
        <v>3114</v>
      </c>
      <c r="Q5071" s="24" t="s">
        <v>3094</v>
      </c>
      <c r="R5071" s="24" t="s">
        <v>988</v>
      </c>
    </row>
    <row r="5072" spans="1:18" ht="40.200000000000003">
      <c r="A5072" s="24">
        <v>5071</v>
      </c>
      <c r="B5072" s="24" t="s">
        <v>17029</v>
      </c>
      <c r="C5072" s="29">
        <v>202647046018</v>
      </c>
      <c r="D5072" s="24" t="s">
        <v>31</v>
      </c>
      <c r="E5072" s="24" t="s">
        <v>17030</v>
      </c>
      <c r="F5072" s="24" t="s">
        <v>3091</v>
      </c>
      <c r="G5072" s="24" t="s">
        <v>31</v>
      </c>
      <c r="H5072" s="25" t="s">
        <v>17031</v>
      </c>
      <c r="I5072" s="24"/>
      <c r="J5072" s="24" t="s">
        <v>3048</v>
      </c>
      <c r="K5072" s="26">
        <v>46119</v>
      </c>
      <c r="L5072" s="26">
        <v>45282</v>
      </c>
      <c r="M5072" s="26">
        <v>46122</v>
      </c>
      <c r="N5072" s="24"/>
      <c r="O5072" s="26">
        <v>46122</v>
      </c>
      <c r="P5072" s="24" t="s">
        <v>3352</v>
      </c>
      <c r="Q5072" s="24" t="s">
        <v>3216</v>
      </c>
      <c r="R5072" s="24" t="s">
        <v>988</v>
      </c>
    </row>
    <row r="5073" spans="1:18" ht="40.200000000000003">
      <c r="A5073" s="24">
        <v>5072</v>
      </c>
      <c r="B5073" s="24" t="s">
        <v>17032</v>
      </c>
      <c r="C5073" s="29">
        <v>202647046003</v>
      </c>
      <c r="D5073" s="24" t="s">
        <v>31</v>
      </c>
      <c r="E5073" s="24" t="s">
        <v>17033</v>
      </c>
      <c r="F5073" s="24" t="s">
        <v>3091</v>
      </c>
      <c r="G5073" s="24" t="s">
        <v>31</v>
      </c>
      <c r="H5073" s="25" t="s">
        <v>17034</v>
      </c>
      <c r="I5073" s="24"/>
      <c r="J5073" s="24" t="s">
        <v>3048</v>
      </c>
      <c r="K5073" s="26">
        <v>46119</v>
      </c>
      <c r="L5073" s="26">
        <v>45282</v>
      </c>
      <c r="M5073" s="26">
        <v>46122</v>
      </c>
      <c r="N5073" s="24"/>
      <c r="O5073" s="26">
        <v>46122</v>
      </c>
      <c r="P5073" s="24" t="s">
        <v>3215</v>
      </c>
      <c r="Q5073" s="24" t="s">
        <v>3216</v>
      </c>
      <c r="R5073" s="24" t="s">
        <v>988</v>
      </c>
    </row>
    <row r="5074" spans="1:18" ht="66.599999999999994">
      <c r="A5074" s="24">
        <v>5073</v>
      </c>
      <c r="B5074" s="24" t="s">
        <v>17035</v>
      </c>
      <c r="C5074" s="29">
        <v>202647046152</v>
      </c>
      <c r="D5074" s="24" t="s">
        <v>31</v>
      </c>
      <c r="E5074" s="24" t="s">
        <v>17036</v>
      </c>
      <c r="F5074" s="24" t="s">
        <v>3091</v>
      </c>
      <c r="G5074" s="24" t="s">
        <v>31</v>
      </c>
      <c r="H5074" s="25" t="s">
        <v>17037</v>
      </c>
      <c r="I5074" s="24"/>
      <c r="J5074" s="24" t="s">
        <v>3048</v>
      </c>
      <c r="K5074" s="26">
        <v>46119</v>
      </c>
      <c r="L5074" s="26">
        <v>46122</v>
      </c>
      <c r="M5074" s="26">
        <v>46122</v>
      </c>
      <c r="N5074" s="24"/>
      <c r="O5074" s="26">
        <v>46122</v>
      </c>
      <c r="P5074" s="24" t="s">
        <v>3098</v>
      </c>
      <c r="Q5074" s="24" t="s">
        <v>3099</v>
      </c>
      <c r="R5074" s="24" t="s">
        <v>988</v>
      </c>
    </row>
    <row r="5075" spans="1:18" ht="40.200000000000003">
      <c r="A5075" s="24">
        <v>5074</v>
      </c>
      <c r="B5075" s="24" t="s">
        <v>17038</v>
      </c>
      <c r="C5075" s="29">
        <v>202647046157</v>
      </c>
      <c r="D5075" s="24" t="s">
        <v>31</v>
      </c>
      <c r="E5075" s="24" t="s">
        <v>17039</v>
      </c>
      <c r="F5075" s="24" t="s">
        <v>3091</v>
      </c>
      <c r="G5075" s="24" t="s">
        <v>31</v>
      </c>
      <c r="H5075" s="25" t="s">
        <v>17040</v>
      </c>
      <c r="I5075" s="24"/>
      <c r="J5075" s="24" t="s">
        <v>3048</v>
      </c>
      <c r="K5075" s="26">
        <v>46119</v>
      </c>
      <c r="L5075" s="26">
        <v>45293</v>
      </c>
      <c r="M5075" s="26">
        <v>46122</v>
      </c>
      <c r="N5075" s="24"/>
      <c r="O5075" s="26">
        <v>46122</v>
      </c>
      <c r="P5075" s="24" t="s">
        <v>4022</v>
      </c>
      <c r="Q5075" s="24" t="s">
        <v>3104</v>
      </c>
      <c r="R5075" s="24" t="s">
        <v>988</v>
      </c>
    </row>
    <row r="5076" spans="1:18" ht="53.4">
      <c r="A5076" s="24">
        <v>5075</v>
      </c>
      <c r="B5076" s="24" t="s">
        <v>17041</v>
      </c>
      <c r="C5076" s="29">
        <v>202647046099</v>
      </c>
      <c r="D5076" s="24" t="s">
        <v>31</v>
      </c>
      <c r="E5076" s="24" t="s">
        <v>17042</v>
      </c>
      <c r="F5076" s="24" t="s">
        <v>3091</v>
      </c>
      <c r="G5076" s="24" t="s">
        <v>31</v>
      </c>
      <c r="H5076" s="25" t="s">
        <v>17043</v>
      </c>
      <c r="I5076" s="24"/>
      <c r="J5076" s="24" t="s">
        <v>3048</v>
      </c>
      <c r="K5076" s="26">
        <v>46119</v>
      </c>
      <c r="L5076" s="26">
        <v>45274</v>
      </c>
      <c r="M5076" s="26">
        <v>46122</v>
      </c>
      <c r="N5076" s="24"/>
      <c r="O5076" s="26">
        <v>46122</v>
      </c>
      <c r="P5076" s="24" t="s">
        <v>3098</v>
      </c>
      <c r="Q5076" s="24" t="s">
        <v>3099</v>
      </c>
      <c r="R5076" s="24" t="s">
        <v>988</v>
      </c>
    </row>
    <row r="5077" spans="1:18" ht="53.4">
      <c r="A5077" s="24">
        <v>5076</v>
      </c>
      <c r="B5077" s="24" t="s">
        <v>2627</v>
      </c>
      <c r="C5077" s="29">
        <v>202641046691</v>
      </c>
      <c r="D5077" s="24" t="s">
        <v>44</v>
      </c>
      <c r="E5077" s="24" t="s">
        <v>2628</v>
      </c>
      <c r="F5077" s="24" t="s">
        <v>3052</v>
      </c>
      <c r="G5077" s="24" t="s">
        <v>3408</v>
      </c>
      <c r="H5077" s="25" t="s">
        <v>17044</v>
      </c>
      <c r="I5077" s="24" t="s">
        <v>3152</v>
      </c>
      <c r="J5077" s="24" t="s">
        <v>3334</v>
      </c>
      <c r="K5077" s="26">
        <v>46118</v>
      </c>
      <c r="L5077" s="26">
        <v>46123</v>
      </c>
      <c r="M5077" s="26">
        <v>46123</v>
      </c>
      <c r="N5077" s="26">
        <v>47068</v>
      </c>
      <c r="O5077" s="24"/>
      <c r="P5077" s="24" t="s">
        <v>3098</v>
      </c>
      <c r="Q5077" s="24" t="s">
        <v>3099</v>
      </c>
      <c r="R5077" s="24" t="s">
        <v>968</v>
      </c>
    </row>
    <row r="5078" spans="1:18" ht="66.599999999999994">
      <c r="A5078" s="24">
        <v>5077</v>
      </c>
      <c r="B5078" s="24" t="s">
        <v>2625</v>
      </c>
      <c r="C5078" s="29">
        <v>202641046688</v>
      </c>
      <c r="D5078" s="24" t="s">
        <v>44</v>
      </c>
      <c r="E5078" s="24" t="s">
        <v>2626</v>
      </c>
      <c r="F5078" s="24" t="s">
        <v>3052</v>
      </c>
      <c r="G5078" s="24" t="s">
        <v>3408</v>
      </c>
      <c r="H5078" s="25" t="s">
        <v>17045</v>
      </c>
      <c r="I5078" s="24" t="s">
        <v>3152</v>
      </c>
      <c r="J5078" s="24" t="s">
        <v>3334</v>
      </c>
      <c r="K5078" s="26">
        <v>46118</v>
      </c>
      <c r="L5078" s="26">
        <v>46123</v>
      </c>
      <c r="M5078" s="26">
        <v>46123</v>
      </c>
      <c r="N5078" s="26">
        <v>47068</v>
      </c>
      <c r="O5078" s="24"/>
      <c r="P5078" s="24" t="s">
        <v>3968</v>
      </c>
      <c r="Q5078" s="24" t="s">
        <v>3969</v>
      </c>
      <c r="R5078" s="24" t="s">
        <v>968</v>
      </c>
    </row>
    <row r="5079" spans="1:18" ht="53.4">
      <c r="A5079" s="24">
        <v>5078</v>
      </c>
      <c r="B5079" s="24" t="s">
        <v>17046</v>
      </c>
      <c r="C5079" s="29">
        <v>202617046931</v>
      </c>
      <c r="D5079" s="24" t="s">
        <v>482</v>
      </c>
      <c r="E5079" s="24" t="s">
        <v>17047</v>
      </c>
      <c r="F5079" s="24" t="s">
        <v>3394</v>
      </c>
      <c r="G5079" s="24" t="s">
        <v>17048</v>
      </c>
      <c r="H5079" s="25" t="s">
        <v>17049</v>
      </c>
      <c r="I5079" s="24"/>
      <c r="J5079" s="24" t="s">
        <v>3048</v>
      </c>
      <c r="K5079" s="26">
        <v>46105</v>
      </c>
      <c r="L5079" s="26">
        <v>45204</v>
      </c>
      <c r="M5079" s="26">
        <v>46125</v>
      </c>
      <c r="N5079" s="24"/>
      <c r="O5079" s="26">
        <v>46127</v>
      </c>
      <c r="P5079" s="24" t="s">
        <v>3305</v>
      </c>
      <c r="Q5079" s="24" t="s">
        <v>3306</v>
      </c>
      <c r="R5079" s="24" t="s">
        <v>988</v>
      </c>
    </row>
    <row r="5080" spans="1:18" ht="40.200000000000003">
      <c r="A5080" s="24">
        <v>5079</v>
      </c>
      <c r="B5080" s="24" t="s">
        <v>17050</v>
      </c>
      <c r="C5080" s="29">
        <v>202617046928</v>
      </c>
      <c r="D5080" s="24" t="s">
        <v>245</v>
      </c>
      <c r="E5080" s="24" t="s">
        <v>17051</v>
      </c>
      <c r="F5080" s="24" t="s">
        <v>3059</v>
      </c>
      <c r="G5080" s="24" t="s">
        <v>17052</v>
      </c>
      <c r="H5080" s="25" t="s">
        <v>17053</v>
      </c>
      <c r="I5080" s="24"/>
      <c r="J5080" s="24" t="s">
        <v>3048</v>
      </c>
      <c r="K5080" s="26">
        <v>46107</v>
      </c>
      <c r="L5080" s="26">
        <v>45212</v>
      </c>
      <c r="M5080" s="26">
        <v>46125</v>
      </c>
      <c r="N5080" s="24"/>
      <c r="O5080" s="26">
        <v>46125</v>
      </c>
      <c r="P5080" s="24" t="s">
        <v>3055</v>
      </c>
      <c r="Q5080" s="24" t="s">
        <v>3056</v>
      </c>
      <c r="R5080" s="24" t="s">
        <v>988</v>
      </c>
    </row>
    <row r="5081" spans="1:18" ht="40.200000000000003">
      <c r="A5081" s="24">
        <v>5080</v>
      </c>
      <c r="B5081" s="24" t="s">
        <v>17054</v>
      </c>
      <c r="C5081" s="29">
        <v>202617047105</v>
      </c>
      <c r="D5081" s="24" t="s">
        <v>303</v>
      </c>
      <c r="E5081" s="24" t="s">
        <v>17055</v>
      </c>
      <c r="F5081" s="24" t="s">
        <v>3059</v>
      </c>
      <c r="G5081" s="24" t="s">
        <v>17056</v>
      </c>
      <c r="H5081" s="25" t="s">
        <v>17057</v>
      </c>
      <c r="I5081" s="24"/>
      <c r="J5081" s="24" t="s">
        <v>3048</v>
      </c>
      <c r="K5081" s="26">
        <v>46066</v>
      </c>
      <c r="L5081" s="26">
        <v>45183</v>
      </c>
      <c r="M5081" s="26">
        <v>46125</v>
      </c>
      <c r="N5081" s="24"/>
      <c r="O5081" s="26">
        <v>46125</v>
      </c>
      <c r="P5081" s="24" t="s">
        <v>3158</v>
      </c>
      <c r="Q5081" s="24" t="s">
        <v>3159</v>
      </c>
      <c r="R5081" s="24" t="s">
        <v>988</v>
      </c>
    </row>
    <row r="5082" spans="1:18" ht="27">
      <c r="A5082" s="24">
        <v>5081</v>
      </c>
      <c r="B5082" s="24" t="s">
        <v>17058</v>
      </c>
      <c r="C5082" s="29">
        <v>202617047167</v>
      </c>
      <c r="D5082" s="24" t="s">
        <v>164</v>
      </c>
      <c r="E5082" s="24" t="s">
        <v>17059</v>
      </c>
      <c r="F5082" s="24" t="s">
        <v>3302</v>
      </c>
      <c r="G5082" s="24" t="s">
        <v>3303</v>
      </c>
      <c r="H5082" s="25" t="s">
        <v>17060</v>
      </c>
      <c r="I5082" s="24"/>
      <c r="J5082" s="24" t="s">
        <v>3048</v>
      </c>
      <c r="K5082" s="26">
        <v>46105</v>
      </c>
      <c r="L5082" s="26">
        <v>45211</v>
      </c>
      <c r="M5082" s="26">
        <v>46125</v>
      </c>
      <c r="N5082" s="24"/>
      <c r="O5082" s="26">
        <v>46125</v>
      </c>
      <c r="P5082" s="24" t="s">
        <v>3220</v>
      </c>
      <c r="Q5082" s="24" t="s">
        <v>3221</v>
      </c>
      <c r="R5082" s="24" t="s">
        <v>988</v>
      </c>
    </row>
    <row r="5083" spans="1:18" ht="40.200000000000003">
      <c r="A5083" s="24">
        <v>5082</v>
      </c>
      <c r="B5083" s="24" t="s">
        <v>17061</v>
      </c>
      <c r="C5083" s="29">
        <v>202617046874</v>
      </c>
      <c r="D5083" s="24" t="s">
        <v>35</v>
      </c>
      <c r="E5083" s="24" t="s">
        <v>17062</v>
      </c>
      <c r="F5083" s="24" t="s">
        <v>3091</v>
      </c>
      <c r="G5083" s="24" t="s">
        <v>3213</v>
      </c>
      <c r="H5083" s="25" t="s">
        <v>17063</v>
      </c>
      <c r="I5083" s="24"/>
      <c r="J5083" s="24" t="s">
        <v>3048</v>
      </c>
      <c r="K5083" s="26">
        <v>46123</v>
      </c>
      <c r="L5083" s="26">
        <v>45182</v>
      </c>
      <c r="M5083" s="26">
        <v>46125</v>
      </c>
      <c r="N5083" s="24"/>
      <c r="O5083" s="26">
        <v>46125</v>
      </c>
      <c r="P5083" s="24" t="s">
        <v>3114</v>
      </c>
      <c r="Q5083" s="24" t="s">
        <v>3094</v>
      </c>
      <c r="R5083" s="24" t="s">
        <v>988</v>
      </c>
    </row>
    <row r="5084" spans="1:18" ht="40.200000000000003">
      <c r="A5084" s="24">
        <v>5083</v>
      </c>
      <c r="B5084" s="24" t="s">
        <v>17064</v>
      </c>
      <c r="C5084" s="29">
        <v>202647047098</v>
      </c>
      <c r="D5084" s="24" t="s">
        <v>35</v>
      </c>
      <c r="E5084" s="24" t="s">
        <v>17065</v>
      </c>
      <c r="F5084" s="24" t="s">
        <v>3091</v>
      </c>
      <c r="G5084" s="24" t="s">
        <v>3213</v>
      </c>
      <c r="H5084" s="25" t="s">
        <v>17066</v>
      </c>
      <c r="I5084" s="24"/>
      <c r="J5084" s="24" t="s">
        <v>3048</v>
      </c>
      <c r="K5084" s="26">
        <v>46097</v>
      </c>
      <c r="L5084" s="26">
        <v>45183</v>
      </c>
      <c r="M5084" s="26">
        <v>46125</v>
      </c>
      <c r="N5084" s="24"/>
      <c r="O5084" s="26">
        <v>46125</v>
      </c>
      <c r="P5084" s="24" t="s">
        <v>3272</v>
      </c>
      <c r="Q5084" s="24" t="s">
        <v>3273</v>
      </c>
      <c r="R5084" s="24" t="s">
        <v>988</v>
      </c>
    </row>
    <row r="5085" spans="1:18" ht="27">
      <c r="A5085" s="24">
        <v>5084</v>
      </c>
      <c r="B5085" s="24" t="s">
        <v>17067</v>
      </c>
      <c r="C5085" s="29">
        <v>202617047313</v>
      </c>
      <c r="D5085" s="24" t="s">
        <v>204</v>
      </c>
      <c r="E5085" s="24" t="s">
        <v>17068</v>
      </c>
      <c r="F5085" s="24" t="s">
        <v>3066</v>
      </c>
      <c r="G5085" s="24" t="s">
        <v>3319</v>
      </c>
      <c r="H5085" s="25" t="s">
        <v>17069</v>
      </c>
      <c r="I5085" s="24"/>
      <c r="J5085" s="24" t="s">
        <v>3048</v>
      </c>
      <c r="K5085" s="26">
        <v>46024</v>
      </c>
      <c r="L5085" s="26">
        <v>45266</v>
      </c>
      <c r="M5085" s="26">
        <v>46125</v>
      </c>
      <c r="N5085" s="24"/>
      <c r="O5085" s="26">
        <v>46125</v>
      </c>
      <c r="P5085" s="24" t="s">
        <v>3173</v>
      </c>
      <c r="Q5085" s="24" t="s">
        <v>3174</v>
      </c>
      <c r="R5085" s="24" t="s">
        <v>988</v>
      </c>
    </row>
    <row r="5086" spans="1:18" ht="40.200000000000003">
      <c r="A5086" s="24">
        <v>5085</v>
      </c>
      <c r="B5086" s="24" t="s">
        <v>17070</v>
      </c>
      <c r="C5086" s="29">
        <v>202617047053</v>
      </c>
      <c r="D5086" s="24" t="s">
        <v>36</v>
      </c>
      <c r="E5086" s="24" t="s">
        <v>17071</v>
      </c>
      <c r="F5086" s="24" t="s">
        <v>3091</v>
      </c>
      <c r="G5086" s="24" t="s">
        <v>3139</v>
      </c>
      <c r="H5086" s="25" t="s">
        <v>17072</v>
      </c>
      <c r="I5086" s="24"/>
      <c r="J5086" s="24" t="s">
        <v>3048</v>
      </c>
      <c r="K5086" s="26">
        <v>46114</v>
      </c>
      <c r="L5086" s="26">
        <v>45183</v>
      </c>
      <c r="M5086" s="26">
        <v>46125</v>
      </c>
      <c r="N5086" s="24"/>
      <c r="O5086" s="26">
        <v>46125</v>
      </c>
      <c r="P5086" s="24" t="s">
        <v>3634</v>
      </c>
      <c r="Q5086" s="24" t="s">
        <v>3322</v>
      </c>
      <c r="R5086" s="24" t="s">
        <v>988</v>
      </c>
    </row>
    <row r="5087" spans="1:18" ht="40.200000000000003">
      <c r="A5087" s="24">
        <v>5086</v>
      </c>
      <c r="B5087" s="24" t="s">
        <v>17073</v>
      </c>
      <c r="C5087" s="29">
        <v>202617047092</v>
      </c>
      <c r="D5087" s="24" t="s">
        <v>32</v>
      </c>
      <c r="E5087" s="24" t="s">
        <v>17074</v>
      </c>
      <c r="F5087" s="24" t="s">
        <v>3066</v>
      </c>
      <c r="G5087" s="24" t="s">
        <v>3067</v>
      </c>
      <c r="H5087" s="25" t="s">
        <v>17075</v>
      </c>
      <c r="I5087" s="24"/>
      <c r="J5087" s="24" t="s">
        <v>3048</v>
      </c>
      <c r="K5087" s="26">
        <v>46119</v>
      </c>
      <c r="L5087" s="26">
        <v>45317</v>
      </c>
      <c r="M5087" s="26">
        <v>46125</v>
      </c>
      <c r="N5087" s="24"/>
      <c r="O5087" s="26">
        <v>46125</v>
      </c>
      <c r="P5087" s="24" t="s">
        <v>3173</v>
      </c>
      <c r="Q5087" s="24" t="s">
        <v>3174</v>
      </c>
      <c r="R5087" s="24" t="s">
        <v>988</v>
      </c>
    </row>
    <row r="5088" spans="1:18" ht="40.200000000000003">
      <c r="A5088" s="24">
        <v>5087</v>
      </c>
      <c r="B5088" s="24" t="s">
        <v>17076</v>
      </c>
      <c r="C5088" s="29">
        <v>202647047292</v>
      </c>
      <c r="D5088" s="24" t="s">
        <v>356</v>
      </c>
      <c r="E5088" s="24" t="s">
        <v>17077</v>
      </c>
      <c r="F5088" s="24" t="s">
        <v>3302</v>
      </c>
      <c r="G5088" s="24" t="s">
        <v>3786</v>
      </c>
      <c r="H5088" s="25" t="s">
        <v>17078</v>
      </c>
      <c r="I5088" s="24"/>
      <c r="J5088" s="24" t="s">
        <v>3048</v>
      </c>
      <c r="K5088" s="26">
        <v>46072</v>
      </c>
      <c r="L5088" s="26">
        <v>45226</v>
      </c>
      <c r="M5088" s="26">
        <v>46125</v>
      </c>
      <c r="N5088" s="24"/>
      <c r="O5088" s="26">
        <v>46125</v>
      </c>
      <c r="P5088" s="24" t="s">
        <v>5146</v>
      </c>
      <c r="Q5088" s="24" t="s">
        <v>5147</v>
      </c>
      <c r="R5088" s="24" t="s">
        <v>988</v>
      </c>
    </row>
    <row r="5089" spans="1:18" ht="66.599999999999994">
      <c r="A5089" s="24">
        <v>5088</v>
      </c>
      <c r="B5089" s="24" t="s">
        <v>925</v>
      </c>
      <c r="C5089" s="29">
        <v>202644047309</v>
      </c>
      <c r="D5089" s="24" t="s">
        <v>169</v>
      </c>
      <c r="E5089" s="24" t="s">
        <v>926</v>
      </c>
      <c r="F5089" s="24" t="s">
        <v>3045</v>
      </c>
      <c r="G5089" s="24" t="s">
        <v>169</v>
      </c>
      <c r="H5089" s="25" t="s">
        <v>17079</v>
      </c>
      <c r="I5089" s="24"/>
      <c r="J5089" s="24" t="s">
        <v>3334</v>
      </c>
      <c r="K5089" s="26">
        <v>46119</v>
      </c>
      <c r="L5089" s="26">
        <v>45772</v>
      </c>
      <c r="M5089" s="26">
        <v>46125</v>
      </c>
      <c r="N5089" s="26">
        <v>46716</v>
      </c>
      <c r="O5089" s="24"/>
      <c r="P5089" s="24" t="s">
        <v>3168</v>
      </c>
      <c r="Q5089" s="24" t="s">
        <v>3050</v>
      </c>
      <c r="R5089" s="24" t="s">
        <v>650</v>
      </c>
    </row>
    <row r="5090" spans="1:18" ht="53.4">
      <c r="A5090" s="24">
        <v>5089</v>
      </c>
      <c r="B5090" s="24" t="s">
        <v>2629</v>
      </c>
      <c r="C5090" s="29">
        <v>202641047017</v>
      </c>
      <c r="D5090" s="24" t="s">
        <v>534</v>
      </c>
      <c r="E5090" s="24" t="s">
        <v>649</v>
      </c>
      <c r="F5090" s="24" t="s">
        <v>3052</v>
      </c>
      <c r="G5090" s="24" t="s">
        <v>17080</v>
      </c>
      <c r="H5090" s="25" t="s">
        <v>17081</v>
      </c>
      <c r="I5090" s="24" t="s">
        <v>3152</v>
      </c>
      <c r="J5090" s="24" t="s">
        <v>3048</v>
      </c>
      <c r="K5090" s="26">
        <v>46065</v>
      </c>
      <c r="L5090" s="26">
        <v>46125</v>
      </c>
      <c r="M5090" s="26">
        <v>46125</v>
      </c>
      <c r="N5090" s="26">
        <v>47070</v>
      </c>
      <c r="O5090" s="24"/>
      <c r="P5090" s="24" t="s">
        <v>3192</v>
      </c>
      <c r="Q5090" s="24" t="s">
        <v>3193</v>
      </c>
      <c r="R5090" s="24" t="s">
        <v>968</v>
      </c>
    </row>
    <row r="5091" spans="1:18" ht="53.4">
      <c r="A5091" s="24">
        <v>5090</v>
      </c>
      <c r="B5091" s="24" t="s">
        <v>17082</v>
      </c>
      <c r="C5091" s="29">
        <v>202641046983</v>
      </c>
      <c r="D5091" s="24" t="s">
        <v>101</v>
      </c>
      <c r="E5091" s="24" t="s">
        <v>17083</v>
      </c>
      <c r="F5091" s="24" t="s">
        <v>3059</v>
      </c>
      <c r="G5091" s="24" t="s">
        <v>426</v>
      </c>
      <c r="H5091" s="25" t="s">
        <v>17084</v>
      </c>
      <c r="I5091" s="24" t="s">
        <v>23</v>
      </c>
      <c r="J5091" s="24" t="s">
        <v>3048</v>
      </c>
      <c r="K5091" s="26">
        <v>46114</v>
      </c>
      <c r="L5091" s="26">
        <v>46125</v>
      </c>
      <c r="M5091" s="26">
        <v>46125</v>
      </c>
      <c r="N5091" s="24"/>
      <c r="O5091" s="26">
        <v>46125</v>
      </c>
      <c r="P5091" s="24" t="s">
        <v>3272</v>
      </c>
      <c r="Q5091" s="24" t="s">
        <v>3273</v>
      </c>
      <c r="R5091" s="24" t="s">
        <v>988</v>
      </c>
    </row>
    <row r="5092" spans="1:18" ht="53.4">
      <c r="A5092" s="24">
        <v>5091</v>
      </c>
      <c r="B5092" s="24" t="s">
        <v>17085</v>
      </c>
      <c r="C5092" s="29">
        <v>202647047197</v>
      </c>
      <c r="D5092" s="24" t="s">
        <v>31</v>
      </c>
      <c r="E5092" s="24" t="s">
        <v>17086</v>
      </c>
      <c r="F5092" s="24" t="s">
        <v>3091</v>
      </c>
      <c r="G5092" s="24" t="s">
        <v>31</v>
      </c>
      <c r="H5092" s="25" t="s">
        <v>17087</v>
      </c>
      <c r="I5092" s="24"/>
      <c r="J5092" s="24" t="s">
        <v>3048</v>
      </c>
      <c r="K5092" s="26">
        <v>46119</v>
      </c>
      <c r="L5092" s="26">
        <v>45279</v>
      </c>
      <c r="M5092" s="26">
        <v>46125</v>
      </c>
      <c r="N5092" s="24"/>
      <c r="O5092" s="26">
        <v>46125</v>
      </c>
      <c r="P5092" s="24" t="s">
        <v>3352</v>
      </c>
      <c r="Q5092" s="24" t="s">
        <v>3216</v>
      </c>
      <c r="R5092" s="24" t="s">
        <v>988</v>
      </c>
    </row>
    <row r="5093" spans="1:18" ht="40.200000000000003">
      <c r="A5093" s="24">
        <v>5092</v>
      </c>
      <c r="B5093" s="24" t="s">
        <v>17088</v>
      </c>
      <c r="C5093" s="29">
        <v>202647047048</v>
      </c>
      <c r="D5093" s="24" t="s">
        <v>31</v>
      </c>
      <c r="E5093" s="24" t="s">
        <v>17089</v>
      </c>
      <c r="F5093" s="24" t="s">
        <v>3091</v>
      </c>
      <c r="G5093" s="24" t="s">
        <v>31</v>
      </c>
      <c r="H5093" s="25" t="s">
        <v>17090</v>
      </c>
      <c r="I5093" s="24"/>
      <c r="J5093" s="24" t="s">
        <v>3048</v>
      </c>
      <c r="K5093" s="26">
        <v>46119</v>
      </c>
      <c r="L5093" s="26">
        <v>45279</v>
      </c>
      <c r="M5093" s="26">
        <v>46125</v>
      </c>
      <c r="N5093" s="24"/>
      <c r="O5093" s="26">
        <v>46125</v>
      </c>
      <c r="P5093" s="24" t="s">
        <v>3272</v>
      </c>
      <c r="Q5093" s="24" t="s">
        <v>3273</v>
      </c>
      <c r="R5093" s="24" t="s">
        <v>988</v>
      </c>
    </row>
    <row r="5094" spans="1:18" ht="27">
      <c r="A5094" s="24">
        <v>5093</v>
      </c>
      <c r="B5094" s="24" t="s">
        <v>17091</v>
      </c>
      <c r="C5094" s="29">
        <v>202647047097</v>
      </c>
      <c r="D5094" s="24" t="s">
        <v>31</v>
      </c>
      <c r="E5094" s="24" t="s">
        <v>17092</v>
      </c>
      <c r="F5094" s="24" t="s">
        <v>3091</v>
      </c>
      <c r="G5094" s="24" t="s">
        <v>31</v>
      </c>
      <c r="H5094" s="25" t="s">
        <v>17093</v>
      </c>
      <c r="I5094" s="24"/>
      <c r="J5094" s="24" t="s">
        <v>3048</v>
      </c>
      <c r="K5094" s="26">
        <v>46119</v>
      </c>
      <c r="L5094" s="26">
        <v>45289</v>
      </c>
      <c r="M5094" s="26">
        <v>46125</v>
      </c>
      <c r="N5094" s="24"/>
      <c r="O5094" s="26">
        <v>46125</v>
      </c>
      <c r="P5094" s="24" t="s">
        <v>3215</v>
      </c>
      <c r="Q5094" s="24" t="s">
        <v>3216</v>
      </c>
      <c r="R5094" s="24" t="s">
        <v>988</v>
      </c>
    </row>
    <row r="5095" spans="1:18" ht="40.200000000000003">
      <c r="A5095" s="24">
        <v>5094</v>
      </c>
      <c r="B5095" s="24" t="s">
        <v>17094</v>
      </c>
      <c r="C5095" s="29">
        <v>202647047096</v>
      </c>
      <c r="D5095" s="24" t="s">
        <v>31</v>
      </c>
      <c r="E5095" s="24" t="s">
        <v>17095</v>
      </c>
      <c r="F5095" s="24" t="s">
        <v>3091</v>
      </c>
      <c r="G5095" s="24" t="s">
        <v>31</v>
      </c>
      <c r="H5095" s="25" t="s">
        <v>17096</v>
      </c>
      <c r="I5095" s="24"/>
      <c r="J5095" s="24" t="s">
        <v>3048</v>
      </c>
      <c r="K5095" s="26">
        <v>46119</v>
      </c>
      <c r="L5095" s="26">
        <v>45288</v>
      </c>
      <c r="M5095" s="26">
        <v>46125</v>
      </c>
      <c r="N5095" s="24"/>
      <c r="O5095" s="26">
        <v>46125</v>
      </c>
      <c r="P5095" s="24" t="s">
        <v>5146</v>
      </c>
      <c r="Q5095" s="24" t="s">
        <v>5147</v>
      </c>
      <c r="R5095" s="24" t="s">
        <v>988</v>
      </c>
    </row>
    <row r="5096" spans="1:18" ht="27">
      <c r="A5096" s="24">
        <v>5095</v>
      </c>
      <c r="B5096" s="24" t="s">
        <v>17097</v>
      </c>
      <c r="C5096" s="29">
        <v>202617046902</v>
      </c>
      <c r="D5096" s="24" t="s">
        <v>179</v>
      </c>
      <c r="E5096" s="24" t="s">
        <v>17098</v>
      </c>
      <c r="F5096" s="24" t="s">
        <v>3045</v>
      </c>
      <c r="G5096" s="24" t="s">
        <v>5703</v>
      </c>
      <c r="H5096" s="25" t="s">
        <v>17099</v>
      </c>
      <c r="I5096" s="24"/>
      <c r="J5096" s="24" t="s">
        <v>3048</v>
      </c>
      <c r="K5096" s="26">
        <v>46114</v>
      </c>
      <c r="L5096" s="26">
        <v>45182</v>
      </c>
      <c r="M5096" s="26">
        <v>46125</v>
      </c>
      <c r="N5096" s="24"/>
      <c r="O5096" s="26">
        <v>46125</v>
      </c>
      <c r="P5096" s="24" t="s">
        <v>3397</v>
      </c>
      <c r="Q5096" s="24" t="s">
        <v>3398</v>
      </c>
      <c r="R5096" s="24" t="s">
        <v>988</v>
      </c>
    </row>
    <row r="5097" spans="1:18" ht="27">
      <c r="A5097" s="24">
        <v>5096</v>
      </c>
      <c r="B5097" s="24" t="s">
        <v>17100</v>
      </c>
      <c r="C5097" s="29">
        <v>202617046899</v>
      </c>
      <c r="D5097" s="24" t="s">
        <v>179</v>
      </c>
      <c r="E5097" s="24" t="s">
        <v>17101</v>
      </c>
      <c r="F5097" s="24" t="s">
        <v>3045</v>
      </c>
      <c r="G5097" s="24" t="s">
        <v>5703</v>
      </c>
      <c r="H5097" s="25" t="s">
        <v>17102</v>
      </c>
      <c r="I5097" s="24"/>
      <c r="J5097" s="24" t="s">
        <v>3048</v>
      </c>
      <c r="K5097" s="26">
        <v>46114</v>
      </c>
      <c r="L5097" s="26">
        <v>45182</v>
      </c>
      <c r="M5097" s="26">
        <v>46125</v>
      </c>
      <c r="N5097" s="24"/>
      <c r="O5097" s="26">
        <v>46125</v>
      </c>
      <c r="P5097" s="24" t="s">
        <v>3397</v>
      </c>
      <c r="Q5097" s="24" t="s">
        <v>3398</v>
      </c>
      <c r="R5097" s="24" t="s">
        <v>988</v>
      </c>
    </row>
    <row r="5098" spans="1:18" ht="40.200000000000003">
      <c r="A5098" s="24">
        <v>5097</v>
      </c>
      <c r="B5098" s="24" t="s">
        <v>17103</v>
      </c>
      <c r="C5098" s="29">
        <v>202647047256</v>
      </c>
      <c r="D5098" s="24" t="s">
        <v>93</v>
      </c>
      <c r="E5098" s="24" t="s">
        <v>17104</v>
      </c>
      <c r="F5098" s="24" t="s">
        <v>3091</v>
      </c>
      <c r="G5098" s="24" t="s">
        <v>5199</v>
      </c>
      <c r="H5098" s="25" t="s">
        <v>17105</v>
      </c>
      <c r="I5098" s="24"/>
      <c r="J5098" s="24" t="s">
        <v>3048</v>
      </c>
      <c r="K5098" s="26">
        <v>46093</v>
      </c>
      <c r="L5098" s="26">
        <v>45183</v>
      </c>
      <c r="M5098" s="26">
        <v>46125</v>
      </c>
      <c r="N5098" s="24"/>
      <c r="O5098" s="26">
        <v>46125</v>
      </c>
      <c r="P5098" s="24" t="s">
        <v>3120</v>
      </c>
      <c r="Q5098" s="24" t="s">
        <v>3121</v>
      </c>
      <c r="R5098" s="24" t="s">
        <v>988</v>
      </c>
    </row>
    <row r="5099" spans="1:18" ht="40.200000000000003">
      <c r="A5099" s="24">
        <v>5098</v>
      </c>
      <c r="B5099" s="24" t="s">
        <v>2632</v>
      </c>
      <c r="C5099" s="29">
        <v>202611047546</v>
      </c>
      <c r="D5099" s="24" t="s">
        <v>33</v>
      </c>
      <c r="E5099" s="24" t="s">
        <v>2633</v>
      </c>
      <c r="F5099" s="24" t="s">
        <v>3052</v>
      </c>
      <c r="G5099" s="24" t="s">
        <v>3319</v>
      </c>
      <c r="H5099" s="25" t="s">
        <v>17106</v>
      </c>
      <c r="I5099" s="24" t="s">
        <v>3152</v>
      </c>
      <c r="J5099" s="24" t="s">
        <v>3048</v>
      </c>
      <c r="K5099" s="26">
        <v>46000</v>
      </c>
      <c r="L5099" s="26">
        <v>46126</v>
      </c>
      <c r="M5099" s="26">
        <v>46126</v>
      </c>
      <c r="N5099" s="26">
        <v>47071</v>
      </c>
      <c r="O5099" s="24"/>
      <c r="P5099" s="24" t="s">
        <v>3049</v>
      </c>
      <c r="Q5099" s="24" t="s">
        <v>3050</v>
      </c>
      <c r="R5099" s="24" t="s">
        <v>968</v>
      </c>
    </row>
    <row r="5100" spans="1:18" ht="53.4">
      <c r="A5100" s="24">
        <v>5099</v>
      </c>
      <c r="B5100" s="24" t="s">
        <v>17107</v>
      </c>
      <c r="C5100" s="29">
        <v>202611047464</v>
      </c>
      <c r="D5100" s="24" t="s">
        <v>33</v>
      </c>
      <c r="E5100" s="24" t="s">
        <v>17108</v>
      </c>
      <c r="F5100" s="24" t="s">
        <v>3052</v>
      </c>
      <c r="G5100" s="24" t="s">
        <v>3319</v>
      </c>
      <c r="H5100" s="25" t="s">
        <v>17109</v>
      </c>
      <c r="I5100" s="24" t="s">
        <v>23</v>
      </c>
      <c r="J5100" s="24" t="s">
        <v>3048</v>
      </c>
      <c r="K5100" s="26">
        <v>45973</v>
      </c>
      <c r="L5100" s="26">
        <v>46126</v>
      </c>
      <c r="M5100" s="26">
        <v>46126</v>
      </c>
      <c r="N5100" s="24"/>
      <c r="O5100" s="26">
        <v>46126</v>
      </c>
      <c r="P5100" s="24" t="s">
        <v>3049</v>
      </c>
      <c r="Q5100" s="24" t="s">
        <v>3050</v>
      </c>
      <c r="R5100" s="24" t="s">
        <v>988</v>
      </c>
    </row>
    <row r="5101" spans="1:18" ht="40.200000000000003">
      <c r="A5101" s="24">
        <v>5100</v>
      </c>
      <c r="B5101" s="24" t="s">
        <v>2630</v>
      </c>
      <c r="C5101" s="29">
        <v>202611047487</v>
      </c>
      <c r="D5101" s="24" t="s">
        <v>33</v>
      </c>
      <c r="E5101" s="24" t="s">
        <v>2631</v>
      </c>
      <c r="F5101" s="24" t="s">
        <v>3052</v>
      </c>
      <c r="G5101" s="24" t="s">
        <v>3319</v>
      </c>
      <c r="H5101" s="25" t="s">
        <v>17110</v>
      </c>
      <c r="I5101" s="24" t="s">
        <v>3152</v>
      </c>
      <c r="J5101" s="24" t="s">
        <v>3048</v>
      </c>
      <c r="K5101" s="26">
        <v>45995</v>
      </c>
      <c r="L5101" s="26">
        <v>46126</v>
      </c>
      <c r="M5101" s="26">
        <v>46126</v>
      </c>
      <c r="N5101" s="26">
        <v>47071</v>
      </c>
      <c r="O5101" s="24"/>
      <c r="P5101" s="24" t="s">
        <v>3049</v>
      </c>
      <c r="Q5101" s="24" t="s">
        <v>3050</v>
      </c>
      <c r="R5101" s="24" t="s">
        <v>968</v>
      </c>
    </row>
    <row r="5102" spans="1:18" ht="66.599999999999994">
      <c r="A5102" s="24">
        <v>5101</v>
      </c>
      <c r="B5102" s="24" t="s">
        <v>17111</v>
      </c>
      <c r="C5102" s="29">
        <v>202617047375</v>
      </c>
      <c r="D5102" s="24" t="s">
        <v>255</v>
      </c>
      <c r="E5102" s="24" t="s">
        <v>17112</v>
      </c>
      <c r="F5102" s="24" t="s">
        <v>3066</v>
      </c>
      <c r="G5102" s="24" t="s">
        <v>3067</v>
      </c>
      <c r="H5102" s="25" t="s">
        <v>17113</v>
      </c>
      <c r="I5102" s="24"/>
      <c r="J5102" s="24" t="s">
        <v>3048</v>
      </c>
      <c r="K5102" s="26">
        <v>46098</v>
      </c>
      <c r="L5102" s="26">
        <v>45511</v>
      </c>
      <c r="M5102" s="26">
        <v>46126</v>
      </c>
      <c r="N5102" s="24"/>
      <c r="O5102" s="26">
        <v>46126</v>
      </c>
      <c r="P5102" s="24" t="s">
        <v>3233</v>
      </c>
      <c r="Q5102" s="24" t="s">
        <v>3234</v>
      </c>
      <c r="R5102" s="24" t="s">
        <v>988</v>
      </c>
    </row>
    <row r="5103" spans="1:18" ht="40.200000000000003">
      <c r="A5103" s="24">
        <v>5102</v>
      </c>
      <c r="B5103" s="24" t="s">
        <v>17114</v>
      </c>
      <c r="C5103" s="29">
        <v>202647047493</v>
      </c>
      <c r="D5103" s="24" t="s">
        <v>113</v>
      </c>
      <c r="E5103" s="24" t="s">
        <v>17115</v>
      </c>
      <c r="F5103" s="24" t="s">
        <v>3091</v>
      </c>
      <c r="G5103" s="24" t="s">
        <v>8142</v>
      </c>
      <c r="H5103" s="25" t="s">
        <v>17116</v>
      </c>
      <c r="I5103" s="24"/>
      <c r="J5103" s="24" t="s">
        <v>3048</v>
      </c>
      <c r="K5103" s="26">
        <v>46071</v>
      </c>
      <c r="L5103" s="26">
        <v>45184</v>
      </c>
      <c r="M5103" s="26">
        <v>46126</v>
      </c>
      <c r="N5103" s="24"/>
      <c r="O5103" s="26">
        <v>46126</v>
      </c>
      <c r="P5103" s="24" t="s">
        <v>3120</v>
      </c>
      <c r="Q5103" s="24" t="s">
        <v>3121</v>
      </c>
      <c r="R5103" s="24" t="s">
        <v>988</v>
      </c>
    </row>
    <row r="5104" spans="1:18" ht="27">
      <c r="A5104" s="24">
        <v>5103</v>
      </c>
      <c r="B5104" s="24" t="s">
        <v>17117</v>
      </c>
      <c r="C5104" s="29">
        <v>202647047427</v>
      </c>
      <c r="D5104" s="24" t="s">
        <v>144</v>
      </c>
      <c r="E5104" s="24" t="s">
        <v>17118</v>
      </c>
      <c r="F5104" s="24" t="s">
        <v>3059</v>
      </c>
      <c r="G5104" s="24" t="s">
        <v>17119</v>
      </c>
      <c r="H5104" s="25" t="s">
        <v>17120</v>
      </c>
      <c r="I5104" s="24"/>
      <c r="J5104" s="24" t="s">
        <v>3048</v>
      </c>
      <c r="K5104" s="26">
        <v>46091</v>
      </c>
      <c r="L5104" s="26">
        <v>45183</v>
      </c>
      <c r="M5104" s="26">
        <v>46126</v>
      </c>
      <c r="N5104" s="24"/>
      <c r="O5104" s="26">
        <v>46126</v>
      </c>
      <c r="P5104" s="24" t="s">
        <v>3224</v>
      </c>
      <c r="Q5104" s="24" t="s">
        <v>3225</v>
      </c>
      <c r="R5104" s="24" t="s">
        <v>988</v>
      </c>
    </row>
    <row r="5105" spans="1:18" ht="40.200000000000003">
      <c r="A5105" s="24">
        <v>5104</v>
      </c>
      <c r="B5105" s="24" t="s">
        <v>17121</v>
      </c>
      <c r="C5105" s="29">
        <v>202647047429</v>
      </c>
      <c r="D5105" s="24" t="s">
        <v>36</v>
      </c>
      <c r="E5105" s="24" t="s">
        <v>17122</v>
      </c>
      <c r="F5105" s="24" t="s">
        <v>3091</v>
      </c>
      <c r="G5105" s="24" t="s">
        <v>3139</v>
      </c>
      <c r="H5105" s="25" t="s">
        <v>17123</v>
      </c>
      <c r="I5105" s="24"/>
      <c r="J5105" s="24" t="s">
        <v>3048</v>
      </c>
      <c r="K5105" s="26">
        <v>46125</v>
      </c>
      <c r="L5105" s="26">
        <v>45186</v>
      </c>
      <c r="M5105" s="26">
        <v>46126</v>
      </c>
      <c r="N5105" s="24"/>
      <c r="O5105" s="26">
        <v>46126</v>
      </c>
      <c r="P5105" s="24" t="s">
        <v>3321</v>
      </c>
      <c r="Q5105" s="24" t="s">
        <v>3322</v>
      </c>
      <c r="R5105" s="24" t="s">
        <v>988</v>
      </c>
    </row>
    <row r="5106" spans="1:18" ht="53.4">
      <c r="A5106" s="24">
        <v>5105</v>
      </c>
      <c r="B5106" s="24" t="s">
        <v>17124</v>
      </c>
      <c r="C5106" s="29">
        <v>202647047724</v>
      </c>
      <c r="D5106" s="24" t="s">
        <v>36</v>
      </c>
      <c r="E5106" s="24" t="s">
        <v>17125</v>
      </c>
      <c r="F5106" s="24" t="s">
        <v>3091</v>
      </c>
      <c r="G5106" s="24" t="s">
        <v>3139</v>
      </c>
      <c r="H5106" s="25" t="s">
        <v>17126</v>
      </c>
      <c r="I5106" s="24"/>
      <c r="J5106" s="24" t="s">
        <v>3048</v>
      </c>
      <c r="K5106" s="26">
        <v>46125</v>
      </c>
      <c r="L5106" s="26">
        <v>45188</v>
      </c>
      <c r="M5106" s="26">
        <v>46126</v>
      </c>
      <c r="N5106" s="24"/>
      <c r="O5106" s="26">
        <v>46126</v>
      </c>
      <c r="P5106" s="24" t="s">
        <v>3968</v>
      </c>
      <c r="Q5106" s="24" t="s">
        <v>3969</v>
      </c>
      <c r="R5106" s="24" t="s">
        <v>988</v>
      </c>
    </row>
    <row r="5107" spans="1:18" ht="27">
      <c r="A5107" s="24">
        <v>5106</v>
      </c>
      <c r="B5107" s="24" t="s">
        <v>17127</v>
      </c>
      <c r="C5107" s="29">
        <v>202617047377</v>
      </c>
      <c r="D5107" s="24" t="s">
        <v>70</v>
      </c>
      <c r="E5107" s="24" t="s">
        <v>17128</v>
      </c>
      <c r="F5107" s="24" t="s">
        <v>3302</v>
      </c>
      <c r="G5107" s="24" t="s">
        <v>3950</v>
      </c>
      <c r="H5107" s="25" t="s">
        <v>17129</v>
      </c>
      <c r="I5107" s="24"/>
      <c r="J5107" s="24" t="s">
        <v>3048</v>
      </c>
      <c r="K5107" s="26">
        <v>45978</v>
      </c>
      <c r="L5107" s="26">
        <v>45188</v>
      </c>
      <c r="M5107" s="26">
        <v>46126</v>
      </c>
      <c r="N5107" s="24"/>
      <c r="O5107" s="26">
        <v>46126</v>
      </c>
      <c r="P5107" s="24" t="s">
        <v>3075</v>
      </c>
      <c r="Q5107" s="24" t="s">
        <v>3076</v>
      </c>
      <c r="R5107" s="24" t="s">
        <v>988</v>
      </c>
    </row>
    <row r="5108" spans="1:18" ht="27">
      <c r="A5108" s="24">
        <v>5107</v>
      </c>
      <c r="B5108" s="24" t="s">
        <v>17130</v>
      </c>
      <c r="C5108" s="29">
        <v>202647047748</v>
      </c>
      <c r="D5108" s="24" t="s">
        <v>50</v>
      </c>
      <c r="E5108" s="24" t="s">
        <v>17131</v>
      </c>
      <c r="F5108" s="24" t="s">
        <v>3066</v>
      </c>
      <c r="G5108" s="24" t="s">
        <v>3319</v>
      </c>
      <c r="H5108" s="25" t="s">
        <v>17132</v>
      </c>
      <c r="I5108" s="24"/>
      <c r="J5108" s="24" t="s">
        <v>3048</v>
      </c>
      <c r="K5108" s="26">
        <v>46066</v>
      </c>
      <c r="L5108" s="26">
        <v>45188</v>
      </c>
      <c r="M5108" s="26">
        <v>46126</v>
      </c>
      <c r="N5108" s="24"/>
      <c r="O5108" s="26">
        <v>46126</v>
      </c>
      <c r="P5108" s="24" t="s">
        <v>3968</v>
      </c>
      <c r="Q5108" s="24" t="s">
        <v>3969</v>
      </c>
      <c r="R5108" s="24" t="s">
        <v>988</v>
      </c>
    </row>
    <row r="5109" spans="1:18" ht="66.599999999999994">
      <c r="A5109" s="24">
        <v>5108</v>
      </c>
      <c r="B5109" s="24" t="s">
        <v>17133</v>
      </c>
      <c r="C5109" s="29">
        <v>202647047484</v>
      </c>
      <c r="D5109" s="24" t="s">
        <v>169</v>
      </c>
      <c r="E5109" s="24" t="s">
        <v>17134</v>
      </c>
      <c r="F5109" s="24" t="s">
        <v>3045</v>
      </c>
      <c r="G5109" s="24" t="s">
        <v>169</v>
      </c>
      <c r="H5109" s="25" t="s">
        <v>17135</v>
      </c>
      <c r="I5109" s="24"/>
      <c r="J5109" s="24" t="s">
        <v>3334</v>
      </c>
      <c r="K5109" s="26">
        <v>46126</v>
      </c>
      <c r="L5109" s="26">
        <v>45226</v>
      </c>
      <c r="M5109" s="26">
        <v>46126</v>
      </c>
      <c r="N5109" s="24"/>
      <c r="O5109" s="26">
        <v>46156</v>
      </c>
      <c r="P5109" s="24" t="s">
        <v>3968</v>
      </c>
      <c r="Q5109" s="24" t="s">
        <v>3969</v>
      </c>
      <c r="R5109" s="24" t="s">
        <v>988</v>
      </c>
    </row>
    <row r="5110" spans="1:18" ht="106.2">
      <c r="A5110" s="24">
        <v>5109</v>
      </c>
      <c r="B5110" s="24" t="s">
        <v>17136</v>
      </c>
      <c r="C5110" s="29">
        <v>202617047398</v>
      </c>
      <c r="D5110" s="24" t="s">
        <v>215</v>
      </c>
      <c r="E5110" s="24" t="s">
        <v>17137</v>
      </c>
      <c r="F5110" s="24" t="s">
        <v>3312</v>
      </c>
      <c r="G5110" s="24" t="s">
        <v>215</v>
      </c>
      <c r="H5110" s="25" t="s">
        <v>17138</v>
      </c>
      <c r="I5110" s="24"/>
      <c r="J5110" s="24" t="s">
        <v>3048</v>
      </c>
      <c r="K5110" s="26">
        <v>46065</v>
      </c>
      <c r="L5110" s="26">
        <v>45194</v>
      </c>
      <c r="M5110" s="26">
        <v>46126</v>
      </c>
      <c r="N5110" s="24"/>
      <c r="O5110" s="26">
        <v>46126</v>
      </c>
      <c r="P5110" s="24" t="s">
        <v>3204</v>
      </c>
      <c r="Q5110" s="24" t="s">
        <v>3205</v>
      </c>
      <c r="R5110" s="24" t="s">
        <v>988</v>
      </c>
    </row>
    <row r="5111" spans="1:18" ht="27">
      <c r="A5111" s="24">
        <v>5110</v>
      </c>
      <c r="B5111" s="24" t="s">
        <v>17139</v>
      </c>
      <c r="C5111" s="29">
        <v>202617047489</v>
      </c>
      <c r="D5111" s="24" t="s">
        <v>89</v>
      </c>
      <c r="E5111" s="24" t="s">
        <v>17140</v>
      </c>
      <c r="F5111" s="24" t="s">
        <v>3091</v>
      </c>
      <c r="G5111" s="24" t="s">
        <v>10067</v>
      </c>
      <c r="H5111" s="25" t="s">
        <v>17141</v>
      </c>
      <c r="I5111" s="24"/>
      <c r="J5111" s="24" t="s">
        <v>3048</v>
      </c>
      <c r="K5111" s="26">
        <v>46118</v>
      </c>
      <c r="L5111" s="26">
        <v>45238</v>
      </c>
      <c r="M5111" s="26">
        <v>46126</v>
      </c>
      <c r="N5111" s="24"/>
      <c r="O5111" s="26">
        <v>46126</v>
      </c>
      <c r="P5111" s="24" t="s">
        <v>5924</v>
      </c>
      <c r="Q5111" s="24" t="s">
        <v>3285</v>
      </c>
      <c r="R5111" s="24" t="s">
        <v>863</v>
      </c>
    </row>
    <row r="5112" spans="1:18" ht="40.200000000000003">
      <c r="A5112" s="24">
        <v>5111</v>
      </c>
      <c r="B5112" s="24" t="s">
        <v>17142</v>
      </c>
      <c r="C5112" s="29">
        <v>202647047745</v>
      </c>
      <c r="D5112" s="24" t="s">
        <v>34</v>
      </c>
      <c r="E5112" s="24" t="s">
        <v>17143</v>
      </c>
      <c r="F5112" s="24" t="s">
        <v>3066</v>
      </c>
      <c r="G5112" s="24" t="s">
        <v>3319</v>
      </c>
      <c r="H5112" s="25" t="s">
        <v>17144</v>
      </c>
      <c r="I5112" s="24"/>
      <c r="J5112" s="24" t="s">
        <v>3048</v>
      </c>
      <c r="K5112" s="26">
        <v>46051</v>
      </c>
      <c r="L5112" s="26">
        <v>45196</v>
      </c>
      <c r="M5112" s="26">
        <v>46126</v>
      </c>
      <c r="N5112" s="24"/>
      <c r="O5112" s="26">
        <v>46126</v>
      </c>
      <c r="P5112" s="24" t="s">
        <v>3968</v>
      </c>
      <c r="Q5112" s="24" t="s">
        <v>3969</v>
      </c>
      <c r="R5112" s="24" t="s">
        <v>988</v>
      </c>
    </row>
    <row r="5113" spans="1:18" ht="53.4">
      <c r="A5113" s="24">
        <v>5112</v>
      </c>
      <c r="B5113" s="24" t="s">
        <v>17145</v>
      </c>
      <c r="C5113" s="29">
        <v>202617047750</v>
      </c>
      <c r="D5113" s="24" t="s">
        <v>75</v>
      </c>
      <c r="E5113" s="24" t="s">
        <v>17146</v>
      </c>
      <c r="F5113" s="24" t="s">
        <v>3066</v>
      </c>
      <c r="G5113" s="24" t="s">
        <v>3319</v>
      </c>
      <c r="H5113" s="25" t="s">
        <v>17147</v>
      </c>
      <c r="I5113" s="24"/>
      <c r="J5113" s="24" t="s">
        <v>3048</v>
      </c>
      <c r="K5113" s="26">
        <v>46062</v>
      </c>
      <c r="L5113" s="26">
        <v>45229</v>
      </c>
      <c r="M5113" s="26">
        <v>46126</v>
      </c>
      <c r="N5113" s="24"/>
      <c r="O5113" s="26">
        <v>46126</v>
      </c>
      <c r="P5113" s="24" t="s">
        <v>3289</v>
      </c>
      <c r="Q5113" s="24" t="s">
        <v>3290</v>
      </c>
      <c r="R5113" s="24" t="s">
        <v>988</v>
      </c>
    </row>
    <row r="5114" spans="1:18" ht="40.200000000000003">
      <c r="A5114" s="24">
        <v>5113</v>
      </c>
      <c r="B5114" s="24" t="s">
        <v>17148</v>
      </c>
      <c r="C5114" s="29">
        <v>202628047610</v>
      </c>
      <c r="D5114" s="24" t="s">
        <v>31</v>
      </c>
      <c r="E5114" s="24" t="s">
        <v>17149</v>
      </c>
      <c r="F5114" s="24" t="s">
        <v>3091</v>
      </c>
      <c r="G5114" s="24" t="s">
        <v>31</v>
      </c>
      <c r="H5114" s="25" t="s">
        <v>17150</v>
      </c>
      <c r="I5114" s="24"/>
      <c r="J5114" s="24" t="s">
        <v>3048</v>
      </c>
      <c r="K5114" s="26">
        <v>46125</v>
      </c>
      <c r="L5114" s="26">
        <v>46126</v>
      </c>
      <c r="M5114" s="26">
        <v>46126</v>
      </c>
      <c r="N5114" s="24"/>
      <c r="O5114" s="26">
        <v>46126</v>
      </c>
      <c r="P5114" s="24" t="s">
        <v>3215</v>
      </c>
      <c r="Q5114" s="24" t="s">
        <v>3216</v>
      </c>
      <c r="R5114" s="24" t="s">
        <v>988</v>
      </c>
    </row>
    <row r="5115" spans="1:18" ht="40.200000000000003">
      <c r="A5115" s="24">
        <v>5114</v>
      </c>
      <c r="B5115" s="24" t="s">
        <v>17151</v>
      </c>
      <c r="C5115" s="29">
        <v>202628047523</v>
      </c>
      <c r="D5115" s="24" t="s">
        <v>31</v>
      </c>
      <c r="E5115" s="24" t="s">
        <v>17152</v>
      </c>
      <c r="F5115" s="24" t="s">
        <v>3091</v>
      </c>
      <c r="G5115" s="24" t="s">
        <v>31</v>
      </c>
      <c r="H5115" s="25" t="s">
        <v>17153</v>
      </c>
      <c r="I5115" s="24"/>
      <c r="J5115" s="24" t="s">
        <v>3048</v>
      </c>
      <c r="K5115" s="26">
        <v>46108</v>
      </c>
      <c r="L5115" s="26">
        <v>46126</v>
      </c>
      <c r="M5115" s="26">
        <v>46126</v>
      </c>
      <c r="N5115" s="24"/>
      <c r="O5115" s="26">
        <v>46126</v>
      </c>
      <c r="P5115" s="24" t="s">
        <v>3359</v>
      </c>
      <c r="Q5115" s="24" t="s">
        <v>3360</v>
      </c>
      <c r="R5115" s="24" t="s">
        <v>988</v>
      </c>
    </row>
    <row r="5116" spans="1:18" ht="40.200000000000003">
      <c r="A5116" s="24">
        <v>5115</v>
      </c>
      <c r="B5116" s="24" t="s">
        <v>17154</v>
      </c>
      <c r="C5116" s="29">
        <v>202644047850</v>
      </c>
      <c r="D5116" s="24" t="s">
        <v>106</v>
      </c>
      <c r="E5116" s="24" t="s">
        <v>17155</v>
      </c>
      <c r="F5116" s="24" t="s">
        <v>3059</v>
      </c>
      <c r="G5116" s="24" t="s">
        <v>106</v>
      </c>
      <c r="H5116" s="25" t="s">
        <v>17156</v>
      </c>
      <c r="I5116" s="24"/>
      <c r="J5116" s="24" t="s">
        <v>3048</v>
      </c>
      <c r="K5116" s="26">
        <v>46101</v>
      </c>
      <c r="L5116" s="26">
        <v>45762</v>
      </c>
      <c r="M5116" s="26">
        <v>46127</v>
      </c>
      <c r="N5116" s="24"/>
      <c r="O5116" s="26">
        <v>46127</v>
      </c>
      <c r="P5116" s="24" t="s">
        <v>3404</v>
      </c>
      <c r="Q5116" s="24" t="s">
        <v>3405</v>
      </c>
      <c r="R5116" s="24" t="s">
        <v>988</v>
      </c>
    </row>
    <row r="5117" spans="1:18" ht="93">
      <c r="A5117" s="24">
        <v>5116</v>
      </c>
      <c r="B5117" s="24" t="s">
        <v>17157</v>
      </c>
      <c r="C5117" s="29">
        <v>202617047908</v>
      </c>
      <c r="D5117" s="24" t="s">
        <v>390</v>
      </c>
      <c r="E5117" s="24" t="s">
        <v>17158</v>
      </c>
      <c r="F5117" s="24" t="s">
        <v>3066</v>
      </c>
      <c r="G5117" s="24" t="s">
        <v>3067</v>
      </c>
      <c r="H5117" s="25" t="s">
        <v>17159</v>
      </c>
      <c r="I5117" s="24"/>
      <c r="J5117" s="24" t="s">
        <v>3048</v>
      </c>
      <c r="K5117" s="26">
        <v>46120</v>
      </c>
      <c r="L5117" s="26">
        <v>45559</v>
      </c>
      <c r="M5117" s="26">
        <v>46127</v>
      </c>
      <c r="N5117" s="24"/>
      <c r="O5117" s="26">
        <v>46127</v>
      </c>
      <c r="P5117" s="24" t="s">
        <v>3173</v>
      </c>
      <c r="Q5117" s="24" t="s">
        <v>3174</v>
      </c>
      <c r="R5117" s="24" t="s">
        <v>988</v>
      </c>
    </row>
    <row r="5118" spans="1:18" ht="27">
      <c r="A5118" s="24">
        <v>5117</v>
      </c>
      <c r="B5118" s="24" t="s">
        <v>17160</v>
      </c>
      <c r="C5118" s="29">
        <v>202647047952</v>
      </c>
      <c r="D5118" s="24" t="s">
        <v>58</v>
      </c>
      <c r="E5118" s="24" t="s">
        <v>17161</v>
      </c>
      <c r="F5118" s="24" t="s">
        <v>3312</v>
      </c>
      <c r="G5118" s="24" t="s">
        <v>15841</v>
      </c>
      <c r="H5118" s="25" t="s">
        <v>17162</v>
      </c>
      <c r="I5118" s="24"/>
      <c r="J5118" s="24" t="s">
        <v>3048</v>
      </c>
      <c r="K5118" s="26">
        <v>46125</v>
      </c>
      <c r="L5118" s="26">
        <v>45216</v>
      </c>
      <c r="M5118" s="26">
        <v>46127</v>
      </c>
      <c r="N5118" s="24"/>
      <c r="O5118" s="26">
        <v>46127</v>
      </c>
      <c r="P5118" s="24" t="s">
        <v>3062</v>
      </c>
      <c r="Q5118" s="24" t="s">
        <v>3063</v>
      </c>
      <c r="R5118" s="24" t="s">
        <v>988</v>
      </c>
    </row>
    <row r="5119" spans="1:18" ht="27">
      <c r="A5119" s="24">
        <v>5118</v>
      </c>
      <c r="B5119" s="24" t="s">
        <v>17163</v>
      </c>
      <c r="C5119" s="29">
        <v>202617047828</v>
      </c>
      <c r="D5119" s="24" t="s">
        <v>47</v>
      </c>
      <c r="E5119" s="24" t="s">
        <v>17164</v>
      </c>
      <c r="F5119" s="24" t="s">
        <v>3091</v>
      </c>
      <c r="G5119" s="24" t="s">
        <v>8593</v>
      </c>
      <c r="H5119" s="25" t="s">
        <v>17165</v>
      </c>
      <c r="I5119" s="24"/>
      <c r="J5119" s="24" t="s">
        <v>3048</v>
      </c>
      <c r="K5119" s="26">
        <v>46094</v>
      </c>
      <c r="L5119" s="26">
        <v>45190</v>
      </c>
      <c r="M5119" s="26">
        <v>46127</v>
      </c>
      <c r="N5119" s="24"/>
      <c r="O5119" s="26">
        <v>46127</v>
      </c>
      <c r="P5119" s="24" t="s">
        <v>3726</v>
      </c>
      <c r="Q5119" s="24" t="s">
        <v>3727</v>
      </c>
      <c r="R5119" s="24" t="s">
        <v>3026</v>
      </c>
    </row>
    <row r="5120" spans="1:18" ht="27">
      <c r="A5120" s="24">
        <v>5119</v>
      </c>
      <c r="B5120" s="24" t="s">
        <v>17166</v>
      </c>
      <c r="C5120" s="29">
        <v>202617048021</v>
      </c>
      <c r="D5120" s="24" t="s">
        <v>36</v>
      </c>
      <c r="E5120" s="24" t="s">
        <v>17167</v>
      </c>
      <c r="F5120" s="24" t="s">
        <v>3091</v>
      </c>
      <c r="G5120" s="24" t="s">
        <v>3139</v>
      </c>
      <c r="H5120" s="25" t="s">
        <v>17168</v>
      </c>
      <c r="I5120" s="24"/>
      <c r="J5120" s="24" t="s">
        <v>3048</v>
      </c>
      <c r="K5120" s="26">
        <v>46125</v>
      </c>
      <c r="L5120" s="26">
        <v>45187</v>
      </c>
      <c r="M5120" s="26">
        <v>46127</v>
      </c>
      <c r="N5120" s="26">
        <v>46130</v>
      </c>
      <c r="O5120" s="26">
        <v>46127</v>
      </c>
      <c r="P5120" s="24" t="s">
        <v>3634</v>
      </c>
      <c r="Q5120" s="24" t="s">
        <v>3322</v>
      </c>
      <c r="R5120" s="24" t="s">
        <v>988</v>
      </c>
    </row>
    <row r="5121" spans="1:18" ht="40.200000000000003">
      <c r="A5121" s="24">
        <v>5120</v>
      </c>
      <c r="B5121" s="24" t="s">
        <v>17169</v>
      </c>
      <c r="C5121" s="29">
        <v>202647048014</v>
      </c>
      <c r="D5121" s="24" t="s">
        <v>36</v>
      </c>
      <c r="E5121" s="24" t="s">
        <v>17170</v>
      </c>
      <c r="F5121" s="24" t="s">
        <v>3091</v>
      </c>
      <c r="G5121" s="24" t="s">
        <v>3139</v>
      </c>
      <c r="H5121" s="25" t="s">
        <v>17171</v>
      </c>
      <c r="I5121" s="24"/>
      <c r="J5121" s="24" t="s">
        <v>3048</v>
      </c>
      <c r="K5121" s="26">
        <v>46126</v>
      </c>
      <c r="L5121" s="26">
        <v>45195</v>
      </c>
      <c r="M5121" s="26">
        <v>46127</v>
      </c>
      <c r="N5121" s="24"/>
      <c r="O5121" s="26">
        <v>46127</v>
      </c>
      <c r="P5121" s="24" t="s">
        <v>3321</v>
      </c>
      <c r="Q5121" s="24" t="s">
        <v>3322</v>
      </c>
      <c r="R5121" s="24" t="s">
        <v>988</v>
      </c>
    </row>
    <row r="5122" spans="1:18" ht="79.8">
      <c r="A5122" s="24">
        <v>5121</v>
      </c>
      <c r="B5122" s="24" t="s">
        <v>17172</v>
      </c>
      <c r="C5122" s="29">
        <v>202617048024</v>
      </c>
      <c r="D5122" s="24" t="s">
        <v>466</v>
      </c>
      <c r="E5122" s="24" t="s">
        <v>17173</v>
      </c>
      <c r="F5122" s="24" t="s">
        <v>3302</v>
      </c>
      <c r="G5122" s="24" t="s">
        <v>351</v>
      </c>
      <c r="H5122" s="25" t="s">
        <v>17174</v>
      </c>
      <c r="I5122" s="24"/>
      <c r="J5122" s="24" t="s">
        <v>3048</v>
      </c>
      <c r="K5122" s="26">
        <v>46071</v>
      </c>
      <c r="L5122" s="26">
        <v>45230</v>
      </c>
      <c r="M5122" s="26">
        <v>46127</v>
      </c>
      <c r="N5122" s="24"/>
      <c r="O5122" s="26">
        <v>46127</v>
      </c>
      <c r="P5122" s="24" t="s">
        <v>3075</v>
      </c>
      <c r="Q5122" s="24" t="s">
        <v>3076</v>
      </c>
      <c r="R5122" s="24" t="s">
        <v>988</v>
      </c>
    </row>
    <row r="5123" spans="1:18" ht="40.200000000000003">
      <c r="A5123" s="24">
        <v>5122</v>
      </c>
      <c r="B5123" s="24" t="s">
        <v>2636</v>
      </c>
      <c r="C5123" s="29">
        <v>202641048227</v>
      </c>
      <c r="D5123" s="24" t="s">
        <v>619</v>
      </c>
      <c r="E5123" s="24" t="s">
        <v>2637</v>
      </c>
      <c r="F5123" s="24" t="s">
        <v>3052</v>
      </c>
      <c r="G5123" s="24" t="s">
        <v>17175</v>
      </c>
      <c r="H5123" s="25" t="s">
        <v>17176</v>
      </c>
      <c r="I5123" s="24" t="s">
        <v>3152</v>
      </c>
      <c r="J5123" s="24" t="s">
        <v>3048</v>
      </c>
      <c r="K5123" s="26">
        <v>46125</v>
      </c>
      <c r="L5123" s="26">
        <v>46127</v>
      </c>
      <c r="M5123" s="26">
        <v>46127</v>
      </c>
      <c r="N5123" s="26">
        <v>47072</v>
      </c>
      <c r="O5123" s="24"/>
      <c r="P5123" s="24" t="s">
        <v>3388</v>
      </c>
      <c r="Q5123" s="24" t="s">
        <v>3389</v>
      </c>
      <c r="R5123" s="24" t="s">
        <v>968</v>
      </c>
    </row>
    <row r="5124" spans="1:18" ht="40.200000000000003">
      <c r="A5124" s="24">
        <v>5123</v>
      </c>
      <c r="B5124" s="24" t="s">
        <v>17177</v>
      </c>
      <c r="C5124" s="29">
        <v>202617047971</v>
      </c>
      <c r="D5124" s="24" t="s">
        <v>89</v>
      </c>
      <c r="E5124" s="24" t="s">
        <v>17178</v>
      </c>
      <c r="F5124" s="24" t="s">
        <v>3091</v>
      </c>
      <c r="G5124" s="24" t="s">
        <v>10067</v>
      </c>
      <c r="H5124" s="25" t="s">
        <v>17179</v>
      </c>
      <c r="I5124" s="24"/>
      <c r="J5124" s="24" t="s">
        <v>3048</v>
      </c>
      <c r="K5124" s="26">
        <v>46118</v>
      </c>
      <c r="L5124" s="26">
        <v>45240</v>
      </c>
      <c r="M5124" s="26">
        <v>46127</v>
      </c>
      <c r="N5124" s="24"/>
      <c r="O5124" s="26">
        <v>46127</v>
      </c>
      <c r="P5124" s="24" t="s">
        <v>5924</v>
      </c>
      <c r="Q5124" s="24" t="s">
        <v>3285</v>
      </c>
      <c r="R5124" s="24" t="s">
        <v>863</v>
      </c>
    </row>
    <row r="5125" spans="1:18" ht="40.200000000000003">
      <c r="A5125" s="24">
        <v>5124</v>
      </c>
      <c r="B5125" s="24" t="s">
        <v>2638</v>
      </c>
      <c r="C5125" s="29">
        <v>202641048251</v>
      </c>
      <c r="D5125" s="24" t="s">
        <v>85</v>
      </c>
      <c r="E5125" s="24" t="s">
        <v>2639</v>
      </c>
      <c r="F5125" s="24" t="s">
        <v>3045</v>
      </c>
      <c r="G5125" s="24" t="s">
        <v>3559</v>
      </c>
      <c r="H5125" s="25" t="s">
        <v>17180</v>
      </c>
      <c r="I5125" s="24" t="s">
        <v>3152</v>
      </c>
      <c r="J5125" s="24" t="s">
        <v>3048</v>
      </c>
      <c r="K5125" s="26">
        <v>46126</v>
      </c>
      <c r="L5125" s="26">
        <v>46127</v>
      </c>
      <c r="M5125" s="26">
        <v>46127</v>
      </c>
      <c r="N5125" s="26">
        <v>47072</v>
      </c>
      <c r="O5125" s="24"/>
      <c r="P5125" s="24" t="s">
        <v>3069</v>
      </c>
      <c r="Q5125" s="24" t="s">
        <v>3070</v>
      </c>
      <c r="R5125" s="24" t="s">
        <v>968</v>
      </c>
    </row>
    <row r="5126" spans="1:18" ht="40.200000000000003">
      <c r="A5126" s="24">
        <v>5125</v>
      </c>
      <c r="B5126" s="24" t="s">
        <v>2634</v>
      </c>
      <c r="C5126" s="29">
        <v>202611048069</v>
      </c>
      <c r="D5126" s="24" t="s">
        <v>54</v>
      </c>
      <c r="E5126" s="24" t="s">
        <v>2635</v>
      </c>
      <c r="F5126" s="24" t="s">
        <v>3091</v>
      </c>
      <c r="G5126" s="24" t="s">
        <v>54</v>
      </c>
      <c r="H5126" s="25" t="s">
        <v>17181</v>
      </c>
      <c r="I5126" s="24" t="s">
        <v>3152</v>
      </c>
      <c r="J5126" s="24" t="s">
        <v>8446</v>
      </c>
      <c r="K5126" s="26">
        <v>46076</v>
      </c>
      <c r="L5126" s="26">
        <v>46127</v>
      </c>
      <c r="M5126" s="26">
        <v>46127</v>
      </c>
      <c r="N5126" s="26">
        <v>47072</v>
      </c>
      <c r="O5126" s="24"/>
      <c r="P5126" s="24" t="s">
        <v>3305</v>
      </c>
      <c r="Q5126" s="24" t="s">
        <v>3306</v>
      </c>
      <c r="R5126" s="24" t="s">
        <v>968</v>
      </c>
    </row>
    <row r="5127" spans="1:18" ht="53.4">
      <c r="A5127" s="24">
        <v>5126</v>
      </c>
      <c r="B5127" s="24" t="s">
        <v>17182</v>
      </c>
      <c r="C5127" s="29">
        <v>202647048055</v>
      </c>
      <c r="D5127" s="24" t="s">
        <v>31</v>
      </c>
      <c r="E5127" s="24" t="s">
        <v>17183</v>
      </c>
      <c r="F5127" s="24" t="s">
        <v>3091</v>
      </c>
      <c r="G5127" s="24" t="s">
        <v>31</v>
      </c>
      <c r="H5127" s="25" t="s">
        <v>17184</v>
      </c>
      <c r="I5127" s="24"/>
      <c r="J5127" s="24" t="s">
        <v>3048</v>
      </c>
      <c r="K5127" s="26">
        <v>46120</v>
      </c>
      <c r="L5127" s="26">
        <v>45281</v>
      </c>
      <c r="M5127" s="26">
        <v>46127</v>
      </c>
      <c r="N5127" s="24"/>
      <c r="O5127" s="26">
        <v>46127</v>
      </c>
      <c r="P5127" s="24" t="s">
        <v>5146</v>
      </c>
      <c r="Q5127" s="24" t="s">
        <v>5147</v>
      </c>
      <c r="R5127" s="24" t="s">
        <v>988</v>
      </c>
    </row>
    <row r="5128" spans="1:18" ht="40.200000000000003">
      <c r="A5128" s="24">
        <v>5127</v>
      </c>
      <c r="B5128" s="24" t="s">
        <v>17185</v>
      </c>
      <c r="C5128" s="29">
        <v>202647047907</v>
      </c>
      <c r="D5128" s="24" t="s">
        <v>31</v>
      </c>
      <c r="E5128" s="24" t="s">
        <v>17186</v>
      </c>
      <c r="F5128" s="24" t="s">
        <v>3091</v>
      </c>
      <c r="G5128" s="24" t="s">
        <v>31</v>
      </c>
      <c r="H5128" s="25" t="s">
        <v>17187</v>
      </c>
      <c r="I5128" s="24"/>
      <c r="J5128" s="24" t="s">
        <v>3048</v>
      </c>
      <c r="K5128" s="26">
        <v>46121</v>
      </c>
      <c r="L5128" s="26">
        <v>46127</v>
      </c>
      <c r="M5128" s="26">
        <v>46127</v>
      </c>
      <c r="N5128" s="24"/>
      <c r="O5128" s="26">
        <v>46127</v>
      </c>
      <c r="P5128" s="24" t="s">
        <v>4022</v>
      </c>
      <c r="Q5128" s="24" t="s">
        <v>3104</v>
      </c>
      <c r="R5128" s="24" t="s">
        <v>988</v>
      </c>
    </row>
    <row r="5129" spans="1:18" ht="40.200000000000003">
      <c r="A5129" s="24">
        <v>5128</v>
      </c>
      <c r="B5129" s="24" t="s">
        <v>17188</v>
      </c>
      <c r="C5129" s="29">
        <v>202647047844</v>
      </c>
      <c r="D5129" s="24" t="s">
        <v>31</v>
      </c>
      <c r="E5129" s="24" t="s">
        <v>17189</v>
      </c>
      <c r="F5129" s="24" t="s">
        <v>3091</v>
      </c>
      <c r="G5129" s="24" t="s">
        <v>31</v>
      </c>
      <c r="H5129" s="25" t="s">
        <v>17190</v>
      </c>
      <c r="I5129" s="24"/>
      <c r="J5129" s="24" t="s">
        <v>3048</v>
      </c>
      <c r="K5129" s="26">
        <v>46120</v>
      </c>
      <c r="L5129" s="26">
        <v>46127</v>
      </c>
      <c r="M5129" s="26">
        <v>46127</v>
      </c>
      <c r="N5129" s="24"/>
      <c r="O5129" s="26">
        <v>46127</v>
      </c>
      <c r="P5129" s="24" t="s">
        <v>3272</v>
      </c>
      <c r="Q5129" s="24" t="s">
        <v>3273</v>
      </c>
      <c r="R5129" s="24" t="s">
        <v>988</v>
      </c>
    </row>
    <row r="5130" spans="1:18" ht="40.200000000000003">
      <c r="A5130" s="24">
        <v>5129</v>
      </c>
      <c r="B5130" s="24" t="s">
        <v>17191</v>
      </c>
      <c r="C5130" s="29">
        <v>202647047968</v>
      </c>
      <c r="D5130" s="24" t="s">
        <v>31</v>
      </c>
      <c r="E5130" s="24" t="s">
        <v>17192</v>
      </c>
      <c r="F5130" s="24" t="s">
        <v>3091</v>
      </c>
      <c r="G5130" s="24" t="s">
        <v>31</v>
      </c>
      <c r="H5130" s="25" t="s">
        <v>17193</v>
      </c>
      <c r="I5130" s="24"/>
      <c r="J5130" s="24" t="s">
        <v>3048</v>
      </c>
      <c r="K5130" s="26">
        <v>46119</v>
      </c>
      <c r="L5130" s="26">
        <v>46127</v>
      </c>
      <c r="M5130" s="26">
        <v>46127</v>
      </c>
      <c r="N5130" s="24"/>
      <c r="O5130" s="26">
        <v>46127</v>
      </c>
      <c r="P5130" s="24" t="s">
        <v>5146</v>
      </c>
      <c r="Q5130" s="24" t="s">
        <v>5147</v>
      </c>
      <c r="R5130" s="24" t="s">
        <v>988</v>
      </c>
    </row>
    <row r="5131" spans="1:18" ht="53.4">
      <c r="A5131" s="24">
        <v>5130</v>
      </c>
      <c r="B5131" s="24" t="s">
        <v>17194</v>
      </c>
      <c r="C5131" s="29">
        <v>202617048153</v>
      </c>
      <c r="D5131" s="24" t="s">
        <v>31</v>
      </c>
      <c r="E5131" s="24" t="s">
        <v>17195</v>
      </c>
      <c r="F5131" s="24" t="s">
        <v>3091</v>
      </c>
      <c r="G5131" s="24" t="s">
        <v>31</v>
      </c>
      <c r="H5131" s="25" t="s">
        <v>17196</v>
      </c>
      <c r="I5131" s="24"/>
      <c r="J5131" s="24" t="s">
        <v>3048</v>
      </c>
      <c r="K5131" s="26">
        <v>46119</v>
      </c>
      <c r="L5131" s="26">
        <v>46127</v>
      </c>
      <c r="M5131" s="26">
        <v>46127</v>
      </c>
      <c r="N5131" s="24"/>
      <c r="O5131" s="26">
        <v>46127</v>
      </c>
      <c r="P5131" s="24" t="s">
        <v>3364</v>
      </c>
      <c r="Q5131" s="24" t="s">
        <v>3255</v>
      </c>
      <c r="R5131" s="24" t="s">
        <v>988</v>
      </c>
    </row>
    <row r="5132" spans="1:18" ht="66.599999999999994">
      <c r="A5132" s="24">
        <v>5131</v>
      </c>
      <c r="B5132" s="24" t="s">
        <v>17197</v>
      </c>
      <c r="C5132" s="29">
        <v>202628048203</v>
      </c>
      <c r="D5132" s="24" t="s">
        <v>31</v>
      </c>
      <c r="E5132" s="24" t="s">
        <v>17198</v>
      </c>
      <c r="F5132" s="24" t="s">
        <v>3091</v>
      </c>
      <c r="G5132" s="24" t="s">
        <v>31</v>
      </c>
      <c r="H5132" s="25" t="s">
        <v>17199</v>
      </c>
      <c r="I5132" s="24"/>
      <c r="J5132" s="24" t="s">
        <v>3048</v>
      </c>
      <c r="K5132" s="26">
        <v>46119</v>
      </c>
      <c r="L5132" s="26">
        <v>46127</v>
      </c>
      <c r="M5132" s="26">
        <v>46127</v>
      </c>
      <c r="N5132" s="24"/>
      <c r="O5132" s="26">
        <v>46127</v>
      </c>
      <c r="P5132" s="24" t="s">
        <v>3359</v>
      </c>
      <c r="Q5132" s="24" t="s">
        <v>3360</v>
      </c>
      <c r="R5132" s="24" t="s">
        <v>988</v>
      </c>
    </row>
    <row r="5133" spans="1:18" ht="40.200000000000003">
      <c r="A5133" s="24">
        <v>5132</v>
      </c>
      <c r="B5133" s="24" t="s">
        <v>17200</v>
      </c>
      <c r="C5133" s="29">
        <v>202647047799</v>
      </c>
      <c r="D5133" s="24" t="s">
        <v>31</v>
      </c>
      <c r="E5133" s="24" t="s">
        <v>17201</v>
      </c>
      <c r="F5133" s="24" t="s">
        <v>3091</v>
      </c>
      <c r="G5133" s="24" t="s">
        <v>31</v>
      </c>
      <c r="H5133" s="25" t="s">
        <v>17202</v>
      </c>
      <c r="I5133" s="24"/>
      <c r="J5133" s="24" t="s">
        <v>3048</v>
      </c>
      <c r="K5133" s="26">
        <v>46120</v>
      </c>
      <c r="L5133" s="26">
        <v>45271</v>
      </c>
      <c r="M5133" s="26">
        <v>46127</v>
      </c>
      <c r="N5133" s="24"/>
      <c r="O5133" s="26">
        <v>46127</v>
      </c>
      <c r="P5133" s="24" t="s">
        <v>3272</v>
      </c>
      <c r="Q5133" s="24" t="s">
        <v>3273</v>
      </c>
      <c r="R5133" s="24" t="s">
        <v>988</v>
      </c>
    </row>
    <row r="5134" spans="1:18" ht="40.200000000000003">
      <c r="A5134" s="24">
        <v>5133</v>
      </c>
      <c r="B5134" s="24" t="s">
        <v>17203</v>
      </c>
      <c r="C5134" s="29">
        <v>202617048042</v>
      </c>
      <c r="D5134" s="24" t="s">
        <v>34</v>
      </c>
      <c r="E5134" s="24" t="s">
        <v>17204</v>
      </c>
      <c r="F5134" s="24" t="s">
        <v>3066</v>
      </c>
      <c r="G5134" s="24" t="s">
        <v>3067</v>
      </c>
      <c r="H5134" s="25" t="s">
        <v>17205</v>
      </c>
      <c r="I5134" s="24"/>
      <c r="J5134" s="24" t="s">
        <v>3048</v>
      </c>
      <c r="K5134" s="26">
        <v>46114</v>
      </c>
      <c r="L5134" s="26">
        <v>45222</v>
      </c>
      <c r="M5134" s="26">
        <v>46127</v>
      </c>
      <c r="N5134" s="24"/>
      <c r="O5134" s="26">
        <v>46127</v>
      </c>
      <c r="P5134" s="24" t="s">
        <v>3069</v>
      </c>
      <c r="Q5134" s="24" t="s">
        <v>3070</v>
      </c>
      <c r="R5134" s="24" t="s">
        <v>988</v>
      </c>
    </row>
    <row r="5135" spans="1:18" ht="53.4">
      <c r="A5135" s="24">
        <v>5134</v>
      </c>
      <c r="B5135" s="24" t="s">
        <v>17206</v>
      </c>
      <c r="C5135" s="29">
        <v>202617048072</v>
      </c>
      <c r="D5135" s="24" t="s">
        <v>34</v>
      </c>
      <c r="E5135" s="24" t="s">
        <v>17207</v>
      </c>
      <c r="F5135" s="24" t="s">
        <v>3066</v>
      </c>
      <c r="G5135" s="24" t="s">
        <v>3067</v>
      </c>
      <c r="H5135" s="25" t="s">
        <v>17208</v>
      </c>
      <c r="I5135" s="24"/>
      <c r="J5135" s="24" t="s">
        <v>3048</v>
      </c>
      <c r="K5135" s="26">
        <v>46118</v>
      </c>
      <c r="L5135" s="26">
        <v>45216</v>
      </c>
      <c r="M5135" s="26">
        <v>46127</v>
      </c>
      <c r="N5135" s="24"/>
      <c r="O5135" s="26">
        <v>46127</v>
      </c>
      <c r="P5135" s="24" t="s">
        <v>3254</v>
      </c>
      <c r="Q5135" s="24" t="s">
        <v>3255</v>
      </c>
      <c r="R5135" s="24" t="s">
        <v>988</v>
      </c>
    </row>
    <row r="5136" spans="1:18" ht="40.200000000000003">
      <c r="A5136" s="24">
        <v>5135</v>
      </c>
      <c r="B5136" s="24" t="s">
        <v>17209</v>
      </c>
      <c r="C5136" s="29">
        <v>202617048015</v>
      </c>
      <c r="D5136" s="24" t="s">
        <v>34</v>
      </c>
      <c r="E5136" s="24" t="s">
        <v>17210</v>
      </c>
      <c r="F5136" s="24" t="s">
        <v>3066</v>
      </c>
      <c r="G5136" s="24" t="s">
        <v>3067</v>
      </c>
      <c r="H5136" s="25" t="s">
        <v>17211</v>
      </c>
      <c r="I5136" s="24"/>
      <c r="J5136" s="24" t="s">
        <v>3048</v>
      </c>
      <c r="K5136" s="26">
        <v>46121</v>
      </c>
      <c r="L5136" s="26">
        <v>45229</v>
      </c>
      <c r="M5136" s="26">
        <v>46127</v>
      </c>
      <c r="N5136" s="24"/>
      <c r="O5136" s="26">
        <v>46127</v>
      </c>
      <c r="P5136" s="24" t="s">
        <v>3254</v>
      </c>
      <c r="Q5136" s="24" t="s">
        <v>3255</v>
      </c>
      <c r="R5136" s="24" t="s">
        <v>988</v>
      </c>
    </row>
    <row r="5137" spans="1:18" ht="53.4">
      <c r="A5137" s="24">
        <v>5136</v>
      </c>
      <c r="B5137" s="24" t="s">
        <v>2644</v>
      </c>
      <c r="C5137" s="29">
        <v>202641048657</v>
      </c>
      <c r="D5137" s="24" t="s">
        <v>33</v>
      </c>
      <c r="E5137" s="24" t="s">
        <v>2645</v>
      </c>
      <c r="F5137" s="24" t="s">
        <v>3052</v>
      </c>
      <c r="G5137" s="24" t="s">
        <v>3319</v>
      </c>
      <c r="H5137" s="25" t="s">
        <v>17212</v>
      </c>
      <c r="I5137" s="24" t="s">
        <v>3152</v>
      </c>
      <c r="J5137" s="24" t="s">
        <v>3048</v>
      </c>
      <c r="K5137" s="26">
        <v>46125</v>
      </c>
      <c r="L5137" s="26">
        <v>46128</v>
      </c>
      <c r="M5137" s="26">
        <v>46128</v>
      </c>
      <c r="N5137" s="26">
        <v>47073</v>
      </c>
      <c r="O5137" s="24"/>
      <c r="P5137" s="24" t="s">
        <v>3968</v>
      </c>
      <c r="Q5137" s="24" t="s">
        <v>3969</v>
      </c>
      <c r="R5137" s="24" t="s">
        <v>968</v>
      </c>
    </row>
    <row r="5138" spans="1:18" ht="53.4">
      <c r="A5138" s="24">
        <v>5137</v>
      </c>
      <c r="B5138" s="24" t="s">
        <v>17213</v>
      </c>
      <c r="C5138" s="29">
        <v>202641048669</v>
      </c>
      <c r="D5138" s="24" t="s">
        <v>33</v>
      </c>
      <c r="E5138" s="24" t="s">
        <v>17214</v>
      </c>
      <c r="F5138" s="24" t="s">
        <v>3052</v>
      </c>
      <c r="G5138" s="24" t="s">
        <v>3319</v>
      </c>
      <c r="H5138" s="25" t="s">
        <v>17215</v>
      </c>
      <c r="I5138" s="24" t="s">
        <v>23</v>
      </c>
      <c r="J5138" s="24" t="s">
        <v>3048</v>
      </c>
      <c r="K5138" s="26">
        <v>45981</v>
      </c>
      <c r="L5138" s="26">
        <v>46128</v>
      </c>
      <c r="M5138" s="26">
        <v>46128</v>
      </c>
      <c r="N5138" s="24"/>
      <c r="O5138" s="26">
        <v>46128</v>
      </c>
      <c r="P5138" s="24" t="s">
        <v>3173</v>
      </c>
      <c r="Q5138" s="24" t="s">
        <v>3174</v>
      </c>
      <c r="R5138" s="24" t="s">
        <v>988</v>
      </c>
    </row>
    <row r="5139" spans="1:18" ht="66.599999999999994">
      <c r="A5139" s="24">
        <v>5138</v>
      </c>
      <c r="B5139" s="24" t="s">
        <v>17216</v>
      </c>
      <c r="C5139" s="29">
        <v>202611048767</v>
      </c>
      <c r="D5139" s="24" t="s">
        <v>33</v>
      </c>
      <c r="E5139" s="24" t="s">
        <v>17217</v>
      </c>
      <c r="F5139" s="24" t="s">
        <v>3052</v>
      </c>
      <c r="G5139" s="24" t="s">
        <v>3319</v>
      </c>
      <c r="H5139" s="25" t="s">
        <v>17218</v>
      </c>
      <c r="I5139" s="24" t="s">
        <v>23</v>
      </c>
      <c r="J5139" s="24" t="s">
        <v>3048</v>
      </c>
      <c r="K5139" s="26">
        <v>46029</v>
      </c>
      <c r="L5139" s="26">
        <v>46128</v>
      </c>
      <c r="M5139" s="26">
        <v>46128</v>
      </c>
      <c r="N5139" s="24"/>
      <c r="O5139" s="26">
        <v>46128</v>
      </c>
      <c r="P5139" s="24" t="s">
        <v>4109</v>
      </c>
      <c r="Q5139" s="24" t="s">
        <v>3683</v>
      </c>
      <c r="R5139" s="24" t="s">
        <v>988</v>
      </c>
    </row>
    <row r="5140" spans="1:18" ht="53.4">
      <c r="A5140" s="24">
        <v>5139</v>
      </c>
      <c r="B5140" s="24" t="s">
        <v>17219</v>
      </c>
      <c r="C5140" s="29">
        <v>202647048585</v>
      </c>
      <c r="D5140" s="24" t="s">
        <v>111</v>
      </c>
      <c r="E5140" s="24" t="s">
        <v>17220</v>
      </c>
      <c r="F5140" s="24" t="s">
        <v>3117</v>
      </c>
      <c r="G5140" s="24" t="s">
        <v>4053</v>
      </c>
      <c r="H5140" s="25" t="s">
        <v>17221</v>
      </c>
      <c r="I5140" s="24"/>
      <c r="J5140" s="24" t="s">
        <v>3048</v>
      </c>
      <c r="K5140" s="26">
        <v>46091</v>
      </c>
      <c r="L5140" s="26">
        <v>45197</v>
      </c>
      <c r="M5140" s="26">
        <v>46128</v>
      </c>
      <c r="N5140" s="24"/>
      <c r="O5140" s="26">
        <v>46128</v>
      </c>
      <c r="P5140" s="24" t="s">
        <v>3120</v>
      </c>
      <c r="Q5140" s="24" t="s">
        <v>3121</v>
      </c>
      <c r="R5140" s="24" t="s">
        <v>988</v>
      </c>
    </row>
    <row r="5141" spans="1:18" ht="40.200000000000003">
      <c r="A5141" s="24">
        <v>5140</v>
      </c>
      <c r="B5141" s="24" t="s">
        <v>17222</v>
      </c>
      <c r="C5141" s="29">
        <v>202617048621</v>
      </c>
      <c r="D5141" s="24" t="s">
        <v>59</v>
      </c>
      <c r="E5141" s="24" t="s">
        <v>17223</v>
      </c>
      <c r="F5141" s="24" t="s">
        <v>3066</v>
      </c>
      <c r="G5141" s="24" t="s">
        <v>3319</v>
      </c>
      <c r="H5141" s="25" t="s">
        <v>17224</v>
      </c>
      <c r="I5141" s="24"/>
      <c r="J5141" s="24" t="s">
        <v>3048</v>
      </c>
      <c r="K5141" s="26">
        <v>46105</v>
      </c>
      <c r="L5141" s="26">
        <v>45250</v>
      </c>
      <c r="M5141" s="26">
        <v>46128</v>
      </c>
      <c r="N5141" s="24"/>
      <c r="O5141" s="26">
        <v>46128</v>
      </c>
      <c r="P5141" s="24" t="s">
        <v>3284</v>
      </c>
      <c r="Q5141" s="24" t="s">
        <v>3285</v>
      </c>
      <c r="R5141" s="24" t="s">
        <v>988</v>
      </c>
    </row>
    <row r="5142" spans="1:18" ht="40.200000000000003">
      <c r="A5142" s="24">
        <v>5141</v>
      </c>
      <c r="B5142" s="24" t="s">
        <v>17225</v>
      </c>
      <c r="C5142" s="29">
        <v>202617048579</v>
      </c>
      <c r="D5142" s="24" t="s">
        <v>91</v>
      </c>
      <c r="E5142" s="24" t="s">
        <v>17226</v>
      </c>
      <c r="F5142" s="24" t="s">
        <v>3117</v>
      </c>
      <c r="G5142" s="24" t="s">
        <v>8267</v>
      </c>
      <c r="H5142" s="25" t="s">
        <v>17227</v>
      </c>
      <c r="I5142" s="24"/>
      <c r="J5142" s="24" t="s">
        <v>3048</v>
      </c>
      <c r="K5142" s="26">
        <v>46105</v>
      </c>
      <c r="L5142" s="26">
        <v>45197</v>
      </c>
      <c r="M5142" s="26">
        <v>46128</v>
      </c>
      <c r="N5142" s="24"/>
      <c r="O5142" s="26">
        <v>46128</v>
      </c>
      <c r="P5142" s="24" t="s">
        <v>3435</v>
      </c>
      <c r="Q5142" s="24" t="s">
        <v>3159</v>
      </c>
      <c r="R5142" s="24" t="s">
        <v>988</v>
      </c>
    </row>
    <row r="5143" spans="1:18" ht="53.4">
      <c r="A5143" s="24">
        <v>5142</v>
      </c>
      <c r="B5143" s="24" t="s">
        <v>17228</v>
      </c>
      <c r="C5143" s="29">
        <v>202641048746</v>
      </c>
      <c r="D5143" s="24" t="s">
        <v>46</v>
      </c>
      <c r="E5143" s="24" t="s">
        <v>17229</v>
      </c>
      <c r="F5143" s="24" t="s">
        <v>3052</v>
      </c>
      <c r="G5143" s="24" t="s">
        <v>46</v>
      </c>
      <c r="H5143" s="25" t="s">
        <v>17230</v>
      </c>
      <c r="I5143" s="24" t="s">
        <v>23</v>
      </c>
      <c r="J5143" s="24" t="s">
        <v>3048</v>
      </c>
      <c r="K5143" s="26">
        <v>46029</v>
      </c>
      <c r="L5143" s="26">
        <v>46128</v>
      </c>
      <c r="M5143" s="26">
        <v>46128</v>
      </c>
      <c r="N5143" s="24"/>
      <c r="O5143" s="26">
        <v>46128</v>
      </c>
      <c r="P5143" s="24" t="s">
        <v>3682</v>
      </c>
      <c r="Q5143" s="24" t="s">
        <v>3683</v>
      </c>
      <c r="R5143" s="24" t="s">
        <v>988</v>
      </c>
    </row>
    <row r="5144" spans="1:18" ht="27">
      <c r="A5144" s="24">
        <v>5143</v>
      </c>
      <c r="B5144" s="24" t="s">
        <v>17231</v>
      </c>
      <c r="C5144" s="29">
        <v>202614048660</v>
      </c>
      <c r="D5144" s="24" t="s">
        <v>112</v>
      </c>
      <c r="E5144" s="24" t="s">
        <v>17232</v>
      </c>
      <c r="F5144" s="24" t="s">
        <v>3045</v>
      </c>
      <c r="G5144" s="24" t="s">
        <v>8327</v>
      </c>
      <c r="H5144" s="25" t="s">
        <v>8328</v>
      </c>
      <c r="I5144" s="24"/>
      <c r="J5144" s="24" t="s">
        <v>3048</v>
      </c>
      <c r="K5144" s="26">
        <v>46120</v>
      </c>
      <c r="L5144" s="26">
        <v>45786</v>
      </c>
      <c r="M5144" s="26">
        <v>46128</v>
      </c>
      <c r="N5144" s="24"/>
      <c r="O5144" s="26">
        <v>46128</v>
      </c>
      <c r="P5144" s="24" t="s">
        <v>3220</v>
      </c>
      <c r="Q5144" s="24" t="s">
        <v>3221</v>
      </c>
      <c r="R5144" s="24" t="s">
        <v>988</v>
      </c>
    </row>
    <row r="5145" spans="1:18" ht="53.4">
      <c r="A5145" s="24">
        <v>5144</v>
      </c>
      <c r="B5145" s="24" t="s">
        <v>17233</v>
      </c>
      <c r="C5145" s="29">
        <v>202617048497</v>
      </c>
      <c r="D5145" s="24" t="s">
        <v>149</v>
      </c>
      <c r="E5145" s="24" t="s">
        <v>17234</v>
      </c>
      <c r="F5145" s="24" t="s">
        <v>3117</v>
      </c>
      <c r="G5145" s="24" t="s">
        <v>17235</v>
      </c>
      <c r="H5145" s="25" t="s">
        <v>17236</v>
      </c>
      <c r="I5145" s="24"/>
      <c r="J5145" s="24" t="s">
        <v>3048</v>
      </c>
      <c r="K5145" s="26">
        <v>46111</v>
      </c>
      <c r="L5145" s="26">
        <v>45188</v>
      </c>
      <c r="M5145" s="26">
        <v>46128</v>
      </c>
      <c r="N5145" s="24"/>
      <c r="O5145" s="26">
        <v>46128</v>
      </c>
      <c r="P5145" s="24" t="s">
        <v>3109</v>
      </c>
      <c r="Q5145" s="24" t="s">
        <v>3110</v>
      </c>
      <c r="R5145" s="24" t="s">
        <v>988</v>
      </c>
    </row>
    <row r="5146" spans="1:18" ht="66.599999999999994">
      <c r="A5146" s="24">
        <v>5145</v>
      </c>
      <c r="B5146" s="24" t="s">
        <v>2642</v>
      </c>
      <c r="C5146" s="29">
        <v>202641048628</v>
      </c>
      <c r="D5146" s="24" t="s">
        <v>44</v>
      </c>
      <c r="E5146" s="24" t="s">
        <v>2643</v>
      </c>
      <c r="F5146" s="24" t="s">
        <v>3052</v>
      </c>
      <c r="G5146" s="24" t="s">
        <v>3408</v>
      </c>
      <c r="H5146" s="25" t="s">
        <v>17237</v>
      </c>
      <c r="I5146" s="24" t="s">
        <v>3152</v>
      </c>
      <c r="J5146" s="24" t="s">
        <v>3334</v>
      </c>
      <c r="K5146" s="26">
        <v>46107</v>
      </c>
      <c r="L5146" s="26">
        <v>46128</v>
      </c>
      <c r="M5146" s="26">
        <v>46128</v>
      </c>
      <c r="N5146" s="26">
        <v>47073</v>
      </c>
      <c r="O5146" s="24"/>
      <c r="P5146" s="24" t="s">
        <v>5146</v>
      </c>
      <c r="Q5146" s="24" t="s">
        <v>5147</v>
      </c>
      <c r="R5146" s="24" t="s">
        <v>968</v>
      </c>
    </row>
    <row r="5147" spans="1:18" ht="40.200000000000003">
      <c r="A5147" s="24">
        <v>5146</v>
      </c>
      <c r="B5147" s="24" t="s">
        <v>17238</v>
      </c>
      <c r="C5147" s="29">
        <v>202617048559</v>
      </c>
      <c r="D5147" s="24" t="s">
        <v>92</v>
      </c>
      <c r="E5147" s="24" t="s">
        <v>17239</v>
      </c>
      <c r="F5147" s="24" t="s">
        <v>3091</v>
      </c>
      <c r="G5147" s="24" t="s">
        <v>17240</v>
      </c>
      <c r="H5147" s="25" t="s">
        <v>17241</v>
      </c>
      <c r="I5147" s="24"/>
      <c r="J5147" s="24" t="s">
        <v>3048</v>
      </c>
      <c r="K5147" s="26">
        <v>46090</v>
      </c>
      <c r="L5147" s="26">
        <v>45190</v>
      </c>
      <c r="M5147" s="26">
        <v>46128</v>
      </c>
      <c r="N5147" s="24"/>
      <c r="O5147" s="26">
        <v>46128</v>
      </c>
      <c r="P5147" s="24" t="s">
        <v>3583</v>
      </c>
      <c r="Q5147" s="24" t="s">
        <v>3584</v>
      </c>
      <c r="R5147" s="24" t="s">
        <v>988</v>
      </c>
    </row>
    <row r="5148" spans="1:18" ht="40.200000000000003">
      <c r="A5148" s="24">
        <v>5147</v>
      </c>
      <c r="B5148" s="24" t="s">
        <v>17242</v>
      </c>
      <c r="C5148" s="29">
        <v>202617048620</v>
      </c>
      <c r="D5148" s="24" t="s">
        <v>92</v>
      </c>
      <c r="E5148" s="24" t="s">
        <v>17243</v>
      </c>
      <c r="F5148" s="24" t="s">
        <v>3091</v>
      </c>
      <c r="G5148" s="24" t="s">
        <v>15618</v>
      </c>
      <c r="H5148" s="25" t="s">
        <v>17244</v>
      </c>
      <c r="I5148" s="24"/>
      <c r="J5148" s="24" t="s">
        <v>3048</v>
      </c>
      <c r="K5148" s="26">
        <v>46098</v>
      </c>
      <c r="L5148" s="26">
        <v>45191</v>
      </c>
      <c r="M5148" s="26">
        <v>46128</v>
      </c>
      <c r="N5148" s="24"/>
      <c r="O5148" s="26">
        <v>46128</v>
      </c>
      <c r="P5148" s="24" t="s">
        <v>3583</v>
      </c>
      <c r="Q5148" s="24" t="s">
        <v>3584</v>
      </c>
      <c r="R5148" s="24" t="s">
        <v>988</v>
      </c>
    </row>
    <row r="5149" spans="1:18" ht="66.599999999999994">
      <c r="A5149" s="24">
        <v>5148</v>
      </c>
      <c r="B5149" s="24" t="s">
        <v>17245</v>
      </c>
      <c r="C5149" s="29">
        <v>202617048521</v>
      </c>
      <c r="D5149" s="24" t="s">
        <v>244</v>
      </c>
      <c r="E5149" s="24" t="s">
        <v>17246</v>
      </c>
      <c r="F5149" s="24" t="s">
        <v>3312</v>
      </c>
      <c r="G5149" s="24" t="s">
        <v>6499</v>
      </c>
      <c r="H5149" s="25" t="s">
        <v>17247</v>
      </c>
      <c r="I5149" s="24"/>
      <c r="J5149" s="24" t="s">
        <v>3048</v>
      </c>
      <c r="K5149" s="26">
        <v>46127</v>
      </c>
      <c r="L5149" s="26">
        <v>45239</v>
      </c>
      <c r="M5149" s="26">
        <v>46128</v>
      </c>
      <c r="N5149" s="24"/>
      <c r="O5149" s="26">
        <v>46128</v>
      </c>
      <c r="P5149" s="24" t="s">
        <v>3114</v>
      </c>
      <c r="Q5149" s="24" t="s">
        <v>3094</v>
      </c>
      <c r="R5149" s="24" t="s">
        <v>988</v>
      </c>
    </row>
    <row r="5150" spans="1:18" ht="27">
      <c r="A5150" s="24">
        <v>5149</v>
      </c>
      <c r="B5150" s="24" t="s">
        <v>17248</v>
      </c>
      <c r="C5150" s="29">
        <v>202647048532</v>
      </c>
      <c r="D5150" s="24" t="s">
        <v>32</v>
      </c>
      <c r="E5150" s="24" t="s">
        <v>17249</v>
      </c>
      <c r="F5150" s="24" t="s">
        <v>3066</v>
      </c>
      <c r="G5150" s="24" t="s">
        <v>3067</v>
      </c>
      <c r="H5150" s="25" t="s">
        <v>17250</v>
      </c>
      <c r="I5150" s="24"/>
      <c r="J5150" s="24" t="s">
        <v>3048</v>
      </c>
      <c r="K5150" s="26">
        <v>46118</v>
      </c>
      <c r="L5150" s="26">
        <v>45322</v>
      </c>
      <c r="M5150" s="26">
        <v>46128</v>
      </c>
      <c r="N5150" s="24"/>
      <c r="O5150" s="26">
        <v>46128</v>
      </c>
      <c r="P5150" s="24" t="s">
        <v>3192</v>
      </c>
      <c r="Q5150" s="24" t="s">
        <v>3193</v>
      </c>
      <c r="R5150" s="24" t="s">
        <v>988</v>
      </c>
    </row>
    <row r="5151" spans="1:18" ht="40.200000000000003">
      <c r="A5151" s="24">
        <v>5150</v>
      </c>
      <c r="B5151" s="24" t="s">
        <v>17251</v>
      </c>
      <c r="C5151" s="29">
        <v>202617048369</v>
      </c>
      <c r="D5151" s="24" t="s">
        <v>36</v>
      </c>
      <c r="E5151" s="24" t="s">
        <v>17252</v>
      </c>
      <c r="F5151" s="24" t="s">
        <v>3091</v>
      </c>
      <c r="G5151" s="24" t="s">
        <v>3139</v>
      </c>
      <c r="H5151" s="25" t="s">
        <v>17253</v>
      </c>
      <c r="I5151" s="24"/>
      <c r="J5151" s="24" t="s">
        <v>3048</v>
      </c>
      <c r="K5151" s="26">
        <v>46126</v>
      </c>
      <c r="L5151" s="26">
        <v>45189</v>
      </c>
      <c r="M5151" s="26">
        <v>46128</v>
      </c>
      <c r="N5151" s="24"/>
      <c r="O5151" s="26">
        <v>46128</v>
      </c>
      <c r="P5151" s="24" t="s">
        <v>3049</v>
      </c>
      <c r="Q5151" s="24" t="s">
        <v>3050</v>
      </c>
      <c r="R5151" s="24" t="s">
        <v>988</v>
      </c>
    </row>
    <row r="5152" spans="1:18" ht="40.200000000000003">
      <c r="A5152" s="24">
        <v>5151</v>
      </c>
      <c r="B5152" s="24" t="s">
        <v>17254</v>
      </c>
      <c r="C5152" s="29">
        <v>202617048524</v>
      </c>
      <c r="D5152" s="24" t="s">
        <v>286</v>
      </c>
      <c r="E5152" s="24" t="s">
        <v>17255</v>
      </c>
      <c r="F5152" s="24" t="s">
        <v>3045</v>
      </c>
      <c r="G5152" s="24" t="s">
        <v>17256</v>
      </c>
      <c r="H5152" s="25" t="s">
        <v>17257</v>
      </c>
      <c r="I5152" s="24"/>
      <c r="J5152" s="24" t="s">
        <v>3048</v>
      </c>
      <c r="K5152" s="26">
        <v>46080</v>
      </c>
      <c r="L5152" s="26">
        <v>45238</v>
      </c>
      <c r="M5152" s="26">
        <v>46128</v>
      </c>
      <c r="N5152" s="24"/>
      <c r="O5152" s="26">
        <v>46128</v>
      </c>
      <c r="P5152" s="24" t="s">
        <v>3294</v>
      </c>
      <c r="Q5152" s="24" t="s">
        <v>3295</v>
      </c>
      <c r="R5152" s="24" t="s">
        <v>988</v>
      </c>
    </row>
    <row r="5153" spans="1:18" ht="40.200000000000003">
      <c r="A5153" s="24">
        <v>5152</v>
      </c>
      <c r="B5153" s="24" t="s">
        <v>17258</v>
      </c>
      <c r="C5153" s="29">
        <v>202617048565</v>
      </c>
      <c r="D5153" s="24" t="s">
        <v>133</v>
      </c>
      <c r="E5153" s="24" t="s">
        <v>17259</v>
      </c>
      <c r="F5153" s="24" t="s">
        <v>3394</v>
      </c>
      <c r="G5153" s="24" t="s">
        <v>17260</v>
      </c>
      <c r="H5153" s="25" t="s">
        <v>17261</v>
      </c>
      <c r="I5153" s="24"/>
      <c r="J5153" s="24" t="s">
        <v>3048</v>
      </c>
      <c r="K5153" s="26">
        <v>46099</v>
      </c>
      <c r="L5153" s="26">
        <v>45188</v>
      </c>
      <c r="M5153" s="26">
        <v>46128</v>
      </c>
      <c r="N5153" s="24"/>
      <c r="O5153" s="26">
        <v>46128</v>
      </c>
      <c r="P5153" s="24" t="s">
        <v>3305</v>
      </c>
      <c r="Q5153" s="24" t="s">
        <v>3306</v>
      </c>
      <c r="R5153" s="24" t="s">
        <v>988</v>
      </c>
    </row>
    <row r="5154" spans="1:18" ht="53.4">
      <c r="A5154" s="24">
        <v>5153</v>
      </c>
      <c r="B5154" s="24" t="s">
        <v>2640</v>
      </c>
      <c r="C5154" s="29">
        <v>202611048640</v>
      </c>
      <c r="D5154" s="24" t="s">
        <v>191</v>
      </c>
      <c r="E5154" s="24" t="s">
        <v>2641</v>
      </c>
      <c r="F5154" s="24" t="s">
        <v>3091</v>
      </c>
      <c r="G5154" s="24" t="s">
        <v>5431</v>
      </c>
      <c r="H5154" s="25" t="s">
        <v>17262</v>
      </c>
      <c r="I5154" s="24" t="s">
        <v>3152</v>
      </c>
      <c r="J5154" s="24" t="s">
        <v>3048</v>
      </c>
      <c r="K5154" s="26">
        <v>46126</v>
      </c>
      <c r="L5154" s="26">
        <v>46128</v>
      </c>
      <c r="M5154" s="26">
        <v>46128</v>
      </c>
      <c r="N5154" s="26">
        <v>47073</v>
      </c>
      <c r="O5154" s="24"/>
      <c r="P5154" s="24" t="s">
        <v>3173</v>
      </c>
      <c r="Q5154" s="24" t="s">
        <v>3174</v>
      </c>
      <c r="R5154" s="24" t="s">
        <v>968</v>
      </c>
    </row>
    <row r="5155" spans="1:18" ht="27">
      <c r="A5155" s="24">
        <v>5154</v>
      </c>
      <c r="B5155" s="24" t="s">
        <v>17263</v>
      </c>
      <c r="C5155" s="29">
        <v>202617048505</v>
      </c>
      <c r="D5155" s="24" t="s">
        <v>469</v>
      </c>
      <c r="E5155" s="24" t="s">
        <v>649</v>
      </c>
      <c r="F5155" s="24" t="s">
        <v>3052</v>
      </c>
      <c r="G5155" s="24" t="s">
        <v>17264</v>
      </c>
      <c r="H5155" s="25" t="s">
        <v>17265</v>
      </c>
      <c r="I5155" s="24"/>
      <c r="J5155" s="24" t="s">
        <v>3048</v>
      </c>
      <c r="K5155" s="26">
        <v>46119</v>
      </c>
      <c r="L5155" s="26">
        <v>45190</v>
      </c>
      <c r="M5155" s="26">
        <v>46128</v>
      </c>
      <c r="N5155" s="24"/>
      <c r="O5155" s="26">
        <v>46128</v>
      </c>
      <c r="P5155" s="24" t="s">
        <v>3204</v>
      </c>
      <c r="Q5155" s="24" t="s">
        <v>3205</v>
      </c>
      <c r="R5155" s="24" t="s">
        <v>988</v>
      </c>
    </row>
    <row r="5156" spans="1:18" ht="40.200000000000003">
      <c r="A5156" s="24">
        <v>5155</v>
      </c>
      <c r="B5156" s="24" t="s">
        <v>17266</v>
      </c>
      <c r="C5156" s="29">
        <v>202617048547</v>
      </c>
      <c r="D5156" s="24" t="s">
        <v>34</v>
      </c>
      <c r="E5156" s="24" t="s">
        <v>17267</v>
      </c>
      <c r="F5156" s="24" t="s">
        <v>3066</v>
      </c>
      <c r="G5156" s="24" t="s">
        <v>3067</v>
      </c>
      <c r="H5156" s="25" t="s">
        <v>17268</v>
      </c>
      <c r="I5156" s="24"/>
      <c r="J5156" s="24" t="s">
        <v>3048</v>
      </c>
      <c r="K5156" s="26">
        <v>46120</v>
      </c>
      <c r="L5156" s="26">
        <v>45216</v>
      </c>
      <c r="M5156" s="26">
        <v>46128</v>
      </c>
      <c r="N5156" s="24"/>
      <c r="O5156" s="26">
        <v>46128</v>
      </c>
      <c r="P5156" s="24" t="s">
        <v>3254</v>
      </c>
      <c r="Q5156" s="24" t="s">
        <v>3255</v>
      </c>
      <c r="R5156" s="24" t="s">
        <v>988</v>
      </c>
    </row>
    <row r="5157" spans="1:18" ht="40.200000000000003">
      <c r="A5157" s="24">
        <v>5156</v>
      </c>
      <c r="B5157" s="24" t="s">
        <v>17269</v>
      </c>
      <c r="C5157" s="29">
        <v>202647048639</v>
      </c>
      <c r="D5157" s="24" t="s">
        <v>34</v>
      </c>
      <c r="E5157" s="24" t="s">
        <v>17270</v>
      </c>
      <c r="F5157" s="24" t="s">
        <v>3066</v>
      </c>
      <c r="G5157" s="24" t="s">
        <v>3067</v>
      </c>
      <c r="H5157" s="25" t="s">
        <v>17271</v>
      </c>
      <c r="I5157" s="24"/>
      <c r="J5157" s="24" t="s">
        <v>3048</v>
      </c>
      <c r="K5157" s="26">
        <v>46114</v>
      </c>
      <c r="L5157" s="26">
        <v>45222</v>
      </c>
      <c r="M5157" s="26">
        <v>46128</v>
      </c>
      <c r="N5157" s="24"/>
      <c r="O5157" s="26">
        <v>46128</v>
      </c>
      <c r="P5157" s="24" t="s">
        <v>3192</v>
      </c>
      <c r="Q5157" s="24" t="s">
        <v>3193</v>
      </c>
      <c r="R5157" s="24" t="s">
        <v>988</v>
      </c>
    </row>
    <row r="5158" spans="1:18" ht="40.200000000000003">
      <c r="A5158" s="24">
        <v>5157</v>
      </c>
      <c r="B5158" s="24" t="s">
        <v>17272</v>
      </c>
      <c r="C5158" s="29">
        <v>202647048612</v>
      </c>
      <c r="D5158" s="24" t="s">
        <v>31</v>
      </c>
      <c r="E5158" s="24" t="s">
        <v>17273</v>
      </c>
      <c r="F5158" s="24" t="s">
        <v>3091</v>
      </c>
      <c r="G5158" s="24" t="s">
        <v>31</v>
      </c>
      <c r="H5158" s="25" t="s">
        <v>17274</v>
      </c>
      <c r="I5158" s="24"/>
      <c r="J5158" s="24" t="s">
        <v>3048</v>
      </c>
      <c r="K5158" s="26">
        <v>46121</v>
      </c>
      <c r="L5158" s="26">
        <v>45279</v>
      </c>
      <c r="M5158" s="26">
        <v>46128</v>
      </c>
      <c r="N5158" s="24"/>
      <c r="O5158" s="26">
        <v>46128</v>
      </c>
      <c r="P5158" s="24" t="s">
        <v>3352</v>
      </c>
      <c r="Q5158" s="24" t="s">
        <v>3216</v>
      </c>
      <c r="R5158" s="24" t="s">
        <v>988</v>
      </c>
    </row>
    <row r="5159" spans="1:18" ht="79.8">
      <c r="A5159" s="24">
        <v>5158</v>
      </c>
      <c r="B5159" s="24" t="s">
        <v>17275</v>
      </c>
      <c r="C5159" s="29">
        <v>202647048512</v>
      </c>
      <c r="D5159" s="24" t="s">
        <v>31</v>
      </c>
      <c r="E5159" s="24" t="s">
        <v>17276</v>
      </c>
      <c r="F5159" s="24" t="s">
        <v>3091</v>
      </c>
      <c r="G5159" s="24" t="s">
        <v>31</v>
      </c>
      <c r="H5159" s="25" t="s">
        <v>17277</v>
      </c>
      <c r="I5159" s="24"/>
      <c r="J5159" s="24" t="s">
        <v>3048</v>
      </c>
      <c r="K5159" s="26">
        <v>46122</v>
      </c>
      <c r="L5159" s="26">
        <v>45272</v>
      </c>
      <c r="M5159" s="26">
        <v>46128</v>
      </c>
      <c r="N5159" s="24"/>
      <c r="O5159" s="26">
        <v>46128</v>
      </c>
      <c r="P5159" s="24" t="s">
        <v>3215</v>
      </c>
      <c r="Q5159" s="24" t="s">
        <v>3216</v>
      </c>
      <c r="R5159" s="24" t="s">
        <v>988</v>
      </c>
    </row>
    <row r="5160" spans="1:18" ht="40.200000000000003">
      <c r="A5160" s="24">
        <v>5159</v>
      </c>
      <c r="B5160" s="24" t="s">
        <v>17278</v>
      </c>
      <c r="C5160" s="29">
        <v>202617049019</v>
      </c>
      <c r="D5160" s="24" t="s">
        <v>59</v>
      </c>
      <c r="E5160" s="24" t="s">
        <v>17279</v>
      </c>
      <c r="F5160" s="24" t="s">
        <v>3066</v>
      </c>
      <c r="G5160" s="24" t="s">
        <v>3319</v>
      </c>
      <c r="H5160" s="25" t="s">
        <v>17280</v>
      </c>
      <c r="I5160" s="24"/>
      <c r="J5160" s="24" t="s">
        <v>3048</v>
      </c>
      <c r="K5160" s="26">
        <v>46099</v>
      </c>
      <c r="L5160" s="26">
        <v>45223</v>
      </c>
      <c r="M5160" s="26">
        <v>46129</v>
      </c>
      <c r="N5160" s="24"/>
      <c r="O5160" s="26">
        <v>46129</v>
      </c>
      <c r="P5160" s="24" t="s">
        <v>3284</v>
      </c>
      <c r="Q5160" s="24" t="s">
        <v>3285</v>
      </c>
      <c r="R5160" s="24" t="s">
        <v>988</v>
      </c>
    </row>
    <row r="5161" spans="1:18" ht="40.200000000000003">
      <c r="A5161" s="24">
        <v>5160</v>
      </c>
      <c r="B5161" s="24" t="s">
        <v>17281</v>
      </c>
      <c r="C5161" s="29">
        <v>202617049057</v>
      </c>
      <c r="D5161" s="24" t="s">
        <v>39</v>
      </c>
      <c r="E5161" s="24" t="s">
        <v>17282</v>
      </c>
      <c r="F5161" s="24" t="s">
        <v>3165</v>
      </c>
      <c r="G5161" s="24" t="s">
        <v>3166</v>
      </c>
      <c r="H5161" s="25" t="s">
        <v>17283</v>
      </c>
      <c r="I5161" s="24"/>
      <c r="J5161" s="24" t="s">
        <v>3048</v>
      </c>
      <c r="K5161" s="26">
        <v>46077</v>
      </c>
      <c r="L5161" s="26">
        <v>46129</v>
      </c>
      <c r="M5161" s="26">
        <v>46129</v>
      </c>
      <c r="N5161" s="24"/>
      <c r="O5161" s="26">
        <v>46129</v>
      </c>
      <c r="P5161" s="24" t="s">
        <v>3254</v>
      </c>
      <c r="Q5161" s="24" t="s">
        <v>3255</v>
      </c>
      <c r="R5161" s="24" t="s">
        <v>988</v>
      </c>
    </row>
    <row r="5162" spans="1:18" ht="40.200000000000003">
      <c r="A5162" s="24">
        <v>5161</v>
      </c>
      <c r="B5162" s="24" t="s">
        <v>17284</v>
      </c>
      <c r="C5162" s="29">
        <v>202647049497</v>
      </c>
      <c r="D5162" s="24" t="s">
        <v>105</v>
      </c>
      <c r="E5162" s="24" t="s">
        <v>17285</v>
      </c>
      <c r="F5162" s="24" t="s">
        <v>3045</v>
      </c>
      <c r="G5162" s="24" t="s">
        <v>3046</v>
      </c>
      <c r="H5162" s="25" t="s">
        <v>17286</v>
      </c>
      <c r="I5162" s="24"/>
      <c r="J5162" s="24" t="s">
        <v>3048</v>
      </c>
      <c r="K5162" s="26">
        <v>45995</v>
      </c>
      <c r="L5162" s="26">
        <v>46129</v>
      </c>
      <c r="M5162" s="26">
        <v>46129</v>
      </c>
      <c r="N5162" s="24"/>
      <c r="O5162" s="26">
        <v>46129</v>
      </c>
      <c r="P5162" s="24" t="s">
        <v>3410</v>
      </c>
      <c r="Q5162" s="24" t="s">
        <v>3150</v>
      </c>
      <c r="R5162" s="24" t="s">
        <v>988</v>
      </c>
    </row>
    <row r="5163" spans="1:18" ht="40.200000000000003">
      <c r="A5163" s="24">
        <v>5162</v>
      </c>
      <c r="B5163" s="24" t="s">
        <v>2649</v>
      </c>
      <c r="C5163" s="29">
        <v>202641049506</v>
      </c>
      <c r="D5163" s="24" t="s">
        <v>33</v>
      </c>
      <c r="E5163" s="24" t="s">
        <v>2650</v>
      </c>
      <c r="F5163" s="24" t="s">
        <v>3052</v>
      </c>
      <c r="G5163" s="24" t="s">
        <v>3319</v>
      </c>
      <c r="H5163" s="25" t="s">
        <v>17287</v>
      </c>
      <c r="I5163" s="24" t="s">
        <v>3152</v>
      </c>
      <c r="J5163" s="24" t="s">
        <v>3048</v>
      </c>
      <c r="K5163" s="26">
        <v>46127</v>
      </c>
      <c r="L5163" s="26">
        <v>46129</v>
      </c>
      <c r="M5163" s="26">
        <v>46129</v>
      </c>
      <c r="N5163" s="26">
        <v>47074</v>
      </c>
      <c r="O5163" s="24"/>
      <c r="P5163" s="24" t="s">
        <v>3141</v>
      </c>
      <c r="Q5163" s="24" t="s">
        <v>3142</v>
      </c>
      <c r="R5163" s="24" t="s">
        <v>968</v>
      </c>
    </row>
    <row r="5164" spans="1:18" ht="53.4">
      <c r="A5164" s="24">
        <v>5163</v>
      </c>
      <c r="B5164" s="24" t="s">
        <v>2646</v>
      </c>
      <c r="C5164" s="29">
        <v>202641049430</v>
      </c>
      <c r="D5164" s="24" t="s">
        <v>33</v>
      </c>
      <c r="E5164" s="24" t="s">
        <v>2647</v>
      </c>
      <c r="F5164" s="24" t="s">
        <v>3052</v>
      </c>
      <c r="G5164" s="24" t="s">
        <v>3319</v>
      </c>
      <c r="H5164" s="25" t="s">
        <v>17288</v>
      </c>
      <c r="I5164" s="24" t="s">
        <v>3152</v>
      </c>
      <c r="J5164" s="24" t="s">
        <v>3048</v>
      </c>
      <c r="K5164" s="26">
        <v>46127</v>
      </c>
      <c r="L5164" s="26">
        <v>46129</v>
      </c>
      <c r="M5164" s="26">
        <v>46129</v>
      </c>
      <c r="N5164" s="26">
        <v>47074</v>
      </c>
      <c r="O5164" s="24"/>
      <c r="P5164" s="24" t="s">
        <v>3634</v>
      </c>
      <c r="Q5164" s="24" t="s">
        <v>3322</v>
      </c>
      <c r="R5164" s="24" t="s">
        <v>968</v>
      </c>
    </row>
    <row r="5165" spans="1:18" ht="53.4">
      <c r="A5165" s="24">
        <v>5164</v>
      </c>
      <c r="B5165" s="24" t="s">
        <v>17289</v>
      </c>
      <c r="C5165" s="29">
        <v>202641049432</v>
      </c>
      <c r="D5165" s="24" t="s">
        <v>46</v>
      </c>
      <c r="E5165" s="24" t="s">
        <v>17290</v>
      </c>
      <c r="F5165" s="24" t="s">
        <v>3052</v>
      </c>
      <c r="G5165" s="24" t="s">
        <v>46</v>
      </c>
      <c r="H5165" s="25" t="s">
        <v>17291</v>
      </c>
      <c r="I5165" s="24" t="s">
        <v>23</v>
      </c>
      <c r="J5165" s="24" t="s">
        <v>3048</v>
      </c>
      <c r="K5165" s="26">
        <v>46036</v>
      </c>
      <c r="L5165" s="26">
        <v>46129</v>
      </c>
      <c r="M5165" s="26">
        <v>46129</v>
      </c>
      <c r="N5165" s="24"/>
      <c r="O5165" s="26">
        <v>46129</v>
      </c>
      <c r="P5165" s="24" t="s">
        <v>3069</v>
      </c>
      <c r="Q5165" s="24" t="s">
        <v>3070</v>
      </c>
      <c r="R5165" s="24" t="s">
        <v>988</v>
      </c>
    </row>
    <row r="5166" spans="1:18" ht="40.200000000000003">
      <c r="A5166" s="24">
        <v>5165</v>
      </c>
      <c r="B5166" s="24" t="s">
        <v>17292</v>
      </c>
      <c r="C5166" s="29">
        <v>202647049381</v>
      </c>
      <c r="D5166" s="24" t="s">
        <v>345</v>
      </c>
      <c r="E5166" s="24" t="s">
        <v>17293</v>
      </c>
      <c r="F5166" s="24" t="s">
        <v>3091</v>
      </c>
      <c r="G5166" s="24" t="s">
        <v>15830</v>
      </c>
      <c r="H5166" s="25" t="s">
        <v>17294</v>
      </c>
      <c r="I5166" s="24"/>
      <c r="J5166" s="24" t="s">
        <v>3048</v>
      </c>
      <c r="K5166" s="26">
        <v>46107</v>
      </c>
      <c r="L5166" s="26">
        <v>45204</v>
      </c>
      <c r="M5166" s="26">
        <v>46129</v>
      </c>
      <c r="N5166" s="24"/>
      <c r="O5166" s="26">
        <v>46129</v>
      </c>
      <c r="P5166" s="24" t="s">
        <v>3120</v>
      </c>
      <c r="Q5166" s="24" t="s">
        <v>3121</v>
      </c>
      <c r="R5166" s="24" t="s">
        <v>988</v>
      </c>
    </row>
    <row r="5167" spans="1:18" ht="27">
      <c r="A5167" s="24">
        <v>5166</v>
      </c>
      <c r="B5167" s="24" t="s">
        <v>17295</v>
      </c>
      <c r="C5167" s="29">
        <v>202617049044</v>
      </c>
      <c r="D5167" s="24" t="s">
        <v>214</v>
      </c>
      <c r="E5167" s="24" t="s">
        <v>17296</v>
      </c>
      <c r="F5167" s="24" t="s">
        <v>3066</v>
      </c>
      <c r="G5167" s="24" t="s">
        <v>3067</v>
      </c>
      <c r="H5167" s="25" t="s">
        <v>17297</v>
      </c>
      <c r="I5167" s="24"/>
      <c r="J5167" s="24" t="s">
        <v>3048</v>
      </c>
      <c r="K5167" s="26">
        <v>46059</v>
      </c>
      <c r="L5167" s="26">
        <v>45638</v>
      </c>
      <c r="M5167" s="26">
        <v>46129</v>
      </c>
      <c r="N5167" s="24"/>
      <c r="O5167" s="26">
        <v>46129</v>
      </c>
      <c r="P5167" s="24" t="s">
        <v>3204</v>
      </c>
      <c r="Q5167" s="24" t="s">
        <v>3205</v>
      </c>
      <c r="R5167" s="24" t="s">
        <v>988</v>
      </c>
    </row>
    <row r="5168" spans="1:18" ht="40.200000000000003">
      <c r="A5168" s="24">
        <v>5167</v>
      </c>
      <c r="B5168" s="24" t="s">
        <v>17298</v>
      </c>
      <c r="C5168" s="29">
        <v>202614048958</v>
      </c>
      <c r="D5168" s="24" t="s">
        <v>187</v>
      </c>
      <c r="E5168" s="24" t="s">
        <v>17299</v>
      </c>
      <c r="F5168" s="24" t="s">
        <v>3045</v>
      </c>
      <c r="G5168" s="24" t="s">
        <v>4870</v>
      </c>
      <c r="H5168" s="25" t="s">
        <v>17300</v>
      </c>
      <c r="I5168" s="24"/>
      <c r="J5168" s="24" t="s">
        <v>3048</v>
      </c>
      <c r="K5168" s="26">
        <v>46125</v>
      </c>
      <c r="L5168" s="26">
        <v>45803</v>
      </c>
      <c r="M5168" s="26">
        <v>46129</v>
      </c>
      <c r="N5168" s="24"/>
      <c r="O5168" s="26">
        <v>46129</v>
      </c>
      <c r="P5168" s="24" t="s">
        <v>3135</v>
      </c>
      <c r="Q5168" s="24" t="s">
        <v>3136</v>
      </c>
      <c r="R5168" s="24" t="s">
        <v>988</v>
      </c>
    </row>
    <row r="5169" spans="1:18" ht="53.4">
      <c r="A5169" s="24">
        <v>5168</v>
      </c>
      <c r="B5169" s="24" t="s">
        <v>17301</v>
      </c>
      <c r="C5169" s="29">
        <v>202617049472</v>
      </c>
      <c r="D5169" s="24" t="s">
        <v>76</v>
      </c>
      <c r="E5169" s="24" t="s">
        <v>17302</v>
      </c>
      <c r="F5169" s="24" t="s">
        <v>3066</v>
      </c>
      <c r="G5169" s="24" t="s">
        <v>3319</v>
      </c>
      <c r="H5169" s="25" t="s">
        <v>17303</v>
      </c>
      <c r="I5169" s="24"/>
      <c r="J5169" s="24" t="s">
        <v>3048</v>
      </c>
      <c r="K5169" s="26">
        <v>46086</v>
      </c>
      <c r="L5169" s="26">
        <v>45223</v>
      </c>
      <c r="M5169" s="26">
        <v>46129</v>
      </c>
      <c r="N5169" s="24"/>
      <c r="O5169" s="26">
        <v>46129</v>
      </c>
      <c r="P5169" s="24" t="s">
        <v>3289</v>
      </c>
      <c r="Q5169" s="24" t="s">
        <v>3290</v>
      </c>
      <c r="R5169" s="24" t="s">
        <v>988</v>
      </c>
    </row>
    <row r="5170" spans="1:18" ht="40.200000000000003">
      <c r="A5170" s="24">
        <v>5169</v>
      </c>
      <c r="B5170" s="24" t="s">
        <v>2648</v>
      </c>
      <c r="C5170" s="29">
        <v>202631049100</v>
      </c>
      <c r="D5170" s="24" t="s">
        <v>418</v>
      </c>
      <c r="E5170" s="24" t="s">
        <v>649</v>
      </c>
      <c r="F5170" s="24" t="s">
        <v>3052</v>
      </c>
      <c r="G5170" s="24" t="s">
        <v>418</v>
      </c>
      <c r="H5170" s="25" t="s">
        <v>17304</v>
      </c>
      <c r="I5170" s="24" t="s">
        <v>3152</v>
      </c>
      <c r="J5170" s="24" t="s">
        <v>3048</v>
      </c>
      <c r="K5170" s="26">
        <v>45960</v>
      </c>
      <c r="L5170" s="26">
        <v>46129</v>
      </c>
      <c r="M5170" s="26">
        <v>46129</v>
      </c>
      <c r="N5170" s="26">
        <v>47074</v>
      </c>
      <c r="O5170" s="24"/>
      <c r="P5170" s="24" t="s">
        <v>3435</v>
      </c>
      <c r="Q5170" s="24" t="s">
        <v>3159</v>
      </c>
      <c r="R5170" s="24" t="s">
        <v>968</v>
      </c>
    </row>
    <row r="5171" spans="1:18" ht="40.200000000000003">
      <c r="A5171" s="24">
        <v>5170</v>
      </c>
      <c r="B5171" s="24" t="s">
        <v>17305</v>
      </c>
      <c r="C5171" s="29">
        <v>202617049471</v>
      </c>
      <c r="D5171" s="24" t="s">
        <v>126</v>
      </c>
      <c r="E5171" s="24" t="s">
        <v>17306</v>
      </c>
      <c r="F5171" s="24" t="s">
        <v>3117</v>
      </c>
      <c r="G5171" s="24" t="s">
        <v>6811</v>
      </c>
      <c r="H5171" s="25" t="s">
        <v>17307</v>
      </c>
      <c r="I5171" s="24"/>
      <c r="J5171" s="24" t="s">
        <v>3048</v>
      </c>
      <c r="K5171" s="26">
        <v>46112</v>
      </c>
      <c r="L5171" s="26">
        <v>45310</v>
      </c>
      <c r="M5171" s="26">
        <v>46129</v>
      </c>
      <c r="N5171" s="24"/>
      <c r="O5171" s="26">
        <v>46129</v>
      </c>
      <c r="P5171" s="24" t="s">
        <v>3173</v>
      </c>
      <c r="Q5171" s="24" t="s">
        <v>3174</v>
      </c>
      <c r="R5171" s="24" t="s">
        <v>988</v>
      </c>
    </row>
    <row r="5172" spans="1:18" ht="40.200000000000003">
      <c r="A5172" s="24">
        <v>5171</v>
      </c>
      <c r="B5172" s="24" t="s">
        <v>17308</v>
      </c>
      <c r="C5172" s="29">
        <v>202617049222</v>
      </c>
      <c r="D5172" s="24" t="s">
        <v>35</v>
      </c>
      <c r="E5172" s="24" t="s">
        <v>17309</v>
      </c>
      <c r="F5172" s="24" t="s">
        <v>3091</v>
      </c>
      <c r="G5172" s="24" t="s">
        <v>3213</v>
      </c>
      <c r="H5172" s="25" t="s">
        <v>17310</v>
      </c>
      <c r="I5172" s="24"/>
      <c r="J5172" s="24" t="s">
        <v>3048</v>
      </c>
      <c r="K5172" s="26">
        <v>46126</v>
      </c>
      <c r="L5172" s="26">
        <v>45189</v>
      </c>
      <c r="M5172" s="26">
        <v>46129</v>
      </c>
      <c r="N5172" s="24"/>
      <c r="O5172" s="26">
        <v>46129</v>
      </c>
      <c r="P5172" s="24" t="s">
        <v>3069</v>
      </c>
      <c r="Q5172" s="24" t="s">
        <v>3070</v>
      </c>
      <c r="R5172" s="24" t="s">
        <v>988</v>
      </c>
    </row>
    <row r="5173" spans="1:18" ht="40.200000000000003">
      <c r="A5173" s="24">
        <v>5172</v>
      </c>
      <c r="B5173" s="24" t="s">
        <v>17311</v>
      </c>
      <c r="C5173" s="29">
        <v>202617049028</v>
      </c>
      <c r="D5173" s="24" t="s">
        <v>36</v>
      </c>
      <c r="E5173" s="24" t="s">
        <v>17312</v>
      </c>
      <c r="F5173" s="24" t="s">
        <v>3091</v>
      </c>
      <c r="G5173" s="24" t="s">
        <v>3139</v>
      </c>
      <c r="H5173" s="25" t="s">
        <v>17313</v>
      </c>
      <c r="I5173" s="24"/>
      <c r="J5173" s="24" t="s">
        <v>3048</v>
      </c>
      <c r="K5173" s="26">
        <v>46126</v>
      </c>
      <c r="L5173" s="26">
        <v>45189</v>
      </c>
      <c r="M5173" s="26">
        <v>46129</v>
      </c>
      <c r="N5173" s="24"/>
      <c r="O5173" s="26">
        <v>46129</v>
      </c>
      <c r="P5173" s="24" t="s">
        <v>3326</v>
      </c>
      <c r="Q5173" s="24" t="s">
        <v>3174</v>
      </c>
      <c r="R5173" s="24" t="s">
        <v>988</v>
      </c>
    </row>
    <row r="5174" spans="1:18" ht="40.200000000000003">
      <c r="A5174" s="24">
        <v>5173</v>
      </c>
      <c r="B5174" s="24" t="s">
        <v>17314</v>
      </c>
      <c r="C5174" s="29">
        <v>202617049510</v>
      </c>
      <c r="D5174" s="24" t="s">
        <v>36</v>
      </c>
      <c r="E5174" s="24" t="s">
        <v>17315</v>
      </c>
      <c r="F5174" s="24" t="s">
        <v>3091</v>
      </c>
      <c r="G5174" s="24" t="s">
        <v>3139</v>
      </c>
      <c r="H5174" s="25" t="s">
        <v>17316</v>
      </c>
      <c r="I5174" s="24"/>
      <c r="J5174" s="24" t="s">
        <v>3048</v>
      </c>
      <c r="K5174" s="26">
        <v>46126</v>
      </c>
      <c r="L5174" s="26">
        <v>45188</v>
      </c>
      <c r="M5174" s="26">
        <v>46129</v>
      </c>
      <c r="N5174" s="24"/>
      <c r="O5174" s="26">
        <v>46129</v>
      </c>
      <c r="P5174" s="24" t="s">
        <v>3289</v>
      </c>
      <c r="Q5174" s="24" t="s">
        <v>3290</v>
      </c>
      <c r="R5174" s="24" t="s">
        <v>988</v>
      </c>
    </row>
    <row r="5175" spans="1:18" ht="40.200000000000003">
      <c r="A5175" s="24">
        <v>5174</v>
      </c>
      <c r="B5175" s="24" t="s">
        <v>17317</v>
      </c>
      <c r="C5175" s="29">
        <v>202617049065</v>
      </c>
      <c r="D5175" s="24" t="s">
        <v>223</v>
      </c>
      <c r="E5175" s="24" t="s">
        <v>17318</v>
      </c>
      <c r="F5175" s="24" t="s">
        <v>3177</v>
      </c>
      <c r="G5175" s="24" t="s">
        <v>6620</v>
      </c>
      <c r="H5175" s="25" t="s">
        <v>17319</v>
      </c>
      <c r="I5175" s="24"/>
      <c r="J5175" s="24" t="s">
        <v>3048</v>
      </c>
      <c r="K5175" s="26">
        <v>46112</v>
      </c>
      <c r="L5175" s="26">
        <v>45215</v>
      </c>
      <c r="M5175" s="26">
        <v>46129</v>
      </c>
      <c r="N5175" s="24"/>
      <c r="O5175" s="26">
        <v>46129</v>
      </c>
      <c r="P5175" s="24" t="s">
        <v>3055</v>
      </c>
      <c r="Q5175" s="24" t="s">
        <v>3056</v>
      </c>
      <c r="R5175" s="24" t="s">
        <v>988</v>
      </c>
    </row>
    <row r="5176" spans="1:18" ht="53.4">
      <c r="A5176" s="24">
        <v>5175</v>
      </c>
      <c r="B5176" s="24" t="s">
        <v>17320</v>
      </c>
      <c r="C5176" s="29">
        <v>202617049141</v>
      </c>
      <c r="D5176" s="24" t="s">
        <v>223</v>
      </c>
      <c r="E5176" s="24" t="s">
        <v>17321</v>
      </c>
      <c r="F5176" s="24" t="s">
        <v>3177</v>
      </c>
      <c r="G5176" s="24" t="s">
        <v>6620</v>
      </c>
      <c r="H5176" s="25" t="s">
        <v>17322</v>
      </c>
      <c r="I5176" s="24"/>
      <c r="J5176" s="24" t="s">
        <v>3048</v>
      </c>
      <c r="K5176" s="26">
        <v>46113</v>
      </c>
      <c r="L5176" s="26">
        <v>45215</v>
      </c>
      <c r="M5176" s="26">
        <v>46129</v>
      </c>
      <c r="N5176" s="24"/>
      <c r="O5176" s="26">
        <v>46129</v>
      </c>
      <c r="P5176" s="24" t="s">
        <v>3055</v>
      </c>
      <c r="Q5176" s="24" t="s">
        <v>3056</v>
      </c>
      <c r="R5176" s="24" t="s">
        <v>988</v>
      </c>
    </row>
    <row r="5177" spans="1:18" ht="53.4">
      <c r="A5177" s="24">
        <v>5176</v>
      </c>
      <c r="B5177" s="24" t="s">
        <v>17323</v>
      </c>
      <c r="C5177" s="29">
        <v>202647048960</v>
      </c>
      <c r="D5177" s="24" t="s">
        <v>189</v>
      </c>
      <c r="E5177" s="24" t="s">
        <v>17324</v>
      </c>
      <c r="F5177" s="24" t="s">
        <v>3117</v>
      </c>
      <c r="G5177" s="24" t="s">
        <v>16730</v>
      </c>
      <c r="H5177" s="25" t="s">
        <v>17325</v>
      </c>
      <c r="I5177" s="24"/>
      <c r="J5177" s="24" t="s">
        <v>3048</v>
      </c>
      <c r="K5177" s="26">
        <v>46087</v>
      </c>
      <c r="L5177" s="26">
        <v>45225</v>
      </c>
      <c r="M5177" s="26">
        <v>46129</v>
      </c>
      <c r="N5177" s="24"/>
      <c r="O5177" s="26">
        <v>46129</v>
      </c>
      <c r="P5177" s="24" t="s">
        <v>3062</v>
      </c>
      <c r="Q5177" s="24" t="s">
        <v>3063</v>
      </c>
      <c r="R5177" s="24" t="s">
        <v>988</v>
      </c>
    </row>
    <row r="5178" spans="1:18" ht="27">
      <c r="A5178" s="24">
        <v>5177</v>
      </c>
      <c r="B5178" s="24" t="s">
        <v>17326</v>
      </c>
      <c r="C5178" s="29">
        <v>202647049005</v>
      </c>
      <c r="D5178" s="24" t="s">
        <v>200</v>
      </c>
      <c r="E5178" s="24" t="s">
        <v>17327</v>
      </c>
      <c r="F5178" s="24" t="s">
        <v>3302</v>
      </c>
      <c r="G5178" s="24" t="s">
        <v>200</v>
      </c>
      <c r="H5178" s="25" t="s">
        <v>17328</v>
      </c>
      <c r="I5178" s="24"/>
      <c r="J5178" s="24" t="s">
        <v>3048</v>
      </c>
      <c r="K5178" s="26">
        <v>46114</v>
      </c>
      <c r="L5178" s="26">
        <v>45217</v>
      </c>
      <c r="M5178" s="26">
        <v>46129</v>
      </c>
      <c r="N5178" s="24"/>
      <c r="O5178" s="26">
        <v>46129</v>
      </c>
      <c r="P5178" s="24" t="s">
        <v>3414</v>
      </c>
      <c r="Q5178" s="24" t="s">
        <v>3415</v>
      </c>
      <c r="R5178" s="24" t="s">
        <v>988</v>
      </c>
    </row>
    <row r="5179" spans="1:18" ht="40.200000000000003">
      <c r="A5179" s="24">
        <v>5178</v>
      </c>
      <c r="B5179" s="24" t="s">
        <v>17329</v>
      </c>
      <c r="C5179" s="29">
        <v>202617048949</v>
      </c>
      <c r="D5179" s="24" t="s">
        <v>257</v>
      </c>
      <c r="E5179" s="24" t="s">
        <v>17330</v>
      </c>
      <c r="F5179" s="24" t="s">
        <v>3091</v>
      </c>
      <c r="G5179" s="24" t="s">
        <v>17331</v>
      </c>
      <c r="H5179" s="25" t="s">
        <v>17332</v>
      </c>
      <c r="I5179" s="24"/>
      <c r="J5179" s="24" t="s">
        <v>3048</v>
      </c>
      <c r="K5179" s="26">
        <v>46099</v>
      </c>
      <c r="L5179" s="26">
        <v>45188</v>
      </c>
      <c r="M5179" s="26">
        <v>46129</v>
      </c>
      <c r="N5179" s="24"/>
      <c r="O5179" s="26">
        <v>46129</v>
      </c>
      <c r="P5179" s="24" t="s">
        <v>3315</v>
      </c>
      <c r="Q5179" s="24" t="s">
        <v>3316</v>
      </c>
      <c r="R5179" s="24" t="s">
        <v>988</v>
      </c>
    </row>
    <row r="5180" spans="1:18" ht="40.200000000000003">
      <c r="A5180" s="24">
        <v>5179</v>
      </c>
      <c r="B5180" s="24" t="s">
        <v>17333</v>
      </c>
      <c r="C5180" s="29">
        <v>202644049186</v>
      </c>
      <c r="D5180" s="24" t="s">
        <v>269</v>
      </c>
      <c r="E5180" s="24" t="s">
        <v>17334</v>
      </c>
      <c r="F5180" s="24" t="s">
        <v>3091</v>
      </c>
      <c r="G5180" s="24" t="s">
        <v>9779</v>
      </c>
      <c r="H5180" s="25" t="s">
        <v>17335</v>
      </c>
      <c r="I5180" s="24"/>
      <c r="J5180" s="24" t="s">
        <v>3048</v>
      </c>
      <c r="K5180" s="26">
        <v>46122</v>
      </c>
      <c r="L5180" s="26">
        <v>45772</v>
      </c>
      <c r="M5180" s="26">
        <v>46129</v>
      </c>
      <c r="N5180" s="24"/>
      <c r="O5180" s="26">
        <v>46129</v>
      </c>
      <c r="P5180" s="24" t="s">
        <v>3321</v>
      </c>
      <c r="Q5180" s="24" t="s">
        <v>3322</v>
      </c>
      <c r="R5180" s="24" t="s">
        <v>988</v>
      </c>
    </row>
    <row r="5181" spans="1:18" ht="40.200000000000003">
      <c r="A5181" s="24">
        <v>5180</v>
      </c>
      <c r="B5181" s="24" t="s">
        <v>927</v>
      </c>
      <c r="C5181" s="29">
        <v>202644048914</v>
      </c>
      <c r="D5181" s="24" t="s">
        <v>269</v>
      </c>
      <c r="E5181" s="24" t="s">
        <v>928</v>
      </c>
      <c r="F5181" s="24" t="s">
        <v>3091</v>
      </c>
      <c r="G5181" s="24" t="s">
        <v>9779</v>
      </c>
      <c r="H5181" s="25" t="s">
        <v>17336</v>
      </c>
      <c r="I5181" s="24"/>
      <c r="J5181" s="24" t="s">
        <v>3048</v>
      </c>
      <c r="K5181" s="26">
        <v>46122</v>
      </c>
      <c r="L5181" s="26">
        <v>45772</v>
      </c>
      <c r="M5181" s="26">
        <v>46129</v>
      </c>
      <c r="N5181" s="26">
        <v>46716</v>
      </c>
      <c r="O5181" s="24"/>
      <c r="P5181" s="24" t="s">
        <v>3634</v>
      </c>
      <c r="Q5181" s="24" t="s">
        <v>3322</v>
      </c>
      <c r="R5181" s="24" t="s">
        <v>650</v>
      </c>
    </row>
    <row r="5182" spans="1:18" ht="40.200000000000003">
      <c r="A5182" s="24">
        <v>5181</v>
      </c>
      <c r="B5182" s="24" t="s">
        <v>17337</v>
      </c>
      <c r="C5182" s="29">
        <v>202647049227</v>
      </c>
      <c r="D5182" s="24" t="s">
        <v>31</v>
      </c>
      <c r="E5182" s="24" t="s">
        <v>17338</v>
      </c>
      <c r="F5182" s="24" t="s">
        <v>3091</v>
      </c>
      <c r="G5182" s="24" t="s">
        <v>31</v>
      </c>
      <c r="H5182" s="25" t="s">
        <v>17339</v>
      </c>
      <c r="I5182" s="24"/>
      <c r="J5182" s="24" t="s">
        <v>3048</v>
      </c>
      <c r="K5182" s="26">
        <v>46125</v>
      </c>
      <c r="L5182" s="26">
        <v>46129</v>
      </c>
      <c r="M5182" s="26">
        <v>46129</v>
      </c>
      <c r="N5182" s="24"/>
      <c r="O5182" s="26">
        <v>46129</v>
      </c>
      <c r="P5182" s="24" t="s">
        <v>4022</v>
      </c>
      <c r="Q5182" s="24" t="s">
        <v>3104</v>
      </c>
      <c r="R5182" s="24" t="s">
        <v>988</v>
      </c>
    </row>
    <row r="5183" spans="1:18" ht="40.200000000000003">
      <c r="A5183" s="24">
        <v>5182</v>
      </c>
      <c r="B5183" s="24" t="s">
        <v>17340</v>
      </c>
      <c r="C5183" s="29">
        <v>202647049259</v>
      </c>
      <c r="D5183" s="24" t="s">
        <v>31</v>
      </c>
      <c r="E5183" s="24" t="s">
        <v>17341</v>
      </c>
      <c r="F5183" s="24" t="s">
        <v>3091</v>
      </c>
      <c r="G5183" s="24" t="s">
        <v>31</v>
      </c>
      <c r="H5183" s="25" t="s">
        <v>17342</v>
      </c>
      <c r="I5183" s="24"/>
      <c r="J5183" s="24" t="s">
        <v>3048</v>
      </c>
      <c r="K5183" s="26">
        <v>46125</v>
      </c>
      <c r="L5183" s="26">
        <v>46129</v>
      </c>
      <c r="M5183" s="26">
        <v>46129</v>
      </c>
      <c r="N5183" s="24"/>
      <c r="O5183" s="26">
        <v>46129</v>
      </c>
      <c r="P5183" s="24" t="s">
        <v>5146</v>
      </c>
      <c r="Q5183" s="24" t="s">
        <v>5147</v>
      </c>
      <c r="R5183" s="24" t="s">
        <v>988</v>
      </c>
    </row>
    <row r="5184" spans="1:18" ht="53.4">
      <c r="A5184" s="24">
        <v>5183</v>
      </c>
      <c r="B5184" s="24" t="s">
        <v>17343</v>
      </c>
      <c r="C5184" s="29">
        <v>202647049071</v>
      </c>
      <c r="D5184" s="24" t="s">
        <v>31</v>
      </c>
      <c r="E5184" s="24" t="s">
        <v>17344</v>
      </c>
      <c r="F5184" s="24" t="s">
        <v>3091</v>
      </c>
      <c r="G5184" s="24" t="s">
        <v>31</v>
      </c>
      <c r="H5184" s="25" t="s">
        <v>17345</v>
      </c>
      <c r="I5184" s="24"/>
      <c r="J5184" s="24" t="s">
        <v>3048</v>
      </c>
      <c r="K5184" s="26">
        <v>46125</v>
      </c>
      <c r="L5184" s="26">
        <v>46129</v>
      </c>
      <c r="M5184" s="26">
        <v>46129</v>
      </c>
      <c r="N5184" s="24"/>
      <c r="O5184" s="26">
        <v>46129</v>
      </c>
      <c r="P5184" s="24" t="s">
        <v>3352</v>
      </c>
      <c r="Q5184" s="24" t="s">
        <v>3216</v>
      </c>
      <c r="R5184" s="24" t="s">
        <v>988</v>
      </c>
    </row>
    <row r="5185" spans="1:18" ht="40.200000000000003">
      <c r="A5185" s="24">
        <v>5184</v>
      </c>
      <c r="B5185" s="24" t="s">
        <v>17346</v>
      </c>
      <c r="C5185" s="29">
        <v>202617048986</v>
      </c>
      <c r="D5185" s="24" t="s">
        <v>34</v>
      </c>
      <c r="E5185" s="24" t="s">
        <v>17347</v>
      </c>
      <c r="F5185" s="24" t="s">
        <v>3066</v>
      </c>
      <c r="G5185" s="24" t="s">
        <v>3790</v>
      </c>
      <c r="H5185" s="25" t="s">
        <v>17348</v>
      </c>
      <c r="I5185" s="24"/>
      <c r="J5185" s="24" t="s">
        <v>3048</v>
      </c>
      <c r="K5185" s="26">
        <v>46118</v>
      </c>
      <c r="L5185" s="26">
        <v>45264</v>
      </c>
      <c r="M5185" s="26">
        <v>46129</v>
      </c>
      <c r="N5185" s="24"/>
      <c r="O5185" s="26">
        <v>46129</v>
      </c>
      <c r="P5185" s="24" t="s">
        <v>3535</v>
      </c>
      <c r="Q5185" s="24" t="s">
        <v>3536</v>
      </c>
      <c r="R5185" s="24" t="s">
        <v>988</v>
      </c>
    </row>
    <row r="5186" spans="1:18" ht="27">
      <c r="A5186" s="24">
        <v>5185</v>
      </c>
      <c r="B5186" s="24" t="s">
        <v>17349</v>
      </c>
      <c r="C5186" s="29">
        <v>202614049695</v>
      </c>
      <c r="D5186" s="24" t="s">
        <v>198</v>
      </c>
      <c r="E5186" s="24" t="s">
        <v>17350</v>
      </c>
      <c r="F5186" s="24" t="s">
        <v>3045</v>
      </c>
      <c r="G5186" s="24" t="s">
        <v>5680</v>
      </c>
      <c r="H5186" s="25" t="s">
        <v>17351</v>
      </c>
      <c r="I5186" s="24"/>
      <c r="J5186" s="24" t="s">
        <v>3048</v>
      </c>
      <c r="K5186" s="26">
        <v>46100</v>
      </c>
      <c r="L5186" s="26">
        <v>45769</v>
      </c>
      <c r="M5186" s="26">
        <v>46130</v>
      </c>
      <c r="N5186" s="24"/>
      <c r="O5186" s="26">
        <v>46130</v>
      </c>
      <c r="P5186" s="24" t="s">
        <v>4491</v>
      </c>
      <c r="Q5186" s="24" t="s">
        <v>3279</v>
      </c>
      <c r="R5186" s="24" t="s">
        <v>988</v>
      </c>
    </row>
    <row r="5187" spans="1:18" ht="40.200000000000003">
      <c r="A5187" s="24">
        <v>5186</v>
      </c>
      <c r="B5187" s="24" t="s">
        <v>2651</v>
      </c>
      <c r="C5187" s="29">
        <v>202641050092</v>
      </c>
      <c r="D5187" s="24" t="s">
        <v>37</v>
      </c>
      <c r="E5187" s="24" t="s">
        <v>2652</v>
      </c>
      <c r="F5187" s="24" t="s">
        <v>3059</v>
      </c>
      <c r="G5187" s="24" t="s">
        <v>3330</v>
      </c>
      <c r="H5187" s="25" t="s">
        <v>17352</v>
      </c>
      <c r="I5187" s="24" t="s">
        <v>23</v>
      </c>
      <c r="J5187" s="24" t="s">
        <v>3048</v>
      </c>
      <c r="K5187" s="26">
        <v>46084</v>
      </c>
      <c r="L5187" s="26">
        <v>46132</v>
      </c>
      <c r="M5187" s="26">
        <v>46132</v>
      </c>
      <c r="N5187" s="26">
        <v>47077</v>
      </c>
      <c r="O5187" s="24"/>
      <c r="P5187" s="24" t="s">
        <v>3239</v>
      </c>
      <c r="Q5187" s="24" t="s">
        <v>3240</v>
      </c>
      <c r="R5187" s="24" t="s">
        <v>974</v>
      </c>
    </row>
    <row r="5188" spans="1:18" ht="53.4">
      <c r="A5188" s="24">
        <v>5187</v>
      </c>
      <c r="B5188" s="24" t="s">
        <v>2657</v>
      </c>
      <c r="C5188" s="29">
        <v>202641050058</v>
      </c>
      <c r="D5188" s="24" t="s">
        <v>37</v>
      </c>
      <c r="E5188" s="24" t="s">
        <v>2658</v>
      </c>
      <c r="F5188" s="24" t="s">
        <v>3059</v>
      </c>
      <c r="G5188" s="24" t="s">
        <v>3330</v>
      </c>
      <c r="H5188" s="25" t="s">
        <v>17353</v>
      </c>
      <c r="I5188" s="24" t="s">
        <v>23</v>
      </c>
      <c r="J5188" s="24" t="s">
        <v>3048</v>
      </c>
      <c r="K5188" s="26">
        <v>46084</v>
      </c>
      <c r="L5188" s="26">
        <v>46132</v>
      </c>
      <c r="M5188" s="26">
        <v>46132</v>
      </c>
      <c r="N5188" s="26">
        <v>47077</v>
      </c>
      <c r="O5188" s="24"/>
      <c r="P5188" s="24" t="s">
        <v>3204</v>
      </c>
      <c r="Q5188" s="24" t="s">
        <v>3205</v>
      </c>
      <c r="R5188" s="24" t="s">
        <v>974</v>
      </c>
    </row>
    <row r="5189" spans="1:18" ht="27">
      <c r="A5189" s="24">
        <v>5188</v>
      </c>
      <c r="B5189" s="24" t="s">
        <v>17354</v>
      </c>
      <c r="C5189" s="29">
        <v>202647049968</v>
      </c>
      <c r="D5189" s="24" t="s">
        <v>58</v>
      </c>
      <c r="E5189" s="24" t="s">
        <v>17355</v>
      </c>
      <c r="F5189" s="24" t="s">
        <v>3312</v>
      </c>
      <c r="G5189" s="24" t="s">
        <v>15841</v>
      </c>
      <c r="H5189" s="25" t="s">
        <v>17356</v>
      </c>
      <c r="I5189" s="24"/>
      <c r="J5189" s="24" t="s">
        <v>3048</v>
      </c>
      <c r="K5189" s="26">
        <v>46111</v>
      </c>
      <c r="L5189" s="26">
        <v>45216</v>
      </c>
      <c r="M5189" s="26">
        <v>46132</v>
      </c>
      <c r="N5189" s="24"/>
      <c r="O5189" s="26">
        <v>46132</v>
      </c>
      <c r="P5189" s="24" t="s">
        <v>3149</v>
      </c>
      <c r="Q5189" s="24" t="s">
        <v>3150</v>
      </c>
      <c r="R5189" s="24" t="s">
        <v>988</v>
      </c>
    </row>
    <row r="5190" spans="1:18" ht="40.200000000000003">
      <c r="A5190" s="24">
        <v>5189</v>
      </c>
      <c r="B5190" s="24" t="s">
        <v>2653</v>
      </c>
      <c r="C5190" s="29">
        <v>202611049954</v>
      </c>
      <c r="D5190" s="24" t="s">
        <v>151</v>
      </c>
      <c r="E5190" s="24" t="s">
        <v>2654</v>
      </c>
      <c r="F5190" s="24" t="s">
        <v>3052</v>
      </c>
      <c r="G5190" s="24" t="s">
        <v>6260</v>
      </c>
      <c r="H5190" s="25" t="s">
        <v>17357</v>
      </c>
      <c r="I5190" s="24" t="s">
        <v>3152</v>
      </c>
      <c r="J5190" s="24" t="s">
        <v>3048</v>
      </c>
      <c r="K5190" s="26">
        <v>46059</v>
      </c>
      <c r="L5190" s="26">
        <v>46132</v>
      </c>
      <c r="M5190" s="26">
        <v>46132</v>
      </c>
      <c r="N5190" s="26">
        <v>47077</v>
      </c>
      <c r="O5190" s="24"/>
      <c r="P5190" s="24" t="s">
        <v>3933</v>
      </c>
      <c r="Q5190" s="24" t="s">
        <v>3934</v>
      </c>
      <c r="R5190" s="24" t="s">
        <v>968</v>
      </c>
    </row>
    <row r="5191" spans="1:18" ht="27">
      <c r="A5191" s="24">
        <v>5190</v>
      </c>
      <c r="B5191" s="24" t="s">
        <v>17358</v>
      </c>
      <c r="C5191" s="29">
        <v>202647050124</v>
      </c>
      <c r="D5191" s="24" t="s">
        <v>381</v>
      </c>
      <c r="E5191" s="24" t="s">
        <v>17359</v>
      </c>
      <c r="F5191" s="24" t="s">
        <v>3045</v>
      </c>
      <c r="G5191" s="24" t="s">
        <v>5168</v>
      </c>
      <c r="H5191" s="25" t="s">
        <v>17360</v>
      </c>
      <c r="I5191" s="24"/>
      <c r="J5191" s="24" t="s">
        <v>3048</v>
      </c>
      <c r="K5191" s="26">
        <v>45982</v>
      </c>
      <c r="L5191" s="26">
        <v>45237</v>
      </c>
      <c r="M5191" s="26">
        <v>46132</v>
      </c>
      <c r="N5191" s="24"/>
      <c r="O5191" s="26">
        <v>46132</v>
      </c>
      <c r="P5191" s="24" t="s">
        <v>3414</v>
      </c>
      <c r="Q5191" s="24" t="s">
        <v>3415</v>
      </c>
      <c r="R5191" s="24" t="s">
        <v>988</v>
      </c>
    </row>
    <row r="5192" spans="1:18" ht="27">
      <c r="A5192" s="24">
        <v>5191</v>
      </c>
      <c r="B5192" s="24" t="s">
        <v>17361</v>
      </c>
      <c r="C5192" s="29">
        <v>202647050023</v>
      </c>
      <c r="D5192" s="24" t="s">
        <v>381</v>
      </c>
      <c r="E5192" s="24" t="s">
        <v>17362</v>
      </c>
      <c r="F5192" s="24" t="s">
        <v>3045</v>
      </c>
      <c r="G5192" s="24" t="s">
        <v>5168</v>
      </c>
      <c r="H5192" s="25" t="s">
        <v>17363</v>
      </c>
      <c r="I5192" s="24"/>
      <c r="J5192" s="24" t="s">
        <v>3048</v>
      </c>
      <c r="K5192" s="26">
        <v>45987</v>
      </c>
      <c r="L5192" s="26">
        <v>45237</v>
      </c>
      <c r="M5192" s="26">
        <v>46132</v>
      </c>
      <c r="N5192" s="24"/>
      <c r="O5192" s="26">
        <v>46132</v>
      </c>
      <c r="P5192" s="24" t="s">
        <v>3414</v>
      </c>
      <c r="Q5192" s="24" t="s">
        <v>3415</v>
      </c>
      <c r="R5192" s="24" t="s">
        <v>988</v>
      </c>
    </row>
    <row r="5193" spans="1:18" ht="53.4">
      <c r="A5193" s="24">
        <v>5192</v>
      </c>
      <c r="B5193" s="24" t="s">
        <v>17364</v>
      </c>
      <c r="C5193" s="29">
        <v>202647050102</v>
      </c>
      <c r="D5193" s="24" t="s">
        <v>193</v>
      </c>
      <c r="E5193" s="24" t="s">
        <v>17365</v>
      </c>
      <c r="F5193" s="24" t="s">
        <v>3342</v>
      </c>
      <c r="G5193" s="24" t="s">
        <v>17366</v>
      </c>
      <c r="H5193" s="25" t="s">
        <v>17367</v>
      </c>
      <c r="I5193" s="24"/>
      <c r="J5193" s="24" t="s">
        <v>3048</v>
      </c>
      <c r="K5193" s="26">
        <v>46112</v>
      </c>
      <c r="L5193" s="26">
        <v>45189</v>
      </c>
      <c r="M5193" s="26">
        <v>46132</v>
      </c>
      <c r="N5193" s="24"/>
      <c r="O5193" s="26">
        <v>46132</v>
      </c>
      <c r="P5193" s="24" t="s">
        <v>3968</v>
      </c>
      <c r="Q5193" s="24" t="s">
        <v>3969</v>
      </c>
      <c r="R5193" s="24" t="s">
        <v>988</v>
      </c>
    </row>
    <row r="5194" spans="1:18" ht="27">
      <c r="A5194" s="24">
        <v>5193</v>
      </c>
      <c r="B5194" s="24" t="s">
        <v>17368</v>
      </c>
      <c r="C5194" s="29">
        <v>202614049971</v>
      </c>
      <c r="D5194" s="24" t="s">
        <v>52</v>
      </c>
      <c r="E5194" s="24" t="s">
        <v>17369</v>
      </c>
      <c r="F5194" s="24" t="s">
        <v>3045</v>
      </c>
      <c r="G5194" s="24" t="s">
        <v>4870</v>
      </c>
      <c r="H5194" s="25" t="s">
        <v>10332</v>
      </c>
      <c r="I5194" s="24"/>
      <c r="J5194" s="24" t="s">
        <v>3048</v>
      </c>
      <c r="K5194" s="26">
        <v>46119</v>
      </c>
      <c r="L5194" s="26">
        <v>45785</v>
      </c>
      <c r="M5194" s="26">
        <v>46132</v>
      </c>
      <c r="N5194" s="24"/>
      <c r="O5194" s="26">
        <v>46132</v>
      </c>
      <c r="P5194" s="24" t="s">
        <v>3397</v>
      </c>
      <c r="Q5194" s="24" t="s">
        <v>3398</v>
      </c>
      <c r="R5194" s="24" t="s">
        <v>988</v>
      </c>
    </row>
    <row r="5195" spans="1:18" ht="40.200000000000003">
      <c r="A5195" s="24">
        <v>5194</v>
      </c>
      <c r="B5195" s="24" t="s">
        <v>17370</v>
      </c>
      <c r="C5195" s="29">
        <v>202617050137</v>
      </c>
      <c r="D5195" s="24" t="s">
        <v>32</v>
      </c>
      <c r="E5195" s="24" t="s">
        <v>17371</v>
      </c>
      <c r="F5195" s="24" t="s">
        <v>3066</v>
      </c>
      <c r="G5195" s="24" t="s">
        <v>3067</v>
      </c>
      <c r="H5195" s="25" t="s">
        <v>17372</v>
      </c>
      <c r="I5195" s="24"/>
      <c r="J5195" s="24" t="s">
        <v>3048</v>
      </c>
      <c r="K5195" s="26">
        <v>46128</v>
      </c>
      <c r="L5195" s="26">
        <v>45393</v>
      </c>
      <c r="M5195" s="26">
        <v>46132</v>
      </c>
      <c r="N5195" s="24"/>
      <c r="O5195" s="26">
        <v>46132</v>
      </c>
      <c r="P5195" s="24" t="s">
        <v>3173</v>
      </c>
      <c r="Q5195" s="24" t="s">
        <v>3174</v>
      </c>
      <c r="R5195" s="24" t="s">
        <v>988</v>
      </c>
    </row>
    <row r="5196" spans="1:18" ht="27">
      <c r="A5196" s="24">
        <v>5195</v>
      </c>
      <c r="B5196" s="24" t="s">
        <v>17373</v>
      </c>
      <c r="C5196" s="29">
        <v>202617049991</v>
      </c>
      <c r="D5196" s="24" t="s">
        <v>32</v>
      </c>
      <c r="E5196" s="24" t="s">
        <v>17374</v>
      </c>
      <c r="F5196" s="24" t="s">
        <v>3066</v>
      </c>
      <c r="G5196" s="24" t="s">
        <v>3067</v>
      </c>
      <c r="H5196" s="25" t="s">
        <v>17375</v>
      </c>
      <c r="I5196" s="24"/>
      <c r="J5196" s="24" t="s">
        <v>3048</v>
      </c>
      <c r="K5196" s="26">
        <v>46128</v>
      </c>
      <c r="L5196" s="26">
        <v>45391</v>
      </c>
      <c r="M5196" s="26">
        <v>46132</v>
      </c>
      <c r="N5196" s="24"/>
      <c r="O5196" s="26">
        <v>46132</v>
      </c>
      <c r="P5196" s="24" t="s">
        <v>3294</v>
      </c>
      <c r="Q5196" s="24" t="s">
        <v>3295</v>
      </c>
      <c r="R5196" s="24" t="s">
        <v>988</v>
      </c>
    </row>
    <row r="5197" spans="1:18" ht="40.200000000000003">
      <c r="A5197" s="24">
        <v>5196</v>
      </c>
      <c r="B5197" s="24" t="s">
        <v>17376</v>
      </c>
      <c r="C5197" s="29">
        <v>202617049963</v>
      </c>
      <c r="D5197" s="24" t="s">
        <v>36</v>
      </c>
      <c r="E5197" s="24" t="s">
        <v>17377</v>
      </c>
      <c r="F5197" s="24" t="s">
        <v>3091</v>
      </c>
      <c r="G5197" s="24" t="s">
        <v>3139</v>
      </c>
      <c r="H5197" s="25" t="s">
        <v>17378</v>
      </c>
      <c r="I5197" s="24"/>
      <c r="J5197" s="24" t="s">
        <v>3048</v>
      </c>
      <c r="K5197" s="26">
        <v>46126</v>
      </c>
      <c r="L5197" s="26">
        <v>45190</v>
      </c>
      <c r="M5197" s="26">
        <v>46132</v>
      </c>
      <c r="N5197" s="24"/>
      <c r="O5197" s="26">
        <v>46132</v>
      </c>
      <c r="P5197" s="24" t="s">
        <v>3634</v>
      </c>
      <c r="Q5197" s="24" t="s">
        <v>3322</v>
      </c>
      <c r="R5197" s="24" t="s">
        <v>988</v>
      </c>
    </row>
    <row r="5198" spans="1:18" ht="40.200000000000003">
      <c r="A5198" s="24">
        <v>5197</v>
      </c>
      <c r="B5198" s="24" t="s">
        <v>17379</v>
      </c>
      <c r="C5198" s="29">
        <v>202617049939</v>
      </c>
      <c r="D5198" s="24" t="s">
        <v>50</v>
      </c>
      <c r="E5198" s="24" t="s">
        <v>17380</v>
      </c>
      <c r="F5198" s="24" t="s">
        <v>3066</v>
      </c>
      <c r="G5198" s="24" t="s">
        <v>3319</v>
      </c>
      <c r="H5198" s="25" t="s">
        <v>17381</v>
      </c>
      <c r="I5198" s="24"/>
      <c r="J5198" s="24" t="s">
        <v>3048</v>
      </c>
      <c r="K5198" s="26">
        <v>46051</v>
      </c>
      <c r="L5198" s="26">
        <v>45190</v>
      </c>
      <c r="M5198" s="26">
        <v>46132</v>
      </c>
      <c r="N5198" s="24"/>
      <c r="O5198" s="26">
        <v>46132</v>
      </c>
      <c r="P5198" s="24" t="s">
        <v>3682</v>
      </c>
      <c r="Q5198" s="24" t="s">
        <v>3683</v>
      </c>
      <c r="R5198" s="24" t="s">
        <v>988</v>
      </c>
    </row>
    <row r="5199" spans="1:18" ht="66.599999999999994">
      <c r="A5199" s="24">
        <v>5198</v>
      </c>
      <c r="B5199" s="24" t="s">
        <v>17382</v>
      </c>
      <c r="C5199" s="29">
        <v>202617049959</v>
      </c>
      <c r="D5199" s="24" t="s">
        <v>339</v>
      </c>
      <c r="E5199" s="24" t="s">
        <v>17383</v>
      </c>
      <c r="F5199" s="24" t="s">
        <v>3091</v>
      </c>
      <c r="G5199" s="24" t="s">
        <v>17384</v>
      </c>
      <c r="H5199" s="25" t="s">
        <v>17385</v>
      </c>
      <c r="I5199" s="24"/>
      <c r="J5199" s="24" t="s">
        <v>3048</v>
      </c>
      <c r="K5199" s="26">
        <v>46100</v>
      </c>
      <c r="L5199" s="26">
        <v>45191</v>
      </c>
      <c r="M5199" s="26">
        <v>46132</v>
      </c>
      <c r="N5199" s="24"/>
      <c r="O5199" s="26">
        <v>46132</v>
      </c>
      <c r="P5199" s="24" t="s">
        <v>3049</v>
      </c>
      <c r="Q5199" s="24" t="s">
        <v>3050</v>
      </c>
      <c r="R5199" s="24" t="s">
        <v>988</v>
      </c>
    </row>
    <row r="5200" spans="1:18" ht="53.4">
      <c r="A5200" s="24">
        <v>5199</v>
      </c>
      <c r="B5200" s="24" t="s">
        <v>2655</v>
      </c>
      <c r="C5200" s="29">
        <v>202611050144</v>
      </c>
      <c r="D5200" s="24" t="s">
        <v>54</v>
      </c>
      <c r="E5200" s="24" t="s">
        <v>2656</v>
      </c>
      <c r="F5200" s="24" t="s">
        <v>3091</v>
      </c>
      <c r="G5200" s="24" t="s">
        <v>54</v>
      </c>
      <c r="H5200" s="25" t="s">
        <v>17386</v>
      </c>
      <c r="I5200" s="24" t="s">
        <v>3152</v>
      </c>
      <c r="J5200" s="24" t="s">
        <v>8446</v>
      </c>
      <c r="K5200" s="26">
        <v>46039</v>
      </c>
      <c r="L5200" s="26">
        <v>46132</v>
      </c>
      <c r="M5200" s="26">
        <v>46132</v>
      </c>
      <c r="N5200" s="26">
        <v>47077</v>
      </c>
      <c r="O5200" s="24"/>
      <c r="P5200" s="24" t="s">
        <v>3289</v>
      </c>
      <c r="Q5200" s="24" t="s">
        <v>3290</v>
      </c>
      <c r="R5200" s="24" t="s">
        <v>968</v>
      </c>
    </row>
    <row r="5201" spans="1:18" ht="40.200000000000003">
      <c r="A5201" s="24">
        <v>5200</v>
      </c>
      <c r="B5201" s="24" t="s">
        <v>17387</v>
      </c>
      <c r="C5201" s="29">
        <v>202644050169</v>
      </c>
      <c r="D5201" s="24" t="s">
        <v>87</v>
      </c>
      <c r="E5201" s="24" t="s">
        <v>17388</v>
      </c>
      <c r="F5201" s="24" t="s">
        <v>5280</v>
      </c>
      <c r="G5201" s="24" t="s">
        <v>87</v>
      </c>
      <c r="H5201" s="25" t="s">
        <v>17389</v>
      </c>
      <c r="I5201" s="24"/>
      <c r="J5201" s="24" t="s">
        <v>3048</v>
      </c>
      <c r="K5201" s="26">
        <v>46112</v>
      </c>
      <c r="L5201" s="26">
        <v>45897</v>
      </c>
      <c r="M5201" s="26">
        <v>46132</v>
      </c>
      <c r="N5201" s="24"/>
      <c r="O5201" s="26">
        <v>46132</v>
      </c>
      <c r="P5201" s="24" t="s">
        <v>3079</v>
      </c>
      <c r="Q5201" s="24" t="s">
        <v>3080</v>
      </c>
      <c r="R5201" s="24" t="s">
        <v>988</v>
      </c>
    </row>
    <row r="5202" spans="1:18" ht="53.4">
      <c r="A5202" s="24">
        <v>5201</v>
      </c>
      <c r="B5202" s="24" t="s">
        <v>17390</v>
      </c>
      <c r="C5202" s="29">
        <v>202641049980</v>
      </c>
      <c r="D5202" s="24" t="s">
        <v>60</v>
      </c>
      <c r="E5202" s="24" t="s">
        <v>17391</v>
      </c>
      <c r="F5202" s="24" t="s">
        <v>3059</v>
      </c>
      <c r="G5202" s="24" t="s">
        <v>4375</v>
      </c>
      <c r="H5202" s="25" t="s">
        <v>17392</v>
      </c>
      <c r="I5202" s="24" t="s">
        <v>23</v>
      </c>
      <c r="J5202" s="24" t="s">
        <v>3048</v>
      </c>
      <c r="K5202" s="26">
        <v>46129</v>
      </c>
      <c r="L5202" s="26">
        <v>46132</v>
      </c>
      <c r="M5202" s="26">
        <v>46132</v>
      </c>
      <c r="N5202" s="24"/>
      <c r="O5202" s="26">
        <v>46132</v>
      </c>
      <c r="P5202" s="24" t="s">
        <v>3062</v>
      </c>
      <c r="Q5202" s="24" t="s">
        <v>3063</v>
      </c>
      <c r="R5202" s="24" t="s">
        <v>988</v>
      </c>
    </row>
    <row r="5203" spans="1:18" ht="40.200000000000003">
      <c r="A5203" s="24">
        <v>5202</v>
      </c>
      <c r="B5203" s="24" t="s">
        <v>17393</v>
      </c>
      <c r="C5203" s="29">
        <v>202617050085</v>
      </c>
      <c r="D5203" s="24" t="s">
        <v>31</v>
      </c>
      <c r="E5203" s="24" t="s">
        <v>17394</v>
      </c>
      <c r="F5203" s="24" t="s">
        <v>3091</v>
      </c>
      <c r="G5203" s="24" t="s">
        <v>31</v>
      </c>
      <c r="H5203" s="25" t="s">
        <v>17395</v>
      </c>
      <c r="I5203" s="24"/>
      <c r="J5203" s="24" t="s">
        <v>3048</v>
      </c>
      <c r="K5203" s="26">
        <v>46126</v>
      </c>
      <c r="L5203" s="26">
        <v>46132</v>
      </c>
      <c r="M5203" s="26">
        <v>46132</v>
      </c>
      <c r="N5203" s="24"/>
      <c r="O5203" s="26">
        <v>46132</v>
      </c>
      <c r="P5203" s="24" t="s">
        <v>3364</v>
      </c>
      <c r="Q5203" s="24" t="s">
        <v>3255</v>
      </c>
      <c r="R5203" s="24" t="s">
        <v>988</v>
      </c>
    </row>
    <row r="5204" spans="1:18" ht="40.200000000000003">
      <c r="A5204" s="24">
        <v>5203</v>
      </c>
      <c r="B5204" s="24" t="s">
        <v>17396</v>
      </c>
      <c r="C5204" s="29">
        <v>202647050185</v>
      </c>
      <c r="D5204" s="24" t="s">
        <v>31</v>
      </c>
      <c r="E5204" s="24" t="s">
        <v>17397</v>
      </c>
      <c r="F5204" s="24" t="s">
        <v>3091</v>
      </c>
      <c r="G5204" s="24" t="s">
        <v>31</v>
      </c>
      <c r="H5204" s="25" t="s">
        <v>17398</v>
      </c>
      <c r="I5204" s="24"/>
      <c r="J5204" s="24" t="s">
        <v>3048</v>
      </c>
      <c r="K5204" s="26">
        <v>46126</v>
      </c>
      <c r="L5204" s="26">
        <v>45275</v>
      </c>
      <c r="M5204" s="26">
        <v>46132</v>
      </c>
      <c r="N5204" s="24"/>
      <c r="O5204" s="26">
        <v>46132</v>
      </c>
      <c r="P5204" s="24" t="s">
        <v>5146</v>
      </c>
      <c r="Q5204" s="24" t="s">
        <v>5147</v>
      </c>
      <c r="R5204" s="24" t="s">
        <v>988</v>
      </c>
    </row>
    <row r="5205" spans="1:18" ht="53.4">
      <c r="A5205" s="24">
        <v>5204</v>
      </c>
      <c r="B5205" s="24" t="s">
        <v>2659</v>
      </c>
      <c r="C5205" s="29">
        <v>202641050976</v>
      </c>
      <c r="D5205" s="24" t="s">
        <v>33</v>
      </c>
      <c r="E5205" s="24" t="s">
        <v>2660</v>
      </c>
      <c r="F5205" s="24" t="s">
        <v>3052</v>
      </c>
      <c r="G5205" s="24" t="s">
        <v>3319</v>
      </c>
      <c r="H5205" s="25" t="s">
        <v>17399</v>
      </c>
      <c r="I5205" s="24" t="s">
        <v>3152</v>
      </c>
      <c r="J5205" s="24" t="s">
        <v>3048</v>
      </c>
      <c r="K5205" s="26">
        <v>46133</v>
      </c>
      <c r="L5205" s="26">
        <v>46133</v>
      </c>
      <c r="M5205" s="26">
        <v>46133</v>
      </c>
      <c r="N5205" s="26">
        <v>47078</v>
      </c>
      <c r="O5205" s="24"/>
      <c r="P5205" s="24" t="s">
        <v>3168</v>
      </c>
      <c r="Q5205" s="24" t="s">
        <v>3050</v>
      </c>
      <c r="R5205" s="24" t="s">
        <v>968</v>
      </c>
    </row>
    <row r="5206" spans="1:18" ht="53.4">
      <c r="A5206" s="24">
        <v>5205</v>
      </c>
      <c r="B5206" s="24" t="s">
        <v>17400</v>
      </c>
      <c r="C5206" s="29">
        <v>202617050940</v>
      </c>
      <c r="D5206" s="24" t="s">
        <v>303</v>
      </c>
      <c r="E5206" s="24" t="s">
        <v>17401</v>
      </c>
      <c r="F5206" s="24" t="s">
        <v>3059</v>
      </c>
      <c r="G5206" s="24" t="s">
        <v>17402</v>
      </c>
      <c r="H5206" s="25" t="s">
        <v>17403</v>
      </c>
      <c r="I5206" s="24"/>
      <c r="J5206" s="24" t="s">
        <v>3048</v>
      </c>
      <c r="K5206" s="26">
        <v>46112</v>
      </c>
      <c r="L5206" s="26">
        <v>45201</v>
      </c>
      <c r="M5206" s="26">
        <v>46133</v>
      </c>
      <c r="N5206" s="24"/>
      <c r="O5206" s="26">
        <v>46133</v>
      </c>
      <c r="P5206" s="24" t="s">
        <v>3583</v>
      </c>
      <c r="Q5206" s="24" t="s">
        <v>3584</v>
      </c>
      <c r="R5206" s="24" t="s">
        <v>988</v>
      </c>
    </row>
    <row r="5207" spans="1:18" ht="40.200000000000003">
      <c r="A5207" s="24">
        <v>5206</v>
      </c>
      <c r="B5207" s="24" t="s">
        <v>17404</v>
      </c>
      <c r="C5207" s="29">
        <v>202617050665</v>
      </c>
      <c r="D5207" s="24" t="s">
        <v>303</v>
      </c>
      <c r="E5207" s="24" t="s">
        <v>17405</v>
      </c>
      <c r="F5207" s="24" t="s">
        <v>3059</v>
      </c>
      <c r="G5207" s="24" t="s">
        <v>17402</v>
      </c>
      <c r="H5207" s="25" t="s">
        <v>17406</v>
      </c>
      <c r="I5207" s="24"/>
      <c r="J5207" s="24" t="s">
        <v>3048</v>
      </c>
      <c r="K5207" s="26">
        <v>46112</v>
      </c>
      <c r="L5207" s="26">
        <v>45201</v>
      </c>
      <c r="M5207" s="26">
        <v>46133</v>
      </c>
      <c r="N5207" s="24"/>
      <c r="O5207" s="26">
        <v>46133</v>
      </c>
      <c r="P5207" s="24" t="s">
        <v>3583</v>
      </c>
      <c r="Q5207" s="24" t="s">
        <v>3584</v>
      </c>
      <c r="R5207" s="24" t="s">
        <v>988</v>
      </c>
    </row>
    <row r="5208" spans="1:18" ht="40.200000000000003">
      <c r="A5208" s="24">
        <v>5207</v>
      </c>
      <c r="B5208" s="24" t="s">
        <v>17407</v>
      </c>
      <c r="C5208" s="29">
        <v>202647050818</v>
      </c>
      <c r="D5208" s="24" t="s">
        <v>83</v>
      </c>
      <c r="E5208" s="24" t="s">
        <v>17408</v>
      </c>
      <c r="F5208" s="24" t="s">
        <v>3091</v>
      </c>
      <c r="G5208" s="24" t="s">
        <v>3171</v>
      </c>
      <c r="H5208" s="25" t="s">
        <v>17409</v>
      </c>
      <c r="I5208" s="24"/>
      <c r="J5208" s="24" t="s">
        <v>3048</v>
      </c>
      <c r="K5208" s="26">
        <v>46055</v>
      </c>
      <c r="L5208" s="26">
        <v>46133</v>
      </c>
      <c r="M5208" s="26">
        <v>46133</v>
      </c>
      <c r="N5208" s="24"/>
      <c r="O5208" s="26">
        <v>46133</v>
      </c>
      <c r="P5208" s="24" t="s">
        <v>3321</v>
      </c>
      <c r="Q5208" s="24" t="s">
        <v>3322</v>
      </c>
      <c r="R5208" s="24" t="s">
        <v>988</v>
      </c>
    </row>
    <row r="5209" spans="1:18" ht="40.200000000000003">
      <c r="A5209" s="24">
        <v>5208</v>
      </c>
      <c r="B5209" s="24" t="s">
        <v>17410</v>
      </c>
      <c r="C5209" s="29">
        <v>202641050722</v>
      </c>
      <c r="D5209" s="24" t="s">
        <v>33</v>
      </c>
      <c r="E5209" s="24" t="s">
        <v>17411</v>
      </c>
      <c r="F5209" s="24" t="s">
        <v>3052</v>
      </c>
      <c r="G5209" s="24" t="s">
        <v>3319</v>
      </c>
      <c r="H5209" s="25" t="s">
        <v>17412</v>
      </c>
      <c r="I5209" s="24" t="s">
        <v>23</v>
      </c>
      <c r="J5209" s="24" t="s">
        <v>3048</v>
      </c>
      <c r="K5209" s="26">
        <v>45908</v>
      </c>
      <c r="L5209" s="26">
        <v>46133</v>
      </c>
      <c r="M5209" s="26">
        <v>46133</v>
      </c>
      <c r="N5209" s="24"/>
      <c r="O5209" s="26">
        <v>46133</v>
      </c>
      <c r="P5209" s="24" t="s">
        <v>3254</v>
      </c>
      <c r="Q5209" s="24" t="s">
        <v>3255</v>
      </c>
      <c r="R5209" s="24" t="s">
        <v>988</v>
      </c>
    </row>
    <row r="5210" spans="1:18" ht="53.4">
      <c r="A5210" s="24">
        <v>5209</v>
      </c>
      <c r="B5210" s="24" t="s">
        <v>17413</v>
      </c>
      <c r="C5210" s="29">
        <v>202617050467</v>
      </c>
      <c r="D5210" s="24" t="s">
        <v>119</v>
      </c>
      <c r="E5210" s="24" t="s">
        <v>17414</v>
      </c>
      <c r="F5210" s="24" t="s">
        <v>3091</v>
      </c>
      <c r="G5210" s="24" t="s">
        <v>15486</v>
      </c>
      <c r="H5210" s="25" t="s">
        <v>17415</v>
      </c>
      <c r="I5210" s="24"/>
      <c r="J5210" s="24" t="s">
        <v>3048</v>
      </c>
      <c r="K5210" s="26">
        <v>46101</v>
      </c>
      <c r="L5210" s="26">
        <v>45196</v>
      </c>
      <c r="M5210" s="26">
        <v>46133</v>
      </c>
      <c r="N5210" s="24"/>
      <c r="O5210" s="26">
        <v>46133</v>
      </c>
      <c r="P5210" s="24" t="s">
        <v>3364</v>
      </c>
      <c r="Q5210" s="24" t="s">
        <v>3255</v>
      </c>
      <c r="R5210" s="24" t="s">
        <v>988</v>
      </c>
    </row>
    <row r="5211" spans="1:18" ht="40.200000000000003">
      <c r="A5211" s="24">
        <v>5210</v>
      </c>
      <c r="B5211" s="24" t="s">
        <v>17416</v>
      </c>
      <c r="C5211" s="29">
        <v>202617050969</v>
      </c>
      <c r="D5211" s="24" t="s">
        <v>335</v>
      </c>
      <c r="E5211" s="24" t="s">
        <v>17417</v>
      </c>
      <c r="F5211" s="24" t="s">
        <v>3091</v>
      </c>
      <c r="G5211" s="24" t="s">
        <v>17418</v>
      </c>
      <c r="H5211" s="25" t="s">
        <v>17419</v>
      </c>
      <c r="I5211" s="24"/>
      <c r="J5211" s="24" t="s">
        <v>3048</v>
      </c>
      <c r="K5211" s="26">
        <v>46118</v>
      </c>
      <c r="L5211" s="26">
        <v>45203</v>
      </c>
      <c r="M5211" s="26">
        <v>46133</v>
      </c>
      <c r="N5211" s="24"/>
      <c r="O5211" s="26">
        <v>46133</v>
      </c>
      <c r="P5211" s="24" t="s">
        <v>3049</v>
      </c>
      <c r="Q5211" s="24" t="s">
        <v>3050</v>
      </c>
      <c r="R5211" s="24" t="s">
        <v>988</v>
      </c>
    </row>
    <row r="5212" spans="1:18" ht="40.200000000000003">
      <c r="A5212" s="24">
        <v>5211</v>
      </c>
      <c r="B5212" s="24" t="s">
        <v>17420</v>
      </c>
      <c r="C5212" s="29">
        <v>202618050752</v>
      </c>
      <c r="D5212" s="24" t="s">
        <v>98</v>
      </c>
      <c r="E5212" s="24" t="s">
        <v>17421</v>
      </c>
      <c r="F5212" s="24" t="s">
        <v>3302</v>
      </c>
      <c r="G5212" s="24" t="s">
        <v>17422</v>
      </c>
      <c r="H5212" s="25" t="s">
        <v>17423</v>
      </c>
      <c r="I5212" s="24"/>
      <c r="J5212" s="24" t="s">
        <v>3048</v>
      </c>
      <c r="K5212" s="26">
        <v>46133</v>
      </c>
      <c r="L5212" s="26">
        <v>46133</v>
      </c>
      <c r="M5212" s="26">
        <v>46133</v>
      </c>
      <c r="N5212" s="24"/>
      <c r="O5212" s="26">
        <v>46133</v>
      </c>
      <c r="P5212" s="24" t="s">
        <v>3535</v>
      </c>
      <c r="Q5212" s="24" t="s">
        <v>3536</v>
      </c>
      <c r="R5212" s="24" t="s">
        <v>988</v>
      </c>
    </row>
    <row r="5213" spans="1:18" ht="53.4">
      <c r="A5213" s="24">
        <v>5212</v>
      </c>
      <c r="B5213" s="24" t="s">
        <v>17424</v>
      </c>
      <c r="C5213" s="29">
        <v>202617050942</v>
      </c>
      <c r="D5213" s="24" t="s">
        <v>126</v>
      </c>
      <c r="E5213" s="24" t="s">
        <v>17425</v>
      </c>
      <c r="F5213" s="24" t="s">
        <v>3117</v>
      </c>
      <c r="G5213" s="24" t="s">
        <v>6811</v>
      </c>
      <c r="H5213" s="25" t="s">
        <v>17426</v>
      </c>
      <c r="I5213" s="24"/>
      <c r="J5213" s="24" t="s">
        <v>3048</v>
      </c>
      <c r="K5213" s="26">
        <v>46111</v>
      </c>
      <c r="L5213" s="26">
        <v>45359</v>
      </c>
      <c r="M5213" s="26">
        <v>46133</v>
      </c>
      <c r="N5213" s="24"/>
      <c r="O5213" s="26">
        <v>46133</v>
      </c>
      <c r="P5213" s="24" t="s">
        <v>3326</v>
      </c>
      <c r="Q5213" s="24" t="s">
        <v>3174</v>
      </c>
      <c r="R5213" s="24" t="s">
        <v>988</v>
      </c>
    </row>
    <row r="5214" spans="1:18" ht="53.4">
      <c r="A5214" s="24">
        <v>5213</v>
      </c>
      <c r="B5214" s="24" t="s">
        <v>17427</v>
      </c>
      <c r="C5214" s="29">
        <v>202631050814</v>
      </c>
      <c r="D5214" s="24" t="s">
        <v>38</v>
      </c>
      <c r="E5214" s="24" t="s">
        <v>17428</v>
      </c>
      <c r="F5214" s="24" t="s">
        <v>3052</v>
      </c>
      <c r="G5214" s="24" t="s">
        <v>38</v>
      </c>
      <c r="H5214" s="25" t="s">
        <v>17429</v>
      </c>
      <c r="I5214" s="24" t="s">
        <v>23</v>
      </c>
      <c r="J5214" s="24" t="s">
        <v>3048</v>
      </c>
      <c r="K5214" s="26">
        <v>46036</v>
      </c>
      <c r="L5214" s="26">
        <v>46133</v>
      </c>
      <c r="M5214" s="26">
        <v>46133</v>
      </c>
      <c r="N5214" s="24"/>
      <c r="O5214" s="26">
        <v>46133</v>
      </c>
      <c r="P5214" s="24" t="s">
        <v>3220</v>
      </c>
      <c r="Q5214" s="24" t="s">
        <v>3221</v>
      </c>
      <c r="R5214" s="24" t="s">
        <v>988</v>
      </c>
    </row>
    <row r="5215" spans="1:18" ht="66.599999999999994">
      <c r="A5215" s="24">
        <v>5214</v>
      </c>
      <c r="B5215" s="24" t="s">
        <v>17430</v>
      </c>
      <c r="C5215" s="29">
        <v>202617050889</v>
      </c>
      <c r="D5215" s="24" t="s">
        <v>35</v>
      </c>
      <c r="E5215" s="24" t="s">
        <v>649</v>
      </c>
      <c r="F5215" s="24" t="s">
        <v>3091</v>
      </c>
      <c r="G5215" s="24" t="s">
        <v>3213</v>
      </c>
      <c r="H5215" s="25" t="s">
        <v>17431</v>
      </c>
      <c r="I5215" s="24"/>
      <c r="J5215" s="24" t="s">
        <v>3048</v>
      </c>
      <c r="K5215" s="26">
        <v>46133</v>
      </c>
      <c r="L5215" s="26">
        <v>45191</v>
      </c>
      <c r="M5215" s="26">
        <v>46133</v>
      </c>
      <c r="N5215" s="24"/>
      <c r="O5215" s="26">
        <v>46133</v>
      </c>
      <c r="P5215" s="24" t="s">
        <v>3114</v>
      </c>
      <c r="Q5215" s="24" t="s">
        <v>3094</v>
      </c>
      <c r="R5215" s="24" t="s">
        <v>988</v>
      </c>
    </row>
    <row r="5216" spans="1:18" ht="40.200000000000003">
      <c r="A5216" s="24">
        <v>5215</v>
      </c>
      <c r="B5216" s="24" t="s">
        <v>17432</v>
      </c>
      <c r="C5216" s="29">
        <v>202617050538</v>
      </c>
      <c r="D5216" s="24" t="s">
        <v>32</v>
      </c>
      <c r="E5216" s="24" t="s">
        <v>17433</v>
      </c>
      <c r="F5216" s="24" t="s">
        <v>3066</v>
      </c>
      <c r="G5216" s="24" t="s">
        <v>3067</v>
      </c>
      <c r="H5216" s="25" t="s">
        <v>17434</v>
      </c>
      <c r="I5216" s="24"/>
      <c r="J5216" s="24" t="s">
        <v>3048</v>
      </c>
      <c r="K5216" s="26">
        <v>46127</v>
      </c>
      <c r="L5216" s="26">
        <v>45376</v>
      </c>
      <c r="M5216" s="26">
        <v>46133</v>
      </c>
      <c r="N5216" s="24"/>
      <c r="O5216" s="26">
        <v>46133</v>
      </c>
      <c r="P5216" s="24" t="s">
        <v>3204</v>
      </c>
      <c r="Q5216" s="24" t="s">
        <v>3205</v>
      </c>
      <c r="R5216" s="24" t="s">
        <v>988</v>
      </c>
    </row>
    <row r="5217" spans="1:18" ht="40.200000000000003">
      <c r="A5217" s="24">
        <v>5216</v>
      </c>
      <c r="B5217" s="24" t="s">
        <v>17435</v>
      </c>
      <c r="C5217" s="29">
        <v>202647050523</v>
      </c>
      <c r="D5217" s="24" t="s">
        <v>32</v>
      </c>
      <c r="E5217" s="24" t="s">
        <v>17436</v>
      </c>
      <c r="F5217" s="24" t="s">
        <v>3066</v>
      </c>
      <c r="G5217" s="24" t="s">
        <v>3067</v>
      </c>
      <c r="H5217" s="25" t="s">
        <v>17437</v>
      </c>
      <c r="I5217" s="24"/>
      <c r="J5217" s="24" t="s">
        <v>3048</v>
      </c>
      <c r="K5217" s="26">
        <v>46120</v>
      </c>
      <c r="L5217" s="26">
        <v>45322</v>
      </c>
      <c r="M5217" s="26">
        <v>46133</v>
      </c>
      <c r="N5217" s="24"/>
      <c r="O5217" s="26">
        <v>46133</v>
      </c>
      <c r="P5217" s="24" t="s">
        <v>3272</v>
      </c>
      <c r="Q5217" s="24" t="s">
        <v>3273</v>
      </c>
      <c r="R5217" s="24" t="s">
        <v>988</v>
      </c>
    </row>
    <row r="5218" spans="1:18" ht="40.200000000000003">
      <c r="A5218" s="24">
        <v>5217</v>
      </c>
      <c r="B5218" s="24" t="s">
        <v>2661</v>
      </c>
      <c r="C5218" s="29">
        <v>202641050608</v>
      </c>
      <c r="D5218" s="24" t="s">
        <v>42</v>
      </c>
      <c r="E5218" s="24" t="s">
        <v>2662</v>
      </c>
      <c r="F5218" s="24" t="s">
        <v>3045</v>
      </c>
      <c r="G5218" s="24" t="s">
        <v>3252</v>
      </c>
      <c r="H5218" s="25" t="s">
        <v>17438</v>
      </c>
      <c r="I5218" s="24" t="s">
        <v>23</v>
      </c>
      <c r="J5218" s="24" t="s">
        <v>3048</v>
      </c>
      <c r="K5218" s="26">
        <v>46020</v>
      </c>
      <c r="L5218" s="26">
        <v>46133</v>
      </c>
      <c r="M5218" s="26">
        <v>46133</v>
      </c>
      <c r="N5218" s="26">
        <v>47078</v>
      </c>
      <c r="O5218" s="24"/>
      <c r="P5218" s="24" t="s">
        <v>3093</v>
      </c>
      <c r="Q5218" s="24" t="s">
        <v>3094</v>
      </c>
      <c r="R5218" s="24" t="s">
        <v>974</v>
      </c>
    </row>
    <row r="5219" spans="1:18" ht="40.200000000000003">
      <c r="A5219" s="24">
        <v>5218</v>
      </c>
      <c r="B5219" s="24" t="s">
        <v>17439</v>
      </c>
      <c r="C5219" s="29">
        <v>202647050802</v>
      </c>
      <c r="D5219" s="24" t="s">
        <v>31</v>
      </c>
      <c r="E5219" s="24" t="s">
        <v>17440</v>
      </c>
      <c r="F5219" s="24" t="s">
        <v>3091</v>
      </c>
      <c r="G5219" s="24" t="s">
        <v>31</v>
      </c>
      <c r="H5219" s="25" t="s">
        <v>17441</v>
      </c>
      <c r="I5219" s="24"/>
      <c r="J5219" s="24" t="s">
        <v>3048</v>
      </c>
      <c r="K5219" s="26">
        <v>46127</v>
      </c>
      <c r="L5219" s="26">
        <v>45294</v>
      </c>
      <c r="M5219" s="26">
        <v>46133</v>
      </c>
      <c r="N5219" s="24"/>
      <c r="O5219" s="26">
        <v>46133</v>
      </c>
      <c r="P5219" s="24" t="s">
        <v>4022</v>
      </c>
      <c r="Q5219" s="24" t="s">
        <v>3104</v>
      </c>
      <c r="R5219" s="24" t="s">
        <v>988</v>
      </c>
    </row>
    <row r="5220" spans="1:18" ht="40.200000000000003">
      <c r="A5220" s="24">
        <v>5219</v>
      </c>
      <c r="B5220" s="24" t="s">
        <v>17442</v>
      </c>
      <c r="C5220" s="29">
        <v>202647050826</v>
      </c>
      <c r="D5220" s="24" t="s">
        <v>31</v>
      </c>
      <c r="E5220" s="24" t="s">
        <v>17443</v>
      </c>
      <c r="F5220" s="24" t="s">
        <v>3091</v>
      </c>
      <c r="G5220" s="24" t="s">
        <v>31</v>
      </c>
      <c r="H5220" s="25" t="s">
        <v>17444</v>
      </c>
      <c r="I5220" s="24"/>
      <c r="J5220" s="24" t="s">
        <v>3048</v>
      </c>
      <c r="K5220" s="26">
        <v>46127</v>
      </c>
      <c r="L5220" s="26">
        <v>46133</v>
      </c>
      <c r="M5220" s="26">
        <v>46133</v>
      </c>
      <c r="N5220" s="24"/>
      <c r="O5220" s="26">
        <v>46133</v>
      </c>
      <c r="P5220" s="24" t="s">
        <v>5146</v>
      </c>
      <c r="Q5220" s="24" t="s">
        <v>5147</v>
      </c>
      <c r="R5220" s="24" t="s">
        <v>988</v>
      </c>
    </row>
    <row r="5221" spans="1:18" ht="40.200000000000003">
      <c r="A5221" s="24">
        <v>5220</v>
      </c>
      <c r="B5221" s="24" t="s">
        <v>17445</v>
      </c>
      <c r="C5221" s="29">
        <v>202617050574</v>
      </c>
      <c r="D5221" s="24" t="s">
        <v>34</v>
      </c>
      <c r="E5221" s="24" t="s">
        <v>17446</v>
      </c>
      <c r="F5221" s="24" t="s">
        <v>3066</v>
      </c>
      <c r="G5221" s="24" t="s">
        <v>3067</v>
      </c>
      <c r="H5221" s="25" t="s">
        <v>17447</v>
      </c>
      <c r="I5221" s="24"/>
      <c r="J5221" s="24" t="s">
        <v>3048</v>
      </c>
      <c r="K5221" s="26">
        <v>46128</v>
      </c>
      <c r="L5221" s="26">
        <v>45266</v>
      </c>
      <c r="M5221" s="26">
        <v>46133</v>
      </c>
      <c r="N5221" s="24"/>
      <c r="O5221" s="26">
        <v>46133</v>
      </c>
      <c r="P5221" s="24" t="s">
        <v>3135</v>
      </c>
      <c r="Q5221" s="24" t="s">
        <v>3136</v>
      </c>
      <c r="R5221" s="24" t="s">
        <v>988</v>
      </c>
    </row>
    <row r="5222" spans="1:18" ht="53.4">
      <c r="A5222" s="24">
        <v>5221</v>
      </c>
      <c r="B5222" s="24" t="s">
        <v>17448</v>
      </c>
      <c r="C5222" s="29">
        <v>202642050872</v>
      </c>
      <c r="D5222" s="24" t="s">
        <v>93</v>
      </c>
      <c r="E5222" s="24" t="s">
        <v>649</v>
      </c>
      <c r="F5222" s="24" t="s">
        <v>3091</v>
      </c>
      <c r="G5222" s="24" t="s">
        <v>17449</v>
      </c>
      <c r="H5222" s="25" t="s">
        <v>17450</v>
      </c>
      <c r="I5222" s="24"/>
      <c r="J5222" s="24" t="s">
        <v>3334</v>
      </c>
      <c r="K5222" s="26">
        <v>46133</v>
      </c>
      <c r="L5222" s="26">
        <v>46133</v>
      </c>
      <c r="M5222" s="26">
        <v>46133</v>
      </c>
      <c r="N5222" s="24"/>
      <c r="O5222" s="26">
        <v>46133</v>
      </c>
      <c r="P5222" s="24" t="s">
        <v>3239</v>
      </c>
      <c r="Q5222" s="24" t="s">
        <v>3240</v>
      </c>
      <c r="R5222" s="24" t="s">
        <v>988</v>
      </c>
    </row>
    <row r="5223" spans="1:18" ht="53.4">
      <c r="A5223" s="24">
        <v>5222</v>
      </c>
      <c r="B5223" s="24" t="s">
        <v>17451</v>
      </c>
      <c r="C5223" s="29">
        <v>202628050817</v>
      </c>
      <c r="D5223" s="24" t="s">
        <v>31</v>
      </c>
      <c r="E5223" s="24" t="s">
        <v>17452</v>
      </c>
      <c r="F5223" s="24" t="s">
        <v>3091</v>
      </c>
      <c r="G5223" s="24" t="s">
        <v>31</v>
      </c>
      <c r="H5223" s="25" t="s">
        <v>17453</v>
      </c>
      <c r="I5223" s="24"/>
      <c r="J5223" s="24" t="s">
        <v>3048</v>
      </c>
      <c r="K5223" s="26">
        <v>46129</v>
      </c>
      <c r="L5223" s="26">
        <v>46133</v>
      </c>
      <c r="M5223" s="26">
        <v>46133</v>
      </c>
      <c r="N5223" s="24"/>
      <c r="O5223" s="26">
        <v>46133</v>
      </c>
      <c r="P5223" s="24" t="s">
        <v>3215</v>
      </c>
      <c r="Q5223" s="24" t="s">
        <v>3216</v>
      </c>
      <c r="R5223" s="24" t="s">
        <v>988</v>
      </c>
    </row>
    <row r="5224" spans="1:18" ht="53.4">
      <c r="A5224" s="24">
        <v>5223</v>
      </c>
      <c r="B5224" s="24" t="s">
        <v>17454</v>
      </c>
      <c r="C5224" s="29">
        <v>202641051614</v>
      </c>
      <c r="D5224" s="24" t="s">
        <v>33</v>
      </c>
      <c r="E5224" s="24" t="s">
        <v>17455</v>
      </c>
      <c r="F5224" s="24" t="s">
        <v>3052</v>
      </c>
      <c r="G5224" s="24" t="s">
        <v>3319</v>
      </c>
      <c r="H5224" s="25" t="s">
        <v>17456</v>
      </c>
      <c r="I5224" s="24" t="s">
        <v>23</v>
      </c>
      <c r="J5224" s="24" t="s">
        <v>3048</v>
      </c>
      <c r="K5224" s="26">
        <v>45973</v>
      </c>
      <c r="L5224" s="26">
        <v>46134</v>
      </c>
      <c r="M5224" s="26">
        <v>46134</v>
      </c>
      <c r="N5224" s="24"/>
      <c r="O5224" s="26">
        <v>46134</v>
      </c>
      <c r="P5224" s="24" t="s">
        <v>4128</v>
      </c>
      <c r="Q5224" s="24" t="s">
        <v>3360</v>
      </c>
      <c r="R5224" s="24" t="s">
        <v>988</v>
      </c>
    </row>
    <row r="5225" spans="1:18" ht="53.4">
      <c r="A5225" s="24">
        <v>5224</v>
      </c>
      <c r="B5225" s="24" t="s">
        <v>17457</v>
      </c>
      <c r="C5225" s="29">
        <v>202642051387</v>
      </c>
      <c r="D5225" s="24" t="s">
        <v>184</v>
      </c>
      <c r="E5225" s="24" t="s">
        <v>649</v>
      </c>
      <c r="F5225" s="24" t="s">
        <v>3052</v>
      </c>
      <c r="G5225" s="24" t="s">
        <v>8388</v>
      </c>
      <c r="H5225" s="25" t="s">
        <v>17458</v>
      </c>
      <c r="I5225" s="24"/>
      <c r="J5225" s="24" t="s">
        <v>3470</v>
      </c>
      <c r="K5225" s="26">
        <v>46134</v>
      </c>
      <c r="L5225" s="26">
        <v>46134</v>
      </c>
      <c r="M5225" s="26">
        <v>46134</v>
      </c>
      <c r="N5225" s="24"/>
      <c r="O5225" s="26">
        <v>46134</v>
      </c>
      <c r="P5225" s="24" t="s">
        <v>5213</v>
      </c>
      <c r="Q5225" s="24" t="s">
        <v>3316</v>
      </c>
      <c r="R5225" s="24" t="s">
        <v>988</v>
      </c>
    </row>
    <row r="5226" spans="1:18" ht="53.4">
      <c r="A5226" s="24">
        <v>5225</v>
      </c>
      <c r="B5226" s="24" t="s">
        <v>17459</v>
      </c>
      <c r="C5226" s="29">
        <v>202641051299</v>
      </c>
      <c r="D5226" s="24" t="s">
        <v>39</v>
      </c>
      <c r="E5226" s="24" t="s">
        <v>17460</v>
      </c>
      <c r="F5226" s="24" t="s">
        <v>3165</v>
      </c>
      <c r="G5226" s="24" t="s">
        <v>3166</v>
      </c>
      <c r="H5226" s="25" t="s">
        <v>17461</v>
      </c>
      <c r="I5226" s="24" t="s">
        <v>23</v>
      </c>
      <c r="J5226" s="24" t="s">
        <v>3048</v>
      </c>
      <c r="K5226" s="26">
        <v>46058</v>
      </c>
      <c r="L5226" s="26">
        <v>46134</v>
      </c>
      <c r="M5226" s="26">
        <v>46134</v>
      </c>
      <c r="N5226" s="24"/>
      <c r="O5226" s="26">
        <v>46134</v>
      </c>
      <c r="P5226" s="24" t="s">
        <v>3141</v>
      </c>
      <c r="Q5226" s="24" t="s">
        <v>3142</v>
      </c>
      <c r="R5226" s="24" t="s">
        <v>988</v>
      </c>
    </row>
    <row r="5227" spans="1:18" ht="27">
      <c r="A5227" s="24">
        <v>5226</v>
      </c>
      <c r="B5227" s="24" t="s">
        <v>17462</v>
      </c>
      <c r="C5227" s="29">
        <v>202644051369</v>
      </c>
      <c r="D5227" s="24" t="s">
        <v>39</v>
      </c>
      <c r="E5227" s="24" t="s">
        <v>17463</v>
      </c>
      <c r="F5227" s="24" t="s">
        <v>3165</v>
      </c>
      <c r="G5227" s="24" t="s">
        <v>3166</v>
      </c>
      <c r="H5227" s="25" t="s">
        <v>17464</v>
      </c>
      <c r="I5227" s="24"/>
      <c r="J5227" s="24" t="s">
        <v>3048</v>
      </c>
      <c r="K5227" s="26">
        <v>46112</v>
      </c>
      <c r="L5227" s="26">
        <v>45819</v>
      </c>
      <c r="M5227" s="26">
        <v>46134</v>
      </c>
      <c r="N5227" s="24"/>
      <c r="O5227" s="26">
        <v>46134</v>
      </c>
      <c r="P5227" s="24" t="s">
        <v>3278</v>
      </c>
      <c r="Q5227" s="24" t="s">
        <v>3279</v>
      </c>
      <c r="R5227" s="24" t="s">
        <v>988</v>
      </c>
    </row>
    <row r="5228" spans="1:18" ht="40.200000000000003">
      <c r="A5228" s="24">
        <v>5227</v>
      </c>
      <c r="B5228" s="24" t="s">
        <v>17465</v>
      </c>
      <c r="C5228" s="29">
        <v>202644051229</v>
      </c>
      <c r="D5228" s="24" t="s">
        <v>39</v>
      </c>
      <c r="E5228" s="24" t="s">
        <v>17466</v>
      </c>
      <c r="F5228" s="24" t="s">
        <v>3165</v>
      </c>
      <c r="G5228" s="24" t="s">
        <v>3166</v>
      </c>
      <c r="H5228" s="25" t="s">
        <v>17467</v>
      </c>
      <c r="I5228" s="24"/>
      <c r="J5228" s="24" t="s">
        <v>3048</v>
      </c>
      <c r="K5228" s="26">
        <v>46113</v>
      </c>
      <c r="L5228" s="26">
        <v>45819</v>
      </c>
      <c r="M5228" s="26">
        <v>46134</v>
      </c>
      <c r="N5228" s="24"/>
      <c r="O5228" s="26">
        <v>46134</v>
      </c>
      <c r="P5228" s="24" t="s">
        <v>3278</v>
      </c>
      <c r="Q5228" s="24" t="s">
        <v>3279</v>
      </c>
      <c r="R5228" s="24" t="s">
        <v>988</v>
      </c>
    </row>
    <row r="5229" spans="1:18" ht="40.200000000000003">
      <c r="A5229" s="24">
        <v>5228</v>
      </c>
      <c r="B5229" s="24" t="s">
        <v>17468</v>
      </c>
      <c r="C5229" s="29">
        <v>202617050932</v>
      </c>
      <c r="D5229" s="24" t="s">
        <v>64</v>
      </c>
      <c r="E5229" s="24" t="s">
        <v>17469</v>
      </c>
      <c r="F5229" s="24" t="s">
        <v>3066</v>
      </c>
      <c r="G5229" s="24" t="s">
        <v>3067</v>
      </c>
      <c r="H5229" s="25" t="s">
        <v>17470</v>
      </c>
      <c r="I5229" s="24"/>
      <c r="J5229" s="24" t="s">
        <v>3048</v>
      </c>
      <c r="K5229" s="26">
        <v>46027</v>
      </c>
      <c r="L5229" s="26">
        <v>45420</v>
      </c>
      <c r="M5229" s="26">
        <v>46134</v>
      </c>
      <c r="N5229" s="24"/>
      <c r="O5229" s="26">
        <v>46133</v>
      </c>
      <c r="P5229" s="24" t="s">
        <v>3141</v>
      </c>
      <c r="Q5229" s="24" t="s">
        <v>3142</v>
      </c>
      <c r="R5229" s="24" t="s">
        <v>988</v>
      </c>
    </row>
    <row r="5230" spans="1:18" ht="27">
      <c r="A5230" s="24">
        <v>5229</v>
      </c>
      <c r="B5230" s="24" t="s">
        <v>17471</v>
      </c>
      <c r="C5230" s="29">
        <v>202617051069</v>
      </c>
      <c r="D5230" s="24" t="s">
        <v>603</v>
      </c>
      <c r="E5230" s="24" t="s">
        <v>17472</v>
      </c>
      <c r="F5230" s="24" t="s">
        <v>3208</v>
      </c>
      <c r="G5230" s="24" t="s">
        <v>17473</v>
      </c>
      <c r="H5230" s="25" t="s">
        <v>17474</v>
      </c>
      <c r="I5230" s="24"/>
      <c r="J5230" s="24" t="s">
        <v>3048</v>
      </c>
      <c r="K5230" s="26">
        <v>46098</v>
      </c>
      <c r="L5230" s="26">
        <v>45195</v>
      </c>
      <c r="M5230" s="26">
        <v>46134</v>
      </c>
      <c r="N5230" s="24"/>
      <c r="O5230" s="26">
        <v>46134</v>
      </c>
      <c r="P5230" s="24" t="s">
        <v>3305</v>
      </c>
      <c r="Q5230" s="24" t="s">
        <v>3306</v>
      </c>
      <c r="R5230" s="24" t="s">
        <v>988</v>
      </c>
    </row>
    <row r="5231" spans="1:18" ht="40.200000000000003">
      <c r="A5231" s="24">
        <v>5230</v>
      </c>
      <c r="B5231" s="24" t="s">
        <v>17475</v>
      </c>
      <c r="C5231" s="29">
        <v>202617051114</v>
      </c>
      <c r="D5231" s="24" t="s">
        <v>64</v>
      </c>
      <c r="E5231" s="24" t="s">
        <v>17476</v>
      </c>
      <c r="F5231" s="24" t="s">
        <v>3066</v>
      </c>
      <c r="G5231" s="24" t="s">
        <v>3067</v>
      </c>
      <c r="H5231" s="25" t="s">
        <v>17477</v>
      </c>
      <c r="I5231" s="24"/>
      <c r="J5231" s="24" t="s">
        <v>3048</v>
      </c>
      <c r="K5231" s="26">
        <v>46031</v>
      </c>
      <c r="L5231" s="26">
        <v>45460</v>
      </c>
      <c r="M5231" s="26">
        <v>46134</v>
      </c>
      <c r="N5231" s="24"/>
      <c r="O5231" s="26">
        <v>46134</v>
      </c>
      <c r="P5231" s="24" t="s">
        <v>3254</v>
      </c>
      <c r="Q5231" s="24" t="s">
        <v>3255</v>
      </c>
      <c r="R5231" s="24" t="s">
        <v>988</v>
      </c>
    </row>
    <row r="5232" spans="1:18" ht="53.4">
      <c r="A5232" s="24">
        <v>5231</v>
      </c>
      <c r="B5232" s="24" t="s">
        <v>17478</v>
      </c>
      <c r="C5232" s="29">
        <v>202617051178</v>
      </c>
      <c r="D5232" s="24" t="s">
        <v>103</v>
      </c>
      <c r="E5232" s="24" t="s">
        <v>17479</v>
      </c>
      <c r="F5232" s="24" t="s">
        <v>3117</v>
      </c>
      <c r="G5232" s="24" t="s">
        <v>4053</v>
      </c>
      <c r="H5232" s="25" t="s">
        <v>17480</v>
      </c>
      <c r="I5232" s="24"/>
      <c r="J5232" s="24" t="s">
        <v>3048</v>
      </c>
      <c r="K5232" s="26">
        <v>46125</v>
      </c>
      <c r="L5232" s="26">
        <v>45194</v>
      </c>
      <c r="M5232" s="26">
        <v>46134</v>
      </c>
      <c r="N5232" s="24"/>
      <c r="O5232" s="26">
        <v>46134</v>
      </c>
      <c r="P5232" s="24" t="s">
        <v>3435</v>
      </c>
      <c r="Q5232" s="24" t="s">
        <v>3159</v>
      </c>
      <c r="R5232" s="24" t="s">
        <v>988</v>
      </c>
    </row>
    <row r="5233" spans="1:18" ht="40.200000000000003">
      <c r="A5233" s="24">
        <v>5232</v>
      </c>
      <c r="B5233" s="24" t="s">
        <v>17481</v>
      </c>
      <c r="C5233" s="29">
        <v>202617051217</v>
      </c>
      <c r="D5233" s="24" t="s">
        <v>115</v>
      </c>
      <c r="E5233" s="24" t="s">
        <v>17482</v>
      </c>
      <c r="F5233" s="24" t="s">
        <v>3091</v>
      </c>
      <c r="G5233" s="24" t="s">
        <v>17483</v>
      </c>
      <c r="H5233" s="25" t="s">
        <v>17484</v>
      </c>
      <c r="I5233" s="24"/>
      <c r="J5233" s="24" t="s">
        <v>3048</v>
      </c>
      <c r="K5233" s="26">
        <v>46111</v>
      </c>
      <c r="L5233" s="26">
        <v>45191</v>
      </c>
      <c r="M5233" s="26">
        <v>46134</v>
      </c>
      <c r="N5233" s="24"/>
      <c r="O5233" s="26">
        <v>46134</v>
      </c>
      <c r="P5233" s="24" t="s">
        <v>3634</v>
      </c>
      <c r="Q5233" s="24" t="s">
        <v>3322</v>
      </c>
      <c r="R5233" s="24" t="s">
        <v>988</v>
      </c>
    </row>
    <row r="5234" spans="1:18" ht="27">
      <c r="A5234" s="24">
        <v>5233</v>
      </c>
      <c r="B5234" s="24" t="s">
        <v>17485</v>
      </c>
      <c r="C5234" s="29">
        <v>202614051199</v>
      </c>
      <c r="D5234" s="24" t="s">
        <v>198</v>
      </c>
      <c r="E5234" s="24" t="s">
        <v>17486</v>
      </c>
      <c r="F5234" s="24" t="s">
        <v>3045</v>
      </c>
      <c r="G5234" s="24" t="s">
        <v>5680</v>
      </c>
      <c r="H5234" s="25" t="s">
        <v>17487</v>
      </c>
      <c r="I5234" s="24"/>
      <c r="J5234" s="24" t="s">
        <v>3048</v>
      </c>
      <c r="K5234" s="26">
        <v>46111</v>
      </c>
      <c r="L5234" s="26">
        <v>45772</v>
      </c>
      <c r="M5234" s="26">
        <v>46134</v>
      </c>
      <c r="N5234" s="24"/>
      <c r="O5234" s="26">
        <v>46134</v>
      </c>
      <c r="P5234" s="24" t="s">
        <v>3220</v>
      </c>
      <c r="Q5234" s="24" t="s">
        <v>3221</v>
      </c>
      <c r="R5234" s="24" t="s">
        <v>988</v>
      </c>
    </row>
    <row r="5235" spans="1:18" ht="53.4">
      <c r="A5235" s="24">
        <v>5234</v>
      </c>
      <c r="B5235" s="24" t="s">
        <v>2663</v>
      </c>
      <c r="C5235" s="29">
        <v>202641051298</v>
      </c>
      <c r="D5235" s="24" t="s">
        <v>46</v>
      </c>
      <c r="E5235" s="24" t="s">
        <v>2664</v>
      </c>
      <c r="F5235" s="24" t="s">
        <v>3052</v>
      </c>
      <c r="G5235" s="24" t="s">
        <v>46</v>
      </c>
      <c r="H5235" s="25" t="s">
        <v>17488</v>
      </c>
      <c r="I5235" s="24" t="s">
        <v>3152</v>
      </c>
      <c r="J5235" s="24" t="s">
        <v>3048</v>
      </c>
      <c r="K5235" s="26">
        <v>46059</v>
      </c>
      <c r="L5235" s="26">
        <v>46134</v>
      </c>
      <c r="M5235" s="26">
        <v>46134</v>
      </c>
      <c r="N5235" s="26">
        <v>47079</v>
      </c>
      <c r="O5235" s="24"/>
      <c r="P5235" s="24" t="s">
        <v>3305</v>
      </c>
      <c r="Q5235" s="24" t="s">
        <v>3306</v>
      </c>
      <c r="R5235" s="24" t="s">
        <v>968</v>
      </c>
    </row>
    <row r="5236" spans="1:18" ht="53.4">
      <c r="A5236" s="24">
        <v>5235</v>
      </c>
      <c r="B5236" s="24" t="s">
        <v>2671</v>
      </c>
      <c r="C5236" s="29">
        <v>202641051278</v>
      </c>
      <c r="D5236" s="24" t="s">
        <v>46</v>
      </c>
      <c r="E5236" s="24" t="s">
        <v>2672</v>
      </c>
      <c r="F5236" s="24" t="s">
        <v>3052</v>
      </c>
      <c r="G5236" s="24" t="s">
        <v>46</v>
      </c>
      <c r="H5236" s="25" t="s">
        <v>17489</v>
      </c>
      <c r="I5236" s="24" t="s">
        <v>3152</v>
      </c>
      <c r="J5236" s="24" t="s">
        <v>3048</v>
      </c>
      <c r="K5236" s="26">
        <v>46059</v>
      </c>
      <c r="L5236" s="26">
        <v>46134</v>
      </c>
      <c r="M5236" s="26">
        <v>46134</v>
      </c>
      <c r="N5236" s="26">
        <v>47079</v>
      </c>
      <c r="O5236" s="24"/>
      <c r="P5236" s="24" t="s">
        <v>3062</v>
      </c>
      <c r="Q5236" s="24" t="s">
        <v>3063</v>
      </c>
      <c r="R5236" s="24" t="s">
        <v>968</v>
      </c>
    </row>
    <row r="5237" spans="1:18" ht="27">
      <c r="A5237" s="24">
        <v>5236</v>
      </c>
      <c r="B5237" s="24" t="s">
        <v>17490</v>
      </c>
      <c r="C5237" s="29">
        <v>202647051247</v>
      </c>
      <c r="D5237" s="24" t="s">
        <v>35</v>
      </c>
      <c r="E5237" s="24" t="s">
        <v>17491</v>
      </c>
      <c r="F5237" s="24" t="s">
        <v>3091</v>
      </c>
      <c r="G5237" s="24" t="s">
        <v>3213</v>
      </c>
      <c r="H5237" s="25" t="s">
        <v>17492</v>
      </c>
      <c r="I5237" s="24"/>
      <c r="J5237" s="24" t="s">
        <v>3048</v>
      </c>
      <c r="K5237" s="26">
        <v>46133</v>
      </c>
      <c r="L5237" s="26">
        <v>45192</v>
      </c>
      <c r="M5237" s="26">
        <v>46134</v>
      </c>
      <c r="N5237" s="24"/>
      <c r="O5237" s="26">
        <v>46134</v>
      </c>
      <c r="P5237" s="24" t="s">
        <v>4022</v>
      </c>
      <c r="Q5237" s="24" t="s">
        <v>3104</v>
      </c>
      <c r="R5237" s="24" t="s">
        <v>988</v>
      </c>
    </row>
    <row r="5238" spans="1:18" ht="40.200000000000003">
      <c r="A5238" s="24">
        <v>5237</v>
      </c>
      <c r="B5238" s="24" t="s">
        <v>17493</v>
      </c>
      <c r="C5238" s="29">
        <v>202647051235</v>
      </c>
      <c r="D5238" s="24" t="s">
        <v>102</v>
      </c>
      <c r="E5238" s="24" t="s">
        <v>17494</v>
      </c>
      <c r="F5238" s="24" t="s">
        <v>3312</v>
      </c>
      <c r="G5238" s="24" t="s">
        <v>7098</v>
      </c>
      <c r="H5238" s="25" t="s">
        <v>17495</v>
      </c>
      <c r="I5238" s="24"/>
      <c r="J5238" s="24" t="s">
        <v>3048</v>
      </c>
      <c r="K5238" s="26">
        <v>46079</v>
      </c>
      <c r="L5238" s="26">
        <v>45223</v>
      </c>
      <c r="M5238" s="26">
        <v>46134</v>
      </c>
      <c r="N5238" s="24"/>
      <c r="O5238" s="26">
        <v>46134</v>
      </c>
      <c r="P5238" s="24" t="s">
        <v>3422</v>
      </c>
      <c r="Q5238" s="24" t="s">
        <v>3423</v>
      </c>
      <c r="R5238" s="24" t="s">
        <v>988</v>
      </c>
    </row>
    <row r="5239" spans="1:18" ht="27">
      <c r="A5239" s="24">
        <v>5238</v>
      </c>
      <c r="B5239" s="24" t="s">
        <v>17496</v>
      </c>
      <c r="C5239" s="29">
        <v>202614051174</v>
      </c>
      <c r="D5239" s="24" t="s">
        <v>52</v>
      </c>
      <c r="E5239" s="24" t="s">
        <v>17497</v>
      </c>
      <c r="F5239" s="24" t="s">
        <v>3045</v>
      </c>
      <c r="G5239" s="24" t="s">
        <v>4870</v>
      </c>
      <c r="H5239" s="25" t="s">
        <v>10332</v>
      </c>
      <c r="I5239" s="24"/>
      <c r="J5239" s="24" t="s">
        <v>3048</v>
      </c>
      <c r="K5239" s="26">
        <v>46126</v>
      </c>
      <c r="L5239" s="26">
        <v>45790</v>
      </c>
      <c r="M5239" s="26">
        <v>46134</v>
      </c>
      <c r="N5239" s="24"/>
      <c r="O5239" s="26">
        <v>46134</v>
      </c>
      <c r="P5239" s="24" t="s">
        <v>3397</v>
      </c>
      <c r="Q5239" s="24" t="s">
        <v>3398</v>
      </c>
      <c r="R5239" s="24" t="s">
        <v>988</v>
      </c>
    </row>
    <row r="5240" spans="1:18" ht="27">
      <c r="A5240" s="24">
        <v>5239</v>
      </c>
      <c r="B5240" s="24" t="s">
        <v>17498</v>
      </c>
      <c r="C5240" s="29">
        <v>202617051212</v>
      </c>
      <c r="D5240" s="24" t="s">
        <v>51</v>
      </c>
      <c r="E5240" s="24" t="s">
        <v>17499</v>
      </c>
      <c r="F5240" s="24" t="s">
        <v>3091</v>
      </c>
      <c r="G5240" s="24" t="s">
        <v>51</v>
      </c>
      <c r="H5240" s="25" t="s">
        <v>17500</v>
      </c>
      <c r="I5240" s="24"/>
      <c r="J5240" s="24" t="s">
        <v>3048</v>
      </c>
      <c r="K5240" s="26">
        <v>46120</v>
      </c>
      <c r="L5240" s="26">
        <v>45233</v>
      </c>
      <c r="M5240" s="26">
        <v>46134</v>
      </c>
      <c r="N5240" s="24"/>
      <c r="O5240" s="26">
        <v>46134</v>
      </c>
      <c r="P5240" s="24" t="s">
        <v>3084</v>
      </c>
      <c r="Q5240" s="24" t="s">
        <v>3085</v>
      </c>
      <c r="R5240" s="24" t="s">
        <v>988</v>
      </c>
    </row>
    <row r="5241" spans="1:18" ht="40.200000000000003">
      <c r="A5241" s="24">
        <v>5240</v>
      </c>
      <c r="B5241" s="24" t="s">
        <v>17501</v>
      </c>
      <c r="C5241" s="29">
        <v>202617051051</v>
      </c>
      <c r="D5241" s="24" t="s">
        <v>51</v>
      </c>
      <c r="E5241" s="24" t="s">
        <v>17502</v>
      </c>
      <c r="F5241" s="24" t="s">
        <v>3091</v>
      </c>
      <c r="G5241" s="24" t="s">
        <v>51</v>
      </c>
      <c r="H5241" s="25" t="s">
        <v>17503</v>
      </c>
      <c r="I5241" s="24"/>
      <c r="J5241" s="24" t="s">
        <v>3048</v>
      </c>
      <c r="K5241" s="26">
        <v>46091</v>
      </c>
      <c r="L5241" s="26">
        <v>45197</v>
      </c>
      <c r="M5241" s="26">
        <v>46134</v>
      </c>
      <c r="N5241" s="24"/>
      <c r="O5241" s="26">
        <v>46134</v>
      </c>
      <c r="P5241" s="24" t="s">
        <v>3084</v>
      </c>
      <c r="Q5241" s="24" t="s">
        <v>3085</v>
      </c>
      <c r="R5241" s="24" t="s">
        <v>988</v>
      </c>
    </row>
    <row r="5242" spans="1:18" ht="53.4">
      <c r="A5242" s="24">
        <v>5241</v>
      </c>
      <c r="B5242" s="24" t="s">
        <v>1026</v>
      </c>
      <c r="C5242" s="29">
        <v>202614051332</v>
      </c>
      <c r="D5242" s="24" t="s">
        <v>121</v>
      </c>
      <c r="E5242" s="24" t="s">
        <v>1027</v>
      </c>
      <c r="F5242" s="24" t="s">
        <v>3066</v>
      </c>
      <c r="G5242" s="24" t="s">
        <v>3077</v>
      </c>
      <c r="H5242" s="25" t="s">
        <v>17504</v>
      </c>
      <c r="I5242" s="24"/>
      <c r="J5242" s="24" t="s">
        <v>3048</v>
      </c>
      <c r="K5242" s="26">
        <v>46056</v>
      </c>
      <c r="L5242" s="26">
        <v>45854</v>
      </c>
      <c r="M5242" s="26">
        <v>46134</v>
      </c>
      <c r="N5242" s="26">
        <v>46799</v>
      </c>
      <c r="O5242" s="24"/>
      <c r="P5242" s="24" t="s">
        <v>3284</v>
      </c>
      <c r="Q5242" s="24" t="s">
        <v>3285</v>
      </c>
      <c r="R5242" s="24" t="s">
        <v>650</v>
      </c>
    </row>
    <row r="5243" spans="1:18" ht="66.599999999999994">
      <c r="A5243" s="24">
        <v>5242</v>
      </c>
      <c r="B5243" s="24" t="s">
        <v>2665</v>
      </c>
      <c r="C5243" s="29">
        <v>202641051437</v>
      </c>
      <c r="D5243" s="24" t="s">
        <v>44</v>
      </c>
      <c r="E5243" s="24" t="s">
        <v>2666</v>
      </c>
      <c r="F5243" s="24" t="s">
        <v>3052</v>
      </c>
      <c r="G5243" s="24" t="s">
        <v>3408</v>
      </c>
      <c r="H5243" s="25" t="s">
        <v>17505</v>
      </c>
      <c r="I5243" s="24" t="s">
        <v>3152</v>
      </c>
      <c r="J5243" s="24" t="s">
        <v>3334</v>
      </c>
      <c r="K5243" s="26">
        <v>46129</v>
      </c>
      <c r="L5243" s="26">
        <v>46134</v>
      </c>
      <c r="M5243" s="26">
        <v>46134</v>
      </c>
      <c r="N5243" s="26">
        <v>47079</v>
      </c>
      <c r="O5243" s="24"/>
      <c r="P5243" s="24" t="s">
        <v>3098</v>
      </c>
      <c r="Q5243" s="24" t="s">
        <v>3099</v>
      </c>
      <c r="R5243" s="24" t="s">
        <v>968</v>
      </c>
    </row>
    <row r="5244" spans="1:18" ht="53.4">
      <c r="A5244" s="24">
        <v>5243</v>
      </c>
      <c r="B5244" s="24" t="s">
        <v>2673</v>
      </c>
      <c r="C5244" s="29">
        <v>202641051384</v>
      </c>
      <c r="D5244" s="24" t="s">
        <v>44</v>
      </c>
      <c r="E5244" s="24" t="s">
        <v>2674</v>
      </c>
      <c r="F5244" s="24" t="s">
        <v>3052</v>
      </c>
      <c r="G5244" s="24" t="s">
        <v>3408</v>
      </c>
      <c r="H5244" s="25" t="s">
        <v>17506</v>
      </c>
      <c r="I5244" s="24" t="s">
        <v>3152</v>
      </c>
      <c r="J5244" s="24" t="s">
        <v>3334</v>
      </c>
      <c r="K5244" s="26">
        <v>46108</v>
      </c>
      <c r="L5244" s="26">
        <v>46134</v>
      </c>
      <c r="M5244" s="26">
        <v>46134</v>
      </c>
      <c r="N5244" s="26">
        <v>47079</v>
      </c>
      <c r="O5244" s="24"/>
      <c r="P5244" s="24" t="s">
        <v>3352</v>
      </c>
      <c r="Q5244" s="24" t="s">
        <v>3216</v>
      </c>
      <c r="R5244" s="24" t="s">
        <v>968</v>
      </c>
    </row>
    <row r="5245" spans="1:18" ht="40.200000000000003">
      <c r="A5245" s="24">
        <v>5244</v>
      </c>
      <c r="B5245" s="24" t="s">
        <v>17507</v>
      </c>
      <c r="C5245" s="29">
        <v>202631051169</v>
      </c>
      <c r="D5245" s="24" t="s">
        <v>38</v>
      </c>
      <c r="E5245" s="24" t="s">
        <v>17508</v>
      </c>
      <c r="F5245" s="24" t="s">
        <v>3052</v>
      </c>
      <c r="G5245" s="24" t="s">
        <v>38</v>
      </c>
      <c r="H5245" s="25" t="s">
        <v>17509</v>
      </c>
      <c r="I5245" s="24" t="s">
        <v>23</v>
      </c>
      <c r="J5245" s="24" t="s">
        <v>3048</v>
      </c>
      <c r="K5245" s="26">
        <v>46132</v>
      </c>
      <c r="L5245" s="26">
        <v>46134</v>
      </c>
      <c r="M5245" s="26">
        <v>46134</v>
      </c>
      <c r="N5245" s="24"/>
      <c r="O5245" s="26">
        <v>46134</v>
      </c>
      <c r="P5245" s="24" t="s">
        <v>3893</v>
      </c>
      <c r="Q5245" s="24" t="s">
        <v>3894</v>
      </c>
      <c r="R5245" s="24" t="s">
        <v>988</v>
      </c>
    </row>
    <row r="5246" spans="1:18" ht="27">
      <c r="A5246" s="24">
        <v>5245</v>
      </c>
      <c r="B5246" s="24" t="s">
        <v>17510</v>
      </c>
      <c r="C5246" s="29">
        <v>202617051230</v>
      </c>
      <c r="D5246" s="24" t="s">
        <v>32</v>
      </c>
      <c r="E5246" s="24" t="s">
        <v>17511</v>
      </c>
      <c r="F5246" s="24" t="s">
        <v>3066</v>
      </c>
      <c r="G5246" s="24" t="s">
        <v>3067</v>
      </c>
      <c r="H5246" s="25" t="s">
        <v>17512</v>
      </c>
      <c r="I5246" s="24"/>
      <c r="J5246" s="24" t="s">
        <v>3048</v>
      </c>
      <c r="K5246" s="26">
        <v>46132</v>
      </c>
      <c r="L5246" s="26">
        <v>45397</v>
      </c>
      <c r="M5246" s="26">
        <v>46134</v>
      </c>
      <c r="N5246" s="24"/>
      <c r="O5246" s="26">
        <v>46134</v>
      </c>
      <c r="P5246" s="24" t="s">
        <v>3204</v>
      </c>
      <c r="Q5246" s="24" t="s">
        <v>3205</v>
      </c>
      <c r="R5246" s="24" t="s">
        <v>988</v>
      </c>
    </row>
    <row r="5247" spans="1:18" ht="40.200000000000003">
      <c r="A5247" s="24">
        <v>5246</v>
      </c>
      <c r="B5247" s="24" t="s">
        <v>17513</v>
      </c>
      <c r="C5247" s="29">
        <v>202617051575</v>
      </c>
      <c r="D5247" s="24" t="s">
        <v>78</v>
      </c>
      <c r="E5247" s="24" t="s">
        <v>17514</v>
      </c>
      <c r="F5247" s="24" t="s">
        <v>3066</v>
      </c>
      <c r="G5247" s="24" t="s">
        <v>3077</v>
      </c>
      <c r="H5247" s="25" t="s">
        <v>17515</v>
      </c>
      <c r="I5247" s="24"/>
      <c r="J5247" s="24" t="s">
        <v>3048</v>
      </c>
      <c r="K5247" s="26">
        <v>46030</v>
      </c>
      <c r="L5247" s="26">
        <v>45222</v>
      </c>
      <c r="M5247" s="26">
        <v>46134</v>
      </c>
      <c r="N5247" s="24"/>
      <c r="O5247" s="26">
        <v>46150</v>
      </c>
      <c r="P5247" s="24" t="s">
        <v>4128</v>
      </c>
      <c r="Q5247" s="24" t="s">
        <v>3360</v>
      </c>
      <c r="R5247" s="24" t="s">
        <v>988</v>
      </c>
    </row>
    <row r="5248" spans="1:18" ht="53.4">
      <c r="A5248" s="24">
        <v>5247</v>
      </c>
      <c r="B5248" s="24" t="s">
        <v>17516</v>
      </c>
      <c r="C5248" s="29">
        <v>202641051452</v>
      </c>
      <c r="D5248" s="24" t="s">
        <v>60</v>
      </c>
      <c r="E5248" s="24" t="s">
        <v>17517</v>
      </c>
      <c r="F5248" s="24" t="s">
        <v>3059</v>
      </c>
      <c r="G5248" s="24" t="s">
        <v>4375</v>
      </c>
      <c r="H5248" s="25" t="s">
        <v>17392</v>
      </c>
      <c r="I5248" s="24" t="s">
        <v>23</v>
      </c>
      <c r="J5248" s="24" t="s">
        <v>3048</v>
      </c>
      <c r="K5248" s="26">
        <v>46126</v>
      </c>
      <c r="L5248" s="26">
        <v>46134</v>
      </c>
      <c r="M5248" s="26">
        <v>46134</v>
      </c>
      <c r="N5248" s="24"/>
      <c r="O5248" s="26">
        <v>46134</v>
      </c>
      <c r="P5248" s="24" t="s">
        <v>3893</v>
      </c>
      <c r="Q5248" s="24" t="s">
        <v>3894</v>
      </c>
      <c r="R5248" s="24" t="s">
        <v>988</v>
      </c>
    </row>
    <row r="5249" spans="1:18" ht="40.200000000000003">
      <c r="A5249" s="24">
        <v>5248</v>
      </c>
      <c r="B5249" s="24" t="s">
        <v>2667</v>
      </c>
      <c r="C5249" s="29">
        <v>202611051338</v>
      </c>
      <c r="D5249" s="24" t="s">
        <v>54</v>
      </c>
      <c r="E5249" s="24" t="s">
        <v>2668</v>
      </c>
      <c r="F5249" s="24" t="s">
        <v>3091</v>
      </c>
      <c r="G5249" s="24" t="s">
        <v>54</v>
      </c>
      <c r="H5249" s="25" t="s">
        <v>17518</v>
      </c>
      <c r="I5249" s="24" t="s">
        <v>3152</v>
      </c>
      <c r="J5249" s="24" t="s">
        <v>8446</v>
      </c>
      <c r="K5249" s="26">
        <v>45994</v>
      </c>
      <c r="L5249" s="26">
        <v>46134</v>
      </c>
      <c r="M5249" s="26">
        <v>46134</v>
      </c>
      <c r="N5249" s="26">
        <v>47079</v>
      </c>
      <c r="O5249" s="24"/>
      <c r="P5249" s="24" t="s">
        <v>3049</v>
      </c>
      <c r="Q5249" s="24" t="s">
        <v>3050</v>
      </c>
      <c r="R5249" s="24" t="s">
        <v>968</v>
      </c>
    </row>
    <row r="5250" spans="1:18" ht="93">
      <c r="A5250" s="24">
        <v>5249</v>
      </c>
      <c r="B5250" s="24" t="s">
        <v>2669</v>
      </c>
      <c r="C5250" s="29">
        <v>202641051237</v>
      </c>
      <c r="D5250" s="24" t="s">
        <v>101</v>
      </c>
      <c r="E5250" s="24" t="s">
        <v>2670</v>
      </c>
      <c r="F5250" s="24" t="s">
        <v>3059</v>
      </c>
      <c r="G5250" s="24" t="s">
        <v>426</v>
      </c>
      <c r="H5250" s="25" t="s">
        <v>17519</v>
      </c>
      <c r="I5250" s="24" t="s">
        <v>3152</v>
      </c>
      <c r="J5250" s="24" t="s">
        <v>3048</v>
      </c>
      <c r="K5250" s="26">
        <v>46131</v>
      </c>
      <c r="L5250" s="26">
        <v>46134</v>
      </c>
      <c r="M5250" s="26">
        <v>46134</v>
      </c>
      <c r="N5250" s="26">
        <v>47079</v>
      </c>
      <c r="O5250" s="24"/>
      <c r="P5250" s="24" t="s">
        <v>3215</v>
      </c>
      <c r="Q5250" s="24" t="s">
        <v>3216</v>
      </c>
      <c r="R5250" s="24" t="s">
        <v>968</v>
      </c>
    </row>
    <row r="5251" spans="1:18" ht="66.599999999999994">
      <c r="A5251" s="24">
        <v>5250</v>
      </c>
      <c r="B5251" s="24" t="s">
        <v>2675</v>
      </c>
      <c r="C5251" s="29">
        <v>202641051802</v>
      </c>
      <c r="D5251" s="24" t="s">
        <v>33</v>
      </c>
      <c r="E5251" s="24" t="s">
        <v>2676</v>
      </c>
      <c r="F5251" s="24" t="s">
        <v>3052</v>
      </c>
      <c r="G5251" s="24" t="s">
        <v>3319</v>
      </c>
      <c r="H5251" s="25" t="s">
        <v>17520</v>
      </c>
      <c r="I5251" s="24" t="s">
        <v>3152</v>
      </c>
      <c r="J5251" s="24" t="s">
        <v>3048</v>
      </c>
      <c r="K5251" s="26">
        <v>46129</v>
      </c>
      <c r="L5251" s="26">
        <v>46135</v>
      </c>
      <c r="M5251" s="26">
        <v>46135</v>
      </c>
      <c r="N5251" s="26">
        <v>47080</v>
      </c>
      <c r="O5251" s="24"/>
      <c r="P5251" s="24" t="s">
        <v>3968</v>
      </c>
      <c r="Q5251" s="24" t="s">
        <v>3969</v>
      </c>
      <c r="R5251" s="24" t="s">
        <v>968</v>
      </c>
    </row>
    <row r="5252" spans="1:18" ht="27">
      <c r="A5252" s="24">
        <v>5251</v>
      </c>
      <c r="B5252" s="24" t="s">
        <v>931</v>
      </c>
      <c r="C5252" s="29">
        <v>202644051679</v>
      </c>
      <c r="D5252" s="24" t="s">
        <v>58</v>
      </c>
      <c r="E5252" s="24" t="s">
        <v>932</v>
      </c>
      <c r="F5252" s="24" t="s">
        <v>3312</v>
      </c>
      <c r="G5252" s="24" t="s">
        <v>3576</v>
      </c>
      <c r="H5252" s="25" t="s">
        <v>17521</v>
      </c>
      <c r="I5252" s="24"/>
      <c r="J5252" s="24" t="s">
        <v>3048</v>
      </c>
      <c r="K5252" s="26">
        <v>46118</v>
      </c>
      <c r="L5252" s="26">
        <v>45777</v>
      </c>
      <c r="M5252" s="26">
        <v>46135</v>
      </c>
      <c r="N5252" s="26">
        <v>46721</v>
      </c>
      <c r="O5252" s="24"/>
      <c r="P5252" s="24" t="s">
        <v>3062</v>
      </c>
      <c r="Q5252" s="24" t="s">
        <v>3063</v>
      </c>
      <c r="R5252" s="24" t="s">
        <v>650</v>
      </c>
    </row>
    <row r="5253" spans="1:18" ht="27">
      <c r="A5253" s="24">
        <v>5252</v>
      </c>
      <c r="B5253" s="24" t="s">
        <v>17522</v>
      </c>
      <c r="C5253" s="29">
        <v>202617051940</v>
      </c>
      <c r="D5253" s="24" t="s">
        <v>136</v>
      </c>
      <c r="E5253" s="24" t="s">
        <v>17523</v>
      </c>
      <c r="F5253" s="24" t="s">
        <v>3045</v>
      </c>
      <c r="G5253" s="24" t="s">
        <v>4094</v>
      </c>
      <c r="H5253" s="25" t="s">
        <v>17524</v>
      </c>
      <c r="I5253" s="24"/>
      <c r="J5253" s="24" t="s">
        <v>3048</v>
      </c>
      <c r="K5253" s="26">
        <v>46113</v>
      </c>
      <c r="L5253" s="26">
        <v>45224</v>
      </c>
      <c r="M5253" s="26">
        <v>46135</v>
      </c>
      <c r="N5253" s="24"/>
      <c r="O5253" s="26">
        <v>46135</v>
      </c>
      <c r="P5253" s="24" t="s">
        <v>3404</v>
      </c>
      <c r="Q5253" s="24" t="s">
        <v>3405</v>
      </c>
      <c r="R5253" s="24" t="s">
        <v>988</v>
      </c>
    </row>
    <row r="5254" spans="1:18" ht="79.8">
      <c r="A5254" s="24">
        <v>5253</v>
      </c>
      <c r="B5254" s="24" t="s">
        <v>17525</v>
      </c>
      <c r="C5254" s="29">
        <v>202647051768</v>
      </c>
      <c r="D5254" s="24" t="s">
        <v>102</v>
      </c>
      <c r="E5254" s="24" t="s">
        <v>17526</v>
      </c>
      <c r="F5254" s="24" t="s">
        <v>3312</v>
      </c>
      <c r="G5254" s="24" t="s">
        <v>17527</v>
      </c>
      <c r="H5254" s="25" t="s">
        <v>17528</v>
      </c>
      <c r="I5254" s="24"/>
      <c r="J5254" s="24" t="s">
        <v>3048</v>
      </c>
      <c r="K5254" s="26">
        <v>45905</v>
      </c>
      <c r="L5254" s="26">
        <v>45212</v>
      </c>
      <c r="M5254" s="26">
        <v>46135</v>
      </c>
      <c r="N5254" s="24"/>
      <c r="O5254" s="26">
        <v>46135</v>
      </c>
      <c r="P5254" s="24" t="s">
        <v>4491</v>
      </c>
      <c r="Q5254" s="24" t="s">
        <v>3279</v>
      </c>
      <c r="R5254" s="24" t="s">
        <v>988</v>
      </c>
    </row>
    <row r="5255" spans="1:18" ht="53.4">
      <c r="A5255" s="24">
        <v>5254</v>
      </c>
      <c r="B5255" s="24" t="s">
        <v>17529</v>
      </c>
      <c r="C5255" s="29">
        <v>202647051825</v>
      </c>
      <c r="D5255" s="24" t="s">
        <v>380</v>
      </c>
      <c r="E5255" s="24" t="s">
        <v>17530</v>
      </c>
      <c r="F5255" s="24" t="s">
        <v>3045</v>
      </c>
      <c r="G5255" s="24" t="s">
        <v>6213</v>
      </c>
      <c r="H5255" s="25" t="s">
        <v>17531</v>
      </c>
      <c r="I5255" s="24"/>
      <c r="J5255" s="24" t="s">
        <v>3048</v>
      </c>
      <c r="K5255" s="26">
        <v>46091</v>
      </c>
      <c r="L5255" s="26">
        <v>45223</v>
      </c>
      <c r="M5255" s="26">
        <v>46135</v>
      </c>
      <c r="N5255" s="24"/>
      <c r="O5255" s="26">
        <v>46135</v>
      </c>
      <c r="P5255" s="24" t="s">
        <v>3388</v>
      </c>
      <c r="Q5255" s="24" t="s">
        <v>3389</v>
      </c>
      <c r="R5255" s="24" t="s">
        <v>988</v>
      </c>
    </row>
    <row r="5256" spans="1:18" ht="40.200000000000003">
      <c r="A5256" s="24">
        <v>5255</v>
      </c>
      <c r="B5256" s="24" t="s">
        <v>17532</v>
      </c>
      <c r="C5256" s="29">
        <v>202617051736</v>
      </c>
      <c r="D5256" s="24" t="s">
        <v>100</v>
      </c>
      <c r="E5256" s="24" t="s">
        <v>17533</v>
      </c>
      <c r="F5256" s="24" t="s">
        <v>3091</v>
      </c>
      <c r="G5256" s="24" t="s">
        <v>10565</v>
      </c>
      <c r="H5256" s="25" t="s">
        <v>17534</v>
      </c>
      <c r="I5256" s="24"/>
      <c r="J5256" s="24" t="s">
        <v>3048</v>
      </c>
      <c r="K5256" s="26">
        <v>46118</v>
      </c>
      <c r="L5256" s="26">
        <v>45217</v>
      </c>
      <c r="M5256" s="26">
        <v>46135</v>
      </c>
      <c r="N5256" s="24"/>
      <c r="O5256" s="26">
        <v>46135</v>
      </c>
      <c r="P5256" s="24" t="s">
        <v>3682</v>
      </c>
      <c r="Q5256" s="24" t="s">
        <v>3683</v>
      </c>
      <c r="R5256" s="24" t="s">
        <v>988</v>
      </c>
    </row>
    <row r="5257" spans="1:18" ht="40.200000000000003">
      <c r="A5257" s="24">
        <v>5256</v>
      </c>
      <c r="B5257" s="24" t="s">
        <v>17535</v>
      </c>
      <c r="C5257" s="29">
        <v>202617051845</v>
      </c>
      <c r="D5257" s="24" t="s">
        <v>100</v>
      </c>
      <c r="E5257" s="24" t="s">
        <v>17536</v>
      </c>
      <c r="F5257" s="24" t="s">
        <v>3091</v>
      </c>
      <c r="G5257" s="24" t="s">
        <v>5652</v>
      </c>
      <c r="H5257" s="25" t="s">
        <v>17537</v>
      </c>
      <c r="I5257" s="24"/>
      <c r="J5257" s="24" t="s">
        <v>3048</v>
      </c>
      <c r="K5257" s="26">
        <v>46125</v>
      </c>
      <c r="L5257" s="26">
        <v>45226</v>
      </c>
      <c r="M5257" s="26">
        <v>46135</v>
      </c>
      <c r="N5257" s="24"/>
      <c r="O5257" s="26">
        <v>46135</v>
      </c>
      <c r="P5257" s="24" t="s">
        <v>3049</v>
      </c>
      <c r="Q5257" s="24" t="s">
        <v>3050</v>
      </c>
      <c r="R5257" s="24" t="s">
        <v>988</v>
      </c>
    </row>
    <row r="5258" spans="1:18" ht="53.4">
      <c r="A5258" s="24">
        <v>5257</v>
      </c>
      <c r="B5258" s="24" t="s">
        <v>17538</v>
      </c>
      <c r="C5258" s="29">
        <v>202617051645</v>
      </c>
      <c r="D5258" s="24" t="s">
        <v>192</v>
      </c>
      <c r="E5258" s="24" t="s">
        <v>17539</v>
      </c>
      <c r="F5258" s="24" t="s">
        <v>4630</v>
      </c>
      <c r="G5258" s="24" t="s">
        <v>192</v>
      </c>
      <c r="H5258" s="25" t="s">
        <v>17540</v>
      </c>
      <c r="I5258" s="24"/>
      <c r="J5258" s="24" t="s">
        <v>3048</v>
      </c>
      <c r="K5258" s="26">
        <v>46127</v>
      </c>
      <c r="L5258" s="26">
        <v>46135</v>
      </c>
      <c r="M5258" s="26">
        <v>46135</v>
      </c>
      <c r="N5258" s="24"/>
      <c r="O5258" s="26">
        <v>46135</v>
      </c>
      <c r="P5258" s="24" t="s">
        <v>3305</v>
      </c>
      <c r="Q5258" s="24" t="s">
        <v>3306</v>
      </c>
      <c r="R5258" s="24" t="s">
        <v>988</v>
      </c>
    </row>
    <row r="5259" spans="1:18" ht="53.4">
      <c r="A5259" s="24">
        <v>5258</v>
      </c>
      <c r="B5259" s="24" t="s">
        <v>17541</v>
      </c>
      <c r="C5259" s="29">
        <v>202617051719</v>
      </c>
      <c r="D5259" s="24" t="s">
        <v>32</v>
      </c>
      <c r="E5259" s="24" t="s">
        <v>17542</v>
      </c>
      <c r="F5259" s="24" t="s">
        <v>3066</v>
      </c>
      <c r="G5259" s="24" t="s">
        <v>3067</v>
      </c>
      <c r="H5259" s="25" t="s">
        <v>17543</v>
      </c>
      <c r="I5259" s="24"/>
      <c r="J5259" s="24" t="s">
        <v>3048</v>
      </c>
      <c r="K5259" s="26">
        <v>46129</v>
      </c>
      <c r="L5259" s="26">
        <v>45420</v>
      </c>
      <c r="M5259" s="26">
        <v>46135</v>
      </c>
      <c r="N5259" s="24"/>
      <c r="O5259" s="26">
        <v>46135</v>
      </c>
      <c r="P5259" s="24" t="s">
        <v>3135</v>
      </c>
      <c r="Q5259" s="24" t="s">
        <v>3136</v>
      </c>
      <c r="R5259" s="24" t="s">
        <v>988</v>
      </c>
    </row>
    <row r="5260" spans="1:18" ht="53.4">
      <c r="A5260" s="24">
        <v>5259</v>
      </c>
      <c r="B5260" s="24" t="s">
        <v>17544</v>
      </c>
      <c r="C5260" s="29">
        <v>202617051866</v>
      </c>
      <c r="D5260" s="24" t="s">
        <v>315</v>
      </c>
      <c r="E5260" s="24" t="s">
        <v>17545</v>
      </c>
      <c r="F5260" s="24" t="s">
        <v>3066</v>
      </c>
      <c r="G5260" s="24" t="s">
        <v>3067</v>
      </c>
      <c r="H5260" s="25" t="s">
        <v>17546</v>
      </c>
      <c r="I5260" s="24"/>
      <c r="J5260" s="24" t="s">
        <v>3048</v>
      </c>
      <c r="K5260" s="26">
        <v>46090</v>
      </c>
      <c r="L5260" s="26">
        <v>45223</v>
      </c>
      <c r="M5260" s="26">
        <v>46135</v>
      </c>
      <c r="N5260" s="24"/>
      <c r="O5260" s="26">
        <v>46135</v>
      </c>
      <c r="P5260" s="24" t="s">
        <v>3135</v>
      </c>
      <c r="Q5260" s="24" t="s">
        <v>3136</v>
      </c>
      <c r="R5260" s="24" t="s">
        <v>988</v>
      </c>
    </row>
    <row r="5261" spans="1:18" ht="27">
      <c r="A5261" s="24">
        <v>5260</v>
      </c>
      <c r="B5261" s="24" t="s">
        <v>963</v>
      </c>
      <c r="C5261" s="29">
        <v>202614051917</v>
      </c>
      <c r="D5261" s="24" t="s">
        <v>181</v>
      </c>
      <c r="E5261" s="24" t="s">
        <v>964</v>
      </c>
      <c r="F5261" s="24" t="s">
        <v>3066</v>
      </c>
      <c r="G5261" s="24" t="s">
        <v>3077</v>
      </c>
      <c r="H5261" s="25" t="s">
        <v>4127</v>
      </c>
      <c r="I5261" s="24"/>
      <c r="J5261" s="24" t="s">
        <v>3048</v>
      </c>
      <c r="K5261" s="26">
        <v>46086</v>
      </c>
      <c r="L5261" s="26">
        <v>45828</v>
      </c>
      <c r="M5261" s="26">
        <v>46135</v>
      </c>
      <c r="N5261" s="26">
        <v>46772</v>
      </c>
      <c r="O5261" s="24"/>
      <c r="P5261" s="24" t="s">
        <v>3326</v>
      </c>
      <c r="Q5261" s="24" t="s">
        <v>3174</v>
      </c>
      <c r="R5261" s="24" t="s">
        <v>650</v>
      </c>
    </row>
    <row r="5262" spans="1:18" ht="40.200000000000003">
      <c r="A5262" s="24">
        <v>5261</v>
      </c>
      <c r="B5262" s="24" t="s">
        <v>17547</v>
      </c>
      <c r="C5262" s="29">
        <v>202641051863</v>
      </c>
      <c r="D5262" s="24" t="s">
        <v>163</v>
      </c>
      <c r="E5262" s="24" t="s">
        <v>649</v>
      </c>
      <c r="F5262" s="24" t="s">
        <v>3052</v>
      </c>
      <c r="G5262" s="24" t="s">
        <v>163</v>
      </c>
      <c r="H5262" s="25" t="s">
        <v>17548</v>
      </c>
      <c r="I5262" s="24" t="s">
        <v>23</v>
      </c>
      <c r="J5262" s="24" t="s">
        <v>3048</v>
      </c>
      <c r="K5262" s="26">
        <v>45975</v>
      </c>
      <c r="L5262" s="26">
        <v>46135</v>
      </c>
      <c r="M5262" s="26">
        <v>46135</v>
      </c>
      <c r="N5262" s="24"/>
      <c r="O5262" s="26">
        <v>46135</v>
      </c>
      <c r="P5262" s="24" t="s">
        <v>3168</v>
      </c>
      <c r="Q5262" s="24" t="s">
        <v>3050</v>
      </c>
      <c r="R5262" s="24" t="s">
        <v>988</v>
      </c>
    </row>
    <row r="5263" spans="1:18" ht="40.200000000000003">
      <c r="A5263" s="24">
        <v>5262</v>
      </c>
      <c r="B5263" s="24" t="s">
        <v>2677</v>
      </c>
      <c r="C5263" s="29">
        <v>202641051903</v>
      </c>
      <c r="D5263" s="24" t="s">
        <v>31</v>
      </c>
      <c r="E5263" s="24" t="s">
        <v>2678</v>
      </c>
      <c r="F5263" s="24" t="s">
        <v>3091</v>
      </c>
      <c r="G5263" s="24" t="s">
        <v>31</v>
      </c>
      <c r="H5263" s="25" t="s">
        <v>17549</v>
      </c>
      <c r="I5263" s="24" t="s">
        <v>3152</v>
      </c>
      <c r="J5263" s="24" t="s">
        <v>3048</v>
      </c>
      <c r="K5263" s="26">
        <v>46133</v>
      </c>
      <c r="L5263" s="26">
        <v>46135</v>
      </c>
      <c r="M5263" s="26">
        <v>46135</v>
      </c>
      <c r="N5263" s="26">
        <v>47080</v>
      </c>
      <c r="O5263" s="24"/>
      <c r="P5263" s="24" t="s">
        <v>3098</v>
      </c>
      <c r="Q5263" s="24" t="s">
        <v>3099</v>
      </c>
      <c r="R5263" s="24" t="s">
        <v>968</v>
      </c>
    </row>
    <row r="5264" spans="1:18" ht="66.599999999999994">
      <c r="A5264" s="24">
        <v>5263</v>
      </c>
      <c r="B5264" s="24" t="s">
        <v>17550</v>
      </c>
      <c r="C5264" s="29">
        <v>202647051735</v>
      </c>
      <c r="D5264" s="24" t="s">
        <v>31</v>
      </c>
      <c r="E5264" s="24" t="s">
        <v>17551</v>
      </c>
      <c r="F5264" s="24" t="s">
        <v>3091</v>
      </c>
      <c r="G5264" s="24" t="s">
        <v>31</v>
      </c>
      <c r="H5264" s="25" t="s">
        <v>17552</v>
      </c>
      <c r="I5264" s="24"/>
      <c r="J5264" s="24" t="s">
        <v>3048</v>
      </c>
      <c r="K5264" s="26">
        <v>46129</v>
      </c>
      <c r="L5264" s="26">
        <v>45296</v>
      </c>
      <c r="M5264" s="26">
        <v>46135</v>
      </c>
      <c r="N5264" s="24"/>
      <c r="O5264" s="26">
        <v>46135</v>
      </c>
      <c r="P5264" s="24" t="s">
        <v>4022</v>
      </c>
      <c r="Q5264" s="24" t="s">
        <v>3104</v>
      </c>
      <c r="R5264" s="24" t="s">
        <v>988</v>
      </c>
    </row>
    <row r="5265" spans="1:18" ht="53.4">
      <c r="A5265" s="24">
        <v>5264</v>
      </c>
      <c r="B5265" s="24" t="s">
        <v>17553</v>
      </c>
      <c r="C5265" s="29">
        <v>202647051792</v>
      </c>
      <c r="D5265" s="24" t="s">
        <v>31</v>
      </c>
      <c r="E5265" s="24" t="s">
        <v>17554</v>
      </c>
      <c r="F5265" s="24" t="s">
        <v>3091</v>
      </c>
      <c r="G5265" s="24" t="s">
        <v>31</v>
      </c>
      <c r="H5265" s="25" t="s">
        <v>17555</v>
      </c>
      <c r="I5265" s="24"/>
      <c r="J5265" s="24" t="s">
        <v>3048</v>
      </c>
      <c r="K5265" s="26">
        <v>46129</v>
      </c>
      <c r="L5265" s="26">
        <v>45279</v>
      </c>
      <c r="M5265" s="26">
        <v>46135</v>
      </c>
      <c r="N5265" s="24"/>
      <c r="O5265" s="26">
        <v>46135</v>
      </c>
      <c r="P5265" s="24" t="s">
        <v>3215</v>
      </c>
      <c r="Q5265" s="24" t="s">
        <v>3216</v>
      </c>
      <c r="R5265" s="24" t="s">
        <v>988</v>
      </c>
    </row>
    <row r="5266" spans="1:18" ht="66.599999999999994">
      <c r="A5266" s="24">
        <v>5265</v>
      </c>
      <c r="B5266" s="24" t="s">
        <v>17556</v>
      </c>
      <c r="C5266" s="29">
        <v>202647051737</v>
      </c>
      <c r="D5266" s="24" t="s">
        <v>31</v>
      </c>
      <c r="E5266" s="24" t="s">
        <v>17557</v>
      </c>
      <c r="F5266" s="24" t="s">
        <v>3091</v>
      </c>
      <c r="G5266" s="24" t="s">
        <v>31</v>
      </c>
      <c r="H5266" s="25" t="s">
        <v>17558</v>
      </c>
      <c r="I5266" s="24"/>
      <c r="J5266" s="24" t="s">
        <v>3048</v>
      </c>
      <c r="K5266" s="26">
        <v>46128</v>
      </c>
      <c r="L5266" s="26">
        <v>45296</v>
      </c>
      <c r="M5266" s="26">
        <v>46135</v>
      </c>
      <c r="N5266" s="24"/>
      <c r="O5266" s="26">
        <v>46135</v>
      </c>
      <c r="P5266" s="24" t="s">
        <v>3352</v>
      </c>
      <c r="Q5266" s="24" t="s">
        <v>3216</v>
      </c>
      <c r="R5266" s="24" t="s">
        <v>988</v>
      </c>
    </row>
    <row r="5267" spans="1:18" ht="66.599999999999994">
      <c r="A5267" s="24">
        <v>5266</v>
      </c>
      <c r="B5267" s="24" t="s">
        <v>2679</v>
      </c>
      <c r="C5267" s="29">
        <v>202641052597</v>
      </c>
      <c r="D5267" s="24" t="s">
        <v>33</v>
      </c>
      <c r="E5267" s="24" t="s">
        <v>2680</v>
      </c>
      <c r="F5267" s="24" t="s">
        <v>3052</v>
      </c>
      <c r="G5267" s="24" t="s">
        <v>3319</v>
      </c>
      <c r="H5267" s="25" t="s">
        <v>17559</v>
      </c>
      <c r="I5267" s="24" t="s">
        <v>3152</v>
      </c>
      <c r="J5267" s="24" t="s">
        <v>3048</v>
      </c>
      <c r="K5267" s="26">
        <v>46133</v>
      </c>
      <c r="L5267" s="26">
        <v>46136</v>
      </c>
      <c r="M5267" s="26">
        <v>46136</v>
      </c>
      <c r="N5267" s="26">
        <v>47081</v>
      </c>
      <c r="O5267" s="24"/>
      <c r="P5267" s="24" t="s">
        <v>3634</v>
      </c>
      <c r="Q5267" s="24" t="s">
        <v>3322</v>
      </c>
      <c r="R5267" s="24" t="s">
        <v>968</v>
      </c>
    </row>
    <row r="5268" spans="1:18" ht="53.4">
      <c r="A5268" s="24">
        <v>5267</v>
      </c>
      <c r="B5268" s="24" t="s">
        <v>2681</v>
      </c>
      <c r="C5268" s="29">
        <v>202641052521</v>
      </c>
      <c r="D5268" s="24" t="s">
        <v>33</v>
      </c>
      <c r="E5268" s="24" t="s">
        <v>2682</v>
      </c>
      <c r="F5268" s="24" t="s">
        <v>3052</v>
      </c>
      <c r="G5268" s="24" t="s">
        <v>3319</v>
      </c>
      <c r="H5268" s="25" t="s">
        <v>17560</v>
      </c>
      <c r="I5268" s="24" t="s">
        <v>3152</v>
      </c>
      <c r="J5268" s="24" t="s">
        <v>3048</v>
      </c>
      <c r="K5268" s="26">
        <v>46133</v>
      </c>
      <c r="L5268" s="26">
        <v>46136</v>
      </c>
      <c r="M5268" s="26">
        <v>46136</v>
      </c>
      <c r="N5268" s="26">
        <v>47081</v>
      </c>
      <c r="O5268" s="24"/>
      <c r="P5268" s="24" t="s">
        <v>3968</v>
      </c>
      <c r="Q5268" s="24" t="s">
        <v>3969</v>
      </c>
      <c r="R5268" s="24" t="s">
        <v>968</v>
      </c>
    </row>
    <row r="5269" spans="1:18" ht="53.4">
      <c r="A5269" s="24">
        <v>5268</v>
      </c>
      <c r="B5269" s="24" t="s">
        <v>2685</v>
      </c>
      <c r="C5269" s="29">
        <v>202641052681</v>
      </c>
      <c r="D5269" s="24" t="s">
        <v>33</v>
      </c>
      <c r="E5269" s="24" t="s">
        <v>2686</v>
      </c>
      <c r="F5269" s="24" t="s">
        <v>3052</v>
      </c>
      <c r="G5269" s="24" t="s">
        <v>3319</v>
      </c>
      <c r="H5269" s="25" t="s">
        <v>17561</v>
      </c>
      <c r="I5269" s="24" t="s">
        <v>3152</v>
      </c>
      <c r="J5269" s="24" t="s">
        <v>3048</v>
      </c>
      <c r="K5269" s="26">
        <v>46114</v>
      </c>
      <c r="L5269" s="26">
        <v>46136</v>
      </c>
      <c r="M5269" s="26">
        <v>46136</v>
      </c>
      <c r="N5269" s="26">
        <v>47081</v>
      </c>
      <c r="O5269" s="24"/>
      <c r="P5269" s="24" t="s">
        <v>3079</v>
      </c>
      <c r="Q5269" s="24" t="s">
        <v>3080</v>
      </c>
      <c r="R5269" s="24" t="s">
        <v>968</v>
      </c>
    </row>
    <row r="5270" spans="1:18" ht="79.8">
      <c r="A5270" s="24">
        <v>5269</v>
      </c>
      <c r="B5270" s="24" t="s">
        <v>17562</v>
      </c>
      <c r="C5270" s="29">
        <v>202644052349</v>
      </c>
      <c r="D5270" s="24" t="s">
        <v>195</v>
      </c>
      <c r="E5270" s="24" t="s">
        <v>17563</v>
      </c>
      <c r="F5270" s="24" t="s">
        <v>3312</v>
      </c>
      <c r="G5270" s="24" t="s">
        <v>17564</v>
      </c>
      <c r="H5270" s="25" t="s">
        <v>17565</v>
      </c>
      <c r="I5270" s="24"/>
      <c r="J5270" s="24" t="s">
        <v>3048</v>
      </c>
      <c r="K5270" s="26">
        <v>46073</v>
      </c>
      <c r="L5270" s="26">
        <v>45771</v>
      </c>
      <c r="M5270" s="26">
        <v>46136</v>
      </c>
      <c r="N5270" s="24"/>
      <c r="O5270" s="26">
        <v>46136</v>
      </c>
      <c r="P5270" s="24" t="s">
        <v>3215</v>
      </c>
      <c r="Q5270" s="24" t="s">
        <v>3216</v>
      </c>
      <c r="R5270" s="24" t="s">
        <v>988</v>
      </c>
    </row>
    <row r="5271" spans="1:18" ht="40.200000000000003">
      <c r="A5271" s="24">
        <v>5270</v>
      </c>
      <c r="B5271" s="24" t="s">
        <v>17566</v>
      </c>
      <c r="C5271" s="29">
        <v>202644052575</v>
      </c>
      <c r="D5271" s="24" t="s">
        <v>39</v>
      </c>
      <c r="E5271" s="24" t="s">
        <v>17567</v>
      </c>
      <c r="F5271" s="24" t="s">
        <v>3165</v>
      </c>
      <c r="G5271" s="24" t="s">
        <v>3166</v>
      </c>
      <c r="H5271" s="25" t="s">
        <v>17568</v>
      </c>
      <c r="I5271" s="24"/>
      <c r="J5271" s="24" t="s">
        <v>3048</v>
      </c>
      <c r="K5271" s="26">
        <v>46107</v>
      </c>
      <c r="L5271" s="26">
        <v>45819</v>
      </c>
      <c r="M5271" s="26">
        <v>46136</v>
      </c>
      <c r="N5271" s="24"/>
      <c r="O5271" s="26">
        <v>46136</v>
      </c>
      <c r="P5271" s="24" t="s">
        <v>3893</v>
      </c>
      <c r="Q5271" s="24" t="s">
        <v>3894</v>
      </c>
      <c r="R5271" s="24" t="s">
        <v>988</v>
      </c>
    </row>
    <row r="5272" spans="1:18" ht="27">
      <c r="A5272" s="24">
        <v>5271</v>
      </c>
      <c r="B5272" s="24" t="s">
        <v>17569</v>
      </c>
      <c r="C5272" s="29">
        <v>202617052312</v>
      </c>
      <c r="D5272" s="24" t="s">
        <v>193</v>
      </c>
      <c r="E5272" s="24" t="s">
        <v>17570</v>
      </c>
      <c r="F5272" s="24" t="s">
        <v>3342</v>
      </c>
      <c r="G5272" s="24" t="s">
        <v>14308</v>
      </c>
      <c r="H5272" s="25" t="s">
        <v>17571</v>
      </c>
      <c r="I5272" s="24"/>
      <c r="J5272" s="24" t="s">
        <v>3048</v>
      </c>
      <c r="K5272" s="26">
        <v>46122</v>
      </c>
      <c r="L5272" s="26">
        <v>45226</v>
      </c>
      <c r="M5272" s="26">
        <v>46136</v>
      </c>
      <c r="N5272" s="24"/>
      <c r="O5272" s="26">
        <v>46136</v>
      </c>
      <c r="P5272" s="24" t="s">
        <v>3682</v>
      </c>
      <c r="Q5272" s="24" t="s">
        <v>3683</v>
      </c>
      <c r="R5272" s="24" t="s">
        <v>988</v>
      </c>
    </row>
    <row r="5273" spans="1:18" ht="27">
      <c r="A5273" s="24">
        <v>5272</v>
      </c>
      <c r="B5273" s="24" t="s">
        <v>17572</v>
      </c>
      <c r="C5273" s="29">
        <v>202617052368</v>
      </c>
      <c r="D5273" s="24" t="s">
        <v>145</v>
      </c>
      <c r="E5273" s="24" t="s">
        <v>17573</v>
      </c>
      <c r="F5273" s="24" t="s">
        <v>3091</v>
      </c>
      <c r="G5273" s="24" t="s">
        <v>7368</v>
      </c>
      <c r="H5273" s="25" t="s">
        <v>17574</v>
      </c>
      <c r="I5273" s="24"/>
      <c r="J5273" s="24" t="s">
        <v>3048</v>
      </c>
      <c r="K5273" s="26">
        <v>46091</v>
      </c>
      <c r="L5273" s="26">
        <v>45205</v>
      </c>
      <c r="M5273" s="26">
        <v>46136</v>
      </c>
      <c r="N5273" s="24"/>
      <c r="O5273" s="26">
        <v>46136</v>
      </c>
      <c r="P5273" s="24" t="s">
        <v>3228</v>
      </c>
      <c r="Q5273" s="24" t="s">
        <v>3229</v>
      </c>
      <c r="R5273" s="24" t="s">
        <v>988</v>
      </c>
    </row>
    <row r="5274" spans="1:18" ht="40.200000000000003">
      <c r="A5274" s="24">
        <v>5273</v>
      </c>
      <c r="B5274" s="24" t="s">
        <v>17575</v>
      </c>
      <c r="C5274" s="29">
        <v>202617052259</v>
      </c>
      <c r="D5274" s="24" t="s">
        <v>113</v>
      </c>
      <c r="E5274" s="24" t="s">
        <v>17576</v>
      </c>
      <c r="F5274" s="24" t="s">
        <v>3091</v>
      </c>
      <c r="G5274" s="24" t="s">
        <v>17577</v>
      </c>
      <c r="H5274" s="25" t="s">
        <v>17578</v>
      </c>
      <c r="I5274" s="24"/>
      <c r="J5274" s="24" t="s">
        <v>3048</v>
      </c>
      <c r="K5274" s="26">
        <v>46097</v>
      </c>
      <c r="L5274" s="26">
        <v>45204</v>
      </c>
      <c r="M5274" s="26">
        <v>46136</v>
      </c>
      <c r="N5274" s="24"/>
      <c r="O5274" s="26">
        <v>46136</v>
      </c>
      <c r="P5274" s="24" t="s">
        <v>8482</v>
      </c>
      <c r="Q5274" s="24" t="s">
        <v>8483</v>
      </c>
      <c r="R5274" s="24" t="s">
        <v>988</v>
      </c>
    </row>
    <row r="5275" spans="1:18" ht="27">
      <c r="A5275" s="24">
        <v>5274</v>
      </c>
      <c r="B5275" s="24" t="s">
        <v>17579</v>
      </c>
      <c r="C5275" s="29">
        <v>202647052532</v>
      </c>
      <c r="D5275" s="24" t="s">
        <v>51</v>
      </c>
      <c r="E5275" s="24" t="s">
        <v>17580</v>
      </c>
      <c r="F5275" s="24" t="s">
        <v>3091</v>
      </c>
      <c r="G5275" s="24" t="s">
        <v>51</v>
      </c>
      <c r="H5275" s="25" t="s">
        <v>17581</v>
      </c>
      <c r="I5275" s="24"/>
      <c r="J5275" s="24" t="s">
        <v>3048</v>
      </c>
      <c r="K5275" s="26">
        <v>46090</v>
      </c>
      <c r="L5275" s="26">
        <v>45198</v>
      </c>
      <c r="M5275" s="26">
        <v>46136</v>
      </c>
      <c r="N5275" s="24"/>
      <c r="O5275" s="26">
        <v>46136</v>
      </c>
      <c r="P5275" s="24" t="s">
        <v>3388</v>
      </c>
      <c r="Q5275" s="24" t="s">
        <v>3389</v>
      </c>
      <c r="R5275" s="24" t="s">
        <v>988</v>
      </c>
    </row>
    <row r="5276" spans="1:18" ht="53.4">
      <c r="A5276" s="24">
        <v>5275</v>
      </c>
      <c r="B5276" s="24" t="s">
        <v>17582</v>
      </c>
      <c r="C5276" s="29">
        <v>202647052526</v>
      </c>
      <c r="D5276" s="24" t="s">
        <v>238</v>
      </c>
      <c r="E5276" s="24" t="s">
        <v>17583</v>
      </c>
      <c r="F5276" s="24" t="s">
        <v>3091</v>
      </c>
      <c r="G5276" s="24" t="s">
        <v>4211</v>
      </c>
      <c r="H5276" s="25" t="s">
        <v>17584</v>
      </c>
      <c r="I5276" s="24"/>
      <c r="J5276" s="24" t="s">
        <v>3048</v>
      </c>
      <c r="K5276" s="26">
        <v>46105</v>
      </c>
      <c r="L5276" s="26">
        <v>45205</v>
      </c>
      <c r="M5276" s="26">
        <v>46136</v>
      </c>
      <c r="N5276" s="24"/>
      <c r="O5276" s="26">
        <v>46136</v>
      </c>
      <c r="P5276" s="24" t="s">
        <v>3893</v>
      </c>
      <c r="Q5276" s="24" t="s">
        <v>3894</v>
      </c>
      <c r="R5276" s="24" t="s">
        <v>988</v>
      </c>
    </row>
    <row r="5277" spans="1:18" ht="66.599999999999994">
      <c r="A5277" s="24">
        <v>5276</v>
      </c>
      <c r="B5277" s="24" t="s">
        <v>2683</v>
      </c>
      <c r="C5277" s="29">
        <v>202611052625</v>
      </c>
      <c r="D5277" s="24" t="s">
        <v>56</v>
      </c>
      <c r="E5277" s="24" t="s">
        <v>2684</v>
      </c>
      <c r="F5277" s="24" t="s">
        <v>3091</v>
      </c>
      <c r="G5277" s="24" t="s">
        <v>6462</v>
      </c>
      <c r="H5277" s="25" t="s">
        <v>17585</v>
      </c>
      <c r="I5277" s="24" t="s">
        <v>3152</v>
      </c>
      <c r="J5277" s="24" t="s">
        <v>3048</v>
      </c>
      <c r="K5277" s="26">
        <v>46128</v>
      </c>
      <c r="L5277" s="26">
        <v>46136</v>
      </c>
      <c r="M5277" s="26">
        <v>46136</v>
      </c>
      <c r="N5277" s="26">
        <v>47081</v>
      </c>
      <c r="O5277" s="24"/>
      <c r="P5277" s="24" t="s">
        <v>3168</v>
      </c>
      <c r="Q5277" s="24" t="s">
        <v>3050</v>
      </c>
      <c r="R5277" s="24" t="s">
        <v>968</v>
      </c>
    </row>
    <row r="5278" spans="1:18" ht="53.4">
      <c r="A5278" s="24">
        <v>5277</v>
      </c>
      <c r="B5278" s="24" t="s">
        <v>17586</v>
      </c>
      <c r="C5278" s="29">
        <v>202617052304</v>
      </c>
      <c r="D5278" s="24" t="s">
        <v>140</v>
      </c>
      <c r="E5278" s="24" t="s">
        <v>17587</v>
      </c>
      <c r="F5278" s="24" t="s">
        <v>3066</v>
      </c>
      <c r="G5278" s="24" t="s">
        <v>3319</v>
      </c>
      <c r="H5278" s="25" t="s">
        <v>17588</v>
      </c>
      <c r="I5278" s="24"/>
      <c r="J5278" s="24" t="s">
        <v>3048</v>
      </c>
      <c r="K5278" s="26">
        <v>46111</v>
      </c>
      <c r="L5278" s="26">
        <v>45222</v>
      </c>
      <c r="M5278" s="26">
        <v>46136</v>
      </c>
      <c r="N5278" s="24"/>
      <c r="O5278" s="26">
        <v>46136</v>
      </c>
      <c r="P5278" s="24" t="s">
        <v>3049</v>
      </c>
      <c r="Q5278" s="24" t="s">
        <v>3050</v>
      </c>
      <c r="R5278" s="24" t="s">
        <v>988</v>
      </c>
    </row>
    <row r="5279" spans="1:18" ht="27">
      <c r="A5279" s="24">
        <v>5278</v>
      </c>
      <c r="B5279" s="24" t="s">
        <v>17589</v>
      </c>
      <c r="C5279" s="29">
        <v>202617052426</v>
      </c>
      <c r="D5279" s="24" t="s">
        <v>49</v>
      </c>
      <c r="E5279" s="24" t="s">
        <v>17590</v>
      </c>
      <c r="F5279" s="24" t="s">
        <v>3066</v>
      </c>
      <c r="G5279" s="24" t="s">
        <v>3067</v>
      </c>
      <c r="H5279" s="25" t="s">
        <v>17591</v>
      </c>
      <c r="I5279" s="24"/>
      <c r="J5279" s="24" t="s">
        <v>3048</v>
      </c>
      <c r="K5279" s="26">
        <v>46087</v>
      </c>
      <c r="L5279" s="26">
        <v>45469</v>
      </c>
      <c r="M5279" s="26">
        <v>46136</v>
      </c>
      <c r="N5279" s="24"/>
      <c r="O5279" s="26">
        <v>46136</v>
      </c>
      <c r="P5279" s="24" t="s">
        <v>3239</v>
      </c>
      <c r="Q5279" s="24" t="s">
        <v>3240</v>
      </c>
      <c r="R5279" s="24" t="s">
        <v>988</v>
      </c>
    </row>
    <row r="5280" spans="1:18" ht="66.599999999999994">
      <c r="A5280" s="24">
        <v>5279</v>
      </c>
      <c r="B5280" s="24" t="s">
        <v>17592</v>
      </c>
      <c r="C5280" s="29">
        <v>202617052374</v>
      </c>
      <c r="D5280" s="24" t="s">
        <v>32</v>
      </c>
      <c r="E5280" s="24" t="s">
        <v>17593</v>
      </c>
      <c r="F5280" s="24" t="s">
        <v>3066</v>
      </c>
      <c r="G5280" s="24" t="s">
        <v>3067</v>
      </c>
      <c r="H5280" s="25" t="s">
        <v>17594</v>
      </c>
      <c r="I5280" s="24"/>
      <c r="J5280" s="24" t="s">
        <v>3048</v>
      </c>
      <c r="K5280" s="26">
        <v>46129</v>
      </c>
      <c r="L5280" s="26">
        <v>45245</v>
      </c>
      <c r="M5280" s="26">
        <v>46136</v>
      </c>
      <c r="N5280" s="24"/>
      <c r="O5280" s="26">
        <v>46136</v>
      </c>
      <c r="P5280" s="24" t="s">
        <v>3173</v>
      </c>
      <c r="Q5280" s="24" t="s">
        <v>3174</v>
      </c>
      <c r="R5280" s="24" t="s">
        <v>988</v>
      </c>
    </row>
    <row r="5281" spans="1:18" ht="40.200000000000003">
      <c r="A5281" s="24">
        <v>5280</v>
      </c>
      <c r="B5281" s="24" t="s">
        <v>921</v>
      </c>
      <c r="C5281" s="29">
        <v>202614052211</v>
      </c>
      <c r="D5281" s="24" t="s">
        <v>78</v>
      </c>
      <c r="E5281" s="24" t="s">
        <v>922</v>
      </c>
      <c r="F5281" s="24" t="s">
        <v>3066</v>
      </c>
      <c r="G5281" s="24" t="s">
        <v>4533</v>
      </c>
      <c r="H5281" s="25" t="s">
        <v>13093</v>
      </c>
      <c r="I5281" s="24"/>
      <c r="J5281" s="24" t="s">
        <v>3048</v>
      </c>
      <c r="K5281" s="26">
        <v>46000</v>
      </c>
      <c r="L5281" s="26">
        <v>45771</v>
      </c>
      <c r="M5281" s="26">
        <v>46136</v>
      </c>
      <c r="N5281" s="26">
        <v>46715</v>
      </c>
      <c r="O5281" s="24"/>
      <c r="P5281" s="24" t="s">
        <v>3289</v>
      </c>
      <c r="Q5281" s="24" t="s">
        <v>3290</v>
      </c>
      <c r="R5281" s="24" t="s">
        <v>650</v>
      </c>
    </row>
    <row r="5282" spans="1:18" ht="40.200000000000003">
      <c r="A5282" s="24">
        <v>5281</v>
      </c>
      <c r="B5282" s="24" t="s">
        <v>17595</v>
      </c>
      <c r="C5282" s="29">
        <v>202617052177</v>
      </c>
      <c r="D5282" s="24" t="s">
        <v>36</v>
      </c>
      <c r="E5282" s="24" t="s">
        <v>17596</v>
      </c>
      <c r="F5282" s="24" t="s">
        <v>3091</v>
      </c>
      <c r="G5282" s="24" t="s">
        <v>3139</v>
      </c>
      <c r="H5282" s="25" t="s">
        <v>17597</v>
      </c>
      <c r="I5282" s="24"/>
      <c r="J5282" s="24" t="s">
        <v>3048</v>
      </c>
      <c r="K5282" s="26">
        <v>46126</v>
      </c>
      <c r="L5282" s="26">
        <v>45196</v>
      </c>
      <c r="M5282" s="26">
        <v>46136</v>
      </c>
      <c r="N5282" s="24"/>
      <c r="O5282" s="26">
        <v>46136</v>
      </c>
      <c r="P5282" s="24" t="s">
        <v>3254</v>
      </c>
      <c r="Q5282" s="24" t="s">
        <v>3255</v>
      </c>
      <c r="R5282" s="24" t="s">
        <v>988</v>
      </c>
    </row>
    <row r="5283" spans="1:18" ht="66.599999999999994">
      <c r="A5283" s="24">
        <v>5282</v>
      </c>
      <c r="B5283" s="24" t="s">
        <v>17598</v>
      </c>
      <c r="C5283" s="29">
        <v>202641052594</v>
      </c>
      <c r="D5283" s="24" t="s">
        <v>407</v>
      </c>
      <c r="E5283" s="24" t="s">
        <v>649</v>
      </c>
      <c r="F5283" s="24" t="s">
        <v>3052</v>
      </c>
      <c r="G5283" s="24" t="s">
        <v>407</v>
      </c>
      <c r="H5283" s="25" t="s">
        <v>17599</v>
      </c>
      <c r="I5283" s="24" t="s">
        <v>23</v>
      </c>
      <c r="J5283" s="24" t="s">
        <v>3048</v>
      </c>
      <c r="K5283" s="26">
        <v>46066</v>
      </c>
      <c r="L5283" s="26">
        <v>46136</v>
      </c>
      <c r="M5283" s="26">
        <v>46136</v>
      </c>
      <c r="N5283" s="24"/>
      <c r="O5283" s="26">
        <v>46136</v>
      </c>
      <c r="P5283" s="24" t="s">
        <v>3893</v>
      </c>
      <c r="Q5283" s="24" t="s">
        <v>3894</v>
      </c>
      <c r="R5283" s="24" t="s">
        <v>3022</v>
      </c>
    </row>
    <row r="5284" spans="1:18" ht="40.200000000000003">
      <c r="A5284" s="24">
        <v>5283</v>
      </c>
      <c r="B5284" s="24" t="s">
        <v>17600</v>
      </c>
      <c r="C5284" s="29">
        <v>202647052522</v>
      </c>
      <c r="D5284" s="24" t="s">
        <v>31</v>
      </c>
      <c r="E5284" s="24" t="s">
        <v>17601</v>
      </c>
      <c r="F5284" s="24" t="s">
        <v>3091</v>
      </c>
      <c r="G5284" s="24" t="s">
        <v>31</v>
      </c>
      <c r="H5284" s="25" t="s">
        <v>17602</v>
      </c>
      <c r="I5284" s="24"/>
      <c r="J5284" s="24" t="s">
        <v>3048</v>
      </c>
      <c r="K5284" s="26">
        <v>46128</v>
      </c>
      <c r="L5284" s="26">
        <v>45271</v>
      </c>
      <c r="M5284" s="26">
        <v>46136</v>
      </c>
      <c r="N5284" s="24"/>
      <c r="O5284" s="26">
        <v>46136</v>
      </c>
      <c r="P5284" s="24" t="s">
        <v>3908</v>
      </c>
      <c r="Q5284" s="24" t="s">
        <v>3193</v>
      </c>
      <c r="R5284" s="24" t="s">
        <v>988</v>
      </c>
    </row>
    <row r="5285" spans="1:18" ht="40.200000000000003">
      <c r="A5285" s="24">
        <v>5284</v>
      </c>
      <c r="B5285" s="24" t="s">
        <v>17603</v>
      </c>
      <c r="C5285" s="29">
        <v>202647052414</v>
      </c>
      <c r="D5285" s="24" t="s">
        <v>31</v>
      </c>
      <c r="E5285" s="24" t="s">
        <v>17604</v>
      </c>
      <c r="F5285" s="24" t="s">
        <v>3091</v>
      </c>
      <c r="G5285" s="24" t="s">
        <v>31</v>
      </c>
      <c r="H5285" s="25" t="s">
        <v>17605</v>
      </c>
      <c r="I5285" s="24"/>
      <c r="J5285" s="24" t="s">
        <v>3048</v>
      </c>
      <c r="K5285" s="26">
        <v>46133</v>
      </c>
      <c r="L5285" s="26">
        <v>46136</v>
      </c>
      <c r="M5285" s="26">
        <v>46136</v>
      </c>
      <c r="N5285" s="24"/>
      <c r="O5285" s="26">
        <v>46136</v>
      </c>
      <c r="P5285" s="24" t="s">
        <v>3192</v>
      </c>
      <c r="Q5285" s="24" t="s">
        <v>3193</v>
      </c>
      <c r="R5285" s="24" t="s">
        <v>988</v>
      </c>
    </row>
    <row r="5286" spans="1:18" ht="40.200000000000003">
      <c r="A5286" s="24">
        <v>5285</v>
      </c>
      <c r="B5286" s="24" t="s">
        <v>17606</v>
      </c>
      <c r="C5286" s="29">
        <v>202647052339</v>
      </c>
      <c r="D5286" s="24" t="s">
        <v>31</v>
      </c>
      <c r="E5286" s="24" t="s">
        <v>17607</v>
      </c>
      <c r="F5286" s="24" t="s">
        <v>3091</v>
      </c>
      <c r="G5286" s="24" t="s">
        <v>31</v>
      </c>
      <c r="H5286" s="25" t="s">
        <v>17608</v>
      </c>
      <c r="I5286" s="24"/>
      <c r="J5286" s="24" t="s">
        <v>3048</v>
      </c>
      <c r="K5286" s="26">
        <v>46133</v>
      </c>
      <c r="L5286" s="26">
        <v>46136</v>
      </c>
      <c r="M5286" s="26">
        <v>46136</v>
      </c>
      <c r="N5286" s="24"/>
      <c r="O5286" s="26">
        <v>46136</v>
      </c>
      <c r="P5286" s="24" t="s">
        <v>3908</v>
      </c>
      <c r="Q5286" s="24" t="s">
        <v>3193</v>
      </c>
      <c r="R5286" s="24" t="s">
        <v>988</v>
      </c>
    </row>
    <row r="5287" spans="1:18" ht="53.4">
      <c r="A5287" s="24">
        <v>5286</v>
      </c>
      <c r="B5287" s="24" t="s">
        <v>17609</v>
      </c>
      <c r="C5287" s="29">
        <v>202644052359</v>
      </c>
      <c r="D5287" s="24" t="s">
        <v>43</v>
      </c>
      <c r="E5287" s="24" t="s">
        <v>17610</v>
      </c>
      <c r="F5287" s="24" t="s">
        <v>3052</v>
      </c>
      <c r="G5287" s="24" t="s">
        <v>43</v>
      </c>
      <c r="H5287" s="25" t="s">
        <v>17611</v>
      </c>
      <c r="I5287" s="24"/>
      <c r="J5287" s="24" t="s">
        <v>3048</v>
      </c>
      <c r="K5287" s="26">
        <v>46002</v>
      </c>
      <c r="L5287" s="26">
        <v>46077</v>
      </c>
      <c r="M5287" s="26">
        <v>46136</v>
      </c>
      <c r="N5287" s="24"/>
      <c r="O5287" s="26">
        <v>46136</v>
      </c>
      <c r="P5287" s="24" t="s">
        <v>3168</v>
      </c>
      <c r="Q5287" s="24" t="s">
        <v>3050</v>
      </c>
      <c r="R5287" s="24" t="s">
        <v>988</v>
      </c>
    </row>
    <row r="5288" spans="1:18" ht="40.200000000000003">
      <c r="A5288" s="24">
        <v>5287</v>
      </c>
      <c r="B5288" s="24" t="s">
        <v>17612</v>
      </c>
      <c r="C5288" s="29">
        <v>202617053077</v>
      </c>
      <c r="D5288" s="24" t="s">
        <v>58</v>
      </c>
      <c r="E5288" s="24" t="s">
        <v>17613</v>
      </c>
      <c r="F5288" s="24" t="s">
        <v>3312</v>
      </c>
      <c r="G5288" s="24" t="s">
        <v>17614</v>
      </c>
      <c r="H5288" s="25" t="s">
        <v>17615</v>
      </c>
      <c r="I5288" s="24"/>
      <c r="J5288" s="24" t="s">
        <v>3048</v>
      </c>
      <c r="K5288" s="26">
        <v>46136</v>
      </c>
      <c r="L5288" s="26">
        <v>45224</v>
      </c>
      <c r="M5288" s="26">
        <v>46137</v>
      </c>
      <c r="N5288" s="24"/>
      <c r="O5288" s="26">
        <v>46137</v>
      </c>
      <c r="P5288" s="24" t="s">
        <v>3284</v>
      </c>
      <c r="Q5288" s="24" t="s">
        <v>3285</v>
      </c>
      <c r="R5288" s="24" t="s">
        <v>988</v>
      </c>
    </row>
    <row r="5289" spans="1:18" ht="66.599999999999994">
      <c r="A5289" s="24">
        <v>5288</v>
      </c>
      <c r="B5289" s="24" t="s">
        <v>17616</v>
      </c>
      <c r="C5289" s="29">
        <v>202621053496</v>
      </c>
      <c r="D5289" s="24" t="s">
        <v>320</v>
      </c>
      <c r="E5289" s="24" t="s">
        <v>649</v>
      </c>
      <c r="F5289" s="24" t="s">
        <v>3052</v>
      </c>
      <c r="G5289" s="24" t="s">
        <v>17617</v>
      </c>
      <c r="H5289" s="25" t="s">
        <v>17618</v>
      </c>
      <c r="I5289" s="24" t="s">
        <v>23</v>
      </c>
      <c r="J5289" s="24" t="s">
        <v>3048</v>
      </c>
      <c r="K5289" s="26">
        <v>46055</v>
      </c>
      <c r="L5289" s="26">
        <v>46139</v>
      </c>
      <c r="M5289" s="26">
        <v>46139</v>
      </c>
      <c r="N5289" s="24"/>
      <c r="O5289" s="26">
        <v>46140</v>
      </c>
      <c r="P5289" s="24" t="s">
        <v>3695</v>
      </c>
      <c r="Q5289" s="24" t="s">
        <v>3085</v>
      </c>
      <c r="R5289" s="24" t="s">
        <v>988</v>
      </c>
    </row>
    <row r="5290" spans="1:18" ht="40.200000000000003">
      <c r="A5290" s="24">
        <v>5289</v>
      </c>
      <c r="B5290" s="24" t="s">
        <v>17619</v>
      </c>
      <c r="C5290" s="29">
        <v>202647053488</v>
      </c>
      <c r="D5290" s="24" t="s">
        <v>106</v>
      </c>
      <c r="E5290" s="24" t="s">
        <v>17620</v>
      </c>
      <c r="F5290" s="24" t="s">
        <v>3059</v>
      </c>
      <c r="G5290" s="24" t="s">
        <v>106</v>
      </c>
      <c r="H5290" s="25" t="s">
        <v>17621</v>
      </c>
      <c r="I5290" s="24"/>
      <c r="J5290" s="24" t="s">
        <v>3048</v>
      </c>
      <c r="K5290" s="26">
        <v>46100</v>
      </c>
      <c r="L5290" s="26">
        <v>45226</v>
      </c>
      <c r="M5290" s="26">
        <v>46139</v>
      </c>
      <c r="N5290" s="24"/>
      <c r="O5290" s="26">
        <v>46139</v>
      </c>
      <c r="P5290" s="24" t="s">
        <v>3404</v>
      </c>
      <c r="Q5290" s="24" t="s">
        <v>3405</v>
      </c>
      <c r="R5290" s="24" t="s">
        <v>988</v>
      </c>
    </row>
    <row r="5291" spans="1:18" ht="40.200000000000003">
      <c r="A5291" s="24">
        <v>5290</v>
      </c>
      <c r="B5291" s="24" t="s">
        <v>2687</v>
      </c>
      <c r="C5291" s="29">
        <v>202641053248</v>
      </c>
      <c r="D5291" s="24" t="s">
        <v>37</v>
      </c>
      <c r="E5291" s="24" t="s">
        <v>2688</v>
      </c>
      <c r="F5291" s="24" t="s">
        <v>3059</v>
      </c>
      <c r="G5291" s="24" t="s">
        <v>3330</v>
      </c>
      <c r="H5291" s="25" t="s">
        <v>17622</v>
      </c>
      <c r="I5291" s="24" t="s">
        <v>23</v>
      </c>
      <c r="J5291" s="24" t="s">
        <v>3048</v>
      </c>
      <c r="K5291" s="26">
        <v>46087</v>
      </c>
      <c r="L5291" s="26">
        <v>46139</v>
      </c>
      <c r="M5291" s="26">
        <v>46139</v>
      </c>
      <c r="N5291" s="26">
        <v>47084</v>
      </c>
      <c r="O5291" s="24"/>
      <c r="P5291" s="24" t="s">
        <v>4128</v>
      </c>
      <c r="Q5291" s="24" t="s">
        <v>3360</v>
      </c>
      <c r="R5291" s="24" t="s">
        <v>974</v>
      </c>
    </row>
    <row r="5292" spans="1:18" ht="40.200000000000003">
      <c r="A5292" s="24">
        <v>5291</v>
      </c>
      <c r="B5292" s="24" t="s">
        <v>2689</v>
      </c>
      <c r="C5292" s="29">
        <v>202641053352</v>
      </c>
      <c r="D5292" s="24" t="s">
        <v>37</v>
      </c>
      <c r="E5292" s="24" t="s">
        <v>2690</v>
      </c>
      <c r="F5292" s="24" t="s">
        <v>3059</v>
      </c>
      <c r="G5292" s="24" t="s">
        <v>3330</v>
      </c>
      <c r="H5292" s="25" t="s">
        <v>17623</v>
      </c>
      <c r="I5292" s="24" t="s">
        <v>23</v>
      </c>
      <c r="J5292" s="24" t="s">
        <v>3048</v>
      </c>
      <c r="K5292" s="26">
        <v>46069</v>
      </c>
      <c r="L5292" s="26">
        <v>46139</v>
      </c>
      <c r="M5292" s="26">
        <v>46139</v>
      </c>
      <c r="N5292" s="26">
        <v>47084</v>
      </c>
      <c r="O5292" s="24"/>
      <c r="P5292" s="24" t="s">
        <v>11599</v>
      </c>
      <c r="Q5292" s="24" t="s">
        <v>3273</v>
      </c>
      <c r="R5292" s="24" t="s">
        <v>974</v>
      </c>
    </row>
    <row r="5293" spans="1:18" ht="66.599999999999994">
      <c r="A5293" s="24">
        <v>5292</v>
      </c>
      <c r="B5293" s="24" t="s">
        <v>17624</v>
      </c>
      <c r="C5293" s="29">
        <v>202641053513</v>
      </c>
      <c r="D5293" s="24" t="s">
        <v>128</v>
      </c>
      <c r="E5293" s="24" t="s">
        <v>17625</v>
      </c>
      <c r="F5293" s="24" t="s">
        <v>3052</v>
      </c>
      <c r="G5293" s="24" t="s">
        <v>128</v>
      </c>
      <c r="H5293" s="25" t="s">
        <v>17626</v>
      </c>
      <c r="I5293" s="24" t="s">
        <v>23</v>
      </c>
      <c r="J5293" s="24" t="s">
        <v>3048</v>
      </c>
      <c r="K5293" s="26">
        <v>46139</v>
      </c>
      <c r="L5293" s="26">
        <v>46139</v>
      </c>
      <c r="M5293" s="26">
        <v>46139</v>
      </c>
      <c r="N5293" s="24"/>
      <c r="O5293" s="26">
        <v>46139</v>
      </c>
      <c r="P5293" s="24" t="s">
        <v>3168</v>
      </c>
      <c r="Q5293" s="24" t="s">
        <v>3050</v>
      </c>
      <c r="R5293" s="24" t="s">
        <v>988</v>
      </c>
    </row>
    <row r="5294" spans="1:18" ht="40.200000000000003">
      <c r="A5294" s="24">
        <v>5293</v>
      </c>
      <c r="B5294" s="24" t="s">
        <v>17627</v>
      </c>
      <c r="C5294" s="29">
        <v>202617053459</v>
      </c>
      <c r="D5294" s="24" t="s">
        <v>49</v>
      </c>
      <c r="E5294" s="24" t="s">
        <v>17628</v>
      </c>
      <c r="F5294" s="24" t="s">
        <v>3066</v>
      </c>
      <c r="G5294" s="24" t="s">
        <v>3067</v>
      </c>
      <c r="H5294" s="25" t="s">
        <v>17629</v>
      </c>
      <c r="I5294" s="24"/>
      <c r="J5294" s="24" t="s">
        <v>3048</v>
      </c>
      <c r="K5294" s="26">
        <v>46031</v>
      </c>
      <c r="L5294" s="26">
        <v>45307</v>
      </c>
      <c r="M5294" s="26">
        <v>46139</v>
      </c>
      <c r="N5294" s="24"/>
      <c r="O5294" s="26">
        <v>46139</v>
      </c>
      <c r="P5294" s="24" t="s">
        <v>3141</v>
      </c>
      <c r="Q5294" s="24" t="s">
        <v>3142</v>
      </c>
      <c r="R5294" s="24" t="s">
        <v>988</v>
      </c>
    </row>
    <row r="5295" spans="1:18" ht="40.200000000000003">
      <c r="A5295" s="24">
        <v>5294</v>
      </c>
      <c r="B5295" s="24" t="s">
        <v>17630</v>
      </c>
      <c r="C5295" s="29">
        <v>202647053448</v>
      </c>
      <c r="D5295" s="24" t="s">
        <v>146</v>
      </c>
      <c r="E5295" s="24" t="s">
        <v>17631</v>
      </c>
      <c r="F5295" s="24" t="s">
        <v>3091</v>
      </c>
      <c r="G5295" s="24" t="s">
        <v>14882</v>
      </c>
      <c r="H5295" s="25" t="s">
        <v>17632</v>
      </c>
      <c r="I5295" s="24"/>
      <c r="J5295" s="24" t="s">
        <v>3048</v>
      </c>
      <c r="K5295" s="26">
        <v>46093</v>
      </c>
      <c r="L5295" s="26">
        <v>45203</v>
      </c>
      <c r="M5295" s="26">
        <v>46139</v>
      </c>
      <c r="N5295" s="24"/>
      <c r="O5295" s="26">
        <v>46139</v>
      </c>
      <c r="P5295" s="24" t="s">
        <v>3228</v>
      </c>
      <c r="Q5295" s="24" t="s">
        <v>3229</v>
      </c>
      <c r="R5295" s="24" t="s">
        <v>988</v>
      </c>
    </row>
    <row r="5296" spans="1:18" ht="40.200000000000003">
      <c r="A5296" s="24">
        <v>5295</v>
      </c>
      <c r="B5296" s="24" t="s">
        <v>17633</v>
      </c>
      <c r="C5296" s="29">
        <v>202647053615</v>
      </c>
      <c r="D5296" s="24" t="s">
        <v>157</v>
      </c>
      <c r="E5296" s="24" t="s">
        <v>17634</v>
      </c>
      <c r="F5296" s="24" t="s">
        <v>3208</v>
      </c>
      <c r="G5296" s="24" t="s">
        <v>17635</v>
      </c>
      <c r="H5296" s="25" t="s">
        <v>17636</v>
      </c>
      <c r="I5296" s="24"/>
      <c r="J5296" s="24" t="s">
        <v>3334</v>
      </c>
      <c r="K5296" s="26">
        <v>46083</v>
      </c>
      <c r="L5296" s="26">
        <v>45197</v>
      </c>
      <c r="M5296" s="26">
        <v>46139</v>
      </c>
      <c r="N5296" s="24"/>
      <c r="O5296" s="26">
        <v>46139</v>
      </c>
      <c r="P5296" s="24" t="s">
        <v>3335</v>
      </c>
      <c r="Q5296" s="24" t="s">
        <v>3336</v>
      </c>
      <c r="R5296" s="24" t="s">
        <v>988</v>
      </c>
    </row>
    <row r="5297" spans="1:18" ht="66.599999999999994">
      <c r="A5297" s="24">
        <v>5296</v>
      </c>
      <c r="B5297" s="24" t="s">
        <v>2691</v>
      </c>
      <c r="C5297" s="29">
        <v>202611053412</v>
      </c>
      <c r="D5297" s="24" t="s">
        <v>101</v>
      </c>
      <c r="E5297" s="24" t="s">
        <v>2692</v>
      </c>
      <c r="F5297" s="24" t="s">
        <v>3059</v>
      </c>
      <c r="G5297" s="24" t="s">
        <v>9856</v>
      </c>
      <c r="H5297" s="25" t="s">
        <v>17637</v>
      </c>
      <c r="I5297" s="24" t="s">
        <v>3152</v>
      </c>
      <c r="J5297" s="24" t="s">
        <v>3048</v>
      </c>
      <c r="K5297" s="26">
        <v>46136</v>
      </c>
      <c r="L5297" s="26">
        <v>46139</v>
      </c>
      <c r="M5297" s="26">
        <v>46139</v>
      </c>
      <c r="N5297" s="26">
        <v>47084</v>
      </c>
      <c r="O5297" s="24"/>
      <c r="P5297" s="24" t="s">
        <v>3272</v>
      </c>
      <c r="Q5297" s="24" t="s">
        <v>3273</v>
      </c>
      <c r="R5297" s="24" t="s">
        <v>968</v>
      </c>
    </row>
    <row r="5298" spans="1:18" ht="40.200000000000003">
      <c r="A5298" s="24">
        <v>5297</v>
      </c>
      <c r="B5298" s="24" t="s">
        <v>2693</v>
      </c>
      <c r="C5298" s="29">
        <v>202621053391</v>
      </c>
      <c r="D5298" s="24" t="s">
        <v>160</v>
      </c>
      <c r="E5298" s="24" t="s">
        <v>649</v>
      </c>
      <c r="F5298" s="24" t="s">
        <v>3052</v>
      </c>
      <c r="G5298" s="24" t="s">
        <v>6060</v>
      </c>
      <c r="H5298" s="25" t="s">
        <v>17638</v>
      </c>
      <c r="I5298" s="24" t="s">
        <v>3152</v>
      </c>
      <c r="J5298" s="24" t="s">
        <v>3162</v>
      </c>
      <c r="K5298" s="26">
        <v>46106</v>
      </c>
      <c r="L5298" s="26">
        <v>46139</v>
      </c>
      <c r="M5298" s="26">
        <v>46139</v>
      </c>
      <c r="N5298" s="26">
        <v>47084</v>
      </c>
      <c r="O5298" s="24"/>
      <c r="P5298" s="24" t="s">
        <v>3062</v>
      </c>
      <c r="Q5298" s="24" t="s">
        <v>3063</v>
      </c>
      <c r="R5298" s="24" t="s">
        <v>968</v>
      </c>
    </row>
    <row r="5299" spans="1:18" ht="40.200000000000003">
      <c r="A5299" s="24">
        <v>5298</v>
      </c>
      <c r="B5299" s="24" t="s">
        <v>2694</v>
      </c>
      <c r="C5299" s="29">
        <v>202621053497</v>
      </c>
      <c r="D5299" s="24" t="s">
        <v>160</v>
      </c>
      <c r="E5299" s="24" t="s">
        <v>2695</v>
      </c>
      <c r="F5299" s="24" t="s">
        <v>3052</v>
      </c>
      <c r="G5299" s="24" t="s">
        <v>6060</v>
      </c>
      <c r="H5299" s="25" t="s">
        <v>17639</v>
      </c>
      <c r="I5299" s="24" t="s">
        <v>3152</v>
      </c>
      <c r="J5299" s="24" t="s">
        <v>3162</v>
      </c>
      <c r="K5299" s="26">
        <v>46106</v>
      </c>
      <c r="L5299" s="26">
        <v>46139</v>
      </c>
      <c r="M5299" s="26">
        <v>46139</v>
      </c>
      <c r="N5299" s="26">
        <v>47084</v>
      </c>
      <c r="O5299" s="24"/>
      <c r="P5299" s="24" t="s">
        <v>3204</v>
      </c>
      <c r="Q5299" s="24" t="s">
        <v>3205</v>
      </c>
      <c r="R5299" s="24" t="s">
        <v>968</v>
      </c>
    </row>
    <row r="5300" spans="1:18" ht="27">
      <c r="A5300" s="24">
        <v>5299</v>
      </c>
      <c r="B5300" s="24" t="s">
        <v>17640</v>
      </c>
      <c r="C5300" s="29">
        <v>202617053418</v>
      </c>
      <c r="D5300" s="24" t="s">
        <v>138</v>
      </c>
      <c r="E5300" s="24" t="s">
        <v>17641</v>
      </c>
      <c r="F5300" s="24" t="s">
        <v>3045</v>
      </c>
      <c r="G5300" s="24" t="s">
        <v>3046</v>
      </c>
      <c r="H5300" s="25" t="s">
        <v>17642</v>
      </c>
      <c r="I5300" s="24"/>
      <c r="J5300" s="24" t="s">
        <v>3048</v>
      </c>
      <c r="K5300" s="26">
        <v>46122</v>
      </c>
      <c r="L5300" s="26">
        <v>45231</v>
      </c>
      <c r="M5300" s="26">
        <v>46139</v>
      </c>
      <c r="N5300" s="24"/>
      <c r="O5300" s="26">
        <v>46139</v>
      </c>
      <c r="P5300" s="24" t="s">
        <v>3079</v>
      </c>
      <c r="Q5300" s="24" t="s">
        <v>3080</v>
      </c>
      <c r="R5300" s="24" t="s">
        <v>988</v>
      </c>
    </row>
    <row r="5301" spans="1:18" ht="66.599999999999994">
      <c r="A5301" s="24">
        <v>5300</v>
      </c>
      <c r="B5301" s="24" t="s">
        <v>17643</v>
      </c>
      <c r="C5301" s="29">
        <v>202617053500</v>
      </c>
      <c r="D5301" s="24" t="s">
        <v>34</v>
      </c>
      <c r="E5301" s="24" t="s">
        <v>17644</v>
      </c>
      <c r="F5301" s="24" t="s">
        <v>3066</v>
      </c>
      <c r="G5301" s="24" t="s">
        <v>3067</v>
      </c>
      <c r="H5301" s="25" t="s">
        <v>17645</v>
      </c>
      <c r="I5301" s="24"/>
      <c r="J5301" s="24" t="s">
        <v>3048</v>
      </c>
      <c r="K5301" s="26">
        <v>46126</v>
      </c>
      <c r="L5301" s="26">
        <v>45261</v>
      </c>
      <c r="M5301" s="26">
        <v>46139</v>
      </c>
      <c r="N5301" s="24"/>
      <c r="O5301" s="26">
        <v>46139</v>
      </c>
      <c r="P5301" s="24" t="s">
        <v>3069</v>
      </c>
      <c r="Q5301" s="24" t="s">
        <v>3070</v>
      </c>
      <c r="R5301" s="24" t="s">
        <v>988</v>
      </c>
    </row>
    <row r="5302" spans="1:18" ht="53.4">
      <c r="A5302" s="24">
        <v>5301</v>
      </c>
      <c r="B5302" s="24" t="s">
        <v>2698</v>
      </c>
      <c r="C5302" s="29">
        <v>202641054119</v>
      </c>
      <c r="D5302" s="24" t="s">
        <v>33</v>
      </c>
      <c r="E5302" s="24" t="s">
        <v>2699</v>
      </c>
      <c r="F5302" s="24" t="s">
        <v>3052</v>
      </c>
      <c r="G5302" s="24" t="s">
        <v>3319</v>
      </c>
      <c r="H5302" s="25" t="s">
        <v>17646</v>
      </c>
      <c r="I5302" s="24" t="s">
        <v>3152</v>
      </c>
      <c r="J5302" s="24" t="s">
        <v>3048</v>
      </c>
      <c r="K5302" s="26">
        <v>46136</v>
      </c>
      <c r="L5302" s="26">
        <v>46140</v>
      </c>
      <c r="M5302" s="26">
        <v>46140</v>
      </c>
      <c r="N5302" s="26">
        <v>47085</v>
      </c>
      <c r="O5302" s="24"/>
      <c r="P5302" s="24" t="s">
        <v>4109</v>
      </c>
      <c r="Q5302" s="24" t="s">
        <v>3683</v>
      </c>
      <c r="R5302" s="24" t="s">
        <v>968</v>
      </c>
    </row>
    <row r="5303" spans="1:18" ht="53.4">
      <c r="A5303" s="24">
        <v>5302</v>
      </c>
      <c r="B5303" s="24" t="s">
        <v>2702</v>
      </c>
      <c r="C5303" s="29">
        <v>202611054135</v>
      </c>
      <c r="D5303" s="24" t="s">
        <v>33</v>
      </c>
      <c r="E5303" s="24" t="s">
        <v>2703</v>
      </c>
      <c r="F5303" s="24" t="s">
        <v>3052</v>
      </c>
      <c r="G5303" s="24" t="s">
        <v>3319</v>
      </c>
      <c r="H5303" s="25" t="s">
        <v>17647</v>
      </c>
      <c r="I5303" s="24" t="s">
        <v>3152</v>
      </c>
      <c r="J5303" s="24" t="s">
        <v>3048</v>
      </c>
      <c r="K5303" s="26">
        <v>46139</v>
      </c>
      <c r="L5303" s="26">
        <v>46140</v>
      </c>
      <c r="M5303" s="26">
        <v>46140</v>
      </c>
      <c r="N5303" s="26">
        <v>47085</v>
      </c>
      <c r="O5303" s="24"/>
      <c r="P5303" s="24" t="s">
        <v>3049</v>
      </c>
      <c r="Q5303" s="24" t="s">
        <v>3050</v>
      </c>
      <c r="R5303" s="24" t="s">
        <v>968</v>
      </c>
    </row>
    <row r="5304" spans="1:18" ht="27">
      <c r="A5304" s="24">
        <v>5303</v>
      </c>
      <c r="B5304" s="24" t="s">
        <v>17648</v>
      </c>
      <c r="C5304" s="29">
        <v>202617053758</v>
      </c>
      <c r="D5304" s="24" t="s">
        <v>164</v>
      </c>
      <c r="E5304" s="24" t="s">
        <v>17649</v>
      </c>
      <c r="F5304" s="24" t="s">
        <v>3302</v>
      </c>
      <c r="G5304" s="24" t="s">
        <v>3303</v>
      </c>
      <c r="H5304" s="25" t="s">
        <v>17650</v>
      </c>
      <c r="I5304" s="24"/>
      <c r="J5304" s="24" t="s">
        <v>3048</v>
      </c>
      <c r="K5304" s="26">
        <v>46105</v>
      </c>
      <c r="L5304" s="26">
        <v>45211</v>
      </c>
      <c r="M5304" s="26">
        <v>46140</v>
      </c>
      <c r="N5304" s="24"/>
      <c r="O5304" s="26">
        <v>46140</v>
      </c>
      <c r="P5304" s="24" t="s">
        <v>3239</v>
      </c>
      <c r="Q5304" s="24" t="s">
        <v>3240</v>
      </c>
      <c r="R5304" s="24" t="s">
        <v>988</v>
      </c>
    </row>
    <row r="5305" spans="1:18" ht="27">
      <c r="A5305" s="24">
        <v>5304</v>
      </c>
      <c r="B5305" s="24" t="s">
        <v>17651</v>
      </c>
      <c r="C5305" s="29">
        <v>202617053911</v>
      </c>
      <c r="D5305" s="24" t="s">
        <v>239</v>
      </c>
      <c r="E5305" s="24" t="s">
        <v>17652</v>
      </c>
      <c r="F5305" s="24" t="s">
        <v>3045</v>
      </c>
      <c r="G5305" s="24" t="s">
        <v>5168</v>
      </c>
      <c r="H5305" s="25" t="s">
        <v>17653</v>
      </c>
      <c r="I5305" s="24"/>
      <c r="J5305" s="24" t="s">
        <v>3048</v>
      </c>
      <c r="K5305" s="26">
        <v>46136</v>
      </c>
      <c r="L5305" s="26">
        <v>45240</v>
      </c>
      <c r="M5305" s="26">
        <v>46140</v>
      </c>
      <c r="N5305" s="24"/>
      <c r="O5305" s="26">
        <v>46140</v>
      </c>
      <c r="P5305" s="24" t="s">
        <v>3397</v>
      </c>
      <c r="Q5305" s="24" t="s">
        <v>3398</v>
      </c>
      <c r="R5305" s="24" t="s">
        <v>988</v>
      </c>
    </row>
    <row r="5306" spans="1:18" ht="40.200000000000003">
      <c r="A5306" s="24">
        <v>5305</v>
      </c>
      <c r="B5306" s="24" t="s">
        <v>2704</v>
      </c>
      <c r="C5306" s="29">
        <v>202611054066</v>
      </c>
      <c r="D5306" s="24" t="s">
        <v>151</v>
      </c>
      <c r="E5306" s="24" t="s">
        <v>2705</v>
      </c>
      <c r="F5306" s="24" t="s">
        <v>3052</v>
      </c>
      <c r="G5306" s="24" t="s">
        <v>6260</v>
      </c>
      <c r="H5306" s="25" t="s">
        <v>17654</v>
      </c>
      <c r="I5306" s="24" t="s">
        <v>3152</v>
      </c>
      <c r="J5306" s="24" t="s">
        <v>3048</v>
      </c>
      <c r="K5306" s="26">
        <v>46073</v>
      </c>
      <c r="L5306" s="26">
        <v>46140</v>
      </c>
      <c r="M5306" s="26">
        <v>46140</v>
      </c>
      <c r="N5306" s="26">
        <v>47085</v>
      </c>
      <c r="O5306" s="24"/>
      <c r="P5306" s="24" t="s">
        <v>3055</v>
      </c>
      <c r="Q5306" s="24" t="s">
        <v>3056</v>
      </c>
      <c r="R5306" s="24" t="s">
        <v>968</v>
      </c>
    </row>
    <row r="5307" spans="1:18" ht="40.200000000000003">
      <c r="A5307" s="24">
        <v>5306</v>
      </c>
      <c r="B5307" s="24" t="s">
        <v>17655</v>
      </c>
      <c r="C5307" s="29">
        <v>202617054125</v>
      </c>
      <c r="D5307" s="24" t="s">
        <v>95</v>
      </c>
      <c r="E5307" s="24" t="s">
        <v>17656</v>
      </c>
      <c r="F5307" s="24" t="s">
        <v>3059</v>
      </c>
      <c r="G5307" s="24" t="s">
        <v>17657</v>
      </c>
      <c r="H5307" s="25" t="s">
        <v>17658</v>
      </c>
      <c r="I5307" s="24"/>
      <c r="J5307" s="24" t="s">
        <v>3048</v>
      </c>
      <c r="K5307" s="26">
        <v>46105</v>
      </c>
      <c r="L5307" s="26">
        <v>45198</v>
      </c>
      <c r="M5307" s="26">
        <v>46140</v>
      </c>
      <c r="N5307" s="24"/>
      <c r="O5307" s="26">
        <v>46140</v>
      </c>
      <c r="P5307" s="24" t="s">
        <v>3254</v>
      </c>
      <c r="Q5307" s="24" t="s">
        <v>3255</v>
      </c>
      <c r="R5307" s="24" t="s">
        <v>988</v>
      </c>
    </row>
    <row r="5308" spans="1:18" ht="53.4">
      <c r="A5308" s="24">
        <v>5307</v>
      </c>
      <c r="B5308" s="24" t="s">
        <v>17659</v>
      </c>
      <c r="C5308" s="29">
        <v>202617053924</v>
      </c>
      <c r="D5308" s="24" t="s">
        <v>47</v>
      </c>
      <c r="E5308" s="24" t="s">
        <v>17660</v>
      </c>
      <c r="F5308" s="24" t="s">
        <v>3091</v>
      </c>
      <c r="G5308" s="24" t="s">
        <v>47</v>
      </c>
      <c r="H5308" s="25" t="s">
        <v>17661</v>
      </c>
      <c r="I5308" s="24"/>
      <c r="J5308" s="24" t="s">
        <v>3048</v>
      </c>
      <c r="K5308" s="26">
        <v>46128</v>
      </c>
      <c r="L5308" s="26">
        <v>45229</v>
      </c>
      <c r="M5308" s="26">
        <v>46140</v>
      </c>
      <c r="N5308" s="24"/>
      <c r="O5308" s="26">
        <v>46140</v>
      </c>
      <c r="P5308" s="24" t="s">
        <v>3726</v>
      </c>
      <c r="Q5308" s="24" t="s">
        <v>3727</v>
      </c>
      <c r="R5308" s="24" t="s">
        <v>988</v>
      </c>
    </row>
    <row r="5309" spans="1:18" ht="27">
      <c r="A5309" s="24">
        <v>5308</v>
      </c>
      <c r="B5309" s="24" t="s">
        <v>17662</v>
      </c>
      <c r="C5309" s="29">
        <v>202644054263</v>
      </c>
      <c r="D5309" s="24" t="s">
        <v>112</v>
      </c>
      <c r="E5309" s="24" t="s">
        <v>17663</v>
      </c>
      <c r="F5309" s="24" t="s">
        <v>3045</v>
      </c>
      <c r="G5309" s="24" t="s">
        <v>8327</v>
      </c>
      <c r="H5309" s="25" t="s">
        <v>8328</v>
      </c>
      <c r="I5309" s="24"/>
      <c r="J5309" s="24" t="s">
        <v>3048</v>
      </c>
      <c r="K5309" s="26">
        <v>46128</v>
      </c>
      <c r="L5309" s="26">
        <v>45786</v>
      </c>
      <c r="M5309" s="26">
        <v>46140</v>
      </c>
      <c r="N5309" s="24"/>
      <c r="O5309" s="26">
        <v>46140</v>
      </c>
      <c r="P5309" s="24" t="s">
        <v>4491</v>
      </c>
      <c r="Q5309" s="24" t="s">
        <v>3279</v>
      </c>
      <c r="R5309" s="24" t="s">
        <v>988</v>
      </c>
    </row>
    <row r="5310" spans="1:18" ht="40.200000000000003">
      <c r="A5310" s="24">
        <v>5309</v>
      </c>
      <c r="B5310" s="24" t="s">
        <v>17664</v>
      </c>
      <c r="C5310" s="29">
        <v>202611054292</v>
      </c>
      <c r="D5310" s="24" t="s">
        <v>57</v>
      </c>
      <c r="E5310" s="24" t="s">
        <v>17665</v>
      </c>
      <c r="F5310" s="24" t="s">
        <v>3052</v>
      </c>
      <c r="G5310" s="24" t="s">
        <v>6805</v>
      </c>
      <c r="H5310" s="25" t="s">
        <v>17666</v>
      </c>
      <c r="I5310" s="24" t="s">
        <v>23</v>
      </c>
      <c r="J5310" s="24" t="s">
        <v>3048</v>
      </c>
      <c r="K5310" s="26">
        <v>46120</v>
      </c>
      <c r="L5310" s="26">
        <v>46140</v>
      </c>
      <c r="M5310" s="26">
        <v>46140</v>
      </c>
      <c r="N5310" s="24"/>
      <c r="O5310" s="26">
        <v>46140</v>
      </c>
      <c r="P5310" s="24" t="s">
        <v>5161</v>
      </c>
      <c r="Q5310" s="24" t="s">
        <v>3423</v>
      </c>
      <c r="R5310" s="24" t="s">
        <v>988</v>
      </c>
    </row>
    <row r="5311" spans="1:18" ht="53.4">
      <c r="A5311" s="24">
        <v>5310</v>
      </c>
      <c r="B5311" s="24" t="s">
        <v>17667</v>
      </c>
      <c r="C5311" s="29">
        <v>202617053988</v>
      </c>
      <c r="D5311" s="24" t="s">
        <v>35</v>
      </c>
      <c r="E5311" s="24" t="s">
        <v>649</v>
      </c>
      <c r="F5311" s="24" t="s">
        <v>3091</v>
      </c>
      <c r="G5311" s="24" t="s">
        <v>3213</v>
      </c>
      <c r="H5311" s="25" t="s">
        <v>17668</v>
      </c>
      <c r="I5311" s="24"/>
      <c r="J5311" s="24" t="s">
        <v>3048</v>
      </c>
      <c r="K5311" s="26">
        <v>46140</v>
      </c>
      <c r="L5311" s="26">
        <v>45197</v>
      </c>
      <c r="M5311" s="26">
        <v>46140</v>
      </c>
      <c r="N5311" s="24"/>
      <c r="O5311" s="26">
        <v>46140</v>
      </c>
      <c r="P5311" s="24" t="s">
        <v>3364</v>
      </c>
      <c r="Q5311" s="24" t="s">
        <v>3255</v>
      </c>
      <c r="R5311" s="24" t="s">
        <v>988</v>
      </c>
    </row>
    <row r="5312" spans="1:18" ht="40.200000000000003">
      <c r="A5312" s="24">
        <v>5311</v>
      </c>
      <c r="B5312" s="24" t="s">
        <v>17669</v>
      </c>
      <c r="C5312" s="29">
        <v>202631053803</v>
      </c>
      <c r="D5312" s="24" t="s">
        <v>38</v>
      </c>
      <c r="E5312" s="24" t="s">
        <v>17670</v>
      </c>
      <c r="F5312" s="24" t="s">
        <v>3052</v>
      </c>
      <c r="G5312" s="24" t="s">
        <v>38</v>
      </c>
      <c r="H5312" s="25" t="s">
        <v>17671</v>
      </c>
      <c r="I5312" s="24" t="s">
        <v>23</v>
      </c>
      <c r="J5312" s="24" t="s">
        <v>3048</v>
      </c>
      <c r="K5312" s="26">
        <v>46059</v>
      </c>
      <c r="L5312" s="26">
        <v>46140</v>
      </c>
      <c r="M5312" s="26">
        <v>46140</v>
      </c>
      <c r="N5312" s="24"/>
      <c r="O5312" s="26">
        <v>46140</v>
      </c>
      <c r="P5312" s="24" t="s">
        <v>5213</v>
      </c>
      <c r="Q5312" s="24" t="s">
        <v>3316</v>
      </c>
      <c r="R5312" s="24" t="s">
        <v>988</v>
      </c>
    </row>
    <row r="5313" spans="1:18" ht="40.200000000000003">
      <c r="A5313" s="24">
        <v>5312</v>
      </c>
      <c r="B5313" s="24" t="s">
        <v>17672</v>
      </c>
      <c r="C5313" s="29">
        <v>202617053908</v>
      </c>
      <c r="D5313" s="24" t="s">
        <v>71</v>
      </c>
      <c r="E5313" s="24" t="s">
        <v>17673</v>
      </c>
      <c r="F5313" s="24" t="s">
        <v>3312</v>
      </c>
      <c r="G5313" s="24" t="s">
        <v>3741</v>
      </c>
      <c r="H5313" s="25" t="s">
        <v>17674</v>
      </c>
      <c r="I5313" s="24"/>
      <c r="J5313" s="24" t="s">
        <v>3048</v>
      </c>
      <c r="K5313" s="26">
        <v>46122</v>
      </c>
      <c r="L5313" s="26">
        <v>45289</v>
      </c>
      <c r="M5313" s="26">
        <v>46140</v>
      </c>
      <c r="N5313" s="24"/>
      <c r="O5313" s="26">
        <v>46140</v>
      </c>
      <c r="P5313" s="24" t="s">
        <v>3294</v>
      </c>
      <c r="Q5313" s="24" t="s">
        <v>3295</v>
      </c>
      <c r="R5313" s="24" t="s">
        <v>988</v>
      </c>
    </row>
    <row r="5314" spans="1:18" ht="79.8">
      <c r="A5314" s="24">
        <v>5313</v>
      </c>
      <c r="B5314" s="24" t="s">
        <v>2696</v>
      </c>
      <c r="C5314" s="29">
        <v>202641054035</v>
      </c>
      <c r="D5314" s="24" t="s">
        <v>44</v>
      </c>
      <c r="E5314" s="24" t="s">
        <v>2697</v>
      </c>
      <c r="F5314" s="24" t="s">
        <v>3052</v>
      </c>
      <c r="G5314" s="24" t="s">
        <v>3408</v>
      </c>
      <c r="H5314" s="25" t="s">
        <v>17675</v>
      </c>
      <c r="I5314" s="24" t="s">
        <v>3152</v>
      </c>
      <c r="J5314" s="24" t="s">
        <v>3334</v>
      </c>
      <c r="K5314" s="26">
        <v>46065</v>
      </c>
      <c r="L5314" s="26">
        <v>46140</v>
      </c>
      <c r="M5314" s="26">
        <v>46140</v>
      </c>
      <c r="N5314" s="26">
        <v>47085</v>
      </c>
      <c r="O5314" s="24"/>
      <c r="P5314" s="24" t="s">
        <v>3682</v>
      </c>
      <c r="Q5314" s="24" t="s">
        <v>3683</v>
      </c>
      <c r="R5314" s="24" t="s">
        <v>968</v>
      </c>
    </row>
    <row r="5315" spans="1:18" ht="53.4">
      <c r="A5315" s="24">
        <v>5314</v>
      </c>
      <c r="B5315" s="24" t="s">
        <v>17676</v>
      </c>
      <c r="C5315" s="29">
        <v>202617053831</v>
      </c>
      <c r="D5315" s="24" t="s">
        <v>376</v>
      </c>
      <c r="E5315" s="24" t="s">
        <v>17677</v>
      </c>
      <c r="F5315" s="24" t="s">
        <v>3091</v>
      </c>
      <c r="G5315" s="24" t="s">
        <v>15074</v>
      </c>
      <c r="H5315" s="25" t="s">
        <v>17678</v>
      </c>
      <c r="I5315" s="24"/>
      <c r="J5315" s="24" t="s">
        <v>3048</v>
      </c>
      <c r="K5315" s="26">
        <v>46111</v>
      </c>
      <c r="L5315" s="26">
        <v>45198</v>
      </c>
      <c r="M5315" s="26">
        <v>46140</v>
      </c>
      <c r="N5315" s="24"/>
      <c r="O5315" s="26">
        <v>46140</v>
      </c>
      <c r="P5315" s="24" t="s">
        <v>3254</v>
      </c>
      <c r="Q5315" s="24" t="s">
        <v>3255</v>
      </c>
      <c r="R5315" s="24" t="s">
        <v>988</v>
      </c>
    </row>
    <row r="5316" spans="1:18" ht="40.200000000000003">
      <c r="A5316" s="24">
        <v>5315</v>
      </c>
      <c r="B5316" s="24" t="s">
        <v>17679</v>
      </c>
      <c r="C5316" s="29">
        <v>202617054266</v>
      </c>
      <c r="D5316" s="24" t="s">
        <v>153</v>
      </c>
      <c r="E5316" s="24" t="s">
        <v>17680</v>
      </c>
      <c r="F5316" s="24" t="s">
        <v>3091</v>
      </c>
      <c r="G5316" s="24" t="s">
        <v>17681</v>
      </c>
      <c r="H5316" s="25" t="s">
        <v>17682</v>
      </c>
      <c r="I5316" s="24"/>
      <c r="J5316" s="24" t="s">
        <v>3048</v>
      </c>
      <c r="K5316" s="26">
        <v>46140</v>
      </c>
      <c r="L5316" s="26">
        <v>45197</v>
      </c>
      <c r="M5316" s="26">
        <v>46140</v>
      </c>
      <c r="N5316" s="24"/>
      <c r="O5316" s="26">
        <v>46140</v>
      </c>
      <c r="P5316" s="24" t="s">
        <v>3109</v>
      </c>
      <c r="Q5316" s="24" t="s">
        <v>3110</v>
      </c>
      <c r="R5316" s="24" t="s">
        <v>988</v>
      </c>
    </row>
    <row r="5317" spans="1:18" ht="40.200000000000003">
      <c r="A5317" s="24">
        <v>5316</v>
      </c>
      <c r="B5317" s="24" t="s">
        <v>17683</v>
      </c>
      <c r="C5317" s="29">
        <v>202617054286</v>
      </c>
      <c r="D5317" s="24" t="s">
        <v>36</v>
      </c>
      <c r="E5317" s="24" t="s">
        <v>17684</v>
      </c>
      <c r="F5317" s="24" t="s">
        <v>3091</v>
      </c>
      <c r="G5317" s="24" t="s">
        <v>3139</v>
      </c>
      <c r="H5317" s="25" t="s">
        <v>17685</v>
      </c>
      <c r="I5317" s="24"/>
      <c r="J5317" s="24" t="s">
        <v>3048</v>
      </c>
      <c r="K5317" s="26">
        <v>46126</v>
      </c>
      <c r="L5317" s="26">
        <v>45198</v>
      </c>
      <c r="M5317" s="26">
        <v>46140</v>
      </c>
      <c r="N5317" s="24"/>
      <c r="O5317" s="26">
        <v>46140</v>
      </c>
      <c r="P5317" s="24" t="s">
        <v>4128</v>
      </c>
      <c r="Q5317" s="24" t="s">
        <v>3360</v>
      </c>
      <c r="R5317" s="24" t="s">
        <v>988</v>
      </c>
    </row>
    <row r="5318" spans="1:18" ht="66.599999999999994">
      <c r="A5318" s="24">
        <v>5317</v>
      </c>
      <c r="B5318" s="24" t="s">
        <v>17686</v>
      </c>
      <c r="C5318" s="29">
        <v>202617053920</v>
      </c>
      <c r="D5318" s="24" t="s">
        <v>36</v>
      </c>
      <c r="E5318" s="24" t="s">
        <v>17687</v>
      </c>
      <c r="F5318" s="24" t="s">
        <v>3091</v>
      </c>
      <c r="G5318" s="24" t="s">
        <v>3139</v>
      </c>
      <c r="H5318" s="25" t="s">
        <v>17688</v>
      </c>
      <c r="I5318" s="24"/>
      <c r="J5318" s="24" t="s">
        <v>3048</v>
      </c>
      <c r="K5318" s="26">
        <v>46126</v>
      </c>
      <c r="L5318" s="26">
        <v>45199</v>
      </c>
      <c r="M5318" s="26">
        <v>46140</v>
      </c>
      <c r="N5318" s="24"/>
      <c r="O5318" s="26">
        <v>46140</v>
      </c>
      <c r="P5318" s="24" t="s">
        <v>3289</v>
      </c>
      <c r="Q5318" s="24" t="s">
        <v>3290</v>
      </c>
      <c r="R5318" s="24" t="s">
        <v>988</v>
      </c>
    </row>
    <row r="5319" spans="1:18" ht="27">
      <c r="A5319" s="24">
        <v>5318</v>
      </c>
      <c r="B5319" s="24" t="s">
        <v>17689</v>
      </c>
      <c r="C5319" s="29">
        <v>202617053916</v>
      </c>
      <c r="D5319" s="24" t="s">
        <v>177</v>
      </c>
      <c r="E5319" s="24" t="s">
        <v>17690</v>
      </c>
      <c r="F5319" s="24" t="s">
        <v>3066</v>
      </c>
      <c r="G5319" s="24" t="s">
        <v>3067</v>
      </c>
      <c r="H5319" s="25" t="s">
        <v>17691</v>
      </c>
      <c r="I5319" s="24"/>
      <c r="J5319" s="24" t="s">
        <v>3048</v>
      </c>
      <c r="K5319" s="26">
        <v>46097</v>
      </c>
      <c r="L5319" s="26">
        <v>45404</v>
      </c>
      <c r="M5319" s="26">
        <v>46140</v>
      </c>
      <c r="N5319" s="24"/>
      <c r="O5319" s="26">
        <v>46140</v>
      </c>
      <c r="P5319" s="24" t="s">
        <v>3135</v>
      </c>
      <c r="Q5319" s="24" t="s">
        <v>3136</v>
      </c>
      <c r="R5319" s="24" t="s">
        <v>988</v>
      </c>
    </row>
    <row r="5320" spans="1:18" ht="40.200000000000003">
      <c r="A5320" s="24">
        <v>5319</v>
      </c>
      <c r="B5320" s="24" t="s">
        <v>2700</v>
      </c>
      <c r="C5320" s="29">
        <v>202641054188</v>
      </c>
      <c r="D5320" s="24" t="s">
        <v>60</v>
      </c>
      <c r="E5320" s="24" t="s">
        <v>2701</v>
      </c>
      <c r="F5320" s="24" t="s">
        <v>3059</v>
      </c>
      <c r="G5320" s="24" t="s">
        <v>6199</v>
      </c>
      <c r="H5320" s="25" t="s">
        <v>17692</v>
      </c>
      <c r="I5320" s="24" t="s">
        <v>23</v>
      </c>
      <c r="J5320" s="24" t="s">
        <v>3048</v>
      </c>
      <c r="K5320" s="26">
        <v>46140</v>
      </c>
      <c r="L5320" s="26">
        <v>46140</v>
      </c>
      <c r="M5320" s="26">
        <v>46140</v>
      </c>
      <c r="N5320" s="26">
        <v>47085</v>
      </c>
      <c r="O5320" s="24"/>
      <c r="P5320" s="24" t="s">
        <v>3893</v>
      </c>
      <c r="Q5320" s="24" t="s">
        <v>3894</v>
      </c>
      <c r="R5320" s="24" t="s">
        <v>974</v>
      </c>
    </row>
    <row r="5321" spans="1:18" ht="40.200000000000003">
      <c r="A5321" s="24">
        <v>5320</v>
      </c>
      <c r="B5321" s="24" t="s">
        <v>17693</v>
      </c>
      <c r="C5321" s="29">
        <v>202617053752</v>
      </c>
      <c r="D5321" s="24" t="s">
        <v>410</v>
      </c>
      <c r="E5321" s="24" t="s">
        <v>17694</v>
      </c>
      <c r="F5321" s="24"/>
      <c r="G5321" s="24" t="s">
        <v>14540</v>
      </c>
      <c r="H5321" s="25" t="s">
        <v>17695</v>
      </c>
      <c r="I5321" s="24"/>
      <c r="J5321" s="24" t="s">
        <v>3048</v>
      </c>
      <c r="K5321" s="26">
        <v>46119</v>
      </c>
      <c r="L5321" s="26">
        <v>45197</v>
      </c>
      <c r="M5321" s="26">
        <v>46140</v>
      </c>
      <c r="N5321" s="24"/>
      <c r="O5321" s="26">
        <v>46140</v>
      </c>
      <c r="P5321" s="24" t="s">
        <v>3130</v>
      </c>
      <c r="Q5321" s="24" t="s">
        <v>3131</v>
      </c>
      <c r="R5321" s="24" t="s">
        <v>988</v>
      </c>
    </row>
    <row r="5322" spans="1:18" ht="53.4">
      <c r="A5322" s="24">
        <v>5321</v>
      </c>
      <c r="B5322" s="24" t="s">
        <v>17696</v>
      </c>
      <c r="C5322" s="29">
        <v>202617054101</v>
      </c>
      <c r="D5322" s="24" t="s">
        <v>89</v>
      </c>
      <c r="E5322" s="24" t="s">
        <v>17697</v>
      </c>
      <c r="F5322" s="24" t="s">
        <v>3091</v>
      </c>
      <c r="G5322" s="24" t="s">
        <v>10067</v>
      </c>
      <c r="H5322" s="25" t="s">
        <v>17698</v>
      </c>
      <c r="I5322" s="24"/>
      <c r="J5322" s="24" t="s">
        <v>3048</v>
      </c>
      <c r="K5322" s="26">
        <v>46127</v>
      </c>
      <c r="L5322" s="26">
        <v>45246</v>
      </c>
      <c r="M5322" s="26">
        <v>46140</v>
      </c>
      <c r="N5322" s="24"/>
      <c r="O5322" s="26">
        <v>46140</v>
      </c>
      <c r="P5322" s="24" t="s">
        <v>5924</v>
      </c>
      <c r="Q5322" s="24" t="s">
        <v>3285</v>
      </c>
      <c r="R5322" s="24" t="s">
        <v>863</v>
      </c>
    </row>
    <row r="5323" spans="1:18" ht="40.200000000000003">
      <c r="A5323" s="24">
        <v>5322</v>
      </c>
      <c r="B5323" s="24" t="s">
        <v>17699</v>
      </c>
      <c r="C5323" s="29">
        <v>202647054103</v>
      </c>
      <c r="D5323" s="24" t="s">
        <v>580</v>
      </c>
      <c r="E5323" s="24" t="s">
        <v>17700</v>
      </c>
      <c r="F5323" s="24" t="s">
        <v>3059</v>
      </c>
      <c r="G5323" s="24" t="s">
        <v>4292</v>
      </c>
      <c r="H5323" s="25" t="s">
        <v>17701</v>
      </c>
      <c r="I5323" s="24"/>
      <c r="J5323" s="24" t="s">
        <v>3048</v>
      </c>
      <c r="K5323" s="26">
        <v>46112</v>
      </c>
      <c r="L5323" s="26">
        <v>45209</v>
      </c>
      <c r="M5323" s="26">
        <v>46140</v>
      </c>
      <c r="N5323" s="24"/>
      <c r="O5323" s="26">
        <v>46140</v>
      </c>
      <c r="P5323" s="24" t="s">
        <v>3228</v>
      </c>
      <c r="Q5323" s="24" t="s">
        <v>3229</v>
      </c>
      <c r="R5323" s="24" t="s">
        <v>988</v>
      </c>
    </row>
    <row r="5324" spans="1:18" ht="66.599999999999994">
      <c r="A5324" s="24">
        <v>5323</v>
      </c>
      <c r="B5324" s="24" t="s">
        <v>17702</v>
      </c>
      <c r="C5324" s="29">
        <v>202617053813</v>
      </c>
      <c r="D5324" s="24" t="s">
        <v>34</v>
      </c>
      <c r="E5324" s="24" t="s">
        <v>17703</v>
      </c>
      <c r="F5324" s="24" t="s">
        <v>3066</v>
      </c>
      <c r="G5324" s="24" t="s">
        <v>3067</v>
      </c>
      <c r="H5324" s="25" t="s">
        <v>17704</v>
      </c>
      <c r="I5324" s="24"/>
      <c r="J5324" s="24" t="s">
        <v>3048</v>
      </c>
      <c r="K5324" s="26">
        <v>46128</v>
      </c>
      <c r="L5324" s="26">
        <v>45259</v>
      </c>
      <c r="M5324" s="26">
        <v>46140</v>
      </c>
      <c r="N5324" s="24"/>
      <c r="O5324" s="26">
        <v>46140</v>
      </c>
      <c r="P5324" s="24" t="s">
        <v>3075</v>
      </c>
      <c r="Q5324" s="24" t="s">
        <v>3076</v>
      </c>
      <c r="R5324" s="24" t="s">
        <v>988</v>
      </c>
    </row>
    <row r="5325" spans="1:18" ht="40.200000000000003">
      <c r="A5325" s="24">
        <v>5324</v>
      </c>
      <c r="B5325" s="24" t="s">
        <v>17705</v>
      </c>
      <c r="C5325" s="29">
        <v>202617053931</v>
      </c>
      <c r="D5325" s="24" t="s">
        <v>34</v>
      </c>
      <c r="E5325" s="24" t="s">
        <v>17706</v>
      </c>
      <c r="F5325" s="24" t="s">
        <v>3066</v>
      </c>
      <c r="G5325" s="24" t="s">
        <v>3067</v>
      </c>
      <c r="H5325" s="25" t="s">
        <v>17707</v>
      </c>
      <c r="I5325" s="24"/>
      <c r="J5325" s="24" t="s">
        <v>3048</v>
      </c>
      <c r="K5325" s="26">
        <v>46135</v>
      </c>
      <c r="L5325" s="26">
        <v>45237</v>
      </c>
      <c r="M5325" s="26">
        <v>46140</v>
      </c>
      <c r="N5325" s="24"/>
      <c r="O5325" s="26">
        <v>46140</v>
      </c>
      <c r="P5325" s="24" t="s">
        <v>3114</v>
      </c>
      <c r="Q5325" s="24" t="s">
        <v>3094</v>
      </c>
      <c r="R5325" s="24" t="s">
        <v>988</v>
      </c>
    </row>
    <row r="5326" spans="1:18" ht="53.4">
      <c r="A5326" s="24">
        <v>5325</v>
      </c>
      <c r="B5326" s="24" t="s">
        <v>17708</v>
      </c>
      <c r="C5326" s="29">
        <v>202617054050</v>
      </c>
      <c r="D5326" s="24" t="s">
        <v>34</v>
      </c>
      <c r="E5326" s="24" t="s">
        <v>17709</v>
      </c>
      <c r="F5326" s="24" t="s">
        <v>3066</v>
      </c>
      <c r="G5326" s="24" t="s">
        <v>3067</v>
      </c>
      <c r="H5326" s="25" t="s">
        <v>17710</v>
      </c>
      <c r="I5326" s="24"/>
      <c r="J5326" s="24" t="s">
        <v>3048</v>
      </c>
      <c r="K5326" s="26">
        <v>46139</v>
      </c>
      <c r="L5326" s="26">
        <v>45239</v>
      </c>
      <c r="M5326" s="26">
        <v>46140</v>
      </c>
      <c r="N5326" s="24"/>
      <c r="O5326" s="26">
        <v>46140</v>
      </c>
      <c r="P5326" s="24" t="s">
        <v>3114</v>
      </c>
      <c r="Q5326" s="24" t="s">
        <v>3094</v>
      </c>
      <c r="R5326" s="24" t="s">
        <v>988</v>
      </c>
    </row>
    <row r="5327" spans="1:18" ht="40.200000000000003">
      <c r="A5327" s="24">
        <v>5326</v>
      </c>
      <c r="B5327" s="24" t="s">
        <v>17711</v>
      </c>
      <c r="C5327" s="29">
        <v>202617053765</v>
      </c>
      <c r="D5327" s="24" t="s">
        <v>34</v>
      </c>
      <c r="E5327" s="24" t="s">
        <v>17712</v>
      </c>
      <c r="F5327" s="24" t="s">
        <v>3066</v>
      </c>
      <c r="G5327" s="24" t="s">
        <v>3067</v>
      </c>
      <c r="H5327" s="25" t="s">
        <v>17713</v>
      </c>
      <c r="I5327" s="24"/>
      <c r="J5327" s="24" t="s">
        <v>3048</v>
      </c>
      <c r="K5327" s="26">
        <v>46112</v>
      </c>
      <c r="L5327" s="26">
        <v>45231</v>
      </c>
      <c r="M5327" s="26">
        <v>46140</v>
      </c>
      <c r="N5327" s="24"/>
      <c r="O5327" s="26">
        <v>46140</v>
      </c>
      <c r="P5327" s="24" t="s">
        <v>3204</v>
      </c>
      <c r="Q5327" s="24" t="s">
        <v>3205</v>
      </c>
      <c r="R5327" s="24" t="s">
        <v>988</v>
      </c>
    </row>
    <row r="5328" spans="1:18" ht="27">
      <c r="A5328" s="24">
        <v>5327</v>
      </c>
      <c r="B5328" s="24" t="s">
        <v>17714</v>
      </c>
      <c r="C5328" s="29">
        <v>202617053900</v>
      </c>
      <c r="D5328" s="24" t="s">
        <v>31</v>
      </c>
      <c r="E5328" s="24" t="s">
        <v>17715</v>
      </c>
      <c r="F5328" s="24" t="s">
        <v>3091</v>
      </c>
      <c r="G5328" s="24" t="s">
        <v>31</v>
      </c>
      <c r="H5328" s="25" t="s">
        <v>17716</v>
      </c>
      <c r="I5328" s="24"/>
      <c r="J5328" s="24" t="s">
        <v>3048</v>
      </c>
      <c r="K5328" s="26">
        <v>46133</v>
      </c>
      <c r="L5328" s="26">
        <v>45294</v>
      </c>
      <c r="M5328" s="26">
        <v>46140</v>
      </c>
      <c r="N5328" s="24"/>
      <c r="O5328" s="26">
        <v>46140</v>
      </c>
      <c r="P5328" s="24" t="s">
        <v>3272</v>
      </c>
      <c r="Q5328" s="24" t="s">
        <v>3273</v>
      </c>
      <c r="R5328" s="24" t="s">
        <v>988</v>
      </c>
    </row>
    <row r="5329" spans="1:18" ht="40.200000000000003">
      <c r="A5329" s="24">
        <v>5328</v>
      </c>
      <c r="B5329" s="24" t="s">
        <v>17717</v>
      </c>
      <c r="C5329" s="29">
        <v>202647054105</v>
      </c>
      <c r="D5329" s="24" t="s">
        <v>31</v>
      </c>
      <c r="E5329" s="24" t="s">
        <v>17718</v>
      </c>
      <c r="F5329" s="24" t="s">
        <v>3091</v>
      </c>
      <c r="G5329" s="24" t="s">
        <v>31</v>
      </c>
      <c r="H5329" s="25" t="s">
        <v>17719</v>
      </c>
      <c r="I5329" s="24"/>
      <c r="J5329" s="24" t="s">
        <v>3048</v>
      </c>
      <c r="K5329" s="26">
        <v>46133</v>
      </c>
      <c r="L5329" s="26">
        <v>46140</v>
      </c>
      <c r="M5329" s="26">
        <v>46140</v>
      </c>
      <c r="N5329" s="24"/>
      <c r="O5329" s="26">
        <v>46140</v>
      </c>
      <c r="P5329" s="24" t="s">
        <v>5146</v>
      </c>
      <c r="Q5329" s="24" t="s">
        <v>5147</v>
      </c>
      <c r="R5329" s="24" t="s">
        <v>988</v>
      </c>
    </row>
    <row r="5330" spans="1:18" ht="53.4">
      <c r="A5330" s="24">
        <v>5329</v>
      </c>
      <c r="B5330" s="24" t="s">
        <v>17720</v>
      </c>
      <c r="C5330" s="29">
        <v>202647053925</v>
      </c>
      <c r="D5330" s="24" t="s">
        <v>31</v>
      </c>
      <c r="E5330" s="24" t="s">
        <v>17721</v>
      </c>
      <c r="F5330" s="24" t="s">
        <v>3091</v>
      </c>
      <c r="G5330" s="24" t="s">
        <v>31</v>
      </c>
      <c r="H5330" s="25" t="s">
        <v>17722</v>
      </c>
      <c r="I5330" s="24"/>
      <c r="J5330" s="24" t="s">
        <v>3048</v>
      </c>
      <c r="K5330" s="26">
        <v>46133</v>
      </c>
      <c r="L5330" s="26">
        <v>45271</v>
      </c>
      <c r="M5330" s="26">
        <v>46140</v>
      </c>
      <c r="N5330" s="24"/>
      <c r="O5330" s="26">
        <v>46140</v>
      </c>
      <c r="P5330" s="24" t="s">
        <v>3352</v>
      </c>
      <c r="Q5330" s="24" t="s">
        <v>3216</v>
      </c>
      <c r="R5330" s="24" t="s">
        <v>988</v>
      </c>
    </row>
    <row r="5331" spans="1:18" ht="66.599999999999994">
      <c r="A5331" s="24">
        <v>5330</v>
      </c>
      <c r="B5331" s="24" t="s">
        <v>17723</v>
      </c>
      <c r="C5331" s="29">
        <v>202647053948</v>
      </c>
      <c r="D5331" s="24" t="s">
        <v>31</v>
      </c>
      <c r="E5331" s="24" t="s">
        <v>17724</v>
      </c>
      <c r="F5331" s="24" t="s">
        <v>3091</v>
      </c>
      <c r="G5331" s="24" t="s">
        <v>31</v>
      </c>
      <c r="H5331" s="25" t="s">
        <v>17725</v>
      </c>
      <c r="I5331" s="24"/>
      <c r="J5331" s="24" t="s">
        <v>3048</v>
      </c>
      <c r="K5331" s="26">
        <v>46133</v>
      </c>
      <c r="L5331" s="26">
        <v>45271</v>
      </c>
      <c r="M5331" s="26">
        <v>46140</v>
      </c>
      <c r="N5331" s="24"/>
      <c r="O5331" s="26">
        <v>46140</v>
      </c>
      <c r="P5331" s="24" t="s">
        <v>3215</v>
      </c>
      <c r="Q5331" s="24" t="s">
        <v>3216</v>
      </c>
      <c r="R5331" s="24" t="s">
        <v>988</v>
      </c>
    </row>
    <row r="5332" spans="1:18" ht="40.200000000000003">
      <c r="A5332" s="24">
        <v>5331</v>
      </c>
      <c r="B5332" s="24" t="s">
        <v>17726</v>
      </c>
      <c r="C5332" s="29">
        <v>202628054253</v>
      </c>
      <c r="D5332" s="24" t="s">
        <v>31</v>
      </c>
      <c r="E5332" s="24" t="s">
        <v>17727</v>
      </c>
      <c r="F5332" s="24" t="s">
        <v>3091</v>
      </c>
      <c r="G5332" s="24" t="s">
        <v>31</v>
      </c>
      <c r="H5332" s="25" t="s">
        <v>17728</v>
      </c>
      <c r="I5332" s="24"/>
      <c r="J5332" s="24" t="s">
        <v>3048</v>
      </c>
      <c r="K5332" s="26">
        <v>46137</v>
      </c>
      <c r="L5332" s="26">
        <v>46140</v>
      </c>
      <c r="M5332" s="26">
        <v>46140</v>
      </c>
      <c r="N5332" s="24"/>
      <c r="O5332" s="26">
        <v>46140</v>
      </c>
      <c r="P5332" s="24" t="s">
        <v>3192</v>
      </c>
      <c r="Q5332" s="24" t="s">
        <v>3193</v>
      </c>
      <c r="R5332" s="24" t="s">
        <v>988</v>
      </c>
    </row>
    <row r="5333" spans="1:18" ht="40.200000000000003">
      <c r="A5333" s="24">
        <v>5332</v>
      </c>
      <c r="B5333" s="24" t="s">
        <v>17729</v>
      </c>
      <c r="C5333" s="29">
        <v>202641054822</v>
      </c>
      <c r="D5333" s="24" t="s">
        <v>263</v>
      </c>
      <c r="E5333" s="24" t="s">
        <v>17730</v>
      </c>
      <c r="F5333" s="24" t="s">
        <v>3059</v>
      </c>
      <c r="G5333" s="24" t="s">
        <v>3576</v>
      </c>
      <c r="H5333" s="25" t="s">
        <v>17731</v>
      </c>
      <c r="I5333" s="24" t="s">
        <v>23</v>
      </c>
      <c r="J5333" s="24" t="s">
        <v>3048</v>
      </c>
      <c r="K5333" s="26">
        <v>46139</v>
      </c>
      <c r="L5333" s="26">
        <v>46141</v>
      </c>
      <c r="M5333" s="26">
        <v>46141</v>
      </c>
      <c r="N5333" s="24"/>
      <c r="O5333" s="26">
        <v>46141</v>
      </c>
      <c r="P5333" s="24" t="s">
        <v>3224</v>
      </c>
      <c r="Q5333" s="24" t="s">
        <v>3225</v>
      </c>
      <c r="R5333" s="24" t="s">
        <v>988</v>
      </c>
    </row>
    <row r="5334" spans="1:18" ht="27">
      <c r="A5334" s="24">
        <v>5333</v>
      </c>
      <c r="B5334" s="24" t="s">
        <v>17732</v>
      </c>
      <c r="C5334" s="29">
        <v>202644054563</v>
      </c>
      <c r="D5334" s="24" t="s">
        <v>39</v>
      </c>
      <c r="E5334" s="24" t="s">
        <v>17733</v>
      </c>
      <c r="F5334" s="24" t="s">
        <v>3165</v>
      </c>
      <c r="G5334" s="24" t="s">
        <v>3166</v>
      </c>
      <c r="H5334" s="25" t="s">
        <v>17734</v>
      </c>
      <c r="I5334" s="24"/>
      <c r="J5334" s="24" t="s">
        <v>3048</v>
      </c>
      <c r="K5334" s="26">
        <v>46112</v>
      </c>
      <c r="L5334" s="26">
        <v>45776</v>
      </c>
      <c r="M5334" s="26">
        <v>46141</v>
      </c>
      <c r="N5334" s="24"/>
      <c r="O5334" s="26">
        <v>46141</v>
      </c>
      <c r="P5334" s="24" t="s">
        <v>3321</v>
      </c>
      <c r="Q5334" s="24" t="s">
        <v>3322</v>
      </c>
      <c r="R5334" s="24" t="s">
        <v>988</v>
      </c>
    </row>
    <row r="5335" spans="1:18" ht="40.200000000000003">
      <c r="A5335" s="24">
        <v>5334</v>
      </c>
      <c r="B5335" s="24" t="s">
        <v>2708</v>
      </c>
      <c r="C5335" s="29">
        <v>202641054666</v>
      </c>
      <c r="D5335" s="24" t="s">
        <v>33</v>
      </c>
      <c r="E5335" s="24" t="s">
        <v>2709</v>
      </c>
      <c r="F5335" s="24" t="s">
        <v>3052</v>
      </c>
      <c r="G5335" s="24" t="s">
        <v>3319</v>
      </c>
      <c r="H5335" s="25" t="s">
        <v>17735</v>
      </c>
      <c r="I5335" s="24" t="s">
        <v>3152</v>
      </c>
      <c r="J5335" s="24" t="s">
        <v>3048</v>
      </c>
      <c r="K5335" s="26">
        <v>45965</v>
      </c>
      <c r="L5335" s="26">
        <v>46141</v>
      </c>
      <c r="M5335" s="26">
        <v>46141</v>
      </c>
      <c r="N5335" s="26">
        <v>47086</v>
      </c>
      <c r="O5335" s="24"/>
      <c r="P5335" s="24" t="s">
        <v>3321</v>
      </c>
      <c r="Q5335" s="24" t="s">
        <v>3322</v>
      </c>
      <c r="R5335" s="24" t="s">
        <v>968</v>
      </c>
    </row>
    <row r="5336" spans="1:18" ht="40.200000000000003">
      <c r="A5336" s="24">
        <v>5335</v>
      </c>
      <c r="B5336" s="24" t="s">
        <v>2706</v>
      </c>
      <c r="C5336" s="29">
        <v>202641054445</v>
      </c>
      <c r="D5336" s="24" t="s">
        <v>120</v>
      </c>
      <c r="E5336" s="24" t="s">
        <v>2707</v>
      </c>
      <c r="F5336" s="24" t="s">
        <v>3091</v>
      </c>
      <c r="G5336" s="24" t="s">
        <v>13938</v>
      </c>
      <c r="H5336" s="25" t="s">
        <v>17736</v>
      </c>
      <c r="I5336" s="24" t="s">
        <v>3152</v>
      </c>
      <c r="J5336" s="24" t="s">
        <v>3048</v>
      </c>
      <c r="K5336" s="26">
        <v>46140</v>
      </c>
      <c r="L5336" s="26">
        <v>46141</v>
      </c>
      <c r="M5336" s="26">
        <v>46141</v>
      </c>
      <c r="N5336" s="26">
        <v>47086</v>
      </c>
      <c r="O5336" s="24"/>
      <c r="P5336" s="24" t="s">
        <v>3062</v>
      </c>
      <c r="Q5336" s="24" t="s">
        <v>3063</v>
      </c>
      <c r="R5336" s="24" t="s">
        <v>968</v>
      </c>
    </row>
    <row r="5337" spans="1:18" ht="40.200000000000003">
      <c r="A5337" s="24">
        <v>5336</v>
      </c>
      <c r="B5337" s="24" t="s">
        <v>17737</v>
      </c>
      <c r="C5337" s="29">
        <v>202617054663</v>
      </c>
      <c r="D5337" s="24" t="s">
        <v>262</v>
      </c>
      <c r="E5337" s="24" t="s">
        <v>17738</v>
      </c>
      <c r="F5337" s="24" t="s">
        <v>3045</v>
      </c>
      <c r="G5337" s="24" t="s">
        <v>3046</v>
      </c>
      <c r="H5337" s="25" t="s">
        <v>17739</v>
      </c>
      <c r="I5337" s="24"/>
      <c r="J5337" s="24" t="s">
        <v>3048</v>
      </c>
      <c r="K5337" s="26">
        <v>46122</v>
      </c>
      <c r="L5337" s="26">
        <v>46141</v>
      </c>
      <c r="M5337" s="26">
        <v>46141</v>
      </c>
      <c r="N5337" s="24"/>
      <c r="O5337" s="26">
        <v>46141</v>
      </c>
      <c r="P5337" s="24" t="s">
        <v>3682</v>
      </c>
      <c r="Q5337" s="24" t="s">
        <v>3683</v>
      </c>
      <c r="R5337" s="24" t="s">
        <v>988</v>
      </c>
    </row>
    <row r="5338" spans="1:18" ht="66.599999999999994">
      <c r="A5338" s="24">
        <v>5337</v>
      </c>
      <c r="B5338" s="24" t="s">
        <v>17740</v>
      </c>
      <c r="C5338" s="29">
        <v>202641054770</v>
      </c>
      <c r="D5338" s="24" t="s">
        <v>46</v>
      </c>
      <c r="E5338" s="24" t="s">
        <v>17741</v>
      </c>
      <c r="F5338" s="24" t="s">
        <v>3052</v>
      </c>
      <c r="G5338" s="24" t="s">
        <v>46</v>
      </c>
      <c r="H5338" s="25" t="s">
        <v>17742</v>
      </c>
      <c r="I5338" s="24" t="s">
        <v>23</v>
      </c>
      <c r="J5338" s="24" t="s">
        <v>3048</v>
      </c>
      <c r="K5338" s="26">
        <v>45986</v>
      </c>
      <c r="L5338" s="26">
        <v>46141</v>
      </c>
      <c r="M5338" s="26">
        <v>46141</v>
      </c>
      <c r="N5338" s="24"/>
      <c r="O5338" s="26">
        <v>46141</v>
      </c>
      <c r="P5338" s="24" t="s">
        <v>3254</v>
      </c>
      <c r="Q5338" s="24" t="s">
        <v>3255</v>
      </c>
      <c r="R5338" s="24" t="s">
        <v>988</v>
      </c>
    </row>
    <row r="5339" spans="1:18" ht="27">
      <c r="A5339" s="24">
        <v>5338</v>
      </c>
      <c r="B5339" s="24" t="s">
        <v>17743</v>
      </c>
      <c r="C5339" s="29">
        <v>202617054420</v>
      </c>
      <c r="D5339" s="24" t="s">
        <v>40</v>
      </c>
      <c r="E5339" s="24" t="s">
        <v>17744</v>
      </c>
      <c r="F5339" s="24" t="s">
        <v>3091</v>
      </c>
      <c r="G5339" s="24" t="s">
        <v>4948</v>
      </c>
      <c r="H5339" s="25" t="s">
        <v>17745</v>
      </c>
      <c r="I5339" s="24"/>
      <c r="J5339" s="24" t="s">
        <v>3048</v>
      </c>
      <c r="K5339" s="26">
        <v>46125</v>
      </c>
      <c r="L5339" s="26">
        <v>45216</v>
      </c>
      <c r="M5339" s="26">
        <v>46141</v>
      </c>
      <c r="N5339" s="24"/>
      <c r="O5339" s="26">
        <v>46141</v>
      </c>
      <c r="P5339" s="24" t="s">
        <v>3055</v>
      </c>
      <c r="Q5339" s="24" t="s">
        <v>3056</v>
      </c>
      <c r="R5339" s="24" t="s">
        <v>988</v>
      </c>
    </row>
    <row r="5340" spans="1:18" ht="79.8">
      <c r="A5340" s="24">
        <v>5339</v>
      </c>
      <c r="B5340" s="24" t="s">
        <v>17746</v>
      </c>
      <c r="C5340" s="29">
        <v>202617054661</v>
      </c>
      <c r="D5340" s="24" t="s">
        <v>423</v>
      </c>
      <c r="E5340" s="24" t="s">
        <v>17747</v>
      </c>
      <c r="F5340" s="24" t="s">
        <v>17748</v>
      </c>
      <c r="G5340" s="24" t="s">
        <v>17749</v>
      </c>
      <c r="H5340" s="25" t="s">
        <v>17750</v>
      </c>
      <c r="I5340" s="24"/>
      <c r="J5340" s="24" t="s">
        <v>3048</v>
      </c>
      <c r="K5340" s="26">
        <v>46108</v>
      </c>
      <c r="L5340" s="26">
        <v>45201</v>
      </c>
      <c r="M5340" s="26">
        <v>46141</v>
      </c>
      <c r="N5340" s="24"/>
      <c r="O5340" s="26">
        <v>46141</v>
      </c>
      <c r="P5340" s="24" t="s">
        <v>3695</v>
      </c>
      <c r="Q5340" s="24" t="s">
        <v>3085</v>
      </c>
      <c r="R5340" s="24" t="s">
        <v>988</v>
      </c>
    </row>
    <row r="5341" spans="1:18" ht="40.200000000000003">
      <c r="A5341" s="24">
        <v>5340</v>
      </c>
      <c r="B5341" s="24" t="s">
        <v>17751</v>
      </c>
      <c r="C5341" s="29">
        <v>202617054721</v>
      </c>
      <c r="D5341" s="24" t="s">
        <v>51</v>
      </c>
      <c r="E5341" s="24" t="s">
        <v>17752</v>
      </c>
      <c r="F5341" s="24" t="s">
        <v>3091</v>
      </c>
      <c r="G5341" s="24" t="s">
        <v>51</v>
      </c>
      <c r="H5341" s="25" t="s">
        <v>17753</v>
      </c>
      <c r="I5341" s="24"/>
      <c r="J5341" s="24" t="s">
        <v>3048</v>
      </c>
      <c r="K5341" s="26">
        <v>46090</v>
      </c>
      <c r="L5341" s="26">
        <v>45210</v>
      </c>
      <c r="M5341" s="26">
        <v>46141</v>
      </c>
      <c r="N5341" s="24"/>
      <c r="O5341" s="26">
        <v>46141</v>
      </c>
      <c r="P5341" s="24" t="s">
        <v>3158</v>
      </c>
      <c r="Q5341" s="24" t="s">
        <v>3159</v>
      </c>
      <c r="R5341" s="24" t="s">
        <v>988</v>
      </c>
    </row>
    <row r="5342" spans="1:18" ht="40.200000000000003">
      <c r="A5342" s="24">
        <v>5341</v>
      </c>
      <c r="B5342" s="24" t="s">
        <v>17754</v>
      </c>
      <c r="C5342" s="29">
        <v>202617054607</v>
      </c>
      <c r="D5342" s="24" t="s">
        <v>51</v>
      </c>
      <c r="E5342" s="24" t="s">
        <v>17755</v>
      </c>
      <c r="F5342" s="24" t="s">
        <v>3091</v>
      </c>
      <c r="G5342" s="24" t="s">
        <v>51</v>
      </c>
      <c r="H5342" s="25" t="s">
        <v>17756</v>
      </c>
      <c r="I5342" s="24"/>
      <c r="J5342" s="24" t="s">
        <v>3048</v>
      </c>
      <c r="K5342" s="26">
        <v>46086</v>
      </c>
      <c r="L5342" s="26">
        <v>45210</v>
      </c>
      <c r="M5342" s="26">
        <v>46141</v>
      </c>
      <c r="N5342" s="24"/>
      <c r="O5342" s="26">
        <v>46141</v>
      </c>
      <c r="P5342" s="24" t="s">
        <v>3158</v>
      </c>
      <c r="Q5342" s="24" t="s">
        <v>3159</v>
      </c>
      <c r="R5342" s="24" t="s">
        <v>988</v>
      </c>
    </row>
    <row r="5343" spans="1:18" ht="40.200000000000003">
      <c r="A5343" s="24">
        <v>5342</v>
      </c>
      <c r="B5343" s="24" t="s">
        <v>17757</v>
      </c>
      <c r="C5343" s="29">
        <v>202617054345</v>
      </c>
      <c r="D5343" s="24" t="s">
        <v>153</v>
      </c>
      <c r="E5343" s="24" t="s">
        <v>17758</v>
      </c>
      <c r="F5343" s="24" t="s">
        <v>3091</v>
      </c>
      <c r="G5343" s="24" t="s">
        <v>17681</v>
      </c>
      <c r="H5343" s="25" t="s">
        <v>17759</v>
      </c>
      <c r="I5343" s="24"/>
      <c r="J5343" s="24" t="s">
        <v>3048</v>
      </c>
      <c r="K5343" s="26">
        <v>46140</v>
      </c>
      <c r="L5343" s="26">
        <v>45198</v>
      </c>
      <c r="M5343" s="26">
        <v>46141</v>
      </c>
      <c r="N5343" s="24"/>
      <c r="O5343" s="26">
        <v>46141</v>
      </c>
      <c r="P5343" s="24" t="s">
        <v>3109</v>
      </c>
      <c r="Q5343" s="24" t="s">
        <v>3110</v>
      </c>
      <c r="R5343" s="24" t="s">
        <v>988</v>
      </c>
    </row>
    <row r="5344" spans="1:18" ht="40.200000000000003">
      <c r="A5344" s="24">
        <v>5343</v>
      </c>
      <c r="B5344" s="24" t="s">
        <v>17760</v>
      </c>
      <c r="C5344" s="29">
        <v>202617054403</v>
      </c>
      <c r="D5344" s="24" t="s">
        <v>158</v>
      </c>
      <c r="E5344" s="24" t="s">
        <v>17761</v>
      </c>
      <c r="F5344" s="24" t="s">
        <v>3091</v>
      </c>
      <c r="G5344" s="24" t="s">
        <v>17762</v>
      </c>
      <c r="H5344" s="25" t="s">
        <v>17763</v>
      </c>
      <c r="I5344" s="24"/>
      <c r="J5344" s="24" t="s">
        <v>3048</v>
      </c>
      <c r="K5344" s="26">
        <v>46108</v>
      </c>
      <c r="L5344" s="26">
        <v>45202</v>
      </c>
      <c r="M5344" s="26">
        <v>46141</v>
      </c>
      <c r="N5344" s="24"/>
      <c r="O5344" s="26">
        <v>46141</v>
      </c>
      <c r="P5344" s="24" t="s">
        <v>3158</v>
      </c>
      <c r="Q5344" s="24" t="s">
        <v>3159</v>
      </c>
      <c r="R5344" s="24" t="s">
        <v>988</v>
      </c>
    </row>
    <row r="5345" spans="1:18" ht="40.200000000000003">
      <c r="A5345" s="24">
        <v>5344</v>
      </c>
      <c r="B5345" s="24" t="s">
        <v>17764</v>
      </c>
      <c r="C5345" s="29">
        <v>202647054343</v>
      </c>
      <c r="D5345" s="24" t="s">
        <v>32</v>
      </c>
      <c r="E5345" s="24" t="s">
        <v>17765</v>
      </c>
      <c r="F5345" s="24" t="s">
        <v>3066</v>
      </c>
      <c r="G5345" s="24" t="s">
        <v>3067</v>
      </c>
      <c r="H5345" s="25" t="s">
        <v>17766</v>
      </c>
      <c r="I5345" s="24"/>
      <c r="J5345" s="24" t="s">
        <v>3048</v>
      </c>
      <c r="K5345" s="26">
        <v>46118</v>
      </c>
      <c r="L5345" s="26">
        <v>45316</v>
      </c>
      <c r="M5345" s="26">
        <v>46141</v>
      </c>
      <c r="N5345" s="24"/>
      <c r="O5345" s="26">
        <v>46141</v>
      </c>
      <c r="P5345" s="24" t="s">
        <v>3192</v>
      </c>
      <c r="Q5345" s="24" t="s">
        <v>3193</v>
      </c>
      <c r="R5345" s="24" t="s">
        <v>988</v>
      </c>
    </row>
    <row r="5346" spans="1:18" ht="66.599999999999994">
      <c r="A5346" s="24">
        <v>5345</v>
      </c>
      <c r="B5346" s="24" t="s">
        <v>17767</v>
      </c>
      <c r="C5346" s="29">
        <v>202647054693</v>
      </c>
      <c r="D5346" s="24" t="s">
        <v>97</v>
      </c>
      <c r="E5346" s="24" t="s">
        <v>17768</v>
      </c>
      <c r="F5346" s="24" t="s">
        <v>3066</v>
      </c>
      <c r="G5346" s="24" t="s">
        <v>11900</v>
      </c>
      <c r="H5346" s="25" t="s">
        <v>17769</v>
      </c>
      <c r="I5346" s="24"/>
      <c r="J5346" s="24" t="s">
        <v>3048</v>
      </c>
      <c r="K5346" s="26">
        <v>46085</v>
      </c>
      <c r="L5346" s="26">
        <v>45429</v>
      </c>
      <c r="M5346" s="26">
        <v>46141</v>
      </c>
      <c r="N5346" s="24"/>
      <c r="O5346" s="26">
        <v>46141</v>
      </c>
      <c r="P5346" s="24" t="s">
        <v>3422</v>
      </c>
      <c r="Q5346" s="24" t="s">
        <v>3423</v>
      </c>
      <c r="R5346" s="24" t="s">
        <v>988</v>
      </c>
    </row>
    <row r="5347" spans="1:18" ht="27">
      <c r="A5347" s="24">
        <v>5346</v>
      </c>
      <c r="B5347" s="24" t="s">
        <v>17770</v>
      </c>
      <c r="C5347" s="29">
        <v>202647054408</v>
      </c>
      <c r="D5347" s="24" t="s">
        <v>88</v>
      </c>
      <c r="E5347" s="24" t="s">
        <v>17771</v>
      </c>
      <c r="F5347" s="24" t="s">
        <v>3177</v>
      </c>
      <c r="G5347" s="24" t="s">
        <v>88</v>
      </c>
      <c r="H5347" s="25" t="s">
        <v>17772</v>
      </c>
      <c r="I5347" s="24"/>
      <c r="J5347" s="24" t="s">
        <v>3048</v>
      </c>
      <c r="K5347" s="26">
        <v>46135</v>
      </c>
      <c r="L5347" s="26">
        <v>45484</v>
      </c>
      <c r="M5347" s="26">
        <v>46141</v>
      </c>
      <c r="N5347" s="24"/>
      <c r="O5347" s="26">
        <v>46141</v>
      </c>
      <c r="P5347" s="24" t="s">
        <v>3149</v>
      </c>
      <c r="Q5347" s="24" t="s">
        <v>3150</v>
      </c>
      <c r="R5347" s="24" t="s">
        <v>988</v>
      </c>
    </row>
    <row r="5348" spans="1:18" ht="66.599999999999994">
      <c r="A5348" s="24">
        <v>5347</v>
      </c>
      <c r="B5348" s="24" t="s">
        <v>2710</v>
      </c>
      <c r="C5348" s="29">
        <v>202621054402</v>
      </c>
      <c r="D5348" s="24" t="s">
        <v>373</v>
      </c>
      <c r="E5348" s="24" t="s">
        <v>649</v>
      </c>
      <c r="F5348" s="24" t="s">
        <v>3052</v>
      </c>
      <c r="G5348" s="24" t="s">
        <v>17773</v>
      </c>
      <c r="H5348" s="25" t="s">
        <v>17774</v>
      </c>
      <c r="I5348" s="24" t="s">
        <v>23</v>
      </c>
      <c r="J5348" s="24" t="s">
        <v>3048</v>
      </c>
      <c r="K5348" s="26">
        <v>45978</v>
      </c>
      <c r="L5348" s="26">
        <v>46141</v>
      </c>
      <c r="M5348" s="26">
        <v>46141</v>
      </c>
      <c r="N5348" s="26">
        <v>47086</v>
      </c>
      <c r="O5348" s="24"/>
      <c r="P5348" s="24" t="s">
        <v>3933</v>
      </c>
      <c r="Q5348" s="24" t="s">
        <v>3934</v>
      </c>
      <c r="R5348" s="24" t="s">
        <v>974</v>
      </c>
    </row>
    <row r="5349" spans="1:18" ht="40.200000000000003">
      <c r="A5349" s="24">
        <v>5348</v>
      </c>
      <c r="B5349" s="24" t="s">
        <v>2711</v>
      </c>
      <c r="C5349" s="29">
        <v>202621054372</v>
      </c>
      <c r="D5349" s="24" t="s">
        <v>373</v>
      </c>
      <c r="E5349" s="24" t="s">
        <v>649</v>
      </c>
      <c r="F5349" s="24" t="s">
        <v>3052</v>
      </c>
      <c r="G5349" s="24" t="s">
        <v>17773</v>
      </c>
      <c r="H5349" s="25" t="s">
        <v>17775</v>
      </c>
      <c r="I5349" s="24" t="s">
        <v>23</v>
      </c>
      <c r="J5349" s="24" t="s">
        <v>3048</v>
      </c>
      <c r="K5349" s="26">
        <v>46010</v>
      </c>
      <c r="L5349" s="26">
        <v>46141</v>
      </c>
      <c r="M5349" s="26">
        <v>46141</v>
      </c>
      <c r="N5349" s="26">
        <v>47086</v>
      </c>
      <c r="O5349" s="24"/>
      <c r="P5349" s="24" t="s">
        <v>3933</v>
      </c>
      <c r="Q5349" s="24" t="s">
        <v>3934</v>
      </c>
      <c r="R5349" s="24" t="s">
        <v>974</v>
      </c>
    </row>
    <row r="5350" spans="1:18" ht="66.599999999999994">
      <c r="A5350" s="24">
        <v>5349</v>
      </c>
      <c r="B5350" s="24" t="s">
        <v>17776</v>
      </c>
      <c r="C5350" s="29">
        <v>202647054528</v>
      </c>
      <c r="D5350" s="24" t="s">
        <v>66</v>
      </c>
      <c r="E5350" s="24" t="s">
        <v>17777</v>
      </c>
      <c r="F5350" s="24" t="s">
        <v>3059</v>
      </c>
      <c r="G5350" s="24" t="s">
        <v>3455</v>
      </c>
      <c r="H5350" s="25" t="s">
        <v>17778</v>
      </c>
      <c r="I5350" s="24"/>
      <c r="J5350" s="24" t="s">
        <v>3048</v>
      </c>
      <c r="K5350" s="26">
        <v>46071</v>
      </c>
      <c r="L5350" s="26">
        <v>45232</v>
      </c>
      <c r="M5350" s="26">
        <v>46141</v>
      </c>
      <c r="N5350" s="24"/>
      <c r="O5350" s="26">
        <v>46141</v>
      </c>
      <c r="P5350" s="24" t="s">
        <v>3388</v>
      </c>
      <c r="Q5350" s="24" t="s">
        <v>3389</v>
      </c>
      <c r="R5350" s="24" t="s">
        <v>988</v>
      </c>
    </row>
    <row r="5351" spans="1:18" ht="40.200000000000003">
      <c r="A5351" s="24">
        <v>5350</v>
      </c>
      <c r="B5351" s="24" t="s">
        <v>2712</v>
      </c>
      <c r="C5351" s="29">
        <v>202641054712</v>
      </c>
      <c r="D5351" s="24" t="s">
        <v>474</v>
      </c>
      <c r="E5351" s="24" t="s">
        <v>649</v>
      </c>
      <c r="F5351" s="24" t="s">
        <v>3052</v>
      </c>
      <c r="G5351" s="24" t="s">
        <v>474</v>
      </c>
      <c r="H5351" s="25" t="s">
        <v>17779</v>
      </c>
      <c r="I5351" s="24" t="s">
        <v>3152</v>
      </c>
      <c r="J5351" s="24" t="s">
        <v>3048</v>
      </c>
      <c r="K5351" s="26">
        <v>46129</v>
      </c>
      <c r="L5351" s="26">
        <v>46141</v>
      </c>
      <c r="M5351" s="26">
        <v>46141</v>
      </c>
      <c r="N5351" s="26">
        <v>47086</v>
      </c>
      <c r="O5351" s="24"/>
      <c r="P5351" s="24" t="s">
        <v>4109</v>
      </c>
      <c r="Q5351" s="24" t="s">
        <v>3683</v>
      </c>
      <c r="R5351" s="24" t="s">
        <v>968</v>
      </c>
    </row>
    <row r="5352" spans="1:18" ht="40.200000000000003">
      <c r="A5352" s="24">
        <v>5351</v>
      </c>
      <c r="B5352" s="24" t="s">
        <v>2713</v>
      </c>
      <c r="C5352" s="29">
        <v>202641054533</v>
      </c>
      <c r="D5352" s="24" t="s">
        <v>85</v>
      </c>
      <c r="E5352" s="24" t="s">
        <v>2714</v>
      </c>
      <c r="F5352" s="24" t="s">
        <v>3045</v>
      </c>
      <c r="G5352" s="24" t="s">
        <v>3559</v>
      </c>
      <c r="H5352" s="25" t="s">
        <v>17780</v>
      </c>
      <c r="I5352" s="24" t="s">
        <v>23</v>
      </c>
      <c r="J5352" s="24" t="s">
        <v>3048</v>
      </c>
      <c r="K5352" s="26">
        <v>46077</v>
      </c>
      <c r="L5352" s="26">
        <v>46141</v>
      </c>
      <c r="M5352" s="26">
        <v>46141</v>
      </c>
      <c r="N5352" s="26">
        <v>47086</v>
      </c>
      <c r="O5352" s="24"/>
      <c r="P5352" s="24" t="s">
        <v>3254</v>
      </c>
      <c r="Q5352" s="24" t="s">
        <v>3255</v>
      </c>
      <c r="R5352" s="24" t="s">
        <v>974</v>
      </c>
    </row>
    <row r="5353" spans="1:18" ht="53.4">
      <c r="A5353" s="24">
        <v>5352</v>
      </c>
      <c r="B5353" s="24" t="s">
        <v>2715</v>
      </c>
      <c r="C5353" s="29">
        <v>202641054697</v>
      </c>
      <c r="D5353" s="24" t="s">
        <v>85</v>
      </c>
      <c r="E5353" s="24" t="s">
        <v>2716</v>
      </c>
      <c r="F5353" s="24" t="s">
        <v>3045</v>
      </c>
      <c r="G5353" s="24" t="s">
        <v>3559</v>
      </c>
      <c r="H5353" s="25" t="s">
        <v>17781</v>
      </c>
      <c r="I5353" s="24" t="s">
        <v>23</v>
      </c>
      <c r="J5353" s="24" t="s">
        <v>3048</v>
      </c>
      <c r="K5353" s="26">
        <v>46112</v>
      </c>
      <c r="L5353" s="26">
        <v>46141</v>
      </c>
      <c r="M5353" s="26">
        <v>46141</v>
      </c>
      <c r="N5353" s="26">
        <v>47086</v>
      </c>
      <c r="O5353" s="24"/>
      <c r="P5353" s="24" t="s">
        <v>3289</v>
      </c>
      <c r="Q5353" s="24" t="s">
        <v>3290</v>
      </c>
      <c r="R5353" s="24" t="s">
        <v>974</v>
      </c>
    </row>
    <row r="5354" spans="1:18" ht="53.4">
      <c r="A5354" s="24">
        <v>5353</v>
      </c>
      <c r="B5354" s="24" t="s">
        <v>17782</v>
      </c>
      <c r="C5354" s="29">
        <v>202617054914</v>
      </c>
      <c r="D5354" s="24" t="s">
        <v>31</v>
      </c>
      <c r="E5354" s="24" t="s">
        <v>17783</v>
      </c>
      <c r="F5354" s="24" t="s">
        <v>3091</v>
      </c>
      <c r="G5354" s="24" t="s">
        <v>31</v>
      </c>
      <c r="H5354" s="25" t="s">
        <v>17784</v>
      </c>
      <c r="I5354" s="24"/>
      <c r="J5354" s="24" t="s">
        <v>3048</v>
      </c>
      <c r="K5354" s="26">
        <v>46133</v>
      </c>
      <c r="L5354" s="26">
        <v>46141</v>
      </c>
      <c r="M5354" s="26">
        <v>46141</v>
      </c>
      <c r="N5354" s="24"/>
      <c r="O5354" s="26">
        <v>46141</v>
      </c>
      <c r="P5354" s="24" t="s">
        <v>3364</v>
      </c>
      <c r="Q5354" s="24" t="s">
        <v>3255</v>
      </c>
      <c r="R5354" s="24" t="s">
        <v>988</v>
      </c>
    </row>
    <row r="5355" spans="1:18" ht="53.4">
      <c r="A5355" s="24">
        <v>5354</v>
      </c>
      <c r="B5355" s="24" t="s">
        <v>2717</v>
      </c>
      <c r="C5355" s="29">
        <v>202641055461</v>
      </c>
      <c r="D5355" s="24" t="s">
        <v>33</v>
      </c>
      <c r="E5355" s="24" t="s">
        <v>2718</v>
      </c>
      <c r="F5355" s="24" t="s">
        <v>3052</v>
      </c>
      <c r="G5355" s="24" t="s">
        <v>3319</v>
      </c>
      <c r="H5355" s="25" t="s">
        <v>17785</v>
      </c>
      <c r="I5355" s="24" t="s">
        <v>3152</v>
      </c>
      <c r="J5355" s="24" t="s">
        <v>3048</v>
      </c>
      <c r="K5355" s="26">
        <v>46141</v>
      </c>
      <c r="L5355" s="26">
        <v>46142</v>
      </c>
      <c r="M5355" s="26">
        <v>46142</v>
      </c>
      <c r="N5355" s="26">
        <v>47087</v>
      </c>
      <c r="O5355" s="24"/>
      <c r="P5355" s="24" t="s">
        <v>3326</v>
      </c>
      <c r="Q5355" s="24" t="s">
        <v>3174</v>
      </c>
      <c r="R5355" s="24" t="s">
        <v>968</v>
      </c>
    </row>
    <row r="5356" spans="1:18" ht="53.4">
      <c r="A5356" s="24">
        <v>5355</v>
      </c>
      <c r="B5356" s="24" t="s">
        <v>2719</v>
      </c>
      <c r="C5356" s="29">
        <v>202641055319</v>
      </c>
      <c r="D5356" s="24" t="s">
        <v>83</v>
      </c>
      <c r="E5356" s="24" t="s">
        <v>2720</v>
      </c>
      <c r="F5356" s="24" t="s">
        <v>3091</v>
      </c>
      <c r="G5356" s="24" t="s">
        <v>3171</v>
      </c>
      <c r="H5356" s="25" t="s">
        <v>17786</v>
      </c>
      <c r="I5356" s="24" t="s">
        <v>3152</v>
      </c>
      <c r="J5356" s="24" t="s">
        <v>3048</v>
      </c>
      <c r="K5356" s="26">
        <v>46107</v>
      </c>
      <c r="L5356" s="26">
        <v>46142</v>
      </c>
      <c r="M5356" s="26">
        <v>46142</v>
      </c>
      <c r="N5356" s="26">
        <v>47087</v>
      </c>
      <c r="O5356" s="24"/>
      <c r="P5356" s="24" t="s">
        <v>3069</v>
      </c>
      <c r="Q5356" s="24" t="s">
        <v>3070</v>
      </c>
      <c r="R5356" s="24" t="s">
        <v>968</v>
      </c>
    </row>
    <row r="5357" spans="1:18" ht="53.4">
      <c r="A5357" s="24">
        <v>5356</v>
      </c>
      <c r="B5357" s="24" t="s">
        <v>17787</v>
      </c>
      <c r="C5357" s="29">
        <v>202644055430</v>
      </c>
      <c r="D5357" s="24" t="s">
        <v>39</v>
      </c>
      <c r="E5357" s="24" t="s">
        <v>17788</v>
      </c>
      <c r="F5357" s="24" t="s">
        <v>3165</v>
      </c>
      <c r="G5357" s="24" t="s">
        <v>3166</v>
      </c>
      <c r="H5357" s="25" t="s">
        <v>17789</v>
      </c>
      <c r="I5357" s="24"/>
      <c r="J5357" s="24" t="s">
        <v>3048</v>
      </c>
      <c r="K5357" s="26">
        <v>46113</v>
      </c>
      <c r="L5357" s="26">
        <v>45784</v>
      </c>
      <c r="M5357" s="26">
        <v>46142</v>
      </c>
      <c r="N5357" s="24"/>
      <c r="O5357" s="26">
        <v>46142</v>
      </c>
      <c r="P5357" s="24" t="s">
        <v>3321</v>
      </c>
      <c r="Q5357" s="24" t="s">
        <v>3322</v>
      </c>
      <c r="R5357" s="24" t="s">
        <v>988</v>
      </c>
    </row>
    <row r="5358" spans="1:18" ht="53.4">
      <c r="A5358" s="24">
        <v>5357</v>
      </c>
      <c r="B5358" s="24" t="s">
        <v>17790</v>
      </c>
      <c r="C5358" s="29">
        <v>202617054987</v>
      </c>
      <c r="D5358" s="24" t="s">
        <v>64</v>
      </c>
      <c r="E5358" s="24" t="s">
        <v>17791</v>
      </c>
      <c r="F5358" s="24" t="s">
        <v>3066</v>
      </c>
      <c r="G5358" s="24" t="s">
        <v>3067</v>
      </c>
      <c r="H5358" s="25" t="s">
        <v>17792</v>
      </c>
      <c r="I5358" s="24"/>
      <c r="J5358" s="24" t="s">
        <v>3048</v>
      </c>
      <c r="K5358" s="26">
        <v>46036</v>
      </c>
      <c r="L5358" s="26">
        <v>45460</v>
      </c>
      <c r="M5358" s="26">
        <v>46142</v>
      </c>
      <c r="N5358" s="24"/>
      <c r="O5358" s="26">
        <v>46142</v>
      </c>
      <c r="P5358" s="24" t="s">
        <v>3254</v>
      </c>
      <c r="Q5358" s="24" t="s">
        <v>3255</v>
      </c>
      <c r="R5358" s="24" t="s">
        <v>988</v>
      </c>
    </row>
    <row r="5359" spans="1:18" ht="66.599999999999994">
      <c r="A5359" s="24">
        <v>5358</v>
      </c>
      <c r="B5359" s="24" t="s">
        <v>2721</v>
      </c>
      <c r="C5359" s="29">
        <v>202621055233</v>
      </c>
      <c r="D5359" s="24" t="s">
        <v>499</v>
      </c>
      <c r="E5359" s="24" t="s">
        <v>649</v>
      </c>
      <c r="F5359" s="24" t="s">
        <v>3052</v>
      </c>
      <c r="G5359" s="24" t="s">
        <v>499</v>
      </c>
      <c r="H5359" s="25" t="s">
        <v>17793</v>
      </c>
      <c r="I5359" s="24" t="s">
        <v>3152</v>
      </c>
      <c r="J5359" s="24" t="s">
        <v>3048</v>
      </c>
      <c r="K5359" s="26">
        <v>46132</v>
      </c>
      <c r="L5359" s="26">
        <v>46142</v>
      </c>
      <c r="M5359" s="26">
        <v>46142</v>
      </c>
      <c r="N5359" s="26">
        <v>47087</v>
      </c>
      <c r="O5359" s="24"/>
      <c r="P5359" s="24" t="s">
        <v>5146</v>
      </c>
      <c r="Q5359" s="24" t="s">
        <v>5147</v>
      </c>
      <c r="R5359" s="24" t="s">
        <v>968</v>
      </c>
    </row>
    <row r="5360" spans="1:18" ht="53.4">
      <c r="A5360" s="24">
        <v>5359</v>
      </c>
      <c r="B5360" s="24" t="s">
        <v>17794</v>
      </c>
      <c r="C5360" s="29">
        <v>202617055356</v>
      </c>
      <c r="D5360" s="24" t="s">
        <v>586</v>
      </c>
      <c r="E5360" s="24" t="s">
        <v>17795</v>
      </c>
      <c r="F5360" s="24" t="s">
        <v>3091</v>
      </c>
      <c r="G5360" s="24" t="s">
        <v>17796</v>
      </c>
      <c r="H5360" s="25" t="s">
        <v>17797</v>
      </c>
      <c r="I5360" s="24"/>
      <c r="J5360" s="24" t="s">
        <v>3048</v>
      </c>
      <c r="K5360" s="26">
        <v>46134</v>
      </c>
      <c r="L5360" s="26">
        <v>45202</v>
      </c>
      <c r="M5360" s="26">
        <v>46142</v>
      </c>
      <c r="N5360" s="24"/>
      <c r="O5360" s="26">
        <v>46142</v>
      </c>
      <c r="P5360" s="24" t="s">
        <v>3109</v>
      </c>
      <c r="Q5360" s="24" t="s">
        <v>3110</v>
      </c>
      <c r="R5360" s="24" t="s">
        <v>988</v>
      </c>
    </row>
    <row r="5361" spans="1:18" ht="66.599999999999994">
      <c r="A5361" s="24">
        <v>5360</v>
      </c>
      <c r="B5361" s="24" t="s">
        <v>2722</v>
      </c>
      <c r="C5361" s="29">
        <v>202641055484</v>
      </c>
      <c r="D5361" s="24" t="s">
        <v>68</v>
      </c>
      <c r="E5361" s="24" t="s">
        <v>2723</v>
      </c>
      <c r="F5361" s="24" t="s">
        <v>3091</v>
      </c>
      <c r="G5361" s="24" t="s">
        <v>3559</v>
      </c>
      <c r="H5361" s="25" t="s">
        <v>17798</v>
      </c>
      <c r="I5361" s="24" t="s">
        <v>3152</v>
      </c>
      <c r="J5361" s="24" t="s">
        <v>3048</v>
      </c>
      <c r="K5361" s="26">
        <v>46142</v>
      </c>
      <c r="L5361" s="26">
        <v>46142</v>
      </c>
      <c r="M5361" s="26">
        <v>46142</v>
      </c>
      <c r="N5361" s="26">
        <v>47087</v>
      </c>
      <c r="O5361" s="24"/>
      <c r="P5361" s="24" t="s">
        <v>3093</v>
      </c>
      <c r="Q5361" s="24" t="s">
        <v>3094</v>
      </c>
      <c r="R5361" s="24" t="s">
        <v>968</v>
      </c>
    </row>
    <row r="5362" spans="1:18" ht="27">
      <c r="A5362" s="24">
        <v>5361</v>
      </c>
      <c r="B5362" s="24" t="s">
        <v>929</v>
      </c>
      <c r="C5362" s="29">
        <v>202614055281</v>
      </c>
      <c r="D5362" s="24" t="s">
        <v>74</v>
      </c>
      <c r="E5362" s="24" t="s">
        <v>930</v>
      </c>
      <c r="F5362" s="24" t="s">
        <v>3302</v>
      </c>
      <c r="G5362" s="24" t="s">
        <v>17799</v>
      </c>
      <c r="H5362" s="25" t="s">
        <v>17800</v>
      </c>
      <c r="I5362" s="24"/>
      <c r="J5362" s="24" t="s">
        <v>3048</v>
      </c>
      <c r="K5362" s="26">
        <v>46139</v>
      </c>
      <c r="L5362" s="26">
        <v>45777</v>
      </c>
      <c r="M5362" s="26">
        <v>46142</v>
      </c>
      <c r="N5362" s="26">
        <v>46721</v>
      </c>
      <c r="O5362" s="24"/>
      <c r="P5362" s="24" t="s">
        <v>3130</v>
      </c>
      <c r="Q5362" s="24" t="s">
        <v>3131</v>
      </c>
      <c r="R5362" s="24" t="s">
        <v>650</v>
      </c>
    </row>
    <row r="5363" spans="1:18" ht="40.200000000000003">
      <c r="A5363" s="24">
        <v>5362</v>
      </c>
      <c r="B5363" s="24" t="s">
        <v>17801</v>
      </c>
      <c r="C5363" s="29">
        <v>202647055387</v>
      </c>
      <c r="D5363" s="24" t="s">
        <v>40</v>
      </c>
      <c r="E5363" s="24" t="s">
        <v>17802</v>
      </c>
      <c r="F5363" s="24" t="s">
        <v>3091</v>
      </c>
      <c r="G5363" s="24" t="s">
        <v>4104</v>
      </c>
      <c r="H5363" s="25" t="s">
        <v>17803</v>
      </c>
      <c r="I5363" s="24"/>
      <c r="J5363" s="24" t="s">
        <v>3048</v>
      </c>
      <c r="K5363" s="26">
        <v>46134</v>
      </c>
      <c r="L5363" s="26">
        <v>45230</v>
      </c>
      <c r="M5363" s="26">
        <v>46142</v>
      </c>
      <c r="N5363" s="24"/>
      <c r="O5363" s="26">
        <v>46142</v>
      </c>
      <c r="P5363" s="24" t="s">
        <v>3404</v>
      </c>
      <c r="Q5363" s="24" t="s">
        <v>3405</v>
      </c>
      <c r="R5363" s="24" t="s">
        <v>988</v>
      </c>
    </row>
    <row r="5364" spans="1:18" ht="53.4">
      <c r="A5364" s="24">
        <v>5363</v>
      </c>
      <c r="B5364" s="24" t="s">
        <v>17804</v>
      </c>
      <c r="C5364" s="29">
        <v>202617054964</v>
      </c>
      <c r="D5364" s="24" t="s">
        <v>58</v>
      </c>
      <c r="E5364" s="24" t="s">
        <v>17805</v>
      </c>
      <c r="F5364" s="24" t="s">
        <v>3312</v>
      </c>
      <c r="G5364" s="24" t="s">
        <v>6499</v>
      </c>
      <c r="H5364" s="25" t="s">
        <v>17806</v>
      </c>
      <c r="I5364" s="24"/>
      <c r="J5364" s="24" t="s">
        <v>3048</v>
      </c>
      <c r="K5364" s="26">
        <v>46111</v>
      </c>
      <c r="L5364" s="26">
        <v>45204</v>
      </c>
      <c r="M5364" s="26">
        <v>46142</v>
      </c>
      <c r="N5364" s="24"/>
      <c r="O5364" s="26">
        <v>46142</v>
      </c>
      <c r="P5364" s="24" t="s">
        <v>3135</v>
      </c>
      <c r="Q5364" s="24" t="s">
        <v>3136</v>
      </c>
      <c r="R5364" s="24" t="s">
        <v>988</v>
      </c>
    </row>
    <row r="5365" spans="1:18" ht="53.4">
      <c r="A5365" s="24">
        <v>5364</v>
      </c>
      <c r="B5365" s="24" t="s">
        <v>17807</v>
      </c>
      <c r="C5365" s="29">
        <v>202641055307</v>
      </c>
      <c r="D5365" s="24" t="s">
        <v>135</v>
      </c>
      <c r="E5365" s="24" t="s">
        <v>17808</v>
      </c>
      <c r="F5365" s="24" t="s">
        <v>3045</v>
      </c>
      <c r="G5365" s="24" t="s">
        <v>3813</v>
      </c>
      <c r="H5365" s="25" t="s">
        <v>17809</v>
      </c>
      <c r="I5365" s="24" t="s">
        <v>23</v>
      </c>
      <c r="J5365" s="24" t="s">
        <v>3048</v>
      </c>
      <c r="K5365" s="26">
        <v>46118</v>
      </c>
      <c r="L5365" s="26">
        <v>46142</v>
      </c>
      <c r="M5365" s="26">
        <v>46142</v>
      </c>
      <c r="N5365" s="24"/>
      <c r="O5365" s="26">
        <v>46142</v>
      </c>
      <c r="P5365" s="24" t="s">
        <v>3215</v>
      </c>
      <c r="Q5365" s="24" t="s">
        <v>3216</v>
      </c>
      <c r="R5365" s="24" t="s">
        <v>988</v>
      </c>
    </row>
    <row r="5366" spans="1:18" ht="40.200000000000003">
      <c r="A5366" s="24">
        <v>5365</v>
      </c>
      <c r="B5366" s="24" t="s">
        <v>2724</v>
      </c>
      <c r="C5366" s="29">
        <v>202611055493</v>
      </c>
      <c r="D5366" s="24" t="s">
        <v>56</v>
      </c>
      <c r="E5366" s="24" t="s">
        <v>2725</v>
      </c>
      <c r="F5366" s="24" t="s">
        <v>3091</v>
      </c>
      <c r="G5366" s="24" t="s">
        <v>6462</v>
      </c>
      <c r="H5366" s="25" t="s">
        <v>17810</v>
      </c>
      <c r="I5366" s="24" t="s">
        <v>3152</v>
      </c>
      <c r="J5366" s="24" t="s">
        <v>3048</v>
      </c>
      <c r="K5366" s="26">
        <v>46142</v>
      </c>
      <c r="L5366" s="26">
        <v>46142</v>
      </c>
      <c r="M5366" s="26">
        <v>46142</v>
      </c>
      <c r="N5366" s="26">
        <v>47087</v>
      </c>
      <c r="O5366" s="24"/>
      <c r="P5366" s="24" t="s">
        <v>3079</v>
      </c>
      <c r="Q5366" s="24" t="s">
        <v>3080</v>
      </c>
      <c r="R5366" s="24" t="s">
        <v>968</v>
      </c>
    </row>
    <row r="5367" spans="1:18" ht="40.200000000000003">
      <c r="A5367" s="24">
        <v>5366</v>
      </c>
      <c r="B5367" s="24" t="s">
        <v>17811</v>
      </c>
      <c r="C5367" s="29">
        <v>202617055510</v>
      </c>
      <c r="D5367" s="24" t="s">
        <v>32</v>
      </c>
      <c r="E5367" s="24" t="s">
        <v>17812</v>
      </c>
      <c r="F5367" s="24" t="s">
        <v>3066</v>
      </c>
      <c r="G5367" s="24" t="s">
        <v>3067</v>
      </c>
      <c r="H5367" s="25" t="s">
        <v>17813</v>
      </c>
      <c r="I5367" s="24"/>
      <c r="J5367" s="24" t="s">
        <v>3048</v>
      </c>
      <c r="K5367" s="26">
        <v>46120</v>
      </c>
      <c r="L5367" s="26">
        <v>45321</v>
      </c>
      <c r="M5367" s="26">
        <v>46142</v>
      </c>
      <c r="N5367" s="24"/>
      <c r="O5367" s="26">
        <v>46142</v>
      </c>
      <c r="P5367" s="24" t="s">
        <v>3364</v>
      </c>
      <c r="Q5367" s="24" t="s">
        <v>3255</v>
      </c>
      <c r="R5367" s="24" t="s">
        <v>988</v>
      </c>
    </row>
    <row r="5368" spans="1:18" ht="27">
      <c r="A5368" s="24">
        <v>5367</v>
      </c>
      <c r="B5368" s="24" t="s">
        <v>17814</v>
      </c>
      <c r="C5368" s="29">
        <v>202617055085</v>
      </c>
      <c r="D5368" s="24" t="s">
        <v>144</v>
      </c>
      <c r="E5368" s="24" t="s">
        <v>17815</v>
      </c>
      <c r="F5368" s="24" t="s">
        <v>3059</v>
      </c>
      <c r="G5368" s="24" t="s">
        <v>5577</v>
      </c>
      <c r="H5368" s="25" t="s">
        <v>17816</v>
      </c>
      <c r="I5368" s="24"/>
      <c r="J5368" s="24" t="s">
        <v>3048</v>
      </c>
      <c r="K5368" s="26">
        <v>46113</v>
      </c>
      <c r="L5368" s="26">
        <v>45201</v>
      </c>
      <c r="M5368" s="26">
        <v>46142</v>
      </c>
      <c r="N5368" s="24"/>
      <c r="O5368" s="26">
        <v>46142</v>
      </c>
      <c r="P5368" s="24" t="s">
        <v>3695</v>
      </c>
      <c r="Q5368" s="24" t="s">
        <v>3085</v>
      </c>
      <c r="R5368" s="24" t="s">
        <v>988</v>
      </c>
    </row>
    <row r="5369" spans="1:18" ht="53.4">
      <c r="A5369" s="24">
        <v>5368</v>
      </c>
      <c r="B5369" s="24" t="s">
        <v>17817</v>
      </c>
      <c r="C5369" s="29">
        <v>202617055261</v>
      </c>
      <c r="D5369" s="24" t="s">
        <v>177</v>
      </c>
      <c r="E5369" s="24" t="s">
        <v>17818</v>
      </c>
      <c r="F5369" s="24" t="s">
        <v>3066</v>
      </c>
      <c r="G5369" s="24" t="s">
        <v>3067</v>
      </c>
      <c r="H5369" s="25" t="s">
        <v>17819</v>
      </c>
      <c r="I5369" s="24"/>
      <c r="J5369" s="24" t="s">
        <v>3048</v>
      </c>
      <c r="K5369" s="26">
        <v>46092</v>
      </c>
      <c r="L5369" s="26">
        <v>45406</v>
      </c>
      <c r="M5369" s="26">
        <v>46142</v>
      </c>
      <c r="N5369" s="24"/>
      <c r="O5369" s="26">
        <v>46142</v>
      </c>
      <c r="P5369" s="24" t="s">
        <v>3239</v>
      </c>
      <c r="Q5369" s="24" t="s">
        <v>3240</v>
      </c>
      <c r="R5369" s="24" t="s">
        <v>988</v>
      </c>
    </row>
    <row r="5370" spans="1:18" ht="53.4">
      <c r="A5370" s="24">
        <v>5369</v>
      </c>
      <c r="B5370" s="24" t="s">
        <v>17820</v>
      </c>
      <c r="C5370" s="29">
        <v>202647055143</v>
      </c>
      <c r="D5370" s="24" t="s">
        <v>223</v>
      </c>
      <c r="E5370" s="24" t="s">
        <v>17821</v>
      </c>
      <c r="F5370" s="24" t="s">
        <v>3177</v>
      </c>
      <c r="G5370" s="24" t="s">
        <v>17822</v>
      </c>
      <c r="H5370" s="25" t="s">
        <v>17823</v>
      </c>
      <c r="I5370" s="24"/>
      <c r="J5370" s="24" t="s">
        <v>3048</v>
      </c>
      <c r="K5370" s="26">
        <v>46050</v>
      </c>
      <c r="L5370" s="26">
        <v>45397</v>
      </c>
      <c r="M5370" s="26">
        <v>46142</v>
      </c>
      <c r="N5370" s="24"/>
      <c r="O5370" s="26">
        <v>46142</v>
      </c>
      <c r="P5370" s="24" t="s">
        <v>3335</v>
      </c>
      <c r="Q5370" s="24" t="s">
        <v>3336</v>
      </c>
      <c r="R5370" s="24" t="s">
        <v>988</v>
      </c>
    </row>
    <row r="5371" spans="1:18" ht="40.200000000000003">
      <c r="A5371" s="24">
        <v>5370</v>
      </c>
      <c r="B5371" s="24" t="s">
        <v>2726</v>
      </c>
      <c r="C5371" s="29">
        <v>202641055156</v>
      </c>
      <c r="D5371" s="24" t="s">
        <v>85</v>
      </c>
      <c r="E5371" s="24" t="s">
        <v>2727</v>
      </c>
      <c r="F5371" s="24" t="s">
        <v>3045</v>
      </c>
      <c r="G5371" s="24" t="s">
        <v>3559</v>
      </c>
      <c r="H5371" s="25" t="s">
        <v>17824</v>
      </c>
      <c r="I5371" s="24" t="s">
        <v>3152</v>
      </c>
      <c r="J5371" s="24" t="s">
        <v>3048</v>
      </c>
      <c r="K5371" s="26">
        <v>46112</v>
      </c>
      <c r="L5371" s="26">
        <v>46142</v>
      </c>
      <c r="M5371" s="26">
        <v>46142</v>
      </c>
      <c r="N5371" s="26">
        <v>47087</v>
      </c>
      <c r="O5371" s="24"/>
      <c r="P5371" s="24" t="s">
        <v>3254</v>
      </c>
      <c r="Q5371" s="24" t="s">
        <v>3255</v>
      </c>
      <c r="R5371" s="24" t="s">
        <v>968</v>
      </c>
    </row>
    <row r="5372" spans="1:18" ht="40.200000000000003">
      <c r="A5372" s="24">
        <v>5371</v>
      </c>
      <c r="B5372" s="24" t="s">
        <v>17825</v>
      </c>
      <c r="C5372" s="29">
        <v>202647055268</v>
      </c>
      <c r="D5372" s="24" t="s">
        <v>88</v>
      </c>
      <c r="E5372" s="24" t="s">
        <v>17826</v>
      </c>
      <c r="F5372" s="24" t="s">
        <v>3177</v>
      </c>
      <c r="G5372" s="24" t="s">
        <v>88</v>
      </c>
      <c r="H5372" s="25" t="s">
        <v>17827</v>
      </c>
      <c r="I5372" s="24"/>
      <c r="J5372" s="24" t="s">
        <v>3048</v>
      </c>
      <c r="K5372" s="26">
        <v>46134</v>
      </c>
      <c r="L5372" s="26">
        <v>45546</v>
      </c>
      <c r="M5372" s="26">
        <v>46142</v>
      </c>
      <c r="N5372" s="24"/>
      <c r="O5372" s="26">
        <v>46142</v>
      </c>
      <c r="P5372" s="24" t="s">
        <v>3149</v>
      </c>
      <c r="Q5372" s="24" t="s">
        <v>3150</v>
      </c>
      <c r="R5372" s="24" t="s">
        <v>988</v>
      </c>
    </row>
    <row r="5373" spans="1:18" ht="40.200000000000003">
      <c r="A5373" s="24">
        <v>5372</v>
      </c>
      <c r="B5373" s="24" t="s">
        <v>2728</v>
      </c>
      <c r="C5373" s="29">
        <v>202641055429</v>
      </c>
      <c r="D5373" s="24" t="s">
        <v>42</v>
      </c>
      <c r="E5373" s="24" t="s">
        <v>2729</v>
      </c>
      <c r="F5373" s="24" t="s">
        <v>3045</v>
      </c>
      <c r="G5373" s="24" t="s">
        <v>3559</v>
      </c>
      <c r="H5373" s="25" t="s">
        <v>17828</v>
      </c>
      <c r="I5373" s="24" t="s">
        <v>23</v>
      </c>
      <c r="J5373" s="24" t="s">
        <v>3048</v>
      </c>
      <c r="K5373" s="26">
        <v>46108</v>
      </c>
      <c r="L5373" s="26">
        <v>46142</v>
      </c>
      <c r="M5373" s="26">
        <v>46142</v>
      </c>
      <c r="N5373" s="26">
        <v>47087</v>
      </c>
      <c r="O5373" s="24"/>
      <c r="P5373" s="24" t="s">
        <v>3272</v>
      </c>
      <c r="Q5373" s="24" t="s">
        <v>3273</v>
      </c>
      <c r="R5373" s="24" t="s">
        <v>974</v>
      </c>
    </row>
    <row r="5374" spans="1:18" ht="40.200000000000003">
      <c r="A5374" s="24">
        <v>5373</v>
      </c>
      <c r="B5374" s="24" t="s">
        <v>17829</v>
      </c>
      <c r="C5374" s="29">
        <v>202647055266</v>
      </c>
      <c r="D5374" s="24" t="s">
        <v>31</v>
      </c>
      <c r="E5374" s="24" t="s">
        <v>17830</v>
      </c>
      <c r="F5374" s="24" t="s">
        <v>3091</v>
      </c>
      <c r="G5374" s="24" t="s">
        <v>31</v>
      </c>
      <c r="H5374" s="25" t="s">
        <v>17831</v>
      </c>
      <c r="I5374" s="24"/>
      <c r="J5374" s="24" t="s">
        <v>3048</v>
      </c>
      <c r="K5374" s="26">
        <v>46136</v>
      </c>
      <c r="L5374" s="26">
        <v>46142</v>
      </c>
      <c r="M5374" s="26">
        <v>46142</v>
      </c>
      <c r="N5374" s="24"/>
      <c r="O5374" s="26">
        <v>46142</v>
      </c>
      <c r="P5374" s="24" t="s">
        <v>3352</v>
      </c>
      <c r="Q5374" s="24" t="s">
        <v>3216</v>
      </c>
      <c r="R5374" s="24" t="s">
        <v>988</v>
      </c>
    </row>
    <row r="5375" spans="1:18" ht="27">
      <c r="A5375" s="24">
        <v>5374</v>
      </c>
      <c r="B5375" s="24" t="s">
        <v>17832</v>
      </c>
      <c r="C5375" s="29">
        <v>202647055172</v>
      </c>
      <c r="D5375" s="24" t="s">
        <v>31</v>
      </c>
      <c r="E5375" s="24" t="s">
        <v>17833</v>
      </c>
      <c r="F5375" s="24" t="s">
        <v>3091</v>
      </c>
      <c r="G5375" s="24" t="s">
        <v>31</v>
      </c>
      <c r="H5375" s="25" t="s">
        <v>17834</v>
      </c>
      <c r="I5375" s="24"/>
      <c r="J5375" s="24" t="s">
        <v>3048</v>
      </c>
      <c r="K5375" s="26">
        <v>46136</v>
      </c>
      <c r="L5375" s="26">
        <v>46142</v>
      </c>
      <c r="M5375" s="26">
        <v>46142</v>
      </c>
      <c r="N5375" s="24"/>
      <c r="O5375" s="26">
        <v>46142</v>
      </c>
      <c r="P5375" s="24" t="s">
        <v>3215</v>
      </c>
      <c r="Q5375" s="24" t="s">
        <v>3216</v>
      </c>
      <c r="R5375" s="24" t="s">
        <v>988</v>
      </c>
    </row>
    <row r="5376" spans="1:18" ht="40.200000000000003">
      <c r="A5376" s="24">
        <v>5375</v>
      </c>
      <c r="B5376" s="24" t="s">
        <v>17835</v>
      </c>
      <c r="C5376" s="29">
        <v>202647055350</v>
      </c>
      <c r="D5376" s="24" t="s">
        <v>31</v>
      </c>
      <c r="E5376" s="24" t="s">
        <v>17836</v>
      </c>
      <c r="F5376" s="24" t="s">
        <v>3091</v>
      </c>
      <c r="G5376" s="24" t="s">
        <v>31</v>
      </c>
      <c r="H5376" s="25" t="s">
        <v>17837</v>
      </c>
      <c r="I5376" s="24"/>
      <c r="J5376" s="24" t="s">
        <v>3048</v>
      </c>
      <c r="K5376" s="26">
        <v>46136</v>
      </c>
      <c r="L5376" s="26">
        <v>45296</v>
      </c>
      <c r="M5376" s="26">
        <v>46142</v>
      </c>
      <c r="N5376" s="24"/>
      <c r="O5376" s="26">
        <v>46142</v>
      </c>
      <c r="P5376" s="24" t="s">
        <v>5146</v>
      </c>
      <c r="Q5376" s="24" t="s">
        <v>5147</v>
      </c>
      <c r="R5376" s="24" t="s">
        <v>988</v>
      </c>
    </row>
    <row r="5377" spans="1:18" ht="53.4">
      <c r="A5377" s="24">
        <v>5376</v>
      </c>
      <c r="B5377" s="24" t="s">
        <v>17838</v>
      </c>
      <c r="C5377" s="29">
        <v>202617055287</v>
      </c>
      <c r="D5377" s="24" t="s">
        <v>34</v>
      </c>
      <c r="E5377" s="24" t="s">
        <v>17839</v>
      </c>
      <c r="F5377" s="24" t="s">
        <v>3066</v>
      </c>
      <c r="G5377" s="24" t="s">
        <v>3067</v>
      </c>
      <c r="H5377" s="25" t="s">
        <v>17840</v>
      </c>
      <c r="I5377" s="24"/>
      <c r="J5377" s="24" t="s">
        <v>3048</v>
      </c>
      <c r="K5377" s="26">
        <v>46134</v>
      </c>
      <c r="L5377" s="26">
        <v>45282</v>
      </c>
      <c r="M5377" s="26">
        <v>46142</v>
      </c>
      <c r="N5377" s="24"/>
      <c r="O5377" s="26">
        <v>46143</v>
      </c>
      <c r="P5377" s="24" t="s">
        <v>3294</v>
      </c>
      <c r="Q5377" s="24" t="s">
        <v>3295</v>
      </c>
      <c r="R5377" s="24" t="s">
        <v>988</v>
      </c>
    </row>
    <row r="5378" spans="1:18" ht="53.4">
      <c r="A5378" s="24">
        <v>5377</v>
      </c>
      <c r="B5378" s="24" t="s">
        <v>17841</v>
      </c>
      <c r="C5378" s="29">
        <v>202617055270</v>
      </c>
      <c r="D5378" s="24" t="s">
        <v>34</v>
      </c>
      <c r="E5378" s="24" t="s">
        <v>17842</v>
      </c>
      <c r="F5378" s="24" t="s">
        <v>3066</v>
      </c>
      <c r="G5378" s="24" t="s">
        <v>3067</v>
      </c>
      <c r="H5378" s="25" t="s">
        <v>17843</v>
      </c>
      <c r="I5378" s="24"/>
      <c r="J5378" s="24" t="s">
        <v>3048</v>
      </c>
      <c r="K5378" s="26">
        <v>46128</v>
      </c>
      <c r="L5378" s="26">
        <v>45230</v>
      </c>
      <c r="M5378" s="26">
        <v>46142</v>
      </c>
      <c r="N5378" s="24"/>
      <c r="O5378" s="26">
        <v>46142</v>
      </c>
      <c r="P5378" s="24" t="s">
        <v>3069</v>
      </c>
      <c r="Q5378" s="24" t="s">
        <v>3070</v>
      </c>
      <c r="R5378" s="24" t="s">
        <v>988</v>
      </c>
    </row>
    <row r="5379" spans="1:18" ht="40.200000000000003">
      <c r="A5379" s="24">
        <v>5378</v>
      </c>
      <c r="B5379" s="24" t="s">
        <v>17844</v>
      </c>
      <c r="C5379" s="29">
        <v>202617055471</v>
      </c>
      <c r="D5379" s="24" t="s">
        <v>34</v>
      </c>
      <c r="E5379" s="24" t="s">
        <v>17845</v>
      </c>
      <c r="F5379" s="24" t="s">
        <v>3066</v>
      </c>
      <c r="G5379" s="24" t="s">
        <v>3067</v>
      </c>
      <c r="H5379" s="25" t="s">
        <v>17846</v>
      </c>
      <c r="I5379" s="24"/>
      <c r="J5379" s="24" t="s">
        <v>3048</v>
      </c>
      <c r="K5379" s="26">
        <v>46126</v>
      </c>
      <c r="L5379" s="26">
        <v>45229</v>
      </c>
      <c r="M5379" s="26">
        <v>46142</v>
      </c>
      <c r="N5379" s="24"/>
      <c r="O5379" s="26">
        <v>46142</v>
      </c>
      <c r="P5379" s="24" t="s">
        <v>3272</v>
      </c>
      <c r="Q5379" s="24" t="s">
        <v>3273</v>
      </c>
      <c r="R5379" s="24" t="s">
        <v>988</v>
      </c>
    </row>
    <row r="5380" spans="1:18" ht="27">
      <c r="A5380" s="24">
        <v>5379</v>
      </c>
      <c r="B5380" s="24" t="s">
        <v>17847</v>
      </c>
      <c r="C5380" s="29">
        <v>202617055667</v>
      </c>
      <c r="D5380" s="24" t="s">
        <v>523</v>
      </c>
      <c r="E5380" s="24" t="s">
        <v>17848</v>
      </c>
      <c r="F5380" s="24" t="s">
        <v>3165</v>
      </c>
      <c r="G5380" s="24" t="s">
        <v>17849</v>
      </c>
      <c r="H5380" s="25" t="s">
        <v>17850</v>
      </c>
      <c r="I5380" s="24"/>
      <c r="J5380" s="24" t="s">
        <v>3048</v>
      </c>
      <c r="K5380" s="26">
        <v>46141</v>
      </c>
      <c r="L5380" s="26">
        <v>45243</v>
      </c>
      <c r="M5380" s="26">
        <v>46143</v>
      </c>
      <c r="N5380" s="24"/>
      <c r="O5380" s="26">
        <v>46143</v>
      </c>
      <c r="P5380" s="24" t="s">
        <v>3049</v>
      </c>
      <c r="Q5380" s="24" t="s">
        <v>3050</v>
      </c>
      <c r="R5380" s="24" t="s">
        <v>988</v>
      </c>
    </row>
    <row r="5381" spans="1:18" ht="66.599999999999994">
      <c r="A5381" s="24">
        <v>5380</v>
      </c>
      <c r="B5381" s="24" t="s">
        <v>17851</v>
      </c>
      <c r="C5381" s="29">
        <v>202617055669</v>
      </c>
      <c r="D5381" s="24" t="s">
        <v>141</v>
      </c>
      <c r="E5381" s="24" t="s">
        <v>17852</v>
      </c>
      <c r="F5381" s="24" t="s">
        <v>3208</v>
      </c>
      <c r="G5381" s="24" t="s">
        <v>17853</v>
      </c>
      <c r="H5381" s="25" t="s">
        <v>17854</v>
      </c>
      <c r="I5381" s="24"/>
      <c r="J5381" s="24" t="s">
        <v>3048</v>
      </c>
      <c r="K5381" s="26">
        <v>46112</v>
      </c>
      <c r="L5381" s="26">
        <v>45205</v>
      </c>
      <c r="M5381" s="26">
        <v>46143</v>
      </c>
      <c r="N5381" s="24"/>
      <c r="O5381" s="26">
        <v>46143</v>
      </c>
      <c r="P5381" s="24" t="s">
        <v>3315</v>
      </c>
      <c r="Q5381" s="24" t="s">
        <v>3316</v>
      </c>
      <c r="R5381" s="24" t="s">
        <v>988</v>
      </c>
    </row>
    <row r="5382" spans="1:18" ht="53.4">
      <c r="A5382" s="24">
        <v>5381</v>
      </c>
      <c r="B5382" s="24" t="s">
        <v>17855</v>
      </c>
      <c r="C5382" s="29">
        <v>202617055766</v>
      </c>
      <c r="D5382" s="24" t="s">
        <v>64</v>
      </c>
      <c r="E5382" s="24" t="s">
        <v>17856</v>
      </c>
      <c r="F5382" s="24" t="s">
        <v>3066</v>
      </c>
      <c r="G5382" s="24" t="s">
        <v>3067</v>
      </c>
      <c r="H5382" s="25" t="s">
        <v>17857</v>
      </c>
      <c r="I5382" s="24"/>
      <c r="J5382" s="24" t="s">
        <v>3048</v>
      </c>
      <c r="K5382" s="26">
        <v>45946</v>
      </c>
      <c r="L5382" s="26">
        <v>45251</v>
      </c>
      <c r="M5382" s="26">
        <v>46143</v>
      </c>
      <c r="N5382" s="24"/>
      <c r="O5382" s="26">
        <v>46143</v>
      </c>
      <c r="P5382" s="24" t="s">
        <v>3173</v>
      </c>
      <c r="Q5382" s="24" t="s">
        <v>3174</v>
      </c>
      <c r="R5382" s="24" t="s">
        <v>988</v>
      </c>
    </row>
    <row r="5383" spans="1:18" ht="53.4">
      <c r="A5383" s="24">
        <v>5382</v>
      </c>
      <c r="B5383" s="24" t="s">
        <v>17858</v>
      </c>
      <c r="C5383" s="29">
        <v>202647055686</v>
      </c>
      <c r="D5383" s="24" t="s">
        <v>120</v>
      </c>
      <c r="E5383" s="24" t="s">
        <v>17859</v>
      </c>
      <c r="F5383" s="24" t="s">
        <v>3091</v>
      </c>
      <c r="G5383" s="24" t="s">
        <v>13938</v>
      </c>
      <c r="H5383" s="25" t="s">
        <v>17860</v>
      </c>
      <c r="I5383" s="24"/>
      <c r="J5383" s="24" t="s">
        <v>3048</v>
      </c>
      <c r="K5383" s="26">
        <v>46101</v>
      </c>
      <c r="L5383" s="26">
        <v>45202</v>
      </c>
      <c r="M5383" s="26">
        <v>46143</v>
      </c>
      <c r="N5383" s="24"/>
      <c r="O5383" s="26">
        <v>46143</v>
      </c>
      <c r="P5383" s="24" t="s">
        <v>3388</v>
      </c>
      <c r="Q5383" s="24" t="s">
        <v>3389</v>
      </c>
      <c r="R5383" s="24" t="s">
        <v>988</v>
      </c>
    </row>
    <row r="5384" spans="1:18" ht="40.200000000000003">
      <c r="A5384" s="24">
        <v>5383</v>
      </c>
      <c r="B5384" s="24" t="s">
        <v>2730</v>
      </c>
      <c r="C5384" s="29">
        <v>202641055608</v>
      </c>
      <c r="D5384" s="24" t="s">
        <v>37</v>
      </c>
      <c r="E5384" s="24" t="s">
        <v>2731</v>
      </c>
      <c r="F5384" s="24" t="s">
        <v>3059</v>
      </c>
      <c r="G5384" s="24" t="s">
        <v>3330</v>
      </c>
      <c r="H5384" s="25" t="s">
        <v>17861</v>
      </c>
      <c r="I5384" s="24" t="s">
        <v>23</v>
      </c>
      <c r="J5384" s="24" t="s">
        <v>3048</v>
      </c>
      <c r="K5384" s="26">
        <v>46094</v>
      </c>
      <c r="L5384" s="26">
        <v>46143</v>
      </c>
      <c r="M5384" s="26">
        <v>46143</v>
      </c>
      <c r="N5384" s="26">
        <v>47088</v>
      </c>
      <c r="O5384" s="24"/>
      <c r="P5384" s="24" t="s">
        <v>3204</v>
      </c>
      <c r="Q5384" s="24" t="s">
        <v>3205</v>
      </c>
      <c r="R5384" s="24" t="s">
        <v>974</v>
      </c>
    </row>
    <row r="5385" spans="1:18" ht="27">
      <c r="A5385" s="24">
        <v>5384</v>
      </c>
      <c r="B5385" s="24" t="s">
        <v>17862</v>
      </c>
      <c r="C5385" s="29">
        <v>202617055674</v>
      </c>
      <c r="D5385" s="24" t="s">
        <v>460</v>
      </c>
      <c r="E5385" s="24" t="s">
        <v>17863</v>
      </c>
      <c r="F5385" s="24" t="s">
        <v>3091</v>
      </c>
      <c r="G5385" s="24" t="s">
        <v>17864</v>
      </c>
      <c r="H5385" s="25" t="s">
        <v>17865</v>
      </c>
      <c r="I5385" s="24"/>
      <c r="J5385" s="24" t="s">
        <v>3048</v>
      </c>
      <c r="K5385" s="26">
        <v>46108</v>
      </c>
      <c r="L5385" s="26">
        <v>45205</v>
      </c>
      <c r="M5385" s="26">
        <v>46143</v>
      </c>
      <c r="N5385" s="24"/>
      <c r="O5385" s="26">
        <v>46143</v>
      </c>
      <c r="P5385" s="24" t="s">
        <v>3315</v>
      </c>
      <c r="Q5385" s="24" t="s">
        <v>3316</v>
      </c>
      <c r="R5385" s="24" t="s">
        <v>988</v>
      </c>
    </row>
    <row r="5386" spans="1:18" ht="27">
      <c r="A5386" s="24">
        <v>5385</v>
      </c>
      <c r="B5386" s="24" t="s">
        <v>17866</v>
      </c>
      <c r="C5386" s="29">
        <v>202647055695</v>
      </c>
      <c r="D5386" s="24" t="s">
        <v>139</v>
      </c>
      <c r="E5386" s="24" t="s">
        <v>17867</v>
      </c>
      <c r="F5386" s="24" t="s">
        <v>4009</v>
      </c>
      <c r="G5386" s="24" t="s">
        <v>17868</v>
      </c>
      <c r="H5386" s="25" t="s">
        <v>17869</v>
      </c>
      <c r="I5386" s="24"/>
      <c r="J5386" s="24" t="s">
        <v>3048</v>
      </c>
      <c r="K5386" s="26">
        <v>46105</v>
      </c>
      <c r="L5386" s="26">
        <v>45202</v>
      </c>
      <c r="M5386" s="26">
        <v>46143</v>
      </c>
      <c r="N5386" s="24"/>
      <c r="O5386" s="26">
        <v>46143</v>
      </c>
      <c r="P5386" s="24" t="s">
        <v>3414</v>
      </c>
      <c r="Q5386" s="24" t="s">
        <v>3415</v>
      </c>
      <c r="R5386" s="24" t="s">
        <v>988</v>
      </c>
    </row>
    <row r="5387" spans="1:18" ht="40.200000000000003">
      <c r="A5387" s="24">
        <v>5386</v>
      </c>
      <c r="B5387" s="24" t="s">
        <v>2732</v>
      </c>
      <c r="C5387" s="29">
        <v>202611055718</v>
      </c>
      <c r="D5387" s="24" t="s">
        <v>167</v>
      </c>
      <c r="E5387" s="24" t="s">
        <v>2733</v>
      </c>
      <c r="F5387" s="24" t="s">
        <v>3091</v>
      </c>
      <c r="G5387" s="24" t="s">
        <v>3728</v>
      </c>
      <c r="H5387" s="25" t="s">
        <v>17870</v>
      </c>
      <c r="I5387" s="24" t="s">
        <v>23</v>
      </c>
      <c r="J5387" s="24" t="s">
        <v>3048</v>
      </c>
      <c r="K5387" s="26">
        <v>46141</v>
      </c>
      <c r="L5387" s="26">
        <v>46143</v>
      </c>
      <c r="M5387" s="26">
        <v>46143</v>
      </c>
      <c r="N5387" s="26">
        <v>47088</v>
      </c>
      <c r="O5387" s="24"/>
      <c r="P5387" s="24" t="s">
        <v>4109</v>
      </c>
      <c r="Q5387" s="24" t="s">
        <v>3683</v>
      </c>
      <c r="R5387" s="24" t="s">
        <v>974</v>
      </c>
    </row>
    <row r="5388" spans="1:18" ht="40.200000000000003">
      <c r="A5388" s="24">
        <v>5387</v>
      </c>
      <c r="B5388" s="24" t="s">
        <v>2734</v>
      </c>
      <c r="C5388" s="29">
        <v>202611055855</v>
      </c>
      <c r="D5388" s="24" t="s">
        <v>35</v>
      </c>
      <c r="E5388" s="24" t="s">
        <v>2735</v>
      </c>
      <c r="F5388" s="24" t="s">
        <v>3091</v>
      </c>
      <c r="G5388" s="24" t="s">
        <v>3213</v>
      </c>
      <c r="H5388" s="25" t="s">
        <v>17871</v>
      </c>
      <c r="I5388" s="24" t="s">
        <v>3152</v>
      </c>
      <c r="J5388" s="24" t="s">
        <v>3048</v>
      </c>
      <c r="K5388" s="26">
        <v>46143</v>
      </c>
      <c r="L5388" s="26">
        <v>46143</v>
      </c>
      <c r="M5388" s="26">
        <v>46143</v>
      </c>
      <c r="N5388" s="26">
        <v>47088</v>
      </c>
      <c r="O5388" s="24"/>
      <c r="P5388" s="24" t="s">
        <v>3634</v>
      </c>
      <c r="Q5388" s="24" t="s">
        <v>3322</v>
      </c>
      <c r="R5388" s="24" t="s">
        <v>968</v>
      </c>
    </row>
    <row r="5389" spans="1:18" ht="40.200000000000003">
      <c r="A5389" s="24">
        <v>5388</v>
      </c>
      <c r="B5389" s="24" t="s">
        <v>17872</v>
      </c>
      <c r="C5389" s="29">
        <v>202617055733</v>
      </c>
      <c r="D5389" s="24" t="s">
        <v>210</v>
      </c>
      <c r="E5389" s="24" t="s">
        <v>17873</v>
      </c>
      <c r="F5389" s="24" t="s">
        <v>3059</v>
      </c>
      <c r="G5389" s="24" t="s">
        <v>17874</v>
      </c>
      <c r="H5389" s="25" t="s">
        <v>17875</v>
      </c>
      <c r="I5389" s="24"/>
      <c r="J5389" s="24" t="s">
        <v>3048</v>
      </c>
      <c r="K5389" s="26">
        <v>46126</v>
      </c>
      <c r="L5389" s="26">
        <v>46143</v>
      </c>
      <c r="M5389" s="26">
        <v>46143</v>
      </c>
      <c r="N5389" s="24"/>
      <c r="O5389" s="26">
        <v>46143</v>
      </c>
      <c r="P5389" s="24" t="s">
        <v>8482</v>
      </c>
      <c r="Q5389" s="24" t="s">
        <v>8483</v>
      </c>
      <c r="R5389" s="24" t="s">
        <v>988</v>
      </c>
    </row>
    <row r="5390" spans="1:18" ht="40.200000000000003">
      <c r="A5390" s="24">
        <v>5389</v>
      </c>
      <c r="B5390" s="24" t="s">
        <v>2736</v>
      </c>
      <c r="C5390" s="29">
        <v>202641055598</v>
      </c>
      <c r="D5390" s="24" t="s">
        <v>42</v>
      </c>
      <c r="E5390" s="24" t="s">
        <v>2737</v>
      </c>
      <c r="F5390" s="24" t="s">
        <v>3045</v>
      </c>
      <c r="G5390" s="24" t="s">
        <v>3252</v>
      </c>
      <c r="H5390" s="25" t="s">
        <v>17876</v>
      </c>
      <c r="I5390" s="24" t="s">
        <v>3152</v>
      </c>
      <c r="J5390" s="24" t="s">
        <v>3048</v>
      </c>
      <c r="K5390" s="26">
        <v>46142</v>
      </c>
      <c r="L5390" s="26">
        <v>46143</v>
      </c>
      <c r="M5390" s="26">
        <v>46143</v>
      </c>
      <c r="N5390" s="26">
        <v>47088</v>
      </c>
      <c r="O5390" s="24"/>
      <c r="P5390" s="24" t="s">
        <v>3114</v>
      </c>
      <c r="Q5390" s="24" t="s">
        <v>3094</v>
      </c>
      <c r="R5390" s="24" t="s">
        <v>968</v>
      </c>
    </row>
    <row r="5391" spans="1:18" ht="27">
      <c r="A5391" s="24">
        <v>5390</v>
      </c>
      <c r="B5391" s="24" t="s">
        <v>17877</v>
      </c>
      <c r="C5391" s="29">
        <v>202617055762</v>
      </c>
      <c r="D5391" s="24" t="s">
        <v>81</v>
      </c>
      <c r="E5391" s="24" t="s">
        <v>17878</v>
      </c>
      <c r="F5391" s="24" t="s">
        <v>3066</v>
      </c>
      <c r="G5391" s="24" t="s">
        <v>3319</v>
      </c>
      <c r="H5391" s="25" t="s">
        <v>17879</v>
      </c>
      <c r="I5391" s="24"/>
      <c r="J5391" s="24" t="s">
        <v>3048</v>
      </c>
      <c r="K5391" s="26">
        <v>46133</v>
      </c>
      <c r="L5391" s="26">
        <v>45240</v>
      </c>
      <c r="M5391" s="26">
        <v>46143</v>
      </c>
      <c r="N5391" s="24"/>
      <c r="O5391" s="26">
        <v>46143</v>
      </c>
      <c r="P5391" s="24" t="s">
        <v>3682</v>
      </c>
      <c r="Q5391" s="24" t="s">
        <v>3683</v>
      </c>
      <c r="R5391" s="24" t="s">
        <v>988</v>
      </c>
    </row>
    <row r="5392" spans="1:18" ht="66.599999999999994">
      <c r="A5392" s="24">
        <v>5391</v>
      </c>
      <c r="B5392" s="24" t="s">
        <v>945</v>
      </c>
      <c r="C5392" s="29">
        <v>202644055778</v>
      </c>
      <c r="D5392" s="24" t="s">
        <v>60</v>
      </c>
      <c r="E5392" s="24" t="s">
        <v>946</v>
      </c>
      <c r="F5392" s="24" t="s">
        <v>3059</v>
      </c>
      <c r="G5392" s="24" t="s">
        <v>4375</v>
      </c>
      <c r="H5392" s="25" t="s">
        <v>17880</v>
      </c>
      <c r="I5392" s="24"/>
      <c r="J5392" s="24" t="s">
        <v>3048</v>
      </c>
      <c r="K5392" s="26">
        <v>46136</v>
      </c>
      <c r="L5392" s="26">
        <v>45796</v>
      </c>
      <c r="M5392" s="26">
        <v>46143</v>
      </c>
      <c r="N5392" s="26">
        <v>46740</v>
      </c>
      <c r="O5392" s="24"/>
      <c r="P5392" s="24" t="s">
        <v>3893</v>
      </c>
      <c r="Q5392" s="24" t="s">
        <v>3894</v>
      </c>
      <c r="R5392" s="24" t="s">
        <v>650</v>
      </c>
    </row>
    <row r="5393" spans="1:18" ht="66.599999999999994">
      <c r="A5393" s="24">
        <v>5392</v>
      </c>
      <c r="B5393" s="24" t="s">
        <v>17881</v>
      </c>
      <c r="C5393" s="29">
        <v>202617055572</v>
      </c>
      <c r="D5393" s="24" t="s">
        <v>34</v>
      </c>
      <c r="E5393" s="24" t="s">
        <v>17882</v>
      </c>
      <c r="F5393" s="24" t="s">
        <v>3066</v>
      </c>
      <c r="G5393" s="24" t="s">
        <v>3067</v>
      </c>
      <c r="H5393" s="25" t="s">
        <v>17883</v>
      </c>
      <c r="I5393" s="24"/>
      <c r="J5393" s="24" t="s">
        <v>3048</v>
      </c>
      <c r="K5393" s="26">
        <v>46126</v>
      </c>
      <c r="L5393" s="26">
        <v>45261</v>
      </c>
      <c r="M5393" s="26">
        <v>46143</v>
      </c>
      <c r="N5393" s="24"/>
      <c r="O5393" s="26">
        <v>46143</v>
      </c>
      <c r="P5393" s="24" t="s">
        <v>3364</v>
      </c>
      <c r="Q5393" s="24" t="s">
        <v>3255</v>
      </c>
      <c r="R5393" s="24" t="s">
        <v>988</v>
      </c>
    </row>
    <row r="5394" spans="1:18" ht="40.200000000000003">
      <c r="A5394" s="24">
        <v>5393</v>
      </c>
      <c r="B5394" s="24" t="s">
        <v>17884</v>
      </c>
      <c r="C5394" s="29">
        <v>202647055641</v>
      </c>
      <c r="D5394" s="24" t="s">
        <v>34</v>
      </c>
      <c r="E5394" s="24" t="s">
        <v>17885</v>
      </c>
      <c r="F5394" s="24" t="s">
        <v>3066</v>
      </c>
      <c r="G5394" s="24" t="s">
        <v>3067</v>
      </c>
      <c r="H5394" s="25" t="s">
        <v>17886</v>
      </c>
      <c r="I5394" s="24"/>
      <c r="J5394" s="24" t="s">
        <v>3048</v>
      </c>
      <c r="K5394" s="26">
        <v>46122</v>
      </c>
      <c r="L5394" s="26">
        <v>45231</v>
      </c>
      <c r="M5394" s="26">
        <v>46143</v>
      </c>
      <c r="N5394" s="24"/>
      <c r="O5394" s="26">
        <v>46143</v>
      </c>
      <c r="P5394" s="24" t="s">
        <v>3192</v>
      </c>
      <c r="Q5394" s="24" t="s">
        <v>3193</v>
      </c>
      <c r="R5394" s="24" t="s">
        <v>988</v>
      </c>
    </row>
    <row r="5395" spans="1:18" ht="66.599999999999994">
      <c r="A5395" s="24">
        <v>5394</v>
      </c>
      <c r="B5395" s="24" t="s">
        <v>2738</v>
      </c>
      <c r="C5395" s="29">
        <v>202641055611</v>
      </c>
      <c r="D5395" s="24" t="s">
        <v>31</v>
      </c>
      <c r="E5395" s="24" t="s">
        <v>2739</v>
      </c>
      <c r="F5395" s="24" t="s">
        <v>3091</v>
      </c>
      <c r="G5395" s="24" t="s">
        <v>31</v>
      </c>
      <c r="H5395" s="25" t="s">
        <v>17887</v>
      </c>
      <c r="I5395" s="24" t="s">
        <v>3152</v>
      </c>
      <c r="J5395" s="24" t="s">
        <v>3048</v>
      </c>
      <c r="K5395" s="26">
        <v>46142</v>
      </c>
      <c r="L5395" s="26">
        <v>46143</v>
      </c>
      <c r="M5395" s="26">
        <v>46143</v>
      </c>
      <c r="N5395" s="26">
        <v>47088</v>
      </c>
      <c r="O5395" s="24"/>
      <c r="P5395" s="24" t="s">
        <v>3908</v>
      </c>
      <c r="Q5395" s="24" t="s">
        <v>3193</v>
      </c>
      <c r="R5395" s="24" t="s">
        <v>968</v>
      </c>
    </row>
    <row r="5396" spans="1:18" ht="27">
      <c r="A5396" s="24">
        <v>5395</v>
      </c>
      <c r="B5396" s="24" t="s">
        <v>17888</v>
      </c>
      <c r="C5396" s="29">
        <v>202617055622</v>
      </c>
      <c r="D5396" s="24" t="s">
        <v>31</v>
      </c>
      <c r="E5396" s="24" t="s">
        <v>17889</v>
      </c>
      <c r="F5396" s="24" t="s">
        <v>3091</v>
      </c>
      <c r="G5396" s="24" t="s">
        <v>31</v>
      </c>
      <c r="H5396" s="25" t="s">
        <v>17890</v>
      </c>
      <c r="I5396" s="24"/>
      <c r="J5396" s="24" t="s">
        <v>3048</v>
      </c>
      <c r="K5396" s="26">
        <v>46142</v>
      </c>
      <c r="L5396" s="26">
        <v>46143</v>
      </c>
      <c r="M5396" s="26">
        <v>46143</v>
      </c>
      <c r="N5396" s="24"/>
      <c r="O5396" s="26">
        <v>46143</v>
      </c>
      <c r="P5396" s="24" t="s">
        <v>3114</v>
      </c>
      <c r="Q5396" s="24" t="s">
        <v>3094</v>
      </c>
      <c r="R5396" s="24" t="s">
        <v>988</v>
      </c>
    </row>
    <row r="5397" spans="1:18" ht="40.200000000000003">
      <c r="A5397" s="24">
        <v>5396</v>
      </c>
      <c r="B5397" s="24" t="s">
        <v>17891</v>
      </c>
      <c r="C5397" s="29">
        <v>202617056051</v>
      </c>
      <c r="D5397" s="24" t="s">
        <v>301</v>
      </c>
      <c r="E5397" s="24" t="s">
        <v>17892</v>
      </c>
      <c r="F5397" s="24" t="s">
        <v>3091</v>
      </c>
      <c r="G5397" s="24" t="s">
        <v>3252</v>
      </c>
      <c r="H5397" s="25" t="s">
        <v>17893</v>
      </c>
      <c r="I5397" s="24"/>
      <c r="J5397" s="24" t="s">
        <v>3048</v>
      </c>
      <c r="K5397" s="26">
        <v>46118</v>
      </c>
      <c r="L5397" s="26">
        <v>45295</v>
      </c>
      <c r="M5397" s="26">
        <v>46144</v>
      </c>
      <c r="N5397" s="24"/>
      <c r="O5397" s="26">
        <v>46144</v>
      </c>
      <c r="P5397" s="24" t="s">
        <v>3289</v>
      </c>
      <c r="Q5397" s="24" t="s">
        <v>3290</v>
      </c>
      <c r="R5397" s="24" t="s">
        <v>988</v>
      </c>
    </row>
    <row r="5398" spans="1:18" ht="53.4">
      <c r="A5398" s="24">
        <v>5397</v>
      </c>
      <c r="B5398" s="24" t="s">
        <v>17894</v>
      </c>
      <c r="C5398" s="29">
        <v>202617055964</v>
      </c>
      <c r="D5398" s="24" t="s">
        <v>31</v>
      </c>
      <c r="E5398" s="24" t="s">
        <v>17895</v>
      </c>
      <c r="F5398" s="24" t="s">
        <v>3091</v>
      </c>
      <c r="G5398" s="24" t="s">
        <v>31</v>
      </c>
      <c r="H5398" s="25" t="s">
        <v>17896</v>
      </c>
      <c r="I5398" s="24"/>
      <c r="J5398" s="24" t="s">
        <v>3048</v>
      </c>
      <c r="K5398" s="26">
        <v>46143</v>
      </c>
      <c r="L5398" s="26">
        <v>46144</v>
      </c>
      <c r="M5398" s="26">
        <v>46144</v>
      </c>
      <c r="N5398" s="24"/>
      <c r="O5398" s="26">
        <v>46144</v>
      </c>
      <c r="P5398" s="24" t="s">
        <v>3114</v>
      </c>
      <c r="Q5398" s="24" t="s">
        <v>3094</v>
      </c>
      <c r="R5398" s="24" t="s">
        <v>988</v>
      </c>
    </row>
    <row r="5399" spans="1:18" ht="66.599999999999994">
      <c r="A5399" s="24">
        <v>5398</v>
      </c>
      <c r="B5399" s="24" t="s">
        <v>2740</v>
      </c>
      <c r="C5399" s="29">
        <v>202641056043</v>
      </c>
      <c r="D5399" s="24" t="s">
        <v>107</v>
      </c>
      <c r="E5399" s="24" t="s">
        <v>2741</v>
      </c>
      <c r="F5399" s="24" t="s">
        <v>3091</v>
      </c>
      <c r="G5399" s="24" t="s">
        <v>5431</v>
      </c>
      <c r="H5399" s="25" t="s">
        <v>17897</v>
      </c>
      <c r="I5399" s="24" t="s">
        <v>3152</v>
      </c>
      <c r="J5399" s="24" t="s">
        <v>3048</v>
      </c>
      <c r="K5399" s="26">
        <v>46141</v>
      </c>
      <c r="L5399" s="26">
        <v>46144</v>
      </c>
      <c r="M5399" s="26">
        <v>46144</v>
      </c>
      <c r="N5399" s="26">
        <v>47089</v>
      </c>
      <c r="O5399" s="24"/>
      <c r="P5399" s="24" t="s">
        <v>3289</v>
      </c>
      <c r="Q5399" s="24" t="s">
        <v>3290</v>
      </c>
      <c r="R5399" s="24" t="s">
        <v>968</v>
      </c>
    </row>
    <row r="5400" spans="1:18" ht="40.200000000000003">
      <c r="A5400" s="24">
        <v>5399</v>
      </c>
      <c r="B5400" s="24" t="s">
        <v>17898</v>
      </c>
      <c r="C5400" s="29">
        <v>202617056214</v>
      </c>
      <c r="D5400" s="24" t="s">
        <v>126</v>
      </c>
      <c r="E5400" s="24" t="s">
        <v>17899</v>
      </c>
      <c r="F5400" s="24" t="s">
        <v>3117</v>
      </c>
      <c r="G5400" s="24" t="s">
        <v>5164</v>
      </c>
      <c r="H5400" s="25" t="s">
        <v>17900</v>
      </c>
      <c r="I5400" s="24"/>
      <c r="J5400" s="24" t="s">
        <v>3048</v>
      </c>
      <c r="K5400" s="26">
        <v>46125</v>
      </c>
      <c r="L5400" s="26">
        <v>45239</v>
      </c>
      <c r="M5400" s="26">
        <v>46145</v>
      </c>
      <c r="N5400" s="24"/>
      <c r="O5400" s="26">
        <v>46155</v>
      </c>
      <c r="P5400" s="24" t="s">
        <v>3289</v>
      </c>
      <c r="Q5400" s="24" t="s">
        <v>3290</v>
      </c>
      <c r="R5400" s="24" t="s">
        <v>988</v>
      </c>
    </row>
    <row r="5401" spans="1:18" ht="40.200000000000003">
      <c r="A5401" s="24">
        <v>5400</v>
      </c>
      <c r="B5401" s="24" t="s">
        <v>17901</v>
      </c>
      <c r="C5401" s="29">
        <v>202617056213</v>
      </c>
      <c r="D5401" s="24" t="s">
        <v>241</v>
      </c>
      <c r="E5401" s="24" t="s">
        <v>17902</v>
      </c>
      <c r="F5401" s="24" t="s">
        <v>3091</v>
      </c>
      <c r="G5401" s="24" t="s">
        <v>17903</v>
      </c>
      <c r="H5401" s="25" t="s">
        <v>17904</v>
      </c>
      <c r="I5401" s="24"/>
      <c r="J5401" s="24" t="s">
        <v>3048</v>
      </c>
      <c r="K5401" s="26">
        <v>46113</v>
      </c>
      <c r="L5401" s="26">
        <v>45218</v>
      </c>
      <c r="M5401" s="26">
        <v>46145</v>
      </c>
      <c r="N5401" s="24"/>
      <c r="O5401" s="26">
        <v>46145</v>
      </c>
      <c r="P5401" s="24" t="s">
        <v>3289</v>
      </c>
      <c r="Q5401" s="24" t="s">
        <v>3290</v>
      </c>
      <c r="R5401" s="24" t="s">
        <v>988</v>
      </c>
    </row>
    <row r="5402" spans="1:18" ht="40.200000000000003">
      <c r="A5402" s="24">
        <v>5401</v>
      </c>
      <c r="B5402" s="24" t="s">
        <v>2742</v>
      </c>
      <c r="C5402" s="29">
        <v>202641056675</v>
      </c>
      <c r="D5402" s="24" t="s">
        <v>33</v>
      </c>
      <c r="E5402" s="24" t="s">
        <v>2743</v>
      </c>
      <c r="F5402" s="24" t="s">
        <v>3052</v>
      </c>
      <c r="G5402" s="24" t="s">
        <v>3319</v>
      </c>
      <c r="H5402" s="25" t="s">
        <v>17905</v>
      </c>
      <c r="I5402" s="24" t="s">
        <v>3152</v>
      </c>
      <c r="J5402" s="24" t="s">
        <v>3048</v>
      </c>
      <c r="K5402" s="26">
        <v>46140</v>
      </c>
      <c r="L5402" s="26">
        <v>46146</v>
      </c>
      <c r="M5402" s="26">
        <v>46146</v>
      </c>
      <c r="N5402" s="26">
        <v>47091</v>
      </c>
      <c r="O5402" s="24"/>
      <c r="P5402" s="24" t="s">
        <v>4128</v>
      </c>
      <c r="Q5402" s="24" t="s">
        <v>3360</v>
      </c>
      <c r="R5402" s="24" t="s">
        <v>968</v>
      </c>
    </row>
    <row r="5403" spans="1:18" ht="27">
      <c r="A5403" s="24">
        <v>5402</v>
      </c>
      <c r="B5403" s="24" t="s">
        <v>17906</v>
      </c>
      <c r="C5403" s="29">
        <v>202644056390</v>
      </c>
      <c r="D5403" s="24" t="s">
        <v>39</v>
      </c>
      <c r="E5403" s="24" t="s">
        <v>17907</v>
      </c>
      <c r="F5403" s="24" t="s">
        <v>3165</v>
      </c>
      <c r="G5403" s="24" t="s">
        <v>3166</v>
      </c>
      <c r="H5403" s="25" t="s">
        <v>17908</v>
      </c>
      <c r="I5403" s="24"/>
      <c r="J5403" s="24" t="s">
        <v>3048</v>
      </c>
      <c r="K5403" s="26">
        <v>46113</v>
      </c>
      <c r="L5403" s="26">
        <v>45783</v>
      </c>
      <c r="M5403" s="26">
        <v>46146</v>
      </c>
      <c r="N5403" s="24"/>
      <c r="O5403" s="26">
        <v>46146</v>
      </c>
      <c r="P5403" s="24" t="s">
        <v>3254</v>
      </c>
      <c r="Q5403" s="24" t="s">
        <v>3255</v>
      </c>
      <c r="R5403" s="24" t="s">
        <v>988</v>
      </c>
    </row>
    <row r="5404" spans="1:18" ht="40.200000000000003">
      <c r="A5404" s="24">
        <v>5403</v>
      </c>
      <c r="B5404" s="24" t="s">
        <v>17909</v>
      </c>
      <c r="C5404" s="29">
        <v>202614056401</v>
      </c>
      <c r="D5404" s="24" t="s">
        <v>198</v>
      </c>
      <c r="E5404" s="24" t="s">
        <v>17910</v>
      </c>
      <c r="F5404" s="24" t="s">
        <v>3045</v>
      </c>
      <c r="G5404" s="24" t="s">
        <v>5680</v>
      </c>
      <c r="H5404" s="25" t="s">
        <v>17911</v>
      </c>
      <c r="I5404" s="24"/>
      <c r="J5404" s="24" t="s">
        <v>3048</v>
      </c>
      <c r="K5404" s="26">
        <v>46111</v>
      </c>
      <c r="L5404" s="26">
        <v>45790</v>
      </c>
      <c r="M5404" s="26">
        <v>46146</v>
      </c>
      <c r="N5404" s="24"/>
      <c r="O5404" s="26">
        <v>46146</v>
      </c>
      <c r="P5404" s="24" t="s">
        <v>3233</v>
      </c>
      <c r="Q5404" s="24" t="s">
        <v>3234</v>
      </c>
      <c r="R5404" s="24" t="s">
        <v>988</v>
      </c>
    </row>
    <row r="5405" spans="1:18" ht="53.4">
      <c r="A5405" s="24">
        <v>5404</v>
      </c>
      <c r="B5405" s="24" t="s">
        <v>17912</v>
      </c>
      <c r="C5405" s="29">
        <v>202647056364</v>
      </c>
      <c r="D5405" s="24" t="s">
        <v>156</v>
      </c>
      <c r="E5405" s="24" t="s">
        <v>17913</v>
      </c>
      <c r="F5405" s="24" t="s">
        <v>3091</v>
      </c>
      <c r="G5405" s="24" t="s">
        <v>17914</v>
      </c>
      <c r="H5405" s="25" t="s">
        <v>17915</v>
      </c>
      <c r="I5405" s="24"/>
      <c r="J5405" s="24" t="s">
        <v>3048</v>
      </c>
      <c r="K5405" s="26">
        <v>46120</v>
      </c>
      <c r="L5405" s="26">
        <v>45203</v>
      </c>
      <c r="M5405" s="26">
        <v>46146</v>
      </c>
      <c r="N5405" s="24"/>
      <c r="O5405" s="26">
        <v>46146</v>
      </c>
      <c r="P5405" s="24" t="s">
        <v>3414</v>
      </c>
      <c r="Q5405" s="24" t="s">
        <v>3415</v>
      </c>
      <c r="R5405" s="24" t="s">
        <v>988</v>
      </c>
    </row>
    <row r="5406" spans="1:18" ht="53.4">
      <c r="A5406" s="24">
        <v>5405</v>
      </c>
      <c r="B5406" s="24" t="s">
        <v>933</v>
      </c>
      <c r="C5406" s="29">
        <v>202614056434</v>
      </c>
      <c r="D5406" s="24" t="s">
        <v>55</v>
      </c>
      <c r="E5406" s="24" t="s">
        <v>934</v>
      </c>
      <c r="F5406" s="24" t="s">
        <v>3091</v>
      </c>
      <c r="G5406" s="24" t="s">
        <v>4429</v>
      </c>
      <c r="H5406" s="25" t="s">
        <v>17916</v>
      </c>
      <c r="I5406" s="24"/>
      <c r="J5406" s="24" t="s">
        <v>3048</v>
      </c>
      <c r="K5406" s="26">
        <v>46136</v>
      </c>
      <c r="L5406" s="26">
        <v>45783</v>
      </c>
      <c r="M5406" s="26">
        <v>46146</v>
      </c>
      <c r="N5406" s="26">
        <v>46727</v>
      </c>
      <c r="O5406" s="24"/>
      <c r="P5406" s="24" t="s">
        <v>3305</v>
      </c>
      <c r="Q5406" s="24" t="s">
        <v>3306</v>
      </c>
      <c r="R5406" s="24" t="s">
        <v>650</v>
      </c>
    </row>
    <row r="5407" spans="1:18" ht="53.4">
      <c r="A5407" s="24">
        <v>5406</v>
      </c>
      <c r="B5407" s="24" t="s">
        <v>17917</v>
      </c>
      <c r="C5407" s="29">
        <v>202647056362</v>
      </c>
      <c r="D5407" s="24" t="s">
        <v>31</v>
      </c>
      <c r="E5407" s="24" t="s">
        <v>17918</v>
      </c>
      <c r="F5407" s="24" t="s">
        <v>3091</v>
      </c>
      <c r="G5407" s="24" t="s">
        <v>31</v>
      </c>
      <c r="H5407" s="25" t="s">
        <v>17919</v>
      </c>
      <c r="I5407" s="24"/>
      <c r="J5407" s="24" t="s">
        <v>3048</v>
      </c>
      <c r="K5407" s="26">
        <v>46142</v>
      </c>
      <c r="L5407" s="26">
        <v>45301</v>
      </c>
      <c r="M5407" s="26">
        <v>46146</v>
      </c>
      <c r="N5407" s="24"/>
      <c r="O5407" s="26">
        <v>46146</v>
      </c>
      <c r="P5407" s="24" t="s">
        <v>3352</v>
      </c>
      <c r="Q5407" s="24" t="s">
        <v>3216</v>
      </c>
      <c r="R5407" s="24" t="s">
        <v>988</v>
      </c>
    </row>
    <row r="5408" spans="1:18" ht="40.200000000000003">
      <c r="A5408" s="24">
        <v>5407</v>
      </c>
      <c r="B5408" s="24" t="s">
        <v>17920</v>
      </c>
      <c r="C5408" s="29">
        <v>202647056281</v>
      </c>
      <c r="D5408" s="24" t="s">
        <v>93</v>
      </c>
      <c r="E5408" s="24" t="s">
        <v>17921</v>
      </c>
      <c r="F5408" s="24" t="s">
        <v>3091</v>
      </c>
      <c r="G5408" s="24" t="s">
        <v>17449</v>
      </c>
      <c r="H5408" s="25" t="s">
        <v>17922</v>
      </c>
      <c r="I5408" s="24"/>
      <c r="J5408" s="24" t="s">
        <v>3048</v>
      </c>
      <c r="K5408" s="26">
        <v>46111</v>
      </c>
      <c r="L5408" s="26">
        <v>45205</v>
      </c>
      <c r="M5408" s="26">
        <v>46146</v>
      </c>
      <c r="N5408" s="24"/>
      <c r="O5408" s="26">
        <v>46146</v>
      </c>
      <c r="P5408" s="24" t="s">
        <v>3410</v>
      </c>
      <c r="Q5408" s="24" t="s">
        <v>3150</v>
      </c>
      <c r="R5408" s="24" t="s">
        <v>988</v>
      </c>
    </row>
    <row r="5409" spans="1:18" ht="53.4">
      <c r="A5409" s="24">
        <v>5408</v>
      </c>
      <c r="B5409" s="24" t="s">
        <v>17923</v>
      </c>
      <c r="C5409" s="29">
        <v>202617056973</v>
      </c>
      <c r="D5409" s="24" t="s">
        <v>503</v>
      </c>
      <c r="E5409" s="24" t="s">
        <v>17924</v>
      </c>
      <c r="F5409" s="24" t="s">
        <v>3117</v>
      </c>
      <c r="G5409" s="24" t="s">
        <v>17925</v>
      </c>
      <c r="H5409" s="25" t="s">
        <v>17926</v>
      </c>
      <c r="I5409" s="24"/>
      <c r="J5409" s="24" t="s">
        <v>3048</v>
      </c>
      <c r="K5409" s="26">
        <v>46101</v>
      </c>
      <c r="L5409" s="26">
        <v>45231</v>
      </c>
      <c r="M5409" s="26">
        <v>46147</v>
      </c>
      <c r="N5409" s="24"/>
      <c r="O5409" s="26">
        <v>46147</v>
      </c>
      <c r="P5409" s="24" t="s">
        <v>3695</v>
      </c>
      <c r="Q5409" s="24" t="s">
        <v>3085</v>
      </c>
      <c r="R5409" s="24" t="s">
        <v>988</v>
      </c>
    </row>
    <row r="5410" spans="1:18" ht="40.200000000000003">
      <c r="A5410" s="24">
        <v>5409</v>
      </c>
      <c r="B5410" s="24" t="s">
        <v>17927</v>
      </c>
      <c r="C5410" s="29">
        <v>202641057172</v>
      </c>
      <c r="D5410" s="24" t="s">
        <v>65</v>
      </c>
      <c r="E5410" s="24" t="s">
        <v>17928</v>
      </c>
      <c r="F5410" s="24" t="s">
        <v>3059</v>
      </c>
      <c r="G5410" s="24" t="s">
        <v>65</v>
      </c>
      <c r="H5410" s="25" t="s">
        <v>17929</v>
      </c>
      <c r="I5410" s="24" t="s">
        <v>23</v>
      </c>
      <c r="J5410" s="24" t="s">
        <v>3048</v>
      </c>
      <c r="K5410" s="26">
        <v>46106</v>
      </c>
      <c r="L5410" s="26">
        <v>46147</v>
      </c>
      <c r="M5410" s="26">
        <v>46147</v>
      </c>
      <c r="N5410" s="24"/>
      <c r="O5410" s="26">
        <v>46147</v>
      </c>
      <c r="P5410" s="24" t="s">
        <v>3173</v>
      </c>
      <c r="Q5410" s="24" t="s">
        <v>3174</v>
      </c>
      <c r="R5410" s="24" t="s">
        <v>988</v>
      </c>
    </row>
    <row r="5411" spans="1:18" ht="40.200000000000003">
      <c r="A5411" s="24">
        <v>5410</v>
      </c>
      <c r="B5411" s="24" t="s">
        <v>2746</v>
      </c>
      <c r="C5411" s="29">
        <v>202641056984</v>
      </c>
      <c r="D5411" s="24" t="s">
        <v>33</v>
      </c>
      <c r="E5411" s="24" t="s">
        <v>2747</v>
      </c>
      <c r="F5411" s="24" t="s">
        <v>3052</v>
      </c>
      <c r="G5411" s="24" t="s">
        <v>3319</v>
      </c>
      <c r="H5411" s="25" t="s">
        <v>17930</v>
      </c>
      <c r="I5411" s="24" t="s">
        <v>3152</v>
      </c>
      <c r="J5411" s="24" t="s">
        <v>3048</v>
      </c>
      <c r="K5411" s="26">
        <v>46146</v>
      </c>
      <c r="L5411" s="26">
        <v>46147</v>
      </c>
      <c r="M5411" s="26">
        <v>46147</v>
      </c>
      <c r="N5411" s="26">
        <v>47092</v>
      </c>
      <c r="O5411" s="24"/>
      <c r="P5411" s="24" t="s">
        <v>3326</v>
      </c>
      <c r="Q5411" s="24" t="s">
        <v>3174</v>
      </c>
      <c r="R5411" s="24" t="s">
        <v>968</v>
      </c>
    </row>
    <row r="5412" spans="1:18" ht="66.599999999999994">
      <c r="A5412" s="24">
        <v>5411</v>
      </c>
      <c r="B5412" s="24" t="s">
        <v>17931</v>
      </c>
      <c r="C5412" s="29">
        <v>202647057000</v>
      </c>
      <c r="D5412" s="24" t="s">
        <v>159</v>
      </c>
      <c r="E5412" s="24" t="s">
        <v>17932</v>
      </c>
      <c r="F5412" s="24" t="s">
        <v>3059</v>
      </c>
      <c r="G5412" s="24" t="s">
        <v>14291</v>
      </c>
      <c r="H5412" s="25" t="s">
        <v>17933</v>
      </c>
      <c r="I5412" s="24"/>
      <c r="J5412" s="24" t="s">
        <v>3048</v>
      </c>
      <c r="K5412" s="26">
        <v>46099</v>
      </c>
      <c r="L5412" s="26">
        <v>45208</v>
      </c>
      <c r="M5412" s="26">
        <v>46147</v>
      </c>
      <c r="N5412" s="24"/>
      <c r="O5412" s="26">
        <v>46147</v>
      </c>
      <c r="P5412" s="24" t="s">
        <v>3893</v>
      </c>
      <c r="Q5412" s="24" t="s">
        <v>3894</v>
      </c>
      <c r="R5412" s="24" t="s">
        <v>988</v>
      </c>
    </row>
    <row r="5413" spans="1:18" ht="40.200000000000003">
      <c r="A5413" s="24">
        <v>5412</v>
      </c>
      <c r="B5413" s="24" t="s">
        <v>17934</v>
      </c>
      <c r="C5413" s="29">
        <v>202647056992</v>
      </c>
      <c r="D5413" s="24" t="s">
        <v>168</v>
      </c>
      <c r="E5413" s="24" t="s">
        <v>17935</v>
      </c>
      <c r="F5413" s="24" t="s">
        <v>3045</v>
      </c>
      <c r="G5413" s="24" t="s">
        <v>5168</v>
      </c>
      <c r="H5413" s="25" t="s">
        <v>17936</v>
      </c>
      <c r="I5413" s="24"/>
      <c r="J5413" s="24" t="s">
        <v>3048</v>
      </c>
      <c r="K5413" s="26">
        <v>46140</v>
      </c>
      <c r="L5413" s="26">
        <v>45243</v>
      </c>
      <c r="M5413" s="26">
        <v>46147</v>
      </c>
      <c r="N5413" s="24"/>
      <c r="O5413" s="26">
        <v>46147</v>
      </c>
      <c r="P5413" s="24" t="s">
        <v>3120</v>
      </c>
      <c r="Q5413" s="24" t="s">
        <v>3121</v>
      </c>
      <c r="R5413" s="24" t="s">
        <v>988</v>
      </c>
    </row>
    <row r="5414" spans="1:18" ht="27">
      <c r="A5414" s="24">
        <v>5413</v>
      </c>
      <c r="B5414" s="24" t="s">
        <v>17937</v>
      </c>
      <c r="C5414" s="29">
        <v>202617056975</v>
      </c>
      <c r="D5414" s="24" t="s">
        <v>74</v>
      </c>
      <c r="E5414" s="24" t="s">
        <v>17938</v>
      </c>
      <c r="F5414" s="24" t="s">
        <v>3302</v>
      </c>
      <c r="G5414" s="24" t="s">
        <v>17939</v>
      </c>
      <c r="H5414" s="25" t="s">
        <v>17940</v>
      </c>
      <c r="I5414" s="24"/>
      <c r="J5414" s="24" t="s">
        <v>3048</v>
      </c>
      <c r="K5414" s="26">
        <v>46100</v>
      </c>
      <c r="L5414" s="26">
        <v>45212</v>
      </c>
      <c r="M5414" s="26">
        <v>46147</v>
      </c>
      <c r="N5414" s="24"/>
      <c r="O5414" s="26">
        <v>46147</v>
      </c>
      <c r="P5414" s="24" t="s">
        <v>3695</v>
      </c>
      <c r="Q5414" s="24" t="s">
        <v>3085</v>
      </c>
      <c r="R5414" s="24" t="s">
        <v>988</v>
      </c>
    </row>
    <row r="5415" spans="1:18" ht="53.4">
      <c r="A5415" s="24">
        <v>5414</v>
      </c>
      <c r="B5415" s="24" t="s">
        <v>17941</v>
      </c>
      <c r="C5415" s="29">
        <v>202647056783</v>
      </c>
      <c r="D5415" s="24" t="s">
        <v>268</v>
      </c>
      <c r="E5415" s="24" t="s">
        <v>17942</v>
      </c>
      <c r="F5415" s="24" t="s">
        <v>3066</v>
      </c>
      <c r="G5415" s="24" t="s">
        <v>3542</v>
      </c>
      <c r="H5415" s="25" t="s">
        <v>17943</v>
      </c>
      <c r="I5415" s="24"/>
      <c r="J5415" s="24" t="s">
        <v>3048</v>
      </c>
      <c r="K5415" s="26">
        <v>46090</v>
      </c>
      <c r="L5415" s="26">
        <v>45205</v>
      </c>
      <c r="M5415" s="26">
        <v>46147</v>
      </c>
      <c r="N5415" s="24"/>
      <c r="O5415" s="26">
        <v>46147</v>
      </c>
      <c r="P5415" s="24" t="s">
        <v>3335</v>
      </c>
      <c r="Q5415" s="24" t="s">
        <v>3336</v>
      </c>
      <c r="R5415" s="24" t="s">
        <v>988</v>
      </c>
    </row>
    <row r="5416" spans="1:18" ht="53.4">
      <c r="A5416" s="24">
        <v>5415</v>
      </c>
      <c r="B5416" s="24" t="s">
        <v>2748</v>
      </c>
      <c r="C5416" s="29">
        <v>202641056800</v>
      </c>
      <c r="D5416" s="24" t="s">
        <v>44</v>
      </c>
      <c r="E5416" s="24" t="s">
        <v>2749</v>
      </c>
      <c r="F5416" s="24" t="s">
        <v>3052</v>
      </c>
      <c r="G5416" s="24" t="s">
        <v>3408</v>
      </c>
      <c r="H5416" s="25" t="s">
        <v>17944</v>
      </c>
      <c r="I5416" s="24" t="s">
        <v>3152</v>
      </c>
      <c r="J5416" s="24" t="s">
        <v>3334</v>
      </c>
      <c r="K5416" s="26">
        <v>46132</v>
      </c>
      <c r="L5416" s="26">
        <v>46147</v>
      </c>
      <c r="M5416" s="26">
        <v>46147</v>
      </c>
      <c r="N5416" s="26">
        <v>47092</v>
      </c>
      <c r="O5416" s="24"/>
      <c r="P5416" s="24" t="s">
        <v>3294</v>
      </c>
      <c r="Q5416" s="24" t="s">
        <v>3295</v>
      </c>
      <c r="R5416" s="24" t="s">
        <v>968</v>
      </c>
    </row>
    <row r="5417" spans="1:18" ht="79.8">
      <c r="A5417" s="24">
        <v>5416</v>
      </c>
      <c r="B5417" s="24" t="s">
        <v>17945</v>
      </c>
      <c r="C5417" s="29">
        <v>202647056842</v>
      </c>
      <c r="D5417" s="24" t="s">
        <v>67</v>
      </c>
      <c r="E5417" s="24" t="s">
        <v>17946</v>
      </c>
      <c r="F5417" s="24" t="s">
        <v>3091</v>
      </c>
      <c r="G5417" s="24" t="s">
        <v>17947</v>
      </c>
      <c r="H5417" s="25" t="s">
        <v>17948</v>
      </c>
      <c r="I5417" s="24"/>
      <c r="J5417" s="24" t="s">
        <v>3048</v>
      </c>
      <c r="K5417" s="26">
        <v>46136</v>
      </c>
      <c r="L5417" s="26">
        <v>45205</v>
      </c>
      <c r="M5417" s="26">
        <v>46147</v>
      </c>
      <c r="N5417" s="24"/>
      <c r="O5417" s="26">
        <v>46147</v>
      </c>
      <c r="P5417" s="24" t="s">
        <v>3968</v>
      </c>
      <c r="Q5417" s="24" t="s">
        <v>3969</v>
      </c>
      <c r="R5417" s="24" t="s">
        <v>988</v>
      </c>
    </row>
    <row r="5418" spans="1:18" ht="40.200000000000003">
      <c r="A5418" s="24">
        <v>5417</v>
      </c>
      <c r="B5418" s="24" t="s">
        <v>17949</v>
      </c>
      <c r="C5418" s="29">
        <v>202647056798</v>
      </c>
      <c r="D5418" s="24" t="s">
        <v>32</v>
      </c>
      <c r="E5418" s="24" t="s">
        <v>17950</v>
      </c>
      <c r="F5418" s="24" t="s">
        <v>3066</v>
      </c>
      <c r="G5418" s="24" t="s">
        <v>3067</v>
      </c>
      <c r="H5418" s="25" t="s">
        <v>17951</v>
      </c>
      <c r="I5418" s="24"/>
      <c r="J5418" s="24" t="s">
        <v>3048</v>
      </c>
      <c r="K5418" s="26">
        <v>46126</v>
      </c>
      <c r="L5418" s="26">
        <v>45349</v>
      </c>
      <c r="M5418" s="26">
        <v>46147</v>
      </c>
      <c r="N5418" s="24"/>
      <c r="O5418" s="26">
        <v>46147</v>
      </c>
      <c r="P5418" s="24" t="s">
        <v>3098</v>
      </c>
      <c r="Q5418" s="24" t="s">
        <v>3099</v>
      </c>
      <c r="R5418" s="24" t="s">
        <v>988</v>
      </c>
    </row>
    <row r="5419" spans="1:18" ht="53.4">
      <c r="A5419" s="24">
        <v>5418</v>
      </c>
      <c r="B5419" s="24" t="s">
        <v>2750</v>
      </c>
      <c r="C5419" s="29">
        <v>202641057002</v>
      </c>
      <c r="D5419" s="24" t="s">
        <v>42</v>
      </c>
      <c r="E5419" s="24" t="s">
        <v>2751</v>
      </c>
      <c r="F5419" s="24" t="s">
        <v>3045</v>
      </c>
      <c r="G5419" s="24" t="s">
        <v>3252</v>
      </c>
      <c r="H5419" s="25" t="s">
        <v>17952</v>
      </c>
      <c r="I5419" s="24" t="s">
        <v>3152</v>
      </c>
      <c r="J5419" s="24" t="s">
        <v>3048</v>
      </c>
      <c r="K5419" s="26">
        <v>46147</v>
      </c>
      <c r="L5419" s="26">
        <v>46147</v>
      </c>
      <c r="M5419" s="26">
        <v>46147</v>
      </c>
      <c r="N5419" s="26">
        <v>47092</v>
      </c>
      <c r="O5419" s="24"/>
      <c r="P5419" s="24" t="s">
        <v>3289</v>
      </c>
      <c r="Q5419" s="24" t="s">
        <v>3290</v>
      </c>
      <c r="R5419" s="24" t="s">
        <v>968</v>
      </c>
    </row>
    <row r="5420" spans="1:18" ht="40.200000000000003">
      <c r="A5420" s="24">
        <v>5419</v>
      </c>
      <c r="B5420" s="24" t="s">
        <v>2752</v>
      </c>
      <c r="C5420" s="29">
        <v>202611056816</v>
      </c>
      <c r="D5420" s="24" t="s">
        <v>101</v>
      </c>
      <c r="E5420" s="24" t="s">
        <v>2753</v>
      </c>
      <c r="F5420" s="24" t="s">
        <v>3059</v>
      </c>
      <c r="G5420" s="24" t="s">
        <v>9856</v>
      </c>
      <c r="H5420" s="25" t="s">
        <v>17953</v>
      </c>
      <c r="I5420" s="24" t="s">
        <v>3152</v>
      </c>
      <c r="J5420" s="24" t="s">
        <v>3048</v>
      </c>
      <c r="K5420" s="26">
        <v>46142</v>
      </c>
      <c r="L5420" s="26">
        <v>46147</v>
      </c>
      <c r="M5420" s="26">
        <v>46147</v>
      </c>
      <c r="N5420" s="26">
        <v>47092</v>
      </c>
      <c r="O5420" s="24"/>
      <c r="P5420" s="24" t="s">
        <v>3233</v>
      </c>
      <c r="Q5420" s="24" t="s">
        <v>3234</v>
      </c>
      <c r="R5420" s="24" t="s">
        <v>968</v>
      </c>
    </row>
    <row r="5421" spans="1:18" ht="53.4">
      <c r="A5421" s="24">
        <v>5420</v>
      </c>
      <c r="B5421" s="24" t="s">
        <v>17954</v>
      </c>
      <c r="C5421" s="29">
        <v>202647056994</v>
      </c>
      <c r="D5421" s="24" t="s">
        <v>31</v>
      </c>
      <c r="E5421" s="24" t="s">
        <v>17955</v>
      </c>
      <c r="F5421" s="24" t="s">
        <v>3091</v>
      </c>
      <c r="G5421" s="24" t="s">
        <v>31</v>
      </c>
      <c r="H5421" s="25" t="s">
        <v>17956</v>
      </c>
      <c r="I5421" s="24"/>
      <c r="J5421" s="24" t="s">
        <v>3048</v>
      </c>
      <c r="K5421" s="26">
        <v>46143</v>
      </c>
      <c r="L5421" s="26">
        <v>46147</v>
      </c>
      <c r="M5421" s="26">
        <v>46147</v>
      </c>
      <c r="N5421" s="24"/>
      <c r="O5421" s="26">
        <v>46147</v>
      </c>
      <c r="P5421" s="24" t="s">
        <v>4022</v>
      </c>
      <c r="Q5421" s="24" t="s">
        <v>3104</v>
      </c>
      <c r="R5421" s="24" t="s">
        <v>988</v>
      </c>
    </row>
    <row r="5422" spans="1:18" ht="40.200000000000003">
      <c r="A5422" s="24">
        <v>5421</v>
      </c>
      <c r="B5422" s="24" t="s">
        <v>2744</v>
      </c>
      <c r="C5422" s="29">
        <v>202641056988</v>
      </c>
      <c r="D5422" s="24" t="s">
        <v>31</v>
      </c>
      <c r="E5422" s="24" t="s">
        <v>2745</v>
      </c>
      <c r="F5422" s="24" t="s">
        <v>3091</v>
      </c>
      <c r="G5422" s="24" t="s">
        <v>31</v>
      </c>
      <c r="H5422" s="25" t="s">
        <v>17957</v>
      </c>
      <c r="I5422" s="24" t="s">
        <v>3152</v>
      </c>
      <c r="J5422" s="24" t="s">
        <v>3048</v>
      </c>
      <c r="K5422" s="26">
        <v>46147</v>
      </c>
      <c r="L5422" s="26">
        <v>46147</v>
      </c>
      <c r="M5422" s="26">
        <v>46147</v>
      </c>
      <c r="N5422" s="26">
        <v>47092</v>
      </c>
      <c r="O5422" s="24"/>
      <c r="P5422" s="24" t="s">
        <v>5146</v>
      </c>
      <c r="Q5422" s="24" t="s">
        <v>5147</v>
      </c>
      <c r="R5422" s="24" t="s">
        <v>968</v>
      </c>
    </row>
    <row r="5423" spans="1:18" ht="27">
      <c r="A5423" s="24">
        <v>5422</v>
      </c>
      <c r="B5423" s="24" t="s">
        <v>17958</v>
      </c>
      <c r="C5423" s="29">
        <v>202617056804</v>
      </c>
      <c r="D5423" s="24" t="s">
        <v>34</v>
      </c>
      <c r="E5423" s="24" t="s">
        <v>17959</v>
      </c>
      <c r="F5423" s="24" t="s">
        <v>3066</v>
      </c>
      <c r="G5423" s="24" t="s">
        <v>3067</v>
      </c>
      <c r="H5423" s="25" t="s">
        <v>17960</v>
      </c>
      <c r="I5423" s="24"/>
      <c r="J5423" s="24" t="s">
        <v>3048</v>
      </c>
      <c r="K5423" s="26">
        <v>46136</v>
      </c>
      <c r="L5423" s="26">
        <v>45282</v>
      </c>
      <c r="M5423" s="26">
        <v>46147</v>
      </c>
      <c r="N5423" s="24"/>
      <c r="O5423" s="26">
        <v>46147</v>
      </c>
      <c r="P5423" s="24" t="s">
        <v>3204</v>
      </c>
      <c r="Q5423" s="24" t="s">
        <v>3205</v>
      </c>
      <c r="R5423" s="24" t="s">
        <v>988</v>
      </c>
    </row>
    <row r="5424" spans="1:18" ht="53.4">
      <c r="A5424" s="24">
        <v>5423</v>
      </c>
      <c r="B5424" s="24" t="s">
        <v>2772</v>
      </c>
      <c r="C5424" s="29">
        <v>202611057610</v>
      </c>
      <c r="D5424" s="24" t="s">
        <v>33</v>
      </c>
      <c r="E5424" s="24" t="s">
        <v>2773</v>
      </c>
      <c r="F5424" s="24" t="s">
        <v>3052</v>
      </c>
      <c r="G5424" s="24" t="s">
        <v>3319</v>
      </c>
      <c r="H5424" s="25" t="s">
        <v>17961</v>
      </c>
      <c r="I5424" s="24" t="s">
        <v>3152</v>
      </c>
      <c r="J5424" s="24" t="s">
        <v>3048</v>
      </c>
      <c r="K5424" s="26">
        <v>46140</v>
      </c>
      <c r="L5424" s="26">
        <v>46148</v>
      </c>
      <c r="M5424" s="26">
        <v>46148</v>
      </c>
      <c r="N5424" s="26">
        <v>47093</v>
      </c>
      <c r="O5424" s="24"/>
      <c r="P5424" s="24" t="s">
        <v>3141</v>
      </c>
      <c r="Q5424" s="24" t="s">
        <v>3142</v>
      </c>
      <c r="R5424" s="24" t="s">
        <v>968</v>
      </c>
    </row>
    <row r="5425" spans="1:18" ht="40.200000000000003">
      <c r="A5425" s="24">
        <v>5424</v>
      </c>
      <c r="B5425" s="24" t="s">
        <v>2768</v>
      </c>
      <c r="C5425" s="29">
        <v>202641057696</v>
      </c>
      <c r="D5425" s="24" t="s">
        <v>33</v>
      </c>
      <c r="E5425" s="24" t="s">
        <v>2769</v>
      </c>
      <c r="F5425" s="24" t="s">
        <v>3052</v>
      </c>
      <c r="G5425" s="24" t="s">
        <v>3319</v>
      </c>
      <c r="H5425" s="25" t="s">
        <v>17962</v>
      </c>
      <c r="I5425" s="24" t="s">
        <v>3152</v>
      </c>
      <c r="J5425" s="24" t="s">
        <v>3048</v>
      </c>
      <c r="K5425" s="26">
        <v>46136</v>
      </c>
      <c r="L5425" s="26">
        <v>46148</v>
      </c>
      <c r="M5425" s="26">
        <v>46148</v>
      </c>
      <c r="N5425" s="26">
        <v>47093</v>
      </c>
      <c r="O5425" s="24"/>
      <c r="P5425" s="24" t="s">
        <v>3173</v>
      </c>
      <c r="Q5425" s="24" t="s">
        <v>3174</v>
      </c>
      <c r="R5425" s="24" t="s">
        <v>968</v>
      </c>
    </row>
    <row r="5426" spans="1:18" ht="53.4">
      <c r="A5426" s="24">
        <v>5425</v>
      </c>
      <c r="B5426" s="24" t="s">
        <v>17963</v>
      </c>
      <c r="C5426" s="29">
        <v>202617057615</v>
      </c>
      <c r="D5426" s="24" t="s">
        <v>104</v>
      </c>
      <c r="E5426" s="24" t="s">
        <v>17964</v>
      </c>
      <c r="F5426" s="24" t="s">
        <v>3066</v>
      </c>
      <c r="G5426" s="24" t="s">
        <v>3067</v>
      </c>
      <c r="H5426" s="25" t="s">
        <v>17965</v>
      </c>
      <c r="I5426" s="24"/>
      <c r="J5426" s="24" t="s">
        <v>3048</v>
      </c>
      <c r="K5426" s="26">
        <v>46028</v>
      </c>
      <c r="L5426" s="26">
        <v>45454</v>
      </c>
      <c r="M5426" s="26">
        <v>46148</v>
      </c>
      <c r="N5426" s="24"/>
      <c r="O5426" s="26">
        <v>46148</v>
      </c>
      <c r="P5426" s="24" t="s">
        <v>3135</v>
      </c>
      <c r="Q5426" s="24" t="s">
        <v>3136</v>
      </c>
      <c r="R5426" s="24" t="s">
        <v>988</v>
      </c>
    </row>
    <row r="5427" spans="1:18" ht="40.200000000000003">
      <c r="A5427" s="24">
        <v>5426</v>
      </c>
      <c r="B5427" s="24" t="s">
        <v>17966</v>
      </c>
      <c r="C5427" s="29">
        <v>202644057598</v>
      </c>
      <c r="D5427" s="24" t="s">
        <v>39</v>
      </c>
      <c r="E5427" s="24" t="s">
        <v>17967</v>
      </c>
      <c r="F5427" s="24" t="s">
        <v>3165</v>
      </c>
      <c r="G5427" s="24" t="s">
        <v>3166</v>
      </c>
      <c r="H5427" s="25" t="s">
        <v>17968</v>
      </c>
      <c r="I5427" s="24"/>
      <c r="J5427" s="24" t="s">
        <v>3048</v>
      </c>
      <c r="K5427" s="26">
        <v>46147</v>
      </c>
      <c r="L5427" s="26">
        <v>45784</v>
      </c>
      <c r="M5427" s="26">
        <v>46148</v>
      </c>
      <c r="N5427" s="24"/>
      <c r="O5427" s="26">
        <v>46148</v>
      </c>
      <c r="P5427" s="24" t="s">
        <v>3893</v>
      </c>
      <c r="Q5427" s="24" t="s">
        <v>3894</v>
      </c>
      <c r="R5427" s="24" t="s">
        <v>988</v>
      </c>
    </row>
    <row r="5428" spans="1:18" ht="66.599999999999994">
      <c r="A5428" s="24">
        <v>5427</v>
      </c>
      <c r="B5428" s="24" t="s">
        <v>17969</v>
      </c>
      <c r="C5428" s="29">
        <v>202617057652</v>
      </c>
      <c r="D5428" s="24" t="s">
        <v>48</v>
      </c>
      <c r="E5428" s="24" t="s">
        <v>17970</v>
      </c>
      <c r="F5428" s="24" t="s">
        <v>3066</v>
      </c>
      <c r="G5428" s="24" t="s">
        <v>3319</v>
      </c>
      <c r="H5428" s="25" t="s">
        <v>17971</v>
      </c>
      <c r="I5428" s="24"/>
      <c r="J5428" s="24" t="s">
        <v>3048</v>
      </c>
      <c r="K5428" s="26">
        <v>46107</v>
      </c>
      <c r="L5428" s="26">
        <v>45274</v>
      </c>
      <c r="M5428" s="26">
        <v>46148</v>
      </c>
      <c r="N5428" s="24"/>
      <c r="O5428" s="26">
        <v>46148</v>
      </c>
      <c r="P5428" s="24" t="s">
        <v>3682</v>
      </c>
      <c r="Q5428" s="24" t="s">
        <v>3683</v>
      </c>
      <c r="R5428" s="24" t="s">
        <v>988</v>
      </c>
    </row>
    <row r="5429" spans="1:18" ht="40.200000000000003">
      <c r="A5429" s="24">
        <v>5428</v>
      </c>
      <c r="B5429" s="24" t="s">
        <v>17972</v>
      </c>
      <c r="C5429" s="29">
        <v>202617057444</v>
      </c>
      <c r="D5429" s="24" t="s">
        <v>47</v>
      </c>
      <c r="E5429" s="24" t="s">
        <v>17973</v>
      </c>
      <c r="F5429" s="24" t="s">
        <v>3091</v>
      </c>
      <c r="G5429" s="24" t="s">
        <v>7422</v>
      </c>
      <c r="H5429" s="25" t="s">
        <v>17974</v>
      </c>
      <c r="I5429" s="24"/>
      <c r="J5429" s="24" t="s">
        <v>3048</v>
      </c>
      <c r="K5429" s="26">
        <v>46132</v>
      </c>
      <c r="L5429" s="26">
        <v>45218</v>
      </c>
      <c r="M5429" s="26">
        <v>46148</v>
      </c>
      <c r="N5429" s="24"/>
      <c r="O5429" s="26">
        <v>46148</v>
      </c>
      <c r="P5429" s="24" t="s">
        <v>3228</v>
      </c>
      <c r="Q5429" s="24" t="s">
        <v>3229</v>
      </c>
      <c r="R5429" s="24" t="s">
        <v>988</v>
      </c>
    </row>
    <row r="5430" spans="1:18" ht="27">
      <c r="A5430" s="24">
        <v>5429</v>
      </c>
      <c r="B5430" s="24" t="s">
        <v>17975</v>
      </c>
      <c r="C5430" s="29">
        <v>202617057608</v>
      </c>
      <c r="D5430" s="24" t="s">
        <v>47</v>
      </c>
      <c r="E5430" s="24" t="s">
        <v>17976</v>
      </c>
      <c r="F5430" s="24" t="s">
        <v>3091</v>
      </c>
      <c r="G5430" s="24" t="s">
        <v>47</v>
      </c>
      <c r="H5430" s="25" t="s">
        <v>17977</v>
      </c>
      <c r="I5430" s="24"/>
      <c r="J5430" s="24" t="s">
        <v>3048</v>
      </c>
      <c r="K5430" s="26">
        <v>46118</v>
      </c>
      <c r="L5430" s="26">
        <v>45212</v>
      </c>
      <c r="M5430" s="26">
        <v>46148</v>
      </c>
      <c r="N5430" s="24"/>
      <c r="O5430" s="26">
        <v>46148</v>
      </c>
      <c r="P5430" s="24" t="s">
        <v>8482</v>
      </c>
      <c r="Q5430" s="24" t="s">
        <v>8483</v>
      </c>
      <c r="R5430" s="24" t="s">
        <v>988</v>
      </c>
    </row>
    <row r="5431" spans="1:18" ht="40.200000000000003">
      <c r="A5431" s="24">
        <v>5430</v>
      </c>
      <c r="B5431" s="24" t="s">
        <v>17978</v>
      </c>
      <c r="C5431" s="29">
        <v>202617057636</v>
      </c>
      <c r="D5431" s="24" t="s">
        <v>113</v>
      </c>
      <c r="E5431" s="24" t="s">
        <v>17979</v>
      </c>
      <c r="F5431" s="24" t="s">
        <v>3091</v>
      </c>
      <c r="G5431" s="24" t="s">
        <v>17980</v>
      </c>
      <c r="H5431" s="25" t="s">
        <v>17981</v>
      </c>
      <c r="I5431" s="24"/>
      <c r="J5431" s="24" t="s">
        <v>3048</v>
      </c>
      <c r="K5431" s="26">
        <v>46121</v>
      </c>
      <c r="L5431" s="26">
        <v>45219</v>
      </c>
      <c r="M5431" s="26">
        <v>46148</v>
      </c>
      <c r="N5431" s="24"/>
      <c r="O5431" s="26">
        <v>46148</v>
      </c>
      <c r="P5431" s="24" t="s">
        <v>8482</v>
      </c>
      <c r="Q5431" s="24" t="s">
        <v>8483</v>
      </c>
      <c r="R5431" s="24" t="s">
        <v>988</v>
      </c>
    </row>
    <row r="5432" spans="1:18" ht="40.200000000000003">
      <c r="A5432" s="24">
        <v>5431</v>
      </c>
      <c r="B5432" s="24" t="s">
        <v>17982</v>
      </c>
      <c r="C5432" s="29">
        <v>202617057501</v>
      </c>
      <c r="D5432" s="24" t="s">
        <v>614</v>
      </c>
      <c r="E5432" s="24" t="s">
        <v>17983</v>
      </c>
      <c r="F5432" s="24" t="s">
        <v>3312</v>
      </c>
      <c r="G5432" s="24" t="s">
        <v>17984</v>
      </c>
      <c r="H5432" s="25" t="s">
        <v>17985</v>
      </c>
      <c r="I5432" s="24"/>
      <c r="J5432" s="24" t="s">
        <v>3048</v>
      </c>
      <c r="K5432" s="26">
        <v>46132</v>
      </c>
      <c r="L5432" s="26">
        <v>45223</v>
      </c>
      <c r="M5432" s="26">
        <v>46148</v>
      </c>
      <c r="N5432" s="24"/>
      <c r="O5432" s="26">
        <v>46148</v>
      </c>
      <c r="P5432" s="24" t="s">
        <v>3233</v>
      </c>
      <c r="Q5432" s="24" t="s">
        <v>3234</v>
      </c>
      <c r="R5432" s="24" t="s">
        <v>988</v>
      </c>
    </row>
    <row r="5433" spans="1:18" ht="40.200000000000003">
      <c r="A5433" s="24">
        <v>5432</v>
      </c>
      <c r="B5433" s="24" t="s">
        <v>2780</v>
      </c>
      <c r="C5433" s="29">
        <v>202641057739</v>
      </c>
      <c r="D5433" s="24" t="s">
        <v>69</v>
      </c>
      <c r="E5433" s="24" t="s">
        <v>649</v>
      </c>
      <c r="F5433" s="24" t="s">
        <v>3052</v>
      </c>
      <c r="G5433" s="24" t="s">
        <v>69</v>
      </c>
      <c r="H5433" s="25" t="s">
        <v>17986</v>
      </c>
      <c r="I5433" s="24" t="s">
        <v>3152</v>
      </c>
      <c r="J5433" s="24" t="s">
        <v>3048</v>
      </c>
      <c r="K5433" s="26">
        <v>46108</v>
      </c>
      <c r="L5433" s="26">
        <v>46148</v>
      </c>
      <c r="M5433" s="26">
        <v>46148</v>
      </c>
      <c r="N5433" s="26">
        <v>47093</v>
      </c>
      <c r="O5433" s="24"/>
      <c r="P5433" s="24" t="s">
        <v>3410</v>
      </c>
      <c r="Q5433" s="24" t="s">
        <v>3150</v>
      </c>
      <c r="R5433" s="24" t="s">
        <v>968</v>
      </c>
    </row>
    <row r="5434" spans="1:18" ht="53.4">
      <c r="A5434" s="24">
        <v>5433</v>
      </c>
      <c r="B5434" s="24" t="s">
        <v>2766</v>
      </c>
      <c r="C5434" s="29">
        <v>202641057814</v>
      </c>
      <c r="D5434" s="24" t="s">
        <v>35</v>
      </c>
      <c r="E5434" s="24" t="s">
        <v>2767</v>
      </c>
      <c r="F5434" s="24" t="s">
        <v>3091</v>
      </c>
      <c r="G5434" s="24" t="s">
        <v>3213</v>
      </c>
      <c r="H5434" s="25" t="s">
        <v>17987</v>
      </c>
      <c r="I5434" s="24" t="s">
        <v>3152</v>
      </c>
      <c r="J5434" s="24" t="s">
        <v>3048</v>
      </c>
      <c r="K5434" s="26">
        <v>46144</v>
      </c>
      <c r="L5434" s="26">
        <v>46148</v>
      </c>
      <c r="M5434" s="26">
        <v>46148</v>
      </c>
      <c r="N5434" s="26">
        <v>47093</v>
      </c>
      <c r="O5434" s="24"/>
      <c r="P5434" s="24" t="s">
        <v>3069</v>
      </c>
      <c r="Q5434" s="24" t="s">
        <v>3070</v>
      </c>
      <c r="R5434" s="24" t="s">
        <v>968</v>
      </c>
    </row>
    <row r="5435" spans="1:18" ht="40.200000000000003">
      <c r="A5435" s="24">
        <v>5434</v>
      </c>
      <c r="B5435" s="24" t="s">
        <v>17988</v>
      </c>
      <c r="C5435" s="29">
        <v>202647057668</v>
      </c>
      <c r="D5435" s="24" t="s">
        <v>477</v>
      </c>
      <c r="E5435" s="24" t="s">
        <v>17989</v>
      </c>
      <c r="F5435" s="24" t="s">
        <v>3302</v>
      </c>
      <c r="G5435" s="24" t="s">
        <v>17990</v>
      </c>
      <c r="H5435" s="25" t="s">
        <v>17991</v>
      </c>
      <c r="I5435" s="24"/>
      <c r="J5435" s="24" t="s">
        <v>3048</v>
      </c>
      <c r="K5435" s="26">
        <v>46121</v>
      </c>
      <c r="L5435" s="26">
        <v>45210</v>
      </c>
      <c r="M5435" s="26">
        <v>46148</v>
      </c>
      <c r="N5435" s="24"/>
      <c r="O5435" s="26">
        <v>46148</v>
      </c>
      <c r="P5435" s="24" t="s">
        <v>3228</v>
      </c>
      <c r="Q5435" s="24" t="s">
        <v>3229</v>
      </c>
      <c r="R5435" s="24" t="s">
        <v>988</v>
      </c>
    </row>
    <row r="5436" spans="1:18" ht="66.599999999999994">
      <c r="A5436" s="24">
        <v>5435</v>
      </c>
      <c r="B5436" s="24" t="s">
        <v>17992</v>
      </c>
      <c r="C5436" s="29">
        <v>202617057806</v>
      </c>
      <c r="D5436" s="24" t="s">
        <v>36</v>
      </c>
      <c r="E5436" s="24" t="s">
        <v>17993</v>
      </c>
      <c r="F5436" s="24" t="s">
        <v>3091</v>
      </c>
      <c r="G5436" s="24" t="s">
        <v>3139</v>
      </c>
      <c r="H5436" s="25" t="s">
        <v>17994</v>
      </c>
      <c r="I5436" s="24"/>
      <c r="J5436" s="24" t="s">
        <v>3048</v>
      </c>
      <c r="K5436" s="26">
        <v>46147</v>
      </c>
      <c r="L5436" s="26">
        <v>45211</v>
      </c>
      <c r="M5436" s="26">
        <v>46148</v>
      </c>
      <c r="N5436" s="24"/>
      <c r="O5436" s="26">
        <v>46148</v>
      </c>
      <c r="P5436" s="24" t="s">
        <v>3173</v>
      </c>
      <c r="Q5436" s="24" t="s">
        <v>3174</v>
      </c>
      <c r="R5436" s="24" t="s">
        <v>988</v>
      </c>
    </row>
    <row r="5437" spans="1:18" ht="40.200000000000003">
      <c r="A5437" s="24">
        <v>5436</v>
      </c>
      <c r="B5437" s="24" t="s">
        <v>17995</v>
      </c>
      <c r="C5437" s="29">
        <v>202617057503</v>
      </c>
      <c r="D5437" s="24" t="s">
        <v>36</v>
      </c>
      <c r="E5437" s="24" t="s">
        <v>17996</v>
      </c>
      <c r="F5437" s="24" t="s">
        <v>3091</v>
      </c>
      <c r="G5437" s="24" t="s">
        <v>3139</v>
      </c>
      <c r="H5437" s="25" t="s">
        <v>17997</v>
      </c>
      <c r="I5437" s="24"/>
      <c r="J5437" s="24" t="s">
        <v>3048</v>
      </c>
      <c r="K5437" s="26">
        <v>46147</v>
      </c>
      <c r="L5437" s="26">
        <v>45215</v>
      </c>
      <c r="M5437" s="26">
        <v>46148</v>
      </c>
      <c r="N5437" s="24"/>
      <c r="O5437" s="26">
        <v>46148</v>
      </c>
      <c r="P5437" s="24" t="s">
        <v>3682</v>
      </c>
      <c r="Q5437" s="24" t="s">
        <v>3683</v>
      </c>
      <c r="R5437" s="24" t="s">
        <v>988</v>
      </c>
    </row>
    <row r="5438" spans="1:18" ht="40.200000000000003">
      <c r="A5438" s="24">
        <v>5437</v>
      </c>
      <c r="B5438" s="24" t="s">
        <v>2764</v>
      </c>
      <c r="C5438" s="29">
        <v>202641057416</v>
      </c>
      <c r="D5438" s="24" t="s">
        <v>42</v>
      </c>
      <c r="E5438" s="24" t="s">
        <v>2765</v>
      </c>
      <c r="F5438" s="24" t="s">
        <v>3045</v>
      </c>
      <c r="G5438" s="24" t="s">
        <v>3252</v>
      </c>
      <c r="H5438" s="25" t="s">
        <v>17998</v>
      </c>
      <c r="I5438" s="24" t="s">
        <v>3152</v>
      </c>
      <c r="J5438" s="24" t="s">
        <v>3048</v>
      </c>
      <c r="K5438" s="26">
        <v>46147</v>
      </c>
      <c r="L5438" s="26">
        <v>46148</v>
      </c>
      <c r="M5438" s="26">
        <v>46148</v>
      </c>
      <c r="N5438" s="26">
        <v>47093</v>
      </c>
      <c r="O5438" s="24"/>
      <c r="P5438" s="24" t="s">
        <v>3103</v>
      </c>
      <c r="Q5438" s="24" t="s">
        <v>3104</v>
      </c>
      <c r="R5438" s="24" t="s">
        <v>968</v>
      </c>
    </row>
    <row r="5439" spans="1:18" ht="53.4">
      <c r="A5439" s="24">
        <v>5438</v>
      </c>
      <c r="B5439" s="24" t="s">
        <v>2762</v>
      </c>
      <c r="C5439" s="29">
        <v>202641057415</v>
      </c>
      <c r="D5439" s="24" t="s">
        <v>42</v>
      </c>
      <c r="E5439" s="24" t="s">
        <v>2763</v>
      </c>
      <c r="F5439" s="24" t="s">
        <v>3045</v>
      </c>
      <c r="G5439" s="24" t="s">
        <v>3252</v>
      </c>
      <c r="H5439" s="25" t="s">
        <v>17999</v>
      </c>
      <c r="I5439" s="24" t="s">
        <v>3152</v>
      </c>
      <c r="J5439" s="24" t="s">
        <v>3048</v>
      </c>
      <c r="K5439" s="26">
        <v>46147</v>
      </c>
      <c r="L5439" s="26">
        <v>46148</v>
      </c>
      <c r="M5439" s="26">
        <v>46148</v>
      </c>
      <c r="N5439" s="26">
        <v>47093</v>
      </c>
      <c r="O5439" s="24"/>
      <c r="P5439" s="24" t="s">
        <v>3968</v>
      </c>
      <c r="Q5439" s="24" t="s">
        <v>3969</v>
      </c>
      <c r="R5439" s="24" t="s">
        <v>968</v>
      </c>
    </row>
    <row r="5440" spans="1:18" ht="53.4">
      <c r="A5440" s="24">
        <v>5439</v>
      </c>
      <c r="B5440" s="24" t="s">
        <v>2760</v>
      </c>
      <c r="C5440" s="29">
        <v>202641057361</v>
      </c>
      <c r="D5440" s="24" t="s">
        <v>42</v>
      </c>
      <c r="E5440" s="24" t="s">
        <v>2761</v>
      </c>
      <c r="F5440" s="24" t="s">
        <v>3045</v>
      </c>
      <c r="G5440" s="24" t="s">
        <v>3252</v>
      </c>
      <c r="H5440" s="25" t="s">
        <v>18000</v>
      </c>
      <c r="I5440" s="24" t="s">
        <v>3152</v>
      </c>
      <c r="J5440" s="24" t="s">
        <v>3048</v>
      </c>
      <c r="K5440" s="26">
        <v>46147</v>
      </c>
      <c r="L5440" s="26">
        <v>46148</v>
      </c>
      <c r="M5440" s="26">
        <v>46148</v>
      </c>
      <c r="N5440" s="26">
        <v>47093</v>
      </c>
      <c r="O5440" s="24"/>
      <c r="P5440" s="24" t="s">
        <v>3968</v>
      </c>
      <c r="Q5440" s="24" t="s">
        <v>3969</v>
      </c>
      <c r="R5440" s="24" t="s">
        <v>968</v>
      </c>
    </row>
    <row r="5441" spans="1:18" ht="40.200000000000003">
      <c r="A5441" s="24">
        <v>5440</v>
      </c>
      <c r="B5441" s="24" t="s">
        <v>2758</v>
      </c>
      <c r="C5441" s="29">
        <v>202641057336</v>
      </c>
      <c r="D5441" s="24" t="s">
        <v>42</v>
      </c>
      <c r="E5441" s="24" t="s">
        <v>2759</v>
      </c>
      <c r="F5441" s="24" t="s">
        <v>3045</v>
      </c>
      <c r="G5441" s="24" t="s">
        <v>3252</v>
      </c>
      <c r="H5441" s="25" t="s">
        <v>18001</v>
      </c>
      <c r="I5441" s="24" t="s">
        <v>3152</v>
      </c>
      <c r="J5441" s="24" t="s">
        <v>3048</v>
      </c>
      <c r="K5441" s="26">
        <v>46147</v>
      </c>
      <c r="L5441" s="26">
        <v>46148</v>
      </c>
      <c r="M5441" s="26">
        <v>46148</v>
      </c>
      <c r="N5441" s="26">
        <v>47093</v>
      </c>
      <c r="O5441" s="24"/>
      <c r="P5441" s="24" t="s">
        <v>3079</v>
      </c>
      <c r="Q5441" s="24" t="s">
        <v>3080</v>
      </c>
      <c r="R5441" s="24" t="s">
        <v>968</v>
      </c>
    </row>
    <row r="5442" spans="1:18" ht="27">
      <c r="A5442" s="24">
        <v>5441</v>
      </c>
      <c r="B5442" s="24" t="s">
        <v>2770</v>
      </c>
      <c r="C5442" s="29">
        <v>202641057463</v>
      </c>
      <c r="D5442" s="24" t="s">
        <v>42</v>
      </c>
      <c r="E5442" s="24" t="s">
        <v>2771</v>
      </c>
      <c r="F5442" s="24" t="s">
        <v>3045</v>
      </c>
      <c r="G5442" s="24" t="s">
        <v>3252</v>
      </c>
      <c r="H5442" s="25" t="s">
        <v>18002</v>
      </c>
      <c r="I5442" s="24" t="s">
        <v>3152</v>
      </c>
      <c r="J5442" s="24" t="s">
        <v>3048</v>
      </c>
      <c r="K5442" s="26">
        <v>46147</v>
      </c>
      <c r="L5442" s="26">
        <v>46148</v>
      </c>
      <c r="M5442" s="26">
        <v>46148</v>
      </c>
      <c r="N5442" s="26">
        <v>47093</v>
      </c>
      <c r="O5442" s="24"/>
      <c r="P5442" s="24" t="s">
        <v>3079</v>
      </c>
      <c r="Q5442" s="24" t="s">
        <v>3080</v>
      </c>
      <c r="R5442" s="24" t="s">
        <v>968</v>
      </c>
    </row>
    <row r="5443" spans="1:18" ht="40.200000000000003">
      <c r="A5443" s="24">
        <v>5442</v>
      </c>
      <c r="B5443" s="24" t="s">
        <v>2756</v>
      </c>
      <c r="C5443" s="29">
        <v>202641057335</v>
      </c>
      <c r="D5443" s="24" t="s">
        <v>42</v>
      </c>
      <c r="E5443" s="24" t="s">
        <v>2757</v>
      </c>
      <c r="F5443" s="24" t="s">
        <v>3045</v>
      </c>
      <c r="G5443" s="24" t="s">
        <v>3252</v>
      </c>
      <c r="H5443" s="25" t="s">
        <v>18003</v>
      </c>
      <c r="I5443" s="24" t="s">
        <v>3152</v>
      </c>
      <c r="J5443" s="24" t="s">
        <v>3048</v>
      </c>
      <c r="K5443" s="26">
        <v>46147</v>
      </c>
      <c r="L5443" s="26">
        <v>46148</v>
      </c>
      <c r="M5443" s="26">
        <v>46148</v>
      </c>
      <c r="N5443" s="26">
        <v>47093</v>
      </c>
      <c r="O5443" s="24"/>
      <c r="P5443" s="24" t="s">
        <v>3093</v>
      </c>
      <c r="Q5443" s="24" t="s">
        <v>3094</v>
      </c>
      <c r="R5443" s="24" t="s">
        <v>968</v>
      </c>
    </row>
    <row r="5444" spans="1:18" ht="40.200000000000003">
      <c r="A5444" s="24">
        <v>5443</v>
      </c>
      <c r="B5444" s="24" t="s">
        <v>2774</v>
      </c>
      <c r="C5444" s="29">
        <v>202641057347</v>
      </c>
      <c r="D5444" s="24" t="s">
        <v>42</v>
      </c>
      <c r="E5444" s="24" t="s">
        <v>2775</v>
      </c>
      <c r="F5444" s="24" t="s">
        <v>3045</v>
      </c>
      <c r="G5444" s="24" t="s">
        <v>3252</v>
      </c>
      <c r="H5444" s="25" t="s">
        <v>18004</v>
      </c>
      <c r="I5444" s="24" t="s">
        <v>3152</v>
      </c>
      <c r="J5444" s="24" t="s">
        <v>3048</v>
      </c>
      <c r="K5444" s="26">
        <v>46147</v>
      </c>
      <c r="L5444" s="26">
        <v>46148</v>
      </c>
      <c r="M5444" s="26">
        <v>46148</v>
      </c>
      <c r="N5444" s="26">
        <v>47093</v>
      </c>
      <c r="O5444" s="24"/>
      <c r="P5444" s="24" t="s">
        <v>3093</v>
      </c>
      <c r="Q5444" s="24" t="s">
        <v>3094</v>
      </c>
      <c r="R5444" s="24" t="s">
        <v>968</v>
      </c>
    </row>
    <row r="5445" spans="1:18" ht="40.200000000000003">
      <c r="A5445" s="24">
        <v>5444</v>
      </c>
      <c r="B5445" s="24" t="s">
        <v>2776</v>
      </c>
      <c r="C5445" s="29">
        <v>202641057417</v>
      </c>
      <c r="D5445" s="24" t="s">
        <v>42</v>
      </c>
      <c r="E5445" s="24" t="s">
        <v>2777</v>
      </c>
      <c r="F5445" s="24" t="s">
        <v>3045</v>
      </c>
      <c r="G5445" s="24" t="s">
        <v>3252</v>
      </c>
      <c r="H5445" s="25" t="s">
        <v>18005</v>
      </c>
      <c r="I5445" s="24" t="s">
        <v>3152</v>
      </c>
      <c r="J5445" s="24" t="s">
        <v>3048</v>
      </c>
      <c r="K5445" s="26">
        <v>46147</v>
      </c>
      <c r="L5445" s="26">
        <v>46148</v>
      </c>
      <c r="M5445" s="26">
        <v>46148</v>
      </c>
      <c r="N5445" s="26">
        <v>47093</v>
      </c>
      <c r="O5445" s="24"/>
      <c r="P5445" s="24" t="s">
        <v>3168</v>
      </c>
      <c r="Q5445" s="24" t="s">
        <v>3050</v>
      </c>
      <c r="R5445" s="24" t="s">
        <v>968</v>
      </c>
    </row>
    <row r="5446" spans="1:18" ht="40.200000000000003">
      <c r="A5446" s="24">
        <v>5445</v>
      </c>
      <c r="B5446" s="24" t="s">
        <v>2754</v>
      </c>
      <c r="C5446" s="29">
        <v>202641057590</v>
      </c>
      <c r="D5446" s="24" t="s">
        <v>42</v>
      </c>
      <c r="E5446" s="24" t="s">
        <v>2755</v>
      </c>
      <c r="F5446" s="24" t="s">
        <v>3045</v>
      </c>
      <c r="G5446" s="24" t="s">
        <v>3559</v>
      </c>
      <c r="H5446" s="25" t="s">
        <v>18006</v>
      </c>
      <c r="I5446" s="24" t="s">
        <v>3152</v>
      </c>
      <c r="J5446" s="24" t="s">
        <v>3048</v>
      </c>
      <c r="K5446" s="26">
        <v>46147</v>
      </c>
      <c r="L5446" s="26">
        <v>46148</v>
      </c>
      <c r="M5446" s="26">
        <v>46148</v>
      </c>
      <c r="N5446" s="26">
        <v>47093</v>
      </c>
      <c r="O5446" s="24"/>
      <c r="P5446" s="24" t="s">
        <v>3289</v>
      </c>
      <c r="Q5446" s="24" t="s">
        <v>3290</v>
      </c>
      <c r="R5446" s="24" t="s">
        <v>968</v>
      </c>
    </row>
    <row r="5447" spans="1:18" ht="53.4">
      <c r="A5447" s="24">
        <v>5446</v>
      </c>
      <c r="B5447" s="24" t="s">
        <v>2778</v>
      </c>
      <c r="C5447" s="29">
        <v>202641057733</v>
      </c>
      <c r="D5447" s="24" t="s">
        <v>42</v>
      </c>
      <c r="E5447" s="24" t="s">
        <v>2779</v>
      </c>
      <c r="F5447" s="24" t="s">
        <v>3045</v>
      </c>
      <c r="G5447" s="24" t="s">
        <v>3252</v>
      </c>
      <c r="H5447" s="25" t="s">
        <v>18007</v>
      </c>
      <c r="I5447" s="24" t="s">
        <v>3152</v>
      </c>
      <c r="J5447" s="24" t="s">
        <v>3048</v>
      </c>
      <c r="K5447" s="26">
        <v>46143</v>
      </c>
      <c r="L5447" s="26">
        <v>46148</v>
      </c>
      <c r="M5447" s="26">
        <v>46148</v>
      </c>
      <c r="N5447" s="26">
        <v>47093</v>
      </c>
      <c r="O5447" s="24"/>
      <c r="P5447" s="24" t="s">
        <v>3093</v>
      </c>
      <c r="Q5447" s="24" t="s">
        <v>3094</v>
      </c>
      <c r="R5447" s="24" t="s">
        <v>968</v>
      </c>
    </row>
    <row r="5448" spans="1:18" ht="106.2">
      <c r="A5448" s="24">
        <v>5447</v>
      </c>
      <c r="B5448" s="24" t="s">
        <v>18008</v>
      </c>
      <c r="C5448" s="29">
        <v>202641057476</v>
      </c>
      <c r="D5448" s="24" t="s">
        <v>60</v>
      </c>
      <c r="E5448" s="24" t="s">
        <v>18009</v>
      </c>
      <c r="F5448" s="24" t="s">
        <v>3059</v>
      </c>
      <c r="G5448" s="24" t="s">
        <v>4375</v>
      </c>
      <c r="H5448" s="25" t="s">
        <v>18010</v>
      </c>
      <c r="I5448" s="24" t="s">
        <v>23</v>
      </c>
      <c r="J5448" s="24" t="s">
        <v>3048</v>
      </c>
      <c r="K5448" s="26">
        <v>46147</v>
      </c>
      <c r="L5448" s="26">
        <v>46148</v>
      </c>
      <c r="M5448" s="26">
        <v>46148</v>
      </c>
      <c r="N5448" s="24"/>
      <c r="O5448" s="26">
        <v>46148</v>
      </c>
      <c r="P5448" s="24" t="s">
        <v>3062</v>
      </c>
      <c r="Q5448" s="24" t="s">
        <v>3063</v>
      </c>
      <c r="R5448" s="24" t="s">
        <v>988</v>
      </c>
    </row>
    <row r="5449" spans="1:18" ht="40.200000000000003">
      <c r="A5449" s="24">
        <v>5448</v>
      </c>
      <c r="B5449" s="24" t="s">
        <v>2781</v>
      </c>
      <c r="C5449" s="29">
        <v>202641057450</v>
      </c>
      <c r="D5449" s="24" t="s">
        <v>85</v>
      </c>
      <c r="E5449" s="24" t="s">
        <v>2782</v>
      </c>
      <c r="F5449" s="24" t="s">
        <v>3045</v>
      </c>
      <c r="G5449" s="24" t="s">
        <v>3559</v>
      </c>
      <c r="H5449" s="25" t="s">
        <v>18011</v>
      </c>
      <c r="I5449" s="24" t="s">
        <v>3152</v>
      </c>
      <c r="J5449" s="24" t="s">
        <v>3048</v>
      </c>
      <c r="K5449" s="26">
        <v>46143</v>
      </c>
      <c r="L5449" s="26">
        <v>46148</v>
      </c>
      <c r="M5449" s="26">
        <v>46148</v>
      </c>
      <c r="N5449" s="26">
        <v>47093</v>
      </c>
      <c r="O5449" s="24"/>
      <c r="P5449" s="24" t="s">
        <v>3079</v>
      </c>
      <c r="Q5449" s="24" t="s">
        <v>3080</v>
      </c>
      <c r="R5449" s="24" t="s">
        <v>968</v>
      </c>
    </row>
    <row r="5450" spans="1:18" ht="53.4">
      <c r="A5450" s="24">
        <v>5449</v>
      </c>
      <c r="B5450" s="24" t="s">
        <v>18012</v>
      </c>
      <c r="C5450" s="29">
        <v>202617057618</v>
      </c>
      <c r="D5450" s="24" t="s">
        <v>34</v>
      </c>
      <c r="E5450" s="24" t="s">
        <v>18013</v>
      </c>
      <c r="F5450" s="24" t="s">
        <v>3066</v>
      </c>
      <c r="G5450" s="24" t="s">
        <v>3067</v>
      </c>
      <c r="H5450" s="25" t="s">
        <v>18014</v>
      </c>
      <c r="I5450" s="24"/>
      <c r="J5450" s="24" t="s">
        <v>3048</v>
      </c>
      <c r="K5450" s="26">
        <v>46132</v>
      </c>
      <c r="L5450" s="26">
        <v>45237</v>
      </c>
      <c r="M5450" s="26">
        <v>46148</v>
      </c>
      <c r="N5450" s="24"/>
      <c r="O5450" s="26">
        <v>46148</v>
      </c>
      <c r="P5450" s="24" t="s">
        <v>3069</v>
      </c>
      <c r="Q5450" s="24" t="s">
        <v>3070</v>
      </c>
      <c r="R5450" s="24" t="s">
        <v>988</v>
      </c>
    </row>
    <row r="5451" spans="1:18" ht="40.200000000000003">
      <c r="A5451" s="24">
        <v>5450</v>
      </c>
      <c r="B5451" s="24" t="s">
        <v>18015</v>
      </c>
      <c r="C5451" s="29">
        <v>202617057446</v>
      </c>
      <c r="D5451" s="24" t="s">
        <v>31</v>
      </c>
      <c r="E5451" s="24" t="s">
        <v>18016</v>
      </c>
      <c r="F5451" s="24" t="s">
        <v>3091</v>
      </c>
      <c r="G5451" s="24" t="s">
        <v>31</v>
      </c>
      <c r="H5451" s="25" t="s">
        <v>18017</v>
      </c>
      <c r="I5451" s="24"/>
      <c r="J5451" s="24" t="s">
        <v>3048</v>
      </c>
      <c r="K5451" s="26">
        <v>46147</v>
      </c>
      <c r="L5451" s="26">
        <v>45313</v>
      </c>
      <c r="M5451" s="26">
        <v>46148</v>
      </c>
      <c r="N5451" s="24"/>
      <c r="O5451" s="26">
        <v>46148</v>
      </c>
      <c r="P5451" s="24" t="s">
        <v>3114</v>
      </c>
      <c r="Q5451" s="24" t="s">
        <v>3094</v>
      </c>
      <c r="R5451" s="24" t="s">
        <v>988</v>
      </c>
    </row>
    <row r="5452" spans="1:18" ht="53.4">
      <c r="A5452" s="24">
        <v>5451</v>
      </c>
      <c r="B5452" s="24" t="s">
        <v>18018</v>
      </c>
      <c r="C5452" s="29">
        <v>202647057750</v>
      </c>
      <c r="D5452" s="24" t="s">
        <v>31</v>
      </c>
      <c r="E5452" s="24" t="s">
        <v>18019</v>
      </c>
      <c r="F5452" s="24" t="s">
        <v>3091</v>
      </c>
      <c r="G5452" s="24" t="s">
        <v>31</v>
      </c>
      <c r="H5452" s="25" t="s">
        <v>18020</v>
      </c>
      <c r="I5452" s="24"/>
      <c r="J5452" s="24" t="s">
        <v>3048</v>
      </c>
      <c r="K5452" s="26">
        <v>46143</v>
      </c>
      <c r="L5452" s="26">
        <v>45317</v>
      </c>
      <c r="M5452" s="26">
        <v>46148</v>
      </c>
      <c r="N5452" s="24"/>
      <c r="O5452" s="26">
        <v>46148</v>
      </c>
      <c r="P5452" s="24" t="s">
        <v>5146</v>
      </c>
      <c r="Q5452" s="24" t="s">
        <v>5147</v>
      </c>
      <c r="R5452" s="24" t="s">
        <v>988</v>
      </c>
    </row>
    <row r="5453" spans="1:18" ht="27">
      <c r="A5453" s="24">
        <v>5452</v>
      </c>
      <c r="B5453" s="24" t="s">
        <v>18021</v>
      </c>
      <c r="C5453" s="29">
        <v>202617057477</v>
      </c>
      <c r="D5453" s="24" t="s">
        <v>34</v>
      </c>
      <c r="E5453" s="24" t="s">
        <v>18022</v>
      </c>
      <c r="F5453" s="24" t="s">
        <v>3066</v>
      </c>
      <c r="G5453" s="24" t="s">
        <v>3067</v>
      </c>
      <c r="H5453" s="25" t="s">
        <v>18023</v>
      </c>
      <c r="I5453" s="24"/>
      <c r="J5453" s="24" t="s">
        <v>3048</v>
      </c>
      <c r="K5453" s="26">
        <v>46141</v>
      </c>
      <c r="L5453" s="26">
        <v>45282</v>
      </c>
      <c r="M5453" s="26">
        <v>46148</v>
      </c>
      <c r="N5453" s="24"/>
      <c r="O5453" s="26">
        <v>46148</v>
      </c>
      <c r="P5453" s="24" t="s">
        <v>3204</v>
      </c>
      <c r="Q5453" s="24" t="s">
        <v>3205</v>
      </c>
      <c r="R5453" s="24" t="s">
        <v>988</v>
      </c>
    </row>
    <row r="5454" spans="1:18" ht="53.4">
      <c r="A5454" s="24">
        <v>5453</v>
      </c>
      <c r="B5454" s="24" t="s">
        <v>18024</v>
      </c>
      <c r="C5454" s="29">
        <v>202644058444</v>
      </c>
      <c r="D5454" s="24" t="s">
        <v>39</v>
      </c>
      <c r="E5454" s="24" t="s">
        <v>18025</v>
      </c>
      <c r="F5454" s="24" t="s">
        <v>3165</v>
      </c>
      <c r="G5454" s="24" t="s">
        <v>3166</v>
      </c>
      <c r="H5454" s="25" t="s">
        <v>18026</v>
      </c>
      <c r="I5454" s="24"/>
      <c r="J5454" s="24" t="s">
        <v>3048</v>
      </c>
      <c r="K5454" s="26">
        <v>46113</v>
      </c>
      <c r="L5454" s="26">
        <v>45796</v>
      </c>
      <c r="M5454" s="26">
        <v>46149</v>
      </c>
      <c r="N5454" s="24"/>
      <c r="O5454" s="26">
        <v>46149</v>
      </c>
      <c r="P5454" s="24" t="s">
        <v>3168</v>
      </c>
      <c r="Q5454" s="24" t="s">
        <v>3050</v>
      </c>
      <c r="R5454" s="24" t="s">
        <v>988</v>
      </c>
    </row>
    <row r="5455" spans="1:18" ht="40.200000000000003">
      <c r="A5455" s="24">
        <v>5454</v>
      </c>
      <c r="B5455" s="24" t="s">
        <v>18027</v>
      </c>
      <c r="C5455" s="29">
        <v>202614058448</v>
      </c>
      <c r="D5455" s="24" t="s">
        <v>39</v>
      </c>
      <c r="E5455" s="24" t="s">
        <v>18028</v>
      </c>
      <c r="F5455" s="24" t="s">
        <v>3165</v>
      </c>
      <c r="G5455" s="24" t="s">
        <v>3166</v>
      </c>
      <c r="H5455" s="25" t="s">
        <v>18029</v>
      </c>
      <c r="I5455" s="24"/>
      <c r="J5455" s="24" t="s">
        <v>3048</v>
      </c>
      <c r="K5455" s="26">
        <v>46113</v>
      </c>
      <c r="L5455" s="26">
        <v>45784</v>
      </c>
      <c r="M5455" s="26">
        <v>46149</v>
      </c>
      <c r="N5455" s="24"/>
      <c r="O5455" s="26">
        <v>46149</v>
      </c>
      <c r="P5455" s="24" t="s">
        <v>4128</v>
      </c>
      <c r="Q5455" s="24" t="s">
        <v>3360</v>
      </c>
      <c r="R5455" s="24" t="s">
        <v>988</v>
      </c>
    </row>
    <row r="5456" spans="1:18" ht="53.4">
      <c r="A5456" s="24">
        <v>5455</v>
      </c>
      <c r="B5456" s="24" t="s">
        <v>18030</v>
      </c>
      <c r="C5456" s="29">
        <v>202641058501</v>
      </c>
      <c r="D5456" s="24" t="s">
        <v>39</v>
      </c>
      <c r="E5456" s="24" t="s">
        <v>18031</v>
      </c>
      <c r="F5456" s="24" t="s">
        <v>3165</v>
      </c>
      <c r="G5456" s="24" t="s">
        <v>3166</v>
      </c>
      <c r="H5456" s="25" t="s">
        <v>18032</v>
      </c>
      <c r="I5456" s="24" t="s">
        <v>23</v>
      </c>
      <c r="J5456" s="24" t="s">
        <v>3048</v>
      </c>
      <c r="K5456" s="26">
        <v>46071</v>
      </c>
      <c r="L5456" s="26">
        <v>46149</v>
      </c>
      <c r="M5456" s="26">
        <v>46149</v>
      </c>
      <c r="N5456" s="24"/>
      <c r="O5456" s="26">
        <v>46149</v>
      </c>
      <c r="P5456" s="24" t="s">
        <v>3893</v>
      </c>
      <c r="Q5456" s="24" t="s">
        <v>3894</v>
      </c>
      <c r="R5456" s="24" t="s">
        <v>988</v>
      </c>
    </row>
    <row r="5457" spans="1:18" ht="66.599999999999994">
      <c r="A5457" s="24">
        <v>5456</v>
      </c>
      <c r="B5457" s="24" t="s">
        <v>18033</v>
      </c>
      <c r="C5457" s="29">
        <v>202617058442</v>
      </c>
      <c r="D5457" s="24" t="s">
        <v>64</v>
      </c>
      <c r="E5457" s="24" t="s">
        <v>18034</v>
      </c>
      <c r="F5457" s="24" t="s">
        <v>3066</v>
      </c>
      <c r="G5457" s="24" t="s">
        <v>3067</v>
      </c>
      <c r="H5457" s="25" t="s">
        <v>18035</v>
      </c>
      <c r="I5457" s="24"/>
      <c r="J5457" s="24" t="s">
        <v>3048</v>
      </c>
      <c r="K5457" s="26">
        <v>46029</v>
      </c>
      <c r="L5457" s="26">
        <v>45434</v>
      </c>
      <c r="M5457" s="26">
        <v>46149</v>
      </c>
      <c r="N5457" s="24"/>
      <c r="O5457" s="26">
        <v>46149</v>
      </c>
      <c r="P5457" s="24" t="s">
        <v>3141</v>
      </c>
      <c r="Q5457" s="24" t="s">
        <v>3142</v>
      </c>
      <c r="R5457" s="24" t="s">
        <v>988</v>
      </c>
    </row>
    <row r="5458" spans="1:18" ht="79.8">
      <c r="A5458" s="24">
        <v>5457</v>
      </c>
      <c r="B5458" s="24" t="s">
        <v>18036</v>
      </c>
      <c r="C5458" s="29">
        <v>202648058074</v>
      </c>
      <c r="D5458" s="24" t="s">
        <v>602</v>
      </c>
      <c r="E5458" s="24" t="s">
        <v>18037</v>
      </c>
      <c r="F5458" s="24" t="s">
        <v>3177</v>
      </c>
      <c r="G5458" s="24" t="s">
        <v>18038</v>
      </c>
      <c r="H5458" s="25" t="s">
        <v>18039</v>
      </c>
      <c r="I5458" s="24"/>
      <c r="J5458" s="24" t="s">
        <v>3162</v>
      </c>
      <c r="K5458" s="26">
        <v>46149</v>
      </c>
      <c r="L5458" s="26">
        <v>46149</v>
      </c>
      <c r="M5458" s="26">
        <v>46149</v>
      </c>
      <c r="N5458" s="24"/>
      <c r="O5458" s="26">
        <v>46149</v>
      </c>
      <c r="P5458" s="24" t="s">
        <v>3933</v>
      </c>
      <c r="Q5458" s="24" t="s">
        <v>3934</v>
      </c>
      <c r="R5458" s="24" t="s">
        <v>988</v>
      </c>
    </row>
    <row r="5459" spans="1:18" ht="40.200000000000003">
      <c r="A5459" s="24">
        <v>5458</v>
      </c>
      <c r="B5459" s="24" t="s">
        <v>18040</v>
      </c>
      <c r="C5459" s="29">
        <v>202647057916</v>
      </c>
      <c r="D5459" s="24" t="s">
        <v>254</v>
      </c>
      <c r="E5459" s="24" t="s">
        <v>18041</v>
      </c>
      <c r="F5459" s="24" t="s">
        <v>3059</v>
      </c>
      <c r="G5459" s="24" t="s">
        <v>5452</v>
      </c>
      <c r="H5459" s="25" t="s">
        <v>18042</v>
      </c>
      <c r="I5459" s="24"/>
      <c r="J5459" s="24" t="s">
        <v>3048</v>
      </c>
      <c r="K5459" s="26">
        <v>46133</v>
      </c>
      <c r="L5459" s="26">
        <v>45279</v>
      </c>
      <c r="M5459" s="26">
        <v>46149</v>
      </c>
      <c r="N5459" s="24"/>
      <c r="O5459" s="26">
        <v>46149</v>
      </c>
      <c r="P5459" s="24" t="s">
        <v>3228</v>
      </c>
      <c r="Q5459" s="24" t="s">
        <v>3229</v>
      </c>
      <c r="R5459" s="24" t="s">
        <v>988</v>
      </c>
    </row>
    <row r="5460" spans="1:18" ht="40.200000000000003">
      <c r="A5460" s="24">
        <v>5459</v>
      </c>
      <c r="B5460" s="24" t="s">
        <v>2783</v>
      </c>
      <c r="C5460" s="29">
        <v>202611058493</v>
      </c>
      <c r="D5460" s="24" t="s">
        <v>33</v>
      </c>
      <c r="E5460" s="24" t="s">
        <v>2784</v>
      </c>
      <c r="F5460" s="24" t="s">
        <v>3052</v>
      </c>
      <c r="G5460" s="24" t="s">
        <v>3319</v>
      </c>
      <c r="H5460" s="25" t="s">
        <v>18043</v>
      </c>
      <c r="I5460" s="24" t="s">
        <v>3152</v>
      </c>
      <c r="J5460" s="24" t="s">
        <v>3048</v>
      </c>
      <c r="K5460" s="26">
        <v>46149</v>
      </c>
      <c r="L5460" s="26">
        <v>46149</v>
      </c>
      <c r="M5460" s="26">
        <v>46149</v>
      </c>
      <c r="N5460" s="26">
        <v>47094</v>
      </c>
      <c r="O5460" s="24"/>
      <c r="P5460" s="24" t="s">
        <v>3141</v>
      </c>
      <c r="Q5460" s="24" t="s">
        <v>3142</v>
      </c>
      <c r="R5460" s="24" t="s">
        <v>968</v>
      </c>
    </row>
    <row r="5461" spans="1:18" ht="53.4">
      <c r="A5461" s="24">
        <v>5460</v>
      </c>
      <c r="B5461" s="24" t="s">
        <v>18044</v>
      </c>
      <c r="C5461" s="29">
        <v>202641057978</v>
      </c>
      <c r="D5461" s="24" t="s">
        <v>33</v>
      </c>
      <c r="E5461" s="24" t="s">
        <v>18045</v>
      </c>
      <c r="F5461" s="24" t="s">
        <v>3052</v>
      </c>
      <c r="G5461" s="24" t="s">
        <v>3319</v>
      </c>
      <c r="H5461" s="25" t="s">
        <v>18046</v>
      </c>
      <c r="I5461" s="24" t="s">
        <v>23</v>
      </c>
      <c r="J5461" s="24" t="s">
        <v>3048</v>
      </c>
      <c r="K5461" s="26">
        <v>45967</v>
      </c>
      <c r="L5461" s="26">
        <v>46149</v>
      </c>
      <c r="M5461" s="26">
        <v>46149</v>
      </c>
      <c r="N5461" s="24"/>
      <c r="O5461" s="26">
        <v>46149</v>
      </c>
      <c r="P5461" s="24" t="s">
        <v>5785</v>
      </c>
      <c r="Q5461" s="24" t="s">
        <v>3080</v>
      </c>
      <c r="R5461" s="24" t="s">
        <v>988</v>
      </c>
    </row>
    <row r="5462" spans="1:18" ht="53.4">
      <c r="A5462" s="24">
        <v>5461</v>
      </c>
      <c r="B5462" s="24" t="s">
        <v>18047</v>
      </c>
      <c r="C5462" s="29">
        <v>202617058073</v>
      </c>
      <c r="D5462" s="24" t="s">
        <v>199</v>
      </c>
      <c r="E5462" s="24" t="s">
        <v>18048</v>
      </c>
      <c r="F5462" s="24" t="s">
        <v>3117</v>
      </c>
      <c r="G5462" s="24" t="s">
        <v>12146</v>
      </c>
      <c r="H5462" s="25" t="s">
        <v>18049</v>
      </c>
      <c r="I5462" s="24"/>
      <c r="J5462" s="24" t="s">
        <v>3048</v>
      </c>
      <c r="K5462" s="26">
        <v>46118</v>
      </c>
      <c r="L5462" s="26">
        <v>45207</v>
      </c>
      <c r="M5462" s="26">
        <v>46149</v>
      </c>
      <c r="N5462" s="24"/>
      <c r="O5462" s="26">
        <v>46149</v>
      </c>
      <c r="P5462" s="24" t="s">
        <v>3075</v>
      </c>
      <c r="Q5462" s="24" t="s">
        <v>3076</v>
      </c>
      <c r="R5462" s="24" t="s">
        <v>988</v>
      </c>
    </row>
    <row r="5463" spans="1:18" ht="40.200000000000003">
      <c r="A5463" s="24">
        <v>5462</v>
      </c>
      <c r="B5463" s="24" t="s">
        <v>18050</v>
      </c>
      <c r="C5463" s="29">
        <v>202617057926</v>
      </c>
      <c r="D5463" s="24" t="s">
        <v>199</v>
      </c>
      <c r="E5463" s="24" t="s">
        <v>18051</v>
      </c>
      <c r="F5463" s="24" t="s">
        <v>3117</v>
      </c>
      <c r="G5463" s="24" t="s">
        <v>12146</v>
      </c>
      <c r="H5463" s="25" t="s">
        <v>18052</v>
      </c>
      <c r="I5463" s="24"/>
      <c r="J5463" s="24" t="s">
        <v>3048</v>
      </c>
      <c r="K5463" s="26">
        <v>46119</v>
      </c>
      <c r="L5463" s="26">
        <v>45207</v>
      </c>
      <c r="M5463" s="26">
        <v>46149</v>
      </c>
      <c r="N5463" s="24"/>
      <c r="O5463" s="26">
        <v>46149</v>
      </c>
      <c r="P5463" s="24" t="s">
        <v>3075</v>
      </c>
      <c r="Q5463" s="24" t="s">
        <v>3076</v>
      </c>
      <c r="R5463" s="24" t="s">
        <v>988</v>
      </c>
    </row>
    <row r="5464" spans="1:18" ht="40.200000000000003">
      <c r="A5464" s="24">
        <v>5463</v>
      </c>
      <c r="B5464" s="24" t="s">
        <v>2785</v>
      </c>
      <c r="C5464" s="29">
        <v>202611058487</v>
      </c>
      <c r="D5464" s="24" t="s">
        <v>40</v>
      </c>
      <c r="E5464" s="24" t="s">
        <v>2786</v>
      </c>
      <c r="F5464" s="24" t="s">
        <v>3091</v>
      </c>
      <c r="G5464" s="24" t="s">
        <v>7514</v>
      </c>
      <c r="H5464" s="25" t="s">
        <v>18053</v>
      </c>
      <c r="I5464" s="24" t="s">
        <v>3152</v>
      </c>
      <c r="J5464" s="24" t="s">
        <v>3048</v>
      </c>
      <c r="K5464" s="26">
        <v>46140</v>
      </c>
      <c r="L5464" s="26">
        <v>46149</v>
      </c>
      <c r="M5464" s="26">
        <v>46149</v>
      </c>
      <c r="N5464" s="26">
        <v>47094</v>
      </c>
      <c r="O5464" s="24"/>
      <c r="P5464" s="24" t="s">
        <v>4128</v>
      </c>
      <c r="Q5464" s="24" t="s">
        <v>3360</v>
      </c>
      <c r="R5464" s="24" t="s">
        <v>968</v>
      </c>
    </row>
    <row r="5465" spans="1:18" ht="66.599999999999994">
      <c r="A5465" s="24">
        <v>5464</v>
      </c>
      <c r="B5465" s="24" t="s">
        <v>18054</v>
      </c>
      <c r="C5465" s="29">
        <v>202617058040</v>
      </c>
      <c r="D5465" s="24" t="s">
        <v>53</v>
      </c>
      <c r="E5465" s="24" t="s">
        <v>18055</v>
      </c>
      <c r="F5465" s="24" t="s">
        <v>3066</v>
      </c>
      <c r="G5465" s="24" t="s">
        <v>11900</v>
      </c>
      <c r="H5465" s="25" t="s">
        <v>18056</v>
      </c>
      <c r="I5465" s="24"/>
      <c r="J5465" s="24" t="s">
        <v>3048</v>
      </c>
      <c r="K5465" s="26">
        <v>46119</v>
      </c>
      <c r="L5465" s="26">
        <v>45280</v>
      </c>
      <c r="M5465" s="26">
        <v>46149</v>
      </c>
      <c r="N5465" s="24"/>
      <c r="O5465" s="26">
        <v>46149</v>
      </c>
      <c r="P5465" s="24" t="s">
        <v>3233</v>
      </c>
      <c r="Q5465" s="24" t="s">
        <v>3234</v>
      </c>
      <c r="R5465" s="24" t="s">
        <v>988</v>
      </c>
    </row>
    <row r="5466" spans="1:18" ht="27">
      <c r="A5466" s="24">
        <v>5465</v>
      </c>
      <c r="B5466" s="24" t="s">
        <v>18057</v>
      </c>
      <c r="C5466" s="29">
        <v>202617058451</v>
      </c>
      <c r="D5466" s="24" t="s">
        <v>102</v>
      </c>
      <c r="E5466" s="24" t="s">
        <v>18058</v>
      </c>
      <c r="F5466" s="24" t="s">
        <v>3312</v>
      </c>
      <c r="G5466" s="24" t="s">
        <v>18059</v>
      </c>
      <c r="H5466" s="25" t="s">
        <v>18060</v>
      </c>
      <c r="I5466" s="24"/>
      <c r="J5466" s="24" t="s">
        <v>3048</v>
      </c>
      <c r="K5466" s="26">
        <v>46100</v>
      </c>
      <c r="L5466" s="26">
        <v>45236</v>
      </c>
      <c r="M5466" s="26">
        <v>46149</v>
      </c>
      <c r="N5466" s="24"/>
      <c r="O5466" s="26">
        <v>46149</v>
      </c>
      <c r="P5466" s="24" t="s">
        <v>3239</v>
      </c>
      <c r="Q5466" s="24" t="s">
        <v>3240</v>
      </c>
      <c r="R5466" s="24" t="s">
        <v>988</v>
      </c>
    </row>
    <row r="5467" spans="1:18" ht="79.8">
      <c r="A5467" s="24">
        <v>5466</v>
      </c>
      <c r="B5467" s="24" t="s">
        <v>18061</v>
      </c>
      <c r="C5467" s="29">
        <v>202647058099</v>
      </c>
      <c r="D5467" s="24" t="s">
        <v>90</v>
      </c>
      <c r="E5467" s="24" t="s">
        <v>18062</v>
      </c>
      <c r="F5467" s="24" t="s">
        <v>3045</v>
      </c>
      <c r="G5467" s="24" t="s">
        <v>3046</v>
      </c>
      <c r="H5467" s="25" t="s">
        <v>18063</v>
      </c>
      <c r="I5467" s="24"/>
      <c r="J5467" s="24" t="s">
        <v>3048</v>
      </c>
      <c r="K5467" s="26">
        <v>46140</v>
      </c>
      <c r="L5467" s="26">
        <v>46149</v>
      </c>
      <c r="M5467" s="26">
        <v>46149</v>
      </c>
      <c r="N5467" s="24"/>
      <c r="O5467" s="26">
        <v>46149</v>
      </c>
      <c r="P5467" s="24" t="s">
        <v>3149</v>
      </c>
      <c r="Q5467" s="24" t="s">
        <v>3150</v>
      </c>
      <c r="R5467" s="24" t="s">
        <v>988</v>
      </c>
    </row>
    <row r="5468" spans="1:18" ht="106.2">
      <c r="A5468" s="24">
        <v>5467</v>
      </c>
      <c r="B5468" s="24" t="s">
        <v>18064</v>
      </c>
      <c r="C5468" s="29">
        <v>202617058145</v>
      </c>
      <c r="D5468" s="24" t="s">
        <v>146</v>
      </c>
      <c r="E5468" s="24" t="s">
        <v>18065</v>
      </c>
      <c r="F5468" s="24" t="s">
        <v>3091</v>
      </c>
      <c r="G5468" s="24" t="s">
        <v>7823</v>
      </c>
      <c r="H5468" s="25" t="s">
        <v>18066</v>
      </c>
      <c r="I5468" s="24"/>
      <c r="J5468" s="24" t="s">
        <v>3048</v>
      </c>
      <c r="K5468" s="26">
        <v>46112</v>
      </c>
      <c r="L5468" s="26">
        <v>45208</v>
      </c>
      <c r="M5468" s="26">
        <v>46149</v>
      </c>
      <c r="N5468" s="24"/>
      <c r="O5468" s="26">
        <v>46149</v>
      </c>
      <c r="P5468" s="24" t="s">
        <v>3158</v>
      </c>
      <c r="Q5468" s="24" t="s">
        <v>3159</v>
      </c>
      <c r="R5468" s="24" t="s">
        <v>988</v>
      </c>
    </row>
    <row r="5469" spans="1:18" ht="40.200000000000003">
      <c r="A5469" s="24">
        <v>5468</v>
      </c>
      <c r="B5469" s="24" t="s">
        <v>18067</v>
      </c>
      <c r="C5469" s="29">
        <v>202617058388</v>
      </c>
      <c r="D5469" s="24" t="s">
        <v>146</v>
      </c>
      <c r="E5469" s="24" t="s">
        <v>18068</v>
      </c>
      <c r="F5469" s="24" t="s">
        <v>3091</v>
      </c>
      <c r="G5469" s="24" t="s">
        <v>7823</v>
      </c>
      <c r="H5469" s="25" t="s">
        <v>18069</v>
      </c>
      <c r="I5469" s="24"/>
      <c r="J5469" s="24" t="s">
        <v>3048</v>
      </c>
      <c r="K5469" s="26">
        <v>46114</v>
      </c>
      <c r="L5469" s="26">
        <v>45208</v>
      </c>
      <c r="M5469" s="26">
        <v>46149</v>
      </c>
      <c r="N5469" s="24"/>
      <c r="O5469" s="26">
        <v>46149</v>
      </c>
      <c r="P5469" s="24" t="s">
        <v>3158</v>
      </c>
      <c r="Q5469" s="24" t="s">
        <v>3159</v>
      </c>
      <c r="R5469" s="24" t="s">
        <v>988</v>
      </c>
    </row>
    <row r="5470" spans="1:18" ht="27">
      <c r="A5470" s="24">
        <v>5469</v>
      </c>
      <c r="B5470" s="24" t="s">
        <v>18070</v>
      </c>
      <c r="C5470" s="29">
        <v>202617058030</v>
      </c>
      <c r="D5470" s="24" t="s">
        <v>514</v>
      </c>
      <c r="E5470" s="24" t="s">
        <v>18071</v>
      </c>
      <c r="F5470" s="24" t="s">
        <v>3091</v>
      </c>
      <c r="G5470" s="24" t="s">
        <v>18072</v>
      </c>
      <c r="H5470" s="25" t="s">
        <v>18073</v>
      </c>
      <c r="I5470" s="24"/>
      <c r="J5470" s="24" t="s">
        <v>3048</v>
      </c>
      <c r="K5470" s="26">
        <v>46076</v>
      </c>
      <c r="L5470" s="26">
        <v>45208</v>
      </c>
      <c r="M5470" s="26">
        <v>46149</v>
      </c>
      <c r="N5470" s="24"/>
      <c r="O5470" s="26">
        <v>46149</v>
      </c>
      <c r="P5470" s="24" t="s">
        <v>3326</v>
      </c>
      <c r="Q5470" s="24" t="s">
        <v>3174</v>
      </c>
      <c r="R5470" s="24" t="s">
        <v>988</v>
      </c>
    </row>
    <row r="5471" spans="1:18" ht="53.4">
      <c r="A5471" s="24">
        <v>5470</v>
      </c>
      <c r="B5471" s="24" t="s">
        <v>941</v>
      </c>
      <c r="C5471" s="29">
        <v>202614058029</v>
      </c>
      <c r="D5471" s="24" t="s">
        <v>78</v>
      </c>
      <c r="E5471" s="24" t="s">
        <v>942</v>
      </c>
      <c r="F5471" s="24" t="s">
        <v>3066</v>
      </c>
      <c r="G5471" s="24" t="s">
        <v>3077</v>
      </c>
      <c r="H5471" s="25" t="s">
        <v>18074</v>
      </c>
      <c r="I5471" s="24"/>
      <c r="J5471" s="24" t="s">
        <v>3048</v>
      </c>
      <c r="K5471" s="26">
        <v>46045</v>
      </c>
      <c r="L5471" s="26">
        <v>45790</v>
      </c>
      <c r="M5471" s="26">
        <v>46149</v>
      </c>
      <c r="N5471" s="26">
        <v>46734</v>
      </c>
      <c r="O5471" s="24"/>
      <c r="P5471" s="24" t="s">
        <v>3284</v>
      </c>
      <c r="Q5471" s="24" t="s">
        <v>3285</v>
      </c>
      <c r="R5471" s="24" t="s">
        <v>650</v>
      </c>
    </row>
    <row r="5472" spans="1:18" ht="53.4">
      <c r="A5472" s="24">
        <v>5471</v>
      </c>
      <c r="B5472" s="24" t="s">
        <v>18075</v>
      </c>
      <c r="C5472" s="29">
        <v>202617058088</v>
      </c>
      <c r="D5472" s="24" t="s">
        <v>32</v>
      </c>
      <c r="E5472" s="24" t="s">
        <v>18076</v>
      </c>
      <c r="F5472" s="24" t="s">
        <v>3066</v>
      </c>
      <c r="G5472" s="24" t="s">
        <v>3067</v>
      </c>
      <c r="H5472" s="25" t="s">
        <v>18077</v>
      </c>
      <c r="I5472" s="24"/>
      <c r="J5472" s="24" t="s">
        <v>3048</v>
      </c>
      <c r="K5472" s="26">
        <v>46125</v>
      </c>
      <c r="L5472" s="26">
        <v>45322</v>
      </c>
      <c r="M5472" s="26">
        <v>46149</v>
      </c>
      <c r="N5472" s="24"/>
      <c r="O5472" s="26">
        <v>46149</v>
      </c>
      <c r="P5472" s="24" t="s">
        <v>3135</v>
      </c>
      <c r="Q5472" s="24" t="s">
        <v>3136</v>
      </c>
      <c r="R5472" s="24" t="s">
        <v>988</v>
      </c>
    </row>
    <row r="5473" spans="1:18" ht="93">
      <c r="A5473" s="24">
        <v>5472</v>
      </c>
      <c r="B5473" s="24" t="s">
        <v>939</v>
      </c>
      <c r="C5473" s="29">
        <v>202644058102</v>
      </c>
      <c r="D5473" s="24" t="s">
        <v>60</v>
      </c>
      <c r="E5473" s="24" t="s">
        <v>940</v>
      </c>
      <c r="F5473" s="24" t="s">
        <v>3059</v>
      </c>
      <c r="G5473" s="24" t="s">
        <v>4296</v>
      </c>
      <c r="H5473" s="25" t="s">
        <v>18078</v>
      </c>
      <c r="I5473" s="24"/>
      <c r="J5473" s="24" t="s">
        <v>3048</v>
      </c>
      <c r="K5473" s="26">
        <v>46136</v>
      </c>
      <c r="L5473" s="26">
        <v>45790</v>
      </c>
      <c r="M5473" s="26">
        <v>46149</v>
      </c>
      <c r="N5473" s="26">
        <v>46734</v>
      </c>
      <c r="O5473" s="24"/>
      <c r="P5473" s="24" t="s">
        <v>3149</v>
      </c>
      <c r="Q5473" s="24" t="s">
        <v>3150</v>
      </c>
      <c r="R5473" s="24" t="s">
        <v>650</v>
      </c>
    </row>
    <row r="5474" spans="1:18" ht="27">
      <c r="A5474" s="24">
        <v>5473</v>
      </c>
      <c r="B5474" s="24" t="s">
        <v>18079</v>
      </c>
      <c r="C5474" s="29">
        <v>202617058087</v>
      </c>
      <c r="D5474" s="24" t="s">
        <v>34</v>
      </c>
      <c r="E5474" s="24" t="s">
        <v>18080</v>
      </c>
      <c r="F5474" s="24" t="s">
        <v>3066</v>
      </c>
      <c r="G5474" s="24" t="s">
        <v>3067</v>
      </c>
      <c r="H5474" s="25" t="s">
        <v>18081</v>
      </c>
      <c r="I5474" s="24"/>
      <c r="J5474" s="24" t="s">
        <v>3048</v>
      </c>
      <c r="K5474" s="26">
        <v>46140</v>
      </c>
      <c r="L5474" s="26">
        <v>45282</v>
      </c>
      <c r="M5474" s="26">
        <v>46149</v>
      </c>
      <c r="N5474" s="24"/>
      <c r="O5474" s="26">
        <v>46149</v>
      </c>
      <c r="P5474" s="24" t="s">
        <v>3135</v>
      </c>
      <c r="Q5474" s="24" t="s">
        <v>3136</v>
      </c>
      <c r="R5474" s="24" t="s">
        <v>988</v>
      </c>
    </row>
    <row r="5475" spans="1:18" ht="27">
      <c r="A5475" s="24">
        <v>5474</v>
      </c>
      <c r="B5475" s="24" t="s">
        <v>18082</v>
      </c>
      <c r="C5475" s="29">
        <v>202647058389</v>
      </c>
      <c r="D5475" s="24" t="s">
        <v>31</v>
      </c>
      <c r="E5475" s="24" t="s">
        <v>18083</v>
      </c>
      <c r="F5475" s="24" t="s">
        <v>3091</v>
      </c>
      <c r="G5475" s="24" t="s">
        <v>31</v>
      </c>
      <c r="H5475" s="25" t="s">
        <v>18084</v>
      </c>
      <c r="I5475" s="24"/>
      <c r="J5475" s="24" t="s">
        <v>3048</v>
      </c>
      <c r="K5475" s="26">
        <v>46147</v>
      </c>
      <c r="L5475" s="26">
        <v>45308</v>
      </c>
      <c r="M5475" s="26">
        <v>46149</v>
      </c>
      <c r="N5475" s="24"/>
      <c r="O5475" s="26">
        <v>46149</v>
      </c>
      <c r="P5475" s="24" t="s">
        <v>4022</v>
      </c>
      <c r="Q5475" s="24" t="s">
        <v>3104</v>
      </c>
      <c r="R5475" s="24" t="s">
        <v>988</v>
      </c>
    </row>
    <row r="5476" spans="1:18" ht="53.4">
      <c r="A5476" s="24">
        <v>5475</v>
      </c>
      <c r="B5476" s="24" t="s">
        <v>18085</v>
      </c>
      <c r="C5476" s="29">
        <v>202647058489</v>
      </c>
      <c r="D5476" s="24" t="s">
        <v>31</v>
      </c>
      <c r="E5476" s="24" t="s">
        <v>18086</v>
      </c>
      <c r="F5476" s="24" t="s">
        <v>3091</v>
      </c>
      <c r="G5476" s="24" t="s">
        <v>31</v>
      </c>
      <c r="H5476" s="25" t="s">
        <v>18087</v>
      </c>
      <c r="I5476" s="24"/>
      <c r="J5476" s="24" t="s">
        <v>3048</v>
      </c>
      <c r="K5476" s="26">
        <v>46142</v>
      </c>
      <c r="L5476" s="26">
        <v>46149</v>
      </c>
      <c r="M5476" s="26">
        <v>46149</v>
      </c>
      <c r="N5476" s="24"/>
      <c r="O5476" s="26">
        <v>46149</v>
      </c>
      <c r="P5476" s="24" t="s">
        <v>5146</v>
      </c>
      <c r="Q5476" s="24" t="s">
        <v>5147</v>
      </c>
      <c r="R5476" s="24" t="s">
        <v>988</v>
      </c>
    </row>
    <row r="5477" spans="1:18" ht="53.4">
      <c r="A5477" s="24">
        <v>5476</v>
      </c>
      <c r="B5477" s="24" t="s">
        <v>18088</v>
      </c>
      <c r="C5477" s="29">
        <v>202617058142</v>
      </c>
      <c r="D5477" s="24" t="s">
        <v>34</v>
      </c>
      <c r="E5477" s="24" t="s">
        <v>18089</v>
      </c>
      <c r="F5477" s="24" t="s">
        <v>3066</v>
      </c>
      <c r="G5477" s="24" t="s">
        <v>3067</v>
      </c>
      <c r="H5477" s="25" t="s">
        <v>18090</v>
      </c>
      <c r="I5477" s="24"/>
      <c r="J5477" s="24" t="s">
        <v>3048</v>
      </c>
      <c r="K5477" s="26">
        <v>46140</v>
      </c>
      <c r="L5477" s="26">
        <v>45282</v>
      </c>
      <c r="M5477" s="26">
        <v>46149</v>
      </c>
      <c r="N5477" s="24"/>
      <c r="O5477" s="26">
        <v>46149</v>
      </c>
      <c r="P5477" s="24" t="s">
        <v>3294</v>
      </c>
      <c r="Q5477" s="24" t="s">
        <v>3295</v>
      </c>
      <c r="R5477" s="24" t="s">
        <v>988</v>
      </c>
    </row>
    <row r="5478" spans="1:18" ht="53.4">
      <c r="A5478" s="24">
        <v>5477</v>
      </c>
      <c r="B5478" s="24" t="s">
        <v>18091</v>
      </c>
      <c r="C5478" s="29">
        <v>202611058753</v>
      </c>
      <c r="D5478" s="24" t="s">
        <v>33</v>
      </c>
      <c r="E5478" s="24" t="s">
        <v>18092</v>
      </c>
      <c r="F5478" s="24" t="s">
        <v>3052</v>
      </c>
      <c r="G5478" s="24" t="s">
        <v>3319</v>
      </c>
      <c r="H5478" s="25" t="s">
        <v>18093</v>
      </c>
      <c r="I5478" s="24" t="s">
        <v>23</v>
      </c>
      <c r="J5478" s="24" t="s">
        <v>3048</v>
      </c>
      <c r="K5478" s="26">
        <v>46105</v>
      </c>
      <c r="L5478" s="26">
        <v>46150</v>
      </c>
      <c r="M5478" s="26">
        <v>46150</v>
      </c>
      <c r="N5478" s="24"/>
      <c r="O5478" s="26">
        <v>46150</v>
      </c>
      <c r="P5478" s="24" t="s">
        <v>3049</v>
      </c>
      <c r="Q5478" s="24" t="s">
        <v>3050</v>
      </c>
      <c r="R5478" s="24" t="s">
        <v>988</v>
      </c>
    </row>
    <row r="5479" spans="1:18" ht="53.4">
      <c r="A5479" s="24">
        <v>5478</v>
      </c>
      <c r="B5479" s="24" t="s">
        <v>2789</v>
      </c>
      <c r="C5479" s="29">
        <v>202641059074</v>
      </c>
      <c r="D5479" s="24" t="s">
        <v>33</v>
      </c>
      <c r="E5479" s="24" t="s">
        <v>2790</v>
      </c>
      <c r="F5479" s="24" t="s">
        <v>3052</v>
      </c>
      <c r="G5479" s="24" t="s">
        <v>3319</v>
      </c>
      <c r="H5479" s="25" t="s">
        <v>18094</v>
      </c>
      <c r="I5479" s="24" t="s">
        <v>3152</v>
      </c>
      <c r="J5479" s="24" t="s">
        <v>3048</v>
      </c>
      <c r="K5479" s="26">
        <v>46150</v>
      </c>
      <c r="L5479" s="26">
        <v>46150</v>
      </c>
      <c r="M5479" s="26">
        <v>46150</v>
      </c>
      <c r="N5479" s="26">
        <v>47095</v>
      </c>
      <c r="O5479" s="24"/>
      <c r="P5479" s="24" t="s">
        <v>3634</v>
      </c>
      <c r="Q5479" s="24" t="s">
        <v>3322</v>
      </c>
      <c r="R5479" s="24" t="s">
        <v>968</v>
      </c>
    </row>
    <row r="5480" spans="1:18" ht="53.4">
      <c r="A5480" s="24">
        <v>5479</v>
      </c>
      <c r="B5480" s="24" t="s">
        <v>2791</v>
      </c>
      <c r="C5480" s="29">
        <v>202641059064</v>
      </c>
      <c r="D5480" s="24" t="s">
        <v>33</v>
      </c>
      <c r="E5480" s="24" t="s">
        <v>2792</v>
      </c>
      <c r="F5480" s="24" t="s">
        <v>3052</v>
      </c>
      <c r="G5480" s="24" t="s">
        <v>3319</v>
      </c>
      <c r="H5480" s="25" t="s">
        <v>18095</v>
      </c>
      <c r="I5480" s="24" t="s">
        <v>3152</v>
      </c>
      <c r="J5480" s="24" t="s">
        <v>3048</v>
      </c>
      <c r="K5480" s="26">
        <v>46146</v>
      </c>
      <c r="L5480" s="26">
        <v>46150</v>
      </c>
      <c r="M5480" s="26">
        <v>46150</v>
      </c>
      <c r="N5480" s="26">
        <v>47095</v>
      </c>
      <c r="O5480" s="24"/>
      <c r="P5480" s="24" t="s">
        <v>4109</v>
      </c>
      <c r="Q5480" s="24" t="s">
        <v>3683</v>
      </c>
      <c r="R5480" s="24" t="s">
        <v>968</v>
      </c>
    </row>
    <row r="5481" spans="1:18" ht="53.4">
      <c r="A5481" s="24">
        <v>5480</v>
      </c>
      <c r="B5481" s="24" t="s">
        <v>18096</v>
      </c>
      <c r="C5481" s="29">
        <v>202621058999</v>
      </c>
      <c r="D5481" s="24" t="s">
        <v>291</v>
      </c>
      <c r="E5481" s="24" t="s">
        <v>649</v>
      </c>
      <c r="F5481" s="24" t="s">
        <v>3052</v>
      </c>
      <c r="G5481" s="24" t="s">
        <v>11175</v>
      </c>
      <c r="H5481" s="25" t="s">
        <v>18097</v>
      </c>
      <c r="I5481" s="24" t="s">
        <v>23</v>
      </c>
      <c r="J5481" s="24" t="s">
        <v>3048</v>
      </c>
      <c r="K5481" s="26">
        <v>45982</v>
      </c>
      <c r="L5481" s="26">
        <v>46150</v>
      </c>
      <c r="M5481" s="26">
        <v>46150</v>
      </c>
      <c r="N5481" s="24"/>
      <c r="O5481" s="26">
        <v>46150</v>
      </c>
      <c r="P5481" s="24" t="s">
        <v>3093</v>
      </c>
      <c r="Q5481" s="24" t="s">
        <v>3094</v>
      </c>
      <c r="R5481" s="24" t="s">
        <v>988</v>
      </c>
    </row>
    <row r="5482" spans="1:18" ht="40.200000000000003">
      <c r="A5482" s="24">
        <v>5481</v>
      </c>
      <c r="B5482" s="24" t="s">
        <v>18098</v>
      </c>
      <c r="C5482" s="29">
        <v>202617059066</v>
      </c>
      <c r="D5482" s="24" t="s">
        <v>64</v>
      </c>
      <c r="E5482" s="24" t="s">
        <v>18099</v>
      </c>
      <c r="F5482" s="24" t="s">
        <v>3066</v>
      </c>
      <c r="G5482" s="24" t="s">
        <v>3067</v>
      </c>
      <c r="H5482" s="25" t="s">
        <v>18100</v>
      </c>
      <c r="I5482" s="24"/>
      <c r="J5482" s="24" t="s">
        <v>3048</v>
      </c>
      <c r="K5482" s="26">
        <v>45947</v>
      </c>
      <c r="L5482" s="26">
        <v>45251</v>
      </c>
      <c r="M5482" s="26">
        <v>46150</v>
      </c>
      <c r="N5482" s="24"/>
      <c r="O5482" s="26">
        <v>46150</v>
      </c>
      <c r="P5482" s="24" t="s">
        <v>3173</v>
      </c>
      <c r="Q5482" s="24" t="s">
        <v>3174</v>
      </c>
      <c r="R5482" s="24" t="s">
        <v>988</v>
      </c>
    </row>
    <row r="5483" spans="1:18" ht="53.4">
      <c r="A5483" s="24">
        <v>5482</v>
      </c>
      <c r="B5483" s="24" t="s">
        <v>18101</v>
      </c>
      <c r="C5483" s="29">
        <v>202641058667</v>
      </c>
      <c r="D5483" s="24" t="s">
        <v>39</v>
      </c>
      <c r="E5483" s="24" t="s">
        <v>18102</v>
      </c>
      <c r="F5483" s="24" t="s">
        <v>3165</v>
      </c>
      <c r="G5483" s="24" t="s">
        <v>3166</v>
      </c>
      <c r="H5483" s="25" t="s">
        <v>18103</v>
      </c>
      <c r="I5483" s="24" t="s">
        <v>23</v>
      </c>
      <c r="J5483" s="24" t="s">
        <v>3048</v>
      </c>
      <c r="K5483" s="26">
        <v>46057</v>
      </c>
      <c r="L5483" s="26">
        <v>46150</v>
      </c>
      <c r="M5483" s="26">
        <v>46150</v>
      </c>
      <c r="N5483" s="24"/>
      <c r="O5483" s="26">
        <v>46150</v>
      </c>
      <c r="P5483" s="24" t="s">
        <v>3079</v>
      </c>
      <c r="Q5483" s="24" t="s">
        <v>3080</v>
      </c>
      <c r="R5483" s="24" t="s">
        <v>988</v>
      </c>
    </row>
    <row r="5484" spans="1:18" ht="40.200000000000003">
      <c r="A5484" s="24">
        <v>5483</v>
      </c>
      <c r="B5484" s="24" t="s">
        <v>18104</v>
      </c>
      <c r="C5484" s="29">
        <v>202617063065</v>
      </c>
      <c r="D5484" s="24" t="s">
        <v>53</v>
      </c>
      <c r="E5484" s="24" t="s">
        <v>18105</v>
      </c>
      <c r="F5484" s="24" t="s">
        <v>3066</v>
      </c>
      <c r="G5484" s="24" t="s">
        <v>18106</v>
      </c>
      <c r="H5484" s="25" t="s">
        <v>18107</v>
      </c>
      <c r="I5484" s="24"/>
      <c r="J5484" s="24" t="s">
        <v>3048</v>
      </c>
      <c r="K5484" s="26">
        <v>46135</v>
      </c>
      <c r="L5484" s="26">
        <v>45240</v>
      </c>
      <c r="M5484" s="26">
        <v>46150</v>
      </c>
      <c r="N5484" s="24"/>
      <c r="O5484" s="26">
        <v>46150</v>
      </c>
      <c r="P5484" s="24" t="s">
        <v>3435</v>
      </c>
      <c r="Q5484" s="24" t="s">
        <v>3159</v>
      </c>
      <c r="R5484" s="24" t="s">
        <v>988</v>
      </c>
    </row>
    <row r="5485" spans="1:18" ht="53.4">
      <c r="A5485" s="24">
        <v>5484</v>
      </c>
      <c r="B5485" s="24" t="s">
        <v>18108</v>
      </c>
      <c r="C5485" s="29">
        <v>202647058823</v>
      </c>
      <c r="D5485" s="24" t="s">
        <v>48</v>
      </c>
      <c r="E5485" s="24" t="s">
        <v>18109</v>
      </c>
      <c r="F5485" s="24" t="s">
        <v>3066</v>
      </c>
      <c r="G5485" s="24" t="s">
        <v>3319</v>
      </c>
      <c r="H5485" s="25" t="s">
        <v>18110</v>
      </c>
      <c r="I5485" s="24"/>
      <c r="J5485" s="24" t="s">
        <v>3048</v>
      </c>
      <c r="K5485" s="26">
        <v>46062</v>
      </c>
      <c r="L5485" s="26">
        <v>45247</v>
      </c>
      <c r="M5485" s="26">
        <v>46150</v>
      </c>
      <c r="N5485" s="24"/>
      <c r="O5485" s="26">
        <v>46150</v>
      </c>
      <c r="P5485" s="24" t="s">
        <v>3968</v>
      </c>
      <c r="Q5485" s="24" t="s">
        <v>3969</v>
      </c>
      <c r="R5485" s="24" t="s">
        <v>988</v>
      </c>
    </row>
    <row r="5486" spans="1:18" ht="27">
      <c r="A5486" s="24">
        <v>5485</v>
      </c>
      <c r="B5486" s="24" t="s">
        <v>18111</v>
      </c>
      <c r="C5486" s="29">
        <v>202647058746</v>
      </c>
      <c r="D5486" s="24" t="s">
        <v>224</v>
      </c>
      <c r="E5486" s="24" t="s">
        <v>18112</v>
      </c>
      <c r="F5486" s="24" t="s">
        <v>10302</v>
      </c>
      <c r="G5486" s="24" t="s">
        <v>358</v>
      </c>
      <c r="H5486" s="25" t="s">
        <v>18113</v>
      </c>
      <c r="I5486" s="24"/>
      <c r="J5486" s="24" t="s">
        <v>3048</v>
      </c>
      <c r="K5486" s="26">
        <v>46050</v>
      </c>
      <c r="L5486" s="26">
        <v>46150</v>
      </c>
      <c r="M5486" s="26">
        <v>46150</v>
      </c>
      <c r="N5486" s="24"/>
      <c r="O5486" s="26">
        <v>46150</v>
      </c>
      <c r="P5486" s="24" t="s">
        <v>3079</v>
      </c>
      <c r="Q5486" s="24" t="s">
        <v>3080</v>
      </c>
      <c r="R5486" s="24" t="s">
        <v>988</v>
      </c>
    </row>
    <row r="5487" spans="1:18" ht="40.200000000000003">
      <c r="A5487" s="24">
        <v>5486</v>
      </c>
      <c r="B5487" s="24" t="s">
        <v>18114</v>
      </c>
      <c r="C5487" s="29">
        <v>202644058623</v>
      </c>
      <c r="D5487" s="24" t="s">
        <v>40</v>
      </c>
      <c r="E5487" s="24" t="s">
        <v>18115</v>
      </c>
      <c r="F5487" s="24" t="s">
        <v>3091</v>
      </c>
      <c r="G5487" s="24" t="s">
        <v>3856</v>
      </c>
      <c r="H5487" s="25" t="s">
        <v>18116</v>
      </c>
      <c r="I5487" s="24"/>
      <c r="J5487" s="24" t="s">
        <v>3048</v>
      </c>
      <c r="K5487" s="26">
        <v>46147</v>
      </c>
      <c r="L5487" s="26">
        <v>45786</v>
      </c>
      <c r="M5487" s="26">
        <v>46150</v>
      </c>
      <c r="N5487" s="24"/>
      <c r="O5487" s="26">
        <v>46150</v>
      </c>
      <c r="P5487" s="24" t="s">
        <v>3893</v>
      </c>
      <c r="Q5487" s="24" t="s">
        <v>3894</v>
      </c>
      <c r="R5487" s="24" t="s">
        <v>988</v>
      </c>
    </row>
    <row r="5488" spans="1:18" ht="40.200000000000003">
      <c r="A5488" s="24">
        <v>5487</v>
      </c>
      <c r="B5488" s="24" t="s">
        <v>18117</v>
      </c>
      <c r="C5488" s="29">
        <v>202647058730</v>
      </c>
      <c r="D5488" s="24" t="s">
        <v>40</v>
      </c>
      <c r="E5488" s="24" t="s">
        <v>18118</v>
      </c>
      <c r="F5488" s="24" t="s">
        <v>3091</v>
      </c>
      <c r="G5488" s="24" t="s">
        <v>18119</v>
      </c>
      <c r="H5488" s="25" t="s">
        <v>18120</v>
      </c>
      <c r="I5488" s="24"/>
      <c r="J5488" s="24" t="s">
        <v>3048</v>
      </c>
      <c r="K5488" s="26">
        <v>46121</v>
      </c>
      <c r="L5488" s="26">
        <v>45210</v>
      </c>
      <c r="M5488" s="26">
        <v>46150</v>
      </c>
      <c r="N5488" s="24"/>
      <c r="O5488" s="26">
        <v>46150</v>
      </c>
      <c r="P5488" s="24" t="s">
        <v>3079</v>
      </c>
      <c r="Q5488" s="24" t="s">
        <v>3080</v>
      </c>
      <c r="R5488" s="24" t="s">
        <v>988</v>
      </c>
    </row>
    <row r="5489" spans="1:18" ht="40.200000000000003">
      <c r="A5489" s="24">
        <v>5488</v>
      </c>
      <c r="B5489" s="24" t="s">
        <v>18121</v>
      </c>
      <c r="C5489" s="29">
        <v>202617058748</v>
      </c>
      <c r="D5489" s="24" t="s">
        <v>47</v>
      </c>
      <c r="E5489" s="24" t="s">
        <v>18122</v>
      </c>
      <c r="F5489" s="24" t="s">
        <v>3091</v>
      </c>
      <c r="G5489" s="24" t="s">
        <v>47</v>
      </c>
      <c r="H5489" s="25" t="s">
        <v>18123</v>
      </c>
      <c r="I5489" s="24"/>
      <c r="J5489" s="24" t="s">
        <v>3048</v>
      </c>
      <c r="K5489" s="26">
        <v>46097</v>
      </c>
      <c r="L5489" s="26">
        <v>45210</v>
      </c>
      <c r="M5489" s="26">
        <v>46150</v>
      </c>
      <c r="N5489" s="24"/>
      <c r="O5489" s="26">
        <v>46150</v>
      </c>
      <c r="P5489" s="24" t="s">
        <v>3109</v>
      </c>
      <c r="Q5489" s="24" t="s">
        <v>3110</v>
      </c>
      <c r="R5489" s="24" t="s">
        <v>988</v>
      </c>
    </row>
    <row r="5490" spans="1:18" ht="40.200000000000003">
      <c r="A5490" s="24">
        <v>5489</v>
      </c>
      <c r="B5490" s="24" t="s">
        <v>18124</v>
      </c>
      <c r="C5490" s="29">
        <v>202641058708</v>
      </c>
      <c r="D5490" s="24" t="s">
        <v>46</v>
      </c>
      <c r="E5490" s="24" t="s">
        <v>18125</v>
      </c>
      <c r="F5490" s="24" t="s">
        <v>3052</v>
      </c>
      <c r="G5490" s="24" t="s">
        <v>46</v>
      </c>
      <c r="H5490" s="25" t="s">
        <v>18126</v>
      </c>
      <c r="I5490" s="24" t="s">
        <v>23</v>
      </c>
      <c r="J5490" s="24" t="s">
        <v>3048</v>
      </c>
      <c r="K5490" s="26">
        <v>46028</v>
      </c>
      <c r="L5490" s="26">
        <v>46150</v>
      </c>
      <c r="M5490" s="26">
        <v>46150</v>
      </c>
      <c r="N5490" s="24"/>
      <c r="O5490" s="26">
        <v>46150</v>
      </c>
      <c r="P5490" s="24" t="s">
        <v>3289</v>
      </c>
      <c r="Q5490" s="24" t="s">
        <v>3290</v>
      </c>
      <c r="R5490" s="24" t="s">
        <v>988</v>
      </c>
    </row>
    <row r="5491" spans="1:18" ht="27">
      <c r="A5491" s="24">
        <v>5490</v>
      </c>
      <c r="B5491" s="24" t="s">
        <v>18127</v>
      </c>
      <c r="C5491" s="29">
        <v>202641059003</v>
      </c>
      <c r="D5491" s="24" t="s">
        <v>44</v>
      </c>
      <c r="E5491" s="24" t="s">
        <v>18128</v>
      </c>
      <c r="F5491" s="24" t="s">
        <v>3052</v>
      </c>
      <c r="G5491" s="24" t="s">
        <v>3408</v>
      </c>
      <c r="H5491" s="25" t="s">
        <v>18129</v>
      </c>
      <c r="I5491" s="24" t="s">
        <v>23</v>
      </c>
      <c r="J5491" s="24" t="s">
        <v>3334</v>
      </c>
      <c r="K5491" s="26">
        <v>46091</v>
      </c>
      <c r="L5491" s="26">
        <v>46150</v>
      </c>
      <c r="M5491" s="26">
        <v>46150</v>
      </c>
      <c r="N5491" s="24"/>
      <c r="O5491" s="26">
        <v>46153</v>
      </c>
      <c r="P5491" s="24" t="s">
        <v>3726</v>
      </c>
      <c r="Q5491" s="24" t="s">
        <v>3727</v>
      </c>
      <c r="R5491" s="24" t="s">
        <v>988</v>
      </c>
    </row>
    <row r="5492" spans="1:18" ht="27">
      <c r="A5492" s="24">
        <v>5491</v>
      </c>
      <c r="B5492" s="24" t="s">
        <v>18130</v>
      </c>
      <c r="C5492" s="29">
        <v>202617058961</v>
      </c>
      <c r="D5492" s="24" t="s">
        <v>324</v>
      </c>
      <c r="E5492" s="24" t="s">
        <v>18131</v>
      </c>
      <c r="F5492" s="24" t="s">
        <v>3059</v>
      </c>
      <c r="G5492" s="24" t="s">
        <v>17056</v>
      </c>
      <c r="H5492" s="25" t="s">
        <v>18132</v>
      </c>
      <c r="I5492" s="24"/>
      <c r="J5492" s="24" t="s">
        <v>3048</v>
      </c>
      <c r="K5492" s="26">
        <v>46129</v>
      </c>
      <c r="L5492" s="26">
        <v>45238</v>
      </c>
      <c r="M5492" s="26">
        <v>46150</v>
      </c>
      <c r="N5492" s="24"/>
      <c r="O5492" s="26">
        <v>46150</v>
      </c>
      <c r="P5492" s="24" t="s">
        <v>3233</v>
      </c>
      <c r="Q5492" s="24" t="s">
        <v>3234</v>
      </c>
      <c r="R5492" s="24" t="s">
        <v>988</v>
      </c>
    </row>
    <row r="5493" spans="1:18" ht="27">
      <c r="A5493" s="24">
        <v>5492</v>
      </c>
      <c r="B5493" s="24" t="s">
        <v>18133</v>
      </c>
      <c r="C5493" s="29">
        <v>202617059000</v>
      </c>
      <c r="D5493" s="24" t="s">
        <v>50</v>
      </c>
      <c r="E5493" s="24" t="s">
        <v>18134</v>
      </c>
      <c r="F5493" s="24" t="s">
        <v>3066</v>
      </c>
      <c r="G5493" s="24" t="s">
        <v>3319</v>
      </c>
      <c r="H5493" s="25" t="s">
        <v>18135</v>
      </c>
      <c r="I5493" s="24"/>
      <c r="J5493" s="24" t="s">
        <v>3048</v>
      </c>
      <c r="K5493" s="26">
        <v>46085</v>
      </c>
      <c r="L5493" s="26">
        <v>45217</v>
      </c>
      <c r="M5493" s="26">
        <v>46150</v>
      </c>
      <c r="N5493" s="24"/>
      <c r="O5493" s="26">
        <v>46150</v>
      </c>
      <c r="P5493" s="24" t="s">
        <v>3284</v>
      </c>
      <c r="Q5493" s="24" t="s">
        <v>3285</v>
      </c>
      <c r="R5493" s="24" t="s">
        <v>988</v>
      </c>
    </row>
    <row r="5494" spans="1:18" ht="53.4">
      <c r="A5494" s="24">
        <v>5493</v>
      </c>
      <c r="B5494" s="24" t="s">
        <v>18136</v>
      </c>
      <c r="C5494" s="29">
        <v>202617058722</v>
      </c>
      <c r="D5494" s="24" t="s">
        <v>32</v>
      </c>
      <c r="E5494" s="24" t="s">
        <v>18137</v>
      </c>
      <c r="F5494" s="24" t="s">
        <v>3066</v>
      </c>
      <c r="G5494" s="24" t="s">
        <v>3067</v>
      </c>
      <c r="H5494" s="25" t="s">
        <v>18138</v>
      </c>
      <c r="I5494" s="24"/>
      <c r="J5494" s="24" t="s">
        <v>3048</v>
      </c>
      <c r="K5494" s="26">
        <v>46129</v>
      </c>
      <c r="L5494" s="26">
        <v>45390</v>
      </c>
      <c r="M5494" s="26">
        <v>46150</v>
      </c>
      <c r="N5494" s="24"/>
      <c r="O5494" s="26">
        <v>46150</v>
      </c>
      <c r="P5494" s="24" t="s">
        <v>3254</v>
      </c>
      <c r="Q5494" s="24" t="s">
        <v>3255</v>
      </c>
      <c r="R5494" s="24" t="s">
        <v>988</v>
      </c>
    </row>
    <row r="5495" spans="1:18" ht="53.4">
      <c r="A5495" s="24">
        <v>5494</v>
      </c>
      <c r="B5495" s="24" t="s">
        <v>18139</v>
      </c>
      <c r="C5495" s="29">
        <v>202617058616</v>
      </c>
      <c r="D5495" s="24" t="s">
        <v>32</v>
      </c>
      <c r="E5495" s="24" t="s">
        <v>18140</v>
      </c>
      <c r="F5495" s="24" t="s">
        <v>3066</v>
      </c>
      <c r="G5495" s="24" t="s">
        <v>3067</v>
      </c>
      <c r="H5495" s="25" t="s">
        <v>18141</v>
      </c>
      <c r="I5495" s="24"/>
      <c r="J5495" s="24" t="s">
        <v>3048</v>
      </c>
      <c r="K5495" s="26">
        <v>46128</v>
      </c>
      <c r="L5495" s="26">
        <v>45384</v>
      </c>
      <c r="M5495" s="26">
        <v>46150</v>
      </c>
      <c r="N5495" s="24"/>
      <c r="O5495" s="26">
        <v>46150</v>
      </c>
      <c r="P5495" s="24" t="s">
        <v>3204</v>
      </c>
      <c r="Q5495" s="24" t="s">
        <v>3205</v>
      </c>
      <c r="R5495" s="24" t="s">
        <v>988</v>
      </c>
    </row>
    <row r="5496" spans="1:18" ht="66.599999999999994">
      <c r="A5496" s="24">
        <v>5495</v>
      </c>
      <c r="B5496" s="24" t="s">
        <v>935</v>
      </c>
      <c r="C5496" s="29">
        <v>202614058792</v>
      </c>
      <c r="D5496" s="24" t="s">
        <v>55</v>
      </c>
      <c r="E5496" s="24" t="s">
        <v>936</v>
      </c>
      <c r="F5496" s="24" t="s">
        <v>3091</v>
      </c>
      <c r="G5496" s="24" t="s">
        <v>4429</v>
      </c>
      <c r="H5496" s="25" t="s">
        <v>18142</v>
      </c>
      <c r="I5496" s="24"/>
      <c r="J5496" s="24" t="s">
        <v>3048</v>
      </c>
      <c r="K5496" s="26">
        <v>46140</v>
      </c>
      <c r="L5496" s="26">
        <v>45786</v>
      </c>
      <c r="M5496" s="26">
        <v>46150</v>
      </c>
      <c r="N5496" s="26">
        <v>46730</v>
      </c>
      <c r="O5496" s="24"/>
      <c r="P5496" s="24" t="s">
        <v>3069</v>
      </c>
      <c r="Q5496" s="24" t="s">
        <v>3070</v>
      </c>
      <c r="R5496" s="24" t="s">
        <v>650</v>
      </c>
    </row>
    <row r="5497" spans="1:18" ht="40.200000000000003">
      <c r="A5497" s="24">
        <v>5496</v>
      </c>
      <c r="B5497" s="24" t="s">
        <v>2793</v>
      </c>
      <c r="C5497" s="29">
        <v>202611058892</v>
      </c>
      <c r="D5497" s="24" t="s">
        <v>60</v>
      </c>
      <c r="E5497" s="24" t="s">
        <v>2794</v>
      </c>
      <c r="F5497" s="24" t="s">
        <v>3059</v>
      </c>
      <c r="G5497" s="24" t="s">
        <v>4296</v>
      </c>
      <c r="H5497" s="25" t="s">
        <v>18143</v>
      </c>
      <c r="I5497" s="24" t="s">
        <v>23</v>
      </c>
      <c r="J5497" s="24" t="s">
        <v>3048</v>
      </c>
      <c r="K5497" s="26">
        <v>46148</v>
      </c>
      <c r="L5497" s="26">
        <v>46150</v>
      </c>
      <c r="M5497" s="26">
        <v>46150</v>
      </c>
      <c r="N5497" s="26">
        <v>47095</v>
      </c>
      <c r="O5497" s="24"/>
      <c r="P5497" s="24" t="s">
        <v>3326</v>
      </c>
      <c r="Q5497" s="24" t="s">
        <v>3174</v>
      </c>
      <c r="R5497" s="24" t="s">
        <v>974</v>
      </c>
    </row>
    <row r="5498" spans="1:18" ht="27">
      <c r="A5498" s="24">
        <v>5497</v>
      </c>
      <c r="B5498" s="24" t="s">
        <v>18144</v>
      </c>
      <c r="C5498" s="29">
        <v>202641058759</v>
      </c>
      <c r="D5498" s="24" t="s">
        <v>60</v>
      </c>
      <c r="E5498" s="24" t="s">
        <v>18145</v>
      </c>
      <c r="F5498" s="24" t="s">
        <v>3059</v>
      </c>
      <c r="G5498" s="24" t="s">
        <v>4375</v>
      </c>
      <c r="H5498" s="25" t="s">
        <v>18146</v>
      </c>
      <c r="I5498" s="24" t="s">
        <v>23</v>
      </c>
      <c r="J5498" s="24" t="s">
        <v>3048</v>
      </c>
      <c r="K5498" s="26">
        <v>46149</v>
      </c>
      <c r="L5498" s="26">
        <v>46150</v>
      </c>
      <c r="M5498" s="26">
        <v>46150</v>
      </c>
      <c r="N5498" s="24"/>
      <c r="O5498" s="26">
        <v>46150</v>
      </c>
      <c r="P5498" s="24" t="s">
        <v>3149</v>
      </c>
      <c r="Q5498" s="24" t="s">
        <v>3150</v>
      </c>
      <c r="R5498" s="24" t="s">
        <v>988</v>
      </c>
    </row>
    <row r="5499" spans="1:18" ht="40.200000000000003">
      <c r="A5499" s="24">
        <v>5498</v>
      </c>
      <c r="B5499" s="24" t="s">
        <v>18147</v>
      </c>
      <c r="C5499" s="29">
        <v>202647058649</v>
      </c>
      <c r="D5499" s="24" t="s">
        <v>66</v>
      </c>
      <c r="E5499" s="24" t="s">
        <v>18148</v>
      </c>
      <c r="F5499" s="24" t="s">
        <v>3059</v>
      </c>
      <c r="G5499" s="24" t="s">
        <v>3455</v>
      </c>
      <c r="H5499" s="25" t="s">
        <v>18149</v>
      </c>
      <c r="I5499" s="24"/>
      <c r="J5499" s="24" t="s">
        <v>3048</v>
      </c>
      <c r="K5499" s="26">
        <v>46128</v>
      </c>
      <c r="L5499" s="26">
        <v>45212</v>
      </c>
      <c r="M5499" s="26">
        <v>46150</v>
      </c>
      <c r="N5499" s="24"/>
      <c r="O5499" s="26">
        <v>46150</v>
      </c>
      <c r="P5499" s="24" t="s">
        <v>3388</v>
      </c>
      <c r="Q5499" s="24" t="s">
        <v>3389</v>
      </c>
      <c r="R5499" s="24" t="s">
        <v>988</v>
      </c>
    </row>
    <row r="5500" spans="1:18" ht="66.599999999999994">
      <c r="A5500" s="24">
        <v>5499</v>
      </c>
      <c r="B5500" s="24" t="s">
        <v>2795</v>
      </c>
      <c r="C5500" s="29">
        <v>202611059068</v>
      </c>
      <c r="D5500" s="24" t="s">
        <v>527</v>
      </c>
      <c r="E5500" s="24" t="s">
        <v>649</v>
      </c>
      <c r="F5500" s="24" t="s">
        <v>3052</v>
      </c>
      <c r="G5500" s="24" t="s">
        <v>18150</v>
      </c>
      <c r="H5500" s="25" t="s">
        <v>18151</v>
      </c>
      <c r="I5500" s="24" t="s">
        <v>3152</v>
      </c>
      <c r="J5500" s="24" t="s">
        <v>3048</v>
      </c>
      <c r="K5500" s="26">
        <v>46062</v>
      </c>
      <c r="L5500" s="26">
        <v>46150</v>
      </c>
      <c r="M5500" s="26">
        <v>46150</v>
      </c>
      <c r="N5500" s="26">
        <v>47095</v>
      </c>
      <c r="O5500" s="24"/>
      <c r="P5500" s="24" t="s">
        <v>3435</v>
      </c>
      <c r="Q5500" s="24" t="s">
        <v>3159</v>
      </c>
      <c r="R5500" s="24" t="s">
        <v>968</v>
      </c>
    </row>
    <row r="5501" spans="1:18" ht="40.200000000000003">
      <c r="A5501" s="24">
        <v>5500</v>
      </c>
      <c r="B5501" s="24" t="s">
        <v>2800</v>
      </c>
      <c r="C5501" s="29">
        <v>202641058548</v>
      </c>
      <c r="D5501" s="24" t="s">
        <v>42</v>
      </c>
      <c r="E5501" s="24" t="s">
        <v>2801</v>
      </c>
      <c r="F5501" s="24" t="s">
        <v>3045</v>
      </c>
      <c r="G5501" s="24" t="s">
        <v>3252</v>
      </c>
      <c r="H5501" s="25" t="s">
        <v>18152</v>
      </c>
      <c r="I5501" s="24" t="s">
        <v>3152</v>
      </c>
      <c r="J5501" s="24" t="s">
        <v>3048</v>
      </c>
      <c r="K5501" s="26">
        <v>46149</v>
      </c>
      <c r="L5501" s="26">
        <v>46150</v>
      </c>
      <c r="M5501" s="26">
        <v>46150</v>
      </c>
      <c r="N5501" s="26">
        <v>47095</v>
      </c>
      <c r="O5501" s="24"/>
      <c r="P5501" s="24" t="s">
        <v>3114</v>
      </c>
      <c r="Q5501" s="24" t="s">
        <v>3094</v>
      </c>
      <c r="R5501" s="24" t="s">
        <v>968</v>
      </c>
    </row>
    <row r="5502" spans="1:18" ht="40.200000000000003">
      <c r="A5502" s="24">
        <v>5501</v>
      </c>
      <c r="B5502" s="24" t="s">
        <v>2802</v>
      </c>
      <c r="C5502" s="29">
        <v>202641058580</v>
      </c>
      <c r="D5502" s="24" t="s">
        <v>42</v>
      </c>
      <c r="E5502" s="24" t="s">
        <v>2803</v>
      </c>
      <c r="F5502" s="24" t="s">
        <v>3045</v>
      </c>
      <c r="G5502" s="24" t="s">
        <v>3252</v>
      </c>
      <c r="H5502" s="25" t="s">
        <v>18153</v>
      </c>
      <c r="I5502" s="24" t="s">
        <v>3152</v>
      </c>
      <c r="J5502" s="24" t="s">
        <v>3048</v>
      </c>
      <c r="K5502" s="26">
        <v>46149</v>
      </c>
      <c r="L5502" s="26">
        <v>46150</v>
      </c>
      <c r="M5502" s="26">
        <v>46150</v>
      </c>
      <c r="N5502" s="26">
        <v>47095</v>
      </c>
      <c r="O5502" s="24"/>
      <c r="P5502" s="24" t="s">
        <v>3114</v>
      </c>
      <c r="Q5502" s="24" t="s">
        <v>3094</v>
      </c>
      <c r="R5502" s="24" t="s">
        <v>968</v>
      </c>
    </row>
    <row r="5503" spans="1:18" ht="40.200000000000003">
      <c r="A5503" s="24">
        <v>5502</v>
      </c>
      <c r="B5503" s="24" t="s">
        <v>18154</v>
      </c>
      <c r="C5503" s="29">
        <v>202617058727</v>
      </c>
      <c r="D5503" s="24" t="s">
        <v>275</v>
      </c>
      <c r="E5503" s="24" t="s">
        <v>18155</v>
      </c>
      <c r="F5503" s="24" t="s">
        <v>3091</v>
      </c>
      <c r="G5503" s="24" t="s">
        <v>94</v>
      </c>
      <c r="H5503" s="25" t="s">
        <v>18156</v>
      </c>
      <c r="I5503" s="24"/>
      <c r="J5503" s="24" t="s">
        <v>3048</v>
      </c>
      <c r="K5503" s="26">
        <v>46121</v>
      </c>
      <c r="L5503" s="26">
        <v>45209</v>
      </c>
      <c r="M5503" s="26">
        <v>46150</v>
      </c>
      <c r="N5503" s="24"/>
      <c r="O5503" s="26">
        <v>46150</v>
      </c>
      <c r="P5503" s="24" t="s">
        <v>3130</v>
      </c>
      <c r="Q5503" s="24" t="s">
        <v>3131</v>
      </c>
      <c r="R5503" s="24" t="s">
        <v>988</v>
      </c>
    </row>
    <row r="5504" spans="1:18" ht="53.4">
      <c r="A5504" s="24">
        <v>5503</v>
      </c>
      <c r="B5504" s="24" t="s">
        <v>18157</v>
      </c>
      <c r="C5504" s="29">
        <v>202647058876</v>
      </c>
      <c r="D5504" s="24" t="s">
        <v>114</v>
      </c>
      <c r="E5504" s="24" t="s">
        <v>18158</v>
      </c>
      <c r="F5504" s="24" t="s">
        <v>3177</v>
      </c>
      <c r="G5504" s="24" t="s">
        <v>18159</v>
      </c>
      <c r="H5504" s="25" t="s">
        <v>18160</v>
      </c>
      <c r="I5504" s="24"/>
      <c r="J5504" s="24" t="s">
        <v>3334</v>
      </c>
      <c r="K5504" s="26">
        <v>46149</v>
      </c>
      <c r="L5504" s="26">
        <v>45208</v>
      </c>
      <c r="M5504" s="26">
        <v>46150</v>
      </c>
      <c r="N5504" s="24"/>
      <c r="O5504" s="26">
        <v>46150</v>
      </c>
      <c r="P5504" s="24" t="s">
        <v>8184</v>
      </c>
      <c r="Q5504" s="24" t="s">
        <v>5147</v>
      </c>
      <c r="R5504" s="24" t="s">
        <v>988</v>
      </c>
    </row>
    <row r="5505" spans="1:18" ht="40.200000000000003">
      <c r="A5505" s="24">
        <v>5504</v>
      </c>
      <c r="B5505" s="24" t="s">
        <v>2787</v>
      </c>
      <c r="C5505" s="29">
        <v>202641058547</v>
      </c>
      <c r="D5505" s="24" t="s">
        <v>31</v>
      </c>
      <c r="E5505" s="24" t="s">
        <v>2788</v>
      </c>
      <c r="F5505" s="24" t="s">
        <v>3091</v>
      </c>
      <c r="G5505" s="24" t="s">
        <v>31</v>
      </c>
      <c r="H5505" s="25" t="s">
        <v>18161</v>
      </c>
      <c r="I5505" s="24" t="s">
        <v>3152</v>
      </c>
      <c r="J5505" s="24" t="s">
        <v>3048</v>
      </c>
      <c r="K5505" s="26">
        <v>46149</v>
      </c>
      <c r="L5505" s="26">
        <v>46150</v>
      </c>
      <c r="M5505" s="26">
        <v>46150</v>
      </c>
      <c r="N5505" s="26">
        <v>47095</v>
      </c>
      <c r="O5505" s="24"/>
      <c r="P5505" s="24" t="s">
        <v>3364</v>
      </c>
      <c r="Q5505" s="24" t="s">
        <v>3255</v>
      </c>
      <c r="R5505" s="24" t="s">
        <v>968</v>
      </c>
    </row>
    <row r="5506" spans="1:18" ht="53.4">
      <c r="A5506" s="24">
        <v>5505</v>
      </c>
      <c r="B5506" s="24" t="s">
        <v>2798</v>
      </c>
      <c r="C5506" s="29">
        <v>202641058827</v>
      </c>
      <c r="D5506" s="24" t="s">
        <v>31</v>
      </c>
      <c r="E5506" s="24" t="s">
        <v>2799</v>
      </c>
      <c r="F5506" s="24" t="s">
        <v>3091</v>
      </c>
      <c r="G5506" s="24" t="s">
        <v>31</v>
      </c>
      <c r="H5506" s="25" t="s">
        <v>18162</v>
      </c>
      <c r="I5506" s="24" t="s">
        <v>3152</v>
      </c>
      <c r="J5506" s="24" t="s">
        <v>3048</v>
      </c>
      <c r="K5506" s="26">
        <v>46150</v>
      </c>
      <c r="L5506" s="26">
        <v>46150</v>
      </c>
      <c r="M5506" s="26">
        <v>46150</v>
      </c>
      <c r="N5506" s="26">
        <v>47095</v>
      </c>
      <c r="O5506" s="24"/>
      <c r="P5506" s="24" t="s">
        <v>3114</v>
      </c>
      <c r="Q5506" s="24" t="s">
        <v>3094</v>
      </c>
      <c r="R5506" s="24" t="s">
        <v>968</v>
      </c>
    </row>
    <row r="5507" spans="1:18" ht="40.200000000000003">
      <c r="A5507" s="24">
        <v>5506</v>
      </c>
      <c r="B5507" s="24" t="s">
        <v>2796</v>
      </c>
      <c r="C5507" s="29">
        <v>202641058816</v>
      </c>
      <c r="D5507" s="24" t="s">
        <v>31</v>
      </c>
      <c r="E5507" s="24" t="s">
        <v>2797</v>
      </c>
      <c r="F5507" s="24" t="s">
        <v>3091</v>
      </c>
      <c r="G5507" s="24" t="s">
        <v>31</v>
      </c>
      <c r="H5507" s="25" t="s">
        <v>18163</v>
      </c>
      <c r="I5507" s="24" t="s">
        <v>3152</v>
      </c>
      <c r="J5507" s="24" t="s">
        <v>3048</v>
      </c>
      <c r="K5507" s="26">
        <v>46150</v>
      </c>
      <c r="L5507" s="26">
        <v>46150</v>
      </c>
      <c r="M5507" s="26">
        <v>46150</v>
      </c>
      <c r="N5507" s="26">
        <v>47095</v>
      </c>
      <c r="O5507" s="24"/>
      <c r="P5507" s="24" t="s">
        <v>4022</v>
      </c>
      <c r="Q5507" s="24" t="s">
        <v>3104</v>
      </c>
      <c r="R5507" s="24" t="s">
        <v>968</v>
      </c>
    </row>
    <row r="5508" spans="1:18" ht="53.4">
      <c r="A5508" s="24">
        <v>5507</v>
      </c>
      <c r="B5508" s="24" t="s">
        <v>18164</v>
      </c>
      <c r="C5508" s="29">
        <v>202647058845</v>
      </c>
      <c r="D5508" s="24" t="s">
        <v>31</v>
      </c>
      <c r="E5508" s="24" t="s">
        <v>18165</v>
      </c>
      <c r="F5508" s="24" t="s">
        <v>3091</v>
      </c>
      <c r="G5508" s="24" t="s">
        <v>31</v>
      </c>
      <c r="H5508" s="25" t="s">
        <v>18166</v>
      </c>
      <c r="I5508" s="24"/>
      <c r="J5508" s="24" t="s">
        <v>3048</v>
      </c>
      <c r="K5508" s="26">
        <v>46147</v>
      </c>
      <c r="L5508" s="26">
        <v>46150</v>
      </c>
      <c r="M5508" s="26">
        <v>46150</v>
      </c>
      <c r="N5508" s="24"/>
      <c r="O5508" s="26">
        <v>46150</v>
      </c>
      <c r="P5508" s="24" t="s">
        <v>3192</v>
      </c>
      <c r="Q5508" s="24" t="s">
        <v>3193</v>
      </c>
      <c r="R5508" s="24" t="s">
        <v>988</v>
      </c>
    </row>
    <row r="5509" spans="1:18" ht="53.4">
      <c r="A5509" s="24">
        <v>5508</v>
      </c>
      <c r="B5509" s="24" t="s">
        <v>18167</v>
      </c>
      <c r="C5509" s="29">
        <v>202617059234</v>
      </c>
      <c r="D5509" s="24" t="s">
        <v>36</v>
      </c>
      <c r="E5509" s="24" t="s">
        <v>18168</v>
      </c>
      <c r="F5509" s="24" t="s">
        <v>3091</v>
      </c>
      <c r="G5509" s="24" t="s">
        <v>3139</v>
      </c>
      <c r="H5509" s="25" t="s">
        <v>18169</v>
      </c>
      <c r="I5509" s="24"/>
      <c r="J5509" s="24" t="s">
        <v>3048</v>
      </c>
      <c r="K5509" s="26">
        <v>46148</v>
      </c>
      <c r="L5509" s="26">
        <v>45211</v>
      </c>
      <c r="M5509" s="26">
        <v>46151</v>
      </c>
      <c r="N5509" s="24"/>
      <c r="O5509" s="26">
        <v>46151</v>
      </c>
      <c r="P5509" s="24" t="s">
        <v>4128</v>
      </c>
      <c r="Q5509" s="24" t="s">
        <v>3360</v>
      </c>
      <c r="R5509" s="24" t="s">
        <v>988</v>
      </c>
    </row>
    <row r="5510" spans="1:18" ht="27">
      <c r="A5510" s="24">
        <v>5509</v>
      </c>
      <c r="B5510" s="24" t="s">
        <v>18170</v>
      </c>
      <c r="C5510" s="29">
        <v>202617059363</v>
      </c>
      <c r="D5510" s="24" t="s">
        <v>32</v>
      </c>
      <c r="E5510" s="24" t="s">
        <v>18171</v>
      </c>
      <c r="F5510" s="24" t="s">
        <v>3066</v>
      </c>
      <c r="G5510" s="24" t="s">
        <v>3067</v>
      </c>
      <c r="H5510" s="25" t="s">
        <v>18172</v>
      </c>
      <c r="I5510" s="24"/>
      <c r="J5510" s="24" t="s">
        <v>3048</v>
      </c>
      <c r="K5510" s="26">
        <v>46122</v>
      </c>
      <c r="L5510" s="26">
        <v>45310</v>
      </c>
      <c r="M5510" s="26">
        <v>46152</v>
      </c>
      <c r="N5510" s="24"/>
      <c r="O5510" s="26">
        <v>46152</v>
      </c>
      <c r="P5510" s="24" t="s">
        <v>3272</v>
      </c>
      <c r="Q5510" s="24" t="s">
        <v>3273</v>
      </c>
      <c r="R5510" s="24" t="s">
        <v>988</v>
      </c>
    </row>
    <row r="5511" spans="1:18" ht="27">
      <c r="A5511" s="24">
        <v>5510</v>
      </c>
      <c r="B5511" s="24" t="s">
        <v>2804</v>
      </c>
      <c r="C5511" s="29">
        <v>202641059365</v>
      </c>
      <c r="D5511" s="24" t="s">
        <v>42</v>
      </c>
      <c r="E5511" s="24" t="s">
        <v>2805</v>
      </c>
      <c r="F5511" s="24" t="s">
        <v>3045</v>
      </c>
      <c r="G5511" s="24" t="s">
        <v>3252</v>
      </c>
      <c r="H5511" s="25" t="s">
        <v>18173</v>
      </c>
      <c r="I5511" s="24" t="s">
        <v>3152</v>
      </c>
      <c r="J5511" s="24" t="s">
        <v>3048</v>
      </c>
      <c r="K5511" s="26">
        <v>46142</v>
      </c>
      <c r="L5511" s="26">
        <v>46152</v>
      </c>
      <c r="M5511" s="26">
        <v>46152</v>
      </c>
      <c r="N5511" s="26">
        <v>47097</v>
      </c>
      <c r="O5511" s="24"/>
      <c r="P5511" s="24" t="s">
        <v>3069</v>
      </c>
      <c r="Q5511" s="24" t="s">
        <v>3070</v>
      </c>
      <c r="R5511" s="24" t="s">
        <v>968</v>
      </c>
    </row>
    <row r="5512" spans="1:18" ht="40.200000000000003">
      <c r="A5512" s="24">
        <v>5511</v>
      </c>
      <c r="B5512" s="24" t="s">
        <v>18174</v>
      </c>
      <c r="C5512" s="29">
        <v>202617059581</v>
      </c>
      <c r="D5512" s="24" t="s">
        <v>279</v>
      </c>
      <c r="E5512" s="24" t="s">
        <v>18175</v>
      </c>
      <c r="F5512" s="24" t="s">
        <v>3091</v>
      </c>
      <c r="G5512" s="24" t="s">
        <v>18176</v>
      </c>
      <c r="H5512" s="25" t="s">
        <v>18177</v>
      </c>
      <c r="I5512" s="24"/>
      <c r="J5512" s="24" t="s">
        <v>3048</v>
      </c>
      <c r="K5512" s="26">
        <v>46125</v>
      </c>
      <c r="L5512" s="26">
        <v>45210</v>
      </c>
      <c r="M5512" s="26">
        <v>46153</v>
      </c>
      <c r="N5512" s="24"/>
      <c r="O5512" s="26">
        <v>46153</v>
      </c>
      <c r="P5512" s="24" t="s">
        <v>3583</v>
      </c>
      <c r="Q5512" s="24" t="s">
        <v>3584</v>
      </c>
      <c r="R5512" s="24" t="s">
        <v>988</v>
      </c>
    </row>
    <row r="5513" spans="1:18" ht="27">
      <c r="A5513" s="24">
        <v>5512</v>
      </c>
      <c r="B5513" s="24" t="s">
        <v>2808</v>
      </c>
      <c r="C5513" s="29">
        <v>202621059755</v>
      </c>
      <c r="D5513" s="24" t="s">
        <v>125</v>
      </c>
      <c r="E5513" s="24" t="s">
        <v>2809</v>
      </c>
      <c r="F5513" s="24" t="s">
        <v>3052</v>
      </c>
      <c r="G5513" s="24" t="s">
        <v>4304</v>
      </c>
      <c r="H5513" s="25" t="s">
        <v>18178</v>
      </c>
      <c r="I5513" s="24" t="s">
        <v>3152</v>
      </c>
      <c r="J5513" s="24" t="s">
        <v>3048</v>
      </c>
      <c r="K5513" s="26">
        <v>46153</v>
      </c>
      <c r="L5513" s="26">
        <v>46153</v>
      </c>
      <c r="M5513" s="26">
        <v>46153</v>
      </c>
      <c r="N5513" s="26">
        <v>47098</v>
      </c>
      <c r="O5513" s="24"/>
      <c r="P5513" s="24" t="s">
        <v>3228</v>
      </c>
      <c r="Q5513" s="24" t="s">
        <v>3229</v>
      </c>
      <c r="R5513" s="24" t="s">
        <v>968</v>
      </c>
    </row>
    <row r="5514" spans="1:18" ht="40.200000000000003">
      <c r="A5514" s="24">
        <v>5513</v>
      </c>
      <c r="B5514" s="24" t="s">
        <v>18179</v>
      </c>
      <c r="C5514" s="29">
        <v>202617059644</v>
      </c>
      <c r="D5514" s="24" t="s">
        <v>127</v>
      </c>
      <c r="E5514" s="24" t="s">
        <v>649</v>
      </c>
      <c r="F5514" s="24" t="s">
        <v>3117</v>
      </c>
      <c r="G5514" s="24" t="s">
        <v>18180</v>
      </c>
      <c r="H5514" s="25" t="s">
        <v>18181</v>
      </c>
      <c r="I5514" s="24"/>
      <c r="J5514" s="24" t="s">
        <v>3048</v>
      </c>
      <c r="K5514" s="26">
        <v>46112</v>
      </c>
      <c r="L5514" s="26">
        <v>45212</v>
      </c>
      <c r="M5514" s="26">
        <v>46153</v>
      </c>
      <c r="N5514" s="24"/>
      <c r="O5514" s="26">
        <v>46153</v>
      </c>
      <c r="P5514" s="24" t="s">
        <v>3084</v>
      </c>
      <c r="Q5514" s="24" t="s">
        <v>3085</v>
      </c>
      <c r="R5514" s="24" t="s">
        <v>988</v>
      </c>
    </row>
    <row r="5515" spans="1:18" ht="40.200000000000003">
      <c r="A5515" s="24">
        <v>5514</v>
      </c>
      <c r="B5515" s="24" t="s">
        <v>662</v>
      </c>
      <c r="C5515" s="29">
        <v>202618059571</v>
      </c>
      <c r="D5515" s="24" t="s">
        <v>47</v>
      </c>
      <c r="E5515" s="24" t="s">
        <v>663</v>
      </c>
      <c r="F5515" s="24" t="s">
        <v>3091</v>
      </c>
      <c r="G5515" s="24" t="s">
        <v>47</v>
      </c>
      <c r="H5515" s="25" t="s">
        <v>18182</v>
      </c>
      <c r="I5515" s="24"/>
      <c r="J5515" s="24" t="s">
        <v>3048</v>
      </c>
      <c r="K5515" s="26">
        <v>46147</v>
      </c>
      <c r="L5515" s="26">
        <v>46153</v>
      </c>
      <c r="M5515" s="26">
        <v>46153</v>
      </c>
      <c r="N5515" s="26">
        <v>46337</v>
      </c>
      <c r="O5515" s="24"/>
      <c r="P5515" s="24" t="s">
        <v>3335</v>
      </c>
      <c r="Q5515" s="24" t="s">
        <v>3336</v>
      </c>
      <c r="R5515" s="24" t="s">
        <v>650</v>
      </c>
    </row>
    <row r="5516" spans="1:18" ht="79.8">
      <c r="A5516" s="24">
        <v>5515</v>
      </c>
      <c r="B5516" s="24" t="s">
        <v>18183</v>
      </c>
      <c r="C5516" s="29">
        <v>202617059677</v>
      </c>
      <c r="D5516" s="24" t="s">
        <v>276</v>
      </c>
      <c r="E5516" s="24" t="s">
        <v>18184</v>
      </c>
      <c r="F5516" s="24" t="s">
        <v>14784</v>
      </c>
      <c r="G5516" s="24" t="s">
        <v>18185</v>
      </c>
      <c r="H5516" s="25" t="s">
        <v>18186</v>
      </c>
      <c r="I5516" s="24"/>
      <c r="J5516" s="24" t="s">
        <v>3048</v>
      </c>
      <c r="K5516" s="26">
        <v>46108</v>
      </c>
      <c r="L5516" s="26">
        <v>46153</v>
      </c>
      <c r="M5516" s="26">
        <v>46153</v>
      </c>
      <c r="N5516" s="24"/>
      <c r="O5516" s="26">
        <v>46153</v>
      </c>
      <c r="P5516" s="24" t="s">
        <v>3583</v>
      </c>
      <c r="Q5516" s="24" t="s">
        <v>3584</v>
      </c>
      <c r="R5516" s="24" t="s">
        <v>988</v>
      </c>
    </row>
    <row r="5517" spans="1:18" ht="40.200000000000003">
      <c r="A5517" s="24">
        <v>5516</v>
      </c>
      <c r="B5517" s="24" t="s">
        <v>18187</v>
      </c>
      <c r="C5517" s="29">
        <v>202617059735</v>
      </c>
      <c r="D5517" s="24" t="s">
        <v>276</v>
      </c>
      <c r="E5517" s="24" t="s">
        <v>18188</v>
      </c>
      <c r="F5517" s="24" t="s">
        <v>14784</v>
      </c>
      <c r="G5517" s="24" t="s">
        <v>18185</v>
      </c>
      <c r="H5517" s="25" t="s">
        <v>18189</v>
      </c>
      <c r="I5517" s="24"/>
      <c r="J5517" s="24" t="s">
        <v>3048</v>
      </c>
      <c r="K5517" s="26">
        <v>45917</v>
      </c>
      <c r="L5517" s="26">
        <v>46153</v>
      </c>
      <c r="M5517" s="26">
        <v>46153</v>
      </c>
      <c r="N5517" s="24"/>
      <c r="O5517" s="26">
        <v>46153</v>
      </c>
      <c r="P5517" s="24" t="s">
        <v>3583</v>
      </c>
      <c r="Q5517" s="24" t="s">
        <v>3584</v>
      </c>
      <c r="R5517" s="24" t="s">
        <v>988</v>
      </c>
    </row>
    <row r="5518" spans="1:18" ht="53.4">
      <c r="A5518" s="24">
        <v>5517</v>
      </c>
      <c r="B5518" s="24" t="s">
        <v>2806</v>
      </c>
      <c r="C5518" s="29">
        <v>202611059599</v>
      </c>
      <c r="D5518" s="24" t="s">
        <v>151</v>
      </c>
      <c r="E5518" s="24" t="s">
        <v>2807</v>
      </c>
      <c r="F5518" s="24" t="s">
        <v>3052</v>
      </c>
      <c r="G5518" s="24" t="s">
        <v>6260</v>
      </c>
      <c r="H5518" s="25" t="s">
        <v>18190</v>
      </c>
      <c r="I5518" s="24" t="s">
        <v>3152</v>
      </c>
      <c r="J5518" s="24" t="s">
        <v>3048</v>
      </c>
      <c r="K5518" s="26">
        <v>46094</v>
      </c>
      <c r="L5518" s="26">
        <v>46153</v>
      </c>
      <c r="M5518" s="26">
        <v>46153</v>
      </c>
      <c r="N5518" s="26">
        <v>47098</v>
      </c>
      <c r="O5518" s="24"/>
      <c r="P5518" s="24" t="s">
        <v>3233</v>
      </c>
      <c r="Q5518" s="24" t="s">
        <v>3234</v>
      </c>
      <c r="R5518" s="24" t="s">
        <v>968</v>
      </c>
    </row>
    <row r="5519" spans="1:18" ht="53.4">
      <c r="A5519" s="24">
        <v>5518</v>
      </c>
      <c r="B5519" s="24" t="s">
        <v>2817</v>
      </c>
      <c r="C5519" s="29">
        <v>202641059574</v>
      </c>
      <c r="D5519" s="24" t="s">
        <v>44</v>
      </c>
      <c r="E5519" s="24" t="s">
        <v>2818</v>
      </c>
      <c r="F5519" s="24" t="s">
        <v>3052</v>
      </c>
      <c r="G5519" s="24" t="s">
        <v>3408</v>
      </c>
      <c r="H5519" s="25" t="s">
        <v>18191</v>
      </c>
      <c r="I5519" s="24" t="s">
        <v>3152</v>
      </c>
      <c r="J5519" s="24" t="s">
        <v>3334</v>
      </c>
      <c r="K5519" s="26">
        <v>46143</v>
      </c>
      <c r="L5519" s="26">
        <v>46153</v>
      </c>
      <c r="M5519" s="26">
        <v>46153</v>
      </c>
      <c r="N5519" s="26">
        <v>47098</v>
      </c>
      <c r="O5519" s="24"/>
      <c r="P5519" s="24" t="s">
        <v>3233</v>
      </c>
      <c r="Q5519" s="24" t="s">
        <v>3234</v>
      </c>
      <c r="R5519" s="24" t="s">
        <v>968</v>
      </c>
    </row>
    <row r="5520" spans="1:18" ht="40.200000000000003">
      <c r="A5520" s="24">
        <v>5519</v>
      </c>
      <c r="B5520" s="24" t="s">
        <v>2819</v>
      </c>
      <c r="C5520" s="29">
        <v>202641059672</v>
      </c>
      <c r="D5520" s="24" t="s">
        <v>69</v>
      </c>
      <c r="E5520" s="24" t="s">
        <v>649</v>
      </c>
      <c r="F5520" s="24" t="s">
        <v>3052</v>
      </c>
      <c r="G5520" s="24" t="s">
        <v>69</v>
      </c>
      <c r="H5520" s="25" t="s">
        <v>18192</v>
      </c>
      <c r="I5520" s="24" t="s">
        <v>3152</v>
      </c>
      <c r="J5520" s="24" t="s">
        <v>3048</v>
      </c>
      <c r="K5520" s="26">
        <v>46108</v>
      </c>
      <c r="L5520" s="26">
        <v>46153</v>
      </c>
      <c r="M5520" s="26">
        <v>46153</v>
      </c>
      <c r="N5520" s="26">
        <v>47098</v>
      </c>
      <c r="O5520" s="24"/>
      <c r="P5520" s="24" t="s">
        <v>4491</v>
      </c>
      <c r="Q5520" s="24" t="s">
        <v>3279</v>
      </c>
      <c r="R5520" s="24" t="s">
        <v>968</v>
      </c>
    </row>
    <row r="5521" spans="1:18" ht="40.200000000000003">
      <c r="A5521" s="24">
        <v>5520</v>
      </c>
      <c r="B5521" s="24" t="s">
        <v>18193</v>
      </c>
      <c r="C5521" s="29">
        <v>202617059661</v>
      </c>
      <c r="D5521" s="24" t="s">
        <v>32</v>
      </c>
      <c r="E5521" s="24" t="s">
        <v>18194</v>
      </c>
      <c r="F5521" s="24" t="s">
        <v>3066</v>
      </c>
      <c r="G5521" s="24" t="s">
        <v>3067</v>
      </c>
      <c r="H5521" s="25" t="s">
        <v>18195</v>
      </c>
      <c r="I5521" s="24"/>
      <c r="J5521" s="24" t="s">
        <v>3048</v>
      </c>
      <c r="K5521" s="26">
        <v>46140</v>
      </c>
      <c r="L5521" s="26">
        <v>45436</v>
      </c>
      <c r="M5521" s="26">
        <v>46153</v>
      </c>
      <c r="N5521" s="24"/>
      <c r="O5521" s="26">
        <v>46153</v>
      </c>
      <c r="P5521" s="24" t="s">
        <v>3204</v>
      </c>
      <c r="Q5521" s="24" t="s">
        <v>3205</v>
      </c>
      <c r="R5521" s="24" t="s">
        <v>988</v>
      </c>
    </row>
    <row r="5522" spans="1:18" ht="53.4">
      <c r="A5522" s="24">
        <v>5521</v>
      </c>
      <c r="B5522" s="24" t="s">
        <v>937</v>
      </c>
      <c r="C5522" s="29">
        <v>202614059506</v>
      </c>
      <c r="D5522" s="24" t="s">
        <v>55</v>
      </c>
      <c r="E5522" s="24" t="s">
        <v>938</v>
      </c>
      <c r="F5522" s="24" t="s">
        <v>3091</v>
      </c>
      <c r="G5522" s="24" t="s">
        <v>4429</v>
      </c>
      <c r="H5522" s="25" t="s">
        <v>18196</v>
      </c>
      <c r="I5522" s="24"/>
      <c r="J5522" s="24" t="s">
        <v>3048</v>
      </c>
      <c r="K5522" s="26">
        <v>46141</v>
      </c>
      <c r="L5522" s="26">
        <v>45789</v>
      </c>
      <c r="M5522" s="26">
        <v>46153</v>
      </c>
      <c r="N5522" s="26">
        <v>46733</v>
      </c>
      <c r="O5522" s="24"/>
      <c r="P5522" s="24" t="s">
        <v>3069</v>
      </c>
      <c r="Q5522" s="24" t="s">
        <v>3070</v>
      </c>
      <c r="R5522" s="24" t="s">
        <v>650</v>
      </c>
    </row>
    <row r="5523" spans="1:18" ht="40.200000000000003">
      <c r="A5523" s="24">
        <v>5522</v>
      </c>
      <c r="B5523" s="24" t="s">
        <v>2815</v>
      </c>
      <c r="C5523" s="29">
        <v>202641059808</v>
      </c>
      <c r="D5523" s="24" t="s">
        <v>42</v>
      </c>
      <c r="E5523" s="24" t="s">
        <v>2816</v>
      </c>
      <c r="F5523" s="24" t="s">
        <v>3045</v>
      </c>
      <c r="G5523" s="24" t="s">
        <v>3252</v>
      </c>
      <c r="H5523" s="25" t="s">
        <v>18197</v>
      </c>
      <c r="I5523" s="24" t="s">
        <v>3152</v>
      </c>
      <c r="J5523" s="24" t="s">
        <v>3048</v>
      </c>
      <c r="K5523" s="26">
        <v>46142</v>
      </c>
      <c r="L5523" s="26">
        <v>46153</v>
      </c>
      <c r="M5523" s="26">
        <v>46153</v>
      </c>
      <c r="N5523" s="26">
        <v>47098</v>
      </c>
      <c r="O5523" s="24"/>
      <c r="P5523" s="24" t="s">
        <v>3272</v>
      </c>
      <c r="Q5523" s="24" t="s">
        <v>3273</v>
      </c>
      <c r="R5523" s="24" t="s">
        <v>968</v>
      </c>
    </row>
    <row r="5524" spans="1:18" ht="53.4">
      <c r="A5524" s="24">
        <v>5523</v>
      </c>
      <c r="B5524" s="24" t="s">
        <v>2813</v>
      </c>
      <c r="C5524" s="29">
        <v>202641059555</v>
      </c>
      <c r="D5524" s="24" t="s">
        <v>42</v>
      </c>
      <c r="E5524" s="24" t="s">
        <v>2814</v>
      </c>
      <c r="F5524" s="24" t="s">
        <v>3045</v>
      </c>
      <c r="G5524" s="24" t="s">
        <v>3252</v>
      </c>
      <c r="H5524" s="25" t="s">
        <v>18198</v>
      </c>
      <c r="I5524" s="24" t="s">
        <v>3152</v>
      </c>
      <c r="J5524" s="24" t="s">
        <v>3048</v>
      </c>
      <c r="K5524" s="26">
        <v>46142</v>
      </c>
      <c r="L5524" s="26">
        <v>46153</v>
      </c>
      <c r="M5524" s="26">
        <v>46153</v>
      </c>
      <c r="N5524" s="26">
        <v>47098</v>
      </c>
      <c r="O5524" s="24"/>
      <c r="P5524" s="24" t="s">
        <v>3352</v>
      </c>
      <c r="Q5524" s="24" t="s">
        <v>3216</v>
      </c>
      <c r="R5524" s="24" t="s">
        <v>968</v>
      </c>
    </row>
    <row r="5525" spans="1:18" ht="53.4">
      <c r="A5525" s="24">
        <v>5524</v>
      </c>
      <c r="B5525" s="24" t="s">
        <v>2812</v>
      </c>
      <c r="C5525" s="29">
        <v>202641059881</v>
      </c>
      <c r="D5525" s="24" t="s">
        <v>163</v>
      </c>
      <c r="E5525" s="24" t="s">
        <v>649</v>
      </c>
      <c r="F5525" s="24" t="s">
        <v>3052</v>
      </c>
      <c r="G5525" s="24" t="s">
        <v>163</v>
      </c>
      <c r="H5525" s="25" t="s">
        <v>18199</v>
      </c>
      <c r="I5525" s="24" t="s">
        <v>23</v>
      </c>
      <c r="J5525" s="24" t="s">
        <v>3048</v>
      </c>
      <c r="K5525" s="26">
        <v>45975</v>
      </c>
      <c r="L5525" s="26">
        <v>46153</v>
      </c>
      <c r="M5525" s="26">
        <v>46153</v>
      </c>
      <c r="N5525" s="26">
        <v>47098</v>
      </c>
      <c r="O5525" s="24"/>
      <c r="P5525" s="24" t="s">
        <v>3069</v>
      </c>
      <c r="Q5525" s="24" t="s">
        <v>3070</v>
      </c>
      <c r="R5525" s="24" t="s">
        <v>974</v>
      </c>
    </row>
    <row r="5526" spans="1:18" ht="40.200000000000003">
      <c r="A5526" s="24">
        <v>5525</v>
      </c>
      <c r="B5526" s="24" t="s">
        <v>2810</v>
      </c>
      <c r="C5526" s="29">
        <v>202641059675</v>
      </c>
      <c r="D5526" s="24" t="s">
        <v>415</v>
      </c>
      <c r="E5526" s="24" t="s">
        <v>2811</v>
      </c>
      <c r="F5526" s="24" t="s">
        <v>3091</v>
      </c>
      <c r="G5526" s="24" t="s">
        <v>6790</v>
      </c>
      <c r="H5526" s="25" t="s">
        <v>18200</v>
      </c>
      <c r="I5526" s="24" t="s">
        <v>3152</v>
      </c>
      <c r="J5526" s="24" t="s">
        <v>3048</v>
      </c>
      <c r="K5526" s="26">
        <v>46136</v>
      </c>
      <c r="L5526" s="26">
        <v>46153</v>
      </c>
      <c r="M5526" s="26">
        <v>46153</v>
      </c>
      <c r="N5526" s="26">
        <v>47098</v>
      </c>
      <c r="O5526" s="24"/>
      <c r="P5526" s="24" t="s">
        <v>3062</v>
      </c>
      <c r="Q5526" s="24" t="s">
        <v>3063</v>
      </c>
      <c r="R5526" s="24" t="s">
        <v>968</v>
      </c>
    </row>
    <row r="5527" spans="1:18" ht="40.200000000000003">
      <c r="A5527" s="24">
        <v>5526</v>
      </c>
      <c r="B5527" s="24" t="s">
        <v>18201</v>
      </c>
      <c r="C5527" s="29">
        <v>202617059650</v>
      </c>
      <c r="D5527" s="24" t="s">
        <v>31</v>
      </c>
      <c r="E5527" s="24" t="s">
        <v>18202</v>
      </c>
      <c r="F5527" s="24" t="s">
        <v>3091</v>
      </c>
      <c r="G5527" s="24" t="s">
        <v>31</v>
      </c>
      <c r="H5527" s="25" t="s">
        <v>18203</v>
      </c>
      <c r="I5527" s="24"/>
      <c r="J5527" s="24" t="s">
        <v>3048</v>
      </c>
      <c r="K5527" s="26">
        <v>46148</v>
      </c>
      <c r="L5527" s="26">
        <v>46153</v>
      </c>
      <c r="M5527" s="26">
        <v>46153</v>
      </c>
      <c r="N5527" s="24"/>
      <c r="O5527" s="26">
        <v>46153</v>
      </c>
      <c r="P5527" s="24" t="s">
        <v>3069</v>
      </c>
      <c r="Q5527" s="24" t="s">
        <v>3070</v>
      </c>
      <c r="R5527" s="24" t="s">
        <v>988</v>
      </c>
    </row>
    <row r="5528" spans="1:18" ht="27">
      <c r="A5528" s="24">
        <v>5527</v>
      </c>
      <c r="B5528" s="24" t="s">
        <v>18204</v>
      </c>
      <c r="C5528" s="29">
        <v>202647059641</v>
      </c>
      <c r="D5528" s="24" t="s">
        <v>31</v>
      </c>
      <c r="E5528" s="24" t="s">
        <v>18205</v>
      </c>
      <c r="F5528" s="24" t="s">
        <v>3091</v>
      </c>
      <c r="G5528" s="24" t="s">
        <v>31</v>
      </c>
      <c r="H5528" s="25" t="s">
        <v>18206</v>
      </c>
      <c r="I5528" s="24"/>
      <c r="J5528" s="24" t="s">
        <v>3048</v>
      </c>
      <c r="K5528" s="26">
        <v>46148</v>
      </c>
      <c r="L5528" s="26">
        <v>46153</v>
      </c>
      <c r="M5528" s="26">
        <v>46153</v>
      </c>
      <c r="N5528" s="24"/>
      <c r="O5528" s="26">
        <v>46153</v>
      </c>
      <c r="P5528" s="24" t="s">
        <v>4022</v>
      </c>
      <c r="Q5528" s="24" t="s">
        <v>3104</v>
      </c>
      <c r="R5528" s="24" t="s">
        <v>988</v>
      </c>
    </row>
    <row r="5529" spans="1:18" ht="66.599999999999994">
      <c r="A5529" s="24">
        <v>5528</v>
      </c>
      <c r="B5529" s="24" t="s">
        <v>18207</v>
      </c>
      <c r="C5529" s="29">
        <v>202628059495</v>
      </c>
      <c r="D5529" s="24" t="s">
        <v>31</v>
      </c>
      <c r="E5529" s="24" t="s">
        <v>18208</v>
      </c>
      <c r="F5529" s="24" t="s">
        <v>3091</v>
      </c>
      <c r="G5529" s="24" t="s">
        <v>31</v>
      </c>
      <c r="H5529" s="25" t="s">
        <v>18209</v>
      </c>
      <c r="I5529" s="24"/>
      <c r="J5529" s="24" t="s">
        <v>3048</v>
      </c>
      <c r="K5529" s="26">
        <v>46140</v>
      </c>
      <c r="L5529" s="26">
        <v>46153</v>
      </c>
      <c r="M5529" s="26">
        <v>46153</v>
      </c>
      <c r="N5529" s="24"/>
      <c r="O5529" s="26">
        <v>46153</v>
      </c>
      <c r="P5529" s="24" t="s">
        <v>3359</v>
      </c>
      <c r="Q5529" s="24" t="s">
        <v>3360</v>
      </c>
      <c r="R5529" s="24" t="s">
        <v>988</v>
      </c>
    </row>
    <row r="5530" spans="1:18" ht="40.200000000000003">
      <c r="A5530" s="24">
        <v>5529</v>
      </c>
      <c r="B5530" s="24" t="s">
        <v>18210</v>
      </c>
      <c r="C5530" s="29">
        <v>202617059652</v>
      </c>
      <c r="D5530" s="24" t="s">
        <v>34</v>
      </c>
      <c r="E5530" s="24" t="s">
        <v>18211</v>
      </c>
      <c r="F5530" s="24" t="s">
        <v>3066</v>
      </c>
      <c r="G5530" s="24" t="s">
        <v>3067</v>
      </c>
      <c r="H5530" s="25" t="s">
        <v>18212</v>
      </c>
      <c r="I5530" s="24"/>
      <c r="J5530" s="24" t="s">
        <v>3048</v>
      </c>
      <c r="K5530" s="26">
        <v>46125</v>
      </c>
      <c r="L5530" s="26">
        <v>45232</v>
      </c>
      <c r="M5530" s="26">
        <v>46153</v>
      </c>
      <c r="N5530" s="24"/>
      <c r="O5530" s="26">
        <v>46153</v>
      </c>
      <c r="P5530" s="24" t="s">
        <v>3364</v>
      </c>
      <c r="Q5530" s="24" t="s">
        <v>3255</v>
      </c>
      <c r="R5530" s="24" t="s">
        <v>988</v>
      </c>
    </row>
    <row r="5531" spans="1:18" ht="40.200000000000003">
      <c r="A5531" s="24">
        <v>5530</v>
      </c>
      <c r="B5531" s="24" t="s">
        <v>18213</v>
      </c>
      <c r="C5531" s="29">
        <v>202617060182</v>
      </c>
      <c r="D5531" s="24" t="s">
        <v>431</v>
      </c>
      <c r="E5531" s="24" t="s">
        <v>18214</v>
      </c>
      <c r="F5531" s="24" t="s">
        <v>3091</v>
      </c>
      <c r="G5531" s="24" t="s">
        <v>18215</v>
      </c>
      <c r="H5531" s="25" t="s">
        <v>18216</v>
      </c>
      <c r="I5531" s="24"/>
      <c r="J5531" s="24" t="s">
        <v>3048</v>
      </c>
      <c r="K5531" s="26">
        <v>46143</v>
      </c>
      <c r="L5531" s="26">
        <v>45212</v>
      </c>
      <c r="M5531" s="26">
        <v>46154</v>
      </c>
      <c r="N5531" s="24"/>
      <c r="O5531" s="26">
        <v>46154</v>
      </c>
      <c r="P5531" s="24" t="s">
        <v>3397</v>
      </c>
      <c r="Q5531" s="24" t="s">
        <v>3398</v>
      </c>
      <c r="R5531" s="24" t="s">
        <v>988</v>
      </c>
    </row>
    <row r="5532" spans="1:18" ht="53.4">
      <c r="A5532" s="24">
        <v>5531</v>
      </c>
      <c r="B5532" s="24" t="s">
        <v>2820</v>
      </c>
      <c r="C5532" s="29">
        <v>202641060217</v>
      </c>
      <c r="D5532" s="24" t="s">
        <v>312</v>
      </c>
      <c r="E5532" s="24" t="s">
        <v>2821</v>
      </c>
      <c r="F5532" s="24" t="s">
        <v>3091</v>
      </c>
      <c r="G5532" s="24" t="s">
        <v>6075</v>
      </c>
      <c r="H5532" s="25" t="s">
        <v>18217</v>
      </c>
      <c r="I5532" s="24" t="s">
        <v>3152</v>
      </c>
      <c r="J5532" s="24" t="s">
        <v>3048</v>
      </c>
      <c r="K5532" s="26">
        <v>46149</v>
      </c>
      <c r="L5532" s="26">
        <v>46154</v>
      </c>
      <c r="M5532" s="26">
        <v>46154</v>
      </c>
      <c r="N5532" s="26">
        <v>47099</v>
      </c>
      <c r="O5532" s="24"/>
      <c r="P5532" s="24" t="s">
        <v>3326</v>
      </c>
      <c r="Q5532" s="24" t="s">
        <v>3174</v>
      </c>
      <c r="R5532" s="24" t="s">
        <v>968</v>
      </c>
    </row>
    <row r="5533" spans="1:18" ht="53.4">
      <c r="A5533" s="24">
        <v>5532</v>
      </c>
      <c r="B5533" s="24" t="s">
        <v>2822</v>
      </c>
      <c r="C5533" s="29">
        <v>202641060209</v>
      </c>
      <c r="D5533" s="24" t="s">
        <v>151</v>
      </c>
      <c r="E5533" s="24" t="s">
        <v>2823</v>
      </c>
      <c r="F5533" s="24" t="s">
        <v>3052</v>
      </c>
      <c r="G5533" s="24" t="s">
        <v>18218</v>
      </c>
      <c r="H5533" s="25" t="s">
        <v>18219</v>
      </c>
      <c r="I5533" s="24" t="s">
        <v>3152</v>
      </c>
      <c r="J5533" s="24" t="s">
        <v>3048</v>
      </c>
      <c r="K5533" s="26">
        <v>46065</v>
      </c>
      <c r="L5533" s="26">
        <v>46154</v>
      </c>
      <c r="M5533" s="26">
        <v>46154</v>
      </c>
      <c r="N5533" s="26">
        <v>47099</v>
      </c>
      <c r="O5533" s="24"/>
      <c r="P5533" s="24" t="s">
        <v>18220</v>
      </c>
      <c r="Q5533" s="24" t="s">
        <v>18221</v>
      </c>
      <c r="R5533" s="24" t="s">
        <v>968</v>
      </c>
    </row>
    <row r="5534" spans="1:18" ht="27">
      <c r="A5534" s="24">
        <v>5533</v>
      </c>
      <c r="B5534" s="24" t="s">
        <v>18222</v>
      </c>
      <c r="C5534" s="29">
        <v>202641060206</v>
      </c>
      <c r="D5534" s="24" t="s">
        <v>46</v>
      </c>
      <c r="E5534" s="24" t="s">
        <v>18223</v>
      </c>
      <c r="F5534" s="24" t="s">
        <v>3052</v>
      </c>
      <c r="G5534" s="24" t="s">
        <v>46</v>
      </c>
      <c r="H5534" s="25" t="s">
        <v>18224</v>
      </c>
      <c r="I5534" s="24" t="s">
        <v>23</v>
      </c>
      <c r="J5534" s="24" t="s">
        <v>3048</v>
      </c>
      <c r="K5534" s="26">
        <v>46079</v>
      </c>
      <c r="L5534" s="26">
        <v>46154</v>
      </c>
      <c r="M5534" s="26">
        <v>46154</v>
      </c>
      <c r="N5534" s="24"/>
      <c r="O5534" s="26">
        <v>46154</v>
      </c>
      <c r="P5534" s="24" t="s">
        <v>3204</v>
      </c>
      <c r="Q5534" s="24" t="s">
        <v>3205</v>
      </c>
      <c r="R5534" s="24" t="s">
        <v>988</v>
      </c>
    </row>
    <row r="5535" spans="1:18" ht="40.200000000000003">
      <c r="A5535" s="24">
        <v>5534</v>
      </c>
      <c r="B5535" s="24" t="s">
        <v>18225</v>
      </c>
      <c r="C5535" s="29">
        <v>202617060027</v>
      </c>
      <c r="D5535" s="24" t="s">
        <v>177</v>
      </c>
      <c r="E5535" s="24" t="s">
        <v>18226</v>
      </c>
      <c r="F5535" s="24" t="s">
        <v>3066</v>
      </c>
      <c r="G5535" s="24" t="s">
        <v>3067</v>
      </c>
      <c r="H5535" s="25" t="s">
        <v>18227</v>
      </c>
      <c r="I5535" s="24"/>
      <c r="J5535" s="24" t="s">
        <v>3048</v>
      </c>
      <c r="K5535" s="26">
        <v>46128</v>
      </c>
      <c r="L5535" s="26">
        <v>45236</v>
      </c>
      <c r="M5535" s="26">
        <v>46154</v>
      </c>
      <c r="N5535" s="24"/>
      <c r="O5535" s="26">
        <v>46154</v>
      </c>
      <c r="P5535" s="24" t="s">
        <v>3239</v>
      </c>
      <c r="Q5535" s="24" t="s">
        <v>3240</v>
      </c>
      <c r="R5535" s="24" t="s">
        <v>988</v>
      </c>
    </row>
    <row r="5536" spans="1:18" ht="40.200000000000003">
      <c r="A5536" s="24">
        <v>5535</v>
      </c>
      <c r="B5536" s="24" t="s">
        <v>18228</v>
      </c>
      <c r="C5536" s="29">
        <v>202617060335</v>
      </c>
      <c r="D5536" s="24" t="s">
        <v>32</v>
      </c>
      <c r="E5536" s="24" t="s">
        <v>18229</v>
      </c>
      <c r="F5536" s="24" t="s">
        <v>3066</v>
      </c>
      <c r="G5536" s="24" t="s">
        <v>3067</v>
      </c>
      <c r="H5536" s="25" t="s">
        <v>18230</v>
      </c>
      <c r="I5536" s="24"/>
      <c r="J5536" s="24" t="s">
        <v>3048</v>
      </c>
      <c r="K5536" s="26">
        <v>46140</v>
      </c>
      <c r="L5536" s="26">
        <v>45317</v>
      </c>
      <c r="M5536" s="26">
        <v>46154</v>
      </c>
      <c r="N5536" s="24"/>
      <c r="O5536" s="26">
        <v>46154</v>
      </c>
      <c r="P5536" s="24" t="s">
        <v>3173</v>
      </c>
      <c r="Q5536" s="24" t="s">
        <v>3174</v>
      </c>
      <c r="R5536" s="24" t="s">
        <v>988</v>
      </c>
    </row>
    <row r="5537" spans="1:18" ht="53.4">
      <c r="A5537" s="24">
        <v>5536</v>
      </c>
      <c r="B5537" s="24" t="s">
        <v>2824</v>
      </c>
      <c r="C5537" s="29">
        <v>202641060385</v>
      </c>
      <c r="D5537" s="24" t="s">
        <v>163</v>
      </c>
      <c r="E5537" s="24" t="s">
        <v>649</v>
      </c>
      <c r="F5537" s="24" t="s">
        <v>3052</v>
      </c>
      <c r="G5537" s="24" t="s">
        <v>14954</v>
      </c>
      <c r="H5537" s="25" t="s">
        <v>18231</v>
      </c>
      <c r="I5537" s="24" t="s">
        <v>23</v>
      </c>
      <c r="J5537" s="24" t="s">
        <v>3048</v>
      </c>
      <c r="K5537" s="26">
        <v>45975</v>
      </c>
      <c r="L5537" s="26">
        <v>46154</v>
      </c>
      <c r="M5537" s="26">
        <v>46154</v>
      </c>
      <c r="N5537" s="26">
        <v>47099</v>
      </c>
      <c r="O5537" s="24"/>
      <c r="P5537" s="24" t="s">
        <v>3364</v>
      </c>
      <c r="Q5537" s="24" t="s">
        <v>3255</v>
      </c>
      <c r="R5537" s="24" t="s">
        <v>974</v>
      </c>
    </row>
    <row r="5538" spans="1:18" ht="40.200000000000003">
      <c r="A5538" s="24">
        <v>5537</v>
      </c>
      <c r="B5538" s="24" t="s">
        <v>18232</v>
      </c>
      <c r="C5538" s="29">
        <v>202641060189</v>
      </c>
      <c r="D5538" s="24" t="s">
        <v>60</v>
      </c>
      <c r="E5538" s="24" t="s">
        <v>18233</v>
      </c>
      <c r="F5538" s="24" t="s">
        <v>3059</v>
      </c>
      <c r="G5538" s="24" t="s">
        <v>4375</v>
      </c>
      <c r="H5538" s="25" t="s">
        <v>18234</v>
      </c>
      <c r="I5538" s="24" t="s">
        <v>23</v>
      </c>
      <c r="J5538" s="24" t="s">
        <v>3048</v>
      </c>
      <c r="K5538" s="26">
        <v>46149</v>
      </c>
      <c r="L5538" s="26">
        <v>46154</v>
      </c>
      <c r="M5538" s="26">
        <v>46154</v>
      </c>
      <c r="N5538" s="24"/>
      <c r="O5538" s="26">
        <v>46154</v>
      </c>
      <c r="P5538" s="24" t="s">
        <v>3062</v>
      </c>
      <c r="Q5538" s="24" t="s">
        <v>3063</v>
      </c>
      <c r="R5538" s="24" t="s">
        <v>988</v>
      </c>
    </row>
    <row r="5539" spans="1:18" ht="27">
      <c r="A5539" s="24">
        <v>5538</v>
      </c>
      <c r="B5539" s="24" t="s">
        <v>18235</v>
      </c>
      <c r="C5539" s="29">
        <v>202647060067</v>
      </c>
      <c r="D5539" s="24" t="s">
        <v>88</v>
      </c>
      <c r="E5539" s="24" t="s">
        <v>18236</v>
      </c>
      <c r="F5539" s="24" t="s">
        <v>3177</v>
      </c>
      <c r="G5539" s="24" t="s">
        <v>88</v>
      </c>
      <c r="H5539" s="25" t="s">
        <v>18237</v>
      </c>
      <c r="I5539" s="24"/>
      <c r="J5539" s="24" t="s">
        <v>3048</v>
      </c>
      <c r="K5539" s="26">
        <v>46143</v>
      </c>
      <c r="L5539" s="26">
        <v>45499</v>
      </c>
      <c r="M5539" s="26">
        <v>46154</v>
      </c>
      <c r="N5539" s="24"/>
      <c r="O5539" s="26">
        <v>46154</v>
      </c>
      <c r="P5539" s="24" t="s">
        <v>3149</v>
      </c>
      <c r="Q5539" s="24" t="s">
        <v>3150</v>
      </c>
      <c r="R5539" s="24" t="s">
        <v>988</v>
      </c>
    </row>
    <row r="5540" spans="1:18" ht="40.200000000000003">
      <c r="A5540" s="24">
        <v>5539</v>
      </c>
      <c r="B5540" s="24" t="s">
        <v>18238</v>
      </c>
      <c r="C5540" s="29">
        <v>202628060280</v>
      </c>
      <c r="D5540" s="24" t="s">
        <v>31</v>
      </c>
      <c r="E5540" s="24" t="s">
        <v>649</v>
      </c>
      <c r="F5540" s="24" t="s">
        <v>3091</v>
      </c>
      <c r="G5540" s="24" t="s">
        <v>31</v>
      </c>
      <c r="H5540" s="25" t="s">
        <v>18239</v>
      </c>
      <c r="I5540" s="24"/>
      <c r="J5540" s="24" t="s">
        <v>3048</v>
      </c>
      <c r="K5540" s="26">
        <v>46134</v>
      </c>
      <c r="L5540" s="26">
        <v>46154</v>
      </c>
      <c r="M5540" s="26">
        <v>46154</v>
      </c>
      <c r="N5540" s="24"/>
      <c r="O5540" s="26">
        <v>46154</v>
      </c>
      <c r="P5540" s="24" t="s">
        <v>3359</v>
      </c>
      <c r="Q5540" s="24" t="s">
        <v>3360</v>
      </c>
      <c r="R5540" s="24" t="s">
        <v>988</v>
      </c>
    </row>
    <row r="5541" spans="1:18" ht="40.200000000000003">
      <c r="A5541" s="24">
        <v>5540</v>
      </c>
      <c r="B5541" s="24" t="s">
        <v>2825</v>
      </c>
      <c r="C5541" s="29">
        <v>202641060512</v>
      </c>
      <c r="D5541" s="24" t="s">
        <v>31</v>
      </c>
      <c r="E5541" s="24" t="s">
        <v>2826</v>
      </c>
      <c r="F5541" s="24" t="s">
        <v>3091</v>
      </c>
      <c r="G5541" s="24" t="s">
        <v>31</v>
      </c>
      <c r="H5541" s="25" t="s">
        <v>18240</v>
      </c>
      <c r="I5541" s="24" t="s">
        <v>3152</v>
      </c>
      <c r="J5541" s="24" t="s">
        <v>3048</v>
      </c>
      <c r="K5541" s="26">
        <v>46154</v>
      </c>
      <c r="L5541" s="26">
        <v>46154</v>
      </c>
      <c r="M5541" s="26">
        <v>46154</v>
      </c>
      <c r="N5541" s="26">
        <v>47099</v>
      </c>
      <c r="O5541" s="24"/>
      <c r="P5541" s="24" t="s">
        <v>3069</v>
      </c>
      <c r="Q5541" s="24" t="s">
        <v>3070</v>
      </c>
      <c r="R5541" s="24" t="s">
        <v>968</v>
      </c>
    </row>
    <row r="5542" spans="1:18" ht="53.4">
      <c r="A5542" s="24">
        <v>5541</v>
      </c>
      <c r="B5542" s="24" t="s">
        <v>2827</v>
      </c>
      <c r="C5542" s="29">
        <v>202641060253</v>
      </c>
      <c r="D5542" s="24" t="s">
        <v>31</v>
      </c>
      <c r="E5542" s="24" t="s">
        <v>2828</v>
      </c>
      <c r="F5542" s="24" t="s">
        <v>3091</v>
      </c>
      <c r="G5542" s="24" t="s">
        <v>31</v>
      </c>
      <c r="H5542" s="25" t="s">
        <v>18241</v>
      </c>
      <c r="I5542" s="24" t="s">
        <v>3152</v>
      </c>
      <c r="J5542" s="24" t="s">
        <v>3048</v>
      </c>
      <c r="K5542" s="26">
        <v>46154</v>
      </c>
      <c r="L5542" s="26">
        <v>46154</v>
      </c>
      <c r="M5542" s="26">
        <v>46154</v>
      </c>
      <c r="N5542" s="26">
        <v>47099</v>
      </c>
      <c r="O5542" s="24"/>
      <c r="P5542" s="24" t="s">
        <v>3069</v>
      </c>
      <c r="Q5542" s="24" t="s">
        <v>3070</v>
      </c>
      <c r="R5542" s="24" t="s">
        <v>968</v>
      </c>
    </row>
    <row r="5543" spans="1:18" ht="66.599999999999994">
      <c r="A5543" s="24">
        <v>5542</v>
      </c>
      <c r="B5543" s="24" t="s">
        <v>2829</v>
      </c>
      <c r="C5543" s="29">
        <v>202641060760</v>
      </c>
      <c r="D5543" s="24" t="s">
        <v>33</v>
      </c>
      <c r="E5543" s="24" t="s">
        <v>2830</v>
      </c>
      <c r="F5543" s="24" t="s">
        <v>3052</v>
      </c>
      <c r="G5543" s="24" t="s">
        <v>3319</v>
      </c>
      <c r="H5543" s="25" t="s">
        <v>18242</v>
      </c>
      <c r="I5543" s="24" t="s">
        <v>3152</v>
      </c>
      <c r="J5543" s="24" t="s">
        <v>3048</v>
      </c>
      <c r="K5543" s="26">
        <v>46143</v>
      </c>
      <c r="L5543" s="26">
        <v>46155</v>
      </c>
      <c r="M5543" s="26">
        <v>46155</v>
      </c>
      <c r="N5543" s="26">
        <v>47100</v>
      </c>
      <c r="O5543" s="24"/>
      <c r="P5543" s="24" t="s">
        <v>3079</v>
      </c>
      <c r="Q5543" s="24" t="s">
        <v>3080</v>
      </c>
      <c r="R5543" s="24" t="s">
        <v>968</v>
      </c>
    </row>
    <row r="5544" spans="1:18" ht="40.200000000000003">
      <c r="A5544" s="24">
        <v>5543</v>
      </c>
      <c r="B5544" s="24" t="s">
        <v>18243</v>
      </c>
      <c r="C5544" s="29">
        <v>202641060804</v>
      </c>
      <c r="D5544" s="24" t="s">
        <v>33</v>
      </c>
      <c r="E5544" s="24" t="s">
        <v>18244</v>
      </c>
      <c r="F5544" s="24" t="s">
        <v>3052</v>
      </c>
      <c r="G5544" s="24" t="s">
        <v>3319</v>
      </c>
      <c r="H5544" s="25" t="s">
        <v>18245</v>
      </c>
      <c r="I5544" s="24" t="s">
        <v>23</v>
      </c>
      <c r="J5544" s="24" t="s">
        <v>3048</v>
      </c>
      <c r="K5544" s="26">
        <v>46027</v>
      </c>
      <c r="L5544" s="26">
        <v>46155</v>
      </c>
      <c r="M5544" s="26">
        <v>46155</v>
      </c>
      <c r="N5544" s="24"/>
      <c r="O5544" s="26">
        <v>46155</v>
      </c>
      <c r="P5544" s="24" t="s">
        <v>3634</v>
      </c>
      <c r="Q5544" s="24" t="s">
        <v>3322</v>
      </c>
      <c r="R5544" s="24" t="s">
        <v>988</v>
      </c>
    </row>
    <row r="5545" spans="1:18" ht="40.200000000000003">
      <c r="A5545" s="24">
        <v>5544</v>
      </c>
      <c r="B5545" s="24" t="s">
        <v>18246</v>
      </c>
      <c r="C5545" s="29">
        <v>202617060774</v>
      </c>
      <c r="D5545" s="24" t="s">
        <v>127</v>
      </c>
      <c r="E5545" s="24" t="s">
        <v>18247</v>
      </c>
      <c r="F5545" s="24" t="s">
        <v>3117</v>
      </c>
      <c r="G5545" s="24" t="s">
        <v>8575</v>
      </c>
      <c r="H5545" s="25" t="s">
        <v>18248</v>
      </c>
      <c r="I5545" s="24"/>
      <c r="J5545" s="24" t="s">
        <v>3048</v>
      </c>
      <c r="K5545" s="26">
        <v>45944</v>
      </c>
      <c r="L5545" s="26">
        <v>45243</v>
      </c>
      <c r="M5545" s="26">
        <v>46155</v>
      </c>
      <c r="N5545" s="24"/>
      <c r="O5545" s="26">
        <v>46155</v>
      </c>
      <c r="P5545" s="24" t="s">
        <v>3583</v>
      </c>
      <c r="Q5545" s="24" t="s">
        <v>3584</v>
      </c>
      <c r="R5545" s="24" t="s">
        <v>988</v>
      </c>
    </row>
    <row r="5546" spans="1:18" ht="53.4">
      <c r="A5546" s="24">
        <v>5545</v>
      </c>
      <c r="B5546" s="24" t="s">
        <v>18249</v>
      </c>
      <c r="C5546" s="29">
        <v>202621060769</v>
      </c>
      <c r="D5546" s="24" t="s">
        <v>349</v>
      </c>
      <c r="E5546" s="24" t="s">
        <v>649</v>
      </c>
      <c r="F5546" s="24" t="s">
        <v>3052</v>
      </c>
      <c r="G5546" s="24" t="s">
        <v>6870</v>
      </c>
      <c r="H5546" s="25" t="s">
        <v>18250</v>
      </c>
      <c r="I5546" s="24" t="s">
        <v>23</v>
      </c>
      <c r="J5546" s="24" t="s">
        <v>3048</v>
      </c>
      <c r="K5546" s="26">
        <v>46111</v>
      </c>
      <c r="L5546" s="26">
        <v>46155</v>
      </c>
      <c r="M5546" s="26">
        <v>46155</v>
      </c>
      <c r="N5546" s="24"/>
      <c r="O5546" s="26">
        <v>46155</v>
      </c>
      <c r="P5546" s="24" t="s">
        <v>3135</v>
      </c>
      <c r="Q5546" s="24" t="s">
        <v>3136</v>
      </c>
      <c r="R5546" s="24" t="s">
        <v>988</v>
      </c>
    </row>
    <row r="5547" spans="1:18" ht="40.200000000000003">
      <c r="A5547" s="24">
        <v>5546</v>
      </c>
      <c r="B5547" s="24" t="s">
        <v>2831</v>
      </c>
      <c r="C5547" s="29">
        <v>202641060713</v>
      </c>
      <c r="D5547" s="24" t="s">
        <v>40</v>
      </c>
      <c r="E5547" s="24" t="s">
        <v>2832</v>
      </c>
      <c r="F5547" s="24" t="s">
        <v>3091</v>
      </c>
      <c r="G5547" s="24" t="s">
        <v>7514</v>
      </c>
      <c r="H5547" s="25" t="s">
        <v>18251</v>
      </c>
      <c r="I5547" s="24" t="s">
        <v>3152</v>
      </c>
      <c r="J5547" s="24" t="s">
        <v>3048</v>
      </c>
      <c r="K5547" s="26">
        <v>46154</v>
      </c>
      <c r="L5547" s="26">
        <v>46155</v>
      </c>
      <c r="M5547" s="26">
        <v>46155</v>
      </c>
      <c r="N5547" s="26">
        <v>47100</v>
      </c>
      <c r="O5547" s="24"/>
      <c r="P5547" s="24" t="s">
        <v>3634</v>
      </c>
      <c r="Q5547" s="24" t="s">
        <v>3322</v>
      </c>
      <c r="R5547" s="24" t="s">
        <v>968</v>
      </c>
    </row>
    <row r="5548" spans="1:18" ht="66.599999999999994">
      <c r="A5548" s="24">
        <v>5547</v>
      </c>
      <c r="B5548" s="24" t="s">
        <v>18252</v>
      </c>
      <c r="C5548" s="29">
        <v>202617060764</v>
      </c>
      <c r="D5548" s="24" t="s">
        <v>214</v>
      </c>
      <c r="E5548" s="24" t="s">
        <v>18253</v>
      </c>
      <c r="F5548" s="24" t="s">
        <v>3066</v>
      </c>
      <c r="G5548" s="24" t="s">
        <v>3067</v>
      </c>
      <c r="H5548" s="25" t="s">
        <v>18254</v>
      </c>
      <c r="I5548" s="24"/>
      <c r="J5548" s="24" t="s">
        <v>3048</v>
      </c>
      <c r="K5548" s="26">
        <v>46120</v>
      </c>
      <c r="L5548" s="26">
        <v>45637</v>
      </c>
      <c r="M5548" s="26">
        <v>46155</v>
      </c>
      <c r="N5548" s="24"/>
      <c r="O5548" s="26">
        <v>46155</v>
      </c>
      <c r="P5548" s="24" t="s">
        <v>3239</v>
      </c>
      <c r="Q5548" s="24" t="s">
        <v>3240</v>
      </c>
      <c r="R5548" s="24" t="s">
        <v>988</v>
      </c>
    </row>
    <row r="5549" spans="1:18" ht="53.4">
      <c r="A5549" s="24">
        <v>5548</v>
      </c>
      <c r="B5549" s="24" t="s">
        <v>2833</v>
      </c>
      <c r="C5549" s="29">
        <v>202611060856</v>
      </c>
      <c r="D5549" s="24" t="s">
        <v>86</v>
      </c>
      <c r="E5549" s="24" t="s">
        <v>649</v>
      </c>
      <c r="F5549" s="24" t="s">
        <v>3052</v>
      </c>
      <c r="G5549" s="24" t="s">
        <v>86</v>
      </c>
      <c r="H5549" s="25" t="s">
        <v>18255</v>
      </c>
      <c r="I5549" s="24" t="s">
        <v>3152</v>
      </c>
      <c r="J5549" s="24" t="s">
        <v>3048</v>
      </c>
      <c r="K5549" s="26">
        <v>46121</v>
      </c>
      <c r="L5549" s="26">
        <v>46155</v>
      </c>
      <c r="M5549" s="26">
        <v>46155</v>
      </c>
      <c r="N5549" s="26">
        <v>47100</v>
      </c>
      <c r="O5549" s="24"/>
      <c r="P5549" s="24" t="s">
        <v>4109</v>
      </c>
      <c r="Q5549" s="24" t="s">
        <v>3683</v>
      </c>
      <c r="R5549" s="24" t="s">
        <v>968</v>
      </c>
    </row>
    <row r="5550" spans="1:18" ht="53.4">
      <c r="A5550" s="24">
        <v>5549</v>
      </c>
      <c r="B5550" s="24" t="s">
        <v>947</v>
      </c>
      <c r="C5550" s="29">
        <v>202614060814</v>
      </c>
      <c r="D5550" s="24" t="s">
        <v>55</v>
      </c>
      <c r="E5550" s="24" t="s">
        <v>948</v>
      </c>
      <c r="F5550" s="24" t="s">
        <v>3091</v>
      </c>
      <c r="G5550" s="24" t="s">
        <v>4429</v>
      </c>
      <c r="H5550" s="25" t="s">
        <v>18256</v>
      </c>
      <c r="I5550" s="24"/>
      <c r="J5550" s="24" t="s">
        <v>3048</v>
      </c>
      <c r="K5550" s="26">
        <v>46148</v>
      </c>
      <c r="L5550" s="26">
        <v>45797</v>
      </c>
      <c r="M5550" s="26">
        <v>46155</v>
      </c>
      <c r="N5550" s="26">
        <v>46741</v>
      </c>
      <c r="O5550" s="24"/>
      <c r="P5550" s="24" t="s">
        <v>3069</v>
      </c>
      <c r="Q5550" s="24" t="s">
        <v>3070</v>
      </c>
      <c r="R5550" s="24" t="s">
        <v>650</v>
      </c>
    </row>
    <row r="5551" spans="1:18" ht="40.200000000000003">
      <c r="A5551" s="24">
        <v>5550</v>
      </c>
      <c r="B5551" s="24" t="s">
        <v>18257</v>
      </c>
      <c r="C5551" s="29">
        <v>202617060792</v>
      </c>
      <c r="D5551" s="24" t="s">
        <v>36</v>
      </c>
      <c r="E5551" s="24" t="s">
        <v>18258</v>
      </c>
      <c r="F5551" s="24" t="s">
        <v>3091</v>
      </c>
      <c r="G5551" s="24" t="s">
        <v>3139</v>
      </c>
      <c r="H5551" s="25" t="s">
        <v>18259</v>
      </c>
      <c r="I5551" s="24"/>
      <c r="J5551" s="24" t="s">
        <v>3048</v>
      </c>
      <c r="K5551" s="26">
        <v>46153</v>
      </c>
      <c r="L5551" s="26">
        <v>45216</v>
      </c>
      <c r="M5551" s="26">
        <v>46155</v>
      </c>
      <c r="N5551" s="24"/>
      <c r="O5551" s="26">
        <v>46155</v>
      </c>
      <c r="P5551" s="24" t="s">
        <v>3173</v>
      </c>
      <c r="Q5551" s="24" t="s">
        <v>3174</v>
      </c>
      <c r="R5551" s="24" t="s">
        <v>988</v>
      </c>
    </row>
    <row r="5552" spans="1:18" ht="40.200000000000003">
      <c r="A5552" s="24">
        <v>5551</v>
      </c>
      <c r="B5552" s="24" t="s">
        <v>18260</v>
      </c>
      <c r="C5552" s="29">
        <v>202647060719</v>
      </c>
      <c r="D5552" s="24" t="s">
        <v>615</v>
      </c>
      <c r="E5552" s="24" t="s">
        <v>18261</v>
      </c>
      <c r="F5552" s="24" t="s">
        <v>3091</v>
      </c>
      <c r="G5552" s="24" t="s">
        <v>18262</v>
      </c>
      <c r="H5552" s="25" t="s">
        <v>18263</v>
      </c>
      <c r="I5552" s="24"/>
      <c r="J5552" s="24" t="s">
        <v>3048</v>
      </c>
      <c r="K5552" s="26">
        <v>46064</v>
      </c>
      <c r="L5552" s="26">
        <v>45771</v>
      </c>
      <c r="M5552" s="26">
        <v>46155</v>
      </c>
      <c r="N5552" s="24"/>
      <c r="O5552" s="26">
        <v>46155</v>
      </c>
      <c r="P5552" s="24" t="s">
        <v>3321</v>
      </c>
      <c r="Q5552" s="24" t="s">
        <v>3322</v>
      </c>
      <c r="R5552" s="24" t="s">
        <v>988</v>
      </c>
    </row>
    <row r="5553" spans="1:18" ht="53.4">
      <c r="A5553" s="24">
        <v>5552</v>
      </c>
      <c r="B5553" s="24" t="s">
        <v>18264</v>
      </c>
      <c r="C5553" s="29">
        <v>202614060801</v>
      </c>
      <c r="D5553" s="24" t="s">
        <v>87</v>
      </c>
      <c r="E5553" s="24" t="s">
        <v>18265</v>
      </c>
      <c r="F5553" s="24" t="s">
        <v>5280</v>
      </c>
      <c r="G5553" s="24" t="s">
        <v>87</v>
      </c>
      <c r="H5553" s="25" t="s">
        <v>18266</v>
      </c>
      <c r="I5553" s="24"/>
      <c r="J5553" s="24" t="s">
        <v>3048</v>
      </c>
      <c r="K5553" s="26">
        <v>46154</v>
      </c>
      <c r="L5553" s="26">
        <v>45845</v>
      </c>
      <c r="M5553" s="26">
        <v>46155</v>
      </c>
      <c r="N5553" s="24"/>
      <c r="O5553" s="26">
        <v>46155</v>
      </c>
      <c r="P5553" s="24" t="s">
        <v>3114</v>
      </c>
      <c r="Q5553" s="24" t="s">
        <v>3094</v>
      </c>
      <c r="R5553" s="24" t="s">
        <v>988</v>
      </c>
    </row>
    <row r="5554" spans="1:18" ht="40.200000000000003">
      <c r="A5554" s="24">
        <v>5553</v>
      </c>
      <c r="B5554" s="24" t="s">
        <v>2834</v>
      </c>
      <c r="C5554" s="29">
        <v>202641060970</v>
      </c>
      <c r="D5554" s="24" t="s">
        <v>54</v>
      </c>
      <c r="E5554" s="24" t="s">
        <v>2835</v>
      </c>
      <c r="F5554" s="24" t="s">
        <v>3091</v>
      </c>
      <c r="G5554" s="24" t="s">
        <v>54</v>
      </c>
      <c r="H5554" s="25" t="s">
        <v>18267</v>
      </c>
      <c r="I5554" s="24" t="s">
        <v>3152</v>
      </c>
      <c r="J5554" s="24" t="s">
        <v>8446</v>
      </c>
      <c r="K5554" s="26">
        <v>46150</v>
      </c>
      <c r="L5554" s="26">
        <v>46155</v>
      </c>
      <c r="M5554" s="26">
        <v>46155</v>
      </c>
      <c r="N5554" s="26">
        <v>47100</v>
      </c>
      <c r="O5554" s="24"/>
      <c r="P5554" s="24" t="s">
        <v>3352</v>
      </c>
      <c r="Q5554" s="24" t="s">
        <v>3216</v>
      </c>
      <c r="R5554" s="24" t="s">
        <v>968</v>
      </c>
    </row>
    <row r="5555" spans="1:18" ht="53.4">
      <c r="A5555" s="24">
        <v>5554</v>
      </c>
      <c r="B5555" s="24" t="s">
        <v>18268</v>
      </c>
      <c r="C5555" s="29">
        <v>202617060788</v>
      </c>
      <c r="D5555" s="24" t="s">
        <v>34</v>
      </c>
      <c r="E5555" s="24" t="s">
        <v>18269</v>
      </c>
      <c r="F5555" s="24" t="s">
        <v>3066</v>
      </c>
      <c r="G5555" s="24" t="s">
        <v>3067</v>
      </c>
      <c r="H5555" s="25" t="s">
        <v>18270</v>
      </c>
      <c r="I5555" s="24"/>
      <c r="J5555" s="24" t="s">
        <v>3048</v>
      </c>
      <c r="K5555" s="26">
        <v>46134</v>
      </c>
      <c r="L5555" s="26">
        <v>45250</v>
      </c>
      <c r="M5555" s="26">
        <v>46155</v>
      </c>
      <c r="N5555" s="24"/>
      <c r="O5555" s="26">
        <v>46155</v>
      </c>
      <c r="P5555" s="24" t="s">
        <v>3069</v>
      </c>
      <c r="Q5555" s="24" t="s">
        <v>3070</v>
      </c>
      <c r="R5555" s="24" t="s">
        <v>988</v>
      </c>
    </row>
    <row r="5556" spans="1:18" ht="66.599999999999994">
      <c r="A5556" s="24">
        <v>5555</v>
      </c>
      <c r="B5556" s="24" t="s">
        <v>18271</v>
      </c>
      <c r="C5556" s="29">
        <v>202617060651</v>
      </c>
      <c r="D5556" s="24" t="s">
        <v>34</v>
      </c>
      <c r="E5556" s="24" t="s">
        <v>18272</v>
      </c>
      <c r="F5556" s="24" t="s">
        <v>3066</v>
      </c>
      <c r="G5556" s="24" t="s">
        <v>3067</v>
      </c>
      <c r="H5556" s="25" t="s">
        <v>18273</v>
      </c>
      <c r="I5556" s="24"/>
      <c r="J5556" s="24" t="s">
        <v>3048</v>
      </c>
      <c r="K5556" s="26">
        <v>46142</v>
      </c>
      <c r="L5556" s="26">
        <v>45281</v>
      </c>
      <c r="M5556" s="26">
        <v>46155</v>
      </c>
      <c r="N5556" s="24"/>
      <c r="O5556" s="26">
        <v>46155</v>
      </c>
      <c r="P5556" s="24" t="s">
        <v>3075</v>
      </c>
      <c r="Q5556" s="24" t="s">
        <v>3076</v>
      </c>
      <c r="R5556" s="24" t="s">
        <v>988</v>
      </c>
    </row>
    <row r="5557" spans="1:18" ht="53.4">
      <c r="A5557" s="24">
        <v>5556</v>
      </c>
      <c r="B5557" s="24" t="s">
        <v>18274</v>
      </c>
      <c r="C5557" s="29">
        <v>202614061589</v>
      </c>
      <c r="D5557" s="24" t="s">
        <v>39</v>
      </c>
      <c r="E5557" s="24" t="s">
        <v>18275</v>
      </c>
      <c r="F5557" s="24" t="s">
        <v>3165</v>
      </c>
      <c r="G5557" s="24" t="s">
        <v>3166</v>
      </c>
      <c r="H5557" s="25" t="s">
        <v>18276</v>
      </c>
      <c r="I5557" s="24"/>
      <c r="J5557" s="24" t="s">
        <v>3048</v>
      </c>
      <c r="K5557" s="26">
        <v>46114</v>
      </c>
      <c r="L5557" s="26">
        <v>45792</v>
      </c>
      <c r="M5557" s="26">
        <v>46156</v>
      </c>
      <c r="N5557" s="24"/>
      <c r="O5557" s="26">
        <v>46156</v>
      </c>
      <c r="P5557" s="24" t="s">
        <v>4128</v>
      </c>
      <c r="Q5557" s="24" t="s">
        <v>3360</v>
      </c>
      <c r="R5557" s="24" t="s">
        <v>988</v>
      </c>
    </row>
    <row r="5558" spans="1:18" ht="40.200000000000003">
      <c r="A5558" s="24">
        <v>5557</v>
      </c>
      <c r="B5558" s="24" t="s">
        <v>18277</v>
      </c>
      <c r="C5558" s="29">
        <v>202617061323</v>
      </c>
      <c r="D5558" s="24" t="s">
        <v>127</v>
      </c>
      <c r="E5558" s="24" t="s">
        <v>18278</v>
      </c>
      <c r="F5558" s="24" t="s">
        <v>3117</v>
      </c>
      <c r="G5558" s="24" t="s">
        <v>18279</v>
      </c>
      <c r="H5558" s="25" t="s">
        <v>18280</v>
      </c>
      <c r="I5558" s="24"/>
      <c r="J5558" s="24" t="s">
        <v>3048</v>
      </c>
      <c r="K5558" s="26">
        <v>46051</v>
      </c>
      <c r="L5558" s="26">
        <v>45215</v>
      </c>
      <c r="M5558" s="26">
        <v>46156</v>
      </c>
      <c r="N5558" s="24"/>
      <c r="O5558" s="26">
        <v>46156</v>
      </c>
      <c r="P5558" s="24" t="s">
        <v>3109</v>
      </c>
      <c r="Q5558" s="24" t="s">
        <v>3110</v>
      </c>
      <c r="R5558" s="24" t="s">
        <v>988</v>
      </c>
    </row>
    <row r="5559" spans="1:18" ht="53.4">
      <c r="A5559" s="24">
        <v>5558</v>
      </c>
      <c r="B5559" s="24" t="s">
        <v>18281</v>
      </c>
      <c r="C5559" s="29">
        <v>202617061603</v>
      </c>
      <c r="D5559" s="24" t="s">
        <v>59</v>
      </c>
      <c r="E5559" s="24" t="s">
        <v>18282</v>
      </c>
      <c r="F5559" s="24" t="s">
        <v>3066</v>
      </c>
      <c r="G5559" s="24" t="s">
        <v>3319</v>
      </c>
      <c r="H5559" s="25" t="s">
        <v>18283</v>
      </c>
      <c r="I5559" s="24"/>
      <c r="J5559" s="24" t="s">
        <v>3048</v>
      </c>
      <c r="K5559" s="26">
        <v>46106</v>
      </c>
      <c r="L5559" s="26">
        <v>45291</v>
      </c>
      <c r="M5559" s="26">
        <v>46156</v>
      </c>
      <c r="N5559" s="24"/>
      <c r="O5559" s="26">
        <v>46156</v>
      </c>
      <c r="P5559" s="24" t="s">
        <v>3284</v>
      </c>
      <c r="Q5559" s="24" t="s">
        <v>3285</v>
      </c>
      <c r="R5559" s="24" t="s">
        <v>988</v>
      </c>
    </row>
    <row r="5560" spans="1:18" ht="27">
      <c r="A5560" s="24">
        <v>5559</v>
      </c>
      <c r="B5560" s="24" t="s">
        <v>18284</v>
      </c>
      <c r="C5560" s="29">
        <v>202647061544</v>
      </c>
      <c r="D5560" s="24" t="s">
        <v>245</v>
      </c>
      <c r="E5560" s="24" t="s">
        <v>18285</v>
      </c>
      <c r="F5560" s="24" t="s">
        <v>3059</v>
      </c>
      <c r="G5560" s="24" t="s">
        <v>3298</v>
      </c>
      <c r="H5560" s="25" t="s">
        <v>18286</v>
      </c>
      <c r="I5560" s="24"/>
      <c r="J5560" s="24" t="s">
        <v>3048</v>
      </c>
      <c r="K5560" s="26">
        <v>46058</v>
      </c>
      <c r="L5560" s="26">
        <v>45247</v>
      </c>
      <c r="M5560" s="26">
        <v>46156</v>
      </c>
      <c r="N5560" s="24"/>
      <c r="O5560" s="26">
        <v>46156</v>
      </c>
      <c r="P5560" s="24" t="s">
        <v>3414</v>
      </c>
      <c r="Q5560" s="24" t="s">
        <v>3415</v>
      </c>
      <c r="R5560" s="24" t="s">
        <v>988</v>
      </c>
    </row>
    <row r="5561" spans="1:18" ht="53.4">
      <c r="A5561" s="24">
        <v>5560</v>
      </c>
      <c r="B5561" s="24" t="s">
        <v>18287</v>
      </c>
      <c r="C5561" s="29">
        <v>202647061159</v>
      </c>
      <c r="D5561" s="24" t="s">
        <v>40</v>
      </c>
      <c r="E5561" s="24" t="s">
        <v>18288</v>
      </c>
      <c r="F5561" s="24" t="s">
        <v>3091</v>
      </c>
      <c r="G5561" s="24" t="s">
        <v>4104</v>
      </c>
      <c r="H5561" s="25" t="s">
        <v>18289</v>
      </c>
      <c r="I5561" s="24"/>
      <c r="J5561" s="24" t="s">
        <v>3048</v>
      </c>
      <c r="K5561" s="26">
        <v>46155</v>
      </c>
      <c r="L5561" s="26">
        <v>45251</v>
      </c>
      <c r="M5561" s="26">
        <v>46156</v>
      </c>
      <c r="N5561" s="24"/>
      <c r="O5561" s="26">
        <v>46156</v>
      </c>
      <c r="P5561" s="24" t="s">
        <v>3149</v>
      </c>
      <c r="Q5561" s="24" t="s">
        <v>3150</v>
      </c>
      <c r="R5561" s="24" t="s">
        <v>988</v>
      </c>
    </row>
    <row r="5562" spans="1:18" ht="40.200000000000003">
      <c r="A5562" s="24">
        <v>5561</v>
      </c>
      <c r="B5562" s="24" t="s">
        <v>18290</v>
      </c>
      <c r="C5562" s="29">
        <v>202617061406</v>
      </c>
      <c r="D5562" s="24" t="s">
        <v>47</v>
      </c>
      <c r="E5562" s="24" t="s">
        <v>18291</v>
      </c>
      <c r="F5562" s="24" t="s">
        <v>3091</v>
      </c>
      <c r="G5562" s="24" t="s">
        <v>47</v>
      </c>
      <c r="H5562" s="25" t="s">
        <v>18292</v>
      </c>
      <c r="I5562" s="24"/>
      <c r="J5562" s="24" t="s">
        <v>3048</v>
      </c>
      <c r="K5562" s="26">
        <v>46114</v>
      </c>
      <c r="L5562" s="26">
        <v>45217</v>
      </c>
      <c r="M5562" s="26">
        <v>46156</v>
      </c>
      <c r="N5562" s="24"/>
      <c r="O5562" s="26">
        <v>46156</v>
      </c>
      <c r="P5562" s="24" t="s">
        <v>3228</v>
      </c>
      <c r="Q5562" s="24" t="s">
        <v>3229</v>
      </c>
      <c r="R5562" s="24" t="s">
        <v>988</v>
      </c>
    </row>
    <row r="5563" spans="1:18" ht="40.200000000000003">
      <c r="A5563" s="24">
        <v>5562</v>
      </c>
      <c r="B5563" s="24" t="s">
        <v>18293</v>
      </c>
      <c r="C5563" s="29">
        <v>202617061221</v>
      </c>
      <c r="D5563" s="24" t="s">
        <v>103</v>
      </c>
      <c r="E5563" s="24" t="s">
        <v>18294</v>
      </c>
      <c r="F5563" s="24" t="s">
        <v>3117</v>
      </c>
      <c r="G5563" s="24" t="s">
        <v>18295</v>
      </c>
      <c r="H5563" s="25" t="s">
        <v>18296</v>
      </c>
      <c r="I5563" s="24"/>
      <c r="J5563" s="24" t="s">
        <v>3048</v>
      </c>
      <c r="K5563" s="26">
        <v>46155</v>
      </c>
      <c r="L5563" s="26">
        <v>45246</v>
      </c>
      <c r="M5563" s="26">
        <v>46156</v>
      </c>
      <c r="N5563" s="24"/>
      <c r="O5563" s="26">
        <v>46156</v>
      </c>
      <c r="P5563" s="24" t="s">
        <v>3204</v>
      </c>
      <c r="Q5563" s="24" t="s">
        <v>3205</v>
      </c>
      <c r="R5563" s="24" t="s">
        <v>988</v>
      </c>
    </row>
    <row r="5564" spans="1:18" ht="53.4">
      <c r="A5564" s="24">
        <v>5563</v>
      </c>
      <c r="B5564" s="24" t="s">
        <v>943</v>
      </c>
      <c r="C5564" s="29">
        <v>202644061291</v>
      </c>
      <c r="D5564" s="24" t="s">
        <v>589</v>
      </c>
      <c r="E5564" s="24" t="s">
        <v>944</v>
      </c>
      <c r="F5564" s="24" t="s">
        <v>3432</v>
      </c>
      <c r="G5564" s="24" t="s">
        <v>18297</v>
      </c>
      <c r="H5564" s="25" t="s">
        <v>18298</v>
      </c>
      <c r="I5564" s="24"/>
      <c r="J5564" s="24" t="s">
        <v>3048</v>
      </c>
      <c r="K5564" s="26">
        <v>46150</v>
      </c>
      <c r="L5564" s="26">
        <v>45792</v>
      </c>
      <c r="M5564" s="26">
        <v>46156</v>
      </c>
      <c r="N5564" s="26">
        <v>46736</v>
      </c>
      <c r="O5564" s="24"/>
      <c r="P5564" s="24" t="s">
        <v>3388</v>
      </c>
      <c r="Q5564" s="24" t="s">
        <v>3389</v>
      </c>
      <c r="R5564" s="24" t="s">
        <v>650</v>
      </c>
    </row>
    <row r="5565" spans="1:18" ht="40.200000000000003">
      <c r="A5565" s="24">
        <v>5564</v>
      </c>
      <c r="B5565" s="24" t="s">
        <v>18299</v>
      </c>
      <c r="C5565" s="29">
        <v>202617061312</v>
      </c>
      <c r="D5565" s="24" t="s">
        <v>126</v>
      </c>
      <c r="E5565" s="24" t="s">
        <v>18300</v>
      </c>
      <c r="F5565" s="24" t="s">
        <v>3117</v>
      </c>
      <c r="G5565" s="24" t="s">
        <v>5164</v>
      </c>
      <c r="H5565" s="25" t="s">
        <v>18301</v>
      </c>
      <c r="I5565" s="24"/>
      <c r="J5565" s="24" t="s">
        <v>3048</v>
      </c>
      <c r="K5565" s="26">
        <v>46140</v>
      </c>
      <c r="L5565" s="26">
        <v>45239</v>
      </c>
      <c r="M5565" s="26">
        <v>46156</v>
      </c>
      <c r="N5565" s="24"/>
      <c r="O5565" s="26">
        <v>46156</v>
      </c>
      <c r="P5565" s="24" t="s">
        <v>3682</v>
      </c>
      <c r="Q5565" s="24" t="s">
        <v>3683</v>
      </c>
      <c r="R5565" s="24" t="s">
        <v>988</v>
      </c>
    </row>
    <row r="5566" spans="1:18" ht="40.200000000000003">
      <c r="A5566" s="24">
        <v>5565</v>
      </c>
      <c r="B5566" s="24" t="s">
        <v>18302</v>
      </c>
      <c r="C5566" s="29">
        <v>202617061520</v>
      </c>
      <c r="D5566" s="24" t="s">
        <v>36</v>
      </c>
      <c r="E5566" s="24" t="s">
        <v>18303</v>
      </c>
      <c r="F5566" s="24" t="s">
        <v>3091</v>
      </c>
      <c r="G5566" s="24" t="s">
        <v>3139</v>
      </c>
      <c r="H5566" s="25" t="s">
        <v>18304</v>
      </c>
      <c r="I5566" s="24"/>
      <c r="J5566" s="24" t="s">
        <v>3048</v>
      </c>
      <c r="K5566" s="26">
        <v>46148</v>
      </c>
      <c r="L5566" s="26">
        <v>45215</v>
      </c>
      <c r="M5566" s="26">
        <v>46156</v>
      </c>
      <c r="N5566" s="24"/>
      <c r="O5566" s="26">
        <v>46156</v>
      </c>
      <c r="P5566" s="24" t="s">
        <v>4109</v>
      </c>
      <c r="Q5566" s="24" t="s">
        <v>3683</v>
      </c>
      <c r="R5566" s="24" t="s">
        <v>988</v>
      </c>
    </row>
    <row r="5567" spans="1:18" ht="40.200000000000003">
      <c r="A5567" s="24">
        <v>5566</v>
      </c>
      <c r="B5567" s="24" t="s">
        <v>18305</v>
      </c>
      <c r="C5567" s="29">
        <v>202617061395</v>
      </c>
      <c r="D5567" s="24" t="s">
        <v>70</v>
      </c>
      <c r="E5567" s="24" t="s">
        <v>18306</v>
      </c>
      <c r="F5567" s="24" t="s">
        <v>3302</v>
      </c>
      <c r="G5567" s="24" t="s">
        <v>18307</v>
      </c>
      <c r="H5567" s="25" t="s">
        <v>18308</v>
      </c>
      <c r="I5567" s="24"/>
      <c r="J5567" s="24" t="s">
        <v>3048</v>
      </c>
      <c r="K5567" s="26">
        <v>46143</v>
      </c>
      <c r="L5567" s="26">
        <v>45236</v>
      </c>
      <c r="M5567" s="26">
        <v>46156</v>
      </c>
      <c r="N5567" s="24"/>
      <c r="O5567" s="26">
        <v>46156</v>
      </c>
      <c r="P5567" s="24" t="s">
        <v>3682</v>
      </c>
      <c r="Q5567" s="24" t="s">
        <v>3683</v>
      </c>
      <c r="R5567" s="24" t="s">
        <v>988</v>
      </c>
    </row>
    <row r="5568" spans="1:18" ht="53.4">
      <c r="A5568" s="24">
        <v>5567</v>
      </c>
      <c r="B5568" s="24" t="s">
        <v>2839</v>
      </c>
      <c r="C5568" s="29">
        <v>202611061355</v>
      </c>
      <c r="D5568" s="24" t="s">
        <v>86</v>
      </c>
      <c r="E5568" s="24" t="s">
        <v>649</v>
      </c>
      <c r="F5568" s="24" t="s">
        <v>3052</v>
      </c>
      <c r="G5568" s="24" t="s">
        <v>86</v>
      </c>
      <c r="H5568" s="25" t="s">
        <v>18309</v>
      </c>
      <c r="I5568" s="24" t="s">
        <v>3152</v>
      </c>
      <c r="J5568" s="24" t="s">
        <v>3048</v>
      </c>
      <c r="K5568" s="26">
        <v>46121</v>
      </c>
      <c r="L5568" s="26">
        <v>46156</v>
      </c>
      <c r="M5568" s="26">
        <v>46156</v>
      </c>
      <c r="N5568" s="26">
        <v>47101</v>
      </c>
      <c r="O5568" s="24"/>
      <c r="P5568" s="24" t="s">
        <v>3069</v>
      </c>
      <c r="Q5568" s="24" t="s">
        <v>3070</v>
      </c>
      <c r="R5568" s="24" t="s">
        <v>968</v>
      </c>
    </row>
    <row r="5569" spans="1:18" ht="40.200000000000003">
      <c r="A5569" s="24">
        <v>5568</v>
      </c>
      <c r="B5569" s="24" t="s">
        <v>2840</v>
      </c>
      <c r="C5569" s="29">
        <v>202611061457</v>
      </c>
      <c r="D5569" s="24" t="s">
        <v>86</v>
      </c>
      <c r="E5569" s="24" t="s">
        <v>649</v>
      </c>
      <c r="F5569" s="24" t="s">
        <v>3052</v>
      </c>
      <c r="G5569" s="24" t="s">
        <v>86</v>
      </c>
      <c r="H5569" s="25" t="s">
        <v>18310</v>
      </c>
      <c r="I5569" s="24" t="s">
        <v>3152</v>
      </c>
      <c r="J5569" s="24" t="s">
        <v>3048</v>
      </c>
      <c r="K5569" s="26">
        <v>46121</v>
      </c>
      <c r="L5569" s="26">
        <v>46156</v>
      </c>
      <c r="M5569" s="26">
        <v>46156</v>
      </c>
      <c r="N5569" s="26">
        <v>47101</v>
      </c>
      <c r="O5569" s="24"/>
      <c r="P5569" s="24" t="s">
        <v>3098</v>
      </c>
      <c r="Q5569" s="24" t="s">
        <v>3099</v>
      </c>
      <c r="R5569" s="24" t="s">
        <v>968</v>
      </c>
    </row>
    <row r="5570" spans="1:18" ht="40.200000000000003">
      <c r="A5570" s="24">
        <v>5569</v>
      </c>
      <c r="B5570" s="24" t="s">
        <v>2836</v>
      </c>
      <c r="C5570" s="29">
        <v>202611061461</v>
      </c>
      <c r="D5570" s="24" t="s">
        <v>86</v>
      </c>
      <c r="E5570" s="24" t="s">
        <v>2837</v>
      </c>
      <c r="F5570" s="24" t="s">
        <v>3052</v>
      </c>
      <c r="G5570" s="24" t="s">
        <v>86</v>
      </c>
      <c r="H5570" s="25" t="s">
        <v>18311</v>
      </c>
      <c r="I5570" s="24" t="s">
        <v>3152</v>
      </c>
      <c r="J5570" s="24" t="s">
        <v>3048</v>
      </c>
      <c r="K5570" s="26">
        <v>46121</v>
      </c>
      <c r="L5570" s="26">
        <v>46156</v>
      </c>
      <c r="M5570" s="26">
        <v>46156</v>
      </c>
      <c r="N5570" s="26">
        <v>47101</v>
      </c>
      <c r="O5570" s="24"/>
      <c r="P5570" s="24" t="s">
        <v>3414</v>
      </c>
      <c r="Q5570" s="24" t="s">
        <v>3415</v>
      </c>
      <c r="R5570" s="24" t="s">
        <v>968</v>
      </c>
    </row>
    <row r="5571" spans="1:18" ht="40.200000000000003">
      <c r="A5571" s="24">
        <v>5570</v>
      </c>
      <c r="B5571" s="24" t="s">
        <v>2838</v>
      </c>
      <c r="C5571" s="29">
        <v>202611061524</v>
      </c>
      <c r="D5571" s="24" t="s">
        <v>86</v>
      </c>
      <c r="E5571" s="24" t="s">
        <v>649</v>
      </c>
      <c r="F5571" s="24" t="s">
        <v>3052</v>
      </c>
      <c r="G5571" s="24" t="s">
        <v>86</v>
      </c>
      <c r="H5571" s="25" t="s">
        <v>18312</v>
      </c>
      <c r="I5571" s="24" t="s">
        <v>3152</v>
      </c>
      <c r="J5571" s="24" t="s">
        <v>3048</v>
      </c>
      <c r="K5571" s="26">
        <v>46121</v>
      </c>
      <c r="L5571" s="26">
        <v>46156</v>
      </c>
      <c r="M5571" s="26">
        <v>46156</v>
      </c>
      <c r="N5571" s="26">
        <v>47101</v>
      </c>
      <c r="O5571" s="24"/>
      <c r="P5571" s="24" t="s">
        <v>4491</v>
      </c>
      <c r="Q5571" s="24" t="s">
        <v>3279</v>
      </c>
      <c r="R5571" s="24" t="s">
        <v>968</v>
      </c>
    </row>
    <row r="5572" spans="1:18" ht="27">
      <c r="A5572" s="24">
        <v>5571</v>
      </c>
      <c r="B5572" s="24" t="s">
        <v>18313</v>
      </c>
      <c r="C5572" s="29">
        <v>202647061249</v>
      </c>
      <c r="D5572" s="24" t="s">
        <v>32</v>
      </c>
      <c r="E5572" s="24" t="s">
        <v>18314</v>
      </c>
      <c r="F5572" s="24" t="s">
        <v>3066</v>
      </c>
      <c r="G5572" s="24" t="s">
        <v>3067</v>
      </c>
      <c r="H5572" s="25" t="s">
        <v>18315</v>
      </c>
      <c r="I5572" s="24"/>
      <c r="J5572" s="24" t="s">
        <v>3048</v>
      </c>
      <c r="K5572" s="26">
        <v>46126</v>
      </c>
      <c r="L5572" s="26">
        <v>45330</v>
      </c>
      <c r="M5572" s="26">
        <v>46156</v>
      </c>
      <c r="N5572" s="24"/>
      <c r="O5572" s="26">
        <v>46156</v>
      </c>
      <c r="P5572" s="24" t="s">
        <v>3192</v>
      </c>
      <c r="Q5572" s="24" t="s">
        <v>3193</v>
      </c>
      <c r="R5572" s="24" t="s">
        <v>988</v>
      </c>
    </row>
    <row r="5573" spans="1:18" ht="40.200000000000003">
      <c r="A5573" s="24">
        <v>5572</v>
      </c>
      <c r="B5573" s="24" t="s">
        <v>2841</v>
      </c>
      <c r="C5573" s="29">
        <v>202641061051</v>
      </c>
      <c r="D5573" s="24" t="s">
        <v>54</v>
      </c>
      <c r="E5573" s="24" t="s">
        <v>2842</v>
      </c>
      <c r="F5573" s="24" t="s">
        <v>3091</v>
      </c>
      <c r="G5573" s="24" t="s">
        <v>54</v>
      </c>
      <c r="H5573" s="25" t="s">
        <v>18316</v>
      </c>
      <c r="I5573" s="24" t="s">
        <v>3152</v>
      </c>
      <c r="J5573" s="24" t="s">
        <v>8446</v>
      </c>
      <c r="K5573" s="26">
        <v>46154</v>
      </c>
      <c r="L5573" s="26">
        <v>46156</v>
      </c>
      <c r="M5573" s="26">
        <v>46156</v>
      </c>
      <c r="N5573" s="26">
        <v>47101</v>
      </c>
      <c r="O5573" s="24"/>
      <c r="P5573" s="24" t="s">
        <v>3192</v>
      </c>
      <c r="Q5573" s="24" t="s">
        <v>3193</v>
      </c>
      <c r="R5573" s="24" t="s">
        <v>968</v>
      </c>
    </row>
    <row r="5574" spans="1:18" ht="40.200000000000003">
      <c r="A5574" s="24">
        <v>5573</v>
      </c>
      <c r="B5574" s="24" t="s">
        <v>2843</v>
      </c>
      <c r="C5574" s="29">
        <v>202611061272</v>
      </c>
      <c r="D5574" s="24" t="s">
        <v>101</v>
      </c>
      <c r="E5574" s="24" t="s">
        <v>2844</v>
      </c>
      <c r="F5574" s="24" t="s">
        <v>3059</v>
      </c>
      <c r="G5574" s="24" t="s">
        <v>9856</v>
      </c>
      <c r="H5574" s="25" t="s">
        <v>18317</v>
      </c>
      <c r="I5574" s="24" t="s">
        <v>3152</v>
      </c>
      <c r="J5574" s="24" t="s">
        <v>3048</v>
      </c>
      <c r="K5574" s="26">
        <v>46155</v>
      </c>
      <c r="L5574" s="26">
        <v>46156</v>
      </c>
      <c r="M5574" s="26">
        <v>46156</v>
      </c>
      <c r="N5574" s="26">
        <v>47101</v>
      </c>
      <c r="O5574" s="24"/>
      <c r="P5574" s="24" t="s">
        <v>3682</v>
      </c>
      <c r="Q5574" s="24" t="s">
        <v>3683</v>
      </c>
      <c r="R5574" s="24" t="s">
        <v>968</v>
      </c>
    </row>
    <row r="5575" spans="1:18" ht="53.4">
      <c r="A5575" s="24">
        <v>5574</v>
      </c>
      <c r="B5575" s="24" t="s">
        <v>18318</v>
      </c>
      <c r="C5575" s="29">
        <v>202647061416</v>
      </c>
      <c r="D5575" s="24" t="s">
        <v>114</v>
      </c>
      <c r="E5575" s="24" t="s">
        <v>18319</v>
      </c>
      <c r="F5575" s="24" t="s">
        <v>3177</v>
      </c>
      <c r="G5575" s="24" t="s">
        <v>18159</v>
      </c>
      <c r="H5575" s="25" t="s">
        <v>18320</v>
      </c>
      <c r="I5575" s="24"/>
      <c r="J5575" s="24" t="s">
        <v>3334</v>
      </c>
      <c r="K5575" s="26">
        <v>46153</v>
      </c>
      <c r="L5575" s="26">
        <v>45216</v>
      </c>
      <c r="M5575" s="26">
        <v>46156</v>
      </c>
      <c r="N5575" s="24"/>
      <c r="O5575" s="26">
        <v>46156</v>
      </c>
      <c r="P5575" s="24" t="s">
        <v>8184</v>
      </c>
      <c r="Q5575" s="24" t="s">
        <v>5147</v>
      </c>
      <c r="R5575" s="24" t="s">
        <v>988</v>
      </c>
    </row>
    <row r="5576" spans="1:18" ht="40.200000000000003">
      <c r="A5576" s="24">
        <v>5575</v>
      </c>
      <c r="B5576" s="24" t="s">
        <v>18321</v>
      </c>
      <c r="C5576" s="29">
        <v>202647061222</v>
      </c>
      <c r="D5576" s="24" t="s">
        <v>31</v>
      </c>
      <c r="E5576" s="24" t="s">
        <v>18322</v>
      </c>
      <c r="F5576" s="24" t="s">
        <v>3091</v>
      </c>
      <c r="G5576" s="24" t="s">
        <v>31</v>
      </c>
      <c r="H5576" s="25" t="s">
        <v>18323</v>
      </c>
      <c r="I5576" s="24"/>
      <c r="J5576" s="24" t="s">
        <v>3048</v>
      </c>
      <c r="K5576" s="26">
        <v>46155</v>
      </c>
      <c r="L5576" s="26">
        <v>45233</v>
      </c>
      <c r="M5576" s="26">
        <v>46156</v>
      </c>
      <c r="N5576" s="24"/>
      <c r="O5576" s="26">
        <v>46156</v>
      </c>
      <c r="P5576" s="24" t="s">
        <v>3093</v>
      </c>
      <c r="Q5576" s="24" t="s">
        <v>3094</v>
      </c>
      <c r="R5576" s="24" t="s">
        <v>988</v>
      </c>
    </row>
    <row r="5577" spans="1:18" ht="40.200000000000003">
      <c r="A5577" s="24">
        <v>5576</v>
      </c>
      <c r="B5577" s="24" t="s">
        <v>18324</v>
      </c>
      <c r="C5577" s="29">
        <v>202617061370</v>
      </c>
      <c r="D5577" s="24" t="s">
        <v>31</v>
      </c>
      <c r="E5577" s="24" t="s">
        <v>18325</v>
      </c>
      <c r="F5577" s="24" t="s">
        <v>3091</v>
      </c>
      <c r="G5577" s="24" t="s">
        <v>31</v>
      </c>
      <c r="H5577" s="25" t="s">
        <v>18326</v>
      </c>
      <c r="I5577" s="24"/>
      <c r="J5577" s="24" t="s">
        <v>3048</v>
      </c>
      <c r="K5577" s="26">
        <v>46150</v>
      </c>
      <c r="L5577" s="26">
        <v>45301</v>
      </c>
      <c r="M5577" s="26">
        <v>46156</v>
      </c>
      <c r="N5577" s="24"/>
      <c r="O5577" s="26">
        <v>46156</v>
      </c>
      <c r="P5577" s="24" t="s">
        <v>3069</v>
      </c>
      <c r="Q5577" s="24" t="s">
        <v>3070</v>
      </c>
      <c r="R5577" s="24" t="s">
        <v>988</v>
      </c>
    </row>
    <row r="5578" spans="1:18" ht="53.4">
      <c r="A5578" s="24">
        <v>5577</v>
      </c>
      <c r="B5578" s="24" t="s">
        <v>2861</v>
      </c>
      <c r="C5578" s="29">
        <v>202641062077</v>
      </c>
      <c r="D5578" s="24" t="s">
        <v>33</v>
      </c>
      <c r="E5578" s="24" t="s">
        <v>2862</v>
      </c>
      <c r="F5578" s="24" t="s">
        <v>3052</v>
      </c>
      <c r="G5578" s="24" t="s">
        <v>3319</v>
      </c>
      <c r="H5578" s="25" t="s">
        <v>18327</v>
      </c>
      <c r="I5578" s="24" t="s">
        <v>3152</v>
      </c>
      <c r="J5578" s="24" t="s">
        <v>3048</v>
      </c>
      <c r="K5578" s="26">
        <v>46156</v>
      </c>
      <c r="L5578" s="26">
        <v>46157</v>
      </c>
      <c r="M5578" s="26">
        <v>46157</v>
      </c>
      <c r="N5578" s="26">
        <v>47102</v>
      </c>
      <c r="O5578" s="24"/>
      <c r="P5578" s="24" t="s">
        <v>3173</v>
      </c>
      <c r="Q5578" s="24" t="s">
        <v>3174</v>
      </c>
      <c r="R5578" s="24" t="s">
        <v>968</v>
      </c>
    </row>
    <row r="5579" spans="1:18" ht="53.4">
      <c r="A5579" s="24">
        <v>5578</v>
      </c>
      <c r="B5579" s="24" t="s">
        <v>18328</v>
      </c>
      <c r="C5579" s="29">
        <v>202642061959</v>
      </c>
      <c r="D5579" s="24" t="s">
        <v>259</v>
      </c>
      <c r="E5579" s="24" t="s">
        <v>649</v>
      </c>
      <c r="F5579" s="24" t="s">
        <v>3091</v>
      </c>
      <c r="G5579" s="24" t="s">
        <v>14968</v>
      </c>
      <c r="H5579" s="25" t="s">
        <v>18329</v>
      </c>
      <c r="I5579" s="24"/>
      <c r="J5579" s="24" t="s">
        <v>3162</v>
      </c>
      <c r="K5579" s="26">
        <v>46155</v>
      </c>
      <c r="L5579" s="26">
        <v>46157</v>
      </c>
      <c r="M5579" s="26">
        <v>46157</v>
      </c>
      <c r="N5579" s="24"/>
      <c r="O5579" s="26">
        <v>46157</v>
      </c>
      <c r="P5579" s="24" t="s">
        <v>3364</v>
      </c>
      <c r="Q5579" s="24" t="s">
        <v>3255</v>
      </c>
      <c r="R5579" s="24" t="s">
        <v>988</v>
      </c>
    </row>
    <row r="5580" spans="1:18" ht="53.4">
      <c r="A5580" s="24">
        <v>5579</v>
      </c>
      <c r="B5580" s="24" t="s">
        <v>2847</v>
      </c>
      <c r="C5580" s="29">
        <v>202641061762</v>
      </c>
      <c r="D5580" s="24" t="s">
        <v>37</v>
      </c>
      <c r="E5580" s="24" t="s">
        <v>2848</v>
      </c>
      <c r="F5580" s="24" t="s">
        <v>3059</v>
      </c>
      <c r="G5580" s="24" t="s">
        <v>3330</v>
      </c>
      <c r="H5580" s="25" t="s">
        <v>18330</v>
      </c>
      <c r="I5580" s="24" t="s">
        <v>23</v>
      </c>
      <c r="J5580" s="24" t="s">
        <v>3048</v>
      </c>
      <c r="K5580" s="26">
        <v>46106</v>
      </c>
      <c r="L5580" s="26">
        <v>46157</v>
      </c>
      <c r="M5580" s="26">
        <v>46157</v>
      </c>
      <c r="N5580" s="26">
        <v>47102</v>
      </c>
      <c r="O5580" s="24"/>
      <c r="P5580" s="24" t="s">
        <v>5213</v>
      </c>
      <c r="Q5580" s="24" t="s">
        <v>3316</v>
      </c>
      <c r="R5580" s="24" t="s">
        <v>974</v>
      </c>
    </row>
    <row r="5581" spans="1:18" ht="53.4">
      <c r="A5581" s="24">
        <v>5580</v>
      </c>
      <c r="B5581" s="24" t="s">
        <v>2849</v>
      </c>
      <c r="C5581" s="29">
        <v>202641061752</v>
      </c>
      <c r="D5581" s="24" t="s">
        <v>37</v>
      </c>
      <c r="E5581" s="24" t="s">
        <v>2850</v>
      </c>
      <c r="F5581" s="24" t="s">
        <v>3059</v>
      </c>
      <c r="G5581" s="24" t="s">
        <v>3330</v>
      </c>
      <c r="H5581" s="25" t="s">
        <v>18331</v>
      </c>
      <c r="I5581" s="24" t="s">
        <v>23</v>
      </c>
      <c r="J5581" s="24" t="s">
        <v>3048</v>
      </c>
      <c r="K5581" s="26">
        <v>46077</v>
      </c>
      <c r="L5581" s="26">
        <v>46157</v>
      </c>
      <c r="M5581" s="26">
        <v>46157</v>
      </c>
      <c r="N5581" s="26">
        <v>47102</v>
      </c>
      <c r="O5581" s="24"/>
      <c r="P5581" s="24" t="s">
        <v>3098</v>
      </c>
      <c r="Q5581" s="24" t="s">
        <v>3099</v>
      </c>
      <c r="R5581" s="24" t="s">
        <v>974</v>
      </c>
    </row>
    <row r="5582" spans="1:18" ht="53.4">
      <c r="A5582" s="24">
        <v>5581</v>
      </c>
      <c r="B5582" s="24" t="s">
        <v>2851</v>
      </c>
      <c r="C5582" s="29">
        <v>202641061725</v>
      </c>
      <c r="D5582" s="24" t="s">
        <v>37</v>
      </c>
      <c r="E5582" s="24" t="s">
        <v>2852</v>
      </c>
      <c r="F5582" s="24" t="s">
        <v>3059</v>
      </c>
      <c r="G5582" s="24" t="s">
        <v>3330</v>
      </c>
      <c r="H5582" s="25" t="s">
        <v>18332</v>
      </c>
      <c r="I5582" s="24" t="s">
        <v>23</v>
      </c>
      <c r="J5582" s="24" t="s">
        <v>3048</v>
      </c>
      <c r="K5582" s="26">
        <v>46077</v>
      </c>
      <c r="L5582" s="26">
        <v>46157</v>
      </c>
      <c r="M5582" s="26">
        <v>46157</v>
      </c>
      <c r="N5582" s="26">
        <v>47102</v>
      </c>
      <c r="O5582" s="24"/>
      <c r="P5582" s="24" t="s">
        <v>3192</v>
      </c>
      <c r="Q5582" s="24" t="s">
        <v>3193</v>
      </c>
      <c r="R5582" s="24" t="s">
        <v>974</v>
      </c>
    </row>
    <row r="5583" spans="1:18" ht="40.200000000000003">
      <c r="A5583" s="24">
        <v>5582</v>
      </c>
      <c r="B5583" s="24" t="s">
        <v>18333</v>
      </c>
      <c r="C5583" s="29">
        <v>202617061855</v>
      </c>
      <c r="D5583" s="24" t="s">
        <v>59</v>
      </c>
      <c r="E5583" s="24" t="s">
        <v>18334</v>
      </c>
      <c r="F5583" s="24" t="s">
        <v>3066</v>
      </c>
      <c r="G5583" s="24" t="s">
        <v>3319</v>
      </c>
      <c r="H5583" s="25" t="s">
        <v>18335</v>
      </c>
      <c r="I5583" s="24"/>
      <c r="J5583" s="24" t="s">
        <v>3048</v>
      </c>
      <c r="K5583" s="26">
        <v>46133</v>
      </c>
      <c r="L5583" s="26">
        <v>45288</v>
      </c>
      <c r="M5583" s="26">
        <v>46157</v>
      </c>
      <c r="N5583" s="24"/>
      <c r="O5583" s="26">
        <v>46157</v>
      </c>
      <c r="P5583" s="24" t="s">
        <v>3284</v>
      </c>
      <c r="Q5583" s="24" t="s">
        <v>3285</v>
      </c>
      <c r="R5583" s="24" t="s">
        <v>988</v>
      </c>
    </row>
    <row r="5584" spans="1:18" ht="40.200000000000003">
      <c r="A5584" s="24">
        <v>5583</v>
      </c>
      <c r="B5584" s="24" t="s">
        <v>18336</v>
      </c>
      <c r="C5584" s="29">
        <v>202644062056</v>
      </c>
      <c r="D5584" s="24" t="s">
        <v>39</v>
      </c>
      <c r="E5584" s="24" t="s">
        <v>18337</v>
      </c>
      <c r="F5584" s="24" t="s">
        <v>3165</v>
      </c>
      <c r="G5584" s="24" t="s">
        <v>3166</v>
      </c>
      <c r="H5584" s="25" t="s">
        <v>18338</v>
      </c>
      <c r="I5584" s="24"/>
      <c r="J5584" s="24" t="s">
        <v>3048</v>
      </c>
      <c r="K5584" s="26">
        <v>46125</v>
      </c>
      <c r="L5584" s="26">
        <v>45796</v>
      </c>
      <c r="M5584" s="26">
        <v>46157</v>
      </c>
      <c r="N5584" s="24"/>
      <c r="O5584" s="26">
        <v>46157</v>
      </c>
      <c r="P5584" s="24" t="s">
        <v>3278</v>
      </c>
      <c r="Q5584" s="24" t="s">
        <v>3279</v>
      </c>
      <c r="R5584" s="24" t="s">
        <v>988</v>
      </c>
    </row>
    <row r="5585" spans="1:18" ht="27">
      <c r="A5585" s="24">
        <v>5584</v>
      </c>
      <c r="B5585" s="24" t="s">
        <v>18339</v>
      </c>
      <c r="C5585" s="29">
        <v>202647061928</v>
      </c>
      <c r="D5585" s="24" t="s">
        <v>39</v>
      </c>
      <c r="E5585" s="24" t="s">
        <v>649</v>
      </c>
      <c r="F5585" s="24" t="s">
        <v>3165</v>
      </c>
      <c r="G5585" s="24" t="s">
        <v>3166</v>
      </c>
      <c r="H5585" s="25" t="s">
        <v>18340</v>
      </c>
      <c r="I5585" s="24"/>
      <c r="J5585" s="24" t="s">
        <v>3048</v>
      </c>
      <c r="K5585" s="26">
        <v>46100</v>
      </c>
      <c r="L5585" s="26">
        <v>45223</v>
      </c>
      <c r="M5585" s="26">
        <v>46157</v>
      </c>
      <c r="N5585" s="24"/>
      <c r="O5585" s="26">
        <v>46157</v>
      </c>
      <c r="P5585" s="24" t="s">
        <v>3893</v>
      </c>
      <c r="Q5585" s="24" t="s">
        <v>3894</v>
      </c>
      <c r="R5585" s="24" t="s">
        <v>988</v>
      </c>
    </row>
    <row r="5586" spans="1:18" ht="40.200000000000003">
      <c r="A5586" s="24">
        <v>5585</v>
      </c>
      <c r="B5586" s="24" t="s">
        <v>18341</v>
      </c>
      <c r="C5586" s="29">
        <v>202644061777</v>
      </c>
      <c r="D5586" s="24" t="s">
        <v>39</v>
      </c>
      <c r="E5586" s="24" t="s">
        <v>18342</v>
      </c>
      <c r="F5586" s="24" t="s">
        <v>3165</v>
      </c>
      <c r="G5586" s="24" t="s">
        <v>3166</v>
      </c>
      <c r="H5586" s="25" t="s">
        <v>18343</v>
      </c>
      <c r="I5586" s="24"/>
      <c r="J5586" s="24" t="s">
        <v>3048</v>
      </c>
      <c r="K5586" s="26">
        <v>46139</v>
      </c>
      <c r="L5586" s="26">
        <v>45863</v>
      </c>
      <c r="M5586" s="26">
        <v>46157</v>
      </c>
      <c r="N5586" s="24"/>
      <c r="O5586" s="26">
        <v>46157</v>
      </c>
      <c r="P5586" s="24" t="s">
        <v>3893</v>
      </c>
      <c r="Q5586" s="24" t="s">
        <v>3894</v>
      </c>
      <c r="R5586" s="24" t="s">
        <v>988</v>
      </c>
    </row>
    <row r="5587" spans="1:18" ht="40.200000000000003">
      <c r="A5587" s="24">
        <v>5586</v>
      </c>
      <c r="B5587" s="24" t="s">
        <v>18344</v>
      </c>
      <c r="C5587" s="29">
        <v>202644061785</v>
      </c>
      <c r="D5587" s="24" t="s">
        <v>39</v>
      </c>
      <c r="E5587" s="24" t="s">
        <v>18345</v>
      </c>
      <c r="F5587" s="24" t="s">
        <v>3165</v>
      </c>
      <c r="G5587" s="24" t="s">
        <v>18346</v>
      </c>
      <c r="H5587" s="25" t="s">
        <v>18347</v>
      </c>
      <c r="I5587" s="24"/>
      <c r="J5587" s="24" t="s">
        <v>3048</v>
      </c>
      <c r="K5587" s="26">
        <v>46141</v>
      </c>
      <c r="L5587" s="26">
        <v>45835</v>
      </c>
      <c r="M5587" s="26">
        <v>46157</v>
      </c>
      <c r="N5587" s="24"/>
      <c r="O5587" s="26">
        <v>46157</v>
      </c>
      <c r="P5587" s="24" t="s">
        <v>3893</v>
      </c>
      <c r="Q5587" s="24" t="s">
        <v>3894</v>
      </c>
      <c r="R5587" s="24" t="s">
        <v>988</v>
      </c>
    </row>
    <row r="5588" spans="1:18" ht="40.200000000000003">
      <c r="A5588" s="24">
        <v>5587</v>
      </c>
      <c r="B5588" s="24" t="s">
        <v>18348</v>
      </c>
      <c r="C5588" s="29">
        <v>202617061747</v>
      </c>
      <c r="D5588" s="24" t="s">
        <v>116</v>
      </c>
      <c r="E5588" s="24" t="s">
        <v>18349</v>
      </c>
      <c r="F5588" s="24" t="s">
        <v>3302</v>
      </c>
      <c r="G5588" s="24" t="s">
        <v>15142</v>
      </c>
      <c r="H5588" s="25" t="s">
        <v>18350</v>
      </c>
      <c r="I5588" s="24"/>
      <c r="J5588" s="24" t="s">
        <v>3048</v>
      </c>
      <c r="K5588" s="26">
        <v>46143</v>
      </c>
      <c r="L5588" s="26">
        <v>46157</v>
      </c>
      <c r="M5588" s="26">
        <v>46157</v>
      </c>
      <c r="N5588" s="24"/>
      <c r="O5588" s="26">
        <v>46157</v>
      </c>
      <c r="P5588" s="24" t="s">
        <v>3294</v>
      </c>
      <c r="Q5588" s="24" t="s">
        <v>3295</v>
      </c>
      <c r="R5588" s="24" t="s">
        <v>988</v>
      </c>
    </row>
    <row r="5589" spans="1:18" ht="53.4">
      <c r="A5589" s="24">
        <v>5588</v>
      </c>
      <c r="B5589" s="24" t="s">
        <v>18351</v>
      </c>
      <c r="C5589" s="29">
        <v>202617061768</v>
      </c>
      <c r="D5589" s="24" t="s">
        <v>115</v>
      </c>
      <c r="E5589" s="24" t="s">
        <v>18352</v>
      </c>
      <c r="F5589" s="24" t="s">
        <v>3091</v>
      </c>
      <c r="G5589" s="24" t="s">
        <v>18353</v>
      </c>
      <c r="H5589" s="25" t="s">
        <v>18354</v>
      </c>
      <c r="I5589" s="24"/>
      <c r="J5589" s="24" t="s">
        <v>3048</v>
      </c>
      <c r="K5589" s="26">
        <v>46100</v>
      </c>
      <c r="L5589" s="26">
        <v>45216</v>
      </c>
      <c r="M5589" s="26">
        <v>46157</v>
      </c>
      <c r="N5589" s="24"/>
      <c r="O5589" s="26">
        <v>46157</v>
      </c>
      <c r="P5589" s="24" t="s">
        <v>3315</v>
      </c>
      <c r="Q5589" s="24" t="s">
        <v>3316</v>
      </c>
      <c r="R5589" s="24" t="s">
        <v>988</v>
      </c>
    </row>
    <row r="5590" spans="1:18" ht="66.599999999999994">
      <c r="A5590" s="24">
        <v>5589</v>
      </c>
      <c r="B5590" s="24" t="s">
        <v>18355</v>
      </c>
      <c r="C5590" s="29">
        <v>202617062158</v>
      </c>
      <c r="D5590" s="24" t="s">
        <v>102</v>
      </c>
      <c r="E5590" s="24" t="s">
        <v>18356</v>
      </c>
      <c r="F5590" s="24" t="s">
        <v>3312</v>
      </c>
      <c r="G5590" s="24" t="s">
        <v>18357</v>
      </c>
      <c r="H5590" s="25" t="s">
        <v>18358</v>
      </c>
      <c r="I5590" s="24"/>
      <c r="J5590" s="24" t="s">
        <v>3048</v>
      </c>
      <c r="K5590" s="26">
        <v>46125</v>
      </c>
      <c r="L5590" s="26">
        <v>45245</v>
      </c>
      <c r="M5590" s="26">
        <v>46157</v>
      </c>
      <c r="N5590" s="24"/>
      <c r="O5590" s="26">
        <v>46157</v>
      </c>
      <c r="P5590" s="24" t="s">
        <v>3326</v>
      </c>
      <c r="Q5590" s="24" t="s">
        <v>3174</v>
      </c>
      <c r="R5590" s="24" t="s">
        <v>988</v>
      </c>
    </row>
    <row r="5591" spans="1:18" ht="40.200000000000003">
      <c r="A5591" s="24">
        <v>5590</v>
      </c>
      <c r="B5591" s="24" t="s">
        <v>2853</v>
      </c>
      <c r="C5591" s="29">
        <v>202611062061</v>
      </c>
      <c r="D5591" s="24" t="s">
        <v>35</v>
      </c>
      <c r="E5591" s="24" t="s">
        <v>2854</v>
      </c>
      <c r="F5591" s="24" t="s">
        <v>3091</v>
      </c>
      <c r="G5591" s="24" t="s">
        <v>4116</v>
      </c>
      <c r="H5591" s="25" t="s">
        <v>18359</v>
      </c>
      <c r="I5591" s="24" t="s">
        <v>3152</v>
      </c>
      <c r="J5591" s="24" t="s">
        <v>3048</v>
      </c>
      <c r="K5591" s="26">
        <v>46157</v>
      </c>
      <c r="L5591" s="26">
        <v>46157</v>
      </c>
      <c r="M5591" s="26">
        <v>46157</v>
      </c>
      <c r="N5591" s="26">
        <v>47102</v>
      </c>
      <c r="O5591" s="24"/>
      <c r="P5591" s="24" t="s">
        <v>3682</v>
      </c>
      <c r="Q5591" s="24" t="s">
        <v>3683</v>
      </c>
      <c r="R5591" s="24" t="s">
        <v>968</v>
      </c>
    </row>
    <row r="5592" spans="1:18" ht="40.200000000000003">
      <c r="A5592" s="24">
        <v>5591</v>
      </c>
      <c r="B5592" s="24" t="s">
        <v>18360</v>
      </c>
      <c r="C5592" s="29">
        <v>202647061847</v>
      </c>
      <c r="D5592" s="24" t="s">
        <v>32</v>
      </c>
      <c r="E5592" s="24" t="s">
        <v>18361</v>
      </c>
      <c r="F5592" s="24" t="s">
        <v>3066</v>
      </c>
      <c r="G5592" s="24" t="s">
        <v>3067</v>
      </c>
      <c r="H5592" s="25" t="s">
        <v>18362</v>
      </c>
      <c r="I5592" s="24"/>
      <c r="J5592" s="24" t="s">
        <v>3048</v>
      </c>
      <c r="K5592" s="26">
        <v>46129</v>
      </c>
      <c r="L5592" s="26">
        <v>45422</v>
      </c>
      <c r="M5592" s="26">
        <v>46157</v>
      </c>
      <c r="N5592" s="24"/>
      <c r="O5592" s="26">
        <v>46157</v>
      </c>
      <c r="P5592" s="24" t="s">
        <v>3192</v>
      </c>
      <c r="Q5592" s="24" t="s">
        <v>3193</v>
      </c>
      <c r="R5592" s="24" t="s">
        <v>988</v>
      </c>
    </row>
    <row r="5593" spans="1:18" ht="40.200000000000003">
      <c r="A5593" s="24">
        <v>5592</v>
      </c>
      <c r="B5593" s="24" t="s">
        <v>2855</v>
      </c>
      <c r="C5593" s="29">
        <v>202611062098</v>
      </c>
      <c r="D5593" s="24" t="s">
        <v>86</v>
      </c>
      <c r="E5593" s="24" t="s">
        <v>649</v>
      </c>
      <c r="F5593" s="24" t="s">
        <v>3052</v>
      </c>
      <c r="G5593" s="24" t="s">
        <v>86</v>
      </c>
      <c r="H5593" s="25" t="s">
        <v>18363</v>
      </c>
      <c r="I5593" s="24" t="s">
        <v>3152</v>
      </c>
      <c r="J5593" s="24" t="s">
        <v>3048</v>
      </c>
      <c r="K5593" s="26">
        <v>46121</v>
      </c>
      <c r="L5593" s="26">
        <v>46157</v>
      </c>
      <c r="M5593" s="26">
        <v>46157</v>
      </c>
      <c r="N5593" s="26">
        <v>47102</v>
      </c>
      <c r="O5593" s="24"/>
      <c r="P5593" s="24" t="s">
        <v>18364</v>
      </c>
      <c r="Q5593" s="24" t="s">
        <v>3285</v>
      </c>
      <c r="R5593" s="24" t="s">
        <v>968</v>
      </c>
    </row>
    <row r="5594" spans="1:18" ht="53.4">
      <c r="A5594" s="24">
        <v>5593</v>
      </c>
      <c r="B5594" s="24" t="s">
        <v>2856</v>
      </c>
      <c r="C5594" s="29">
        <v>202611062159</v>
      </c>
      <c r="D5594" s="24" t="s">
        <v>86</v>
      </c>
      <c r="E5594" s="24" t="s">
        <v>649</v>
      </c>
      <c r="F5594" s="24" t="s">
        <v>3052</v>
      </c>
      <c r="G5594" s="24" t="s">
        <v>86</v>
      </c>
      <c r="H5594" s="25" t="s">
        <v>18365</v>
      </c>
      <c r="I5594" s="24" t="s">
        <v>3152</v>
      </c>
      <c r="J5594" s="24" t="s">
        <v>3048</v>
      </c>
      <c r="K5594" s="26">
        <v>46121</v>
      </c>
      <c r="L5594" s="26">
        <v>46157</v>
      </c>
      <c r="M5594" s="26">
        <v>46157</v>
      </c>
      <c r="N5594" s="26">
        <v>47102</v>
      </c>
      <c r="O5594" s="24"/>
      <c r="P5594" s="24" t="s">
        <v>4022</v>
      </c>
      <c r="Q5594" s="24" t="s">
        <v>3104</v>
      </c>
      <c r="R5594" s="24" t="s">
        <v>968</v>
      </c>
    </row>
    <row r="5595" spans="1:18" ht="40.200000000000003">
      <c r="A5595" s="24">
        <v>5594</v>
      </c>
      <c r="B5595" s="24" t="s">
        <v>2860</v>
      </c>
      <c r="C5595" s="29">
        <v>202611061910</v>
      </c>
      <c r="D5595" s="24" t="s">
        <v>86</v>
      </c>
      <c r="E5595" s="24" t="s">
        <v>649</v>
      </c>
      <c r="F5595" s="24" t="s">
        <v>3052</v>
      </c>
      <c r="G5595" s="24" t="s">
        <v>86</v>
      </c>
      <c r="H5595" s="25" t="s">
        <v>18366</v>
      </c>
      <c r="I5595" s="24" t="s">
        <v>3152</v>
      </c>
      <c r="J5595" s="24" t="s">
        <v>3048</v>
      </c>
      <c r="K5595" s="26">
        <v>46155</v>
      </c>
      <c r="L5595" s="26">
        <v>46157</v>
      </c>
      <c r="M5595" s="26">
        <v>46157</v>
      </c>
      <c r="N5595" s="26">
        <v>47102</v>
      </c>
      <c r="O5595" s="24"/>
      <c r="P5595" s="24" t="s">
        <v>3414</v>
      </c>
      <c r="Q5595" s="24" t="s">
        <v>3415</v>
      </c>
      <c r="R5595" s="24" t="s">
        <v>968</v>
      </c>
    </row>
    <row r="5596" spans="1:18" ht="40.200000000000003">
      <c r="A5596" s="24">
        <v>5595</v>
      </c>
      <c r="B5596" s="24" t="s">
        <v>2858</v>
      </c>
      <c r="C5596" s="29">
        <v>202611061981</v>
      </c>
      <c r="D5596" s="24" t="s">
        <v>86</v>
      </c>
      <c r="E5596" s="24" t="s">
        <v>649</v>
      </c>
      <c r="F5596" s="24" t="s">
        <v>3052</v>
      </c>
      <c r="G5596" s="24" t="s">
        <v>86</v>
      </c>
      <c r="H5596" s="25" t="s">
        <v>18367</v>
      </c>
      <c r="I5596" s="24" t="s">
        <v>3152</v>
      </c>
      <c r="J5596" s="24" t="s">
        <v>3048</v>
      </c>
      <c r="K5596" s="26">
        <v>46121</v>
      </c>
      <c r="L5596" s="26">
        <v>46157</v>
      </c>
      <c r="M5596" s="26">
        <v>46157</v>
      </c>
      <c r="N5596" s="26">
        <v>47102</v>
      </c>
      <c r="O5596" s="24"/>
      <c r="P5596" s="24" t="s">
        <v>3224</v>
      </c>
      <c r="Q5596" s="24" t="s">
        <v>3225</v>
      </c>
      <c r="R5596" s="24" t="s">
        <v>968</v>
      </c>
    </row>
    <row r="5597" spans="1:18" ht="53.4">
      <c r="A5597" s="24">
        <v>5596</v>
      </c>
      <c r="B5597" s="24" t="s">
        <v>2859</v>
      </c>
      <c r="C5597" s="29">
        <v>202611062067</v>
      </c>
      <c r="D5597" s="24" t="s">
        <v>86</v>
      </c>
      <c r="E5597" s="24" t="s">
        <v>649</v>
      </c>
      <c r="F5597" s="24" t="s">
        <v>3052</v>
      </c>
      <c r="G5597" s="24" t="s">
        <v>86</v>
      </c>
      <c r="H5597" s="25" t="s">
        <v>18368</v>
      </c>
      <c r="I5597" s="24" t="s">
        <v>3152</v>
      </c>
      <c r="J5597" s="24" t="s">
        <v>3048</v>
      </c>
      <c r="K5597" s="26">
        <v>46121</v>
      </c>
      <c r="L5597" s="26">
        <v>46157</v>
      </c>
      <c r="M5597" s="26">
        <v>46157</v>
      </c>
      <c r="N5597" s="26">
        <v>47102</v>
      </c>
      <c r="O5597" s="24"/>
      <c r="P5597" s="24" t="s">
        <v>3321</v>
      </c>
      <c r="Q5597" s="24" t="s">
        <v>3322</v>
      </c>
      <c r="R5597" s="24" t="s">
        <v>968</v>
      </c>
    </row>
    <row r="5598" spans="1:18" ht="27">
      <c r="A5598" s="24">
        <v>5597</v>
      </c>
      <c r="B5598" s="24" t="s">
        <v>2857</v>
      </c>
      <c r="C5598" s="29">
        <v>202611062007</v>
      </c>
      <c r="D5598" s="24" t="s">
        <v>86</v>
      </c>
      <c r="E5598" s="24" t="s">
        <v>649</v>
      </c>
      <c r="F5598" s="24" t="s">
        <v>3052</v>
      </c>
      <c r="G5598" s="24" t="s">
        <v>86</v>
      </c>
      <c r="H5598" s="25" t="s">
        <v>18369</v>
      </c>
      <c r="I5598" s="24" t="s">
        <v>3152</v>
      </c>
      <c r="J5598" s="24" t="s">
        <v>3048</v>
      </c>
      <c r="K5598" s="26">
        <v>46121</v>
      </c>
      <c r="L5598" s="26">
        <v>46157</v>
      </c>
      <c r="M5598" s="26">
        <v>46157</v>
      </c>
      <c r="N5598" s="26">
        <v>47102</v>
      </c>
      <c r="O5598" s="24"/>
      <c r="P5598" s="24" t="s">
        <v>3220</v>
      </c>
      <c r="Q5598" s="24" t="s">
        <v>3221</v>
      </c>
      <c r="R5598" s="24" t="s">
        <v>968</v>
      </c>
    </row>
    <row r="5599" spans="1:18" ht="27">
      <c r="A5599" s="24">
        <v>5598</v>
      </c>
      <c r="B5599" s="24" t="s">
        <v>2845</v>
      </c>
      <c r="C5599" s="29">
        <v>202611062053</v>
      </c>
      <c r="D5599" s="24" t="s">
        <v>86</v>
      </c>
      <c r="E5599" s="24" t="s">
        <v>2846</v>
      </c>
      <c r="F5599" s="24" t="s">
        <v>3052</v>
      </c>
      <c r="G5599" s="24" t="s">
        <v>86</v>
      </c>
      <c r="H5599" s="25" t="s">
        <v>18370</v>
      </c>
      <c r="I5599" s="24" t="s">
        <v>3152</v>
      </c>
      <c r="J5599" s="24" t="s">
        <v>3048</v>
      </c>
      <c r="K5599" s="26">
        <v>46119</v>
      </c>
      <c r="L5599" s="26">
        <v>46157</v>
      </c>
      <c r="M5599" s="26">
        <v>46157</v>
      </c>
      <c r="N5599" s="26">
        <v>47102</v>
      </c>
      <c r="O5599" s="24"/>
      <c r="P5599" s="24" t="s">
        <v>18371</v>
      </c>
      <c r="Q5599" s="24" t="s">
        <v>3240</v>
      </c>
      <c r="R5599" s="24" t="s">
        <v>968</v>
      </c>
    </row>
    <row r="5600" spans="1:18" ht="40.200000000000003">
      <c r="A5600" s="24">
        <v>5599</v>
      </c>
      <c r="B5600" s="24" t="s">
        <v>18372</v>
      </c>
      <c r="C5600" s="29">
        <v>202617061872</v>
      </c>
      <c r="D5600" s="24" t="s">
        <v>36</v>
      </c>
      <c r="E5600" s="24" t="s">
        <v>18373</v>
      </c>
      <c r="F5600" s="24" t="s">
        <v>3091</v>
      </c>
      <c r="G5600" s="24" t="s">
        <v>3139</v>
      </c>
      <c r="H5600" s="25" t="s">
        <v>18374</v>
      </c>
      <c r="I5600" s="24"/>
      <c r="J5600" s="24" t="s">
        <v>3048</v>
      </c>
      <c r="K5600" s="26">
        <v>46153</v>
      </c>
      <c r="L5600" s="26">
        <v>45219</v>
      </c>
      <c r="M5600" s="26">
        <v>46157</v>
      </c>
      <c r="N5600" s="24"/>
      <c r="O5600" s="26">
        <v>46157</v>
      </c>
      <c r="P5600" s="24" t="s">
        <v>3254</v>
      </c>
      <c r="Q5600" s="24" t="s">
        <v>3255</v>
      </c>
      <c r="R5600" s="24" t="s">
        <v>988</v>
      </c>
    </row>
    <row r="5601" spans="1:18" ht="40.200000000000003">
      <c r="A5601" s="24">
        <v>5600</v>
      </c>
      <c r="B5601" s="24" t="s">
        <v>18375</v>
      </c>
      <c r="C5601" s="29">
        <v>202647061867</v>
      </c>
      <c r="D5601" s="24" t="s">
        <v>114</v>
      </c>
      <c r="E5601" s="24" t="s">
        <v>18376</v>
      </c>
      <c r="F5601" s="24" t="s">
        <v>3177</v>
      </c>
      <c r="G5601" s="24" t="s">
        <v>18159</v>
      </c>
      <c r="H5601" s="25" t="s">
        <v>18377</v>
      </c>
      <c r="I5601" s="24"/>
      <c r="J5601" s="24" t="s">
        <v>3334</v>
      </c>
      <c r="K5601" s="26">
        <v>46153</v>
      </c>
      <c r="L5601" s="26">
        <v>45222</v>
      </c>
      <c r="M5601" s="26">
        <v>46157</v>
      </c>
      <c r="N5601" s="24"/>
      <c r="O5601" s="26">
        <v>46157</v>
      </c>
      <c r="P5601" s="24" t="s">
        <v>8184</v>
      </c>
      <c r="Q5601" s="24" t="s">
        <v>5147</v>
      </c>
      <c r="R5601" s="24" t="s">
        <v>988</v>
      </c>
    </row>
    <row r="5602" spans="1:18" ht="40.200000000000003">
      <c r="A5602" s="24">
        <v>5601</v>
      </c>
      <c r="B5602" s="24" t="s">
        <v>18378</v>
      </c>
      <c r="C5602" s="29">
        <v>202647061889</v>
      </c>
      <c r="D5602" s="24" t="s">
        <v>114</v>
      </c>
      <c r="E5602" s="24" t="s">
        <v>18379</v>
      </c>
      <c r="F5602" s="24" t="s">
        <v>3177</v>
      </c>
      <c r="G5602" s="24" t="s">
        <v>18159</v>
      </c>
      <c r="H5602" s="25" t="s">
        <v>18380</v>
      </c>
      <c r="I5602" s="24"/>
      <c r="J5602" s="24" t="s">
        <v>3334</v>
      </c>
      <c r="K5602" s="26">
        <v>46150</v>
      </c>
      <c r="L5602" s="26">
        <v>45229</v>
      </c>
      <c r="M5602" s="26">
        <v>46157</v>
      </c>
      <c r="N5602" s="24"/>
      <c r="O5602" s="26">
        <v>46157</v>
      </c>
      <c r="P5602" s="24" t="s">
        <v>8184</v>
      </c>
      <c r="Q5602" s="24" t="s">
        <v>5147</v>
      </c>
      <c r="R5602" s="24" t="s">
        <v>988</v>
      </c>
    </row>
    <row r="5603" spans="1:18" ht="40.200000000000003">
      <c r="A5603" s="24">
        <v>5602</v>
      </c>
      <c r="B5603" s="24" t="s">
        <v>2863</v>
      </c>
      <c r="C5603" s="29">
        <v>202611061708</v>
      </c>
      <c r="D5603" s="24" t="s">
        <v>54</v>
      </c>
      <c r="E5603" s="24" t="s">
        <v>2864</v>
      </c>
      <c r="F5603" s="24" t="s">
        <v>3091</v>
      </c>
      <c r="G5603" s="24" t="s">
        <v>54</v>
      </c>
      <c r="H5603" s="25" t="s">
        <v>18381</v>
      </c>
      <c r="I5603" s="24" t="s">
        <v>3152</v>
      </c>
      <c r="J5603" s="24" t="s">
        <v>8446</v>
      </c>
      <c r="K5603" s="26">
        <v>46058</v>
      </c>
      <c r="L5603" s="26">
        <v>46157</v>
      </c>
      <c r="M5603" s="26">
        <v>46157</v>
      </c>
      <c r="N5603" s="26">
        <v>47102</v>
      </c>
      <c r="O5603" s="24"/>
      <c r="P5603" s="24" t="s">
        <v>3135</v>
      </c>
      <c r="Q5603" s="24" t="s">
        <v>3136</v>
      </c>
      <c r="R5603" s="24" t="s">
        <v>968</v>
      </c>
    </row>
    <row r="5604" spans="1:18" ht="40.200000000000003">
      <c r="A5604" s="24">
        <v>5603</v>
      </c>
      <c r="B5604" s="24" t="s">
        <v>18382</v>
      </c>
      <c r="C5604" s="29">
        <v>202647062107</v>
      </c>
      <c r="D5604" s="24" t="s">
        <v>161</v>
      </c>
      <c r="E5604" s="24" t="s">
        <v>18383</v>
      </c>
      <c r="F5604" s="24" t="s">
        <v>3091</v>
      </c>
      <c r="G5604" s="24" t="s">
        <v>161</v>
      </c>
      <c r="H5604" s="25" t="s">
        <v>18384</v>
      </c>
      <c r="I5604" s="24"/>
      <c r="J5604" s="24" t="s">
        <v>3048</v>
      </c>
      <c r="K5604" s="26">
        <v>46135</v>
      </c>
      <c r="L5604" s="26">
        <v>45246</v>
      </c>
      <c r="M5604" s="26">
        <v>46157</v>
      </c>
      <c r="N5604" s="24"/>
      <c r="O5604" s="26">
        <v>46157</v>
      </c>
      <c r="P5604" s="24" t="s">
        <v>3414</v>
      </c>
      <c r="Q5604" s="24" t="s">
        <v>3415</v>
      </c>
      <c r="R5604" s="24" t="s">
        <v>988</v>
      </c>
    </row>
    <row r="5605" spans="1:18" ht="53.4">
      <c r="A5605" s="24">
        <v>5604</v>
      </c>
      <c r="B5605" s="24" t="s">
        <v>18385</v>
      </c>
      <c r="C5605" s="29">
        <v>202647061837</v>
      </c>
      <c r="D5605" s="24" t="s">
        <v>88</v>
      </c>
      <c r="E5605" s="24" t="s">
        <v>18386</v>
      </c>
      <c r="F5605" s="24" t="s">
        <v>3177</v>
      </c>
      <c r="G5605" s="24" t="s">
        <v>88</v>
      </c>
      <c r="H5605" s="25" t="s">
        <v>18387</v>
      </c>
      <c r="I5605" s="24"/>
      <c r="J5605" s="24" t="s">
        <v>3048</v>
      </c>
      <c r="K5605" s="26">
        <v>46147</v>
      </c>
      <c r="L5605" s="26">
        <v>45523</v>
      </c>
      <c r="M5605" s="26">
        <v>46157</v>
      </c>
      <c r="N5605" s="24"/>
      <c r="O5605" s="26">
        <v>46157</v>
      </c>
      <c r="P5605" s="24" t="s">
        <v>3149</v>
      </c>
      <c r="Q5605" s="24" t="s">
        <v>3150</v>
      </c>
      <c r="R5605" s="24" t="s">
        <v>988</v>
      </c>
    </row>
    <row r="5606" spans="1:18" ht="40.200000000000003">
      <c r="A5606" s="24">
        <v>5605</v>
      </c>
      <c r="B5606" s="24" t="s">
        <v>18388</v>
      </c>
      <c r="C5606" s="29">
        <v>202647061875</v>
      </c>
      <c r="D5606" s="24" t="s">
        <v>88</v>
      </c>
      <c r="E5606" s="24" t="s">
        <v>18389</v>
      </c>
      <c r="F5606" s="24" t="s">
        <v>3177</v>
      </c>
      <c r="G5606" s="24" t="s">
        <v>88</v>
      </c>
      <c r="H5606" s="25" t="s">
        <v>18390</v>
      </c>
      <c r="I5606" s="24"/>
      <c r="J5606" s="24" t="s">
        <v>3048</v>
      </c>
      <c r="K5606" s="26">
        <v>46148</v>
      </c>
      <c r="L5606" s="26">
        <v>46157</v>
      </c>
      <c r="M5606" s="26">
        <v>46157</v>
      </c>
      <c r="N5606" s="24"/>
      <c r="O5606" s="26">
        <v>46157</v>
      </c>
      <c r="P5606" s="24" t="s">
        <v>3149</v>
      </c>
      <c r="Q5606" s="24" t="s">
        <v>3150</v>
      </c>
      <c r="R5606" s="24" t="s">
        <v>988</v>
      </c>
    </row>
    <row r="5607" spans="1:18" ht="27">
      <c r="A5607" s="24">
        <v>5606</v>
      </c>
      <c r="B5607" s="24" t="s">
        <v>18391</v>
      </c>
      <c r="C5607" s="29">
        <v>202647061960</v>
      </c>
      <c r="D5607" s="24" t="s">
        <v>31</v>
      </c>
      <c r="E5607" s="24" t="s">
        <v>18392</v>
      </c>
      <c r="F5607" s="24" t="s">
        <v>3091</v>
      </c>
      <c r="G5607" s="24" t="s">
        <v>31</v>
      </c>
      <c r="H5607" s="25" t="s">
        <v>18393</v>
      </c>
      <c r="I5607" s="24"/>
      <c r="J5607" s="24" t="s">
        <v>3048</v>
      </c>
      <c r="K5607" s="26">
        <v>46153</v>
      </c>
      <c r="L5607" s="26">
        <v>45302</v>
      </c>
      <c r="M5607" s="26">
        <v>46157</v>
      </c>
      <c r="N5607" s="24"/>
      <c r="O5607" s="26">
        <v>46157</v>
      </c>
      <c r="P5607" s="24" t="s">
        <v>3192</v>
      </c>
      <c r="Q5607" s="24" t="s">
        <v>3193</v>
      </c>
      <c r="R5607" s="24" t="s">
        <v>988</v>
      </c>
    </row>
    <row r="5608" spans="1:18" ht="53.4">
      <c r="A5608" s="24">
        <v>5607</v>
      </c>
      <c r="B5608" s="24" t="s">
        <v>18394</v>
      </c>
      <c r="C5608" s="29">
        <v>202617062176</v>
      </c>
      <c r="D5608" s="24" t="s">
        <v>31</v>
      </c>
      <c r="E5608" s="24" t="s">
        <v>18395</v>
      </c>
      <c r="F5608" s="24" t="s">
        <v>3091</v>
      </c>
      <c r="G5608" s="24" t="s">
        <v>31</v>
      </c>
      <c r="H5608" s="25" t="s">
        <v>18396</v>
      </c>
      <c r="I5608" s="24"/>
      <c r="J5608" s="24" t="s">
        <v>3048</v>
      </c>
      <c r="K5608" s="26">
        <v>46147</v>
      </c>
      <c r="L5608" s="26">
        <v>45307</v>
      </c>
      <c r="M5608" s="26">
        <v>46157</v>
      </c>
      <c r="N5608" s="24"/>
      <c r="O5608" s="26">
        <v>46157</v>
      </c>
      <c r="P5608" s="24" t="s">
        <v>3364</v>
      </c>
      <c r="Q5608" s="24" t="s">
        <v>3255</v>
      </c>
      <c r="R5608" s="24" t="s">
        <v>988</v>
      </c>
    </row>
    <row r="5609" spans="1:18" ht="40.200000000000003">
      <c r="A5609" s="24">
        <v>5608</v>
      </c>
      <c r="B5609" s="24" t="s">
        <v>18397</v>
      </c>
      <c r="C5609" s="29">
        <v>202617061929</v>
      </c>
      <c r="D5609" s="24" t="s">
        <v>31</v>
      </c>
      <c r="E5609" s="24" t="s">
        <v>18398</v>
      </c>
      <c r="F5609" s="24" t="s">
        <v>3091</v>
      </c>
      <c r="G5609" s="24" t="s">
        <v>31</v>
      </c>
      <c r="H5609" s="25" t="s">
        <v>18399</v>
      </c>
      <c r="I5609" s="24"/>
      <c r="J5609" s="24" t="s">
        <v>3048</v>
      </c>
      <c r="K5609" s="26">
        <v>46157</v>
      </c>
      <c r="L5609" s="26">
        <v>46157</v>
      </c>
      <c r="M5609" s="26">
        <v>46157</v>
      </c>
      <c r="N5609" s="24"/>
      <c r="O5609" s="26">
        <v>46157</v>
      </c>
      <c r="P5609" s="24" t="s">
        <v>3114</v>
      </c>
      <c r="Q5609" s="24" t="s">
        <v>3094</v>
      </c>
      <c r="R5609" s="24" t="s">
        <v>988</v>
      </c>
    </row>
    <row r="5610" spans="1:18" ht="27">
      <c r="A5610" s="24">
        <v>5609</v>
      </c>
      <c r="B5610" s="24" t="s">
        <v>18400</v>
      </c>
      <c r="C5610" s="29">
        <v>202617061944</v>
      </c>
      <c r="D5610" s="24" t="s">
        <v>31</v>
      </c>
      <c r="E5610" s="24" t="s">
        <v>18401</v>
      </c>
      <c r="F5610" s="24" t="s">
        <v>3091</v>
      </c>
      <c r="G5610" s="24" t="s">
        <v>31</v>
      </c>
      <c r="H5610" s="25" t="s">
        <v>18402</v>
      </c>
      <c r="I5610" s="24"/>
      <c r="J5610" s="24" t="s">
        <v>3048</v>
      </c>
      <c r="K5610" s="26">
        <v>46157</v>
      </c>
      <c r="L5610" s="26">
        <v>45320</v>
      </c>
      <c r="M5610" s="26">
        <v>46157</v>
      </c>
      <c r="N5610" s="24"/>
      <c r="O5610" s="26">
        <v>46157</v>
      </c>
      <c r="P5610" s="24" t="s">
        <v>3114</v>
      </c>
      <c r="Q5610" s="24" t="s">
        <v>3094</v>
      </c>
      <c r="R5610" s="24" t="s">
        <v>988</v>
      </c>
    </row>
    <row r="5611" spans="1:18" ht="40.200000000000003">
      <c r="A5611" s="24">
        <v>5610</v>
      </c>
      <c r="B5611" s="24" t="s">
        <v>18403</v>
      </c>
      <c r="C5611" s="29">
        <v>202617062137</v>
      </c>
      <c r="D5611" s="24" t="s">
        <v>34</v>
      </c>
      <c r="E5611" s="24" t="s">
        <v>18404</v>
      </c>
      <c r="F5611" s="24" t="s">
        <v>3066</v>
      </c>
      <c r="G5611" s="24" t="s">
        <v>3067</v>
      </c>
      <c r="H5611" s="25" t="s">
        <v>18405</v>
      </c>
      <c r="I5611" s="24"/>
      <c r="J5611" s="24" t="s">
        <v>3048</v>
      </c>
      <c r="K5611" s="26">
        <v>46133</v>
      </c>
      <c r="L5611" s="26">
        <v>45252</v>
      </c>
      <c r="M5611" s="26">
        <v>46157</v>
      </c>
      <c r="N5611" s="24"/>
      <c r="O5611" s="26">
        <v>46157</v>
      </c>
      <c r="P5611" s="24" t="s">
        <v>3239</v>
      </c>
      <c r="Q5611" s="24" t="s">
        <v>3240</v>
      </c>
      <c r="R5611" s="24" t="s">
        <v>988</v>
      </c>
    </row>
    <row r="5612" spans="1:18" ht="40.200000000000003">
      <c r="A5612" s="24">
        <v>5611</v>
      </c>
      <c r="B5612" s="24" t="s">
        <v>18406</v>
      </c>
      <c r="C5612" s="29">
        <v>202617061968</v>
      </c>
      <c r="D5612" s="24" t="s">
        <v>34</v>
      </c>
      <c r="E5612" s="24" t="s">
        <v>18407</v>
      </c>
      <c r="F5612" s="24" t="s">
        <v>3066</v>
      </c>
      <c r="G5612" s="24" t="s">
        <v>3067</v>
      </c>
      <c r="H5612" s="25" t="s">
        <v>18408</v>
      </c>
      <c r="I5612" s="24"/>
      <c r="J5612" s="24" t="s">
        <v>3048</v>
      </c>
      <c r="K5612" s="26">
        <v>46148</v>
      </c>
      <c r="L5612" s="26">
        <v>45272</v>
      </c>
      <c r="M5612" s="26">
        <v>46157</v>
      </c>
      <c r="N5612" s="24"/>
      <c r="O5612" s="26">
        <v>46157</v>
      </c>
      <c r="P5612" s="24" t="s">
        <v>3204</v>
      </c>
      <c r="Q5612" s="24" t="s">
        <v>3205</v>
      </c>
      <c r="R5612" s="24" t="s">
        <v>988</v>
      </c>
    </row>
    <row r="5613" spans="1:18" ht="53.4">
      <c r="A5613" s="24">
        <v>5612</v>
      </c>
      <c r="B5613" s="24" t="s">
        <v>18409</v>
      </c>
      <c r="C5613" s="29">
        <v>202617062390</v>
      </c>
      <c r="D5613" s="24" t="s">
        <v>31</v>
      </c>
      <c r="E5613" s="24" t="s">
        <v>18410</v>
      </c>
      <c r="F5613" s="24" t="s">
        <v>3091</v>
      </c>
      <c r="G5613" s="24" t="s">
        <v>31</v>
      </c>
      <c r="H5613" s="25" t="s">
        <v>18411</v>
      </c>
      <c r="I5613" s="24"/>
      <c r="J5613" s="24" t="s">
        <v>3048</v>
      </c>
      <c r="K5613" s="26">
        <v>46150</v>
      </c>
      <c r="L5613" s="26">
        <v>46158</v>
      </c>
      <c r="M5613" s="26">
        <v>46158</v>
      </c>
      <c r="N5613" s="24"/>
      <c r="O5613" s="26">
        <v>46158</v>
      </c>
      <c r="P5613" s="24" t="s">
        <v>3364</v>
      </c>
      <c r="Q5613" s="24" t="s">
        <v>3255</v>
      </c>
      <c r="R5613" s="24" t="s">
        <v>988</v>
      </c>
    </row>
    <row r="5614" spans="1:18" ht="66.599999999999994">
      <c r="A5614" s="24">
        <v>5613</v>
      </c>
      <c r="B5614" s="24" t="s">
        <v>18412</v>
      </c>
      <c r="C5614" s="29">
        <v>202641062853</v>
      </c>
      <c r="D5614" s="24" t="s">
        <v>39</v>
      </c>
      <c r="E5614" s="24" t="s">
        <v>18413</v>
      </c>
      <c r="F5614" s="24" t="s">
        <v>3165</v>
      </c>
      <c r="G5614" s="24" t="s">
        <v>3166</v>
      </c>
      <c r="H5614" s="25" t="s">
        <v>18414</v>
      </c>
      <c r="I5614" s="24" t="s">
        <v>23</v>
      </c>
      <c r="J5614" s="24" t="s">
        <v>3048</v>
      </c>
      <c r="K5614" s="26">
        <v>46084</v>
      </c>
      <c r="L5614" s="26">
        <v>46160</v>
      </c>
      <c r="M5614" s="26">
        <v>46160</v>
      </c>
      <c r="N5614" s="24"/>
      <c r="O5614" s="26">
        <v>46160</v>
      </c>
      <c r="P5614" s="24" t="s">
        <v>3168</v>
      </c>
      <c r="Q5614" s="24" t="s">
        <v>3050</v>
      </c>
      <c r="R5614" s="24" t="s">
        <v>988</v>
      </c>
    </row>
    <row r="5615" spans="1:18" ht="40.200000000000003">
      <c r="A5615" s="24">
        <v>5614</v>
      </c>
      <c r="B5615" s="24" t="s">
        <v>18415</v>
      </c>
      <c r="C5615" s="29">
        <v>202647062681</v>
      </c>
      <c r="D5615" s="24" t="s">
        <v>39</v>
      </c>
      <c r="E5615" s="24" t="s">
        <v>18416</v>
      </c>
      <c r="F5615" s="24" t="s">
        <v>3165</v>
      </c>
      <c r="G5615" s="24" t="s">
        <v>3166</v>
      </c>
      <c r="H5615" s="25" t="s">
        <v>18417</v>
      </c>
      <c r="I5615" s="24"/>
      <c r="J5615" s="24" t="s">
        <v>3048</v>
      </c>
      <c r="K5615" s="26">
        <v>46113</v>
      </c>
      <c r="L5615" s="26">
        <v>45219</v>
      </c>
      <c r="M5615" s="26">
        <v>46160</v>
      </c>
      <c r="N5615" s="24"/>
      <c r="O5615" s="26">
        <v>46160</v>
      </c>
      <c r="P5615" s="24" t="s">
        <v>3079</v>
      </c>
      <c r="Q5615" s="24" t="s">
        <v>3080</v>
      </c>
      <c r="R5615" s="24" t="s">
        <v>988</v>
      </c>
    </row>
    <row r="5616" spans="1:18" ht="40.200000000000003">
      <c r="A5616" s="24">
        <v>5615</v>
      </c>
      <c r="B5616" s="24" t="s">
        <v>18418</v>
      </c>
      <c r="C5616" s="29">
        <v>202641062750</v>
      </c>
      <c r="D5616" s="24" t="s">
        <v>33</v>
      </c>
      <c r="E5616" s="24" t="s">
        <v>18419</v>
      </c>
      <c r="F5616" s="24" t="s">
        <v>3052</v>
      </c>
      <c r="G5616" s="24" t="s">
        <v>3319</v>
      </c>
      <c r="H5616" s="25" t="s">
        <v>18420</v>
      </c>
      <c r="I5616" s="24" t="s">
        <v>23</v>
      </c>
      <c r="J5616" s="24" t="s">
        <v>3048</v>
      </c>
      <c r="K5616" s="26">
        <v>45937</v>
      </c>
      <c r="L5616" s="26">
        <v>46160</v>
      </c>
      <c r="M5616" s="26">
        <v>46160</v>
      </c>
      <c r="N5616" s="24"/>
      <c r="O5616" s="26">
        <v>46160</v>
      </c>
      <c r="P5616" s="24" t="s">
        <v>7302</v>
      </c>
      <c r="Q5616" s="24" t="s">
        <v>3705</v>
      </c>
      <c r="R5616" s="24" t="s">
        <v>988</v>
      </c>
    </row>
    <row r="5617" spans="1:18" ht="40.200000000000003">
      <c r="A5617" s="24">
        <v>5616</v>
      </c>
      <c r="B5617" s="24" t="s">
        <v>18421</v>
      </c>
      <c r="C5617" s="29">
        <v>202617062949</v>
      </c>
      <c r="D5617" s="24" t="s">
        <v>61</v>
      </c>
      <c r="E5617" s="24" t="s">
        <v>18422</v>
      </c>
      <c r="F5617" s="24" t="s">
        <v>3066</v>
      </c>
      <c r="G5617" s="24" t="s">
        <v>3067</v>
      </c>
      <c r="H5617" s="25" t="s">
        <v>18423</v>
      </c>
      <c r="I5617" s="24"/>
      <c r="J5617" s="24" t="s">
        <v>3048</v>
      </c>
      <c r="K5617" s="26">
        <v>46128</v>
      </c>
      <c r="L5617" s="26">
        <v>45524</v>
      </c>
      <c r="M5617" s="26">
        <v>46160</v>
      </c>
      <c r="N5617" s="24"/>
      <c r="O5617" s="26">
        <v>46160</v>
      </c>
      <c r="P5617" s="24" t="s">
        <v>3364</v>
      </c>
      <c r="Q5617" s="24" t="s">
        <v>3255</v>
      </c>
      <c r="R5617" s="24" t="s">
        <v>988</v>
      </c>
    </row>
    <row r="5618" spans="1:18" ht="53.4">
      <c r="A5618" s="24">
        <v>5617</v>
      </c>
      <c r="B5618" s="24" t="s">
        <v>18424</v>
      </c>
      <c r="C5618" s="29">
        <v>202617062752</v>
      </c>
      <c r="D5618" s="24" t="s">
        <v>61</v>
      </c>
      <c r="E5618" s="24" t="s">
        <v>18425</v>
      </c>
      <c r="F5618" s="24" t="s">
        <v>3066</v>
      </c>
      <c r="G5618" s="24" t="s">
        <v>3067</v>
      </c>
      <c r="H5618" s="25" t="s">
        <v>18426</v>
      </c>
      <c r="I5618" s="24"/>
      <c r="J5618" s="24" t="s">
        <v>3048</v>
      </c>
      <c r="K5618" s="26">
        <v>46153</v>
      </c>
      <c r="L5618" s="26">
        <v>45548</v>
      </c>
      <c r="M5618" s="26">
        <v>46160</v>
      </c>
      <c r="N5618" s="24"/>
      <c r="O5618" s="26">
        <v>46160</v>
      </c>
      <c r="P5618" s="24" t="s">
        <v>3173</v>
      </c>
      <c r="Q5618" s="24" t="s">
        <v>3174</v>
      </c>
      <c r="R5618" s="24" t="s">
        <v>988</v>
      </c>
    </row>
    <row r="5619" spans="1:18" ht="27">
      <c r="A5619" s="24">
        <v>5618</v>
      </c>
      <c r="B5619" s="24" t="s">
        <v>18427</v>
      </c>
      <c r="C5619" s="29">
        <v>202647062509</v>
      </c>
      <c r="D5619" s="24" t="s">
        <v>95</v>
      </c>
      <c r="E5619" s="24" t="s">
        <v>18428</v>
      </c>
      <c r="F5619" s="24" t="s">
        <v>3059</v>
      </c>
      <c r="G5619" s="24" t="s">
        <v>3060</v>
      </c>
      <c r="H5619" s="25" t="s">
        <v>18429</v>
      </c>
      <c r="I5619" s="24"/>
      <c r="J5619" s="24" t="s">
        <v>3048</v>
      </c>
      <c r="K5619" s="26">
        <v>46118</v>
      </c>
      <c r="L5619" s="26">
        <v>45217</v>
      </c>
      <c r="M5619" s="26">
        <v>46160</v>
      </c>
      <c r="N5619" s="24"/>
      <c r="O5619" s="26">
        <v>46160</v>
      </c>
      <c r="P5619" s="24" t="s">
        <v>3388</v>
      </c>
      <c r="Q5619" s="24" t="s">
        <v>3389</v>
      </c>
      <c r="R5619" s="24" t="s">
        <v>988</v>
      </c>
    </row>
    <row r="5620" spans="1:18" ht="40.200000000000003">
      <c r="A5620" s="24">
        <v>5619</v>
      </c>
      <c r="B5620" s="24" t="s">
        <v>18430</v>
      </c>
      <c r="C5620" s="29">
        <v>202617062709</v>
      </c>
      <c r="D5620" s="24" t="s">
        <v>35</v>
      </c>
      <c r="E5620" s="24" t="s">
        <v>18431</v>
      </c>
      <c r="F5620" s="24" t="s">
        <v>3091</v>
      </c>
      <c r="G5620" s="24" t="s">
        <v>3213</v>
      </c>
      <c r="H5620" s="25" t="s">
        <v>18432</v>
      </c>
      <c r="I5620" s="24"/>
      <c r="J5620" s="24" t="s">
        <v>3048</v>
      </c>
      <c r="K5620" s="26">
        <v>46149</v>
      </c>
      <c r="L5620" s="26">
        <v>45316</v>
      </c>
      <c r="M5620" s="26">
        <v>46160</v>
      </c>
      <c r="N5620" s="24"/>
      <c r="O5620" s="26">
        <v>46160</v>
      </c>
      <c r="P5620" s="24" t="s">
        <v>4109</v>
      </c>
      <c r="Q5620" s="24" t="s">
        <v>3683</v>
      </c>
      <c r="R5620" s="24" t="s">
        <v>988</v>
      </c>
    </row>
    <row r="5621" spans="1:18" ht="40.200000000000003">
      <c r="A5621" s="24">
        <v>5620</v>
      </c>
      <c r="B5621" s="24" t="s">
        <v>18433</v>
      </c>
      <c r="C5621" s="29">
        <v>202647062603</v>
      </c>
      <c r="D5621" s="24" t="s">
        <v>79</v>
      </c>
      <c r="E5621" s="24" t="s">
        <v>18434</v>
      </c>
      <c r="F5621" s="24" t="s">
        <v>3432</v>
      </c>
      <c r="G5621" s="24" t="s">
        <v>15660</v>
      </c>
      <c r="H5621" s="25" t="s">
        <v>18435</v>
      </c>
      <c r="I5621" s="24"/>
      <c r="J5621" s="24" t="s">
        <v>3048</v>
      </c>
      <c r="K5621" s="26">
        <v>46127</v>
      </c>
      <c r="L5621" s="26">
        <v>45219</v>
      </c>
      <c r="M5621" s="26">
        <v>46160</v>
      </c>
      <c r="N5621" s="24"/>
      <c r="O5621" s="26">
        <v>46160</v>
      </c>
      <c r="P5621" s="24" t="s">
        <v>3062</v>
      </c>
      <c r="Q5621" s="24" t="s">
        <v>3063</v>
      </c>
      <c r="R5621" s="24" t="s">
        <v>988</v>
      </c>
    </row>
    <row r="5622" spans="1:18" ht="40.200000000000003">
      <c r="A5622" s="24">
        <v>5621</v>
      </c>
      <c r="B5622" s="24" t="s">
        <v>18436</v>
      </c>
      <c r="C5622" s="29">
        <v>202617062743</v>
      </c>
      <c r="D5622" s="24" t="s">
        <v>36</v>
      </c>
      <c r="E5622" s="24" t="s">
        <v>18437</v>
      </c>
      <c r="F5622" s="24" t="s">
        <v>3091</v>
      </c>
      <c r="G5622" s="24" t="s">
        <v>3139</v>
      </c>
      <c r="H5622" s="25" t="s">
        <v>18438</v>
      </c>
      <c r="I5622" s="24"/>
      <c r="J5622" s="24" t="s">
        <v>3048</v>
      </c>
      <c r="K5622" s="26">
        <v>46153</v>
      </c>
      <c r="L5622" s="26">
        <v>45217</v>
      </c>
      <c r="M5622" s="26">
        <v>46160</v>
      </c>
      <c r="N5622" s="24"/>
      <c r="O5622" s="26">
        <v>46160</v>
      </c>
      <c r="P5622" s="24" t="s">
        <v>4128</v>
      </c>
      <c r="Q5622" s="24" t="s">
        <v>3360</v>
      </c>
      <c r="R5622" s="24" t="s">
        <v>988</v>
      </c>
    </row>
    <row r="5623" spans="1:18" ht="40.200000000000003">
      <c r="A5623" s="24">
        <v>5622</v>
      </c>
      <c r="B5623" s="24" t="s">
        <v>2865</v>
      </c>
      <c r="C5623" s="29">
        <v>202611062954</v>
      </c>
      <c r="D5623" s="24" t="s">
        <v>86</v>
      </c>
      <c r="E5623" s="24" t="s">
        <v>649</v>
      </c>
      <c r="F5623" s="24" t="s">
        <v>3052</v>
      </c>
      <c r="G5623" s="24" t="s">
        <v>86</v>
      </c>
      <c r="H5623" s="25" t="s">
        <v>18439</v>
      </c>
      <c r="I5623" s="24" t="s">
        <v>3152</v>
      </c>
      <c r="J5623" s="24" t="s">
        <v>3048</v>
      </c>
      <c r="K5623" s="26">
        <v>46155</v>
      </c>
      <c r="L5623" s="26">
        <v>46160</v>
      </c>
      <c r="M5623" s="26">
        <v>46160</v>
      </c>
      <c r="N5623" s="26">
        <v>47105</v>
      </c>
      <c r="O5623" s="24"/>
      <c r="P5623" s="24" t="s">
        <v>4491</v>
      </c>
      <c r="Q5623" s="24" t="s">
        <v>3279</v>
      </c>
      <c r="R5623" s="24" t="s">
        <v>968</v>
      </c>
    </row>
    <row r="5624" spans="1:18" ht="40.200000000000003">
      <c r="A5624" s="24">
        <v>5623</v>
      </c>
      <c r="B5624" s="24" t="s">
        <v>2866</v>
      </c>
      <c r="C5624" s="29">
        <v>202611062710</v>
      </c>
      <c r="D5624" s="24" t="s">
        <v>86</v>
      </c>
      <c r="E5624" s="24" t="s">
        <v>649</v>
      </c>
      <c r="F5624" s="24" t="s">
        <v>3052</v>
      </c>
      <c r="G5624" s="24" t="s">
        <v>86</v>
      </c>
      <c r="H5624" s="25" t="s">
        <v>18440</v>
      </c>
      <c r="I5624" s="24" t="s">
        <v>3152</v>
      </c>
      <c r="J5624" s="24" t="s">
        <v>3048</v>
      </c>
      <c r="K5624" s="26">
        <v>46155</v>
      </c>
      <c r="L5624" s="26">
        <v>46160</v>
      </c>
      <c r="M5624" s="26">
        <v>46160</v>
      </c>
      <c r="N5624" s="26">
        <v>47105</v>
      </c>
      <c r="O5624" s="24"/>
      <c r="P5624" s="24" t="s">
        <v>3422</v>
      </c>
      <c r="Q5624" s="24" t="s">
        <v>3423</v>
      </c>
      <c r="R5624" s="24" t="s">
        <v>968</v>
      </c>
    </row>
    <row r="5625" spans="1:18" ht="27">
      <c r="A5625" s="24">
        <v>5624</v>
      </c>
      <c r="B5625" s="24" t="s">
        <v>2867</v>
      </c>
      <c r="C5625" s="29">
        <v>202611062804</v>
      </c>
      <c r="D5625" s="24" t="s">
        <v>86</v>
      </c>
      <c r="E5625" s="24" t="s">
        <v>649</v>
      </c>
      <c r="F5625" s="24" t="s">
        <v>3052</v>
      </c>
      <c r="G5625" s="24" t="s">
        <v>86</v>
      </c>
      <c r="H5625" s="25" t="s">
        <v>18441</v>
      </c>
      <c r="I5625" s="24" t="s">
        <v>3152</v>
      </c>
      <c r="J5625" s="24" t="s">
        <v>3048</v>
      </c>
      <c r="K5625" s="26">
        <v>46155</v>
      </c>
      <c r="L5625" s="26">
        <v>46160</v>
      </c>
      <c r="M5625" s="26">
        <v>46160</v>
      </c>
      <c r="N5625" s="26">
        <v>47105</v>
      </c>
      <c r="O5625" s="24"/>
      <c r="P5625" s="24" t="s">
        <v>3220</v>
      </c>
      <c r="Q5625" s="24" t="s">
        <v>3221</v>
      </c>
      <c r="R5625" s="24" t="s">
        <v>968</v>
      </c>
    </row>
    <row r="5626" spans="1:18" ht="27">
      <c r="A5626" s="24">
        <v>5625</v>
      </c>
      <c r="B5626" s="24" t="s">
        <v>18442</v>
      </c>
      <c r="C5626" s="29">
        <v>202617062799</v>
      </c>
      <c r="D5626" s="24" t="s">
        <v>210</v>
      </c>
      <c r="E5626" s="24" t="s">
        <v>18443</v>
      </c>
      <c r="F5626" s="24" t="s">
        <v>3059</v>
      </c>
      <c r="G5626" s="24" t="s">
        <v>18444</v>
      </c>
      <c r="H5626" s="25" t="s">
        <v>18445</v>
      </c>
      <c r="I5626" s="24"/>
      <c r="J5626" s="24" t="s">
        <v>3048</v>
      </c>
      <c r="K5626" s="26">
        <v>46134</v>
      </c>
      <c r="L5626" s="26">
        <v>45232</v>
      </c>
      <c r="M5626" s="26">
        <v>46160</v>
      </c>
      <c r="N5626" s="24"/>
      <c r="O5626" s="26">
        <v>46160</v>
      </c>
      <c r="P5626" s="24" t="s">
        <v>3055</v>
      </c>
      <c r="Q5626" s="24" t="s">
        <v>3056</v>
      </c>
      <c r="R5626" s="24" t="s">
        <v>988</v>
      </c>
    </row>
    <row r="5627" spans="1:18" ht="40.200000000000003">
      <c r="A5627" s="24">
        <v>5626</v>
      </c>
      <c r="B5627" s="24" t="s">
        <v>18446</v>
      </c>
      <c r="C5627" s="29">
        <v>202617062717</v>
      </c>
      <c r="D5627" s="24" t="s">
        <v>31</v>
      </c>
      <c r="E5627" s="24" t="s">
        <v>18447</v>
      </c>
      <c r="F5627" s="24" t="s">
        <v>3091</v>
      </c>
      <c r="G5627" s="24" t="s">
        <v>31</v>
      </c>
      <c r="H5627" s="25" t="s">
        <v>18448</v>
      </c>
      <c r="I5627" s="24"/>
      <c r="J5627" s="24" t="s">
        <v>3048</v>
      </c>
      <c r="K5627" s="26">
        <v>46157</v>
      </c>
      <c r="L5627" s="26">
        <v>46160</v>
      </c>
      <c r="M5627" s="26">
        <v>46160</v>
      </c>
      <c r="N5627" s="24"/>
      <c r="O5627" s="26">
        <v>46160</v>
      </c>
      <c r="P5627" s="24" t="s">
        <v>3069</v>
      </c>
      <c r="Q5627" s="24" t="s">
        <v>3070</v>
      </c>
      <c r="R5627" s="24" t="s">
        <v>988</v>
      </c>
    </row>
    <row r="5628" spans="1:18" ht="40.200000000000003">
      <c r="A5628" s="24">
        <v>5627</v>
      </c>
      <c r="B5628" s="24" t="s">
        <v>18449</v>
      </c>
      <c r="C5628" s="29">
        <v>202628062817</v>
      </c>
      <c r="D5628" s="24" t="s">
        <v>31</v>
      </c>
      <c r="E5628" s="24" t="s">
        <v>18450</v>
      </c>
      <c r="F5628" s="24" t="s">
        <v>3091</v>
      </c>
      <c r="G5628" s="24" t="s">
        <v>31</v>
      </c>
      <c r="H5628" s="25" t="s">
        <v>18451</v>
      </c>
      <c r="I5628" s="24"/>
      <c r="J5628" s="24" t="s">
        <v>3048</v>
      </c>
      <c r="K5628" s="26">
        <v>46157</v>
      </c>
      <c r="L5628" s="26">
        <v>46160</v>
      </c>
      <c r="M5628" s="26">
        <v>46160</v>
      </c>
      <c r="N5628" s="24"/>
      <c r="O5628" s="26">
        <v>46160</v>
      </c>
      <c r="P5628" s="24" t="s">
        <v>3093</v>
      </c>
      <c r="Q5628" s="24" t="s">
        <v>3094</v>
      </c>
      <c r="R5628" s="24" t="s">
        <v>988</v>
      </c>
    </row>
    <row r="5629" spans="1:18" ht="40.200000000000003">
      <c r="A5629" s="24">
        <v>5628</v>
      </c>
      <c r="B5629" s="24" t="s">
        <v>18452</v>
      </c>
      <c r="C5629" s="29">
        <v>202647062749</v>
      </c>
      <c r="D5629" s="24" t="s">
        <v>31</v>
      </c>
      <c r="E5629" s="24" t="s">
        <v>18453</v>
      </c>
      <c r="F5629" s="24" t="s">
        <v>3091</v>
      </c>
      <c r="G5629" s="24" t="s">
        <v>31</v>
      </c>
      <c r="H5629" s="25" t="s">
        <v>18454</v>
      </c>
      <c r="I5629" s="24"/>
      <c r="J5629" s="24" t="s">
        <v>3048</v>
      </c>
      <c r="K5629" s="26">
        <v>46157</v>
      </c>
      <c r="L5629" s="26">
        <v>45301</v>
      </c>
      <c r="M5629" s="26">
        <v>46160</v>
      </c>
      <c r="N5629" s="24"/>
      <c r="O5629" s="26">
        <v>46160</v>
      </c>
      <c r="P5629" s="24" t="s">
        <v>4022</v>
      </c>
      <c r="Q5629" s="24" t="s">
        <v>3104</v>
      </c>
      <c r="R5629" s="24" t="s">
        <v>988</v>
      </c>
    </row>
    <row r="5630" spans="1:18" ht="40.200000000000003">
      <c r="A5630" s="24">
        <v>5629</v>
      </c>
      <c r="B5630" s="24" t="s">
        <v>18455</v>
      </c>
      <c r="C5630" s="29">
        <v>202647062667</v>
      </c>
      <c r="D5630" s="24" t="s">
        <v>34</v>
      </c>
      <c r="E5630" s="24" t="s">
        <v>18456</v>
      </c>
      <c r="F5630" s="24" t="s">
        <v>3066</v>
      </c>
      <c r="G5630" s="24" t="s">
        <v>3067</v>
      </c>
      <c r="H5630" s="25" t="s">
        <v>18457</v>
      </c>
      <c r="I5630" s="24"/>
      <c r="J5630" s="24" t="s">
        <v>3048</v>
      </c>
      <c r="K5630" s="26">
        <v>46142</v>
      </c>
      <c r="L5630" s="26">
        <v>45274</v>
      </c>
      <c r="M5630" s="26">
        <v>46160</v>
      </c>
      <c r="N5630" s="24"/>
      <c r="O5630" s="26">
        <v>46160</v>
      </c>
      <c r="P5630" s="24" t="s">
        <v>3098</v>
      </c>
      <c r="Q5630" s="24" t="s">
        <v>3099</v>
      </c>
      <c r="R5630" s="24" t="s">
        <v>988</v>
      </c>
    </row>
    <row r="5631" spans="1:18" ht="53.4">
      <c r="A5631" s="24">
        <v>5630</v>
      </c>
      <c r="B5631" s="24" t="s">
        <v>18458</v>
      </c>
      <c r="C5631" s="29">
        <v>202644062907</v>
      </c>
      <c r="D5631" s="24" t="s">
        <v>43</v>
      </c>
      <c r="E5631" s="24" t="s">
        <v>18459</v>
      </c>
      <c r="F5631" s="24" t="s">
        <v>3052</v>
      </c>
      <c r="G5631" s="24" t="s">
        <v>43</v>
      </c>
      <c r="H5631" s="25" t="s">
        <v>18460</v>
      </c>
      <c r="I5631" s="24"/>
      <c r="J5631" s="24" t="s">
        <v>3048</v>
      </c>
      <c r="K5631" s="26">
        <v>46002</v>
      </c>
      <c r="L5631" s="26">
        <v>46051</v>
      </c>
      <c r="M5631" s="26">
        <v>46160</v>
      </c>
      <c r="N5631" s="24"/>
      <c r="O5631" s="26">
        <v>46160</v>
      </c>
      <c r="P5631" s="24" t="s">
        <v>3289</v>
      </c>
      <c r="Q5631" s="24" t="s">
        <v>3290</v>
      </c>
      <c r="R5631" s="24" t="s">
        <v>988</v>
      </c>
    </row>
    <row r="5632" spans="1:18" ht="40.200000000000003">
      <c r="A5632" s="24">
        <v>5631</v>
      </c>
      <c r="B5632" s="24" t="s">
        <v>18461</v>
      </c>
      <c r="C5632" s="29">
        <v>202641063385</v>
      </c>
      <c r="D5632" s="24" t="s">
        <v>33</v>
      </c>
      <c r="E5632" s="24" t="s">
        <v>18462</v>
      </c>
      <c r="F5632" s="24" t="s">
        <v>3052</v>
      </c>
      <c r="G5632" s="24" t="s">
        <v>3319</v>
      </c>
      <c r="H5632" s="25" t="s">
        <v>18463</v>
      </c>
      <c r="I5632" s="24" t="s">
        <v>23</v>
      </c>
      <c r="J5632" s="24" t="s">
        <v>3048</v>
      </c>
      <c r="K5632" s="26">
        <v>46084</v>
      </c>
      <c r="L5632" s="26">
        <v>46161</v>
      </c>
      <c r="M5632" s="26">
        <v>46161</v>
      </c>
      <c r="N5632" s="24"/>
      <c r="O5632" s="26">
        <v>46161</v>
      </c>
      <c r="P5632" s="24" t="s">
        <v>3968</v>
      </c>
      <c r="Q5632" s="24" t="s">
        <v>3969</v>
      </c>
      <c r="R5632" s="24" t="s">
        <v>988</v>
      </c>
    </row>
    <row r="5633" spans="1:18" ht="40.200000000000003">
      <c r="A5633" s="24">
        <v>5632</v>
      </c>
      <c r="B5633" s="24" t="s">
        <v>18464</v>
      </c>
      <c r="C5633" s="29">
        <v>202617063157</v>
      </c>
      <c r="D5633" s="24" t="s">
        <v>105</v>
      </c>
      <c r="E5633" s="24" t="s">
        <v>18465</v>
      </c>
      <c r="F5633" s="24" t="s">
        <v>3045</v>
      </c>
      <c r="G5633" s="24" t="s">
        <v>3046</v>
      </c>
      <c r="H5633" s="25" t="s">
        <v>18466</v>
      </c>
      <c r="I5633" s="24"/>
      <c r="J5633" s="24" t="s">
        <v>3048</v>
      </c>
      <c r="K5633" s="26">
        <v>46015</v>
      </c>
      <c r="L5633" s="26">
        <v>46161</v>
      </c>
      <c r="M5633" s="26">
        <v>46161</v>
      </c>
      <c r="N5633" s="24"/>
      <c r="O5633" s="26">
        <v>46161</v>
      </c>
      <c r="P5633" s="24" t="s">
        <v>3220</v>
      </c>
      <c r="Q5633" s="24" t="s">
        <v>3221</v>
      </c>
      <c r="R5633" s="24" t="s">
        <v>988</v>
      </c>
    </row>
    <row r="5634" spans="1:18" ht="40.200000000000003">
      <c r="A5634" s="24">
        <v>5633</v>
      </c>
      <c r="B5634" s="24" t="s">
        <v>18467</v>
      </c>
      <c r="C5634" s="29">
        <v>202647063155</v>
      </c>
      <c r="D5634" s="24" t="s">
        <v>338</v>
      </c>
      <c r="E5634" s="24" t="s">
        <v>18468</v>
      </c>
      <c r="F5634" s="24" t="s">
        <v>3091</v>
      </c>
      <c r="G5634" s="24" t="s">
        <v>18469</v>
      </c>
      <c r="H5634" s="25" t="s">
        <v>18470</v>
      </c>
      <c r="I5634" s="24"/>
      <c r="J5634" s="24" t="s">
        <v>3048</v>
      </c>
      <c r="K5634" s="26">
        <v>46126</v>
      </c>
      <c r="L5634" s="26">
        <v>45219</v>
      </c>
      <c r="M5634" s="26">
        <v>46161</v>
      </c>
      <c r="N5634" s="24"/>
      <c r="O5634" s="26">
        <v>46161</v>
      </c>
      <c r="P5634" s="24" t="s">
        <v>3120</v>
      </c>
      <c r="Q5634" s="24" t="s">
        <v>3121</v>
      </c>
      <c r="R5634" s="24" t="s">
        <v>988</v>
      </c>
    </row>
    <row r="5635" spans="1:18" ht="53.4">
      <c r="A5635" s="24">
        <v>5634</v>
      </c>
      <c r="B5635" s="24" t="s">
        <v>2868</v>
      </c>
      <c r="C5635" s="29">
        <v>202611063217</v>
      </c>
      <c r="D5635" s="24" t="s">
        <v>80</v>
      </c>
      <c r="E5635" s="24" t="s">
        <v>2869</v>
      </c>
      <c r="F5635" s="24" t="s">
        <v>3052</v>
      </c>
      <c r="G5635" s="24" t="s">
        <v>6260</v>
      </c>
      <c r="H5635" s="25" t="s">
        <v>18471</v>
      </c>
      <c r="I5635" s="24" t="s">
        <v>3152</v>
      </c>
      <c r="J5635" s="24" t="s">
        <v>3048</v>
      </c>
      <c r="K5635" s="26">
        <v>46021</v>
      </c>
      <c r="L5635" s="26">
        <v>46161</v>
      </c>
      <c r="M5635" s="26">
        <v>46161</v>
      </c>
      <c r="N5635" s="26">
        <v>47106</v>
      </c>
      <c r="O5635" s="24"/>
      <c r="P5635" s="24" t="s">
        <v>3933</v>
      </c>
      <c r="Q5635" s="24" t="s">
        <v>3934</v>
      </c>
      <c r="R5635" s="24" t="s">
        <v>968</v>
      </c>
    </row>
    <row r="5636" spans="1:18" ht="66.599999999999994">
      <c r="A5636" s="24">
        <v>5635</v>
      </c>
      <c r="B5636" s="24" t="s">
        <v>18472</v>
      </c>
      <c r="C5636" s="29">
        <v>202617063170</v>
      </c>
      <c r="D5636" s="24" t="s">
        <v>103</v>
      </c>
      <c r="E5636" s="24" t="s">
        <v>18473</v>
      </c>
      <c r="F5636" s="24" t="s">
        <v>3117</v>
      </c>
      <c r="G5636" s="24" t="s">
        <v>4053</v>
      </c>
      <c r="H5636" s="25" t="s">
        <v>18474</v>
      </c>
      <c r="I5636" s="24"/>
      <c r="J5636" s="24" t="s">
        <v>3048</v>
      </c>
      <c r="K5636" s="26">
        <v>46156</v>
      </c>
      <c r="L5636" s="26">
        <v>45225</v>
      </c>
      <c r="M5636" s="26">
        <v>46161</v>
      </c>
      <c r="N5636" s="24"/>
      <c r="O5636" s="26">
        <v>46161</v>
      </c>
      <c r="P5636" s="24" t="s">
        <v>3284</v>
      </c>
      <c r="Q5636" s="24" t="s">
        <v>3285</v>
      </c>
      <c r="R5636" s="24" t="s">
        <v>988</v>
      </c>
    </row>
    <row r="5637" spans="1:18" ht="53.4">
      <c r="A5637" s="24">
        <v>5636</v>
      </c>
      <c r="B5637" s="24" t="s">
        <v>18475</v>
      </c>
      <c r="C5637" s="29">
        <v>202617063215</v>
      </c>
      <c r="D5637" s="24" t="s">
        <v>103</v>
      </c>
      <c r="E5637" s="24" t="s">
        <v>18476</v>
      </c>
      <c r="F5637" s="24" t="s">
        <v>3117</v>
      </c>
      <c r="G5637" s="24" t="s">
        <v>4053</v>
      </c>
      <c r="H5637" s="25" t="s">
        <v>18477</v>
      </c>
      <c r="I5637" s="24"/>
      <c r="J5637" s="24" t="s">
        <v>3048</v>
      </c>
      <c r="K5637" s="26">
        <v>46125</v>
      </c>
      <c r="L5637" s="26">
        <v>45222</v>
      </c>
      <c r="M5637" s="26">
        <v>46161</v>
      </c>
      <c r="N5637" s="24"/>
      <c r="O5637" s="26">
        <v>46161</v>
      </c>
      <c r="P5637" s="24" t="s">
        <v>3435</v>
      </c>
      <c r="Q5637" s="24" t="s">
        <v>3159</v>
      </c>
      <c r="R5637" s="24" t="s">
        <v>988</v>
      </c>
    </row>
    <row r="5638" spans="1:18" ht="53.4">
      <c r="A5638" s="24">
        <v>5637</v>
      </c>
      <c r="B5638" s="24" t="s">
        <v>18478</v>
      </c>
      <c r="C5638" s="29">
        <v>202617063074</v>
      </c>
      <c r="D5638" s="24" t="s">
        <v>74</v>
      </c>
      <c r="E5638" s="24" t="s">
        <v>18479</v>
      </c>
      <c r="F5638" s="24" t="s">
        <v>3302</v>
      </c>
      <c r="G5638" s="24" t="s">
        <v>18480</v>
      </c>
      <c r="H5638" s="25" t="s">
        <v>18481</v>
      </c>
      <c r="I5638" s="24"/>
      <c r="J5638" s="24" t="s">
        <v>3048</v>
      </c>
      <c r="K5638" s="26">
        <v>46143</v>
      </c>
      <c r="L5638" s="26">
        <v>45251</v>
      </c>
      <c r="M5638" s="26">
        <v>46161</v>
      </c>
      <c r="N5638" s="24"/>
      <c r="O5638" s="26">
        <v>46161</v>
      </c>
      <c r="P5638" s="24" t="s">
        <v>3535</v>
      </c>
      <c r="Q5638" s="24" t="s">
        <v>3536</v>
      </c>
      <c r="R5638" s="24" t="s">
        <v>988</v>
      </c>
    </row>
    <row r="5639" spans="1:18" ht="40.200000000000003">
      <c r="A5639" s="24">
        <v>5638</v>
      </c>
      <c r="B5639" s="24" t="s">
        <v>18482</v>
      </c>
      <c r="C5639" s="29">
        <v>202617063196</v>
      </c>
      <c r="D5639" s="24" t="s">
        <v>53</v>
      </c>
      <c r="E5639" s="24" t="s">
        <v>18483</v>
      </c>
      <c r="F5639" s="24" t="s">
        <v>3066</v>
      </c>
      <c r="G5639" s="24" t="s">
        <v>3067</v>
      </c>
      <c r="H5639" s="25" t="s">
        <v>18484</v>
      </c>
      <c r="I5639" s="24"/>
      <c r="J5639" s="24" t="s">
        <v>3048</v>
      </c>
      <c r="K5639" s="26">
        <v>46133</v>
      </c>
      <c r="L5639" s="26">
        <v>45572</v>
      </c>
      <c r="M5639" s="26">
        <v>46161</v>
      </c>
      <c r="N5639" s="24"/>
      <c r="O5639" s="26">
        <v>46161</v>
      </c>
      <c r="P5639" s="24" t="s">
        <v>3254</v>
      </c>
      <c r="Q5639" s="24" t="s">
        <v>3255</v>
      </c>
      <c r="R5639" s="24" t="s">
        <v>988</v>
      </c>
    </row>
    <row r="5640" spans="1:18" ht="53.4">
      <c r="A5640" s="24">
        <v>5639</v>
      </c>
      <c r="B5640" s="24" t="s">
        <v>18485</v>
      </c>
      <c r="C5640" s="29">
        <v>202614063394</v>
      </c>
      <c r="D5640" s="24" t="s">
        <v>494</v>
      </c>
      <c r="E5640" s="24" t="s">
        <v>649</v>
      </c>
      <c r="F5640" s="24" t="s">
        <v>6027</v>
      </c>
      <c r="G5640" s="24" t="s">
        <v>18486</v>
      </c>
      <c r="H5640" s="25" t="s">
        <v>18487</v>
      </c>
      <c r="I5640" s="24"/>
      <c r="J5640" s="24" t="s">
        <v>3048</v>
      </c>
      <c r="K5640" s="26">
        <v>46143</v>
      </c>
      <c r="L5640" s="26">
        <v>46146</v>
      </c>
      <c r="M5640" s="26">
        <v>46161</v>
      </c>
      <c r="N5640" s="24"/>
      <c r="O5640" s="26">
        <v>46161</v>
      </c>
      <c r="P5640" s="24" t="s">
        <v>3173</v>
      </c>
      <c r="Q5640" s="24" t="s">
        <v>3174</v>
      </c>
      <c r="R5640" s="24" t="s">
        <v>988</v>
      </c>
    </row>
    <row r="5641" spans="1:18" ht="40.200000000000003">
      <c r="A5641" s="24">
        <v>5640</v>
      </c>
      <c r="B5641" s="24" t="s">
        <v>18488</v>
      </c>
      <c r="C5641" s="29">
        <v>202617063096</v>
      </c>
      <c r="D5641" s="24" t="s">
        <v>49</v>
      </c>
      <c r="E5641" s="24" t="s">
        <v>18489</v>
      </c>
      <c r="F5641" s="24" t="s">
        <v>3066</v>
      </c>
      <c r="G5641" s="24" t="s">
        <v>3067</v>
      </c>
      <c r="H5641" s="25" t="s">
        <v>18490</v>
      </c>
      <c r="I5641" s="24"/>
      <c r="J5641" s="24" t="s">
        <v>3048</v>
      </c>
      <c r="K5641" s="26">
        <v>46057</v>
      </c>
      <c r="L5641" s="26">
        <v>45384</v>
      </c>
      <c r="M5641" s="26">
        <v>46161</v>
      </c>
      <c r="N5641" s="24"/>
      <c r="O5641" s="26">
        <v>46161</v>
      </c>
      <c r="P5641" s="24" t="s">
        <v>3239</v>
      </c>
      <c r="Q5641" s="24" t="s">
        <v>3240</v>
      </c>
      <c r="R5641" s="24" t="s">
        <v>988</v>
      </c>
    </row>
    <row r="5642" spans="1:18" ht="40.200000000000003">
      <c r="A5642" s="24">
        <v>5641</v>
      </c>
      <c r="B5642" s="24" t="s">
        <v>18491</v>
      </c>
      <c r="C5642" s="29">
        <v>202617063414</v>
      </c>
      <c r="D5642" s="24" t="s">
        <v>36</v>
      </c>
      <c r="E5642" s="24" t="s">
        <v>18492</v>
      </c>
      <c r="F5642" s="24" t="s">
        <v>3091</v>
      </c>
      <c r="G5642" s="24" t="s">
        <v>3139</v>
      </c>
      <c r="H5642" s="25" t="s">
        <v>18493</v>
      </c>
      <c r="I5642" s="24"/>
      <c r="J5642" s="24" t="s">
        <v>3048</v>
      </c>
      <c r="K5642" s="26">
        <v>46147</v>
      </c>
      <c r="L5642" s="26">
        <v>45219</v>
      </c>
      <c r="M5642" s="26">
        <v>46161</v>
      </c>
      <c r="N5642" s="24"/>
      <c r="O5642" s="26">
        <v>46161</v>
      </c>
      <c r="P5642" s="24" t="s">
        <v>4128</v>
      </c>
      <c r="Q5642" s="24" t="s">
        <v>3360</v>
      </c>
      <c r="R5642" s="24" t="s">
        <v>988</v>
      </c>
    </row>
    <row r="5643" spans="1:18" ht="53.4">
      <c r="A5643" s="24">
        <v>5642</v>
      </c>
      <c r="B5643" s="24" t="s">
        <v>18494</v>
      </c>
      <c r="C5643" s="29">
        <v>202617063218</v>
      </c>
      <c r="D5643" s="24" t="s">
        <v>36</v>
      </c>
      <c r="E5643" s="24" t="s">
        <v>18495</v>
      </c>
      <c r="F5643" s="24" t="s">
        <v>3091</v>
      </c>
      <c r="G5643" s="24" t="s">
        <v>3139</v>
      </c>
      <c r="H5643" s="25" t="s">
        <v>18496</v>
      </c>
      <c r="I5643" s="24"/>
      <c r="J5643" s="24" t="s">
        <v>3048</v>
      </c>
      <c r="K5643" s="26">
        <v>46147</v>
      </c>
      <c r="L5643" s="26">
        <v>45223</v>
      </c>
      <c r="M5643" s="26">
        <v>46161</v>
      </c>
      <c r="N5643" s="24"/>
      <c r="O5643" s="26">
        <v>46161</v>
      </c>
      <c r="P5643" s="24" t="s">
        <v>3634</v>
      </c>
      <c r="Q5643" s="24" t="s">
        <v>3322</v>
      </c>
      <c r="R5643" s="24" t="s">
        <v>988</v>
      </c>
    </row>
    <row r="5644" spans="1:18" ht="27">
      <c r="A5644" s="24">
        <v>5643</v>
      </c>
      <c r="B5644" s="24" t="s">
        <v>2870</v>
      </c>
      <c r="C5644" s="29">
        <v>202611062997</v>
      </c>
      <c r="D5644" s="24" t="s">
        <v>290</v>
      </c>
      <c r="E5644" s="24" t="s">
        <v>2871</v>
      </c>
      <c r="F5644" s="24" t="s">
        <v>3091</v>
      </c>
      <c r="G5644" s="24" t="s">
        <v>18497</v>
      </c>
      <c r="H5644" s="25" t="s">
        <v>18498</v>
      </c>
      <c r="I5644" s="24" t="s">
        <v>23</v>
      </c>
      <c r="J5644" s="24" t="s">
        <v>3048</v>
      </c>
      <c r="K5644" s="26">
        <v>46150</v>
      </c>
      <c r="L5644" s="26">
        <v>46161</v>
      </c>
      <c r="M5644" s="26">
        <v>46161</v>
      </c>
      <c r="N5644" s="26">
        <v>47106</v>
      </c>
      <c r="O5644" s="24"/>
      <c r="P5644" s="24" t="s">
        <v>3084</v>
      </c>
      <c r="Q5644" s="24" t="s">
        <v>3085</v>
      </c>
      <c r="R5644" s="24" t="s">
        <v>974</v>
      </c>
    </row>
    <row r="5645" spans="1:18" ht="27">
      <c r="A5645" s="24">
        <v>5644</v>
      </c>
      <c r="B5645" s="24" t="s">
        <v>2872</v>
      </c>
      <c r="C5645" s="29">
        <v>202611062999</v>
      </c>
      <c r="D5645" s="24" t="s">
        <v>290</v>
      </c>
      <c r="E5645" s="24" t="s">
        <v>2873</v>
      </c>
      <c r="F5645" s="24" t="s">
        <v>3091</v>
      </c>
      <c r="G5645" s="24" t="s">
        <v>18497</v>
      </c>
      <c r="H5645" s="25" t="s">
        <v>18499</v>
      </c>
      <c r="I5645" s="24" t="s">
        <v>23</v>
      </c>
      <c r="J5645" s="24" t="s">
        <v>3048</v>
      </c>
      <c r="K5645" s="26">
        <v>46150</v>
      </c>
      <c r="L5645" s="26">
        <v>46161</v>
      </c>
      <c r="M5645" s="26">
        <v>46161</v>
      </c>
      <c r="N5645" s="26">
        <v>47106</v>
      </c>
      <c r="O5645" s="24"/>
      <c r="P5645" s="24" t="s">
        <v>3084</v>
      </c>
      <c r="Q5645" s="24" t="s">
        <v>3085</v>
      </c>
      <c r="R5645" s="24" t="s">
        <v>974</v>
      </c>
    </row>
    <row r="5646" spans="1:18" ht="53.4">
      <c r="A5646" s="24">
        <v>5645</v>
      </c>
      <c r="B5646" s="24" t="s">
        <v>18500</v>
      </c>
      <c r="C5646" s="29">
        <v>202647063059</v>
      </c>
      <c r="D5646" s="24" t="s">
        <v>88</v>
      </c>
      <c r="E5646" s="24" t="s">
        <v>18501</v>
      </c>
      <c r="F5646" s="24" t="s">
        <v>3177</v>
      </c>
      <c r="G5646" s="24" t="s">
        <v>88</v>
      </c>
      <c r="H5646" s="25" t="s">
        <v>18502</v>
      </c>
      <c r="I5646" s="24"/>
      <c r="J5646" s="24" t="s">
        <v>3048</v>
      </c>
      <c r="K5646" s="26">
        <v>46150</v>
      </c>
      <c r="L5646" s="26">
        <v>45523</v>
      </c>
      <c r="M5646" s="26">
        <v>46161</v>
      </c>
      <c r="N5646" s="24"/>
      <c r="O5646" s="26">
        <v>46161</v>
      </c>
      <c r="P5646" s="24" t="s">
        <v>3149</v>
      </c>
      <c r="Q5646" s="24" t="s">
        <v>3150</v>
      </c>
      <c r="R5646" s="24" t="s">
        <v>988</v>
      </c>
    </row>
    <row r="5647" spans="1:18" ht="66.599999999999994">
      <c r="A5647" s="24">
        <v>5646</v>
      </c>
      <c r="B5647" s="24" t="s">
        <v>18503</v>
      </c>
      <c r="C5647" s="29">
        <v>202647063354</v>
      </c>
      <c r="D5647" s="24" t="s">
        <v>243</v>
      </c>
      <c r="E5647" s="24" t="s">
        <v>18504</v>
      </c>
      <c r="F5647" s="24" t="s">
        <v>3091</v>
      </c>
      <c r="G5647" s="24" t="s">
        <v>18505</v>
      </c>
      <c r="H5647" s="25" t="s">
        <v>18506</v>
      </c>
      <c r="I5647" s="24"/>
      <c r="J5647" s="24" t="s">
        <v>3048</v>
      </c>
      <c r="K5647" s="26">
        <v>46160</v>
      </c>
      <c r="L5647" s="26">
        <v>45218</v>
      </c>
      <c r="M5647" s="26">
        <v>46161</v>
      </c>
      <c r="N5647" s="24"/>
      <c r="O5647" s="26">
        <v>46161</v>
      </c>
      <c r="P5647" s="24" t="s">
        <v>5146</v>
      </c>
      <c r="Q5647" s="24" t="s">
        <v>5147</v>
      </c>
      <c r="R5647" s="24" t="s">
        <v>988</v>
      </c>
    </row>
    <row r="5648" spans="1:18" ht="53.4">
      <c r="A5648" s="24">
        <v>5647</v>
      </c>
      <c r="B5648" s="24" t="s">
        <v>18507</v>
      </c>
      <c r="C5648" s="29">
        <v>202647063255</v>
      </c>
      <c r="D5648" s="24" t="s">
        <v>114</v>
      </c>
      <c r="E5648" s="24" t="s">
        <v>18508</v>
      </c>
      <c r="F5648" s="24" t="s">
        <v>3177</v>
      </c>
      <c r="G5648" s="24" t="s">
        <v>18159</v>
      </c>
      <c r="H5648" s="25" t="s">
        <v>18509</v>
      </c>
      <c r="I5648" s="24"/>
      <c r="J5648" s="24" t="s">
        <v>3334</v>
      </c>
      <c r="K5648" s="26">
        <v>46154</v>
      </c>
      <c r="L5648" s="26">
        <v>45194</v>
      </c>
      <c r="M5648" s="26">
        <v>46161</v>
      </c>
      <c r="N5648" s="24"/>
      <c r="O5648" s="26">
        <v>46164</v>
      </c>
      <c r="P5648" s="24" t="s">
        <v>8184</v>
      </c>
      <c r="Q5648" s="24" t="s">
        <v>5147</v>
      </c>
      <c r="R5648" s="24" t="s">
        <v>988</v>
      </c>
    </row>
    <row r="5649" spans="1:18" ht="40.200000000000003">
      <c r="A5649" s="24">
        <v>5648</v>
      </c>
      <c r="B5649" s="24" t="s">
        <v>18510</v>
      </c>
      <c r="C5649" s="29">
        <v>202617062994</v>
      </c>
      <c r="D5649" s="24" t="s">
        <v>34</v>
      </c>
      <c r="E5649" s="24" t="s">
        <v>18511</v>
      </c>
      <c r="F5649" s="24" t="s">
        <v>3066</v>
      </c>
      <c r="G5649" s="24" t="s">
        <v>3067</v>
      </c>
      <c r="H5649" s="25" t="s">
        <v>18512</v>
      </c>
      <c r="I5649" s="24"/>
      <c r="J5649" s="24" t="s">
        <v>3048</v>
      </c>
      <c r="K5649" s="26">
        <v>46141</v>
      </c>
      <c r="L5649" s="26">
        <v>45267</v>
      </c>
      <c r="M5649" s="26">
        <v>46161</v>
      </c>
      <c r="N5649" s="24"/>
      <c r="O5649" s="26">
        <v>46161</v>
      </c>
      <c r="P5649" s="24" t="s">
        <v>3135</v>
      </c>
      <c r="Q5649" s="24" t="s">
        <v>3136</v>
      </c>
      <c r="R5649" s="24" t="s">
        <v>988</v>
      </c>
    </row>
    <row r="5650" spans="1:18" ht="40.200000000000003">
      <c r="A5650" s="24">
        <v>5649</v>
      </c>
      <c r="B5650" s="24" t="s">
        <v>18513</v>
      </c>
      <c r="C5650" s="29">
        <v>202647063335</v>
      </c>
      <c r="D5650" s="24" t="s">
        <v>31</v>
      </c>
      <c r="E5650" s="24" t="s">
        <v>18514</v>
      </c>
      <c r="F5650" s="24" t="s">
        <v>3091</v>
      </c>
      <c r="G5650" s="24" t="s">
        <v>31</v>
      </c>
      <c r="H5650" s="25" t="s">
        <v>18515</v>
      </c>
      <c r="I5650" s="24"/>
      <c r="J5650" s="24" t="s">
        <v>3048</v>
      </c>
      <c r="K5650" s="26">
        <v>46155</v>
      </c>
      <c r="L5650" s="26">
        <v>45301</v>
      </c>
      <c r="M5650" s="26">
        <v>46161</v>
      </c>
      <c r="N5650" s="24"/>
      <c r="O5650" s="26">
        <v>46161</v>
      </c>
      <c r="P5650" s="24" t="s">
        <v>3103</v>
      </c>
      <c r="Q5650" s="24" t="s">
        <v>3104</v>
      </c>
      <c r="R5650" s="24" t="s">
        <v>988</v>
      </c>
    </row>
    <row r="5651" spans="1:18" ht="53.4">
      <c r="A5651" s="24">
        <v>5650</v>
      </c>
      <c r="B5651" s="24" t="s">
        <v>18516</v>
      </c>
      <c r="C5651" s="29">
        <v>202647063222</v>
      </c>
      <c r="D5651" s="24" t="s">
        <v>34</v>
      </c>
      <c r="E5651" s="24" t="s">
        <v>18517</v>
      </c>
      <c r="F5651" s="24" t="s">
        <v>3066</v>
      </c>
      <c r="G5651" s="24" t="s">
        <v>3067</v>
      </c>
      <c r="H5651" s="25" t="s">
        <v>18518</v>
      </c>
      <c r="I5651" s="24"/>
      <c r="J5651" s="24" t="s">
        <v>3048</v>
      </c>
      <c r="K5651" s="26">
        <v>46134</v>
      </c>
      <c r="L5651" s="26">
        <v>45250</v>
      </c>
      <c r="M5651" s="26">
        <v>46161</v>
      </c>
      <c r="N5651" s="24"/>
      <c r="O5651" s="26">
        <v>46161</v>
      </c>
      <c r="P5651" s="24" t="s">
        <v>3192</v>
      </c>
      <c r="Q5651" s="24" t="s">
        <v>3193</v>
      </c>
      <c r="R5651" s="24" t="s">
        <v>988</v>
      </c>
    </row>
    <row r="5652" spans="1:18" ht="53.4">
      <c r="A5652" s="24">
        <v>5651</v>
      </c>
      <c r="B5652" s="24" t="s">
        <v>18519</v>
      </c>
      <c r="C5652" s="29">
        <v>202617063099</v>
      </c>
      <c r="D5652" s="24" t="s">
        <v>34</v>
      </c>
      <c r="E5652" s="24" t="s">
        <v>18520</v>
      </c>
      <c r="F5652" s="24" t="s">
        <v>3066</v>
      </c>
      <c r="G5652" s="24" t="s">
        <v>3067</v>
      </c>
      <c r="H5652" s="25" t="s">
        <v>18521</v>
      </c>
      <c r="I5652" s="24"/>
      <c r="J5652" s="24" t="s">
        <v>3048</v>
      </c>
      <c r="K5652" s="26">
        <v>46153</v>
      </c>
      <c r="L5652" s="26">
        <v>45281</v>
      </c>
      <c r="M5652" s="26">
        <v>46161</v>
      </c>
      <c r="N5652" s="24"/>
      <c r="O5652" s="26">
        <v>46161</v>
      </c>
      <c r="P5652" s="24" t="s">
        <v>3294</v>
      </c>
      <c r="Q5652" s="24" t="s">
        <v>3295</v>
      </c>
      <c r="R5652" s="24" t="s">
        <v>988</v>
      </c>
    </row>
    <row r="5653" spans="1:18" ht="53.4">
      <c r="A5653" s="24">
        <v>5652</v>
      </c>
      <c r="B5653" s="24" t="s">
        <v>18522</v>
      </c>
      <c r="C5653" s="29">
        <v>202641063870</v>
      </c>
      <c r="D5653" s="24" t="s">
        <v>39</v>
      </c>
      <c r="E5653" s="24" t="s">
        <v>18523</v>
      </c>
      <c r="F5653" s="24" t="s">
        <v>3165</v>
      </c>
      <c r="G5653" s="24" t="s">
        <v>3166</v>
      </c>
      <c r="H5653" s="25" t="s">
        <v>18524</v>
      </c>
      <c r="I5653" s="24" t="s">
        <v>23</v>
      </c>
      <c r="J5653" s="24" t="s">
        <v>3048</v>
      </c>
      <c r="K5653" s="26">
        <v>46084</v>
      </c>
      <c r="L5653" s="26">
        <v>46162</v>
      </c>
      <c r="M5653" s="26">
        <v>46162</v>
      </c>
      <c r="N5653" s="24"/>
      <c r="O5653" s="26">
        <v>46162</v>
      </c>
      <c r="P5653" s="24" t="s">
        <v>4128</v>
      </c>
      <c r="Q5653" s="24" t="s">
        <v>3360</v>
      </c>
      <c r="R5653" s="24" t="s">
        <v>988</v>
      </c>
    </row>
    <row r="5654" spans="1:18" ht="66.599999999999994">
      <c r="A5654" s="24">
        <v>5653</v>
      </c>
      <c r="B5654" s="24" t="s">
        <v>2878</v>
      </c>
      <c r="C5654" s="29">
        <v>202611063767</v>
      </c>
      <c r="D5654" s="24" t="s">
        <v>109</v>
      </c>
      <c r="E5654" s="24" t="s">
        <v>2879</v>
      </c>
      <c r="F5654" s="24" t="s">
        <v>3091</v>
      </c>
      <c r="G5654" s="24" t="s">
        <v>5368</v>
      </c>
      <c r="H5654" s="25" t="s">
        <v>18525</v>
      </c>
      <c r="I5654" s="24" t="s">
        <v>3152</v>
      </c>
      <c r="J5654" s="24" t="s">
        <v>3048</v>
      </c>
      <c r="K5654" s="26">
        <v>46161</v>
      </c>
      <c r="L5654" s="26">
        <v>46162</v>
      </c>
      <c r="M5654" s="26">
        <v>46162</v>
      </c>
      <c r="N5654" s="26">
        <v>47107</v>
      </c>
      <c r="O5654" s="24"/>
      <c r="P5654" s="24" t="s">
        <v>3049</v>
      </c>
      <c r="Q5654" s="24" t="s">
        <v>3050</v>
      </c>
      <c r="R5654" s="24" t="s">
        <v>968</v>
      </c>
    </row>
    <row r="5655" spans="1:18" ht="53.4">
      <c r="A5655" s="24">
        <v>5654</v>
      </c>
      <c r="B5655" s="24" t="s">
        <v>18526</v>
      </c>
      <c r="C5655" s="29">
        <v>202641063877</v>
      </c>
      <c r="D5655" s="24" t="s">
        <v>33</v>
      </c>
      <c r="E5655" s="24" t="s">
        <v>18527</v>
      </c>
      <c r="F5655" s="24" t="s">
        <v>3052</v>
      </c>
      <c r="G5655" s="24" t="s">
        <v>3319</v>
      </c>
      <c r="H5655" s="25" t="s">
        <v>18528</v>
      </c>
      <c r="I5655" s="24" t="s">
        <v>23</v>
      </c>
      <c r="J5655" s="24" t="s">
        <v>3048</v>
      </c>
      <c r="K5655" s="26">
        <v>45965</v>
      </c>
      <c r="L5655" s="26">
        <v>46162</v>
      </c>
      <c r="M5655" s="26">
        <v>46162</v>
      </c>
      <c r="N5655" s="24"/>
      <c r="O5655" s="26">
        <v>46162</v>
      </c>
      <c r="P5655" s="24" t="s">
        <v>3173</v>
      </c>
      <c r="Q5655" s="24" t="s">
        <v>3174</v>
      </c>
      <c r="R5655" s="24" t="s">
        <v>988</v>
      </c>
    </row>
    <row r="5656" spans="1:18" ht="27">
      <c r="A5656" s="24">
        <v>5655</v>
      </c>
      <c r="B5656" s="24" t="s">
        <v>2884</v>
      </c>
      <c r="C5656" s="29">
        <v>202611063764</v>
      </c>
      <c r="D5656" s="24" t="s">
        <v>33</v>
      </c>
      <c r="E5656" s="24" t="s">
        <v>2885</v>
      </c>
      <c r="F5656" s="24" t="s">
        <v>3052</v>
      </c>
      <c r="G5656" s="24" t="s">
        <v>3319</v>
      </c>
      <c r="H5656" s="25" t="s">
        <v>18529</v>
      </c>
      <c r="I5656" s="24" t="s">
        <v>3152</v>
      </c>
      <c r="J5656" s="24" t="s">
        <v>3048</v>
      </c>
      <c r="K5656" s="26">
        <v>46160</v>
      </c>
      <c r="L5656" s="26">
        <v>46162</v>
      </c>
      <c r="M5656" s="26">
        <v>46162</v>
      </c>
      <c r="N5656" s="26">
        <v>47107</v>
      </c>
      <c r="O5656" s="24"/>
      <c r="P5656" s="24" t="s">
        <v>3049</v>
      </c>
      <c r="Q5656" s="24" t="s">
        <v>3050</v>
      </c>
      <c r="R5656" s="24" t="s">
        <v>968</v>
      </c>
    </row>
    <row r="5657" spans="1:18" ht="66.599999999999994">
      <c r="A5657" s="24">
        <v>5656</v>
      </c>
      <c r="B5657" s="24" t="s">
        <v>2881</v>
      </c>
      <c r="C5657" s="29">
        <v>202641063899</v>
      </c>
      <c r="D5657" s="24" t="s">
        <v>33</v>
      </c>
      <c r="E5657" s="24" t="s">
        <v>2882</v>
      </c>
      <c r="F5657" s="24" t="s">
        <v>3052</v>
      </c>
      <c r="G5657" s="24" t="s">
        <v>3319</v>
      </c>
      <c r="H5657" s="25" t="s">
        <v>18530</v>
      </c>
      <c r="I5657" s="24" t="s">
        <v>3152</v>
      </c>
      <c r="J5657" s="24" t="s">
        <v>3048</v>
      </c>
      <c r="K5657" s="26">
        <v>46161</v>
      </c>
      <c r="L5657" s="26">
        <v>46162</v>
      </c>
      <c r="M5657" s="26">
        <v>46162</v>
      </c>
      <c r="N5657" s="26">
        <v>47107</v>
      </c>
      <c r="O5657" s="24"/>
      <c r="P5657" s="24" t="s">
        <v>3659</v>
      </c>
      <c r="Q5657" s="24" t="s">
        <v>3142</v>
      </c>
      <c r="R5657" s="24" t="s">
        <v>968</v>
      </c>
    </row>
    <row r="5658" spans="1:18" ht="27">
      <c r="A5658" s="24">
        <v>5657</v>
      </c>
      <c r="B5658" s="24" t="s">
        <v>2874</v>
      </c>
      <c r="C5658" s="29">
        <v>202641063644</v>
      </c>
      <c r="D5658" s="24" t="s">
        <v>37</v>
      </c>
      <c r="E5658" s="24" t="s">
        <v>2875</v>
      </c>
      <c r="F5658" s="24" t="s">
        <v>3059</v>
      </c>
      <c r="G5658" s="24" t="s">
        <v>3330</v>
      </c>
      <c r="H5658" s="25" t="s">
        <v>18531</v>
      </c>
      <c r="I5658" s="24" t="s">
        <v>23</v>
      </c>
      <c r="J5658" s="24" t="s">
        <v>3048</v>
      </c>
      <c r="K5658" s="26">
        <v>46098</v>
      </c>
      <c r="L5658" s="26">
        <v>46162</v>
      </c>
      <c r="M5658" s="26">
        <v>46162</v>
      </c>
      <c r="N5658" s="26">
        <v>47107</v>
      </c>
      <c r="O5658" s="24"/>
      <c r="P5658" s="24" t="s">
        <v>3220</v>
      </c>
      <c r="Q5658" s="24" t="s">
        <v>3221</v>
      </c>
      <c r="R5658" s="24" t="s">
        <v>974</v>
      </c>
    </row>
    <row r="5659" spans="1:18" ht="27">
      <c r="A5659" s="24">
        <v>5658</v>
      </c>
      <c r="B5659" s="24" t="s">
        <v>2876</v>
      </c>
      <c r="C5659" s="29">
        <v>202641063790</v>
      </c>
      <c r="D5659" s="24" t="s">
        <v>40</v>
      </c>
      <c r="E5659" s="24" t="s">
        <v>2877</v>
      </c>
      <c r="F5659" s="24" t="s">
        <v>3091</v>
      </c>
      <c r="G5659" s="24" t="s">
        <v>4104</v>
      </c>
      <c r="H5659" s="25" t="s">
        <v>18532</v>
      </c>
      <c r="I5659" s="24" t="s">
        <v>3152</v>
      </c>
      <c r="J5659" s="24" t="s">
        <v>3048</v>
      </c>
      <c r="K5659" s="26">
        <v>46162</v>
      </c>
      <c r="L5659" s="26">
        <v>46162</v>
      </c>
      <c r="M5659" s="26">
        <v>46162</v>
      </c>
      <c r="N5659" s="26">
        <v>47107</v>
      </c>
      <c r="O5659" s="24"/>
      <c r="P5659" s="24" t="s">
        <v>3149</v>
      </c>
      <c r="Q5659" s="24" t="s">
        <v>3150</v>
      </c>
      <c r="R5659" s="24" t="s">
        <v>968</v>
      </c>
    </row>
    <row r="5660" spans="1:18" ht="40.200000000000003">
      <c r="A5660" s="24">
        <v>5659</v>
      </c>
      <c r="B5660" s="24" t="s">
        <v>18533</v>
      </c>
      <c r="C5660" s="29">
        <v>202617063891</v>
      </c>
      <c r="D5660" s="24" t="s">
        <v>168</v>
      </c>
      <c r="E5660" s="24" t="s">
        <v>18534</v>
      </c>
      <c r="F5660" s="24" t="s">
        <v>3045</v>
      </c>
      <c r="G5660" s="24" t="s">
        <v>5168</v>
      </c>
      <c r="H5660" s="25" t="s">
        <v>18535</v>
      </c>
      <c r="I5660" s="24"/>
      <c r="J5660" s="24" t="s">
        <v>3048</v>
      </c>
      <c r="K5660" s="26">
        <v>46142</v>
      </c>
      <c r="L5660" s="26">
        <v>45243</v>
      </c>
      <c r="M5660" s="26">
        <v>46162</v>
      </c>
      <c r="N5660" s="24"/>
      <c r="O5660" s="26">
        <v>46162</v>
      </c>
      <c r="P5660" s="24" t="s">
        <v>3435</v>
      </c>
      <c r="Q5660" s="24" t="s">
        <v>3159</v>
      </c>
      <c r="R5660" s="24" t="s">
        <v>988</v>
      </c>
    </row>
    <row r="5661" spans="1:18" ht="53.4">
      <c r="A5661" s="24">
        <v>5660</v>
      </c>
      <c r="B5661" s="24" t="s">
        <v>18536</v>
      </c>
      <c r="C5661" s="29">
        <v>202617063817</v>
      </c>
      <c r="D5661" s="24" t="s">
        <v>117</v>
      </c>
      <c r="E5661" s="24" t="s">
        <v>18537</v>
      </c>
      <c r="F5661" s="24" t="s">
        <v>3091</v>
      </c>
      <c r="G5661" s="24" t="s">
        <v>16707</v>
      </c>
      <c r="H5661" s="25" t="s">
        <v>18538</v>
      </c>
      <c r="I5661" s="24"/>
      <c r="J5661" s="24" t="s">
        <v>3048</v>
      </c>
      <c r="K5661" s="26">
        <v>46128</v>
      </c>
      <c r="L5661" s="26">
        <v>45223</v>
      </c>
      <c r="M5661" s="26">
        <v>46162</v>
      </c>
      <c r="N5661" s="24"/>
      <c r="O5661" s="26">
        <v>46162</v>
      </c>
      <c r="P5661" s="24" t="s">
        <v>3326</v>
      </c>
      <c r="Q5661" s="24" t="s">
        <v>3174</v>
      </c>
      <c r="R5661" s="24" t="s">
        <v>988</v>
      </c>
    </row>
    <row r="5662" spans="1:18" ht="40.200000000000003">
      <c r="A5662" s="24">
        <v>5661</v>
      </c>
      <c r="B5662" s="24" t="s">
        <v>2880</v>
      </c>
      <c r="C5662" s="29">
        <v>202641063771</v>
      </c>
      <c r="D5662" s="24" t="s">
        <v>69</v>
      </c>
      <c r="E5662" s="24" t="s">
        <v>649</v>
      </c>
      <c r="F5662" s="24" t="s">
        <v>3052</v>
      </c>
      <c r="G5662" s="24" t="s">
        <v>69</v>
      </c>
      <c r="H5662" s="25" t="s">
        <v>18539</v>
      </c>
      <c r="I5662" s="24" t="s">
        <v>3152</v>
      </c>
      <c r="J5662" s="24" t="s">
        <v>3048</v>
      </c>
      <c r="K5662" s="26">
        <v>46071</v>
      </c>
      <c r="L5662" s="26">
        <v>46162</v>
      </c>
      <c r="M5662" s="26">
        <v>46162</v>
      </c>
      <c r="N5662" s="26">
        <v>47107</v>
      </c>
      <c r="O5662" s="24"/>
      <c r="P5662" s="24" t="s">
        <v>3404</v>
      </c>
      <c r="Q5662" s="24" t="s">
        <v>3405</v>
      </c>
      <c r="R5662" s="24" t="s">
        <v>968</v>
      </c>
    </row>
    <row r="5663" spans="1:18" ht="40.200000000000003">
      <c r="A5663" s="24">
        <v>5662</v>
      </c>
      <c r="B5663" s="24" t="s">
        <v>961</v>
      </c>
      <c r="C5663" s="29">
        <v>202644063743</v>
      </c>
      <c r="D5663" s="24" t="s">
        <v>322</v>
      </c>
      <c r="E5663" s="24" t="s">
        <v>962</v>
      </c>
      <c r="F5663" s="24" t="s">
        <v>3045</v>
      </c>
      <c r="G5663" s="24" t="s">
        <v>3911</v>
      </c>
      <c r="H5663" s="25" t="s">
        <v>18540</v>
      </c>
      <c r="I5663" s="24"/>
      <c r="J5663" s="24" t="s">
        <v>3048</v>
      </c>
      <c r="K5663" s="26">
        <v>46098</v>
      </c>
      <c r="L5663" s="26">
        <v>45817</v>
      </c>
      <c r="M5663" s="26">
        <v>46162</v>
      </c>
      <c r="N5663" s="26">
        <v>46761</v>
      </c>
      <c r="O5663" s="24"/>
      <c r="P5663" s="24" t="s">
        <v>5146</v>
      </c>
      <c r="Q5663" s="24" t="s">
        <v>5147</v>
      </c>
      <c r="R5663" s="24" t="s">
        <v>650</v>
      </c>
    </row>
    <row r="5664" spans="1:18" ht="27">
      <c r="A5664" s="24">
        <v>5663</v>
      </c>
      <c r="B5664" s="24" t="s">
        <v>18541</v>
      </c>
      <c r="C5664" s="29">
        <v>202617063834</v>
      </c>
      <c r="D5664" s="24" t="s">
        <v>50</v>
      </c>
      <c r="E5664" s="24" t="s">
        <v>18542</v>
      </c>
      <c r="F5664" s="24" t="s">
        <v>3066</v>
      </c>
      <c r="G5664" s="24" t="s">
        <v>3319</v>
      </c>
      <c r="H5664" s="25" t="s">
        <v>18543</v>
      </c>
      <c r="I5664" s="24"/>
      <c r="J5664" s="24" t="s">
        <v>3048</v>
      </c>
      <c r="K5664" s="26">
        <v>46076</v>
      </c>
      <c r="L5664" s="26">
        <v>45223</v>
      </c>
      <c r="M5664" s="26">
        <v>46162</v>
      </c>
      <c r="N5664" s="24"/>
      <c r="O5664" s="26">
        <v>46162</v>
      </c>
      <c r="P5664" s="24" t="s">
        <v>3284</v>
      </c>
      <c r="Q5664" s="24" t="s">
        <v>3285</v>
      </c>
      <c r="R5664" s="24" t="s">
        <v>988</v>
      </c>
    </row>
    <row r="5665" spans="1:18" ht="40.200000000000003">
      <c r="A5665" s="24">
        <v>5664</v>
      </c>
      <c r="B5665" s="24" t="s">
        <v>18544</v>
      </c>
      <c r="C5665" s="29">
        <v>202617063732</v>
      </c>
      <c r="D5665" s="24" t="s">
        <v>51</v>
      </c>
      <c r="E5665" s="24" t="s">
        <v>18545</v>
      </c>
      <c r="F5665" s="24" t="s">
        <v>3091</v>
      </c>
      <c r="G5665" s="24" t="s">
        <v>51</v>
      </c>
      <c r="H5665" s="25" t="s">
        <v>18546</v>
      </c>
      <c r="I5665" s="24"/>
      <c r="J5665" s="24" t="s">
        <v>3048</v>
      </c>
      <c r="K5665" s="26">
        <v>46148</v>
      </c>
      <c r="L5665" s="26">
        <v>45247</v>
      </c>
      <c r="M5665" s="26">
        <v>46162</v>
      </c>
      <c r="N5665" s="24"/>
      <c r="O5665" s="26">
        <v>46162</v>
      </c>
      <c r="P5665" s="24" t="s">
        <v>3084</v>
      </c>
      <c r="Q5665" s="24" t="s">
        <v>3085</v>
      </c>
      <c r="R5665" s="24" t="s">
        <v>988</v>
      </c>
    </row>
    <row r="5666" spans="1:18" ht="27">
      <c r="A5666" s="24">
        <v>5665</v>
      </c>
      <c r="B5666" s="24" t="s">
        <v>18547</v>
      </c>
      <c r="C5666" s="29">
        <v>202617063826</v>
      </c>
      <c r="D5666" s="24" t="s">
        <v>51</v>
      </c>
      <c r="E5666" s="24" t="s">
        <v>18548</v>
      </c>
      <c r="F5666" s="24" t="s">
        <v>3091</v>
      </c>
      <c r="G5666" s="24" t="s">
        <v>51</v>
      </c>
      <c r="H5666" s="25" t="s">
        <v>18549</v>
      </c>
      <c r="I5666" s="24"/>
      <c r="J5666" s="24" t="s">
        <v>3048</v>
      </c>
      <c r="K5666" s="26">
        <v>46104</v>
      </c>
      <c r="L5666" s="26">
        <v>45222</v>
      </c>
      <c r="M5666" s="26">
        <v>46162</v>
      </c>
      <c r="N5666" s="24"/>
      <c r="O5666" s="26">
        <v>46162</v>
      </c>
      <c r="P5666" s="24" t="s">
        <v>3158</v>
      </c>
      <c r="Q5666" s="24" t="s">
        <v>3159</v>
      </c>
      <c r="R5666" s="24" t="s">
        <v>988</v>
      </c>
    </row>
    <row r="5667" spans="1:18" ht="40.200000000000003">
      <c r="A5667" s="24">
        <v>5666</v>
      </c>
      <c r="B5667" s="24" t="s">
        <v>18550</v>
      </c>
      <c r="C5667" s="29">
        <v>202617063646</v>
      </c>
      <c r="D5667" s="24" t="s">
        <v>36</v>
      </c>
      <c r="E5667" s="24" t="s">
        <v>18551</v>
      </c>
      <c r="F5667" s="24" t="s">
        <v>3091</v>
      </c>
      <c r="G5667" s="24" t="s">
        <v>3139</v>
      </c>
      <c r="H5667" s="25" t="s">
        <v>18552</v>
      </c>
      <c r="I5667" s="24"/>
      <c r="J5667" s="24" t="s">
        <v>3048</v>
      </c>
      <c r="K5667" s="26">
        <v>46147</v>
      </c>
      <c r="L5667" s="26">
        <v>45223</v>
      </c>
      <c r="M5667" s="26">
        <v>46162</v>
      </c>
      <c r="N5667" s="24"/>
      <c r="O5667" s="26">
        <v>46162</v>
      </c>
      <c r="P5667" s="24" t="s">
        <v>3168</v>
      </c>
      <c r="Q5667" s="24" t="s">
        <v>3050</v>
      </c>
      <c r="R5667" s="24" t="s">
        <v>988</v>
      </c>
    </row>
    <row r="5668" spans="1:18" ht="27">
      <c r="A5668" s="24">
        <v>5667</v>
      </c>
      <c r="B5668" s="24" t="s">
        <v>18553</v>
      </c>
      <c r="C5668" s="29">
        <v>202647063630</v>
      </c>
      <c r="D5668" s="24" t="s">
        <v>70</v>
      </c>
      <c r="E5668" s="24" t="s">
        <v>18554</v>
      </c>
      <c r="F5668" s="24" t="s">
        <v>3302</v>
      </c>
      <c r="G5668" s="24" t="s">
        <v>18555</v>
      </c>
      <c r="H5668" s="25" t="s">
        <v>18556</v>
      </c>
      <c r="I5668" s="24"/>
      <c r="J5668" s="24" t="s">
        <v>3048</v>
      </c>
      <c r="K5668" s="26">
        <v>46133</v>
      </c>
      <c r="L5668" s="26">
        <v>45226</v>
      </c>
      <c r="M5668" s="26">
        <v>46162</v>
      </c>
      <c r="N5668" s="24"/>
      <c r="O5668" s="26">
        <v>46162</v>
      </c>
      <c r="P5668" s="24" t="s">
        <v>3062</v>
      </c>
      <c r="Q5668" s="24" t="s">
        <v>3063</v>
      </c>
      <c r="R5668" s="24" t="s">
        <v>988</v>
      </c>
    </row>
    <row r="5669" spans="1:18" ht="40.200000000000003">
      <c r="A5669" s="24">
        <v>5668</v>
      </c>
      <c r="B5669" s="24" t="s">
        <v>18557</v>
      </c>
      <c r="C5669" s="29">
        <v>202647063601</v>
      </c>
      <c r="D5669" s="24" t="s">
        <v>32</v>
      </c>
      <c r="E5669" s="24" t="s">
        <v>18558</v>
      </c>
      <c r="F5669" s="24" t="s">
        <v>3066</v>
      </c>
      <c r="G5669" s="24" t="s">
        <v>3067</v>
      </c>
      <c r="H5669" s="25" t="s">
        <v>18559</v>
      </c>
      <c r="I5669" s="24"/>
      <c r="J5669" s="24" t="s">
        <v>3048</v>
      </c>
      <c r="K5669" s="26">
        <v>46132</v>
      </c>
      <c r="L5669" s="26">
        <v>45376</v>
      </c>
      <c r="M5669" s="26">
        <v>46162</v>
      </c>
      <c r="N5669" s="24"/>
      <c r="O5669" s="26">
        <v>46162</v>
      </c>
      <c r="P5669" s="24" t="s">
        <v>3272</v>
      </c>
      <c r="Q5669" s="24" t="s">
        <v>3273</v>
      </c>
      <c r="R5669" s="24" t="s">
        <v>988</v>
      </c>
    </row>
    <row r="5670" spans="1:18" ht="40.200000000000003">
      <c r="A5670" s="24">
        <v>5669</v>
      </c>
      <c r="B5670" s="24" t="s">
        <v>18560</v>
      </c>
      <c r="C5670" s="29">
        <v>202617063777</v>
      </c>
      <c r="D5670" s="24" t="s">
        <v>32</v>
      </c>
      <c r="E5670" s="24" t="s">
        <v>18561</v>
      </c>
      <c r="F5670" s="24" t="s">
        <v>3066</v>
      </c>
      <c r="G5670" s="24" t="s">
        <v>3067</v>
      </c>
      <c r="H5670" s="25" t="s">
        <v>18562</v>
      </c>
      <c r="I5670" s="24"/>
      <c r="J5670" s="24" t="s">
        <v>3048</v>
      </c>
      <c r="K5670" s="26">
        <v>46141</v>
      </c>
      <c r="L5670" s="26">
        <v>45440</v>
      </c>
      <c r="M5670" s="26">
        <v>46162</v>
      </c>
      <c r="N5670" s="24"/>
      <c r="O5670" s="26">
        <v>46162</v>
      </c>
      <c r="P5670" s="24" t="s">
        <v>3239</v>
      </c>
      <c r="Q5670" s="24" t="s">
        <v>3240</v>
      </c>
      <c r="R5670" s="24" t="s">
        <v>988</v>
      </c>
    </row>
    <row r="5671" spans="1:18" ht="40.200000000000003">
      <c r="A5671" s="24">
        <v>5670</v>
      </c>
      <c r="B5671" s="24" t="s">
        <v>18563</v>
      </c>
      <c r="C5671" s="29">
        <v>202641063563</v>
      </c>
      <c r="D5671" s="24" t="s">
        <v>101</v>
      </c>
      <c r="E5671" s="24" t="s">
        <v>18564</v>
      </c>
      <c r="F5671" s="24" t="s">
        <v>3059</v>
      </c>
      <c r="G5671" s="24" t="s">
        <v>426</v>
      </c>
      <c r="H5671" s="25" t="s">
        <v>18565</v>
      </c>
      <c r="I5671" s="24" t="s">
        <v>23</v>
      </c>
      <c r="J5671" s="24" t="s">
        <v>3048</v>
      </c>
      <c r="K5671" s="26">
        <v>46161</v>
      </c>
      <c r="L5671" s="26">
        <v>46162</v>
      </c>
      <c r="M5671" s="26">
        <v>46162</v>
      </c>
      <c r="N5671" s="24"/>
      <c r="O5671" s="26">
        <v>46162</v>
      </c>
      <c r="P5671" s="24" t="s">
        <v>3272</v>
      </c>
      <c r="Q5671" s="24" t="s">
        <v>3273</v>
      </c>
      <c r="R5671" s="24" t="s">
        <v>988</v>
      </c>
    </row>
    <row r="5672" spans="1:18" ht="27">
      <c r="A5672" s="24">
        <v>5671</v>
      </c>
      <c r="B5672" s="24" t="s">
        <v>2883</v>
      </c>
      <c r="C5672" s="29">
        <v>202641063651</v>
      </c>
      <c r="D5672" s="24" t="s">
        <v>287</v>
      </c>
      <c r="E5672" s="24" t="s">
        <v>649</v>
      </c>
      <c r="F5672" s="24" t="s">
        <v>3052</v>
      </c>
      <c r="G5672" s="24" t="s">
        <v>14942</v>
      </c>
      <c r="H5672" s="25" t="s">
        <v>18566</v>
      </c>
      <c r="I5672" s="24" t="s">
        <v>3152</v>
      </c>
      <c r="J5672" s="24" t="s">
        <v>3048</v>
      </c>
      <c r="K5672" s="26">
        <v>46155</v>
      </c>
      <c r="L5672" s="26">
        <v>46162</v>
      </c>
      <c r="M5672" s="26">
        <v>46162</v>
      </c>
      <c r="N5672" s="26">
        <v>47107</v>
      </c>
      <c r="O5672" s="24"/>
      <c r="P5672" s="24" t="s">
        <v>3397</v>
      </c>
      <c r="Q5672" s="24" t="s">
        <v>3398</v>
      </c>
      <c r="R5672" s="24" t="s">
        <v>968</v>
      </c>
    </row>
    <row r="5673" spans="1:18" ht="27">
      <c r="A5673" s="24">
        <v>5672</v>
      </c>
      <c r="B5673" s="24" t="s">
        <v>18567</v>
      </c>
      <c r="C5673" s="29">
        <v>202647063749</v>
      </c>
      <c r="D5673" s="24" t="s">
        <v>88</v>
      </c>
      <c r="E5673" s="24" t="s">
        <v>18568</v>
      </c>
      <c r="F5673" s="24" t="s">
        <v>3177</v>
      </c>
      <c r="G5673" s="24" t="s">
        <v>88</v>
      </c>
      <c r="H5673" s="25" t="s">
        <v>18569</v>
      </c>
      <c r="I5673" s="24"/>
      <c r="J5673" s="24" t="s">
        <v>3048</v>
      </c>
      <c r="K5673" s="26">
        <v>46153</v>
      </c>
      <c r="L5673" s="26">
        <v>45719</v>
      </c>
      <c r="M5673" s="26">
        <v>46162</v>
      </c>
      <c r="N5673" s="24"/>
      <c r="O5673" s="26">
        <v>46162</v>
      </c>
      <c r="P5673" s="24" t="s">
        <v>3149</v>
      </c>
      <c r="Q5673" s="24" t="s">
        <v>3150</v>
      </c>
      <c r="R5673" s="24" t="s">
        <v>988</v>
      </c>
    </row>
    <row r="5674" spans="1:18" ht="27">
      <c r="A5674" s="24">
        <v>5673</v>
      </c>
      <c r="B5674" s="24" t="s">
        <v>18570</v>
      </c>
      <c r="C5674" s="29">
        <v>202647063845</v>
      </c>
      <c r="D5674" s="24" t="s">
        <v>66</v>
      </c>
      <c r="E5674" s="24" t="s">
        <v>18571</v>
      </c>
      <c r="F5674" s="24" t="s">
        <v>3059</v>
      </c>
      <c r="G5674" s="24" t="s">
        <v>3455</v>
      </c>
      <c r="H5674" s="25" t="s">
        <v>18572</v>
      </c>
      <c r="I5674" s="24"/>
      <c r="J5674" s="24" t="s">
        <v>3048</v>
      </c>
      <c r="K5674" s="26">
        <v>46051</v>
      </c>
      <c r="L5674" s="26">
        <v>46162</v>
      </c>
      <c r="M5674" s="26">
        <v>46162</v>
      </c>
      <c r="N5674" s="24"/>
      <c r="O5674" s="26">
        <v>46162</v>
      </c>
      <c r="P5674" s="24" t="s">
        <v>3388</v>
      </c>
      <c r="Q5674" s="24" t="s">
        <v>3389</v>
      </c>
      <c r="R5674" s="24" t="s">
        <v>988</v>
      </c>
    </row>
    <row r="5675" spans="1:18" ht="53.4">
      <c r="A5675" s="24">
        <v>5674</v>
      </c>
      <c r="B5675" s="24" t="s">
        <v>951</v>
      </c>
      <c r="C5675" s="29">
        <v>202614063724</v>
      </c>
      <c r="D5675" s="24" t="s">
        <v>194</v>
      </c>
      <c r="E5675" s="24" t="s">
        <v>952</v>
      </c>
      <c r="F5675" s="24" t="s">
        <v>3312</v>
      </c>
      <c r="G5675" s="24" t="s">
        <v>3891</v>
      </c>
      <c r="H5675" s="25" t="s">
        <v>18573</v>
      </c>
      <c r="I5675" s="24"/>
      <c r="J5675" s="24" t="s">
        <v>3048</v>
      </c>
      <c r="K5675" s="26">
        <v>46108</v>
      </c>
      <c r="L5675" s="26">
        <v>45800</v>
      </c>
      <c r="M5675" s="26">
        <v>46162</v>
      </c>
      <c r="N5675" s="26">
        <v>46744</v>
      </c>
      <c r="O5675" s="24"/>
      <c r="P5675" s="24" t="s">
        <v>3069</v>
      </c>
      <c r="Q5675" s="24" t="s">
        <v>3070</v>
      </c>
      <c r="R5675" s="24" t="s">
        <v>650</v>
      </c>
    </row>
    <row r="5676" spans="1:18" ht="40.200000000000003">
      <c r="A5676" s="24">
        <v>5675</v>
      </c>
      <c r="B5676" s="24" t="s">
        <v>18574</v>
      </c>
      <c r="C5676" s="29">
        <v>202647063557</v>
      </c>
      <c r="D5676" s="24" t="s">
        <v>31</v>
      </c>
      <c r="E5676" s="24" t="s">
        <v>18575</v>
      </c>
      <c r="F5676" s="24" t="s">
        <v>3091</v>
      </c>
      <c r="G5676" s="24" t="s">
        <v>31</v>
      </c>
      <c r="H5676" s="25" t="s">
        <v>18576</v>
      </c>
      <c r="I5676" s="24"/>
      <c r="J5676" s="24" t="s">
        <v>3048</v>
      </c>
      <c r="K5676" s="26">
        <v>46157</v>
      </c>
      <c r="L5676" s="26">
        <v>46162</v>
      </c>
      <c r="M5676" s="26">
        <v>46162</v>
      </c>
      <c r="N5676" s="24"/>
      <c r="O5676" s="26">
        <v>46162</v>
      </c>
      <c r="P5676" s="24" t="s">
        <v>3192</v>
      </c>
      <c r="Q5676" s="24" t="s">
        <v>3193</v>
      </c>
      <c r="R5676" s="24" t="s">
        <v>988</v>
      </c>
    </row>
    <row r="5677" spans="1:18" ht="53.4">
      <c r="A5677" s="24">
        <v>5676</v>
      </c>
      <c r="B5677" s="24" t="s">
        <v>18577</v>
      </c>
      <c r="C5677" s="29">
        <v>202647063722</v>
      </c>
      <c r="D5677" s="24" t="s">
        <v>31</v>
      </c>
      <c r="E5677" s="24" t="s">
        <v>18578</v>
      </c>
      <c r="F5677" s="24" t="s">
        <v>3091</v>
      </c>
      <c r="G5677" s="24" t="s">
        <v>31</v>
      </c>
      <c r="H5677" s="25" t="s">
        <v>18579</v>
      </c>
      <c r="I5677" s="24"/>
      <c r="J5677" s="24" t="s">
        <v>3048</v>
      </c>
      <c r="K5677" s="26">
        <v>46157</v>
      </c>
      <c r="L5677" s="26">
        <v>46162</v>
      </c>
      <c r="M5677" s="26">
        <v>46162</v>
      </c>
      <c r="N5677" s="24"/>
      <c r="O5677" s="26">
        <v>46162</v>
      </c>
      <c r="P5677" s="24" t="s">
        <v>3908</v>
      </c>
      <c r="Q5677" s="24" t="s">
        <v>3193</v>
      </c>
      <c r="R5677" s="24" t="s">
        <v>988</v>
      </c>
    </row>
    <row r="5678" spans="1:18" ht="66.599999999999994">
      <c r="A5678" s="24">
        <v>5677</v>
      </c>
      <c r="B5678" s="24" t="s">
        <v>18580</v>
      </c>
      <c r="C5678" s="29">
        <v>202617064208</v>
      </c>
      <c r="D5678" s="24" t="s">
        <v>124</v>
      </c>
      <c r="E5678" s="24" t="s">
        <v>18581</v>
      </c>
      <c r="F5678" s="24" t="s">
        <v>3066</v>
      </c>
      <c r="G5678" s="24" t="s">
        <v>3067</v>
      </c>
      <c r="H5678" s="25" t="s">
        <v>18582</v>
      </c>
      <c r="I5678" s="24"/>
      <c r="J5678" s="24" t="s">
        <v>3048</v>
      </c>
      <c r="K5678" s="26">
        <v>46044</v>
      </c>
      <c r="L5678" s="26">
        <v>45230</v>
      </c>
      <c r="M5678" s="26">
        <v>46163</v>
      </c>
      <c r="N5678" s="24"/>
      <c r="O5678" s="26">
        <v>46163</v>
      </c>
      <c r="P5678" s="24" t="s">
        <v>3135</v>
      </c>
      <c r="Q5678" s="24" t="s">
        <v>3136</v>
      </c>
      <c r="R5678" s="24" t="s">
        <v>988</v>
      </c>
    </row>
    <row r="5679" spans="1:18" ht="53.4">
      <c r="A5679" s="24">
        <v>5678</v>
      </c>
      <c r="B5679" s="24" t="s">
        <v>18583</v>
      </c>
      <c r="C5679" s="29">
        <v>202641064476</v>
      </c>
      <c r="D5679" s="24" t="s">
        <v>39</v>
      </c>
      <c r="E5679" s="24" t="s">
        <v>18584</v>
      </c>
      <c r="F5679" s="24" t="s">
        <v>3165</v>
      </c>
      <c r="G5679" s="24" t="s">
        <v>3166</v>
      </c>
      <c r="H5679" s="25" t="s">
        <v>18585</v>
      </c>
      <c r="I5679" s="24" t="s">
        <v>23</v>
      </c>
      <c r="J5679" s="24" t="s">
        <v>3048</v>
      </c>
      <c r="K5679" s="26">
        <v>46084</v>
      </c>
      <c r="L5679" s="26">
        <v>46163</v>
      </c>
      <c r="M5679" s="26">
        <v>46163</v>
      </c>
      <c r="N5679" s="24"/>
      <c r="O5679" s="26">
        <v>46163</v>
      </c>
      <c r="P5679" s="24" t="s">
        <v>3321</v>
      </c>
      <c r="Q5679" s="24" t="s">
        <v>3322</v>
      </c>
      <c r="R5679" s="24" t="s">
        <v>988</v>
      </c>
    </row>
    <row r="5680" spans="1:18" ht="53.4">
      <c r="A5680" s="24">
        <v>5679</v>
      </c>
      <c r="B5680" s="24" t="s">
        <v>18586</v>
      </c>
      <c r="C5680" s="29">
        <v>202647064254</v>
      </c>
      <c r="D5680" s="24" t="s">
        <v>39</v>
      </c>
      <c r="E5680" s="24" t="s">
        <v>18587</v>
      </c>
      <c r="F5680" s="24" t="s">
        <v>3165</v>
      </c>
      <c r="G5680" s="24" t="s">
        <v>3166</v>
      </c>
      <c r="H5680" s="25" t="s">
        <v>18588</v>
      </c>
      <c r="I5680" s="24"/>
      <c r="J5680" s="24" t="s">
        <v>3048</v>
      </c>
      <c r="K5680" s="26">
        <v>46113</v>
      </c>
      <c r="L5680" s="26">
        <v>46163</v>
      </c>
      <c r="M5680" s="26">
        <v>46163</v>
      </c>
      <c r="N5680" s="24"/>
      <c r="O5680" s="26">
        <v>46163</v>
      </c>
      <c r="P5680" s="24" t="s">
        <v>3893</v>
      </c>
      <c r="Q5680" s="24" t="s">
        <v>3894</v>
      </c>
      <c r="R5680" s="24" t="s">
        <v>988</v>
      </c>
    </row>
    <row r="5681" spans="1:18" ht="66.599999999999994">
      <c r="A5681" s="24">
        <v>5680</v>
      </c>
      <c r="B5681" s="24" t="s">
        <v>18589</v>
      </c>
      <c r="C5681" s="29">
        <v>202641064283</v>
      </c>
      <c r="D5681" s="24" t="s">
        <v>39</v>
      </c>
      <c r="E5681" s="24" t="s">
        <v>18590</v>
      </c>
      <c r="F5681" s="24" t="s">
        <v>3165</v>
      </c>
      <c r="G5681" s="24" t="s">
        <v>3166</v>
      </c>
      <c r="H5681" s="25" t="s">
        <v>18591</v>
      </c>
      <c r="I5681" s="24" t="s">
        <v>23</v>
      </c>
      <c r="J5681" s="24" t="s">
        <v>3048</v>
      </c>
      <c r="K5681" s="26">
        <v>45986</v>
      </c>
      <c r="L5681" s="26">
        <v>46163</v>
      </c>
      <c r="M5681" s="26">
        <v>46163</v>
      </c>
      <c r="N5681" s="24"/>
      <c r="O5681" s="26">
        <v>46163</v>
      </c>
      <c r="P5681" s="24" t="s">
        <v>3141</v>
      </c>
      <c r="Q5681" s="24" t="s">
        <v>3142</v>
      </c>
      <c r="R5681" s="24" t="s">
        <v>988</v>
      </c>
    </row>
    <row r="5682" spans="1:18" ht="40.200000000000003">
      <c r="A5682" s="24">
        <v>5681</v>
      </c>
      <c r="B5682" s="24" t="s">
        <v>18592</v>
      </c>
      <c r="C5682" s="29">
        <v>202617064258</v>
      </c>
      <c r="D5682" s="24" t="s">
        <v>352</v>
      </c>
      <c r="E5682" s="24" t="s">
        <v>18593</v>
      </c>
      <c r="F5682" s="24" t="s">
        <v>3312</v>
      </c>
      <c r="G5682" s="24" t="s">
        <v>18594</v>
      </c>
      <c r="H5682" s="25" t="s">
        <v>18595</v>
      </c>
      <c r="I5682" s="24"/>
      <c r="J5682" s="24" t="s">
        <v>3048</v>
      </c>
      <c r="K5682" s="26">
        <v>46118</v>
      </c>
      <c r="L5682" s="26">
        <v>45264</v>
      </c>
      <c r="M5682" s="26">
        <v>46163</v>
      </c>
      <c r="N5682" s="24"/>
      <c r="O5682" s="26">
        <v>46163</v>
      </c>
      <c r="P5682" s="24" t="s">
        <v>3326</v>
      </c>
      <c r="Q5682" s="24" t="s">
        <v>3174</v>
      </c>
      <c r="R5682" s="24" t="s">
        <v>988</v>
      </c>
    </row>
    <row r="5683" spans="1:18" ht="53.4">
      <c r="A5683" s="24">
        <v>5682</v>
      </c>
      <c r="B5683" s="24" t="s">
        <v>2886</v>
      </c>
      <c r="C5683" s="29">
        <v>202641064200</v>
      </c>
      <c r="D5683" s="24" t="s">
        <v>46</v>
      </c>
      <c r="E5683" s="24" t="s">
        <v>2887</v>
      </c>
      <c r="F5683" s="24" t="s">
        <v>3052</v>
      </c>
      <c r="G5683" s="24" t="s">
        <v>46</v>
      </c>
      <c r="H5683" s="25" t="s">
        <v>18596</v>
      </c>
      <c r="I5683" s="24" t="s">
        <v>3152</v>
      </c>
      <c r="J5683" s="24" t="s">
        <v>3048</v>
      </c>
      <c r="K5683" s="26">
        <v>46059</v>
      </c>
      <c r="L5683" s="26">
        <v>46163</v>
      </c>
      <c r="M5683" s="26">
        <v>46163</v>
      </c>
      <c r="N5683" s="26">
        <v>47108</v>
      </c>
      <c r="O5683" s="24"/>
      <c r="P5683" s="24" t="s">
        <v>4022</v>
      </c>
      <c r="Q5683" s="24" t="s">
        <v>3104</v>
      </c>
      <c r="R5683" s="24" t="s">
        <v>968</v>
      </c>
    </row>
    <row r="5684" spans="1:18" ht="66.599999999999994">
      <c r="A5684" s="24">
        <v>5683</v>
      </c>
      <c r="B5684" s="24" t="s">
        <v>18597</v>
      </c>
      <c r="C5684" s="29">
        <v>202647064292</v>
      </c>
      <c r="D5684" s="24" t="s">
        <v>48</v>
      </c>
      <c r="E5684" s="24" t="s">
        <v>18598</v>
      </c>
      <c r="F5684" s="24" t="s">
        <v>3066</v>
      </c>
      <c r="G5684" s="24" t="s">
        <v>3319</v>
      </c>
      <c r="H5684" s="25" t="s">
        <v>18599</v>
      </c>
      <c r="I5684" s="24"/>
      <c r="J5684" s="24" t="s">
        <v>3048</v>
      </c>
      <c r="K5684" s="26">
        <v>46133</v>
      </c>
      <c r="L5684" s="26">
        <v>45239</v>
      </c>
      <c r="M5684" s="26">
        <v>46163</v>
      </c>
      <c r="N5684" s="24"/>
      <c r="O5684" s="26">
        <v>46163</v>
      </c>
      <c r="P5684" s="24" t="s">
        <v>3079</v>
      </c>
      <c r="Q5684" s="24" t="s">
        <v>3080</v>
      </c>
      <c r="R5684" s="24" t="s">
        <v>988</v>
      </c>
    </row>
    <row r="5685" spans="1:18" ht="53.4">
      <c r="A5685" s="24">
        <v>5684</v>
      </c>
      <c r="B5685" s="24" t="s">
        <v>18600</v>
      </c>
      <c r="C5685" s="29">
        <v>202647064201</v>
      </c>
      <c r="D5685" s="24" t="s">
        <v>48</v>
      </c>
      <c r="E5685" s="24" t="s">
        <v>18601</v>
      </c>
      <c r="F5685" s="24" t="s">
        <v>3066</v>
      </c>
      <c r="G5685" s="24" t="s">
        <v>3319</v>
      </c>
      <c r="H5685" s="25" t="s">
        <v>18602</v>
      </c>
      <c r="I5685" s="24"/>
      <c r="J5685" s="24" t="s">
        <v>3048</v>
      </c>
      <c r="K5685" s="26">
        <v>46051</v>
      </c>
      <c r="L5685" s="26">
        <v>45287</v>
      </c>
      <c r="M5685" s="26">
        <v>46163</v>
      </c>
      <c r="N5685" s="24"/>
      <c r="O5685" s="26">
        <v>46163</v>
      </c>
      <c r="P5685" s="24" t="s">
        <v>3079</v>
      </c>
      <c r="Q5685" s="24" t="s">
        <v>3080</v>
      </c>
      <c r="R5685" s="24" t="s">
        <v>988</v>
      </c>
    </row>
    <row r="5686" spans="1:18" ht="66.599999999999994">
      <c r="A5686" s="24">
        <v>5685</v>
      </c>
      <c r="B5686" s="24" t="s">
        <v>18603</v>
      </c>
      <c r="C5686" s="29">
        <v>202617064207</v>
      </c>
      <c r="D5686" s="24" t="s">
        <v>51</v>
      </c>
      <c r="E5686" s="24" t="s">
        <v>18604</v>
      </c>
      <c r="F5686" s="24" t="s">
        <v>3091</v>
      </c>
      <c r="G5686" s="24" t="s">
        <v>51</v>
      </c>
      <c r="H5686" s="25" t="s">
        <v>18605</v>
      </c>
      <c r="I5686" s="24"/>
      <c r="J5686" s="24" t="s">
        <v>3048</v>
      </c>
      <c r="K5686" s="26">
        <v>46134</v>
      </c>
      <c r="L5686" s="26">
        <v>45271</v>
      </c>
      <c r="M5686" s="26">
        <v>46163</v>
      </c>
      <c r="N5686" s="24"/>
      <c r="O5686" s="26">
        <v>46163</v>
      </c>
      <c r="P5686" s="24" t="s">
        <v>3084</v>
      </c>
      <c r="Q5686" s="24" t="s">
        <v>3085</v>
      </c>
      <c r="R5686" s="24" t="s">
        <v>988</v>
      </c>
    </row>
    <row r="5687" spans="1:18" ht="40.200000000000003">
      <c r="A5687" s="24">
        <v>5686</v>
      </c>
      <c r="B5687" s="24" t="s">
        <v>18606</v>
      </c>
      <c r="C5687" s="29">
        <v>202617064176</v>
      </c>
      <c r="D5687" s="24" t="s">
        <v>50</v>
      </c>
      <c r="E5687" s="24" t="s">
        <v>18607</v>
      </c>
      <c r="F5687" s="24" t="s">
        <v>3066</v>
      </c>
      <c r="G5687" s="24" t="s">
        <v>3319</v>
      </c>
      <c r="H5687" s="25" t="s">
        <v>18608</v>
      </c>
      <c r="I5687" s="24"/>
      <c r="J5687" s="24" t="s">
        <v>3048</v>
      </c>
      <c r="K5687" s="26">
        <v>46118</v>
      </c>
      <c r="L5687" s="26">
        <v>45230</v>
      </c>
      <c r="M5687" s="26">
        <v>46163</v>
      </c>
      <c r="N5687" s="24"/>
      <c r="O5687" s="26">
        <v>46163</v>
      </c>
      <c r="P5687" s="24" t="s">
        <v>3634</v>
      </c>
      <c r="Q5687" s="24" t="s">
        <v>3322</v>
      </c>
      <c r="R5687" s="24" t="s">
        <v>988</v>
      </c>
    </row>
    <row r="5688" spans="1:18" ht="79.8">
      <c r="A5688" s="24">
        <v>5687</v>
      </c>
      <c r="B5688" s="24" t="s">
        <v>18609</v>
      </c>
      <c r="C5688" s="29">
        <v>202617064178</v>
      </c>
      <c r="D5688" s="24" t="s">
        <v>293</v>
      </c>
      <c r="E5688" s="24" t="s">
        <v>18610</v>
      </c>
      <c r="F5688" s="24" t="s">
        <v>3208</v>
      </c>
      <c r="G5688" s="24" t="s">
        <v>18611</v>
      </c>
      <c r="H5688" s="25" t="s">
        <v>18612</v>
      </c>
      <c r="I5688" s="24"/>
      <c r="J5688" s="24" t="s">
        <v>3048</v>
      </c>
      <c r="K5688" s="26">
        <v>46160</v>
      </c>
      <c r="L5688" s="26">
        <v>45223</v>
      </c>
      <c r="M5688" s="26">
        <v>46163</v>
      </c>
      <c r="N5688" s="24"/>
      <c r="O5688" s="26">
        <v>46163</v>
      </c>
      <c r="P5688" s="24" t="s">
        <v>3204</v>
      </c>
      <c r="Q5688" s="24" t="s">
        <v>3205</v>
      </c>
      <c r="R5688" s="24" t="s">
        <v>988</v>
      </c>
    </row>
    <row r="5689" spans="1:18" ht="40.200000000000003">
      <c r="A5689" s="24">
        <v>5688</v>
      </c>
      <c r="B5689" s="24" t="s">
        <v>18613</v>
      </c>
      <c r="C5689" s="29">
        <v>202617064188</v>
      </c>
      <c r="D5689" s="24" t="s">
        <v>351</v>
      </c>
      <c r="E5689" s="24" t="s">
        <v>18614</v>
      </c>
      <c r="F5689" s="24" t="s">
        <v>3312</v>
      </c>
      <c r="G5689" s="24" t="s">
        <v>351</v>
      </c>
      <c r="H5689" s="25" t="s">
        <v>18615</v>
      </c>
      <c r="I5689" s="24"/>
      <c r="J5689" s="24" t="s">
        <v>3048</v>
      </c>
      <c r="K5689" s="26">
        <v>46147</v>
      </c>
      <c r="L5689" s="26">
        <v>45308</v>
      </c>
      <c r="M5689" s="26">
        <v>46163</v>
      </c>
      <c r="N5689" s="24"/>
      <c r="O5689" s="26">
        <v>46163</v>
      </c>
      <c r="P5689" s="24" t="s">
        <v>3294</v>
      </c>
      <c r="Q5689" s="24" t="s">
        <v>3295</v>
      </c>
      <c r="R5689" s="24" t="s">
        <v>988</v>
      </c>
    </row>
    <row r="5690" spans="1:18" ht="27">
      <c r="A5690" s="24">
        <v>5689</v>
      </c>
      <c r="B5690" s="24" t="s">
        <v>18616</v>
      </c>
      <c r="C5690" s="29">
        <v>202617064219</v>
      </c>
      <c r="D5690" s="24" t="s">
        <v>32</v>
      </c>
      <c r="E5690" s="24" t="s">
        <v>18617</v>
      </c>
      <c r="F5690" s="24" t="s">
        <v>3066</v>
      </c>
      <c r="G5690" s="24" t="s">
        <v>3067</v>
      </c>
      <c r="H5690" s="25" t="s">
        <v>18618</v>
      </c>
      <c r="I5690" s="24"/>
      <c r="J5690" s="24" t="s">
        <v>3048</v>
      </c>
      <c r="K5690" s="26">
        <v>46162</v>
      </c>
      <c r="L5690" s="26">
        <v>45282</v>
      </c>
      <c r="M5690" s="26">
        <v>46163</v>
      </c>
      <c r="N5690" s="24"/>
      <c r="O5690" s="26">
        <v>46163</v>
      </c>
      <c r="P5690" s="24" t="s">
        <v>3135</v>
      </c>
      <c r="Q5690" s="24" t="s">
        <v>3136</v>
      </c>
      <c r="R5690" s="24" t="s">
        <v>988</v>
      </c>
    </row>
    <row r="5691" spans="1:18" ht="40.200000000000003">
      <c r="A5691" s="24">
        <v>5690</v>
      </c>
      <c r="B5691" s="24" t="s">
        <v>18619</v>
      </c>
      <c r="C5691" s="29">
        <v>202617064314</v>
      </c>
      <c r="D5691" s="24" t="s">
        <v>50</v>
      </c>
      <c r="E5691" s="24" t="s">
        <v>18620</v>
      </c>
      <c r="F5691" s="24" t="s">
        <v>3066</v>
      </c>
      <c r="G5691" s="24" t="s">
        <v>3319</v>
      </c>
      <c r="H5691" s="25" t="s">
        <v>18621</v>
      </c>
      <c r="I5691" s="24"/>
      <c r="J5691" s="24" t="s">
        <v>3048</v>
      </c>
      <c r="K5691" s="26">
        <v>46031</v>
      </c>
      <c r="L5691" s="26">
        <v>45223</v>
      </c>
      <c r="M5691" s="26">
        <v>46163</v>
      </c>
      <c r="N5691" s="24"/>
      <c r="O5691" s="26">
        <v>46163</v>
      </c>
      <c r="P5691" s="24" t="s">
        <v>3326</v>
      </c>
      <c r="Q5691" s="24" t="s">
        <v>3174</v>
      </c>
      <c r="R5691" s="24" t="s">
        <v>988</v>
      </c>
    </row>
    <row r="5692" spans="1:18" ht="40.200000000000003">
      <c r="A5692" s="24">
        <v>5691</v>
      </c>
      <c r="B5692" s="24" t="s">
        <v>18622</v>
      </c>
      <c r="C5692" s="29">
        <v>202647064192</v>
      </c>
      <c r="D5692" s="24" t="s">
        <v>632</v>
      </c>
      <c r="E5692" s="24" t="s">
        <v>18623</v>
      </c>
      <c r="F5692" s="24" t="s">
        <v>3066</v>
      </c>
      <c r="G5692" s="24" t="s">
        <v>18624</v>
      </c>
      <c r="H5692" s="25" t="s">
        <v>18625</v>
      </c>
      <c r="I5692" s="24"/>
      <c r="J5692" s="24" t="s">
        <v>3048</v>
      </c>
      <c r="K5692" s="26">
        <v>46141</v>
      </c>
      <c r="L5692" s="26">
        <v>45238</v>
      </c>
      <c r="M5692" s="26">
        <v>46163</v>
      </c>
      <c r="N5692" s="24"/>
      <c r="O5692" s="26">
        <v>46163</v>
      </c>
      <c r="P5692" s="24" t="s">
        <v>3414</v>
      </c>
      <c r="Q5692" s="24" t="s">
        <v>3415</v>
      </c>
      <c r="R5692" s="24" t="s">
        <v>988</v>
      </c>
    </row>
    <row r="5693" spans="1:18" ht="40.200000000000003">
      <c r="A5693" s="24">
        <v>5692</v>
      </c>
      <c r="B5693" s="24" t="s">
        <v>18626</v>
      </c>
      <c r="C5693" s="29">
        <v>202617064398</v>
      </c>
      <c r="D5693" s="24" t="s">
        <v>89</v>
      </c>
      <c r="E5693" s="24" t="s">
        <v>18627</v>
      </c>
      <c r="F5693" s="24" t="s">
        <v>3091</v>
      </c>
      <c r="G5693" s="24" t="s">
        <v>10067</v>
      </c>
      <c r="H5693" s="25" t="s">
        <v>18628</v>
      </c>
      <c r="I5693" s="24"/>
      <c r="J5693" s="24" t="s">
        <v>3048</v>
      </c>
      <c r="K5693" s="26">
        <v>46146</v>
      </c>
      <c r="L5693" s="26">
        <v>45265</v>
      </c>
      <c r="M5693" s="26">
        <v>46163</v>
      </c>
      <c r="N5693" s="24"/>
      <c r="O5693" s="26">
        <v>46163</v>
      </c>
      <c r="P5693" s="24" t="s">
        <v>5924</v>
      </c>
      <c r="Q5693" s="24" t="s">
        <v>3285</v>
      </c>
      <c r="R5693" s="24" t="s">
        <v>863</v>
      </c>
    </row>
    <row r="5694" spans="1:18" ht="40.200000000000003">
      <c r="A5694" s="24">
        <v>5693</v>
      </c>
      <c r="B5694" s="24" t="s">
        <v>2888</v>
      </c>
      <c r="C5694" s="29">
        <v>202641064261</v>
      </c>
      <c r="D5694" s="24" t="s">
        <v>594</v>
      </c>
      <c r="E5694" s="24" t="s">
        <v>649</v>
      </c>
      <c r="F5694" s="24" t="s">
        <v>3052</v>
      </c>
      <c r="G5694" s="24" t="s">
        <v>594</v>
      </c>
      <c r="H5694" s="25" t="s">
        <v>18629</v>
      </c>
      <c r="I5694" s="24" t="s">
        <v>3152</v>
      </c>
      <c r="J5694" s="24" t="s">
        <v>3048</v>
      </c>
      <c r="K5694" s="26">
        <v>46150</v>
      </c>
      <c r="L5694" s="26">
        <v>46163</v>
      </c>
      <c r="M5694" s="26">
        <v>46163</v>
      </c>
      <c r="N5694" s="26">
        <v>47108</v>
      </c>
      <c r="O5694" s="24"/>
      <c r="P5694" s="24" t="s">
        <v>4530</v>
      </c>
      <c r="Q5694" s="24" t="s">
        <v>4531</v>
      </c>
      <c r="R5694" s="24" t="s">
        <v>968</v>
      </c>
    </row>
    <row r="5695" spans="1:18" ht="53.4">
      <c r="A5695" s="24">
        <v>5694</v>
      </c>
      <c r="B5695" s="24" t="s">
        <v>18630</v>
      </c>
      <c r="C5695" s="29">
        <v>202647064183</v>
      </c>
      <c r="D5695" s="24" t="s">
        <v>31</v>
      </c>
      <c r="E5695" s="24" t="s">
        <v>18631</v>
      </c>
      <c r="F5695" s="24" t="s">
        <v>3091</v>
      </c>
      <c r="G5695" s="24" t="s">
        <v>31</v>
      </c>
      <c r="H5695" s="25" t="s">
        <v>18632</v>
      </c>
      <c r="I5695" s="24"/>
      <c r="J5695" s="24" t="s">
        <v>3048</v>
      </c>
      <c r="K5695" s="26">
        <v>46157</v>
      </c>
      <c r="L5695" s="26">
        <v>45317</v>
      </c>
      <c r="M5695" s="26">
        <v>46163</v>
      </c>
      <c r="N5695" s="24"/>
      <c r="O5695" s="26">
        <v>46163</v>
      </c>
      <c r="P5695" s="24" t="s">
        <v>3272</v>
      </c>
      <c r="Q5695" s="24" t="s">
        <v>3273</v>
      </c>
      <c r="R5695" s="24" t="s">
        <v>988</v>
      </c>
    </row>
    <row r="5696" spans="1:18" ht="40.200000000000003">
      <c r="A5696" s="24">
        <v>5695</v>
      </c>
      <c r="B5696" s="24" t="s">
        <v>18633</v>
      </c>
      <c r="C5696" s="29">
        <v>202647064111</v>
      </c>
      <c r="D5696" s="24" t="s">
        <v>31</v>
      </c>
      <c r="E5696" s="24" t="s">
        <v>18634</v>
      </c>
      <c r="F5696" s="24" t="s">
        <v>3091</v>
      </c>
      <c r="G5696" s="24" t="s">
        <v>31</v>
      </c>
      <c r="H5696" s="25" t="s">
        <v>18635</v>
      </c>
      <c r="I5696" s="24"/>
      <c r="J5696" s="24" t="s">
        <v>3048</v>
      </c>
      <c r="K5696" s="26">
        <v>46157</v>
      </c>
      <c r="L5696" s="26">
        <v>45302</v>
      </c>
      <c r="M5696" s="26">
        <v>46163</v>
      </c>
      <c r="N5696" s="24"/>
      <c r="O5696" s="26">
        <v>46163</v>
      </c>
      <c r="P5696" s="24" t="s">
        <v>3093</v>
      </c>
      <c r="Q5696" s="24" t="s">
        <v>3094</v>
      </c>
      <c r="R5696" s="24" t="s">
        <v>988</v>
      </c>
    </row>
    <row r="5697" spans="1:18" ht="40.200000000000003">
      <c r="A5697" s="24">
        <v>5696</v>
      </c>
      <c r="B5697" s="24" t="s">
        <v>18636</v>
      </c>
      <c r="C5697" s="29">
        <v>202647064231</v>
      </c>
      <c r="D5697" s="24" t="s">
        <v>31</v>
      </c>
      <c r="E5697" s="24" t="s">
        <v>18637</v>
      </c>
      <c r="F5697" s="24" t="s">
        <v>3091</v>
      </c>
      <c r="G5697" s="24" t="s">
        <v>31</v>
      </c>
      <c r="H5697" s="25" t="s">
        <v>18638</v>
      </c>
      <c r="I5697" s="24"/>
      <c r="J5697" s="24" t="s">
        <v>3048</v>
      </c>
      <c r="K5697" s="26">
        <v>46157</v>
      </c>
      <c r="L5697" s="26">
        <v>46163</v>
      </c>
      <c r="M5697" s="26">
        <v>46163</v>
      </c>
      <c r="N5697" s="24"/>
      <c r="O5697" s="26">
        <v>46163</v>
      </c>
      <c r="P5697" s="24" t="s">
        <v>3103</v>
      </c>
      <c r="Q5697" s="24" t="s">
        <v>3104</v>
      </c>
      <c r="R5697" s="24" t="s">
        <v>988</v>
      </c>
    </row>
    <row r="5698" spans="1:18" ht="53.4">
      <c r="A5698" s="24">
        <v>5697</v>
      </c>
      <c r="B5698" s="24" t="s">
        <v>18639</v>
      </c>
      <c r="C5698" s="29">
        <v>202647064035</v>
      </c>
      <c r="D5698" s="24" t="s">
        <v>31</v>
      </c>
      <c r="E5698" s="24" t="s">
        <v>18640</v>
      </c>
      <c r="F5698" s="24" t="s">
        <v>3091</v>
      </c>
      <c r="G5698" s="24" t="s">
        <v>31</v>
      </c>
      <c r="H5698" s="25" t="s">
        <v>18641</v>
      </c>
      <c r="I5698" s="24"/>
      <c r="J5698" s="24" t="s">
        <v>3048</v>
      </c>
      <c r="K5698" s="26">
        <v>46157</v>
      </c>
      <c r="L5698" s="26">
        <v>46163</v>
      </c>
      <c r="M5698" s="26">
        <v>46163</v>
      </c>
      <c r="N5698" s="24"/>
      <c r="O5698" s="26">
        <v>46163</v>
      </c>
      <c r="P5698" s="24" t="s">
        <v>4022</v>
      </c>
      <c r="Q5698" s="24" t="s">
        <v>3104</v>
      </c>
      <c r="R5698" s="24" t="s">
        <v>988</v>
      </c>
    </row>
    <row r="5699" spans="1:18" ht="27">
      <c r="A5699" s="24">
        <v>5698</v>
      </c>
      <c r="B5699" s="24" t="s">
        <v>18642</v>
      </c>
      <c r="C5699" s="29">
        <v>202641064915</v>
      </c>
      <c r="D5699" s="24" t="s">
        <v>39</v>
      </c>
      <c r="E5699" s="24" t="s">
        <v>18643</v>
      </c>
      <c r="F5699" s="24" t="s">
        <v>3165</v>
      </c>
      <c r="G5699" s="24" t="s">
        <v>3166</v>
      </c>
      <c r="H5699" s="25" t="s">
        <v>18644</v>
      </c>
      <c r="I5699" s="24" t="s">
        <v>23</v>
      </c>
      <c r="J5699" s="24" t="s">
        <v>3048</v>
      </c>
      <c r="K5699" s="26">
        <v>46112</v>
      </c>
      <c r="L5699" s="26">
        <v>46164</v>
      </c>
      <c r="M5699" s="26">
        <v>46164</v>
      </c>
      <c r="N5699" s="24"/>
      <c r="O5699" s="26">
        <v>46164</v>
      </c>
      <c r="P5699" s="24" t="s">
        <v>3893</v>
      </c>
      <c r="Q5699" s="24" t="s">
        <v>3894</v>
      </c>
      <c r="R5699" s="24" t="s">
        <v>988</v>
      </c>
    </row>
    <row r="5700" spans="1:18" ht="40.200000000000003">
      <c r="A5700" s="24">
        <v>5699</v>
      </c>
      <c r="B5700" s="24" t="s">
        <v>18645</v>
      </c>
      <c r="C5700" s="29">
        <v>202614065021</v>
      </c>
      <c r="D5700" s="24" t="s">
        <v>39</v>
      </c>
      <c r="E5700" s="24" t="s">
        <v>18646</v>
      </c>
      <c r="F5700" s="24" t="s">
        <v>3165</v>
      </c>
      <c r="G5700" s="24" t="s">
        <v>3166</v>
      </c>
      <c r="H5700" s="25" t="s">
        <v>18647</v>
      </c>
      <c r="I5700" s="24"/>
      <c r="J5700" s="24" t="s">
        <v>3048</v>
      </c>
      <c r="K5700" s="26">
        <v>46105</v>
      </c>
      <c r="L5700" s="26">
        <v>45808</v>
      </c>
      <c r="M5700" s="26">
        <v>46164</v>
      </c>
      <c r="N5700" s="24"/>
      <c r="O5700" s="26">
        <v>46164</v>
      </c>
      <c r="P5700" s="24" t="s">
        <v>4128</v>
      </c>
      <c r="Q5700" s="24" t="s">
        <v>3360</v>
      </c>
      <c r="R5700" s="24" t="s">
        <v>988</v>
      </c>
    </row>
    <row r="5701" spans="1:18" ht="40.200000000000003">
      <c r="A5701" s="24">
        <v>5700</v>
      </c>
      <c r="B5701" s="24" t="s">
        <v>2893</v>
      </c>
      <c r="C5701" s="29">
        <v>202641064726</v>
      </c>
      <c r="D5701" s="24" t="s">
        <v>37</v>
      </c>
      <c r="E5701" s="24" t="s">
        <v>2894</v>
      </c>
      <c r="F5701" s="24" t="s">
        <v>3059</v>
      </c>
      <c r="G5701" s="24" t="s">
        <v>3330</v>
      </c>
      <c r="H5701" s="25" t="s">
        <v>18648</v>
      </c>
      <c r="I5701" s="24" t="s">
        <v>23</v>
      </c>
      <c r="J5701" s="24" t="s">
        <v>3048</v>
      </c>
      <c r="K5701" s="26">
        <v>46126</v>
      </c>
      <c r="L5701" s="26">
        <v>46164</v>
      </c>
      <c r="M5701" s="26">
        <v>46164</v>
      </c>
      <c r="N5701" s="26">
        <v>47109</v>
      </c>
      <c r="O5701" s="24"/>
      <c r="P5701" s="24" t="s">
        <v>3239</v>
      </c>
      <c r="Q5701" s="24" t="s">
        <v>3240</v>
      </c>
      <c r="R5701" s="24" t="s">
        <v>974</v>
      </c>
    </row>
    <row r="5702" spans="1:18" ht="53.4">
      <c r="A5702" s="24">
        <v>5701</v>
      </c>
      <c r="B5702" s="24" t="s">
        <v>18649</v>
      </c>
      <c r="C5702" s="29">
        <v>202611064982</v>
      </c>
      <c r="D5702" s="24" t="s">
        <v>33</v>
      </c>
      <c r="E5702" s="24" t="s">
        <v>18650</v>
      </c>
      <c r="F5702" s="24" t="s">
        <v>3052</v>
      </c>
      <c r="G5702" s="24" t="s">
        <v>3319</v>
      </c>
      <c r="H5702" s="25" t="s">
        <v>18651</v>
      </c>
      <c r="I5702" s="24" t="s">
        <v>23</v>
      </c>
      <c r="J5702" s="24" t="s">
        <v>3048</v>
      </c>
      <c r="K5702" s="26">
        <v>46015</v>
      </c>
      <c r="L5702" s="26">
        <v>46164</v>
      </c>
      <c r="M5702" s="26">
        <v>46164</v>
      </c>
      <c r="N5702" s="24"/>
      <c r="O5702" s="26">
        <v>46164</v>
      </c>
      <c r="P5702" s="24" t="s">
        <v>3141</v>
      </c>
      <c r="Q5702" s="24" t="s">
        <v>3142</v>
      </c>
      <c r="R5702" s="24" t="s">
        <v>988</v>
      </c>
    </row>
    <row r="5703" spans="1:18" ht="79.8">
      <c r="A5703" s="24">
        <v>5702</v>
      </c>
      <c r="B5703" s="24" t="s">
        <v>953</v>
      </c>
      <c r="C5703" s="29">
        <v>202614064642</v>
      </c>
      <c r="D5703" s="24" t="s">
        <v>48</v>
      </c>
      <c r="E5703" s="24" t="s">
        <v>954</v>
      </c>
      <c r="F5703" s="24" t="s">
        <v>3066</v>
      </c>
      <c r="G5703" s="24" t="s">
        <v>3077</v>
      </c>
      <c r="H5703" s="25" t="s">
        <v>18652</v>
      </c>
      <c r="I5703" s="24"/>
      <c r="J5703" s="24" t="s">
        <v>3048</v>
      </c>
      <c r="K5703" s="26">
        <v>46034</v>
      </c>
      <c r="L5703" s="26">
        <v>45804</v>
      </c>
      <c r="M5703" s="26">
        <v>46164</v>
      </c>
      <c r="N5703" s="26">
        <v>46748</v>
      </c>
      <c r="O5703" s="24"/>
      <c r="P5703" s="24" t="s">
        <v>3695</v>
      </c>
      <c r="Q5703" s="24" t="s">
        <v>3085</v>
      </c>
      <c r="R5703" s="24" t="s">
        <v>650</v>
      </c>
    </row>
    <row r="5704" spans="1:18" ht="40.200000000000003">
      <c r="A5704" s="24">
        <v>5703</v>
      </c>
      <c r="B5704" s="24" t="s">
        <v>18653</v>
      </c>
      <c r="C5704" s="29">
        <v>202617064549</v>
      </c>
      <c r="D5704" s="24" t="s">
        <v>48</v>
      </c>
      <c r="E5704" s="24" t="s">
        <v>18654</v>
      </c>
      <c r="F5704" s="24" t="s">
        <v>3066</v>
      </c>
      <c r="G5704" s="24" t="s">
        <v>3319</v>
      </c>
      <c r="H5704" s="25" t="s">
        <v>18655</v>
      </c>
      <c r="I5704" s="24"/>
      <c r="J5704" s="24" t="s">
        <v>3048</v>
      </c>
      <c r="K5704" s="26">
        <v>46080</v>
      </c>
      <c r="L5704" s="26">
        <v>45268</v>
      </c>
      <c r="M5704" s="26">
        <v>46164</v>
      </c>
      <c r="N5704" s="24"/>
      <c r="O5704" s="26">
        <v>46164</v>
      </c>
      <c r="P5704" s="24" t="s">
        <v>4109</v>
      </c>
      <c r="Q5704" s="24" t="s">
        <v>3683</v>
      </c>
      <c r="R5704" s="24" t="s">
        <v>988</v>
      </c>
    </row>
    <row r="5705" spans="1:18" ht="66.599999999999994">
      <c r="A5705" s="24">
        <v>5704</v>
      </c>
      <c r="B5705" s="24" t="s">
        <v>2891</v>
      </c>
      <c r="C5705" s="29">
        <v>202611065006</v>
      </c>
      <c r="D5705" s="24" t="s">
        <v>151</v>
      </c>
      <c r="E5705" s="24" t="s">
        <v>2892</v>
      </c>
      <c r="F5705" s="24" t="s">
        <v>3052</v>
      </c>
      <c r="G5705" s="24" t="s">
        <v>6260</v>
      </c>
      <c r="H5705" s="25" t="s">
        <v>18656</v>
      </c>
      <c r="I5705" s="24" t="s">
        <v>3152</v>
      </c>
      <c r="J5705" s="24" t="s">
        <v>3048</v>
      </c>
      <c r="K5705" s="26">
        <v>46106</v>
      </c>
      <c r="L5705" s="26">
        <v>46164</v>
      </c>
      <c r="M5705" s="26">
        <v>46164</v>
      </c>
      <c r="N5705" s="26">
        <v>47109</v>
      </c>
      <c r="O5705" s="24"/>
      <c r="P5705" s="24" t="s">
        <v>4491</v>
      </c>
      <c r="Q5705" s="24" t="s">
        <v>3279</v>
      </c>
      <c r="R5705" s="24" t="s">
        <v>968</v>
      </c>
    </row>
    <row r="5706" spans="1:18" ht="40.200000000000003">
      <c r="A5706" s="24">
        <v>5705</v>
      </c>
      <c r="B5706" s="24" t="s">
        <v>18657</v>
      </c>
      <c r="C5706" s="29">
        <v>202647064685</v>
      </c>
      <c r="D5706" s="24" t="s">
        <v>193</v>
      </c>
      <c r="E5706" s="24" t="s">
        <v>18658</v>
      </c>
      <c r="F5706" s="24" t="s">
        <v>3342</v>
      </c>
      <c r="G5706" s="24" t="s">
        <v>18659</v>
      </c>
      <c r="H5706" s="25" t="s">
        <v>18660</v>
      </c>
      <c r="I5706" s="24"/>
      <c r="J5706" s="24" t="s">
        <v>3048</v>
      </c>
      <c r="K5706" s="26">
        <v>46136</v>
      </c>
      <c r="L5706" s="26">
        <v>45224</v>
      </c>
      <c r="M5706" s="26">
        <v>46164</v>
      </c>
      <c r="N5706" s="24"/>
      <c r="O5706" s="26">
        <v>46164</v>
      </c>
      <c r="P5706" s="24" t="s">
        <v>3321</v>
      </c>
      <c r="Q5706" s="24" t="s">
        <v>3322</v>
      </c>
      <c r="R5706" s="24" t="s">
        <v>988</v>
      </c>
    </row>
    <row r="5707" spans="1:18" ht="40.200000000000003">
      <c r="A5707" s="24">
        <v>5706</v>
      </c>
      <c r="B5707" s="24" t="s">
        <v>18661</v>
      </c>
      <c r="C5707" s="29">
        <v>202647064557</v>
      </c>
      <c r="D5707" s="24" t="s">
        <v>40</v>
      </c>
      <c r="E5707" s="24" t="s">
        <v>18662</v>
      </c>
      <c r="F5707" s="24" t="s">
        <v>3091</v>
      </c>
      <c r="G5707" s="24" t="s">
        <v>4948</v>
      </c>
      <c r="H5707" s="25" t="s">
        <v>18663</v>
      </c>
      <c r="I5707" s="24"/>
      <c r="J5707" s="24" t="s">
        <v>3048</v>
      </c>
      <c r="K5707" s="26">
        <v>46125</v>
      </c>
      <c r="L5707" s="26">
        <v>45224</v>
      </c>
      <c r="M5707" s="26">
        <v>46164</v>
      </c>
      <c r="N5707" s="24"/>
      <c r="O5707" s="26">
        <v>46164</v>
      </c>
      <c r="P5707" s="24" t="s">
        <v>3149</v>
      </c>
      <c r="Q5707" s="24" t="s">
        <v>3150</v>
      </c>
      <c r="R5707" s="24" t="s">
        <v>988</v>
      </c>
    </row>
    <row r="5708" spans="1:18" ht="27">
      <c r="A5708" s="24">
        <v>5707</v>
      </c>
      <c r="B5708" s="24" t="s">
        <v>18664</v>
      </c>
      <c r="C5708" s="29">
        <v>202618064833</v>
      </c>
      <c r="D5708" s="24" t="s">
        <v>115</v>
      </c>
      <c r="E5708" s="24" t="s">
        <v>18665</v>
      </c>
      <c r="F5708" s="24" t="s">
        <v>3091</v>
      </c>
      <c r="G5708" s="24" t="s">
        <v>7823</v>
      </c>
      <c r="H5708" s="25" t="s">
        <v>18666</v>
      </c>
      <c r="I5708" s="24"/>
      <c r="J5708" s="24" t="s">
        <v>3048</v>
      </c>
      <c r="K5708" s="26">
        <v>46163</v>
      </c>
      <c r="L5708" s="26">
        <v>46164</v>
      </c>
      <c r="M5708" s="26">
        <v>46164</v>
      </c>
      <c r="N5708" s="24"/>
      <c r="O5708" s="26">
        <v>46164</v>
      </c>
      <c r="P5708" s="24" t="s">
        <v>3726</v>
      </c>
      <c r="Q5708" s="24" t="s">
        <v>3727</v>
      </c>
      <c r="R5708" s="24" t="s">
        <v>988</v>
      </c>
    </row>
    <row r="5709" spans="1:18" ht="40.200000000000003">
      <c r="A5709" s="24">
        <v>5708</v>
      </c>
      <c r="B5709" s="24" t="s">
        <v>18667</v>
      </c>
      <c r="C5709" s="29">
        <v>202617064621</v>
      </c>
      <c r="D5709" s="24" t="s">
        <v>47</v>
      </c>
      <c r="E5709" s="24" t="s">
        <v>18668</v>
      </c>
      <c r="F5709" s="24" t="s">
        <v>3091</v>
      </c>
      <c r="G5709" s="24" t="s">
        <v>47</v>
      </c>
      <c r="H5709" s="25" t="s">
        <v>18669</v>
      </c>
      <c r="I5709" s="24"/>
      <c r="J5709" s="24" t="s">
        <v>3048</v>
      </c>
      <c r="K5709" s="26">
        <v>46142</v>
      </c>
      <c r="L5709" s="26">
        <v>45268</v>
      </c>
      <c r="M5709" s="26">
        <v>46164</v>
      </c>
      <c r="N5709" s="24"/>
      <c r="O5709" s="26">
        <v>46164</v>
      </c>
      <c r="P5709" s="24" t="s">
        <v>3228</v>
      </c>
      <c r="Q5709" s="24" t="s">
        <v>3229</v>
      </c>
      <c r="R5709" s="24" t="s">
        <v>988</v>
      </c>
    </row>
    <row r="5710" spans="1:18" ht="40.200000000000003">
      <c r="A5710" s="24">
        <v>5709</v>
      </c>
      <c r="B5710" s="24" t="s">
        <v>949</v>
      </c>
      <c r="C5710" s="29">
        <v>202644065010</v>
      </c>
      <c r="D5710" s="24" t="s">
        <v>221</v>
      </c>
      <c r="E5710" s="24" t="s">
        <v>950</v>
      </c>
      <c r="F5710" s="24" t="s">
        <v>4009</v>
      </c>
      <c r="G5710" s="24" t="s">
        <v>8072</v>
      </c>
      <c r="H5710" s="25" t="s">
        <v>18670</v>
      </c>
      <c r="I5710" s="24"/>
      <c r="J5710" s="24" t="s">
        <v>3048</v>
      </c>
      <c r="K5710" s="26">
        <v>46164</v>
      </c>
      <c r="L5710" s="26">
        <v>45800</v>
      </c>
      <c r="M5710" s="26">
        <v>46164</v>
      </c>
      <c r="N5710" s="26">
        <v>46744</v>
      </c>
      <c r="O5710" s="24"/>
      <c r="P5710" s="24" t="s">
        <v>3149</v>
      </c>
      <c r="Q5710" s="24" t="s">
        <v>3150</v>
      </c>
      <c r="R5710" s="24" t="s">
        <v>650</v>
      </c>
    </row>
    <row r="5711" spans="1:18" ht="40.200000000000003">
      <c r="A5711" s="24">
        <v>5710</v>
      </c>
      <c r="B5711" s="24" t="s">
        <v>18671</v>
      </c>
      <c r="C5711" s="29">
        <v>202617064797</v>
      </c>
      <c r="D5711" s="24" t="s">
        <v>50</v>
      </c>
      <c r="E5711" s="24" t="s">
        <v>18672</v>
      </c>
      <c r="F5711" s="24" t="s">
        <v>3066</v>
      </c>
      <c r="G5711" s="24" t="s">
        <v>3319</v>
      </c>
      <c r="H5711" s="25" t="s">
        <v>18673</v>
      </c>
      <c r="I5711" s="24"/>
      <c r="J5711" s="24" t="s">
        <v>3048</v>
      </c>
      <c r="K5711" s="26">
        <v>46113</v>
      </c>
      <c r="L5711" s="26">
        <v>45224</v>
      </c>
      <c r="M5711" s="26">
        <v>46164</v>
      </c>
      <c r="N5711" s="24"/>
      <c r="O5711" s="26">
        <v>46164</v>
      </c>
      <c r="P5711" s="24" t="s">
        <v>3049</v>
      </c>
      <c r="Q5711" s="24" t="s">
        <v>3050</v>
      </c>
      <c r="R5711" s="24" t="s">
        <v>988</v>
      </c>
    </row>
    <row r="5712" spans="1:18" ht="40.200000000000003">
      <c r="A5712" s="24">
        <v>5711</v>
      </c>
      <c r="B5712" s="24" t="s">
        <v>18674</v>
      </c>
      <c r="C5712" s="29">
        <v>202647064708</v>
      </c>
      <c r="D5712" s="24" t="s">
        <v>49</v>
      </c>
      <c r="E5712" s="24" t="s">
        <v>18675</v>
      </c>
      <c r="F5712" s="24" t="s">
        <v>3066</v>
      </c>
      <c r="G5712" s="24" t="s">
        <v>3067</v>
      </c>
      <c r="H5712" s="25" t="s">
        <v>18676</v>
      </c>
      <c r="I5712" s="24"/>
      <c r="J5712" s="24" t="s">
        <v>3048</v>
      </c>
      <c r="K5712" s="26">
        <v>46043</v>
      </c>
      <c r="L5712" s="26">
        <v>45316</v>
      </c>
      <c r="M5712" s="26">
        <v>46164</v>
      </c>
      <c r="N5712" s="24"/>
      <c r="O5712" s="26">
        <v>46164</v>
      </c>
      <c r="P5712" s="24" t="s">
        <v>3192</v>
      </c>
      <c r="Q5712" s="24" t="s">
        <v>3193</v>
      </c>
      <c r="R5712" s="24" t="s">
        <v>988</v>
      </c>
    </row>
    <row r="5713" spans="1:18" ht="40.200000000000003">
      <c r="A5713" s="24">
        <v>5712</v>
      </c>
      <c r="B5713" s="24" t="s">
        <v>18677</v>
      </c>
      <c r="C5713" s="29">
        <v>202617064779</v>
      </c>
      <c r="D5713" s="24" t="s">
        <v>36</v>
      </c>
      <c r="E5713" s="24" t="s">
        <v>18678</v>
      </c>
      <c r="F5713" s="24" t="s">
        <v>3091</v>
      </c>
      <c r="G5713" s="24" t="s">
        <v>3139</v>
      </c>
      <c r="H5713" s="25" t="s">
        <v>18679</v>
      </c>
      <c r="I5713" s="24"/>
      <c r="J5713" s="24" t="s">
        <v>3048</v>
      </c>
      <c r="K5713" s="26">
        <v>46155</v>
      </c>
      <c r="L5713" s="26">
        <v>45226</v>
      </c>
      <c r="M5713" s="26">
        <v>46164</v>
      </c>
      <c r="N5713" s="24"/>
      <c r="O5713" s="26">
        <v>46164</v>
      </c>
      <c r="P5713" s="24" t="s">
        <v>3289</v>
      </c>
      <c r="Q5713" s="24" t="s">
        <v>3290</v>
      </c>
      <c r="R5713" s="24" t="s">
        <v>988</v>
      </c>
    </row>
    <row r="5714" spans="1:18" ht="27">
      <c r="A5714" s="24">
        <v>5713</v>
      </c>
      <c r="B5714" s="24" t="s">
        <v>18680</v>
      </c>
      <c r="C5714" s="29">
        <v>202647064703</v>
      </c>
      <c r="D5714" s="24" t="s">
        <v>70</v>
      </c>
      <c r="E5714" s="24" t="s">
        <v>18681</v>
      </c>
      <c r="F5714" s="24" t="s">
        <v>3302</v>
      </c>
      <c r="G5714" s="24" t="s">
        <v>18682</v>
      </c>
      <c r="H5714" s="25" t="s">
        <v>18683</v>
      </c>
      <c r="I5714" s="24"/>
      <c r="J5714" s="24" t="s">
        <v>3048</v>
      </c>
      <c r="K5714" s="26">
        <v>46133</v>
      </c>
      <c r="L5714" s="26">
        <v>45226</v>
      </c>
      <c r="M5714" s="26">
        <v>46164</v>
      </c>
      <c r="N5714" s="24"/>
      <c r="O5714" s="26">
        <v>46164</v>
      </c>
      <c r="P5714" s="24" t="s">
        <v>3062</v>
      </c>
      <c r="Q5714" s="24" t="s">
        <v>3063</v>
      </c>
      <c r="R5714" s="24" t="s">
        <v>988</v>
      </c>
    </row>
    <row r="5715" spans="1:18" ht="53.4">
      <c r="A5715" s="24">
        <v>5714</v>
      </c>
      <c r="B5715" s="24" t="s">
        <v>18684</v>
      </c>
      <c r="C5715" s="29">
        <v>202647064783</v>
      </c>
      <c r="D5715" s="24" t="s">
        <v>133</v>
      </c>
      <c r="E5715" s="24" t="s">
        <v>18685</v>
      </c>
      <c r="F5715" s="24" t="s">
        <v>3394</v>
      </c>
      <c r="G5715" s="24" t="s">
        <v>18686</v>
      </c>
      <c r="H5715" s="25" t="s">
        <v>18687</v>
      </c>
      <c r="I5715" s="24"/>
      <c r="J5715" s="24" t="s">
        <v>3048</v>
      </c>
      <c r="K5715" s="26">
        <v>46135</v>
      </c>
      <c r="L5715" s="26">
        <v>45223</v>
      </c>
      <c r="M5715" s="26">
        <v>46164</v>
      </c>
      <c r="N5715" s="24"/>
      <c r="O5715" s="26">
        <v>46164</v>
      </c>
      <c r="P5715" s="24" t="s">
        <v>3404</v>
      </c>
      <c r="Q5715" s="24" t="s">
        <v>3405</v>
      </c>
      <c r="R5715" s="24" t="s">
        <v>988</v>
      </c>
    </row>
    <row r="5716" spans="1:18" ht="40.200000000000003">
      <c r="A5716" s="24">
        <v>5715</v>
      </c>
      <c r="B5716" s="24" t="s">
        <v>2897</v>
      </c>
      <c r="C5716" s="29">
        <v>202611064928</v>
      </c>
      <c r="D5716" s="24" t="s">
        <v>148</v>
      </c>
      <c r="E5716" s="24" t="s">
        <v>2898</v>
      </c>
      <c r="F5716" s="24" t="s">
        <v>3052</v>
      </c>
      <c r="G5716" s="24" t="s">
        <v>3817</v>
      </c>
      <c r="H5716" s="25" t="s">
        <v>18688</v>
      </c>
      <c r="I5716" s="24" t="s">
        <v>3152</v>
      </c>
      <c r="J5716" s="24" t="s">
        <v>3048</v>
      </c>
      <c r="K5716" s="26">
        <v>46132</v>
      </c>
      <c r="L5716" s="26">
        <v>46164</v>
      </c>
      <c r="M5716" s="26">
        <v>46164</v>
      </c>
      <c r="N5716" s="26">
        <v>47109</v>
      </c>
      <c r="O5716" s="24"/>
      <c r="P5716" s="24" t="s">
        <v>5213</v>
      </c>
      <c r="Q5716" s="24" t="s">
        <v>3316</v>
      </c>
      <c r="R5716" s="24" t="s">
        <v>968</v>
      </c>
    </row>
    <row r="5717" spans="1:18" ht="40.200000000000003">
      <c r="A5717" s="24">
        <v>5716</v>
      </c>
      <c r="B5717" s="24" t="s">
        <v>18689</v>
      </c>
      <c r="C5717" s="29">
        <v>202617064778</v>
      </c>
      <c r="D5717" s="24" t="s">
        <v>502</v>
      </c>
      <c r="E5717" s="24" t="s">
        <v>18690</v>
      </c>
      <c r="F5717" s="24" t="s">
        <v>3091</v>
      </c>
      <c r="G5717" s="24" t="s">
        <v>18691</v>
      </c>
      <c r="H5717" s="25" t="s">
        <v>18692</v>
      </c>
      <c r="I5717" s="24"/>
      <c r="J5717" s="24" t="s">
        <v>3048</v>
      </c>
      <c r="K5717" s="26">
        <v>46135</v>
      </c>
      <c r="L5717" s="26">
        <v>45226</v>
      </c>
      <c r="M5717" s="26">
        <v>46164</v>
      </c>
      <c r="N5717" s="24"/>
      <c r="O5717" s="26">
        <v>46164</v>
      </c>
      <c r="P5717" s="24" t="s">
        <v>3634</v>
      </c>
      <c r="Q5717" s="24" t="s">
        <v>3322</v>
      </c>
      <c r="R5717" s="24" t="s">
        <v>988</v>
      </c>
    </row>
    <row r="5718" spans="1:18" ht="53.4">
      <c r="A5718" s="24">
        <v>5717</v>
      </c>
      <c r="B5718" s="24" t="s">
        <v>18693</v>
      </c>
      <c r="C5718" s="29">
        <v>202647064949</v>
      </c>
      <c r="D5718" s="24" t="s">
        <v>114</v>
      </c>
      <c r="E5718" s="24" t="s">
        <v>18694</v>
      </c>
      <c r="F5718" s="24" t="s">
        <v>3177</v>
      </c>
      <c r="G5718" s="24" t="s">
        <v>18159</v>
      </c>
      <c r="H5718" s="25" t="s">
        <v>18695</v>
      </c>
      <c r="I5718" s="24"/>
      <c r="J5718" s="24" t="s">
        <v>3334</v>
      </c>
      <c r="K5718" s="26">
        <v>46154</v>
      </c>
      <c r="L5718" s="26">
        <v>45224</v>
      </c>
      <c r="M5718" s="26">
        <v>46164</v>
      </c>
      <c r="N5718" s="24"/>
      <c r="O5718" s="26">
        <v>46164</v>
      </c>
      <c r="P5718" s="24" t="s">
        <v>8184</v>
      </c>
      <c r="Q5718" s="24" t="s">
        <v>5147</v>
      </c>
      <c r="R5718" s="24" t="s">
        <v>988</v>
      </c>
    </row>
    <row r="5719" spans="1:18" ht="40.200000000000003">
      <c r="A5719" s="24">
        <v>5718</v>
      </c>
      <c r="B5719" s="24" t="s">
        <v>2895</v>
      </c>
      <c r="C5719" s="29">
        <v>202641064932</v>
      </c>
      <c r="D5719" s="24" t="s">
        <v>68</v>
      </c>
      <c r="E5719" s="24" t="s">
        <v>2896</v>
      </c>
      <c r="F5719" s="24" t="s">
        <v>3045</v>
      </c>
      <c r="G5719" s="24" t="s">
        <v>3252</v>
      </c>
      <c r="H5719" s="25" t="s">
        <v>13909</v>
      </c>
      <c r="I5719" s="24" t="s">
        <v>3152</v>
      </c>
      <c r="J5719" s="24" t="s">
        <v>3048</v>
      </c>
      <c r="K5719" s="26">
        <v>46163</v>
      </c>
      <c r="L5719" s="26">
        <v>46164</v>
      </c>
      <c r="M5719" s="26">
        <v>46164</v>
      </c>
      <c r="N5719" s="26">
        <v>47109</v>
      </c>
      <c r="O5719" s="24"/>
      <c r="P5719" s="24" t="s">
        <v>3254</v>
      </c>
      <c r="Q5719" s="24" t="s">
        <v>3255</v>
      </c>
      <c r="R5719" s="24" t="s">
        <v>968</v>
      </c>
    </row>
    <row r="5720" spans="1:18" ht="53.4">
      <c r="A5720" s="24">
        <v>5719</v>
      </c>
      <c r="B5720" s="24" t="s">
        <v>664</v>
      </c>
      <c r="C5720" s="29">
        <v>202648064836</v>
      </c>
      <c r="D5720" s="24" t="s">
        <v>282</v>
      </c>
      <c r="E5720" s="24" t="s">
        <v>665</v>
      </c>
      <c r="F5720" s="24" t="s">
        <v>3117</v>
      </c>
      <c r="G5720" s="24" t="s">
        <v>6811</v>
      </c>
      <c r="H5720" s="25" t="s">
        <v>18696</v>
      </c>
      <c r="I5720" s="24"/>
      <c r="J5720" s="24" t="s">
        <v>3162</v>
      </c>
      <c r="K5720" s="26">
        <v>46163</v>
      </c>
      <c r="L5720" s="26">
        <v>46164</v>
      </c>
      <c r="M5720" s="26">
        <v>46164</v>
      </c>
      <c r="N5720" s="26">
        <v>46348</v>
      </c>
      <c r="O5720" s="24"/>
      <c r="P5720" s="24" t="s">
        <v>3141</v>
      </c>
      <c r="Q5720" s="24" t="s">
        <v>3142</v>
      </c>
      <c r="R5720" s="24" t="s">
        <v>650</v>
      </c>
    </row>
    <row r="5721" spans="1:18" ht="40.200000000000003">
      <c r="A5721" s="24">
        <v>5720</v>
      </c>
      <c r="B5721" s="24" t="s">
        <v>2899</v>
      </c>
      <c r="C5721" s="29">
        <v>202641064774</v>
      </c>
      <c r="D5721" s="24" t="s">
        <v>42</v>
      </c>
      <c r="E5721" s="24" t="s">
        <v>2900</v>
      </c>
      <c r="F5721" s="24" t="s">
        <v>3045</v>
      </c>
      <c r="G5721" s="24" t="s">
        <v>3252</v>
      </c>
      <c r="H5721" s="25" t="s">
        <v>18697</v>
      </c>
      <c r="I5721" s="24" t="s">
        <v>23</v>
      </c>
      <c r="J5721" s="24" t="s">
        <v>3048</v>
      </c>
      <c r="K5721" s="26">
        <v>46098</v>
      </c>
      <c r="L5721" s="26">
        <v>46164</v>
      </c>
      <c r="M5721" s="26">
        <v>46164</v>
      </c>
      <c r="N5721" s="26">
        <v>47109</v>
      </c>
      <c r="O5721" s="24"/>
      <c r="P5721" s="24" t="s">
        <v>3079</v>
      </c>
      <c r="Q5721" s="24" t="s">
        <v>3080</v>
      </c>
      <c r="R5721" s="24" t="s">
        <v>974</v>
      </c>
    </row>
    <row r="5722" spans="1:18" ht="40.200000000000003">
      <c r="A5722" s="24">
        <v>5721</v>
      </c>
      <c r="B5722" s="24" t="s">
        <v>2889</v>
      </c>
      <c r="C5722" s="29">
        <v>202611064547</v>
      </c>
      <c r="D5722" s="24" t="s">
        <v>54</v>
      </c>
      <c r="E5722" s="24" t="s">
        <v>2890</v>
      </c>
      <c r="F5722" s="24" t="s">
        <v>3091</v>
      </c>
      <c r="G5722" s="24" t="s">
        <v>54</v>
      </c>
      <c r="H5722" s="25" t="s">
        <v>18698</v>
      </c>
      <c r="I5722" s="24" t="s">
        <v>3152</v>
      </c>
      <c r="J5722" s="24" t="s">
        <v>3048</v>
      </c>
      <c r="K5722" s="26">
        <v>46125</v>
      </c>
      <c r="L5722" s="26">
        <v>46164</v>
      </c>
      <c r="M5722" s="26">
        <v>46164</v>
      </c>
      <c r="N5722" s="26">
        <v>47109</v>
      </c>
      <c r="O5722" s="24"/>
      <c r="P5722" s="24" t="s">
        <v>3135</v>
      </c>
      <c r="Q5722" s="24" t="s">
        <v>3136</v>
      </c>
      <c r="R5722" s="24" t="s">
        <v>968</v>
      </c>
    </row>
    <row r="5723" spans="1:18" ht="27">
      <c r="A5723" s="24">
        <v>5722</v>
      </c>
      <c r="B5723" s="24" t="s">
        <v>18699</v>
      </c>
      <c r="C5723" s="29">
        <v>202647065008</v>
      </c>
      <c r="D5723" s="24" t="s">
        <v>138</v>
      </c>
      <c r="E5723" s="24" t="s">
        <v>18700</v>
      </c>
      <c r="F5723" s="24" t="s">
        <v>3045</v>
      </c>
      <c r="G5723" s="24" t="s">
        <v>3046</v>
      </c>
      <c r="H5723" s="25" t="s">
        <v>18701</v>
      </c>
      <c r="I5723" s="24"/>
      <c r="J5723" s="24" t="s">
        <v>3048</v>
      </c>
      <c r="K5723" s="26">
        <v>46128</v>
      </c>
      <c r="L5723" s="26">
        <v>45259</v>
      </c>
      <c r="M5723" s="26">
        <v>46164</v>
      </c>
      <c r="N5723" s="24"/>
      <c r="O5723" s="26">
        <v>46164</v>
      </c>
      <c r="P5723" s="24" t="s">
        <v>3079</v>
      </c>
      <c r="Q5723" s="24" t="s">
        <v>3080</v>
      </c>
      <c r="R5723" s="24" t="s">
        <v>988</v>
      </c>
    </row>
    <row r="5724" spans="1:18" ht="53.4">
      <c r="A5724" s="24">
        <v>5723</v>
      </c>
      <c r="B5724" s="24" t="s">
        <v>18702</v>
      </c>
      <c r="C5724" s="29">
        <v>202617064713</v>
      </c>
      <c r="D5724" s="24" t="s">
        <v>130</v>
      </c>
      <c r="E5724" s="24" t="s">
        <v>18703</v>
      </c>
      <c r="F5724" s="24" t="s">
        <v>3091</v>
      </c>
      <c r="G5724" s="24" t="s">
        <v>130</v>
      </c>
      <c r="H5724" s="25" t="s">
        <v>18704</v>
      </c>
      <c r="I5724" s="24"/>
      <c r="J5724" s="24" t="s">
        <v>3048</v>
      </c>
      <c r="K5724" s="26">
        <v>46176</v>
      </c>
      <c r="L5724" s="26">
        <v>45287</v>
      </c>
      <c r="M5724" s="26">
        <v>46164</v>
      </c>
      <c r="N5724" s="24"/>
      <c r="O5724" s="26">
        <v>46164</v>
      </c>
      <c r="P5724" s="24" t="s">
        <v>3435</v>
      </c>
      <c r="Q5724" s="24" t="s">
        <v>3159</v>
      </c>
      <c r="R5724" s="24" t="s">
        <v>988</v>
      </c>
    </row>
    <row r="5725" spans="1:18" ht="66.599999999999994">
      <c r="A5725" s="24">
        <v>5724</v>
      </c>
      <c r="B5725" s="24" t="s">
        <v>18705</v>
      </c>
      <c r="C5725" s="29">
        <v>202647064538</v>
      </c>
      <c r="D5725" s="24" t="s">
        <v>31</v>
      </c>
      <c r="E5725" s="24" t="s">
        <v>18706</v>
      </c>
      <c r="F5725" s="24" t="s">
        <v>3091</v>
      </c>
      <c r="G5725" s="24" t="s">
        <v>31</v>
      </c>
      <c r="H5725" s="25" t="s">
        <v>18707</v>
      </c>
      <c r="I5725" s="24"/>
      <c r="J5725" s="24" t="s">
        <v>3048</v>
      </c>
      <c r="K5725" s="26">
        <v>46157</v>
      </c>
      <c r="L5725" s="26">
        <v>46164</v>
      </c>
      <c r="M5725" s="26">
        <v>46164</v>
      </c>
      <c r="N5725" s="24"/>
      <c r="O5725" s="26">
        <v>46164</v>
      </c>
      <c r="P5725" s="24" t="s">
        <v>3098</v>
      </c>
      <c r="Q5725" s="24" t="s">
        <v>3099</v>
      </c>
      <c r="R5725" s="24" t="s">
        <v>988</v>
      </c>
    </row>
    <row r="5726" spans="1:18" ht="40.200000000000003">
      <c r="A5726" s="24">
        <v>5725</v>
      </c>
      <c r="B5726" s="24" t="s">
        <v>18708</v>
      </c>
      <c r="C5726" s="29">
        <v>202647064693</v>
      </c>
      <c r="D5726" s="24" t="s">
        <v>31</v>
      </c>
      <c r="E5726" s="24" t="s">
        <v>18709</v>
      </c>
      <c r="F5726" s="24" t="s">
        <v>3091</v>
      </c>
      <c r="G5726" s="24" t="s">
        <v>31</v>
      </c>
      <c r="H5726" s="25" t="s">
        <v>18710</v>
      </c>
      <c r="I5726" s="24"/>
      <c r="J5726" s="24" t="s">
        <v>3048</v>
      </c>
      <c r="K5726" s="26">
        <v>46157</v>
      </c>
      <c r="L5726" s="26">
        <v>46164</v>
      </c>
      <c r="M5726" s="26">
        <v>46164</v>
      </c>
      <c r="N5726" s="24"/>
      <c r="O5726" s="26">
        <v>46164</v>
      </c>
      <c r="P5726" s="24" t="s">
        <v>3103</v>
      </c>
      <c r="Q5726" s="24" t="s">
        <v>3104</v>
      </c>
      <c r="R5726" s="24" t="s">
        <v>988</v>
      </c>
    </row>
    <row r="5727" spans="1:18" ht="40.200000000000003">
      <c r="A5727" s="24">
        <v>5726</v>
      </c>
      <c r="B5727" s="24" t="s">
        <v>18711</v>
      </c>
      <c r="C5727" s="29">
        <v>202647064725</v>
      </c>
      <c r="D5727" s="24" t="s">
        <v>34</v>
      </c>
      <c r="E5727" s="24" t="s">
        <v>18712</v>
      </c>
      <c r="F5727" s="24" t="s">
        <v>3066</v>
      </c>
      <c r="G5727" s="24" t="s">
        <v>3067</v>
      </c>
      <c r="H5727" s="25" t="s">
        <v>18713</v>
      </c>
      <c r="I5727" s="24"/>
      <c r="J5727" s="24" t="s">
        <v>3048</v>
      </c>
      <c r="K5727" s="26">
        <v>46136</v>
      </c>
      <c r="L5727" s="26">
        <v>45261</v>
      </c>
      <c r="M5727" s="26">
        <v>46164</v>
      </c>
      <c r="N5727" s="24"/>
      <c r="O5727" s="26">
        <v>46164</v>
      </c>
      <c r="P5727" s="24" t="s">
        <v>3192</v>
      </c>
      <c r="Q5727" s="24" t="s">
        <v>3193</v>
      </c>
      <c r="R5727" s="24" t="s">
        <v>988</v>
      </c>
    </row>
    <row r="5728" spans="1:18" ht="79.8">
      <c r="A5728" s="24">
        <v>5727</v>
      </c>
      <c r="B5728" s="24" t="s">
        <v>2901</v>
      </c>
      <c r="C5728" s="29">
        <v>202641065691</v>
      </c>
      <c r="D5728" s="24" t="s">
        <v>83</v>
      </c>
      <c r="E5728" s="24" t="s">
        <v>2902</v>
      </c>
      <c r="F5728" s="24" t="s">
        <v>3091</v>
      </c>
      <c r="G5728" s="24" t="s">
        <v>3171</v>
      </c>
      <c r="H5728" s="25" t="s">
        <v>18714</v>
      </c>
      <c r="I5728" s="24" t="s">
        <v>3152</v>
      </c>
      <c r="J5728" s="24" t="s">
        <v>3048</v>
      </c>
      <c r="K5728" s="26">
        <v>46165</v>
      </c>
      <c r="L5728" s="26">
        <v>46167</v>
      </c>
      <c r="M5728" s="26">
        <v>46167</v>
      </c>
      <c r="N5728" s="26">
        <v>47112</v>
      </c>
      <c r="O5728" s="24"/>
      <c r="P5728" s="24" t="s">
        <v>3634</v>
      </c>
      <c r="Q5728" s="24" t="s">
        <v>3322</v>
      </c>
      <c r="R5728" s="24" t="s">
        <v>968</v>
      </c>
    </row>
    <row r="5729" spans="1:18" ht="40.200000000000003">
      <c r="A5729" s="24">
        <v>5728</v>
      </c>
      <c r="B5729" s="24" t="s">
        <v>18715</v>
      </c>
      <c r="C5729" s="29">
        <v>202647065757</v>
      </c>
      <c r="D5729" s="24" t="s">
        <v>487</v>
      </c>
      <c r="E5729" s="24" t="s">
        <v>18716</v>
      </c>
      <c r="F5729" s="24" t="s">
        <v>3091</v>
      </c>
      <c r="G5729" s="24" t="s">
        <v>18717</v>
      </c>
      <c r="H5729" s="25" t="s">
        <v>18718</v>
      </c>
      <c r="I5729" s="24"/>
      <c r="J5729" s="24" t="s">
        <v>3048</v>
      </c>
      <c r="K5729" s="26">
        <v>46127</v>
      </c>
      <c r="L5729" s="26">
        <v>45271</v>
      </c>
      <c r="M5729" s="26">
        <v>46167</v>
      </c>
      <c r="N5729" s="24"/>
      <c r="O5729" s="26">
        <v>46167</v>
      </c>
      <c r="P5729" s="24" t="s">
        <v>3228</v>
      </c>
      <c r="Q5729" s="24" t="s">
        <v>3229</v>
      </c>
      <c r="R5729" s="24" t="s">
        <v>988</v>
      </c>
    </row>
    <row r="5730" spans="1:18" ht="53.4">
      <c r="A5730" s="24">
        <v>5729</v>
      </c>
      <c r="B5730" s="24" t="s">
        <v>18719</v>
      </c>
      <c r="C5730" s="29">
        <v>202641066030</v>
      </c>
      <c r="D5730" s="24" t="s">
        <v>481</v>
      </c>
      <c r="E5730" s="24" t="s">
        <v>649</v>
      </c>
      <c r="F5730" s="24" t="s">
        <v>3052</v>
      </c>
      <c r="G5730" s="24" t="s">
        <v>18720</v>
      </c>
      <c r="H5730" s="25" t="s">
        <v>18721</v>
      </c>
      <c r="I5730" s="24" t="s">
        <v>23</v>
      </c>
      <c r="J5730" s="24" t="s">
        <v>3048</v>
      </c>
      <c r="K5730" s="26">
        <v>46052</v>
      </c>
      <c r="L5730" s="26">
        <v>46167</v>
      </c>
      <c r="M5730" s="26">
        <v>46167</v>
      </c>
      <c r="N5730" s="24"/>
      <c r="O5730" s="26">
        <v>46167</v>
      </c>
      <c r="P5730" s="24" t="s">
        <v>3352</v>
      </c>
      <c r="Q5730" s="24" t="s">
        <v>3216</v>
      </c>
      <c r="R5730" s="24" t="s">
        <v>988</v>
      </c>
    </row>
    <row r="5731" spans="1:18" ht="66.599999999999994">
      <c r="A5731" s="24">
        <v>5730</v>
      </c>
      <c r="B5731" s="24" t="s">
        <v>2903</v>
      </c>
      <c r="C5731" s="29">
        <v>202641066012</v>
      </c>
      <c r="D5731" s="24" t="s">
        <v>46</v>
      </c>
      <c r="E5731" s="24" t="s">
        <v>2904</v>
      </c>
      <c r="F5731" s="24" t="s">
        <v>3052</v>
      </c>
      <c r="G5731" s="24" t="s">
        <v>46</v>
      </c>
      <c r="H5731" s="25" t="s">
        <v>18722</v>
      </c>
      <c r="I5731" s="24" t="s">
        <v>3152</v>
      </c>
      <c r="J5731" s="24" t="s">
        <v>3048</v>
      </c>
      <c r="K5731" s="26">
        <v>46121</v>
      </c>
      <c r="L5731" s="26">
        <v>46167</v>
      </c>
      <c r="M5731" s="26">
        <v>46167</v>
      </c>
      <c r="N5731" s="26">
        <v>47112</v>
      </c>
      <c r="O5731" s="24"/>
      <c r="P5731" s="24" t="s">
        <v>5213</v>
      </c>
      <c r="Q5731" s="24" t="s">
        <v>3316</v>
      </c>
      <c r="R5731" s="24" t="s">
        <v>968</v>
      </c>
    </row>
    <row r="5732" spans="1:18" ht="40.200000000000003">
      <c r="A5732" s="24">
        <v>5731</v>
      </c>
      <c r="B5732" s="24" t="s">
        <v>741</v>
      </c>
      <c r="C5732" s="29">
        <v>202617065768</v>
      </c>
      <c r="D5732" s="24" t="s">
        <v>116</v>
      </c>
      <c r="E5732" s="24" t="s">
        <v>742</v>
      </c>
      <c r="F5732" s="24" t="s">
        <v>3302</v>
      </c>
      <c r="G5732" s="24" t="s">
        <v>7920</v>
      </c>
      <c r="H5732" s="25" t="s">
        <v>18723</v>
      </c>
      <c r="I5732" s="24"/>
      <c r="J5732" s="24" t="s">
        <v>3048</v>
      </c>
      <c r="K5732" s="26">
        <v>46134</v>
      </c>
      <c r="L5732" s="26">
        <v>45560</v>
      </c>
      <c r="M5732" s="26">
        <v>46167</v>
      </c>
      <c r="N5732" s="26">
        <v>46502</v>
      </c>
      <c r="O5732" s="24"/>
      <c r="P5732" s="24" t="s">
        <v>4109</v>
      </c>
      <c r="Q5732" s="24" t="s">
        <v>3683</v>
      </c>
      <c r="R5732" s="24" t="s">
        <v>650</v>
      </c>
    </row>
    <row r="5733" spans="1:18" ht="40.200000000000003">
      <c r="A5733" s="24">
        <v>5732</v>
      </c>
      <c r="B5733" s="24" t="s">
        <v>18724</v>
      </c>
      <c r="C5733" s="29">
        <v>202617065669</v>
      </c>
      <c r="D5733" s="24" t="s">
        <v>230</v>
      </c>
      <c r="E5733" s="24" t="s">
        <v>18725</v>
      </c>
      <c r="F5733" s="24" t="s">
        <v>3059</v>
      </c>
      <c r="G5733" s="24" t="s">
        <v>18726</v>
      </c>
      <c r="H5733" s="25" t="s">
        <v>18727</v>
      </c>
      <c r="I5733" s="24"/>
      <c r="J5733" s="24" t="s">
        <v>3048</v>
      </c>
      <c r="K5733" s="26">
        <v>46122</v>
      </c>
      <c r="L5733" s="26">
        <v>45225</v>
      </c>
      <c r="M5733" s="26">
        <v>46167</v>
      </c>
      <c r="N5733" s="24"/>
      <c r="O5733" s="26">
        <v>46167</v>
      </c>
      <c r="P5733" s="24" t="s">
        <v>3168</v>
      </c>
      <c r="Q5733" s="24" t="s">
        <v>3050</v>
      </c>
      <c r="R5733" s="24" t="s">
        <v>988</v>
      </c>
    </row>
    <row r="5734" spans="1:18" ht="53.4">
      <c r="A5734" s="24">
        <v>5733</v>
      </c>
      <c r="B5734" s="24" t="s">
        <v>18728</v>
      </c>
      <c r="C5734" s="29">
        <v>202641065661</v>
      </c>
      <c r="D5734" s="24" t="s">
        <v>44</v>
      </c>
      <c r="E5734" s="24" t="s">
        <v>18729</v>
      </c>
      <c r="F5734" s="24" t="s">
        <v>3052</v>
      </c>
      <c r="G5734" s="24" t="s">
        <v>3408</v>
      </c>
      <c r="H5734" s="25" t="s">
        <v>18730</v>
      </c>
      <c r="I5734" s="24" t="s">
        <v>23</v>
      </c>
      <c r="J5734" s="24" t="s">
        <v>3334</v>
      </c>
      <c r="K5734" s="26">
        <v>46087</v>
      </c>
      <c r="L5734" s="26">
        <v>46167</v>
      </c>
      <c r="M5734" s="26">
        <v>46167</v>
      </c>
      <c r="N5734" s="24"/>
      <c r="O5734" s="26">
        <v>46167</v>
      </c>
      <c r="P5734" s="24" t="s">
        <v>3435</v>
      </c>
      <c r="Q5734" s="24" t="s">
        <v>3159</v>
      </c>
      <c r="R5734" s="24" t="s">
        <v>988</v>
      </c>
    </row>
    <row r="5735" spans="1:18" ht="66.599999999999994">
      <c r="A5735" s="24">
        <v>5734</v>
      </c>
      <c r="B5735" s="24" t="s">
        <v>18731</v>
      </c>
      <c r="C5735" s="29">
        <v>202617066035</v>
      </c>
      <c r="D5735" s="24" t="s">
        <v>50</v>
      </c>
      <c r="E5735" s="24" t="s">
        <v>18732</v>
      </c>
      <c r="F5735" s="24" t="s">
        <v>3066</v>
      </c>
      <c r="G5735" s="24" t="s">
        <v>3319</v>
      </c>
      <c r="H5735" s="25" t="s">
        <v>18733</v>
      </c>
      <c r="I5735" s="24"/>
      <c r="J5735" s="24" t="s">
        <v>3048</v>
      </c>
      <c r="K5735" s="26">
        <v>46091</v>
      </c>
      <c r="L5735" s="26">
        <v>45226</v>
      </c>
      <c r="M5735" s="26">
        <v>46167</v>
      </c>
      <c r="N5735" s="24"/>
      <c r="O5735" s="26">
        <v>46167</v>
      </c>
      <c r="P5735" s="24" t="s">
        <v>3326</v>
      </c>
      <c r="Q5735" s="24" t="s">
        <v>3174</v>
      </c>
      <c r="R5735" s="24" t="s">
        <v>988</v>
      </c>
    </row>
    <row r="5736" spans="1:18" ht="79.8">
      <c r="A5736" s="24">
        <v>5735</v>
      </c>
      <c r="B5736" s="24" t="s">
        <v>959</v>
      </c>
      <c r="C5736" s="29">
        <v>202614066007</v>
      </c>
      <c r="D5736" s="24" t="s">
        <v>382</v>
      </c>
      <c r="E5736" s="24" t="s">
        <v>960</v>
      </c>
      <c r="F5736" s="24" t="s">
        <v>3066</v>
      </c>
      <c r="G5736" s="24" t="s">
        <v>4533</v>
      </c>
      <c r="H5736" s="25" t="s">
        <v>18734</v>
      </c>
      <c r="I5736" s="24"/>
      <c r="J5736" s="24" t="s">
        <v>3048</v>
      </c>
      <c r="K5736" s="26">
        <v>46118</v>
      </c>
      <c r="L5736" s="26">
        <v>45806</v>
      </c>
      <c r="M5736" s="26">
        <v>46167</v>
      </c>
      <c r="N5736" s="26">
        <v>46750</v>
      </c>
      <c r="O5736" s="24"/>
      <c r="P5736" s="24" t="s">
        <v>3168</v>
      </c>
      <c r="Q5736" s="24" t="s">
        <v>3050</v>
      </c>
      <c r="R5736" s="24" t="s">
        <v>650</v>
      </c>
    </row>
    <row r="5737" spans="1:18" ht="40.200000000000003">
      <c r="A5737" s="24">
        <v>5736</v>
      </c>
      <c r="B5737" s="24" t="s">
        <v>18735</v>
      </c>
      <c r="C5737" s="29">
        <v>202617065674</v>
      </c>
      <c r="D5737" s="24" t="s">
        <v>129</v>
      </c>
      <c r="E5737" s="24" t="s">
        <v>18736</v>
      </c>
      <c r="F5737" s="24" t="s">
        <v>3312</v>
      </c>
      <c r="G5737" s="24" t="s">
        <v>129</v>
      </c>
      <c r="H5737" s="25" t="s">
        <v>18737</v>
      </c>
      <c r="I5737" s="24"/>
      <c r="J5737" s="24" t="s">
        <v>3048</v>
      </c>
      <c r="K5737" s="26">
        <v>46112</v>
      </c>
      <c r="L5737" s="26">
        <v>45239</v>
      </c>
      <c r="M5737" s="26">
        <v>46167</v>
      </c>
      <c r="N5737" s="24"/>
      <c r="O5737" s="26">
        <v>46167</v>
      </c>
      <c r="P5737" s="24" t="s">
        <v>3435</v>
      </c>
      <c r="Q5737" s="24" t="s">
        <v>3159</v>
      </c>
      <c r="R5737" s="24" t="s">
        <v>988</v>
      </c>
    </row>
    <row r="5738" spans="1:18" ht="40.200000000000003">
      <c r="A5738" s="24">
        <v>5737</v>
      </c>
      <c r="B5738" s="24" t="s">
        <v>18738</v>
      </c>
      <c r="C5738" s="29">
        <v>202618065839</v>
      </c>
      <c r="D5738" s="24" t="s">
        <v>158</v>
      </c>
      <c r="E5738" s="24" t="s">
        <v>649</v>
      </c>
      <c r="F5738" s="24" t="s">
        <v>3091</v>
      </c>
      <c r="G5738" s="24" t="s">
        <v>7422</v>
      </c>
      <c r="H5738" s="25" t="s">
        <v>18739</v>
      </c>
      <c r="I5738" s="24"/>
      <c r="J5738" s="24" t="s">
        <v>3048</v>
      </c>
      <c r="K5738" s="26">
        <v>46149</v>
      </c>
      <c r="L5738" s="26">
        <v>46167</v>
      </c>
      <c r="M5738" s="26">
        <v>46167</v>
      </c>
      <c r="N5738" s="24"/>
      <c r="O5738" s="26">
        <v>46167</v>
      </c>
      <c r="P5738" s="24" t="s">
        <v>3130</v>
      </c>
      <c r="Q5738" s="24" t="s">
        <v>3131</v>
      </c>
      <c r="R5738" s="24" t="s">
        <v>988</v>
      </c>
    </row>
    <row r="5739" spans="1:18" ht="79.8">
      <c r="A5739" s="24">
        <v>5738</v>
      </c>
      <c r="B5739" s="24" t="s">
        <v>18740</v>
      </c>
      <c r="C5739" s="29">
        <v>202617066010</v>
      </c>
      <c r="D5739" s="24" t="s">
        <v>32</v>
      </c>
      <c r="E5739" s="24" t="s">
        <v>18741</v>
      </c>
      <c r="F5739" s="24" t="s">
        <v>3066</v>
      </c>
      <c r="G5739" s="24" t="s">
        <v>3067</v>
      </c>
      <c r="H5739" s="25" t="s">
        <v>18742</v>
      </c>
      <c r="I5739" s="24"/>
      <c r="J5739" s="24" t="s">
        <v>3048</v>
      </c>
      <c r="K5739" s="26">
        <v>46142</v>
      </c>
      <c r="L5739" s="26">
        <v>45441</v>
      </c>
      <c r="M5739" s="26">
        <v>46167</v>
      </c>
      <c r="N5739" s="24"/>
      <c r="O5739" s="26">
        <v>46167</v>
      </c>
      <c r="P5739" s="24" t="s">
        <v>3239</v>
      </c>
      <c r="Q5739" s="24" t="s">
        <v>3240</v>
      </c>
      <c r="R5739" s="24" t="s">
        <v>988</v>
      </c>
    </row>
    <row r="5740" spans="1:18" ht="40.200000000000003">
      <c r="A5740" s="24">
        <v>5739</v>
      </c>
      <c r="B5740" s="24" t="s">
        <v>957</v>
      </c>
      <c r="C5740" s="29">
        <v>202614065692</v>
      </c>
      <c r="D5740" s="24" t="s">
        <v>55</v>
      </c>
      <c r="E5740" s="24" t="s">
        <v>958</v>
      </c>
      <c r="F5740" s="24" t="s">
        <v>3091</v>
      </c>
      <c r="G5740" s="24" t="s">
        <v>4429</v>
      </c>
      <c r="H5740" s="25" t="s">
        <v>18743</v>
      </c>
      <c r="I5740" s="24"/>
      <c r="J5740" s="24" t="s">
        <v>3048</v>
      </c>
      <c r="K5740" s="26">
        <v>46156</v>
      </c>
      <c r="L5740" s="26">
        <v>45806</v>
      </c>
      <c r="M5740" s="26">
        <v>46167</v>
      </c>
      <c r="N5740" s="26">
        <v>46750</v>
      </c>
      <c r="O5740" s="24"/>
      <c r="P5740" s="24" t="s">
        <v>3069</v>
      </c>
      <c r="Q5740" s="24" t="s">
        <v>3070</v>
      </c>
      <c r="R5740" s="24" t="s">
        <v>650</v>
      </c>
    </row>
    <row r="5741" spans="1:18" ht="40.200000000000003">
      <c r="A5741" s="24">
        <v>5740</v>
      </c>
      <c r="B5741" s="24" t="s">
        <v>955</v>
      </c>
      <c r="C5741" s="29">
        <v>202614065734</v>
      </c>
      <c r="D5741" s="24" t="s">
        <v>55</v>
      </c>
      <c r="E5741" s="24" t="s">
        <v>956</v>
      </c>
      <c r="F5741" s="24" t="s">
        <v>3091</v>
      </c>
      <c r="G5741" s="24" t="s">
        <v>4429</v>
      </c>
      <c r="H5741" s="25" t="s">
        <v>18744</v>
      </c>
      <c r="I5741" s="24"/>
      <c r="J5741" s="24" t="s">
        <v>3048</v>
      </c>
      <c r="K5741" s="26">
        <v>46156</v>
      </c>
      <c r="L5741" s="26">
        <v>45806</v>
      </c>
      <c r="M5741" s="26">
        <v>46167</v>
      </c>
      <c r="N5741" s="26">
        <v>46750</v>
      </c>
      <c r="O5741" s="24"/>
      <c r="P5741" s="24" t="s">
        <v>3069</v>
      </c>
      <c r="Q5741" s="24" t="s">
        <v>3070</v>
      </c>
      <c r="R5741" s="24" t="s">
        <v>650</v>
      </c>
    </row>
    <row r="5742" spans="1:18" ht="40.200000000000003">
      <c r="A5742" s="24">
        <v>5741</v>
      </c>
      <c r="B5742" s="24" t="s">
        <v>2905</v>
      </c>
      <c r="C5742" s="29">
        <v>202641065736</v>
      </c>
      <c r="D5742" s="24" t="s">
        <v>54</v>
      </c>
      <c r="E5742" s="24" t="s">
        <v>2906</v>
      </c>
      <c r="F5742" s="24" t="s">
        <v>3091</v>
      </c>
      <c r="G5742" s="24" t="s">
        <v>54</v>
      </c>
      <c r="H5742" s="25" t="s">
        <v>18745</v>
      </c>
      <c r="I5742" s="24" t="s">
        <v>3152</v>
      </c>
      <c r="J5742" s="24" t="s">
        <v>8446</v>
      </c>
      <c r="K5742" s="26">
        <v>46125</v>
      </c>
      <c r="L5742" s="26">
        <v>46167</v>
      </c>
      <c r="M5742" s="26">
        <v>46167</v>
      </c>
      <c r="N5742" s="26">
        <v>47112</v>
      </c>
      <c r="O5742" s="24"/>
      <c r="P5742" s="24" t="s">
        <v>3352</v>
      </c>
      <c r="Q5742" s="24" t="s">
        <v>3216</v>
      </c>
      <c r="R5742" s="24" t="s">
        <v>968</v>
      </c>
    </row>
    <row r="5743" spans="1:18" ht="40.200000000000003">
      <c r="A5743" s="24">
        <v>5742</v>
      </c>
      <c r="B5743" s="24" t="s">
        <v>2907</v>
      </c>
      <c r="C5743" s="29">
        <v>202611065758</v>
      </c>
      <c r="D5743" s="24" t="s">
        <v>54</v>
      </c>
      <c r="E5743" s="24" t="s">
        <v>2908</v>
      </c>
      <c r="F5743" s="24" t="s">
        <v>3091</v>
      </c>
      <c r="G5743" s="24" t="s">
        <v>54</v>
      </c>
      <c r="H5743" s="25" t="s">
        <v>18746</v>
      </c>
      <c r="I5743" s="24" t="s">
        <v>3152</v>
      </c>
      <c r="J5743" s="24" t="s">
        <v>3048</v>
      </c>
      <c r="K5743" s="26">
        <v>46125</v>
      </c>
      <c r="L5743" s="26">
        <v>46167</v>
      </c>
      <c r="M5743" s="26">
        <v>46167</v>
      </c>
      <c r="N5743" s="26">
        <v>47112</v>
      </c>
      <c r="O5743" s="24"/>
      <c r="P5743" s="24" t="s">
        <v>3239</v>
      </c>
      <c r="Q5743" s="24" t="s">
        <v>3240</v>
      </c>
      <c r="R5743" s="24" t="s">
        <v>968</v>
      </c>
    </row>
    <row r="5744" spans="1:18" ht="27">
      <c r="A5744" s="24">
        <v>5743</v>
      </c>
      <c r="B5744" s="24" t="s">
        <v>2909</v>
      </c>
      <c r="C5744" s="29">
        <v>202611066020</v>
      </c>
      <c r="D5744" s="24" t="s">
        <v>54</v>
      </c>
      <c r="E5744" s="24" t="s">
        <v>2910</v>
      </c>
      <c r="F5744" s="24" t="s">
        <v>3091</v>
      </c>
      <c r="G5744" s="24" t="s">
        <v>54</v>
      </c>
      <c r="H5744" s="25" t="s">
        <v>18747</v>
      </c>
      <c r="I5744" s="24" t="s">
        <v>3152</v>
      </c>
      <c r="J5744" s="24" t="s">
        <v>3048</v>
      </c>
      <c r="K5744" s="26">
        <v>46125</v>
      </c>
      <c r="L5744" s="26">
        <v>46167</v>
      </c>
      <c r="M5744" s="26">
        <v>46167</v>
      </c>
      <c r="N5744" s="26">
        <v>47112</v>
      </c>
      <c r="O5744" s="24"/>
      <c r="P5744" s="24" t="s">
        <v>3397</v>
      </c>
      <c r="Q5744" s="24" t="s">
        <v>3398</v>
      </c>
      <c r="R5744" s="24" t="s">
        <v>968</v>
      </c>
    </row>
    <row r="5745" spans="1:18" ht="53.4">
      <c r="A5745" s="24">
        <v>5744</v>
      </c>
      <c r="B5745" s="24" t="s">
        <v>2911</v>
      </c>
      <c r="C5745" s="29">
        <v>202641065869</v>
      </c>
      <c r="D5745" s="24" t="s">
        <v>85</v>
      </c>
      <c r="E5745" s="24" t="s">
        <v>2912</v>
      </c>
      <c r="F5745" s="24" t="s">
        <v>3045</v>
      </c>
      <c r="G5745" s="24" t="s">
        <v>3559</v>
      </c>
      <c r="H5745" s="25" t="s">
        <v>18748</v>
      </c>
      <c r="I5745" s="24" t="s">
        <v>23</v>
      </c>
      <c r="J5745" s="24" t="s">
        <v>3048</v>
      </c>
      <c r="K5745" s="26">
        <v>46126</v>
      </c>
      <c r="L5745" s="26">
        <v>46167</v>
      </c>
      <c r="M5745" s="26">
        <v>46167</v>
      </c>
      <c r="N5745" s="26">
        <v>47112</v>
      </c>
      <c r="O5745" s="24"/>
      <c r="P5745" s="24" t="s">
        <v>3114</v>
      </c>
      <c r="Q5745" s="24" t="s">
        <v>3094</v>
      </c>
      <c r="R5745" s="24" t="s">
        <v>974</v>
      </c>
    </row>
    <row r="5746" spans="1:18" ht="40.200000000000003">
      <c r="A5746" s="24">
        <v>5745</v>
      </c>
      <c r="B5746" s="24" t="s">
        <v>18749</v>
      </c>
      <c r="C5746" s="29">
        <v>202647065664</v>
      </c>
      <c r="D5746" s="24" t="s">
        <v>34</v>
      </c>
      <c r="E5746" s="24" t="s">
        <v>18750</v>
      </c>
      <c r="F5746" s="24" t="s">
        <v>3066</v>
      </c>
      <c r="G5746" s="24" t="s">
        <v>3067</v>
      </c>
      <c r="H5746" s="25" t="s">
        <v>18751</v>
      </c>
      <c r="I5746" s="24"/>
      <c r="J5746" s="24" t="s">
        <v>3048</v>
      </c>
      <c r="K5746" s="26">
        <v>46140</v>
      </c>
      <c r="L5746" s="26">
        <v>45261</v>
      </c>
      <c r="M5746" s="26">
        <v>46167</v>
      </c>
      <c r="N5746" s="24"/>
      <c r="O5746" s="26">
        <v>46167</v>
      </c>
      <c r="P5746" s="24" t="s">
        <v>3192</v>
      </c>
      <c r="Q5746" s="24" t="s">
        <v>3193</v>
      </c>
      <c r="R5746" s="24" t="s">
        <v>988</v>
      </c>
    </row>
    <row r="5747" spans="1:18" ht="53.4">
      <c r="A5747" s="24">
        <v>5746</v>
      </c>
      <c r="B5747" s="24" t="s">
        <v>18752</v>
      </c>
      <c r="C5747" s="29">
        <v>202617065675</v>
      </c>
      <c r="D5747" s="24" t="s">
        <v>34</v>
      </c>
      <c r="E5747" s="24" t="s">
        <v>18753</v>
      </c>
      <c r="F5747" s="24" t="s">
        <v>3066</v>
      </c>
      <c r="G5747" s="24" t="s">
        <v>3067</v>
      </c>
      <c r="H5747" s="25" t="s">
        <v>18754</v>
      </c>
      <c r="I5747" s="24"/>
      <c r="J5747" s="24" t="s">
        <v>3048</v>
      </c>
      <c r="K5747" s="26">
        <v>46155</v>
      </c>
      <c r="L5747" s="26">
        <v>45280</v>
      </c>
      <c r="M5747" s="26">
        <v>46167</v>
      </c>
      <c r="N5747" s="24"/>
      <c r="O5747" s="26">
        <v>46167</v>
      </c>
      <c r="P5747" s="24" t="s">
        <v>3294</v>
      </c>
      <c r="Q5747" s="24" t="s">
        <v>3295</v>
      </c>
      <c r="R5747" s="24" t="s">
        <v>988</v>
      </c>
    </row>
    <row r="5748" spans="1:18" ht="53.4">
      <c r="A5748" s="24">
        <v>5747</v>
      </c>
      <c r="B5748" s="24" t="s">
        <v>18755</v>
      </c>
      <c r="C5748" s="29">
        <v>202647065747</v>
      </c>
      <c r="D5748" s="24" t="s">
        <v>31</v>
      </c>
      <c r="E5748" s="24" t="s">
        <v>18756</v>
      </c>
      <c r="F5748" s="24" t="s">
        <v>3091</v>
      </c>
      <c r="G5748" s="24" t="s">
        <v>31</v>
      </c>
      <c r="H5748" s="25" t="s">
        <v>18757</v>
      </c>
      <c r="I5748" s="24"/>
      <c r="J5748" s="24" t="s">
        <v>3048</v>
      </c>
      <c r="K5748" s="26">
        <v>46161</v>
      </c>
      <c r="L5748" s="26">
        <v>46167</v>
      </c>
      <c r="M5748" s="26">
        <v>46167</v>
      </c>
      <c r="N5748" s="24"/>
      <c r="O5748" s="26">
        <v>46167</v>
      </c>
      <c r="P5748" s="24" t="s">
        <v>3093</v>
      </c>
      <c r="Q5748" s="24" t="s">
        <v>3094</v>
      </c>
      <c r="R5748" s="24" t="s">
        <v>988</v>
      </c>
    </row>
    <row r="5749" spans="1:18" ht="66.599999999999994">
      <c r="A5749" s="24">
        <v>5748</v>
      </c>
      <c r="B5749" s="24" t="s">
        <v>18758</v>
      </c>
      <c r="C5749" s="29">
        <v>202617065690</v>
      </c>
      <c r="D5749" s="24" t="s">
        <v>231</v>
      </c>
      <c r="E5749" s="24" t="s">
        <v>18759</v>
      </c>
      <c r="F5749" s="24" t="s">
        <v>3117</v>
      </c>
      <c r="G5749" s="24" t="s">
        <v>18760</v>
      </c>
      <c r="H5749" s="25" t="s">
        <v>18761</v>
      </c>
      <c r="I5749" s="24"/>
      <c r="J5749" s="24" t="s">
        <v>3048</v>
      </c>
      <c r="K5749" s="26">
        <v>46132</v>
      </c>
      <c r="L5749" s="26">
        <v>45225</v>
      </c>
      <c r="M5749" s="26">
        <v>46167</v>
      </c>
      <c r="N5749" s="24"/>
      <c r="O5749" s="26">
        <v>46167</v>
      </c>
      <c r="P5749" s="24" t="s">
        <v>3305</v>
      </c>
      <c r="Q5749" s="24" t="s">
        <v>3306</v>
      </c>
      <c r="R5749" s="24" t="s">
        <v>988</v>
      </c>
    </row>
    <row r="5750" spans="1:18" ht="40.200000000000003">
      <c r="A5750" s="24">
        <v>5749</v>
      </c>
      <c r="B5750" s="24" t="s">
        <v>18762</v>
      </c>
      <c r="C5750" s="29">
        <v>202644066341</v>
      </c>
      <c r="D5750" s="24" t="s">
        <v>39</v>
      </c>
      <c r="E5750" s="24" t="s">
        <v>18763</v>
      </c>
      <c r="F5750" s="24" t="s">
        <v>3165</v>
      </c>
      <c r="G5750" s="24" t="s">
        <v>3166</v>
      </c>
      <c r="H5750" s="25" t="s">
        <v>18764</v>
      </c>
      <c r="I5750" s="24"/>
      <c r="J5750" s="24" t="s">
        <v>3048</v>
      </c>
      <c r="K5750" s="26">
        <v>46150</v>
      </c>
      <c r="L5750" s="26">
        <v>45806</v>
      </c>
      <c r="M5750" s="26">
        <v>46168</v>
      </c>
      <c r="N5750" s="24"/>
      <c r="O5750" s="26">
        <v>46168</v>
      </c>
      <c r="P5750" s="24" t="s">
        <v>3278</v>
      </c>
      <c r="Q5750" s="24" t="s">
        <v>3279</v>
      </c>
      <c r="R5750" s="24" t="s">
        <v>988</v>
      </c>
    </row>
    <row r="5751" spans="1:18" ht="27">
      <c r="A5751" s="24">
        <v>5750</v>
      </c>
      <c r="B5751" s="24" t="s">
        <v>18765</v>
      </c>
      <c r="C5751" s="29">
        <v>202644066400</v>
      </c>
      <c r="D5751" s="24" t="s">
        <v>39</v>
      </c>
      <c r="E5751" s="24" t="s">
        <v>18766</v>
      </c>
      <c r="F5751" s="24" t="s">
        <v>3165</v>
      </c>
      <c r="G5751" s="24" t="s">
        <v>3166</v>
      </c>
      <c r="H5751" s="25" t="s">
        <v>18767</v>
      </c>
      <c r="I5751" s="24"/>
      <c r="J5751" s="24" t="s">
        <v>3048</v>
      </c>
      <c r="K5751" s="26">
        <v>46164</v>
      </c>
      <c r="L5751" s="26">
        <v>45835</v>
      </c>
      <c r="M5751" s="26">
        <v>46168</v>
      </c>
      <c r="N5751" s="24"/>
      <c r="O5751" s="26">
        <v>46168</v>
      </c>
      <c r="P5751" s="24" t="s">
        <v>3278</v>
      </c>
      <c r="Q5751" s="24" t="s">
        <v>3279</v>
      </c>
      <c r="R5751" s="24" t="s">
        <v>988</v>
      </c>
    </row>
    <row r="5752" spans="1:18" ht="40.200000000000003">
      <c r="A5752" s="24">
        <v>5751</v>
      </c>
      <c r="B5752" s="24" t="s">
        <v>18768</v>
      </c>
      <c r="C5752" s="29">
        <v>202647066142</v>
      </c>
      <c r="D5752" s="24" t="s">
        <v>326</v>
      </c>
      <c r="E5752" s="24" t="s">
        <v>18769</v>
      </c>
      <c r="F5752" s="24" t="s">
        <v>3342</v>
      </c>
      <c r="G5752" s="24" t="s">
        <v>18770</v>
      </c>
      <c r="H5752" s="25" t="s">
        <v>18771</v>
      </c>
      <c r="I5752" s="24"/>
      <c r="J5752" s="24" t="s">
        <v>3048</v>
      </c>
      <c r="K5752" s="26">
        <v>46149</v>
      </c>
      <c r="L5752" s="26">
        <v>45231</v>
      </c>
      <c r="M5752" s="26">
        <v>46168</v>
      </c>
      <c r="N5752" s="24"/>
      <c r="O5752" s="26">
        <v>46168</v>
      </c>
      <c r="P5752" s="24" t="s">
        <v>3228</v>
      </c>
      <c r="Q5752" s="24" t="s">
        <v>3229</v>
      </c>
      <c r="R5752" s="24" t="s">
        <v>988</v>
      </c>
    </row>
    <row r="5753" spans="1:18" ht="66.599999999999994">
      <c r="A5753" s="24">
        <v>5752</v>
      </c>
      <c r="B5753" s="24" t="s">
        <v>2917</v>
      </c>
      <c r="C5753" s="29">
        <v>202611066345</v>
      </c>
      <c r="D5753" s="24" t="s">
        <v>33</v>
      </c>
      <c r="E5753" s="24" t="s">
        <v>2918</v>
      </c>
      <c r="F5753" s="24" t="s">
        <v>3052</v>
      </c>
      <c r="G5753" s="24" t="s">
        <v>3319</v>
      </c>
      <c r="H5753" s="25" t="s">
        <v>18772</v>
      </c>
      <c r="I5753" s="24" t="s">
        <v>3152</v>
      </c>
      <c r="J5753" s="24" t="s">
        <v>3048</v>
      </c>
      <c r="K5753" s="26">
        <v>46164</v>
      </c>
      <c r="L5753" s="26">
        <v>46168</v>
      </c>
      <c r="M5753" s="26">
        <v>46168</v>
      </c>
      <c r="N5753" s="26">
        <v>47113</v>
      </c>
      <c r="O5753" s="24"/>
      <c r="P5753" s="24" t="s">
        <v>3141</v>
      </c>
      <c r="Q5753" s="24" t="s">
        <v>3142</v>
      </c>
      <c r="R5753" s="24" t="s">
        <v>968</v>
      </c>
    </row>
    <row r="5754" spans="1:18" ht="27">
      <c r="A5754" s="24">
        <v>5753</v>
      </c>
      <c r="B5754" s="24" t="s">
        <v>18773</v>
      </c>
      <c r="C5754" s="29">
        <v>202617066374</v>
      </c>
      <c r="D5754" s="24" t="s">
        <v>170</v>
      </c>
      <c r="E5754" s="24" t="s">
        <v>18774</v>
      </c>
      <c r="F5754" s="24" t="s">
        <v>3312</v>
      </c>
      <c r="G5754" s="24" t="s">
        <v>6499</v>
      </c>
      <c r="H5754" s="25" t="s">
        <v>18775</v>
      </c>
      <c r="I5754" s="24"/>
      <c r="J5754" s="24" t="s">
        <v>3048</v>
      </c>
      <c r="K5754" s="26">
        <v>46162</v>
      </c>
      <c r="L5754" s="26">
        <v>45268</v>
      </c>
      <c r="M5754" s="26">
        <v>46168</v>
      </c>
      <c r="N5754" s="24"/>
      <c r="O5754" s="26">
        <v>46168</v>
      </c>
      <c r="P5754" s="24" t="s">
        <v>3135</v>
      </c>
      <c r="Q5754" s="24" t="s">
        <v>3136</v>
      </c>
      <c r="R5754" s="24" t="s">
        <v>988</v>
      </c>
    </row>
    <row r="5755" spans="1:18" ht="40.200000000000003">
      <c r="A5755" s="24">
        <v>5754</v>
      </c>
      <c r="B5755" s="24" t="s">
        <v>2921</v>
      </c>
      <c r="C5755" s="29">
        <v>202641066356</v>
      </c>
      <c r="D5755" s="24" t="s">
        <v>40</v>
      </c>
      <c r="E5755" s="24" t="s">
        <v>2922</v>
      </c>
      <c r="F5755" s="24" t="s">
        <v>3091</v>
      </c>
      <c r="G5755" s="24" t="s">
        <v>7514</v>
      </c>
      <c r="H5755" s="25" t="s">
        <v>18776</v>
      </c>
      <c r="I5755" s="24" t="s">
        <v>3152</v>
      </c>
      <c r="J5755" s="24" t="s">
        <v>3048</v>
      </c>
      <c r="K5755" s="26">
        <v>46164</v>
      </c>
      <c r="L5755" s="26">
        <v>46168</v>
      </c>
      <c r="M5755" s="26">
        <v>46168</v>
      </c>
      <c r="N5755" s="26">
        <v>47113</v>
      </c>
      <c r="O5755" s="24"/>
      <c r="P5755" s="24" t="s">
        <v>3098</v>
      </c>
      <c r="Q5755" s="24" t="s">
        <v>3099</v>
      </c>
      <c r="R5755" s="24" t="s">
        <v>968</v>
      </c>
    </row>
    <row r="5756" spans="1:18" ht="53.4">
      <c r="A5756" s="24">
        <v>5755</v>
      </c>
      <c r="B5756" s="24" t="s">
        <v>2915</v>
      </c>
      <c r="C5756" s="29">
        <v>202641066370</v>
      </c>
      <c r="D5756" s="24" t="s">
        <v>151</v>
      </c>
      <c r="E5756" s="24" t="s">
        <v>2916</v>
      </c>
      <c r="F5756" s="24" t="s">
        <v>3052</v>
      </c>
      <c r="G5756" s="24" t="s">
        <v>18777</v>
      </c>
      <c r="H5756" s="25" t="s">
        <v>18778</v>
      </c>
      <c r="I5756" s="24" t="s">
        <v>3152</v>
      </c>
      <c r="J5756" s="24" t="s">
        <v>3048</v>
      </c>
      <c r="K5756" s="26">
        <v>46094</v>
      </c>
      <c r="L5756" s="26">
        <v>46168</v>
      </c>
      <c r="M5756" s="26">
        <v>46168</v>
      </c>
      <c r="N5756" s="26">
        <v>47113</v>
      </c>
      <c r="O5756" s="24"/>
      <c r="P5756" s="24" t="s">
        <v>3079</v>
      </c>
      <c r="Q5756" s="24" t="s">
        <v>3080</v>
      </c>
      <c r="R5756" s="24" t="s">
        <v>968</v>
      </c>
    </row>
    <row r="5757" spans="1:18" ht="40.200000000000003">
      <c r="A5757" s="24">
        <v>5756</v>
      </c>
      <c r="B5757" s="24" t="s">
        <v>18779</v>
      </c>
      <c r="C5757" s="29">
        <v>202617066418</v>
      </c>
      <c r="D5757" s="24" t="s">
        <v>48</v>
      </c>
      <c r="E5757" s="24" t="s">
        <v>18780</v>
      </c>
      <c r="F5757" s="24" t="s">
        <v>3066</v>
      </c>
      <c r="G5757" s="24" t="s">
        <v>3319</v>
      </c>
      <c r="H5757" s="25" t="s">
        <v>18781</v>
      </c>
      <c r="I5757" s="24"/>
      <c r="J5757" s="24" t="s">
        <v>3048</v>
      </c>
      <c r="K5757" s="26">
        <v>46120</v>
      </c>
      <c r="L5757" s="26">
        <v>45243</v>
      </c>
      <c r="M5757" s="26">
        <v>46168</v>
      </c>
      <c r="N5757" s="24"/>
      <c r="O5757" s="26">
        <v>46168</v>
      </c>
      <c r="P5757" s="24" t="s">
        <v>3289</v>
      </c>
      <c r="Q5757" s="24" t="s">
        <v>3290</v>
      </c>
      <c r="R5757" s="24" t="s">
        <v>988</v>
      </c>
    </row>
    <row r="5758" spans="1:18" ht="53.4">
      <c r="A5758" s="24">
        <v>5757</v>
      </c>
      <c r="B5758" s="24" t="s">
        <v>18782</v>
      </c>
      <c r="C5758" s="29">
        <v>202617066358</v>
      </c>
      <c r="D5758" s="24" t="s">
        <v>53</v>
      </c>
      <c r="E5758" s="24" t="s">
        <v>18783</v>
      </c>
      <c r="F5758" s="24" t="s">
        <v>3066</v>
      </c>
      <c r="G5758" s="24" t="s">
        <v>3067</v>
      </c>
      <c r="H5758" s="25" t="s">
        <v>18784</v>
      </c>
      <c r="I5758" s="24"/>
      <c r="J5758" s="24" t="s">
        <v>3048</v>
      </c>
      <c r="K5758" s="26">
        <v>46142</v>
      </c>
      <c r="L5758" s="26">
        <v>45436</v>
      </c>
      <c r="M5758" s="26">
        <v>46168</v>
      </c>
      <c r="N5758" s="24"/>
      <c r="O5758" s="26">
        <v>46168</v>
      </c>
      <c r="P5758" s="24" t="s">
        <v>3069</v>
      </c>
      <c r="Q5758" s="24" t="s">
        <v>3070</v>
      </c>
      <c r="R5758" s="24" t="s">
        <v>988</v>
      </c>
    </row>
    <row r="5759" spans="1:18" ht="40.200000000000003">
      <c r="A5759" s="24">
        <v>5758</v>
      </c>
      <c r="B5759" s="24" t="s">
        <v>18785</v>
      </c>
      <c r="C5759" s="29">
        <v>202617066289</v>
      </c>
      <c r="D5759" s="24" t="s">
        <v>35</v>
      </c>
      <c r="E5759" s="24" t="s">
        <v>649</v>
      </c>
      <c r="F5759" s="24" t="s">
        <v>3091</v>
      </c>
      <c r="G5759" s="24" t="s">
        <v>3213</v>
      </c>
      <c r="H5759" s="25" t="s">
        <v>18786</v>
      </c>
      <c r="I5759" s="24"/>
      <c r="J5759" s="24" t="s">
        <v>3048</v>
      </c>
      <c r="K5759" s="26">
        <v>46163</v>
      </c>
      <c r="L5759" s="26">
        <v>45226</v>
      </c>
      <c r="M5759" s="26">
        <v>46168</v>
      </c>
      <c r="N5759" s="24"/>
      <c r="O5759" s="26">
        <v>46168</v>
      </c>
      <c r="P5759" s="24" t="s">
        <v>3049</v>
      </c>
      <c r="Q5759" s="24" t="s">
        <v>3050</v>
      </c>
      <c r="R5759" s="24" t="s">
        <v>988</v>
      </c>
    </row>
    <row r="5760" spans="1:18" ht="40.200000000000003">
      <c r="A5760" s="24">
        <v>5759</v>
      </c>
      <c r="B5760" s="24" t="s">
        <v>2919</v>
      </c>
      <c r="C5760" s="29">
        <v>202641066368</v>
      </c>
      <c r="D5760" s="24" t="s">
        <v>44</v>
      </c>
      <c r="E5760" s="24" t="s">
        <v>2920</v>
      </c>
      <c r="F5760" s="24" t="s">
        <v>3052</v>
      </c>
      <c r="G5760" s="24" t="s">
        <v>3408</v>
      </c>
      <c r="H5760" s="25" t="s">
        <v>18787</v>
      </c>
      <c r="I5760" s="24" t="s">
        <v>3152</v>
      </c>
      <c r="J5760" s="24" t="s">
        <v>3334</v>
      </c>
      <c r="K5760" s="26">
        <v>46113</v>
      </c>
      <c r="L5760" s="26">
        <v>46168</v>
      </c>
      <c r="M5760" s="26">
        <v>46168</v>
      </c>
      <c r="N5760" s="26">
        <v>47113</v>
      </c>
      <c r="O5760" s="24"/>
      <c r="P5760" s="24" t="s">
        <v>3410</v>
      </c>
      <c r="Q5760" s="24" t="s">
        <v>3150</v>
      </c>
      <c r="R5760" s="24" t="s">
        <v>968</v>
      </c>
    </row>
    <row r="5761" spans="1:18" ht="40.200000000000003">
      <c r="A5761" s="24">
        <v>5760</v>
      </c>
      <c r="B5761" s="24" t="s">
        <v>18788</v>
      </c>
      <c r="C5761" s="29">
        <v>202617066147</v>
      </c>
      <c r="D5761" s="24" t="s">
        <v>49</v>
      </c>
      <c r="E5761" s="24" t="s">
        <v>18789</v>
      </c>
      <c r="F5761" s="24" t="s">
        <v>3066</v>
      </c>
      <c r="G5761" s="24" t="s">
        <v>3067</v>
      </c>
      <c r="H5761" s="25" t="s">
        <v>18790</v>
      </c>
      <c r="I5761" s="24"/>
      <c r="J5761" s="24" t="s">
        <v>3048</v>
      </c>
      <c r="K5761" s="26">
        <v>46091</v>
      </c>
      <c r="L5761" s="26">
        <v>45474</v>
      </c>
      <c r="M5761" s="26">
        <v>46168</v>
      </c>
      <c r="N5761" s="24"/>
      <c r="O5761" s="26">
        <v>46168</v>
      </c>
      <c r="P5761" s="24" t="s">
        <v>3204</v>
      </c>
      <c r="Q5761" s="24" t="s">
        <v>3205</v>
      </c>
      <c r="R5761" s="24" t="s">
        <v>988</v>
      </c>
    </row>
    <row r="5762" spans="1:18" ht="53.4">
      <c r="A5762" s="24">
        <v>5761</v>
      </c>
      <c r="B5762" s="24" t="s">
        <v>18791</v>
      </c>
      <c r="C5762" s="29">
        <v>202647066401</v>
      </c>
      <c r="D5762" s="24" t="s">
        <v>55</v>
      </c>
      <c r="E5762" s="24" t="s">
        <v>18792</v>
      </c>
      <c r="F5762" s="24" t="s">
        <v>3091</v>
      </c>
      <c r="G5762" s="24" t="s">
        <v>192</v>
      </c>
      <c r="H5762" s="25" t="s">
        <v>18793</v>
      </c>
      <c r="I5762" s="24"/>
      <c r="J5762" s="24" t="s">
        <v>3048</v>
      </c>
      <c r="K5762" s="26">
        <v>46146</v>
      </c>
      <c r="L5762" s="26">
        <v>45231</v>
      </c>
      <c r="M5762" s="26">
        <v>46168</v>
      </c>
      <c r="N5762" s="24"/>
      <c r="O5762" s="26">
        <v>46168</v>
      </c>
      <c r="P5762" s="24" t="s">
        <v>3893</v>
      </c>
      <c r="Q5762" s="24" t="s">
        <v>3894</v>
      </c>
      <c r="R5762" s="24" t="s">
        <v>988</v>
      </c>
    </row>
    <row r="5763" spans="1:18" ht="27">
      <c r="A5763" s="24">
        <v>5762</v>
      </c>
      <c r="B5763" s="24" t="s">
        <v>2913</v>
      </c>
      <c r="C5763" s="29">
        <v>202611066265</v>
      </c>
      <c r="D5763" s="24" t="s">
        <v>212</v>
      </c>
      <c r="E5763" s="24" t="s">
        <v>2914</v>
      </c>
      <c r="F5763" s="24" t="s">
        <v>3091</v>
      </c>
      <c r="G5763" s="24" t="s">
        <v>4884</v>
      </c>
      <c r="H5763" s="25" t="s">
        <v>18794</v>
      </c>
      <c r="I5763" s="24" t="s">
        <v>3152</v>
      </c>
      <c r="J5763" s="24" t="s">
        <v>3048</v>
      </c>
      <c r="K5763" s="26">
        <v>46168</v>
      </c>
      <c r="L5763" s="26">
        <v>46168</v>
      </c>
      <c r="M5763" s="26">
        <v>46168</v>
      </c>
      <c r="N5763" s="26">
        <v>47113</v>
      </c>
      <c r="O5763" s="24"/>
      <c r="P5763" s="24" t="s">
        <v>3289</v>
      </c>
      <c r="Q5763" s="24" t="s">
        <v>3290</v>
      </c>
      <c r="R5763" s="24" t="s">
        <v>968</v>
      </c>
    </row>
    <row r="5764" spans="1:18" ht="27">
      <c r="A5764" s="24">
        <v>5763</v>
      </c>
      <c r="B5764" s="24" t="s">
        <v>18795</v>
      </c>
      <c r="C5764" s="29">
        <v>202617066062</v>
      </c>
      <c r="D5764" s="24" t="s">
        <v>32</v>
      </c>
      <c r="E5764" s="24" t="s">
        <v>18796</v>
      </c>
      <c r="F5764" s="24" t="s">
        <v>3066</v>
      </c>
      <c r="G5764" s="24" t="s">
        <v>3067</v>
      </c>
      <c r="H5764" s="25" t="s">
        <v>18797</v>
      </c>
      <c r="I5764" s="24"/>
      <c r="J5764" s="24" t="s">
        <v>3048</v>
      </c>
      <c r="K5764" s="26">
        <v>46139</v>
      </c>
      <c r="L5764" s="26">
        <v>45385</v>
      </c>
      <c r="M5764" s="26">
        <v>46168</v>
      </c>
      <c r="N5764" s="24"/>
      <c r="O5764" s="26">
        <v>46168</v>
      </c>
      <c r="P5764" s="24" t="s">
        <v>3204</v>
      </c>
      <c r="Q5764" s="24" t="s">
        <v>3205</v>
      </c>
      <c r="R5764" s="24" t="s">
        <v>988</v>
      </c>
    </row>
    <row r="5765" spans="1:18" ht="40.200000000000003">
      <c r="A5765" s="24">
        <v>5764</v>
      </c>
      <c r="B5765" s="24" t="s">
        <v>18798</v>
      </c>
      <c r="C5765" s="29">
        <v>202647066352</v>
      </c>
      <c r="D5765" s="24" t="s">
        <v>288</v>
      </c>
      <c r="E5765" s="24" t="s">
        <v>18799</v>
      </c>
      <c r="F5765" s="24" t="s">
        <v>4009</v>
      </c>
      <c r="G5765" s="24" t="s">
        <v>18800</v>
      </c>
      <c r="H5765" s="25" t="s">
        <v>18801</v>
      </c>
      <c r="I5765" s="24"/>
      <c r="J5765" s="24" t="s">
        <v>3048</v>
      </c>
      <c r="K5765" s="26">
        <v>46153</v>
      </c>
      <c r="L5765" s="26">
        <v>45243</v>
      </c>
      <c r="M5765" s="26">
        <v>46168</v>
      </c>
      <c r="N5765" s="24"/>
      <c r="O5765" s="26">
        <v>46168</v>
      </c>
      <c r="P5765" s="24" t="s">
        <v>3414</v>
      </c>
      <c r="Q5765" s="24" t="s">
        <v>3415</v>
      </c>
      <c r="R5765" s="24" t="s">
        <v>988</v>
      </c>
    </row>
    <row r="5766" spans="1:18" ht="27">
      <c r="A5766" s="24">
        <v>5765</v>
      </c>
      <c r="B5766" s="24" t="s">
        <v>18802</v>
      </c>
      <c r="C5766" s="29">
        <v>202641066057</v>
      </c>
      <c r="D5766" s="24" t="s">
        <v>60</v>
      </c>
      <c r="E5766" s="24" t="s">
        <v>18803</v>
      </c>
      <c r="F5766" s="24" t="s">
        <v>3059</v>
      </c>
      <c r="G5766" s="24" t="s">
        <v>4375</v>
      </c>
      <c r="H5766" s="25" t="s">
        <v>18804</v>
      </c>
      <c r="I5766" s="24" t="s">
        <v>23</v>
      </c>
      <c r="J5766" s="24" t="s">
        <v>3048</v>
      </c>
      <c r="K5766" s="26">
        <v>46162</v>
      </c>
      <c r="L5766" s="26">
        <v>46168</v>
      </c>
      <c r="M5766" s="26">
        <v>46168</v>
      </c>
      <c r="N5766" s="24"/>
      <c r="O5766" s="26">
        <v>46168</v>
      </c>
      <c r="P5766" s="24" t="s">
        <v>3893</v>
      </c>
      <c r="Q5766" s="24" t="s">
        <v>3894</v>
      </c>
      <c r="R5766" s="24" t="s">
        <v>988</v>
      </c>
    </row>
    <row r="5767" spans="1:18" ht="40.200000000000003">
      <c r="A5767" s="24">
        <v>5766</v>
      </c>
      <c r="B5767" s="24" t="s">
        <v>18805</v>
      </c>
      <c r="C5767" s="29">
        <v>202647066344</v>
      </c>
      <c r="D5767" s="24" t="s">
        <v>114</v>
      </c>
      <c r="E5767" s="24" t="s">
        <v>18806</v>
      </c>
      <c r="F5767" s="24" t="s">
        <v>3177</v>
      </c>
      <c r="G5767" s="24" t="s">
        <v>18159</v>
      </c>
      <c r="H5767" s="25" t="s">
        <v>18807</v>
      </c>
      <c r="I5767" s="24"/>
      <c r="J5767" s="24" t="s">
        <v>3334</v>
      </c>
      <c r="K5767" s="26">
        <v>46155</v>
      </c>
      <c r="L5767" s="26">
        <v>45201</v>
      </c>
      <c r="M5767" s="26">
        <v>46168</v>
      </c>
      <c r="N5767" s="24"/>
      <c r="O5767" s="26">
        <v>46169</v>
      </c>
      <c r="P5767" s="24" t="s">
        <v>8184</v>
      </c>
      <c r="Q5767" s="24" t="s">
        <v>5147</v>
      </c>
      <c r="R5767" s="24" t="s">
        <v>988</v>
      </c>
    </row>
    <row r="5768" spans="1:18" ht="53.4">
      <c r="A5768" s="24">
        <v>5767</v>
      </c>
      <c r="B5768" s="24" t="s">
        <v>18808</v>
      </c>
      <c r="C5768" s="29">
        <v>202647066058</v>
      </c>
      <c r="D5768" s="24" t="s">
        <v>31</v>
      </c>
      <c r="E5768" s="24" t="s">
        <v>18809</v>
      </c>
      <c r="F5768" s="24" t="s">
        <v>3091</v>
      </c>
      <c r="G5768" s="24" t="s">
        <v>31</v>
      </c>
      <c r="H5768" s="25" t="s">
        <v>18810</v>
      </c>
      <c r="I5768" s="24"/>
      <c r="J5768" s="24" t="s">
        <v>3048</v>
      </c>
      <c r="K5768" s="26">
        <v>46161</v>
      </c>
      <c r="L5768" s="26">
        <v>46168</v>
      </c>
      <c r="M5768" s="26">
        <v>46168</v>
      </c>
      <c r="N5768" s="24"/>
      <c r="O5768" s="26">
        <v>46168</v>
      </c>
      <c r="P5768" s="24" t="s">
        <v>3272</v>
      </c>
      <c r="Q5768" s="24" t="s">
        <v>3273</v>
      </c>
      <c r="R5768" s="24" t="s">
        <v>988</v>
      </c>
    </row>
    <row r="5769" spans="1:18" ht="40.200000000000003">
      <c r="A5769" s="24">
        <v>5768</v>
      </c>
      <c r="B5769" s="24" t="s">
        <v>18811</v>
      </c>
      <c r="C5769" s="29">
        <v>202647066143</v>
      </c>
      <c r="D5769" s="24" t="s">
        <v>31</v>
      </c>
      <c r="E5769" s="24" t="s">
        <v>18812</v>
      </c>
      <c r="F5769" s="24" t="s">
        <v>3091</v>
      </c>
      <c r="G5769" s="24" t="s">
        <v>31</v>
      </c>
      <c r="H5769" s="25" t="s">
        <v>18813</v>
      </c>
      <c r="I5769" s="24"/>
      <c r="J5769" s="24" t="s">
        <v>3048</v>
      </c>
      <c r="K5769" s="26">
        <v>46161</v>
      </c>
      <c r="L5769" s="26">
        <v>46168</v>
      </c>
      <c r="M5769" s="26">
        <v>46168</v>
      </c>
      <c r="N5769" s="24"/>
      <c r="O5769" s="26">
        <v>46168</v>
      </c>
      <c r="P5769" s="24" t="s">
        <v>3908</v>
      </c>
      <c r="Q5769" s="24" t="s">
        <v>3193</v>
      </c>
      <c r="R5769" s="24" t="s">
        <v>988</v>
      </c>
    </row>
    <row r="5770" spans="1:18" ht="40.200000000000003">
      <c r="A5770" s="24">
        <v>5769</v>
      </c>
      <c r="B5770" s="24" t="s">
        <v>18814</v>
      </c>
      <c r="C5770" s="29">
        <v>202647066137</v>
      </c>
      <c r="D5770" s="24" t="s">
        <v>31</v>
      </c>
      <c r="E5770" s="24" t="s">
        <v>18815</v>
      </c>
      <c r="F5770" s="24" t="s">
        <v>3091</v>
      </c>
      <c r="G5770" s="24" t="s">
        <v>31</v>
      </c>
      <c r="H5770" s="25" t="s">
        <v>18816</v>
      </c>
      <c r="I5770" s="24"/>
      <c r="J5770" s="24" t="s">
        <v>3048</v>
      </c>
      <c r="K5770" s="26">
        <v>46162</v>
      </c>
      <c r="L5770" s="26">
        <v>45322</v>
      </c>
      <c r="M5770" s="26">
        <v>46168</v>
      </c>
      <c r="N5770" s="24"/>
      <c r="O5770" s="26">
        <v>46168</v>
      </c>
      <c r="P5770" s="24" t="s">
        <v>3352</v>
      </c>
      <c r="Q5770" s="24" t="s">
        <v>3216</v>
      </c>
      <c r="R5770" s="24" t="s">
        <v>988</v>
      </c>
    </row>
    <row r="5771" spans="1:18" ht="53.4">
      <c r="A5771" s="24">
        <v>5770</v>
      </c>
      <c r="B5771" s="24" t="s">
        <v>18817</v>
      </c>
      <c r="C5771" s="29">
        <v>202647066422</v>
      </c>
      <c r="D5771" s="24" t="s">
        <v>31</v>
      </c>
      <c r="E5771" s="24" t="s">
        <v>18818</v>
      </c>
      <c r="F5771" s="24" t="s">
        <v>3091</v>
      </c>
      <c r="G5771" s="24" t="s">
        <v>31</v>
      </c>
      <c r="H5771" s="25" t="s">
        <v>18819</v>
      </c>
      <c r="I5771" s="24"/>
      <c r="J5771" s="24" t="s">
        <v>3048</v>
      </c>
      <c r="K5771" s="26">
        <v>46162</v>
      </c>
      <c r="L5771" s="26">
        <v>46168</v>
      </c>
      <c r="M5771" s="26">
        <v>46168</v>
      </c>
      <c r="N5771" s="24"/>
      <c r="O5771" s="26">
        <v>46168</v>
      </c>
      <c r="P5771" s="24" t="s">
        <v>3215</v>
      </c>
      <c r="Q5771" s="24" t="s">
        <v>3216</v>
      </c>
      <c r="R5771" s="24" t="s">
        <v>988</v>
      </c>
    </row>
    <row r="5772" spans="1:18" ht="40.200000000000003">
      <c r="A5772" s="24">
        <v>5771</v>
      </c>
      <c r="B5772" s="24" t="s">
        <v>18820</v>
      </c>
      <c r="C5772" s="29">
        <v>202647066056</v>
      </c>
      <c r="D5772" s="24" t="s">
        <v>31</v>
      </c>
      <c r="E5772" s="24" t="s">
        <v>18821</v>
      </c>
      <c r="F5772" s="24" t="s">
        <v>3091</v>
      </c>
      <c r="G5772" s="24" t="s">
        <v>31</v>
      </c>
      <c r="H5772" s="25" t="s">
        <v>18822</v>
      </c>
      <c r="I5772" s="24"/>
      <c r="J5772" s="24" t="s">
        <v>3048</v>
      </c>
      <c r="K5772" s="26">
        <v>46162</v>
      </c>
      <c r="L5772" s="26">
        <v>45322</v>
      </c>
      <c r="M5772" s="26">
        <v>46168</v>
      </c>
      <c r="N5772" s="24"/>
      <c r="O5772" s="26">
        <v>46168</v>
      </c>
      <c r="P5772" s="24" t="s">
        <v>3093</v>
      </c>
      <c r="Q5772" s="24" t="s">
        <v>3094</v>
      </c>
      <c r="R5772" s="24" t="s">
        <v>988</v>
      </c>
    </row>
    <row r="5773" spans="1:18" ht="40.200000000000003">
      <c r="A5773" s="24">
        <v>5772</v>
      </c>
      <c r="B5773" s="24" t="s">
        <v>18823</v>
      </c>
      <c r="C5773" s="29">
        <v>202647066275</v>
      </c>
      <c r="D5773" s="24" t="s">
        <v>31</v>
      </c>
      <c r="E5773" s="24" t="s">
        <v>18824</v>
      </c>
      <c r="F5773" s="24" t="s">
        <v>3091</v>
      </c>
      <c r="G5773" s="24" t="s">
        <v>31</v>
      </c>
      <c r="H5773" s="25" t="s">
        <v>18825</v>
      </c>
      <c r="I5773" s="24"/>
      <c r="J5773" s="24" t="s">
        <v>3048</v>
      </c>
      <c r="K5773" s="26">
        <v>46161</v>
      </c>
      <c r="L5773" s="26">
        <v>46168</v>
      </c>
      <c r="M5773" s="26">
        <v>46168</v>
      </c>
      <c r="N5773" s="24"/>
      <c r="O5773" s="26">
        <v>46168</v>
      </c>
      <c r="P5773" s="24" t="s">
        <v>3908</v>
      </c>
      <c r="Q5773" s="24" t="s">
        <v>3193</v>
      </c>
      <c r="R5773" s="24" t="s">
        <v>988</v>
      </c>
    </row>
    <row r="5774" spans="1:18" ht="40.200000000000003">
      <c r="A5774" s="24">
        <v>5773</v>
      </c>
      <c r="B5774" s="24" t="s">
        <v>18826</v>
      </c>
      <c r="C5774" s="29">
        <v>202647066320</v>
      </c>
      <c r="D5774" s="24" t="s">
        <v>31</v>
      </c>
      <c r="E5774" s="24" t="s">
        <v>18827</v>
      </c>
      <c r="F5774" s="24" t="s">
        <v>3091</v>
      </c>
      <c r="G5774" s="24" t="s">
        <v>31</v>
      </c>
      <c r="H5774" s="25" t="s">
        <v>18828</v>
      </c>
      <c r="I5774" s="24"/>
      <c r="J5774" s="24" t="s">
        <v>3048</v>
      </c>
      <c r="K5774" s="26">
        <v>46161</v>
      </c>
      <c r="L5774" s="26">
        <v>46168</v>
      </c>
      <c r="M5774" s="26">
        <v>46168</v>
      </c>
      <c r="N5774" s="24"/>
      <c r="O5774" s="26">
        <v>46168</v>
      </c>
      <c r="P5774" s="24" t="s">
        <v>3098</v>
      </c>
      <c r="Q5774" s="24" t="s">
        <v>3099</v>
      </c>
      <c r="R5774" s="24" t="s">
        <v>988</v>
      </c>
    </row>
    <row r="5775" spans="1:18" ht="66.599999999999994">
      <c r="A5775" s="24">
        <v>5774</v>
      </c>
      <c r="B5775" s="24" t="s">
        <v>18829</v>
      </c>
      <c r="C5775" s="29">
        <v>202647066363</v>
      </c>
      <c r="D5775" s="24" t="s">
        <v>31</v>
      </c>
      <c r="E5775" s="24" t="s">
        <v>18830</v>
      </c>
      <c r="F5775" s="24" t="s">
        <v>3091</v>
      </c>
      <c r="G5775" s="24" t="s">
        <v>31</v>
      </c>
      <c r="H5775" s="25" t="s">
        <v>18831</v>
      </c>
      <c r="I5775" s="24"/>
      <c r="J5775" s="24" t="s">
        <v>3048</v>
      </c>
      <c r="K5775" s="26">
        <v>46163</v>
      </c>
      <c r="L5775" s="26">
        <v>46168</v>
      </c>
      <c r="M5775" s="26">
        <v>46168</v>
      </c>
      <c r="N5775" s="24"/>
      <c r="O5775" s="26">
        <v>46168</v>
      </c>
      <c r="P5775" s="24" t="s">
        <v>4022</v>
      </c>
      <c r="Q5775" s="24" t="s">
        <v>3104</v>
      </c>
      <c r="R5775" s="24" t="s">
        <v>988</v>
      </c>
    </row>
    <row r="5776" spans="1:18" ht="40.200000000000003">
      <c r="A5776" s="24">
        <v>5775</v>
      </c>
      <c r="B5776" s="24" t="s">
        <v>18832</v>
      </c>
      <c r="C5776" s="29">
        <v>202617066342</v>
      </c>
      <c r="D5776" s="24" t="s">
        <v>34</v>
      </c>
      <c r="E5776" s="24" t="s">
        <v>18833</v>
      </c>
      <c r="F5776" s="24" t="s">
        <v>3066</v>
      </c>
      <c r="G5776" s="24" t="s">
        <v>3067</v>
      </c>
      <c r="H5776" s="25" t="s">
        <v>18834</v>
      </c>
      <c r="I5776" s="24"/>
      <c r="J5776" s="24" t="s">
        <v>3048</v>
      </c>
      <c r="K5776" s="26">
        <v>46156</v>
      </c>
      <c r="L5776" s="26">
        <v>45384</v>
      </c>
      <c r="M5776" s="26">
        <v>46168</v>
      </c>
      <c r="N5776" s="24"/>
      <c r="O5776" s="26">
        <v>46168</v>
      </c>
      <c r="P5776" s="24" t="s">
        <v>3204</v>
      </c>
      <c r="Q5776" s="24" t="s">
        <v>3205</v>
      </c>
      <c r="R5776" s="24" t="s">
        <v>988</v>
      </c>
    </row>
    <row r="5777" spans="1:18" ht="53.4">
      <c r="A5777" s="24">
        <v>5776</v>
      </c>
      <c r="B5777" s="24" t="s">
        <v>18835</v>
      </c>
      <c r="C5777" s="29">
        <v>202617066090</v>
      </c>
      <c r="D5777" s="24" t="s">
        <v>34</v>
      </c>
      <c r="E5777" s="24" t="s">
        <v>18836</v>
      </c>
      <c r="F5777" s="24" t="s">
        <v>3066</v>
      </c>
      <c r="G5777" s="24" t="s">
        <v>3067</v>
      </c>
      <c r="H5777" s="25" t="s">
        <v>18837</v>
      </c>
      <c r="I5777" s="24"/>
      <c r="J5777" s="24" t="s">
        <v>3048</v>
      </c>
      <c r="K5777" s="26">
        <v>46156</v>
      </c>
      <c r="L5777" s="26">
        <v>45280</v>
      </c>
      <c r="M5777" s="26">
        <v>46168</v>
      </c>
      <c r="N5777" s="24"/>
      <c r="O5777" s="26">
        <v>46168</v>
      </c>
      <c r="P5777" s="24" t="s">
        <v>3075</v>
      </c>
      <c r="Q5777" s="24" t="s">
        <v>3076</v>
      </c>
      <c r="R5777" s="24" t="s">
        <v>988</v>
      </c>
    </row>
    <row r="5778" spans="1:18" ht="66.599999999999994">
      <c r="A5778" s="24">
        <v>5777</v>
      </c>
      <c r="B5778" s="24" t="s">
        <v>2931</v>
      </c>
      <c r="C5778" s="29">
        <v>202611066914</v>
      </c>
      <c r="D5778" s="24" t="s">
        <v>33</v>
      </c>
      <c r="E5778" s="24" t="s">
        <v>2932</v>
      </c>
      <c r="F5778" s="24" t="s">
        <v>3052</v>
      </c>
      <c r="G5778" s="24" t="s">
        <v>3319</v>
      </c>
      <c r="H5778" s="25" t="s">
        <v>18838</v>
      </c>
      <c r="I5778" s="24" t="s">
        <v>3152</v>
      </c>
      <c r="J5778" s="24" t="s">
        <v>3048</v>
      </c>
      <c r="K5778" s="26">
        <v>46164</v>
      </c>
      <c r="L5778" s="26">
        <v>46169</v>
      </c>
      <c r="M5778" s="26">
        <v>46169</v>
      </c>
      <c r="N5778" s="26">
        <v>47114</v>
      </c>
      <c r="O5778" s="24"/>
      <c r="P5778" s="24" t="s">
        <v>3049</v>
      </c>
      <c r="Q5778" s="24" t="s">
        <v>3050</v>
      </c>
      <c r="R5778" s="24" t="s">
        <v>968</v>
      </c>
    </row>
    <row r="5779" spans="1:18" ht="53.4">
      <c r="A5779" s="24">
        <v>5778</v>
      </c>
      <c r="B5779" s="24" t="s">
        <v>2933</v>
      </c>
      <c r="C5779" s="29">
        <v>202611066867</v>
      </c>
      <c r="D5779" s="24" t="s">
        <v>33</v>
      </c>
      <c r="E5779" s="24" t="s">
        <v>2934</v>
      </c>
      <c r="F5779" s="24" t="s">
        <v>3052</v>
      </c>
      <c r="G5779" s="24" t="s">
        <v>3319</v>
      </c>
      <c r="H5779" s="25" t="s">
        <v>18839</v>
      </c>
      <c r="I5779" s="24" t="s">
        <v>3152</v>
      </c>
      <c r="J5779" s="24" t="s">
        <v>3048</v>
      </c>
      <c r="K5779" s="26">
        <v>46167</v>
      </c>
      <c r="L5779" s="26">
        <v>46169</v>
      </c>
      <c r="M5779" s="26">
        <v>46169</v>
      </c>
      <c r="N5779" s="26">
        <v>47114</v>
      </c>
      <c r="O5779" s="24"/>
      <c r="P5779" s="24" t="s">
        <v>3659</v>
      </c>
      <c r="Q5779" s="24" t="s">
        <v>3142</v>
      </c>
      <c r="R5779" s="24" t="s">
        <v>968</v>
      </c>
    </row>
    <row r="5780" spans="1:18" ht="27">
      <c r="A5780" s="24">
        <v>5779</v>
      </c>
      <c r="B5780" s="24" t="s">
        <v>2927</v>
      </c>
      <c r="C5780" s="29">
        <v>202641066542</v>
      </c>
      <c r="D5780" s="24" t="s">
        <v>37</v>
      </c>
      <c r="E5780" s="24" t="s">
        <v>2928</v>
      </c>
      <c r="F5780" s="24" t="s">
        <v>3059</v>
      </c>
      <c r="G5780" s="24" t="s">
        <v>3330</v>
      </c>
      <c r="H5780" s="25" t="s">
        <v>18840</v>
      </c>
      <c r="I5780" s="24" t="s">
        <v>23</v>
      </c>
      <c r="J5780" s="24" t="s">
        <v>3048</v>
      </c>
      <c r="K5780" s="26">
        <v>46098</v>
      </c>
      <c r="L5780" s="26">
        <v>46169</v>
      </c>
      <c r="M5780" s="26">
        <v>46169</v>
      </c>
      <c r="N5780" s="26">
        <v>47114</v>
      </c>
      <c r="O5780" s="24"/>
      <c r="P5780" s="24" t="s">
        <v>3893</v>
      </c>
      <c r="Q5780" s="24" t="s">
        <v>3894</v>
      </c>
      <c r="R5780" s="24" t="s">
        <v>974</v>
      </c>
    </row>
    <row r="5781" spans="1:18" ht="53.4">
      <c r="A5781" s="24">
        <v>5780</v>
      </c>
      <c r="B5781" s="24" t="s">
        <v>18841</v>
      </c>
      <c r="C5781" s="29">
        <v>202647066902</v>
      </c>
      <c r="D5781" s="24" t="s">
        <v>39</v>
      </c>
      <c r="E5781" s="24" t="s">
        <v>18842</v>
      </c>
      <c r="F5781" s="24" t="s">
        <v>3165</v>
      </c>
      <c r="G5781" s="24" t="s">
        <v>3166</v>
      </c>
      <c r="H5781" s="25" t="s">
        <v>18843</v>
      </c>
      <c r="I5781" s="24"/>
      <c r="J5781" s="24" t="s">
        <v>3048</v>
      </c>
      <c r="K5781" s="26">
        <v>46132</v>
      </c>
      <c r="L5781" s="26">
        <v>45257</v>
      </c>
      <c r="M5781" s="26">
        <v>46169</v>
      </c>
      <c r="N5781" s="24"/>
      <c r="O5781" s="26">
        <v>46169</v>
      </c>
      <c r="P5781" s="24" t="s">
        <v>3278</v>
      </c>
      <c r="Q5781" s="24" t="s">
        <v>3279</v>
      </c>
      <c r="R5781" s="24" t="s">
        <v>988</v>
      </c>
    </row>
    <row r="5782" spans="1:18" ht="27">
      <c r="A5782" s="24">
        <v>5781</v>
      </c>
      <c r="B5782" s="24" t="s">
        <v>18844</v>
      </c>
      <c r="C5782" s="29">
        <v>202644066870</v>
      </c>
      <c r="D5782" s="24" t="s">
        <v>39</v>
      </c>
      <c r="E5782" s="24" t="s">
        <v>18845</v>
      </c>
      <c r="F5782" s="24" t="s">
        <v>3165</v>
      </c>
      <c r="G5782" s="24" t="s">
        <v>3166</v>
      </c>
      <c r="H5782" s="25" t="s">
        <v>18846</v>
      </c>
      <c r="I5782" s="24"/>
      <c r="J5782" s="24" t="s">
        <v>3048</v>
      </c>
      <c r="K5782" s="26">
        <v>46163</v>
      </c>
      <c r="L5782" s="26">
        <v>45861</v>
      </c>
      <c r="M5782" s="26">
        <v>46169</v>
      </c>
      <c r="N5782" s="24"/>
      <c r="O5782" s="26">
        <v>46169</v>
      </c>
      <c r="P5782" s="24" t="s">
        <v>3278</v>
      </c>
      <c r="Q5782" s="24" t="s">
        <v>3279</v>
      </c>
      <c r="R5782" s="24" t="s">
        <v>988</v>
      </c>
    </row>
    <row r="5783" spans="1:18" ht="40.200000000000003">
      <c r="A5783" s="24">
        <v>5782</v>
      </c>
      <c r="B5783" s="24" t="s">
        <v>18847</v>
      </c>
      <c r="C5783" s="29">
        <v>202641066839</v>
      </c>
      <c r="D5783" s="24" t="s">
        <v>46</v>
      </c>
      <c r="E5783" s="24" t="s">
        <v>18848</v>
      </c>
      <c r="F5783" s="24" t="s">
        <v>3052</v>
      </c>
      <c r="G5783" s="24" t="s">
        <v>46</v>
      </c>
      <c r="H5783" s="25" t="s">
        <v>18849</v>
      </c>
      <c r="I5783" s="24" t="s">
        <v>23</v>
      </c>
      <c r="J5783" s="24" t="s">
        <v>3048</v>
      </c>
      <c r="K5783" s="26">
        <v>46064</v>
      </c>
      <c r="L5783" s="26">
        <v>46169</v>
      </c>
      <c r="M5783" s="26">
        <v>46169</v>
      </c>
      <c r="N5783" s="24"/>
      <c r="O5783" s="26">
        <v>46169</v>
      </c>
      <c r="P5783" s="24" t="s">
        <v>3168</v>
      </c>
      <c r="Q5783" s="24" t="s">
        <v>3050</v>
      </c>
      <c r="R5783" s="24" t="s">
        <v>988</v>
      </c>
    </row>
    <row r="5784" spans="1:18" ht="53.4">
      <c r="A5784" s="24">
        <v>5783</v>
      </c>
      <c r="B5784" s="24" t="s">
        <v>18850</v>
      </c>
      <c r="C5784" s="29">
        <v>202617066577</v>
      </c>
      <c r="D5784" s="24" t="s">
        <v>76</v>
      </c>
      <c r="E5784" s="24" t="s">
        <v>18851</v>
      </c>
      <c r="F5784" s="24" t="s">
        <v>3066</v>
      </c>
      <c r="G5784" s="24" t="s">
        <v>3319</v>
      </c>
      <c r="H5784" s="25" t="s">
        <v>18852</v>
      </c>
      <c r="I5784" s="24"/>
      <c r="J5784" s="24" t="s">
        <v>3048</v>
      </c>
      <c r="K5784" s="26">
        <v>46100</v>
      </c>
      <c r="L5784" s="26">
        <v>45257</v>
      </c>
      <c r="M5784" s="26">
        <v>46169</v>
      </c>
      <c r="N5784" s="24"/>
      <c r="O5784" s="26">
        <v>46169</v>
      </c>
      <c r="P5784" s="24" t="s">
        <v>3682</v>
      </c>
      <c r="Q5784" s="24" t="s">
        <v>3683</v>
      </c>
      <c r="R5784" s="24" t="s">
        <v>988</v>
      </c>
    </row>
    <row r="5785" spans="1:18" ht="40.200000000000003">
      <c r="A5785" s="24">
        <v>5784</v>
      </c>
      <c r="B5785" s="24" t="s">
        <v>2929</v>
      </c>
      <c r="C5785" s="29">
        <v>202641066829</v>
      </c>
      <c r="D5785" s="24" t="s">
        <v>44</v>
      </c>
      <c r="E5785" s="24" t="s">
        <v>2930</v>
      </c>
      <c r="F5785" s="24" t="s">
        <v>3052</v>
      </c>
      <c r="G5785" s="24" t="s">
        <v>3408</v>
      </c>
      <c r="H5785" s="25" t="s">
        <v>18853</v>
      </c>
      <c r="I5785" s="24" t="s">
        <v>3152</v>
      </c>
      <c r="J5785" s="24" t="s">
        <v>3334</v>
      </c>
      <c r="K5785" s="26">
        <v>46169</v>
      </c>
      <c r="L5785" s="26">
        <v>46169</v>
      </c>
      <c r="M5785" s="26">
        <v>46169</v>
      </c>
      <c r="N5785" s="26">
        <v>47114</v>
      </c>
      <c r="O5785" s="24"/>
      <c r="P5785" s="24" t="s">
        <v>4022</v>
      </c>
      <c r="Q5785" s="24" t="s">
        <v>3104</v>
      </c>
      <c r="R5785" s="24" t="s">
        <v>968</v>
      </c>
    </row>
    <row r="5786" spans="1:18" ht="40.200000000000003">
      <c r="A5786" s="24">
        <v>5785</v>
      </c>
      <c r="B5786" s="24" t="s">
        <v>18854</v>
      </c>
      <c r="C5786" s="29">
        <v>202631066631</v>
      </c>
      <c r="D5786" s="24" t="s">
        <v>38</v>
      </c>
      <c r="E5786" s="24" t="s">
        <v>18855</v>
      </c>
      <c r="F5786" s="24" t="s">
        <v>3052</v>
      </c>
      <c r="G5786" s="24" t="s">
        <v>38</v>
      </c>
      <c r="H5786" s="25" t="s">
        <v>18856</v>
      </c>
      <c r="I5786" s="24" t="s">
        <v>23</v>
      </c>
      <c r="J5786" s="24" t="s">
        <v>3048</v>
      </c>
      <c r="K5786" s="26">
        <v>45992</v>
      </c>
      <c r="L5786" s="26">
        <v>46169</v>
      </c>
      <c r="M5786" s="26">
        <v>46169</v>
      </c>
      <c r="N5786" s="24"/>
      <c r="O5786" s="26">
        <v>46169</v>
      </c>
      <c r="P5786" s="24" t="s">
        <v>3933</v>
      </c>
      <c r="Q5786" s="24" t="s">
        <v>3934</v>
      </c>
      <c r="R5786" s="24" t="s">
        <v>988</v>
      </c>
    </row>
    <row r="5787" spans="1:18" ht="40.200000000000003">
      <c r="A5787" s="24">
        <v>5786</v>
      </c>
      <c r="B5787" s="24" t="s">
        <v>18857</v>
      </c>
      <c r="C5787" s="29">
        <v>202617066692</v>
      </c>
      <c r="D5787" s="24" t="s">
        <v>242</v>
      </c>
      <c r="E5787" s="24" t="s">
        <v>18858</v>
      </c>
      <c r="F5787" s="24" t="s">
        <v>4009</v>
      </c>
      <c r="G5787" s="24" t="s">
        <v>6650</v>
      </c>
      <c r="H5787" s="25" t="s">
        <v>18859</v>
      </c>
      <c r="I5787" s="24"/>
      <c r="J5787" s="24" t="s">
        <v>3048</v>
      </c>
      <c r="K5787" s="26">
        <v>46143</v>
      </c>
      <c r="L5787" s="26">
        <v>45244</v>
      </c>
      <c r="M5787" s="26">
        <v>46169</v>
      </c>
      <c r="N5787" s="24"/>
      <c r="O5787" s="26">
        <v>46169</v>
      </c>
      <c r="P5787" s="24" t="s">
        <v>5213</v>
      </c>
      <c r="Q5787" s="24" t="s">
        <v>3316</v>
      </c>
      <c r="R5787" s="24" t="s">
        <v>988</v>
      </c>
    </row>
    <row r="5788" spans="1:18" ht="40.200000000000003">
      <c r="A5788" s="24">
        <v>5787</v>
      </c>
      <c r="B5788" s="24" t="s">
        <v>18860</v>
      </c>
      <c r="C5788" s="29">
        <v>202617066548</v>
      </c>
      <c r="D5788" s="24" t="s">
        <v>242</v>
      </c>
      <c r="E5788" s="24" t="s">
        <v>18861</v>
      </c>
      <c r="F5788" s="24" t="s">
        <v>4009</v>
      </c>
      <c r="G5788" s="24" t="s">
        <v>18862</v>
      </c>
      <c r="H5788" s="25" t="s">
        <v>18863</v>
      </c>
      <c r="I5788" s="24"/>
      <c r="J5788" s="24" t="s">
        <v>3048</v>
      </c>
      <c r="K5788" s="26">
        <v>46153</v>
      </c>
      <c r="L5788" s="26">
        <v>45229</v>
      </c>
      <c r="M5788" s="26">
        <v>46169</v>
      </c>
      <c r="N5788" s="24"/>
      <c r="O5788" s="26">
        <v>46169</v>
      </c>
      <c r="P5788" s="24" t="s">
        <v>3294</v>
      </c>
      <c r="Q5788" s="24" t="s">
        <v>3295</v>
      </c>
      <c r="R5788" s="24" t="s">
        <v>988</v>
      </c>
    </row>
    <row r="5789" spans="1:18" ht="27">
      <c r="A5789" s="24">
        <v>5788</v>
      </c>
      <c r="B5789" s="24" t="s">
        <v>18864</v>
      </c>
      <c r="C5789" s="29">
        <v>202647066866</v>
      </c>
      <c r="D5789" s="24" t="s">
        <v>50</v>
      </c>
      <c r="E5789" s="24" t="s">
        <v>18865</v>
      </c>
      <c r="F5789" s="24" t="s">
        <v>3066</v>
      </c>
      <c r="G5789" s="24" t="s">
        <v>3319</v>
      </c>
      <c r="H5789" s="25" t="s">
        <v>18866</v>
      </c>
      <c r="I5789" s="24"/>
      <c r="J5789" s="24" t="s">
        <v>3048</v>
      </c>
      <c r="K5789" s="26">
        <v>46085</v>
      </c>
      <c r="L5789" s="26">
        <v>45233</v>
      </c>
      <c r="M5789" s="26">
        <v>46169</v>
      </c>
      <c r="N5789" s="24"/>
      <c r="O5789" s="26">
        <v>46169</v>
      </c>
      <c r="P5789" s="24" t="s">
        <v>3968</v>
      </c>
      <c r="Q5789" s="24" t="s">
        <v>3969</v>
      </c>
      <c r="R5789" s="24" t="s">
        <v>988</v>
      </c>
    </row>
    <row r="5790" spans="1:18" ht="27">
      <c r="A5790" s="24">
        <v>5789</v>
      </c>
      <c r="B5790" s="24" t="s">
        <v>18867</v>
      </c>
      <c r="C5790" s="29">
        <v>202617066506</v>
      </c>
      <c r="D5790" s="24" t="s">
        <v>218</v>
      </c>
      <c r="E5790" s="24" t="s">
        <v>18868</v>
      </c>
      <c r="F5790" s="24" t="s">
        <v>3760</v>
      </c>
      <c r="G5790" s="24" t="s">
        <v>6028</v>
      </c>
      <c r="H5790" s="25" t="s">
        <v>18869</v>
      </c>
      <c r="I5790" s="24"/>
      <c r="J5790" s="24" t="s">
        <v>3048</v>
      </c>
      <c r="K5790" s="26">
        <v>46139</v>
      </c>
      <c r="L5790" s="26">
        <v>45230</v>
      </c>
      <c r="M5790" s="26">
        <v>46169</v>
      </c>
      <c r="N5790" s="24"/>
      <c r="O5790" s="26">
        <v>46169</v>
      </c>
      <c r="P5790" s="24" t="s">
        <v>3315</v>
      </c>
      <c r="Q5790" s="24" t="s">
        <v>3316</v>
      </c>
      <c r="R5790" s="24" t="s">
        <v>988</v>
      </c>
    </row>
    <row r="5791" spans="1:18" ht="40.200000000000003">
      <c r="A5791" s="24">
        <v>5790</v>
      </c>
      <c r="B5791" s="24" t="s">
        <v>18870</v>
      </c>
      <c r="C5791" s="29">
        <v>202647066579</v>
      </c>
      <c r="D5791" s="24" t="s">
        <v>36</v>
      </c>
      <c r="E5791" s="24" t="s">
        <v>18871</v>
      </c>
      <c r="F5791" s="24" t="s">
        <v>3091</v>
      </c>
      <c r="G5791" s="24" t="s">
        <v>3139</v>
      </c>
      <c r="H5791" s="25" t="s">
        <v>18872</v>
      </c>
      <c r="I5791" s="24"/>
      <c r="J5791" s="24" t="s">
        <v>3048</v>
      </c>
      <c r="K5791" s="26">
        <v>46154</v>
      </c>
      <c r="L5791" s="26">
        <v>45245</v>
      </c>
      <c r="M5791" s="26">
        <v>46169</v>
      </c>
      <c r="N5791" s="24"/>
      <c r="O5791" s="26">
        <v>46169</v>
      </c>
      <c r="P5791" s="24" t="s">
        <v>3321</v>
      </c>
      <c r="Q5791" s="24" t="s">
        <v>3322</v>
      </c>
      <c r="R5791" s="24" t="s">
        <v>988</v>
      </c>
    </row>
    <row r="5792" spans="1:18" ht="27">
      <c r="A5792" s="24">
        <v>5791</v>
      </c>
      <c r="B5792" s="24" t="s">
        <v>18873</v>
      </c>
      <c r="C5792" s="29">
        <v>202647066677</v>
      </c>
      <c r="D5792" s="24" t="s">
        <v>114</v>
      </c>
      <c r="E5792" s="24" t="s">
        <v>18874</v>
      </c>
      <c r="F5792" s="24" t="s">
        <v>3177</v>
      </c>
      <c r="G5792" s="24" t="s">
        <v>18159</v>
      </c>
      <c r="H5792" s="25" t="s">
        <v>18875</v>
      </c>
      <c r="I5792" s="24"/>
      <c r="J5792" s="24" t="s">
        <v>3334</v>
      </c>
      <c r="K5792" s="26">
        <v>46150</v>
      </c>
      <c r="L5792" s="26">
        <v>45257</v>
      </c>
      <c r="M5792" s="26">
        <v>46169</v>
      </c>
      <c r="N5792" s="24"/>
      <c r="O5792" s="26">
        <v>46169</v>
      </c>
      <c r="P5792" s="24" t="s">
        <v>8184</v>
      </c>
      <c r="Q5792" s="24" t="s">
        <v>5147</v>
      </c>
      <c r="R5792" s="24" t="s">
        <v>988</v>
      </c>
    </row>
    <row r="5793" spans="1:18" ht="66.599999999999994">
      <c r="A5793" s="24">
        <v>5792</v>
      </c>
      <c r="B5793" s="24" t="s">
        <v>2923</v>
      </c>
      <c r="C5793" s="29">
        <v>202641066678</v>
      </c>
      <c r="D5793" s="24" t="s">
        <v>85</v>
      </c>
      <c r="E5793" s="24" t="s">
        <v>2924</v>
      </c>
      <c r="F5793" s="24" t="s">
        <v>3045</v>
      </c>
      <c r="G5793" s="24" t="s">
        <v>3559</v>
      </c>
      <c r="H5793" s="25" t="s">
        <v>18876</v>
      </c>
      <c r="I5793" s="24" t="s">
        <v>23</v>
      </c>
      <c r="J5793" s="24" t="s">
        <v>3048</v>
      </c>
      <c r="K5793" s="26">
        <v>46112</v>
      </c>
      <c r="L5793" s="26">
        <v>46169</v>
      </c>
      <c r="M5793" s="26">
        <v>46169</v>
      </c>
      <c r="N5793" s="26">
        <v>47114</v>
      </c>
      <c r="O5793" s="24"/>
      <c r="P5793" s="24" t="s">
        <v>3289</v>
      </c>
      <c r="Q5793" s="24" t="s">
        <v>3290</v>
      </c>
      <c r="R5793" s="24" t="s">
        <v>974</v>
      </c>
    </row>
    <row r="5794" spans="1:18" ht="40.200000000000003">
      <c r="A5794" s="24">
        <v>5793</v>
      </c>
      <c r="B5794" s="24" t="s">
        <v>2925</v>
      </c>
      <c r="C5794" s="29">
        <v>202641066880</v>
      </c>
      <c r="D5794" s="24" t="s">
        <v>42</v>
      </c>
      <c r="E5794" s="24" t="s">
        <v>2926</v>
      </c>
      <c r="F5794" s="24" t="s">
        <v>3045</v>
      </c>
      <c r="G5794" s="24" t="s">
        <v>3559</v>
      </c>
      <c r="H5794" s="25" t="s">
        <v>18877</v>
      </c>
      <c r="I5794" s="24" t="s">
        <v>23</v>
      </c>
      <c r="J5794" s="24" t="s">
        <v>3048</v>
      </c>
      <c r="K5794" s="26">
        <v>46126</v>
      </c>
      <c r="L5794" s="26">
        <v>46169</v>
      </c>
      <c r="M5794" s="26">
        <v>46169</v>
      </c>
      <c r="N5794" s="26">
        <v>47114</v>
      </c>
      <c r="O5794" s="24"/>
      <c r="P5794" s="24" t="s">
        <v>3272</v>
      </c>
      <c r="Q5794" s="24" t="s">
        <v>3273</v>
      </c>
      <c r="R5794" s="24" t="s">
        <v>974</v>
      </c>
    </row>
    <row r="5795" spans="1:18" ht="40.200000000000003">
      <c r="A5795" s="24">
        <v>5794</v>
      </c>
      <c r="B5795" s="24" t="s">
        <v>18878</v>
      </c>
      <c r="C5795" s="29">
        <v>202617066497</v>
      </c>
      <c r="D5795" s="24" t="s">
        <v>34</v>
      </c>
      <c r="E5795" s="24" t="s">
        <v>18879</v>
      </c>
      <c r="F5795" s="24" t="s">
        <v>3066</v>
      </c>
      <c r="G5795" s="24" t="s">
        <v>3067</v>
      </c>
      <c r="H5795" s="25" t="s">
        <v>18880</v>
      </c>
      <c r="I5795" s="24"/>
      <c r="J5795" s="24" t="s">
        <v>3048</v>
      </c>
      <c r="K5795" s="26">
        <v>46160</v>
      </c>
      <c r="L5795" s="26">
        <v>45337</v>
      </c>
      <c r="M5795" s="26">
        <v>46169</v>
      </c>
      <c r="N5795" s="24"/>
      <c r="O5795" s="26">
        <v>46169</v>
      </c>
      <c r="P5795" s="24" t="s">
        <v>3254</v>
      </c>
      <c r="Q5795" s="24" t="s">
        <v>3255</v>
      </c>
      <c r="R5795" s="24" t="s">
        <v>988</v>
      </c>
    </row>
    <row r="5796" spans="1:18" ht="27">
      <c r="A5796" s="24">
        <v>5795</v>
      </c>
      <c r="B5796" s="24" t="s">
        <v>18881</v>
      </c>
      <c r="C5796" s="29">
        <v>202647066607</v>
      </c>
      <c r="D5796" s="24" t="s">
        <v>31</v>
      </c>
      <c r="E5796" s="24" t="s">
        <v>18882</v>
      </c>
      <c r="F5796" s="24" t="s">
        <v>3091</v>
      </c>
      <c r="G5796" s="24" t="s">
        <v>31</v>
      </c>
      <c r="H5796" s="25" t="s">
        <v>18883</v>
      </c>
      <c r="I5796" s="24"/>
      <c r="J5796" s="24" t="s">
        <v>3048</v>
      </c>
      <c r="K5796" s="26">
        <v>46163</v>
      </c>
      <c r="L5796" s="26">
        <v>45322</v>
      </c>
      <c r="M5796" s="26">
        <v>46169</v>
      </c>
      <c r="N5796" s="24"/>
      <c r="O5796" s="26">
        <v>46169</v>
      </c>
      <c r="P5796" s="24" t="s">
        <v>3103</v>
      </c>
      <c r="Q5796" s="24" t="s">
        <v>3104</v>
      </c>
      <c r="R5796" s="24" t="s">
        <v>988</v>
      </c>
    </row>
    <row r="5797" spans="1:18" ht="53.4">
      <c r="A5797" s="24">
        <v>5796</v>
      </c>
      <c r="B5797" s="24" t="s">
        <v>18884</v>
      </c>
      <c r="C5797" s="29">
        <v>202647066549</v>
      </c>
      <c r="D5797" s="24" t="s">
        <v>31</v>
      </c>
      <c r="E5797" s="24" t="s">
        <v>18885</v>
      </c>
      <c r="F5797" s="24" t="s">
        <v>3091</v>
      </c>
      <c r="G5797" s="24" t="s">
        <v>31</v>
      </c>
      <c r="H5797" s="25" t="s">
        <v>18886</v>
      </c>
      <c r="I5797" s="24"/>
      <c r="J5797" s="24" t="s">
        <v>3048</v>
      </c>
      <c r="K5797" s="26">
        <v>46163</v>
      </c>
      <c r="L5797" s="26">
        <v>46169</v>
      </c>
      <c r="M5797" s="26">
        <v>46169</v>
      </c>
      <c r="N5797" s="24"/>
      <c r="O5797" s="26">
        <v>46169</v>
      </c>
      <c r="P5797" s="24" t="s">
        <v>3093</v>
      </c>
      <c r="Q5797" s="24" t="s">
        <v>3094</v>
      </c>
      <c r="R5797" s="24" t="s">
        <v>988</v>
      </c>
    </row>
    <row r="5798" spans="1:18" ht="40.200000000000003">
      <c r="A5798" s="24">
        <v>5797</v>
      </c>
      <c r="B5798" s="24" t="s">
        <v>18887</v>
      </c>
      <c r="C5798" s="29">
        <v>202647066644</v>
      </c>
      <c r="D5798" s="24" t="s">
        <v>31</v>
      </c>
      <c r="E5798" s="24" t="s">
        <v>18888</v>
      </c>
      <c r="F5798" s="24" t="s">
        <v>3091</v>
      </c>
      <c r="G5798" s="24" t="s">
        <v>31</v>
      </c>
      <c r="H5798" s="25" t="s">
        <v>18889</v>
      </c>
      <c r="I5798" s="24"/>
      <c r="J5798" s="24" t="s">
        <v>3048</v>
      </c>
      <c r="K5798" s="26">
        <v>46163</v>
      </c>
      <c r="L5798" s="26">
        <v>46169</v>
      </c>
      <c r="M5798" s="26">
        <v>46169</v>
      </c>
      <c r="N5798" s="24"/>
      <c r="O5798" s="26">
        <v>46169</v>
      </c>
      <c r="P5798" s="24" t="s">
        <v>3352</v>
      </c>
      <c r="Q5798" s="24" t="s">
        <v>3216</v>
      </c>
      <c r="R5798" s="24" t="s">
        <v>988</v>
      </c>
    </row>
    <row r="5799" spans="1:18" ht="53.4">
      <c r="A5799" s="24">
        <v>5798</v>
      </c>
      <c r="B5799" s="24" t="s">
        <v>18890</v>
      </c>
      <c r="C5799" s="29">
        <v>202647066887</v>
      </c>
      <c r="D5799" s="24" t="s">
        <v>31</v>
      </c>
      <c r="E5799" s="24" t="s">
        <v>18891</v>
      </c>
      <c r="F5799" s="24" t="s">
        <v>3091</v>
      </c>
      <c r="G5799" s="24" t="s">
        <v>31</v>
      </c>
      <c r="H5799" s="25" t="s">
        <v>18892</v>
      </c>
      <c r="I5799" s="24"/>
      <c r="J5799" s="24" t="s">
        <v>3048</v>
      </c>
      <c r="K5799" s="26">
        <v>46163</v>
      </c>
      <c r="L5799" s="26">
        <v>46169</v>
      </c>
      <c r="M5799" s="26">
        <v>46169</v>
      </c>
      <c r="N5799" s="24"/>
      <c r="O5799" s="26">
        <v>46169</v>
      </c>
      <c r="P5799" s="24" t="s">
        <v>3215</v>
      </c>
      <c r="Q5799" s="24" t="s">
        <v>3216</v>
      </c>
      <c r="R5799" s="24" t="s">
        <v>988</v>
      </c>
    </row>
    <row r="5800" spans="1:18" ht="40.200000000000003">
      <c r="A5800" s="24">
        <v>5799</v>
      </c>
      <c r="B5800" s="24" t="s">
        <v>2935</v>
      </c>
      <c r="C5800" s="29">
        <v>202641067066</v>
      </c>
      <c r="D5800" s="24" t="s">
        <v>56</v>
      </c>
      <c r="E5800" s="24" t="s">
        <v>2936</v>
      </c>
      <c r="F5800" s="24" t="s">
        <v>3091</v>
      </c>
      <c r="G5800" s="24" t="s">
        <v>4358</v>
      </c>
      <c r="H5800" s="25" t="s">
        <v>18893</v>
      </c>
      <c r="I5800" s="24" t="s">
        <v>3152</v>
      </c>
      <c r="J5800" s="24" t="s">
        <v>3048</v>
      </c>
      <c r="K5800" s="26">
        <v>46170</v>
      </c>
      <c r="L5800" s="26">
        <v>46170</v>
      </c>
      <c r="M5800" s="26">
        <v>46170</v>
      </c>
      <c r="N5800" s="26">
        <v>47115</v>
      </c>
      <c r="O5800" s="24"/>
      <c r="P5800" s="24" t="s">
        <v>3192</v>
      </c>
      <c r="Q5800" s="24" t="s">
        <v>3193</v>
      </c>
      <c r="R5800" s="24" t="s">
        <v>968</v>
      </c>
    </row>
    <row r="5801" spans="1:18" ht="40.200000000000003">
      <c r="A5801" s="24">
        <v>5800</v>
      </c>
      <c r="B5801" s="24" t="s">
        <v>2937</v>
      </c>
      <c r="C5801" s="29">
        <v>202641067074</v>
      </c>
      <c r="D5801" s="24" t="s">
        <v>56</v>
      </c>
      <c r="E5801" s="24" t="s">
        <v>2938</v>
      </c>
      <c r="F5801" s="24" t="s">
        <v>3091</v>
      </c>
      <c r="G5801" s="24" t="s">
        <v>4358</v>
      </c>
      <c r="H5801" s="25" t="s">
        <v>18894</v>
      </c>
      <c r="I5801" s="24" t="s">
        <v>3152</v>
      </c>
      <c r="J5801" s="24" t="s">
        <v>3048</v>
      </c>
      <c r="K5801" s="26">
        <v>46170</v>
      </c>
      <c r="L5801" s="26">
        <v>46170</v>
      </c>
      <c r="M5801" s="26">
        <v>46170</v>
      </c>
      <c r="N5801" s="26">
        <v>47115</v>
      </c>
      <c r="O5801" s="24"/>
      <c r="P5801" s="24" t="s">
        <v>3215</v>
      </c>
      <c r="Q5801" s="24" t="s">
        <v>3216</v>
      </c>
      <c r="R5801" s="24" t="s">
        <v>968</v>
      </c>
    </row>
    <row r="5802" spans="1:18" ht="40.200000000000003">
      <c r="A5802" s="24">
        <v>5801</v>
      </c>
      <c r="B5802" s="24" t="s">
        <v>18895</v>
      </c>
      <c r="C5802" s="29">
        <v>202647067017</v>
      </c>
      <c r="D5802" s="24" t="s">
        <v>142</v>
      </c>
      <c r="E5802" s="24" t="s">
        <v>18896</v>
      </c>
      <c r="F5802" s="24" t="s">
        <v>3091</v>
      </c>
      <c r="G5802" s="24" t="s">
        <v>3468</v>
      </c>
      <c r="H5802" s="25" t="s">
        <v>18897</v>
      </c>
      <c r="I5802" s="24"/>
      <c r="J5802" s="24" t="s">
        <v>3470</v>
      </c>
      <c r="K5802" s="26">
        <v>46058</v>
      </c>
      <c r="L5802" s="26">
        <v>45258</v>
      </c>
      <c r="M5802" s="26">
        <v>46170</v>
      </c>
      <c r="N5802" s="24"/>
      <c r="O5802" s="26">
        <v>46170</v>
      </c>
      <c r="P5802" s="24" t="s">
        <v>3272</v>
      </c>
      <c r="Q5802" s="24" t="s">
        <v>3273</v>
      </c>
      <c r="R5802" s="24" t="s">
        <v>988</v>
      </c>
    </row>
    <row r="5803" spans="1:18" ht="27">
      <c r="A5803" s="24">
        <v>5802</v>
      </c>
      <c r="B5803" s="24" t="s">
        <v>18898</v>
      </c>
      <c r="C5803" s="29">
        <v>202647067164</v>
      </c>
      <c r="D5803" s="24" t="s">
        <v>243</v>
      </c>
      <c r="E5803" s="24" t="s">
        <v>18899</v>
      </c>
      <c r="F5803" s="24" t="s">
        <v>3091</v>
      </c>
      <c r="G5803" s="24" t="s">
        <v>5448</v>
      </c>
      <c r="H5803" s="25" t="s">
        <v>18900</v>
      </c>
      <c r="I5803" s="24"/>
      <c r="J5803" s="24" t="s">
        <v>3048</v>
      </c>
      <c r="K5803" s="26">
        <v>46127</v>
      </c>
      <c r="L5803" s="26">
        <v>45230</v>
      </c>
      <c r="M5803" s="26">
        <v>46170</v>
      </c>
      <c r="N5803" s="24"/>
      <c r="O5803" s="26">
        <v>46170</v>
      </c>
      <c r="P5803" s="24" t="s">
        <v>3278</v>
      </c>
      <c r="Q5803" s="24" t="s">
        <v>3279</v>
      </c>
      <c r="R5803" s="24" t="s">
        <v>988</v>
      </c>
    </row>
    <row r="5804" spans="1:18" ht="40.200000000000003">
      <c r="A5804" s="24">
        <v>5803</v>
      </c>
      <c r="B5804" s="24" t="s">
        <v>2939</v>
      </c>
      <c r="C5804" s="29">
        <v>202641067089</v>
      </c>
      <c r="D5804" s="24" t="s">
        <v>54</v>
      </c>
      <c r="E5804" s="24" t="s">
        <v>2940</v>
      </c>
      <c r="F5804" s="24" t="s">
        <v>3091</v>
      </c>
      <c r="G5804" s="24" t="s">
        <v>54</v>
      </c>
      <c r="H5804" s="25" t="s">
        <v>18901</v>
      </c>
      <c r="I5804" s="24" t="s">
        <v>3152</v>
      </c>
      <c r="J5804" s="24" t="s">
        <v>8446</v>
      </c>
      <c r="K5804" s="26">
        <v>46010</v>
      </c>
      <c r="L5804" s="26">
        <v>46170</v>
      </c>
      <c r="M5804" s="26">
        <v>46170</v>
      </c>
      <c r="N5804" s="26">
        <v>47115</v>
      </c>
      <c r="O5804" s="24"/>
      <c r="P5804" s="24" t="s">
        <v>3215</v>
      </c>
      <c r="Q5804" s="24" t="s">
        <v>3216</v>
      </c>
      <c r="R5804" s="24" t="s">
        <v>968</v>
      </c>
    </row>
    <row r="5805" spans="1:18" ht="40.200000000000003">
      <c r="A5805" s="24">
        <v>5804</v>
      </c>
      <c r="B5805" s="24" t="s">
        <v>2941</v>
      </c>
      <c r="C5805" s="29">
        <v>202641067842</v>
      </c>
      <c r="D5805" s="24" t="s">
        <v>39</v>
      </c>
      <c r="E5805" s="24" t="s">
        <v>2942</v>
      </c>
      <c r="F5805" s="24" t="s">
        <v>3165</v>
      </c>
      <c r="G5805" s="24" t="s">
        <v>3166</v>
      </c>
      <c r="H5805" s="25" t="s">
        <v>18902</v>
      </c>
      <c r="I5805" s="24" t="s">
        <v>3152</v>
      </c>
      <c r="J5805" s="24" t="s">
        <v>3048</v>
      </c>
      <c r="K5805" s="26">
        <v>46156</v>
      </c>
      <c r="L5805" s="26">
        <v>46171</v>
      </c>
      <c r="M5805" s="26">
        <v>46171</v>
      </c>
      <c r="N5805" s="26">
        <v>47116</v>
      </c>
      <c r="O5805" s="24"/>
      <c r="P5805" s="24" t="s">
        <v>3079</v>
      </c>
      <c r="Q5805" s="24" t="s">
        <v>3080</v>
      </c>
      <c r="R5805" s="24" t="s">
        <v>2943</v>
      </c>
    </row>
    <row r="5806" spans="1:18" ht="40.200000000000003">
      <c r="A5806" s="24">
        <v>5805</v>
      </c>
      <c r="B5806" s="24" t="s">
        <v>18903</v>
      </c>
      <c r="C5806" s="29">
        <v>202647067526</v>
      </c>
      <c r="D5806" s="24" t="s">
        <v>39</v>
      </c>
      <c r="E5806" s="24" t="s">
        <v>18904</v>
      </c>
      <c r="F5806" s="24" t="s">
        <v>3165</v>
      </c>
      <c r="G5806" s="24" t="s">
        <v>3166</v>
      </c>
      <c r="H5806" s="25" t="s">
        <v>18905</v>
      </c>
      <c r="I5806" s="24"/>
      <c r="J5806" s="24" t="s">
        <v>3048</v>
      </c>
      <c r="K5806" s="26">
        <v>46129</v>
      </c>
      <c r="L5806" s="26">
        <v>46171</v>
      </c>
      <c r="M5806" s="26">
        <v>46171</v>
      </c>
      <c r="N5806" s="24"/>
      <c r="O5806" s="26">
        <v>46171</v>
      </c>
      <c r="P5806" s="24" t="s">
        <v>3278</v>
      </c>
      <c r="Q5806" s="24" t="s">
        <v>3279</v>
      </c>
      <c r="R5806" s="24" t="s">
        <v>988</v>
      </c>
    </row>
    <row r="5807" spans="1:18" ht="66.599999999999994">
      <c r="A5807" s="24">
        <v>5806</v>
      </c>
      <c r="B5807" s="24" t="s">
        <v>18906</v>
      </c>
      <c r="C5807" s="29">
        <v>202647067518</v>
      </c>
      <c r="D5807" s="24" t="s">
        <v>53</v>
      </c>
      <c r="E5807" s="24" t="s">
        <v>18907</v>
      </c>
      <c r="F5807" s="24" t="s">
        <v>3066</v>
      </c>
      <c r="G5807" s="24" t="s">
        <v>3067</v>
      </c>
      <c r="H5807" s="25" t="s">
        <v>18908</v>
      </c>
      <c r="I5807" s="24"/>
      <c r="J5807" s="24" t="s">
        <v>3048</v>
      </c>
      <c r="K5807" s="26">
        <v>46161</v>
      </c>
      <c r="L5807" s="26">
        <v>45474</v>
      </c>
      <c r="M5807" s="26">
        <v>46171</v>
      </c>
      <c r="N5807" s="24"/>
      <c r="O5807" s="26">
        <v>46171</v>
      </c>
      <c r="P5807" s="24" t="s">
        <v>3192</v>
      </c>
      <c r="Q5807" s="24" t="s">
        <v>3193</v>
      </c>
      <c r="R5807" s="24" t="s">
        <v>988</v>
      </c>
    </row>
    <row r="5808" spans="1:18" ht="53.4">
      <c r="A5808" s="24">
        <v>5807</v>
      </c>
      <c r="B5808" s="24" t="s">
        <v>18909</v>
      </c>
      <c r="C5808" s="29">
        <v>202647067340</v>
      </c>
      <c r="D5808" s="24" t="s">
        <v>91</v>
      </c>
      <c r="E5808" s="24" t="s">
        <v>18910</v>
      </c>
      <c r="F5808" s="24" t="s">
        <v>3117</v>
      </c>
      <c r="G5808" s="24" t="s">
        <v>18911</v>
      </c>
      <c r="H5808" s="25" t="s">
        <v>18912</v>
      </c>
      <c r="I5808" s="24"/>
      <c r="J5808" s="24" t="s">
        <v>3048</v>
      </c>
      <c r="K5808" s="26">
        <v>46136</v>
      </c>
      <c r="L5808" s="26">
        <v>45229</v>
      </c>
      <c r="M5808" s="26">
        <v>46171</v>
      </c>
      <c r="N5808" s="24"/>
      <c r="O5808" s="26">
        <v>46171</v>
      </c>
      <c r="P5808" s="24" t="s">
        <v>3335</v>
      </c>
      <c r="Q5808" s="24" t="s">
        <v>3336</v>
      </c>
      <c r="R5808" s="24" t="s">
        <v>988</v>
      </c>
    </row>
    <row r="5809" spans="1:18" ht="53.4">
      <c r="A5809" s="24">
        <v>5808</v>
      </c>
      <c r="B5809" s="24" t="s">
        <v>18913</v>
      </c>
      <c r="C5809" s="29">
        <v>202617067535</v>
      </c>
      <c r="D5809" s="24" t="s">
        <v>134</v>
      </c>
      <c r="E5809" s="24" t="s">
        <v>18914</v>
      </c>
      <c r="F5809" s="24" t="s">
        <v>3117</v>
      </c>
      <c r="G5809" s="24" t="s">
        <v>18915</v>
      </c>
      <c r="H5809" s="25" t="s">
        <v>18916</v>
      </c>
      <c r="I5809" s="24"/>
      <c r="J5809" s="24" t="s">
        <v>3048</v>
      </c>
      <c r="K5809" s="26">
        <v>46163</v>
      </c>
      <c r="L5809" s="26">
        <v>45229</v>
      </c>
      <c r="M5809" s="26">
        <v>46171</v>
      </c>
      <c r="N5809" s="24"/>
      <c r="O5809" s="26">
        <v>46171</v>
      </c>
      <c r="P5809" s="24" t="s">
        <v>3109</v>
      </c>
      <c r="Q5809" s="24" t="s">
        <v>3110</v>
      </c>
      <c r="R5809" s="24" t="s">
        <v>988</v>
      </c>
    </row>
    <row r="5810" spans="1:18" ht="53.4">
      <c r="A5810" s="24">
        <v>5809</v>
      </c>
      <c r="B5810" s="24" t="s">
        <v>2944</v>
      </c>
      <c r="C5810" s="29">
        <v>202641067567</v>
      </c>
      <c r="D5810" s="24" t="s">
        <v>56</v>
      </c>
      <c r="E5810" s="24" t="s">
        <v>2945</v>
      </c>
      <c r="F5810" s="24" t="s">
        <v>3091</v>
      </c>
      <c r="G5810" s="24" t="s">
        <v>6462</v>
      </c>
      <c r="H5810" s="25" t="s">
        <v>18917</v>
      </c>
      <c r="I5810" s="24" t="s">
        <v>3152</v>
      </c>
      <c r="J5810" s="24" t="s">
        <v>3048</v>
      </c>
      <c r="K5810" s="26">
        <v>46171</v>
      </c>
      <c r="L5810" s="26">
        <v>46171</v>
      </c>
      <c r="M5810" s="26">
        <v>46171</v>
      </c>
      <c r="N5810" s="26">
        <v>47116</v>
      </c>
      <c r="O5810" s="24"/>
      <c r="P5810" s="24" t="s">
        <v>3069</v>
      </c>
      <c r="Q5810" s="24" t="s">
        <v>3070</v>
      </c>
      <c r="R5810" s="24" t="s">
        <v>968</v>
      </c>
    </row>
    <row r="5811" spans="1:18" ht="40.200000000000003">
      <c r="A5811" s="24">
        <v>5810</v>
      </c>
      <c r="B5811" s="24" t="s">
        <v>18918</v>
      </c>
      <c r="C5811" s="29">
        <v>202617067361</v>
      </c>
      <c r="D5811" s="24" t="s">
        <v>50</v>
      </c>
      <c r="E5811" s="24" t="s">
        <v>18919</v>
      </c>
      <c r="F5811" s="24" t="s">
        <v>3066</v>
      </c>
      <c r="G5811" s="24" t="s">
        <v>3319</v>
      </c>
      <c r="H5811" s="25" t="s">
        <v>18920</v>
      </c>
      <c r="I5811" s="24"/>
      <c r="J5811" s="24" t="s">
        <v>3048</v>
      </c>
      <c r="K5811" s="26">
        <v>46080</v>
      </c>
      <c r="L5811" s="26">
        <v>45231</v>
      </c>
      <c r="M5811" s="26">
        <v>46171</v>
      </c>
      <c r="N5811" s="24"/>
      <c r="O5811" s="26">
        <v>46171</v>
      </c>
      <c r="P5811" s="24" t="s">
        <v>3284</v>
      </c>
      <c r="Q5811" s="24" t="s">
        <v>3285</v>
      </c>
      <c r="R5811" s="24" t="s">
        <v>988</v>
      </c>
    </row>
    <row r="5812" spans="1:18" ht="27">
      <c r="A5812" s="24">
        <v>5811</v>
      </c>
      <c r="B5812" s="24" t="s">
        <v>18921</v>
      </c>
      <c r="C5812" s="29">
        <v>202617067491</v>
      </c>
      <c r="D5812" s="24" t="s">
        <v>51</v>
      </c>
      <c r="E5812" s="24" t="s">
        <v>18922</v>
      </c>
      <c r="F5812" s="24" t="s">
        <v>3091</v>
      </c>
      <c r="G5812" s="24" t="s">
        <v>51</v>
      </c>
      <c r="H5812" s="25" t="s">
        <v>18923</v>
      </c>
      <c r="I5812" s="24"/>
      <c r="J5812" s="24" t="s">
        <v>3048</v>
      </c>
      <c r="K5812" s="26">
        <v>46154</v>
      </c>
      <c r="L5812" s="26">
        <v>45282</v>
      </c>
      <c r="M5812" s="26">
        <v>46171</v>
      </c>
      <c r="N5812" s="24"/>
      <c r="O5812" s="26">
        <v>46171</v>
      </c>
      <c r="P5812" s="24" t="s">
        <v>3726</v>
      </c>
      <c r="Q5812" s="24" t="s">
        <v>3727</v>
      </c>
      <c r="R5812" s="24" t="s">
        <v>988</v>
      </c>
    </row>
    <row r="5813" spans="1:18" ht="40.200000000000003">
      <c r="A5813" s="24">
        <v>5812</v>
      </c>
      <c r="B5813" s="24" t="s">
        <v>18924</v>
      </c>
      <c r="C5813" s="29">
        <v>202617067445</v>
      </c>
      <c r="D5813" s="24" t="s">
        <v>51</v>
      </c>
      <c r="E5813" s="24" t="s">
        <v>18925</v>
      </c>
      <c r="F5813" s="24" t="s">
        <v>3091</v>
      </c>
      <c r="G5813" s="24" t="s">
        <v>51</v>
      </c>
      <c r="H5813" s="25" t="s">
        <v>18926</v>
      </c>
      <c r="I5813" s="24"/>
      <c r="J5813" s="24" t="s">
        <v>3048</v>
      </c>
      <c r="K5813" s="26">
        <v>46162</v>
      </c>
      <c r="L5813" s="26">
        <v>45282</v>
      </c>
      <c r="M5813" s="26">
        <v>46171</v>
      </c>
      <c r="N5813" s="24"/>
      <c r="O5813" s="26">
        <v>46171</v>
      </c>
      <c r="P5813" s="24" t="s">
        <v>3726</v>
      </c>
      <c r="Q5813" s="24" t="s">
        <v>3727</v>
      </c>
      <c r="R5813" s="24" t="s">
        <v>988</v>
      </c>
    </row>
    <row r="5814" spans="1:18" ht="53.4">
      <c r="A5814" s="24">
        <v>5813</v>
      </c>
      <c r="B5814" s="24" t="s">
        <v>18927</v>
      </c>
      <c r="C5814" s="29">
        <v>202611067823</v>
      </c>
      <c r="D5814" s="24" t="s">
        <v>207</v>
      </c>
      <c r="E5814" s="24" t="s">
        <v>649</v>
      </c>
      <c r="F5814" s="24" t="s">
        <v>3052</v>
      </c>
      <c r="G5814" s="24" t="s">
        <v>3226</v>
      </c>
      <c r="H5814" s="25" t="s">
        <v>18928</v>
      </c>
      <c r="I5814" s="24" t="s">
        <v>23</v>
      </c>
      <c r="J5814" s="24" t="s">
        <v>3048</v>
      </c>
      <c r="K5814" s="26">
        <v>46063</v>
      </c>
      <c r="L5814" s="26">
        <v>46171</v>
      </c>
      <c r="M5814" s="26">
        <v>46171</v>
      </c>
      <c r="N5814" s="24"/>
      <c r="O5814" s="26">
        <v>46177</v>
      </c>
      <c r="P5814" s="24" t="s">
        <v>3130</v>
      </c>
      <c r="Q5814" s="24" t="s">
        <v>3131</v>
      </c>
      <c r="R5814" s="24" t="s">
        <v>988</v>
      </c>
    </row>
    <row r="5815" spans="1:18" ht="40.200000000000003">
      <c r="A5815" s="24">
        <v>5814</v>
      </c>
      <c r="B5815" s="24" t="s">
        <v>2946</v>
      </c>
      <c r="C5815" s="29">
        <v>202611067824</v>
      </c>
      <c r="D5815" s="24" t="s">
        <v>35</v>
      </c>
      <c r="E5815" s="24" t="s">
        <v>2947</v>
      </c>
      <c r="F5815" s="24" t="s">
        <v>3091</v>
      </c>
      <c r="G5815" s="24" t="s">
        <v>4116</v>
      </c>
      <c r="H5815" s="25" t="s">
        <v>18929</v>
      </c>
      <c r="I5815" s="24" t="s">
        <v>3152</v>
      </c>
      <c r="J5815" s="24" t="s">
        <v>3048</v>
      </c>
      <c r="K5815" s="26">
        <v>46171</v>
      </c>
      <c r="L5815" s="26">
        <v>46171</v>
      </c>
      <c r="M5815" s="26">
        <v>46171</v>
      </c>
      <c r="N5815" s="26">
        <v>47116</v>
      </c>
      <c r="O5815" s="24"/>
      <c r="P5815" s="24" t="s">
        <v>3289</v>
      </c>
      <c r="Q5815" s="24" t="s">
        <v>3290</v>
      </c>
      <c r="R5815" s="24" t="s">
        <v>968</v>
      </c>
    </row>
    <row r="5816" spans="1:18" ht="53.4">
      <c r="A5816" s="24">
        <v>5815</v>
      </c>
      <c r="B5816" s="24" t="s">
        <v>18930</v>
      </c>
      <c r="C5816" s="29">
        <v>202647067430</v>
      </c>
      <c r="D5816" s="24" t="s">
        <v>55</v>
      </c>
      <c r="E5816" s="24" t="s">
        <v>18931</v>
      </c>
      <c r="F5816" s="24" t="s">
        <v>3091</v>
      </c>
      <c r="G5816" s="24" t="s">
        <v>192</v>
      </c>
      <c r="H5816" s="25" t="s">
        <v>18932</v>
      </c>
      <c r="I5816" s="24"/>
      <c r="J5816" s="24" t="s">
        <v>3048</v>
      </c>
      <c r="K5816" s="26">
        <v>46160</v>
      </c>
      <c r="L5816" s="26">
        <v>45260</v>
      </c>
      <c r="M5816" s="26">
        <v>46171</v>
      </c>
      <c r="N5816" s="24"/>
      <c r="O5816" s="26">
        <v>46171</v>
      </c>
      <c r="P5816" s="24" t="s">
        <v>3893</v>
      </c>
      <c r="Q5816" s="24" t="s">
        <v>3894</v>
      </c>
      <c r="R5816" s="24" t="s">
        <v>988</v>
      </c>
    </row>
    <row r="5817" spans="1:18" ht="40.200000000000003">
      <c r="A5817" s="24">
        <v>5816</v>
      </c>
      <c r="B5817" s="24" t="s">
        <v>18933</v>
      </c>
      <c r="C5817" s="29">
        <v>202611067503</v>
      </c>
      <c r="D5817" s="24" t="s">
        <v>133</v>
      </c>
      <c r="E5817" s="24" t="s">
        <v>18934</v>
      </c>
      <c r="F5817" s="24" t="s">
        <v>3394</v>
      </c>
      <c r="G5817" s="24" t="s">
        <v>3441</v>
      </c>
      <c r="H5817" s="25" t="s">
        <v>18935</v>
      </c>
      <c r="I5817" s="24" t="s">
        <v>23</v>
      </c>
      <c r="J5817" s="24" t="s">
        <v>3048</v>
      </c>
      <c r="K5817" s="26">
        <v>46171</v>
      </c>
      <c r="L5817" s="26">
        <v>46171</v>
      </c>
      <c r="M5817" s="26">
        <v>46171</v>
      </c>
      <c r="N5817" s="24"/>
      <c r="O5817" s="26">
        <v>46171</v>
      </c>
      <c r="P5817" s="24" t="s">
        <v>3305</v>
      </c>
      <c r="Q5817" s="24" t="s">
        <v>3306</v>
      </c>
      <c r="R5817" s="24" t="s">
        <v>988</v>
      </c>
    </row>
    <row r="5818" spans="1:18" ht="66.599999999999994">
      <c r="A5818" s="24">
        <v>5817</v>
      </c>
      <c r="B5818" s="24" t="s">
        <v>18936</v>
      </c>
      <c r="C5818" s="29">
        <v>202617067311</v>
      </c>
      <c r="D5818" s="24" t="s">
        <v>285</v>
      </c>
      <c r="E5818" s="24" t="s">
        <v>18937</v>
      </c>
      <c r="F5818" s="24" t="s">
        <v>3045</v>
      </c>
      <c r="G5818" s="24" t="s">
        <v>285</v>
      </c>
      <c r="H5818" s="25" t="s">
        <v>18938</v>
      </c>
      <c r="I5818" s="24"/>
      <c r="J5818" s="24" t="s">
        <v>3048</v>
      </c>
      <c r="K5818" s="26">
        <v>46105</v>
      </c>
      <c r="L5818" s="26">
        <v>45259</v>
      </c>
      <c r="M5818" s="26">
        <v>46171</v>
      </c>
      <c r="N5818" s="24"/>
      <c r="O5818" s="26">
        <v>46171</v>
      </c>
      <c r="P5818" s="24" t="s">
        <v>3335</v>
      </c>
      <c r="Q5818" s="24" t="s">
        <v>3336</v>
      </c>
      <c r="R5818" s="24" t="s">
        <v>988</v>
      </c>
    </row>
    <row r="5819" spans="1:18" ht="66.599999999999994">
      <c r="A5819" s="24">
        <v>5818</v>
      </c>
      <c r="B5819" s="24" t="s">
        <v>18939</v>
      </c>
      <c r="C5819" s="29">
        <v>202617067566</v>
      </c>
      <c r="D5819" s="24" t="s">
        <v>92</v>
      </c>
      <c r="E5819" s="24" t="s">
        <v>18940</v>
      </c>
      <c r="F5819" s="24" t="s">
        <v>3091</v>
      </c>
      <c r="G5819" s="24" t="s">
        <v>18941</v>
      </c>
      <c r="H5819" s="25" t="s">
        <v>18942</v>
      </c>
      <c r="I5819" s="24"/>
      <c r="J5819" s="24" t="s">
        <v>3048</v>
      </c>
      <c r="K5819" s="26">
        <v>46121</v>
      </c>
      <c r="L5819" s="26">
        <v>45230</v>
      </c>
      <c r="M5819" s="26">
        <v>46171</v>
      </c>
      <c r="N5819" s="24"/>
      <c r="O5819" s="26">
        <v>46171</v>
      </c>
      <c r="P5819" s="24" t="s">
        <v>3682</v>
      </c>
      <c r="Q5819" s="24" t="s">
        <v>3683</v>
      </c>
      <c r="R5819" s="24" t="s">
        <v>988</v>
      </c>
    </row>
    <row r="5820" spans="1:18" ht="40.200000000000003">
      <c r="A5820" s="24">
        <v>5819</v>
      </c>
      <c r="B5820" s="24" t="s">
        <v>2948</v>
      </c>
      <c r="C5820" s="29">
        <v>202641067649</v>
      </c>
      <c r="D5820" s="24" t="s">
        <v>54</v>
      </c>
      <c r="E5820" s="24" t="s">
        <v>2949</v>
      </c>
      <c r="F5820" s="24" t="s">
        <v>3091</v>
      </c>
      <c r="G5820" s="24" t="s">
        <v>54</v>
      </c>
      <c r="H5820" s="25" t="s">
        <v>15103</v>
      </c>
      <c r="I5820" s="24" t="s">
        <v>3152</v>
      </c>
      <c r="J5820" s="24" t="s">
        <v>3048</v>
      </c>
      <c r="K5820" s="26">
        <v>46010</v>
      </c>
      <c r="L5820" s="26">
        <v>46171</v>
      </c>
      <c r="M5820" s="26">
        <v>46171</v>
      </c>
      <c r="N5820" s="26">
        <v>47116</v>
      </c>
      <c r="O5820" s="24"/>
      <c r="P5820" s="24" t="s">
        <v>3192</v>
      </c>
      <c r="Q5820" s="24" t="s">
        <v>3193</v>
      </c>
      <c r="R5820" s="24" t="s">
        <v>968</v>
      </c>
    </row>
    <row r="5821" spans="1:18" ht="40.200000000000003">
      <c r="A5821" s="24">
        <v>5820</v>
      </c>
      <c r="B5821" s="24" t="s">
        <v>18943</v>
      </c>
      <c r="C5821" s="29">
        <v>202641067584</v>
      </c>
      <c r="D5821" s="24" t="s">
        <v>60</v>
      </c>
      <c r="E5821" s="24" t="s">
        <v>18944</v>
      </c>
      <c r="F5821" s="24" t="s">
        <v>3059</v>
      </c>
      <c r="G5821" s="24" t="s">
        <v>4375</v>
      </c>
      <c r="H5821" s="25" t="s">
        <v>18945</v>
      </c>
      <c r="I5821" s="24" t="s">
        <v>23</v>
      </c>
      <c r="J5821" s="24" t="s">
        <v>3048</v>
      </c>
      <c r="K5821" s="26">
        <v>46168</v>
      </c>
      <c r="L5821" s="26">
        <v>46171</v>
      </c>
      <c r="M5821" s="26">
        <v>46171</v>
      </c>
      <c r="N5821" s="24"/>
      <c r="O5821" s="26">
        <v>46171</v>
      </c>
      <c r="P5821" s="24" t="s">
        <v>3893</v>
      </c>
      <c r="Q5821" s="24" t="s">
        <v>3894</v>
      </c>
      <c r="R5821" s="24" t="s">
        <v>988</v>
      </c>
    </row>
    <row r="5822" spans="1:18" ht="53.4">
      <c r="A5822" s="24">
        <v>5821</v>
      </c>
      <c r="B5822" s="24" t="s">
        <v>18946</v>
      </c>
      <c r="C5822" s="29">
        <v>202611067833</v>
      </c>
      <c r="D5822" s="24" t="s">
        <v>72</v>
      </c>
      <c r="E5822" s="24" t="s">
        <v>18947</v>
      </c>
      <c r="F5822" s="24" t="s">
        <v>3052</v>
      </c>
      <c r="G5822" s="24" t="s">
        <v>3319</v>
      </c>
      <c r="H5822" s="25" t="s">
        <v>18948</v>
      </c>
      <c r="I5822" s="24" t="s">
        <v>23</v>
      </c>
      <c r="J5822" s="24" t="s">
        <v>3048</v>
      </c>
      <c r="K5822" s="26">
        <v>46120</v>
      </c>
      <c r="L5822" s="26">
        <v>46171</v>
      </c>
      <c r="M5822" s="26">
        <v>46171</v>
      </c>
      <c r="N5822" s="24"/>
      <c r="O5822" s="26">
        <v>46171</v>
      </c>
      <c r="P5822" s="24" t="s">
        <v>3289</v>
      </c>
      <c r="Q5822" s="24" t="s">
        <v>3290</v>
      </c>
      <c r="R5822" s="24" t="s">
        <v>988</v>
      </c>
    </row>
    <row r="5823" spans="1:18" ht="40.200000000000003">
      <c r="A5823" s="24">
        <v>5822</v>
      </c>
      <c r="B5823" s="24" t="s">
        <v>18949</v>
      </c>
      <c r="C5823" s="29">
        <v>202617067668</v>
      </c>
      <c r="D5823" s="24" t="s">
        <v>81</v>
      </c>
      <c r="E5823" s="24" t="s">
        <v>18950</v>
      </c>
      <c r="F5823" s="24" t="s">
        <v>3066</v>
      </c>
      <c r="G5823" s="24" t="s">
        <v>3319</v>
      </c>
      <c r="H5823" s="25" t="s">
        <v>18951</v>
      </c>
      <c r="I5823" s="24"/>
      <c r="J5823" s="24" t="s">
        <v>3048</v>
      </c>
      <c r="K5823" s="26">
        <v>46156</v>
      </c>
      <c r="L5823" s="26">
        <v>45268</v>
      </c>
      <c r="M5823" s="26">
        <v>46171</v>
      </c>
      <c r="N5823" s="24"/>
      <c r="O5823" s="26">
        <v>46171</v>
      </c>
      <c r="P5823" s="24" t="s">
        <v>3326</v>
      </c>
      <c r="Q5823" s="24" t="s">
        <v>3174</v>
      </c>
      <c r="R5823" s="24" t="s">
        <v>988</v>
      </c>
    </row>
    <row r="5824" spans="1:18" ht="40.200000000000003">
      <c r="A5824" s="24">
        <v>5823</v>
      </c>
      <c r="B5824" s="24" t="s">
        <v>18952</v>
      </c>
      <c r="C5824" s="29">
        <v>202617067523</v>
      </c>
      <c r="D5824" s="24" t="s">
        <v>77</v>
      </c>
      <c r="E5824" s="24" t="s">
        <v>18953</v>
      </c>
      <c r="F5824" s="24" t="s">
        <v>3045</v>
      </c>
      <c r="G5824" s="24" t="s">
        <v>77</v>
      </c>
      <c r="H5824" s="25" t="s">
        <v>18954</v>
      </c>
      <c r="I5824" s="24"/>
      <c r="J5824" s="24" t="s">
        <v>3048</v>
      </c>
      <c r="K5824" s="26">
        <v>46086</v>
      </c>
      <c r="L5824" s="26">
        <v>45259</v>
      </c>
      <c r="M5824" s="26">
        <v>46171</v>
      </c>
      <c r="N5824" s="24"/>
      <c r="O5824" s="26">
        <v>46171</v>
      </c>
      <c r="P5824" s="24" t="s">
        <v>3682</v>
      </c>
      <c r="Q5824" s="24" t="s">
        <v>3683</v>
      </c>
      <c r="R5824" s="24" t="s">
        <v>988</v>
      </c>
    </row>
    <row r="5825" spans="1:18" ht="40.200000000000003">
      <c r="A5825" s="24">
        <v>5824</v>
      </c>
      <c r="B5825" s="24" t="s">
        <v>18955</v>
      </c>
      <c r="C5825" s="29">
        <v>202647067472</v>
      </c>
      <c r="D5825" s="24" t="s">
        <v>88</v>
      </c>
      <c r="E5825" s="24" t="s">
        <v>18956</v>
      </c>
      <c r="F5825" s="24" t="s">
        <v>3177</v>
      </c>
      <c r="G5825" s="24" t="s">
        <v>88</v>
      </c>
      <c r="H5825" s="25" t="s">
        <v>18957</v>
      </c>
      <c r="I5825" s="24"/>
      <c r="J5825" s="24" t="s">
        <v>3048</v>
      </c>
      <c r="K5825" s="26">
        <v>46142</v>
      </c>
      <c r="L5825" s="26">
        <v>46171</v>
      </c>
      <c r="M5825" s="26">
        <v>46171</v>
      </c>
      <c r="N5825" s="24"/>
      <c r="O5825" s="26">
        <v>46171</v>
      </c>
      <c r="P5825" s="24" t="s">
        <v>3149</v>
      </c>
      <c r="Q5825" s="24" t="s">
        <v>3150</v>
      </c>
      <c r="R5825" s="24" t="s">
        <v>988</v>
      </c>
    </row>
    <row r="5826" spans="1:18" ht="53.4">
      <c r="A5826" s="24">
        <v>5825</v>
      </c>
      <c r="B5826" s="24" t="s">
        <v>18958</v>
      </c>
      <c r="C5826" s="29">
        <v>202647067425</v>
      </c>
      <c r="D5826" s="24" t="s">
        <v>88</v>
      </c>
      <c r="E5826" s="24" t="s">
        <v>18959</v>
      </c>
      <c r="F5826" s="24" t="s">
        <v>3177</v>
      </c>
      <c r="G5826" s="24" t="s">
        <v>88</v>
      </c>
      <c r="H5826" s="25" t="s">
        <v>18960</v>
      </c>
      <c r="I5826" s="24"/>
      <c r="J5826" s="24" t="s">
        <v>3048</v>
      </c>
      <c r="K5826" s="26">
        <v>46156</v>
      </c>
      <c r="L5826" s="26">
        <v>45523</v>
      </c>
      <c r="M5826" s="26">
        <v>46171</v>
      </c>
      <c r="N5826" s="24"/>
      <c r="O5826" s="26">
        <v>46171</v>
      </c>
      <c r="P5826" s="24" t="s">
        <v>3149</v>
      </c>
      <c r="Q5826" s="24" t="s">
        <v>3150</v>
      </c>
      <c r="R5826" s="24" t="s">
        <v>988</v>
      </c>
    </row>
    <row r="5827" spans="1:18" ht="53.4">
      <c r="A5827" s="24">
        <v>5826</v>
      </c>
      <c r="B5827" s="24" t="s">
        <v>18961</v>
      </c>
      <c r="C5827" s="29">
        <v>202647067581</v>
      </c>
      <c r="D5827" s="24" t="s">
        <v>114</v>
      </c>
      <c r="E5827" s="24" t="s">
        <v>18962</v>
      </c>
      <c r="F5827" s="24" t="s">
        <v>3177</v>
      </c>
      <c r="G5827" s="24" t="s">
        <v>18159</v>
      </c>
      <c r="H5827" s="25" t="s">
        <v>18963</v>
      </c>
      <c r="I5827" s="24"/>
      <c r="J5827" s="24" t="s">
        <v>3334</v>
      </c>
      <c r="K5827" s="26">
        <v>46154</v>
      </c>
      <c r="L5827" s="26">
        <v>45229</v>
      </c>
      <c r="M5827" s="26">
        <v>46171</v>
      </c>
      <c r="N5827" s="24"/>
      <c r="O5827" s="26">
        <v>46171</v>
      </c>
      <c r="P5827" s="24" t="s">
        <v>8184</v>
      </c>
      <c r="Q5827" s="24" t="s">
        <v>5147</v>
      </c>
      <c r="R5827" s="24" t="s">
        <v>988</v>
      </c>
    </row>
    <row r="5828" spans="1:18" ht="53.4">
      <c r="A5828" s="24">
        <v>5827</v>
      </c>
      <c r="B5828" s="24" t="s">
        <v>2950</v>
      </c>
      <c r="C5828" s="29">
        <v>202641067683</v>
      </c>
      <c r="D5828" s="24" t="s">
        <v>101</v>
      </c>
      <c r="E5828" s="24" t="s">
        <v>2951</v>
      </c>
      <c r="F5828" s="24" t="s">
        <v>3059</v>
      </c>
      <c r="G5828" s="24" t="s">
        <v>426</v>
      </c>
      <c r="H5828" s="25" t="s">
        <v>18964</v>
      </c>
      <c r="I5828" s="24" t="s">
        <v>3152</v>
      </c>
      <c r="J5828" s="24" t="s">
        <v>3048</v>
      </c>
      <c r="K5828" s="26">
        <v>46168</v>
      </c>
      <c r="L5828" s="26">
        <v>46171</v>
      </c>
      <c r="M5828" s="26">
        <v>46171</v>
      </c>
      <c r="N5828" s="26">
        <v>47116</v>
      </c>
      <c r="O5828" s="24"/>
      <c r="P5828" s="24" t="s">
        <v>3272</v>
      </c>
      <c r="Q5828" s="24" t="s">
        <v>3273</v>
      </c>
      <c r="R5828" s="24" t="s">
        <v>968</v>
      </c>
    </row>
    <row r="5829" spans="1:18" ht="40.200000000000003">
      <c r="A5829" s="24">
        <v>5828</v>
      </c>
      <c r="B5829" s="24" t="s">
        <v>18965</v>
      </c>
      <c r="C5829" s="29">
        <v>202647067792</v>
      </c>
      <c r="D5829" s="24" t="s">
        <v>31</v>
      </c>
      <c r="E5829" s="24" t="s">
        <v>18966</v>
      </c>
      <c r="F5829" s="24" t="s">
        <v>3091</v>
      </c>
      <c r="G5829" s="24" t="s">
        <v>31</v>
      </c>
      <c r="H5829" s="25" t="s">
        <v>18967</v>
      </c>
      <c r="I5829" s="24"/>
      <c r="J5829" s="24" t="s">
        <v>3048</v>
      </c>
      <c r="K5829" s="26">
        <v>46164</v>
      </c>
      <c r="L5829" s="26">
        <v>45301</v>
      </c>
      <c r="M5829" s="26">
        <v>46171</v>
      </c>
      <c r="N5829" s="24"/>
      <c r="O5829" s="26">
        <v>46171</v>
      </c>
      <c r="P5829" s="24" t="s">
        <v>3352</v>
      </c>
      <c r="Q5829" s="24" t="s">
        <v>3216</v>
      </c>
      <c r="R5829" s="24" t="s">
        <v>988</v>
      </c>
    </row>
    <row r="5830" spans="1:18" ht="40.200000000000003">
      <c r="A5830" s="24">
        <v>5829</v>
      </c>
      <c r="B5830" s="24" t="s">
        <v>18968</v>
      </c>
      <c r="C5830" s="29">
        <v>202647067498</v>
      </c>
      <c r="D5830" s="24" t="s">
        <v>31</v>
      </c>
      <c r="E5830" s="24" t="s">
        <v>18969</v>
      </c>
      <c r="F5830" s="24" t="s">
        <v>3091</v>
      </c>
      <c r="G5830" s="24" t="s">
        <v>31</v>
      </c>
      <c r="H5830" s="25" t="s">
        <v>18970</v>
      </c>
      <c r="I5830" s="24"/>
      <c r="J5830" s="24" t="s">
        <v>3048</v>
      </c>
      <c r="K5830" s="26">
        <v>46164</v>
      </c>
      <c r="L5830" s="26">
        <v>45313</v>
      </c>
      <c r="M5830" s="26">
        <v>46171</v>
      </c>
      <c r="N5830" s="24"/>
      <c r="O5830" s="26">
        <v>46171</v>
      </c>
      <c r="P5830" s="24" t="s">
        <v>3215</v>
      </c>
      <c r="Q5830" s="24" t="s">
        <v>3216</v>
      </c>
      <c r="R5830" s="24" t="s">
        <v>988</v>
      </c>
    </row>
    <row r="5831" spans="1:18" ht="66.599999999999994">
      <c r="A5831" s="24">
        <v>5830</v>
      </c>
      <c r="B5831" s="24" t="s">
        <v>18971</v>
      </c>
      <c r="C5831" s="29">
        <v>202647067419</v>
      </c>
      <c r="D5831" s="24" t="s">
        <v>31</v>
      </c>
      <c r="E5831" s="24" t="s">
        <v>18972</v>
      </c>
      <c r="F5831" s="24" t="s">
        <v>3091</v>
      </c>
      <c r="G5831" s="24" t="s">
        <v>31</v>
      </c>
      <c r="H5831" s="25" t="s">
        <v>18973</v>
      </c>
      <c r="I5831" s="24"/>
      <c r="J5831" s="24" t="s">
        <v>3048</v>
      </c>
      <c r="K5831" s="26">
        <v>46164</v>
      </c>
      <c r="L5831" s="26">
        <v>46171</v>
      </c>
      <c r="M5831" s="26">
        <v>46171</v>
      </c>
      <c r="N5831" s="24"/>
      <c r="O5831" s="26">
        <v>46171</v>
      </c>
      <c r="P5831" s="24" t="s">
        <v>3272</v>
      </c>
      <c r="Q5831" s="24" t="s">
        <v>3273</v>
      </c>
      <c r="R5831" s="24" t="s">
        <v>988</v>
      </c>
    </row>
    <row r="5832" spans="1:18" ht="40.200000000000003">
      <c r="A5832" s="24">
        <v>5831</v>
      </c>
      <c r="B5832" s="24" t="s">
        <v>18974</v>
      </c>
      <c r="C5832" s="29">
        <v>202647067821</v>
      </c>
      <c r="D5832" s="24" t="s">
        <v>31</v>
      </c>
      <c r="E5832" s="24" t="s">
        <v>18975</v>
      </c>
      <c r="F5832" s="24" t="s">
        <v>3091</v>
      </c>
      <c r="G5832" s="24" t="s">
        <v>31</v>
      </c>
      <c r="H5832" s="25" t="s">
        <v>18976</v>
      </c>
      <c r="I5832" s="24"/>
      <c r="J5832" s="24" t="s">
        <v>3048</v>
      </c>
      <c r="K5832" s="26">
        <v>46167</v>
      </c>
      <c r="L5832" s="26">
        <v>46171</v>
      </c>
      <c r="M5832" s="26">
        <v>46171</v>
      </c>
      <c r="N5832" s="24"/>
      <c r="O5832" s="26">
        <v>46171</v>
      </c>
      <c r="P5832" s="24" t="s">
        <v>3272</v>
      </c>
      <c r="Q5832" s="24" t="s">
        <v>3273</v>
      </c>
      <c r="R5832" s="24" t="s">
        <v>988</v>
      </c>
    </row>
    <row r="5833" spans="1:18" ht="40.200000000000003">
      <c r="A5833" s="24">
        <v>5832</v>
      </c>
      <c r="B5833" s="24" t="s">
        <v>18977</v>
      </c>
      <c r="C5833" s="29">
        <v>202617067793</v>
      </c>
      <c r="D5833" s="24" t="s">
        <v>31</v>
      </c>
      <c r="E5833" s="24" t="s">
        <v>18978</v>
      </c>
      <c r="F5833" s="24" t="s">
        <v>3091</v>
      </c>
      <c r="G5833" s="24" t="s">
        <v>31</v>
      </c>
      <c r="H5833" s="25" t="s">
        <v>18979</v>
      </c>
      <c r="I5833" s="24"/>
      <c r="J5833" s="24" t="s">
        <v>3048</v>
      </c>
      <c r="K5833" s="26">
        <v>46171</v>
      </c>
      <c r="L5833" s="26">
        <v>45299</v>
      </c>
      <c r="M5833" s="26">
        <v>46171</v>
      </c>
      <c r="N5833" s="24"/>
      <c r="O5833" s="26">
        <v>46171</v>
      </c>
      <c r="P5833" s="24" t="s">
        <v>3114</v>
      </c>
      <c r="Q5833" s="24" t="s">
        <v>3094</v>
      </c>
      <c r="R5833" s="24" t="s">
        <v>988</v>
      </c>
    </row>
    <row r="5834" spans="1:18" ht="40.200000000000003">
      <c r="A5834" s="24">
        <v>5833</v>
      </c>
      <c r="B5834" s="24" t="s">
        <v>18980</v>
      </c>
      <c r="C5834" s="29">
        <v>202617067432</v>
      </c>
      <c r="D5834" s="24" t="s">
        <v>34</v>
      </c>
      <c r="E5834" s="24" t="s">
        <v>18981</v>
      </c>
      <c r="F5834" s="24" t="s">
        <v>3066</v>
      </c>
      <c r="G5834" s="24" t="s">
        <v>3067</v>
      </c>
      <c r="H5834" s="25" t="s">
        <v>18982</v>
      </c>
      <c r="I5834" s="24"/>
      <c r="J5834" s="24" t="s">
        <v>3048</v>
      </c>
      <c r="K5834" s="26">
        <v>46160</v>
      </c>
      <c r="L5834" s="26">
        <v>45273</v>
      </c>
      <c r="M5834" s="26">
        <v>46171</v>
      </c>
      <c r="N5834" s="24"/>
      <c r="O5834" s="26">
        <v>46171</v>
      </c>
      <c r="P5834" s="24" t="s">
        <v>3173</v>
      </c>
      <c r="Q5834" s="24" t="s">
        <v>3174</v>
      </c>
      <c r="R5834" s="24" t="s">
        <v>988</v>
      </c>
    </row>
    <row r="5835" spans="1:18" ht="40.200000000000003">
      <c r="A5835" s="24">
        <v>5834</v>
      </c>
      <c r="B5835" s="24" t="s">
        <v>18983</v>
      </c>
      <c r="C5835" s="29">
        <v>202647067564</v>
      </c>
      <c r="D5835" s="24" t="s">
        <v>34</v>
      </c>
      <c r="E5835" s="24" t="s">
        <v>18984</v>
      </c>
      <c r="F5835" s="24" t="s">
        <v>3066</v>
      </c>
      <c r="G5835" s="24" t="s">
        <v>3067</v>
      </c>
      <c r="H5835" s="25" t="s">
        <v>18985</v>
      </c>
      <c r="I5835" s="24"/>
      <c r="J5835" s="24" t="s">
        <v>3048</v>
      </c>
      <c r="K5835" s="26">
        <v>46161</v>
      </c>
      <c r="L5835" s="26">
        <v>45280</v>
      </c>
      <c r="M5835" s="26">
        <v>46171</v>
      </c>
      <c r="N5835" s="24"/>
      <c r="O5835" s="26">
        <v>46171</v>
      </c>
      <c r="P5835" s="24" t="s">
        <v>3272</v>
      </c>
      <c r="Q5835" s="24" t="s">
        <v>3273</v>
      </c>
      <c r="R5835" s="24" t="s">
        <v>988</v>
      </c>
    </row>
    <row r="5836" spans="1:18" ht="27">
      <c r="A5836" s="24">
        <v>5835</v>
      </c>
      <c r="B5836" s="24" t="s">
        <v>18986</v>
      </c>
      <c r="C5836" s="29">
        <v>202617067222</v>
      </c>
      <c r="D5836" s="24" t="s">
        <v>34</v>
      </c>
      <c r="E5836" s="24" t="s">
        <v>18987</v>
      </c>
      <c r="F5836" s="24" t="s">
        <v>3066</v>
      </c>
      <c r="G5836" s="24" t="s">
        <v>3067</v>
      </c>
      <c r="H5836" s="25" t="s">
        <v>18988</v>
      </c>
      <c r="I5836" s="24"/>
      <c r="J5836" s="24" t="s">
        <v>3048</v>
      </c>
      <c r="K5836" s="26">
        <v>46162</v>
      </c>
      <c r="L5836" s="26">
        <v>45282</v>
      </c>
      <c r="M5836" s="26">
        <v>46171</v>
      </c>
      <c r="N5836" s="24"/>
      <c r="O5836" s="26">
        <v>46171</v>
      </c>
      <c r="P5836" s="24" t="s">
        <v>3239</v>
      </c>
      <c r="Q5836" s="24" t="s">
        <v>3240</v>
      </c>
      <c r="R5836" s="24" t="s">
        <v>988</v>
      </c>
    </row>
    <row r="5837" spans="1:18" ht="40.200000000000003">
      <c r="A5837" s="24">
        <v>5836</v>
      </c>
      <c r="B5837" s="24" t="s">
        <v>18989</v>
      </c>
      <c r="C5837" s="29">
        <v>202647067784</v>
      </c>
      <c r="D5837" s="24" t="s">
        <v>34</v>
      </c>
      <c r="E5837" s="24" t="s">
        <v>18990</v>
      </c>
      <c r="F5837" s="24" t="s">
        <v>3066</v>
      </c>
      <c r="G5837" s="24" t="s">
        <v>3067</v>
      </c>
      <c r="H5837" s="25" t="s">
        <v>18991</v>
      </c>
      <c r="I5837" s="24"/>
      <c r="J5837" s="24" t="s">
        <v>3048</v>
      </c>
      <c r="K5837" s="26">
        <v>46142</v>
      </c>
      <c r="L5837" s="26">
        <v>45273</v>
      </c>
      <c r="M5837" s="26">
        <v>46171</v>
      </c>
      <c r="N5837" s="24"/>
      <c r="O5837" s="26">
        <v>46171</v>
      </c>
      <c r="P5837" s="24" t="s">
        <v>3192</v>
      </c>
      <c r="Q5837" s="24" t="s">
        <v>3193</v>
      </c>
      <c r="R5837" s="24" t="s">
        <v>988</v>
      </c>
    </row>
    <row r="5838" spans="1:18" ht="40.200000000000003">
      <c r="A5838" s="24">
        <v>5837</v>
      </c>
      <c r="B5838" s="24" t="s">
        <v>18992</v>
      </c>
      <c r="C5838" s="29">
        <v>202647067794</v>
      </c>
      <c r="D5838" s="24" t="s">
        <v>34</v>
      </c>
      <c r="E5838" s="24" t="s">
        <v>18993</v>
      </c>
      <c r="F5838" s="24" t="s">
        <v>3066</v>
      </c>
      <c r="G5838" s="24" t="s">
        <v>3067</v>
      </c>
      <c r="H5838" s="25" t="s">
        <v>18994</v>
      </c>
      <c r="I5838" s="24"/>
      <c r="J5838" s="24" t="s">
        <v>3048</v>
      </c>
      <c r="K5838" s="26">
        <v>46149</v>
      </c>
      <c r="L5838" s="26">
        <v>45294</v>
      </c>
      <c r="M5838" s="26">
        <v>46171</v>
      </c>
      <c r="N5838" s="24"/>
      <c r="O5838" s="26">
        <v>46171</v>
      </c>
      <c r="P5838" s="24" t="s">
        <v>3098</v>
      </c>
      <c r="Q5838" s="24" t="s">
        <v>3099</v>
      </c>
      <c r="R5838" s="24" t="s">
        <v>988</v>
      </c>
    </row>
    <row r="5839" spans="1:18" ht="40.200000000000003">
      <c r="A5839" s="24">
        <v>5838</v>
      </c>
      <c r="B5839" s="24" t="s">
        <v>18995</v>
      </c>
      <c r="C5839" s="29">
        <v>202617067368</v>
      </c>
      <c r="D5839" s="24" t="s">
        <v>179</v>
      </c>
      <c r="E5839" s="24" t="s">
        <v>18996</v>
      </c>
      <c r="F5839" s="24" t="s">
        <v>3045</v>
      </c>
      <c r="G5839" s="24" t="s">
        <v>18997</v>
      </c>
      <c r="H5839" s="25" t="s">
        <v>18998</v>
      </c>
      <c r="I5839" s="24"/>
      <c r="J5839" s="24" t="s">
        <v>3048</v>
      </c>
      <c r="K5839" s="26">
        <v>46086</v>
      </c>
      <c r="L5839" s="26">
        <v>45239</v>
      </c>
      <c r="M5839" s="26">
        <v>46171</v>
      </c>
      <c r="N5839" s="24"/>
      <c r="O5839" s="26">
        <v>46171</v>
      </c>
      <c r="P5839" s="24" t="s">
        <v>3135</v>
      </c>
      <c r="Q5839" s="24" t="s">
        <v>3136</v>
      </c>
      <c r="R5839" s="24" t="s">
        <v>988</v>
      </c>
    </row>
    <row r="5840" spans="1:18" ht="27">
      <c r="A5840" s="24">
        <v>5839</v>
      </c>
      <c r="B5840" s="24" t="s">
        <v>2958</v>
      </c>
      <c r="C5840" s="29">
        <v>202621067964</v>
      </c>
      <c r="D5840" s="24" t="s">
        <v>125</v>
      </c>
      <c r="E5840" s="24" t="s">
        <v>2959</v>
      </c>
      <c r="F5840" s="24" t="s">
        <v>3052</v>
      </c>
      <c r="G5840" s="24" t="s">
        <v>4304</v>
      </c>
      <c r="H5840" s="25" t="s">
        <v>18999</v>
      </c>
      <c r="I5840" s="24" t="s">
        <v>3152</v>
      </c>
      <c r="J5840" s="24" t="s">
        <v>3048</v>
      </c>
      <c r="K5840" s="26">
        <v>46172</v>
      </c>
      <c r="L5840" s="26">
        <v>46172</v>
      </c>
      <c r="M5840" s="26">
        <v>46172</v>
      </c>
      <c r="N5840" s="26">
        <v>47117</v>
      </c>
      <c r="O5840" s="24"/>
      <c r="P5840" s="24" t="s">
        <v>3228</v>
      </c>
      <c r="Q5840" s="24" t="s">
        <v>3229</v>
      </c>
      <c r="R5840" s="24" t="s">
        <v>968</v>
      </c>
    </row>
    <row r="5841" spans="1:18" ht="40.200000000000003">
      <c r="A5841" s="24">
        <v>5840</v>
      </c>
      <c r="B5841" s="24" t="s">
        <v>19000</v>
      </c>
      <c r="C5841" s="29">
        <v>202647067875</v>
      </c>
      <c r="D5841" s="24" t="s">
        <v>154</v>
      </c>
      <c r="E5841" s="24" t="s">
        <v>19001</v>
      </c>
      <c r="F5841" s="24" t="s">
        <v>3091</v>
      </c>
      <c r="G5841" s="24" t="s">
        <v>8113</v>
      </c>
      <c r="H5841" s="25" t="s">
        <v>19002</v>
      </c>
      <c r="I5841" s="24"/>
      <c r="J5841" s="24" t="s">
        <v>3048</v>
      </c>
      <c r="K5841" s="26">
        <v>46149</v>
      </c>
      <c r="L5841" s="26">
        <v>45238</v>
      </c>
      <c r="M5841" s="26">
        <v>46172</v>
      </c>
      <c r="N5841" s="24"/>
      <c r="O5841" s="26">
        <v>46172</v>
      </c>
      <c r="P5841" s="24" t="s">
        <v>3410</v>
      </c>
      <c r="Q5841" s="24" t="s">
        <v>3150</v>
      </c>
      <c r="R5841" s="24" t="s">
        <v>988</v>
      </c>
    </row>
    <row r="5842" spans="1:18" ht="40.200000000000003">
      <c r="A5842" s="24">
        <v>5841</v>
      </c>
      <c r="B5842" s="24" t="s">
        <v>2962</v>
      </c>
      <c r="C5842" s="29">
        <v>202611068142</v>
      </c>
      <c r="D5842" s="24" t="s">
        <v>167</v>
      </c>
      <c r="E5842" s="24" t="s">
        <v>2963</v>
      </c>
      <c r="F5842" s="24" t="s">
        <v>3091</v>
      </c>
      <c r="G5842" s="24" t="s">
        <v>3728</v>
      </c>
      <c r="H5842" s="25" t="s">
        <v>19003</v>
      </c>
      <c r="I5842" s="24" t="s">
        <v>3152</v>
      </c>
      <c r="J5842" s="24" t="s">
        <v>3048</v>
      </c>
      <c r="K5842" s="26">
        <v>46172</v>
      </c>
      <c r="L5842" s="26">
        <v>46172</v>
      </c>
      <c r="M5842" s="26">
        <v>46172</v>
      </c>
      <c r="N5842" s="26">
        <v>47117</v>
      </c>
      <c r="O5842" s="24"/>
      <c r="P5842" s="24" t="s">
        <v>3682</v>
      </c>
      <c r="Q5842" s="24" t="s">
        <v>3683</v>
      </c>
      <c r="R5842" s="24" t="s">
        <v>968</v>
      </c>
    </row>
    <row r="5843" spans="1:18" ht="40.200000000000003">
      <c r="A5843" s="24">
        <v>5842</v>
      </c>
      <c r="B5843" s="24" t="s">
        <v>19004</v>
      </c>
      <c r="C5843" s="29">
        <v>202647067937</v>
      </c>
      <c r="D5843" s="24" t="s">
        <v>353</v>
      </c>
      <c r="E5843" s="24" t="s">
        <v>19005</v>
      </c>
      <c r="F5843" s="24" t="s">
        <v>3091</v>
      </c>
      <c r="G5843" s="24" t="s">
        <v>9309</v>
      </c>
      <c r="H5843" s="25" t="s">
        <v>19006</v>
      </c>
      <c r="I5843" s="24"/>
      <c r="J5843" s="24" t="s">
        <v>3048</v>
      </c>
      <c r="K5843" s="26">
        <v>46150</v>
      </c>
      <c r="L5843" s="26">
        <v>45233</v>
      </c>
      <c r="M5843" s="26">
        <v>46172</v>
      </c>
      <c r="N5843" s="24"/>
      <c r="O5843" s="26">
        <v>46172</v>
      </c>
      <c r="P5843" s="24" t="s">
        <v>3410</v>
      </c>
      <c r="Q5843" s="24" t="s">
        <v>3150</v>
      </c>
      <c r="R5843" s="24" t="s">
        <v>988</v>
      </c>
    </row>
    <row r="5844" spans="1:18" ht="66.599999999999994">
      <c r="A5844" s="24">
        <v>5843</v>
      </c>
      <c r="B5844" s="24" t="s">
        <v>2956</v>
      </c>
      <c r="C5844" s="29">
        <v>202641067965</v>
      </c>
      <c r="D5844" s="24" t="s">
        <v>183</v>
      </c>
      <c r="E5844" s="24" t="s">
        <v>2957</v>
      </c>
      <c r="F5844" s="24" t="s">
        <v>3091</v>
      </c>
      <c r="G5844" s="24" t="s">
        <v>19007</v>
      </c>
      <c r="H5844" s="25" t="s">
        <v>19008</v>
      </c>
      <c r="I5844" s="24" t="s">
        <v>3152</v>
      </c>
      <c r="J5844" s="24" t="s">
        <v>3048</v>
      </c>
      <c r="K5844" s="26">
        <v>46171</v>
      </c>
      <c r="L5844" s="26">
        <v>46172</v>
      </c>
      <c r="M5844" s="26">
        <v>46172</v>
      </c>
      <c r="N5844" s="26">
        <v>47117</v>
      </c>
      <c r="O5844" s="24"/>
      <c r="P5844" s="24" t="s">
        <v>3968</v>
      </c>
      <c r="Q5844" s="24" t="s">
        <v>3969</v>
      </c>
      <c r="R5844" s="24" t="s">
        <v>968</v>
      </c>
    </row>
    <row r="5845" spans="1:18" ht="40.200000000000003">
      <c r="A5845" s="24">
        <v>5844</v>
      </c>
      <c r="B5845" s="24" t="s">
        <v>19009</v>
      </c>
      <c r="C5845" s="29">
        <v>202647067979</v>
      </c>
      <c r="D5845" s="24" t="s">
        <v>180</v>
      </c>
      <c r="E5845" s="24" t="s">
        <v>19010</v>
      </c>
      <c r="F5845" s="24" t="s">
        <v>3091</v>
      </c>
      <c r="G5845" s="24" t="s">
        <v>19011</v>
      </c>
      <c r="H5845" s="25" t="s">
        <v>19012</v>
      </c>
      <c r="I5845" s="24"/>
      <c r="J5845" s="24" t="s">
        <v>3048</v>
      </c>
      <c r="K5845" s="26">
        <v>46105</v>
      </c>
      <c r="L5845" s="26">
        <v>45233</v>
      </c>
      <c r="M5845" s="26">
        <v>46172</v>
      </c>
      <c r="N5845" s="24"/>
      <c r="O5845" s="26">
        <v>46172</v>
      </c>
      <c r="P5845" s="24" t="s">
        <v>3120</v>
      </c>
      <c r="Q5845" s="24" t="s">
        <v>3121</v>
      </c>
      <c r="R5845" s="24" t="s">
        <v>988</v>
      </c>
    </row>
    <row r="5846" spans="1:18" ht="66.599999999999994">
      <c r="A5846" s="24">
        <v>5845</v>
      </c>
      <c r="B5846" s="24" t="s">
        <v>19013</v>
      </c>
      <c r="C5846" s="29">
        <v>202647067899</v>
      </c>
      <c r="D5846" s="24" t="s">
        <v>114</v>
      </c>
      <c r="E5846" s="24" t="s">
        <v>19014</v>
      </c>
      <c r="F5846" s="24" t="s">
        <v>3177</v>
      </c>
      <c r="G5846" s="24" t="s">
        <v>18159</v>
      </c>
      <c r="H5846" s="25" t="s">
        <v>19015</v>
      </c>
      <c r="I5846" s="24"/>
      <c r="J5846" s="24" t="s">
        <v>3334</v>
      </c>
      <c r="K5846" s="26">
        <v>46154</v>
      </c>
      <c r="L5846" s="26">
        <v>45230</v>
      </c>
      <c r="M5846" s="26">
        <v>46172</v>
      </c>
      <c r="N5846" s="24"/>
      <c r="O5846" s="26">
        <v>46172</v>
      </c>
      <c r="P5846" s="24" t="s">
        <v>8184</v>
      </c>
      <c r="Q5846" s="24" t="s">
        <v>5147</v>
      </c>
      <c r="R5846" s="24" t="s">
        <v>988</v>
      </c>
    </row>
    <row r="5847" spans="1:18" ht="40.200000000000003">
      <c r="A5847" s="24">
        <v>5846</v>
      </c>
      <c r="B5847" s="24" t="s">
        <v>2954</v>
      </c>
      <c r="C5847" s="29">
        <v>202641067917</v>
      </c>
      <c r="D5847" s="24" t="s">
        <v>42</v>
      </c>
      <c r="E5847" s="24" t="s">
        <v>2955</v>
      </c>
      <c r="F5847" s="24" t="s">
        <v>3045</v>
      </c>
      <c r="G5847" s="24" t="s">
        <v>3559</v>
      </c>
      <c r="H5847" s="25" t="s">
        <v>19016</v>
      </c>
      <c r="I5847" s="24" t="s">
        <v>23</v>
      </c>
      <c r="J5847" s="24" t="s">
        <v>3048</v>
      </c>
      <c r="K5847" s="26">
        <v>46126</v>
      </c>
      <c r="L5847" s="26">
        <v>46172</v>
      </c>
      <c r="M5847" s="26">
        <v>46172</v>
      </c>
      <c r="N5847" s="26">
        <v>47117</v>
      </c>
      <c r="O5847" s="24"/>
      <c r="P5847" s="24" t="s">
        <v>3079</v>
      </c>
      <c r="Q5847" s="24" t="s">
        <v>3080</v>
      </c>
      <c r="R5847" s="24" t="s">
        <v>974</v>
      </c>
    </row>
    <row r="5848" spans="1:18" ht="40.200000000000003">
      <c r="A5848" s="24">
        <v>5847</v>
      </c>
      <c r="B5848" s="24" t="s">
        <v>19017</v>
      </c>
      <c r="C5848" s="29">
        <v>202617067915</v>
      </c>
      <c r="D5848" s="24" t="s">
        <v>89</v>
      </c>
      <c r="E5848" s="24" t="s">
        <v>19018</v>
      </c>
      <c r="F5848" s="24" t="s">
        <v>3091</v>
      </c>
      <c r="G5848" s="24" t="s">
        <v>10067</v>
      </c>
      <c r="H5848" s="25" t="s">
        <v>19019</v>
      </c>
      <c r="I5848" s="24"/>
      <c r="J5848" s="24" t="s">
        <v>3048</v>
      </c>
      <c r="K5848" s="26">
        <v>46163</v>
      </c>
      <c r="L5848" s="26">
        <v>45310</v>
      </c>
      <c r="M5848" s="26">
        <v>46172</v>
      </c>
      <c r="N5848" s="24"/>
      <c r="O5848" s="26">
        <v>46172</v>
      </c>
      <c r="P5848" s="24" t="s">
        <v>5924</v>
      </c>
      <c r="Q5848" s="24" t="s">
        <v>3285</v>
      </c>
      <c r="R5848" s="24" t="s">
        <v>863</v>
      </c>
    </row>
    <row r="5849" spans="1:18" ht="53.4">
      <c r="A5849" s="24">
        <v>5848</v>
      </c>
      <c r="B5849" s="24" t="s">
        <v>19020</v>
      </c>
      <c r="C5849" s="29">
        <v>202617067897</v>
      </c>
      <c r="D5849" s="24" t="s">
        <v>89</v>
      </c>
      <c r="E5849" s="24" t="s">
        <v>19021</v>
      </c>
      <c r="F5849" s="24" t="s">
        <v>3091</v>
      </c>
      <c r="G5849" s="24" t="s">
        <v>10067</v>
      </c>
      <c r="H5849" s="25" t="s">
        <v>19022</v>
      </c>
      <c r="I5849" s="24"/>
      <c r="J5849" s="24" t="s">
        <v>3048</v>
      </c>
      <c r="K5849" s="26">
        <v>46163</v>
      </c>
      <c r="L5849" s="26">
        <v>45351</v>
      </c>
      <c r="M5849" s="26">
        <v>46172</v>
      </c>
      <c r="N5849" s="24"/>
      <c r="O5849" s="26">
        <v>46172</v>
      </c>
      <c r="P5849" s="24" t="s">
        <v>5924</v>
      </c>
      <c r="Q5849" s="24" t="s">
        <v>3285</v>
      </c>
      <c r="R5849" s="24" t="s">
        <v>863</v>
      </c>
    </row>
    <row r="5850" spans="1:18" ht="40.200000000000003">
      <c r="A5850" s="24">
        <v>5849</v>
      </c>
      <c r="B5850" s="24" t="s">
        <v>2960</v>
      </c>
      <c r="C5850" s="29">
        <v>202641067971</v>
      </c>
      <c r="D5850" s="24" t="s">
        <v>85</v>
      </c>
      <c r="E5850" s="24" t="s">
        <v>2961</v>
      </c>
      <c r="F5850" s="24" t="s">
        <v>3045</v>
      </c>
      <c r="G5850" s="24" t="s">
        <v>3559</v>
      </c>
      <c r="H5850" s="25" t="s">
        <v>19023</v>
      </c>
      <c r="I5850" s="24" t="s">
        <v>23</v>
      </c>
      <c r="J5850" s="24" t="s">
        <v>3048</v>
      </c>
      <c r="K5850" s="26">
        <v>46122</v>
      </c>
      <c r="L5850" s="26">
        <v>46172</v>
      </c>
      <c r="M5850" s="26">
        <v>46172</v>
      </c>
      <c r="N5850" s="26">
        <v>47117</v>
      </c>
      <c r="O5850" s="24"/>
      <c r="P5850" s="24" t="s">
        <v>3289</v>
      </c>
      <c r="Q5850" s="24" t="s">
        <v>3290</v>
      </c>
      <c r="R5850" s="24" t="s">
        <v>974</v>
      </c>
    </row>
    <row r="5851" spans="1:18" ht="27">
      <c r="A5851" s="24">
        <v>5850</v>
      </c>
      <c r="B5851" s="24" t="s">
        <v>19024</v>
      </c>
      <c r="C5851" s="29">
        <v>202617067874</v>
      </c>
      <c r="D5851" s="24" t="s">
        <v>31</v>
      </c>
      <c r="E5851" s="24" t="s">
        <v>19025</v>
      </c>
      <c r="F5851" s="24" t="s">
        <v>3091</v>
      </c>
      <c r="G5851" s="24" t="s">
        <v>31</v>
      </c>
      <c r="H5851" s="25" t="s">
        <v>19026</v>
      </c>
      <c r="I5851" s="24"/>
      <c r="J5851" s="24" t="s">
        <v>3048</v>
      </c>
      <c r="K5851" s="26">
        <v>46171</v>
      </c>
      <c r="L5851" s="26">
        <v>46172</v>
      </c>
      <c r="M5851" s="26">
        <v>46172</v>
      </c>
      <c r="N5851" s="24"/>
      <c r="O5851" s="26">
        <v>46172</v>
      </c>
      <c r="P5851" s="24" t="s">
        <v>3093</v>
      </c>
      <c r="Q5851" s="24" t="s">
        <v>3094</v>
      </c>
      <c r="R5851" s="24" t="s">
        <v>988</v>
      </c>
    </row>
    <row r="5852" spans="1:18" ht="40.200000000000003">
      <c r="A5852" s="24">
        <v>5851</v>
      </c>
      <c r="B5852" s="24" t="s">
        <v>2952</v>
      </c>
      <c r="C5852" s="29">
        <v>202641068045</v>
      </c>
      <c r="D5852" s="24" t="s">
        <v>31</v>
      </c>
      <c r="E5852" s="24" t="s">
        <v>2953</v>
      </c>
      <c r="F5852" s="24" t="s">
        <v>3091</v>
      </c>
      <c r="G5852" s="24" t="s">
        <v>31</v>
      </c>
      <c r="H5852" s="25" t="s">
        <v>19027</v>
      </c>
      <c r="I5852" s="24" t="s">
        <v>3152</v>
      </c>
      <c r="J5852" s="24" t="s">
        <v>3048</v>
      </c>
      <c r="K5852" s="26">
        <v>46172</v>
      </c>
      <c r="L5852" s="26">
        <v>46172</v>
      </c>
      <c r="M5852" s="26">
        <v>46172</v>
      </c>
      <c r="N5852" s="26">
        <v>47117</v>
      </c>
      <c r="O5852" s="24"/>
      <c r="P5852" s="24" t="s">
        <v>3114</v>
      </c>
      <c r="Q5852" s="24" t="s">
        <v>3094</v>
      </c>
      <c r="R5852" s="24" t="s">
        <v>968</v>
      </c>
    </row>
    <row r="5853" spans="1:18" ht="53.4">
      <c r="A5853" s="24">
        <v>5852</v>
      </c>
      <c r="B5853" s="24" t="s">
        <v>19028</v>
      </c>
      <c r="C5853" s="29">
        <v>202617068710</v>
      </c>
      <c r="D5853" s="24" t="s">
        <v>111</v>
      </c>
      <c r="E5853" s="24" t="s">
        <v>19029</v>
      </c>
      <c r="F5853" s="24" t="s">
        <v>3117</v>
      </c>
      <c r="G5853" s="24" t="s">
        <v>4053</v>
      </c>
      <c r="H5853" s="25" t="s">
        <v>19030</v>
      </c>
      <c r="I5853" s="24"/>
      <c r="J5853" s="24" t="s">
        <v>3048</v>
      </c>
      <c r="K5853" s="26">
        <v>46153</v>
      </c>
      <c r="L5853" s="26">
        <v>45247</v>
      </c>
      <c r="M5853" s="26">
        <v>46174</v>
      </c>
      <c r="N5853" s="24"/>
      <c r="O5853" s="26">
        <v>46174</v>
      </c>
      <c r="P5853" s="24" t="s">
        <v>3284</v>
      </c>
      <c r="Q5853" s="24" t="s">
        <v>3285</v>
      </c>
      <c r="R5853" s="24" t="s">
        <v>988</v>
      </c>
    </row>
    <row r="5854" spans="1:18" ht="40.200000000000003">
      <c r="A5854" s="24">
        <v>5853</v>
      </c>
      <c r="B5854" s="24" t="s">
        <v>19031</v>
      </c>
      <c r="C5854" s="29">
        <v>202617068643</v>
      </c>
      <c r="D5854" s="24" t="s">
        <v>145</v>
      </c>
      <c r="E5854" s="24" t="s">
        <v>19032</v>
      </c>
      <c r="F5854" s="24" t="s">
        <v>3091</v>
      </c>
      <c r="G5854" s="24" t="s">
        <v>7368</v>
      </c>
      <c r="H5854" s="25" t="s">
        <v>19033</v>
      </c>
      <c r="I5854" s="24"/>
      <c r="J5854" s="24" t="s">
        <v>3048</v>
      </c>
      <c r="K5854" s="26">
        <v>46135</v>
      </c>
      <c r="L5854" s="26">
        <v>45266</v>
      </c>
      <c r="M5854" s="26">
        <v>46174</v>
      </c>
      <c r="N5854" s="24"/>
      <c r="O5854" s="26">
        <v>46174</v>
      </c>
      <c r="P5854" s="24" t="s">
        <v>3158</v>
      </c>
      <c r="Q5854" s="24" t="s">
        <v>3159</v>
      </c>
      <c r="R5854" s="24" t="s">
        <v>988</v>
      </c>
    </row>
    <row r="5855" spans="1:18" ht="53.4">
      <c r="A5855" s="24">
        <v>5854</v>
      </c>
      <c r="B5855" s="24" t="s">
        <v>2964</v>
      </c>
      <c r="C5855" s="29">
        <v>202611068795</v>
      </c>
      <c r="D5855" s="24" t="s">
        <v>264</v>
      </c>
      <c r="E5855" s="24" t="s">
        <v>2965</v>
      </c>
      <c r="F5855" s="24" t="s">
        <v>3052</v>
      </c>
      <c r="G5855" s="24" t="s">
        <v>3817</v>
      </c>
      <c r="H5855" s="25" t="s">
        <v>19034</v>
      </c>
      <c r="I5855" s="24" t="s">
        <v>3152</v>
      </c>
      <c r="J5855" s="24" t="s">
        <v>3048</v>
      </c>
      <c r="K5855" s="26">
        <v>46111</v>
      </c>
      <c r="L5855" s="26">
        <v>46174</v>
      </c>
      <c r="M5855" s="26">
        <v>46174</v>
      </c>
      <c r="N5855" s="26">
        <v>47119</v>
      </c>
      <c r="O5855" s="24"/>
      <c r="P5855" s="24" t="s">
        <v>5213</v>
      </c>
      <c r="Q5855" s="24" t="s">
        <v>3316</v>
      </c>
      <c r="R5855" s="24" t="s">
        <v>968</v>
      </c>
    </row>
    <row r="5856" spans="1:18" ht="40.200000000000003">
      <c r="A5856" s="24">
        <v>5855</v>
      </c>
      <c r="B5856" s="24" t="s">
        <v>19035</v>
      </c>
      <c r="C5856" s="29">
        <v>202647068669</v>
      </c>
      <c r="D5856" s="24" t="s">
        <v>74</v>
      </c>
      <c r="E5856" s="24" t="s">
        <v>19036</v>
      </c>
      <c r="F5856" s="24" t="s">
        <v>3302</v>
      </c>
      <c r="G5856" s="24" t="s">
        <v>9515</v>
      </c>
      <c r="H5856" s="25" t="s">
        <v>19037</v>
      </c>
      <c r="I5856" s="24"/>
      <c r="J5856" s="24" t="s">
        <v>3048</v>
      </c>
      <c r="K5856" s="26">
        <v>46127</v>
      </c>
      <c r="L5856" s="26">
        <v>45236</v>
      </c>
      <c r="M5856" s="26">
        <v>46174</v>
      </c>
      <c r="N5856" s="24"/>
      <c r="O5856" s="26">
        <v>46174</v>
      </c>
      <c r="P5856" s="24" t="s">
        <v>3968</v>
      </c>
      <c r="Q5856" s="24" t="s">
        <v>3969</v>
      </c>
      <c r="R5856" s="24" t="s">
        <v>988</v>
      </c>
    </row>
    <row r="5857" spans="1:18" ht="53.4">
      <c r="A5857" s="24">
        <v>5856</v>
      </c>
      <c r="B5857" s="24" t="s">
        <v>19038</v>
      </c>
      <c r="C5857" s="29">
        <v>202631068500</v>
      </c>
      <c r="D5857" s="24" t="s">
        <v>38</v>
      </c>
      <c r="E5857" s="24" t="s">
        <v>19039</v>
      </c>
      <c r="F5857" s="24" t="s">
        <v>3052</v>
      </c>
      <c r="G5857" s="24" t="s">
        <v>38</v>
      </c>
      <c r="H5857" s="25" t="s">
        <v>19040</v>
      </c>
      <c r="I5857" s="24" t="s">
        <v>23</v>
      </c>
      <c r="J5857" s="24" t="s">
        <v>3048</v>
      </c>
      <c r="K5857" s="26">
        <v>46069</v>
      </c>
      <c r="L5857" s="26">
        <v>46174</v>
      </c>
      <c r="M5857" s="26">
        <v>46174</v>
      </c>
      <c r="N5857" s="24"/>
      <c r="O5857" s="26">
        <v>46174</v>
      </c>
      <c r="P5857" s="24" t="s">
        <v>3233</v>
      </c>
      <c r="Q5857" s="24" t="s">
        <v>3234</v>
      </c>
      <c r="R5857" s="24" t="s">
        <v>988</v>
      </c>
    </row>
    <row r="5858" spans="1:18" ht="40.200000000000003">
      <c r="A5858" s="24">
        <v>5857</v>
      </c>
      <c r="B5858" s="24" t="s">
        <v>19041</v>
      </c>
      <c r="C5858" s="29">
        <v>202611068499</v>
      </c>
      <c r="D5858" s="24" t="s">
        <v>57</v>
      </c>
      <c r="E5858" s="24" t="s">
        <v>19042</v>
      </c>
      <c r="F5858" s="24" t="s">
        <v>3052</v>
      </c>
      <c r="G5858" s="24" t="s">
        <v>57</v>
      </c>
      <c r="H5858" s="25" t="s">
        <v>19043</v>
      </c>
      <c r="I5858" s="24" t="s">
        <v>23</v>
      </c>
      <c r="J5858" s="24" t="s">
        <v>3048</v>
      </c>
      <c r="K5858" s="26">
        <v>46079</v>
      </c>
      <c r="L5858" s="26">
        <v>46174</v>
      </c>
      <c r="M5858" s="26">
        <v>46174</v>
      </c>
      <c r="N5858" s="24"/>
      <c r="O5858" s="26">
        <v>46174</v>
      </c>
      <c r="P5858" s="24" t="s">
        <v>3397</v>
      </c>
      <c r="Q5858" s="24" t="s">
        <v>3398</v>
      </c>
      <c r="R5858" s="24" t="s">
        <v>988</v>
      </c>
    </row>
    <row r="5859" spans="1:18" ht="40.200000000000003">
      <c r="A5859" s="24">
        <v>5858</v>
      </c>
      <c r="B5859" s="24" t="s">
        <v>19044</v>
      </c>
      <c r="C5859" s="29">
        <v>202647068694</v>
      </c>
      <c r="D5859" s="24" t="s">
        <v>50</v>
      </c>
      <c r="E5859" s="24" t="s">
        <v>19045</v>
      </c>
      <c r="F5859" s="24" t="s">
        <v>3066</v>
      </c>
      <c r="G5859" s="24" t="s">
        <v>3319</v>
      </c>
      <c r="H5859" s="25" t="s">
        <v>19046</v>
      </c>
      <c r="I5859" s="24"/>
      <c r="J5859" s="24" t="s">
        <v>3048</v>
      </c>
      <c r="K5859" s="26">
        <v>46119</v>
      </c>
      <c r="L5859" s="26">
        <v>45232</v>
      </c>
      <c r="M5859" s="26">
        <v>46174</v>
      </c>
      <c r="N5859" s="24"/>
      <c r="O5859" s="26">
        <v>46174</v>
      </c>
      <c r="P5859" s="24" t="s">
        <v>3321</v>
      </c>
      <c r="Q5859" s="24" t="s">
        <v>3322</v>
      </c>
      <c r="R5859" s="24" t="s">
        <v>988</v>
      </c>
    </row>
    <row r="5860" spans="1:18" ht="40.200000000000003">
      <c r="A5860" s="24">
        <v>5859</v>
      </c>
      <c r="B5860" s="24" t="s">
        <v>19047</v>
      </c>
      <c r="C5860" s="29">
        <v>202647068752</v>
      </c>
      <c r="D5860" s="24" t="s">
        <v>456</v>
      </c>
      <c r="E5860" s="24" t="s">
        <v>19048</v>
      </c>
      <c r="F5860" s="24" t="s">
        <v>3066</v>
      </c>
      <c r="G5860" s="24" t="s">
        <v>19049</v>
      </c>
      <c r="H5860" s="25" t="s">
        <v>19050</v>
      </c>
      <c r="I5860" s="24"/>
      <c r="J5860" s="24" t="s">
        <v>3048</v>
      </c>
      <c r="K5860" s="26">
        <v>46150</v>
      </c>
      <c r="L5860" s="26">
        <v>45232</v>
      </c>
      <c r="M5860" s="26">
        <v>46174</v>
      </c>
      <c r="N5860" s="24"/>
      <c r="O5860" s="26">
        <v>46174</v>
      </c>
      <c r="P5860" s="24" t="s">
        <v>3404</v>
      </c>
      <c r="Q5860" s="24" t="s">
        <v>3405</v>
      </c>
      <c r="R5860" s="24" t="s">
        <v>988</v>
      </c>
    </row>
    <row r="5861" spans="1:18" ht="40.200000000000003">
      <c r="A5861" s="24">
        <v>5860</v>
      </c>
      <c r="B5861" s="24" t="s">
        <v>19051</v>
      </c>
      <c r="C5861" s="29">
        <v>202617068621</v>
      </c>
      <c r="D5861" s="24" t="s">
        <v>49</v>
      </c>
      <c r="E5861" s="24" t="s">
        <v>19052</v>
      </c>
      <c r="F5861" s="24" t="s">
        <v>3066</v>
      </c>
      <c r="G5861" s="24" t="s">
        <v>3067</v>
      </c>
      <c r="H5861" s="25" t="s">
        <v>19053</v>
      </c>
      <c r="I5861" s="24"/>
      <c r="J5861" s="24" t="s">
        <v>3048</v>
      </c>
      <c r="K5861" s="26">
        <v>46055</v>
      </c>
      <c r="L5861" s="26">
        <v>45496</v>
      </c>
      <c r="M5861" s="26">
        <v>46174</v>
      </c>
      <c r="N5861" s="24"/>
      <c r="O5861" s="26">
        <v>46174</v>
      </c>
      <c r="P5861" s="24" t="s">
        <v>3141</v>
      </c>
      <c r="Q5861" s="24" t="s">
        <v>3142</v>
      </c>
      <c r="R5861" s="24" t="s">
        <v>988</v>
      </c>
    </row>
    <row r="5862" spans="1:18" ht="66.599999999999994">
      <c r="A5862" s="24">
        <v>5861</v>
      </c>
      <c r="B5862" s="24" t="s">
        <v>19054</v>
      </c>
      <c r="C5862" s="29">
        <v>202617068331</v>
      </c>
      <c r="D5862" s="24" t="s">
        <v>315</v>
      </c>
      <c r="E5862" s="24" t="s">
        <v>19055</v>
      </c>
      <c r="F5862" s="24" t="s">
        <v>3066</v>
      </c>
      <c r="G5862" s="24" t="s">
        <v>3067</v>
      </c>
      <c r="H5862" s="25" t="s">
        <v>19056</v>
      </c>
      <c r="I5862" s="24"/>
      <c r="J5862" s="24" t="s">
        <v>3048</v>
      </c>
      <c r="K5862" s="26">
        <v>46120</v>
      </c>
      <c r="L5862" s="26">
        <v>45237</v>
      </c>
      <c r="M5862" s="26">
        <v>46174</v>
      </c>
      <c r="N5862" s="24"/>
      <c r="O5862" s="26">
        <v>46174</v>
      </c>
      <c r="P5862" s="24" t="s">
        <v>3204</v>
      </c>
      <c r="Q5862" s="24" t="s">
        <v>3205</v>
      </c>
      <c r="R5862" s="24" t="s">
        <v>988</v>
      </c>
    </row>
    <row r="5863" spans="1:18" ht="40.200000000000003">
      <c r="A5863" s="24">
        <v>5862</v>
      </c>
      <c r="B5863" s="24" t="s">
        <v>19057</v>
      </c>
      <c r="C5863" s="29">
        <v>202617068873</v>
      </c>
      <c r="D5863" s="24" t="s">
        <v>32</v>
      </c>
      <c r="E5863" s="24" t="s">
        <v>19058</v>
      </c>
      <c r="F5863" s="24" t="s">
        <v>3066</v>
      </c>
      <c r="G5863" s="24" t="s">
        <v>3067</v>
      </c>
      <c r="H5863" s="25" t="s">
        <v>19059</v>
      </c>
      <c r="I5863" s="24"/>
      <c r="J5863" s="24" t="s">
        <v>3048</v>
      </c>
      <c r="K5863" s="26">
        <v>46142</v>
      </c>
      <c r="L5863" s="26">
        <v>45440</v>
      </c>
      <c r="M5863" s="26">
        <v>46174</v>
      </c>
      <c r="N5863" s="24"/>
      <c r="O5863" s="26">
        <v>46174</v>
      </c>
      <c r="P5863" s="24" t="s">
        <v>3364</v>
      </c>
      <c r="Q5863" s="24" t="s">
        <v>3255</v>
      </c>
      <c r="R5863" s="24" t="s">
        <v>988</v>
      </c>
    </row>
    <row r="5864" spans="1:18" ht="40.200000000000003">
      <c r="A5864" s="24">
        <v>5863</v>
      </c>
      <c r="B5864" s="24" t="s">
        <v>19060</v>
      </c>
      <c r="C5864" s="29">
        <v>202617068660</v>
      </c>
      <c r="D5864" s="24" t="s">
        <v>32</v>
      </c>
      <c r="E5864" s="24" t="s">
        <v>19061</v>
      </c>
      <c r="F5864" s="24" t="s">
        <v>3066</v>
      </c>
      <c r="G5864" s="24" t="s">
        <v>3067</v>
      </c>
      <c r="H5864" s="25" t="s">
        <v>19062</v>
      </c>
      <c r="I5864" s="24"/>
      <c r="J5864" s="24" t="s">
        <v>3048</v>
      </c>
      <c r="K5864" s="26">
        <v>46141</v>
      </c>
      <c r="L5864" s="26">
        <v>45322</v>
      </c>
      <c r="M5864" s="26">
        <v>46174</v>
      </c>
      <c r="N5864" s="24"/>
      <c r="O5864" s="26">
        <v>46174</v>
      </c>
      <c r="P5864" s="24" t="s">
        <v>3364</v>
      </c>
      <c r="Q5864" s="24" t="s">
        <v>3255</v>
      </c>
      <c r="R5864" s="24" t="s">
        <v>988</v>
      </c>
    </row>
    <row r="5865" spans="1:18" ht="40.200000000000003">
      <c r="A5865" s="24">
        <v>5864</v>
      </c>
      <c r="B5865" s="24" t="s">
        <v>19063</v>
      </c>
      <c r="C5865" s="29">
        <v>202617068670</v>
      </c>
      <c r="D5865" s="24" t="s">
        <v>281</v>
      </c>
      <c r="E5865" s="24" t="s">
        <v>19064</v>
      </c>
      <c r="F5865" s="24" t="s">
        <v>3091</v>
      </c>
      <c r="G5865" s="24" t="s">
        <v>19065</v>
      </c>
      <c r="H5865" s="25" t="s">
        <v>19066</v>
      </c>
      <c r="I5865" s="24"/>
      <c r="J5865" s="24" t="s">
        <v>3048</v>
      </c>
      <c r="K5865" s="26">
        <v>46129</v>
      </c>
      <c r="L5865" s="26">
        <v>45238</v>
      </c>
      <c r="M5865" s="26">
        <v>46174</v>
      </c>
      <c r="N5865" s="24"/>
      <c r="O5865" s="26">
        <v>46174</v>
      </c>
      <c r="P5865" s="24" t="s">
        <v>3682</v>
      </c>
      <c r="Q5865" s="24" t="s">
        <v>3683</v>
      </c>
      <c r="R5865" s="24" t="s">
        <v>988</v>
      </c>
    </row>
    <row r="5866" spans="1:18" ht="53.4">
      <c r="A5866" s="24">
        <v>5865</v>
      </c>
      <c r="B5866" s="24" t="s">
        <v>19067</v>
      </c>
      <c r="C5866" s="29">
        <v>202647068588</v>
      </c>
      <c r="D5866" s="24" t="s">
        <v>36</v>
      </c>
      <c r="E5866" s="24" t="s">
        <v>19068</v>
      </c>
      <c r="F5866" s="24" t="s">
        <v>3091</v>
      </c>
      <c r="G5866" s="24" t="s">
        <v>3139</v>
      </c>
      <c r="H5866" s="25" t="s">
        <v>19069</v>
      </c>
      <c r="I5866" s="24"/>
      <c r="J5866" s="24" t="s">
        <v>3048</v>
      </c>
      <c r="K5866" s="26">
        <v>46168</v>
      </c>
      <c r="L5866" s="26">
        <v>45238</v>
      </c>
      <c r="M5866" s="26">
        <v>46174</v>
      </c>
      <c r="N5866" s="24"/>
      <c r="O5866" s="26">
        <v>46174</v>
      </c>
      <c r="P5866" s="24" t="s">
        <v>3968</v>
      </c>
      <c r="Q5866" s="24" t="s">
        <v>3969</v>
      </c>
      <c r="R5866" s="24" t="s">
        <v>988</v>
      </c>
    </row>
    <row r="5867" spans="1:18" ht="53.4">
      <c r="A5867" s="24">
        <v>5866</v>
      </c>
      <c r="B5867" s="24" t="s">
        <v>19070</v>
      </c>
      <c r="C5867" s="29">
        <v>202614068869</v>
      </c>
      <c r="D5867" s="24" t="s">
        <v>78</v>
      </c>
      <c r="E5867" s="24" t="s">
        <v>19071</v>
      </c>
      <c r="F5867" s="24" t="s">
        <v>3066</v>
      </c>
      <c r="G5867" s="24" t="s">
        <v>3077</v>
      </c>
      <c r="H5867" s="25" t="s">
        <v>19072</v>
      </c>
      <c r="I5867" s="24"/>
      <c r="J5867" s="24" t="s">
        <v>3048</v>
      </c>
      <c r="K5867" s="26">
        <v>46073</v>
      </c>
      <c r="L5867" s="26">
        <v>45813</v>
      </c>
      <c r="M5867" s="26">
        <v>46174</v>
      </c>
      <c r="N5867" s="24"/>
      <c r="O5867" s="26">
        <v>46174</v>
      </c>
      <c r="P5867" s="24" t="s">
        <v>4128</v>
      </c>
      <c r="Q5867" s="24" t="s">
        <v>3360</v>
      </c>
      <c r="R5867" s="24" t="s">
        <v>988</v>
      </c>
    </row>
    <row r="5868" spans="1:18" ht="40.200000000000003">
      <c r="A5868" s="24">
        <v>5867</v>
      </c>
      <c r="B5868" s="24" t="s">
        <v>2966</v>
      </c>
      <c r="C5868" s="29">
        <v>202641068598</v>
      </c>
      <c r="D5868" s="24" t="s">
        <v>54</v>
      </c>
      <c r="E5868" s="24" t="s">
        <v>2967</v>
      </c>
      <c r="F5868" s="24" t="s">
        <v>3091</v>
      </c>
      <c r="G5868" s="24" t="s">
        <v>54</v>
      </c>
      <c r="H5868" s="25" t="s">
        <v>19073</v>
      </c>
      <c r="I5868" s="24" t="s">
        <v>3152</v>
      </c>
      <c r="J5868" s="24" t="s">
        <v>8446</v>
      </c>
      <c r="K5868" s="26">
        <v>46010</v>
      </c>
      <c r="L5868" s="26">
        <v>46174</v>
      </c>
      <c r="M5868" s="26">
        <v>46174</v>
      </c>
      <c r="N5868" s="26">
        <v>47119</v>
      </c>
      <c r="O5868" s="24"/>
      <c r="P5868" s="24" t="s">
        <v>3352</v>
      </c>
      <c r="Q5868" s="24" t="s">
        <v>3216</v>
      </c>
      <c r="R5868" s="24" t="s">
        <v>968</v>
      </c>
    </row>
    <row r="5869" spans="1:18" ht="40.200000000000003">
      <c r="A5869" s="24">
        <v>5868</v>
      </c>
      <c r="B5869" s="24" t="s">
        <v>19074</v>
      </c>
      <c r="C5869" s="29">
        <v>202647068728</v>
      </c>
      <c r="D5869" s="24" t="s">
        <v>270</v>
      </c>
      <c r="E5869" s="24" t="s">
        <v>19075</v>
      </c>
      <c r="F5869" s="24" t="s">
        <v>3302</v>
      </c>
      <c r="G5869" s="24" t="s">
        <v>10602</v>
      </c>
      <c r="H5869" s="25" t="s">
        <v>19076</v>
      </c>
      <c r="I5869" s="24"/>
      <c r="J5869" s="24" t="s">
        <v>3048</v>
      </c>
      <c r="K5869" s="26">
        <v>46127</v>
      </c>
      <c r="L5869" s="26">
        <v>45233</v>
      </c>
      <c r="M5869" s="26">
        <v>46174</v>
      </c>
      <c r="N5869" s="24"/>
      <c r="O5869" s="26">
        <v>46174</v>
      </c>
      <c r="P5869" s="24" t="s">
        <v>3414</v>
      </c>
      <c r="Q5869" s="24" t="s">
        <v>3415</v>
      </c>
      <c r="R5869" s="24" t="s">
        <v>988</v>
      </c>
    </row>
    <row r="5870" spans="1:18" ht="40.200000000000003">
      <c r="A5870" s="24">
        <v>5869</v>
      </c>
      <c r="B5870" s="24" t="s">
        <v>19077</v>
      </c>
      <c r="C5870" s="29">
        <v>202647068528</v>
      </c>
      <c r="D5870" s="24" t="s">
        <v>114</v>
      </c>
      <c r="E5870" s="24" t="s">
        <v>19078</v>
      </c>
      <c r="F5870" s="24" t="s">
        <v>3177</v>
      </c>
      <c r="G5870" s="24" t="s">
        <v>18159</v>
      </c>
      <c r="H5870" s="25" t="s">
        <v>19079</v>
      </c>
      <c r="I5870" s="24"/>
      <c r="J5870" s="24" t="s">
        <v>3334</v>
      </c>
      <c r="K5870" s="26">
        <v>46155</v>
      </c>
      <c r="L5870" s="26">
        <v>45236</v>
      </c>
      <c r="M5870" s="26">
        <v>46174</v>
      </c>
      <c r="N5870" s="24"/>
      <c r="O5870" s="26">
        <v>46174</v>
      </c>
      <c r="P5870" s="24" t="s">
        <v>3069</v>
      </c>
      <c r="Q5870" s="24" t="s">
        <v>3070</v>
      </c>
      <c r="R5870" s="24" t="s">
        <v>988</v>
      </c>
    </row>
    <row r="5871" spans="1:18" ht="40.200000000000003">
      <c r="A5871" s="24">
        <v>5870</v>
      </c>
      <c r="B5871" s="24" t="s">
        <v>2968</v>
      </c>
      <c r="C5871" s="29">
        <v>202611068611</v>
      </c>
      <c r="D5871" s="24" t="s">
        <v>54</v>
      </c>
      <c r="E5871" s="24" t="s">
        <v>2969</v>
      </c>
      <c r="F5871" s="24" t="s">
        <v>3091</v>
      </c>
      <c r="G5871" s="24" t="s">
        <v>54</v>
      </c>
      <c r="H5871" s="25" t="s">
        <v>19080</v>
      </c>
      <c r="I5871" s="24" t="s">
        <v>3152</v>
      </c>
      <c r="J5871" s="24" t="s">
        <v>3048</v>
      </c>
      <c r="K5871" s="26">
        <v>46146</v>
      </c>
      <c r="L5871" s="26">
        <v>46174</v>
      </c>
      <c r="M5871" s="26">
        <v>46174</v>
      </c>
      <c r="N5871" s="26">
        <v>47119</v>
      </c>
      <c r="O5871" s="24"/>
      <c r="P5871" s="24" t="s">
        <v>3135</v>
      </c>
      <c r="Q5871" s="24" t="s">
        <v>3136</v>
      </c>
      <c r="R5871" s="24" t="s">
        <v>968</v>
      </c>
    </row>
    <row r="5872" spans="1:18" ht="40.200000000000003">
      <c r="A5872" s="24">
        <v>5871</v>
      </c>
      <c r="B5872" s="24" t="s">
        <v>19081</v>
      </c>
      <c r="C5872" s="29">
        <v>202617068589</v>
      </c>
      <c r="D5872" s="24" t="s">
        <v>31</v>
      </c>
      <c r="E5872" s="24" t="s">
        <v>19082</v>
      </c>
      <c r="F5872" s="24" t="s">
        <v>3091</v>
      </c>
      <c r="G5872" s="24" t="s">
        <v>31</v>
      </c>
      <c r="H5872" s="25" t="s">
        <v>19083</v>
      </c>
      <c r="I5872" s="24"/>
      <c r="J5872" s="24" t="s">
        <v>3048</v>
      </c>
      <c r="K5872" s="26">
        <v>46169</v>
      </c>
      <c r="L5872" s="26">
        <v>45299</v>
      </c>
      <c r="M5872" s="26">
        <v>46174</v>
      </c>
      <c r="N5872" s="24"/>
      <c r="O5872" s="26">
        <v>46174</v>
      </c>
      <c r="P5872" s="24" t="s">
        <v>3069</v>
      </c>
      <c r="Q5872" s="24" t="s">
        <v>3070</v>
      </c>
      <c r="R5872" s="24" t="s">
        <v>988</v>
      </c>
    </row>
    <row r="5873" spans="1:18" ht="40.200000000000003">
      <c r="A5873" s="24">
        <v>5872</v>
      </c>
      <c r="B5873" s="24" t="s">
        <v>19084</v>
      </c>
      <c r="C5873" s="29">
        <v>202617068642</v>
      </c>
      <c r="D5873" s="24" t="s">
        <v>34</v>
      </c>
      <c r="E5873" s="24" t="s">
        <v>19085</v>
      </c>
      <c r="F5873" s="24" t="s">
        <v>3066</v>
      </c>
      <c r="G5873" s="24" t="s">
        <v>3067</v>
      </c>
      <c r="H5873" s="25" t="s">
        <v>19086</v>
      </c>
      <c r="I5873" s="24"/>
      <c r="J5873" s="24" t="s">
        <v>3048</v>
      </c>
      <c r="K5873" s="26">
        <v>46162</v>
      </c>
      <c r="L5873" s="26">
        <v>45313</v>
      </c>
      <c r="M5873" s="26">
        <v>46174</v>
      </c>
      <c r="N5873" s="24"/>
      <c r="O5873" s="26">
        <v>46174</v>
      </c>
      <c r="P5873" s="24" t="s">
        <v>3254</v>
      </c>
      <c r="Q5873" s="24" t="s">
        <v>3255</v>
      </c>
      <c r="R5873" s="24" t="s">
        <v>988</v>
      </c>
    </row>
    <row r="5874" spans="1:18" ht="40.200000000000003">
      <c r="A5874" s="24">
        <v>5873</v>
      </c>
      <c r="B5874" s="24" t="s">
        <v>19087</v>
      </c>
      <c r="C5874" s="29">
        <v>202617068311</v>
      </c>
      <c r="D5874" s="24" t="s">
        <v>34</v>
      </c>
      <c r="E5874" s="24" t="s">
        <v>19088</v>
      </c>
      <c r="F5874" s="24" t="s">
        <v>3066</v>
      </c>
      <c r="G5874" s="24" t="s">
        <v>3067</v>
      </c>
      <c r="H5874" s="25" t="s">
        <v>19089</v>
      </c>
      <c r="I5874" s="24"/>
      <c r="J5874" s="24" t="s">
        <v>3048</v>
      </c>
      <c r="K5874" s="26">
        <v>46140</v>
      </c>
      <c r="L5874" s="26">
        <v>45261</v>
      </c>
      <c r="M5874" s="26">
        <v>46174</v>
      </c>
      <c r="N5874" s="24"/>
      <c r="O5874" s="26">
        <v>46174</v>
      </c>
      <c r="P5874" s="24" t="s">
        <v>3364</v>
      </c>
      <c r="Q5874" s="24" t="s">
        <v>3255</v>
      </c>
      <c r="R5874" s="24" t="s">
        <v>988</v>
      </c>
    </row>
    <row r="5875" spans="1:18" ht="53.4">
      <c r="A5875" s="24">
        <v>5874</v>
      </c>
      <c r="B5875" s="24" t="s">
        <v>19090</v>
      </c>
      <c r="C5875" s="29">
        <v>202617068533</v>
      </c>
      <c r="D5875" s="24" t="s">
        <v>34</v>
      </c>
      <c r="E5875" s="24" t="s">
        <v>19091</v>
      </c>
      <c r="F5875" s="24" t="s">
        <v>3066</v>
      </c>
      <c r="G5875" s="24" t="s">
        <v>3067</v>
      </c>
      <c r="H5875" s="25" t="s">
        <v>19092</v>
      </c>
      <c r="I5875" s="24"/>
      <c r="J5875" s="24" t="s">
        <v>3048</v>
      </c>
      <c r="K5875" s="26">
        <v>46164</v>
      </c>
      <c r="L5875" s="26">
        <v>45282</v>
      </c>
      <c r="M5875" s="26">
        <v>46174</v>
      </c>
      <c r="N5875" s="24"/>
      <c r="O5875" s="26">
        <v>46174</v>
      </c>
      <c r="P5875" s="24" t="s">
        <v>3109</v>
      </c>
      <c r="Q5875" s="24" t="s">
        <v>3110</v>
      </c>
      <c r="R5875" s="24" t="s">
        <v>988</v>
      </c>
    </row>
    <row r="5876" spans="1:18" ht="53.4">
      <c r="A5876" s="24">
        <v>5875</v>
      </c>
      <c r="B5876" s="24" t="s">
        <v>19093</v>
      </c>
      <c r="C5876" s="29">
        <v>202617068575</v>
      </c>
      <c r="D5876" s="24" t="s">
        <v>34</v>
      </c>
      <c r="E5876" s="24" t="s">
        <v>19094</v>
      </c>
      <c r="F5876" s="24" t="s">
        <v>3066</v>
      </c>
      <c r="G5876" s="24" t="s">
        <v>3067</v>
      </c>
      <c r="H5876" s="25" t="s">
        <v>19095</v>
      </c>
      <c r="I5876" s="24"/>
      <c r="J5876" s="24" t="s">
        <v>3048</v>
      </c>
      <c r="K5876" s="26">
        <v>46164</v>
      </c>
      <c r="L5876" s="26">
        <v>45282</v>
      </c>
      <c r="M5876" s="26">
        <v>46174</v>
      </c>
      <c r="N5876" s="24"/>
      <c r="O5876" s="26">
        <v>46174</v>
      </c>
      <c r="P5876" s="24" t="s">
        <v>3109</v>
      </c>
      <c r="Q5876" s="24" t="s">
        <v>3110</v>
      </c>
      <c r="R5876" s="24" t="s">
        <v>988</v>
      </c>
    </row>
    <row r="5877" spans="1:18" ht="40.200000000000003">
      <c r="A5877" s="24">
        <v>5876</v>
      </c>
      <c r="B5877" s="24" t="s">
        <v>2975</v>
      </c>
      <c r="C5877" s="29">
        <v>202641069292</v>
      </c>
      <c r="D5877" s="24" t="s">
        <v>33</v>
      </c>
      <c r="E5877" s="24" t="s">
        <v>2976</v>
      </c>
      <c r="F5877" s="24" t="s">
        <v>3052</v>
      </c>
      <c r="G5877" s="24" t="s">
        <v>3319</v>
      </c>
      <c r="H5877" s="25" t="s">
        <v>19096</v>
      </c>
      <c r="I5877" s="24" t="s">
        <v>3152</v>
      </c>
      <c r="J5877" s="24" t="s">
        <v>3048</v>
      </c>
      <c r="K5877" s="26">
        <v>46142</v>
      </c>
      <c r="L5877" s="26">
        <v>46175</v>
      </c>
      <c r="M5877" s="26">
        <v>46175</v>
      </c>
      <c r="N5877" s="26">
        <v>47120</v>
      </c>
      <c r="O5877" s="24"/>
      <c r="P5877" s="24" t="s">
        <v>3968</v>
      </c>
      <c r="Q5877" s="24" t="s">
        <v>3969</v>
      </c>
      <c r="R5877" s="24" t="s">
        <v>968</v>
      </c>
    </row>
    <row r="5878" spans="1:18" ht="40.200000000000003">
      <c r="A5878" s="24">
        <v>5877</v>
      </c>
      <c r="B5878" s="24" t="s">
        <v>19097</v>
      </c>
      <c r="C5878" s="29">
        <v>202617069059</v>
      </c>
      <c r="D5878" s="24" t="s">
        <v>170</v>
      </c>
      <c r="E5878" s="24" t="s">
        <v>19098</v>
      </c>
      <c r="F5878" s="24" t="s">
        <v>3312</v>
      </c>
      <c r="G5878" s="24" t="s">
        <v>6499</v>
      </c>
      <c r="H5878" s="25" t="s">
        <v>19099</v>
      </c>
      <c r="I5878" s="24"/>
      <c r="J5878" s="24" t="s">
        <v>3048</v>
      </c>
      <c r="K5878" s="26">
        <v>46135</v>
      </c>
      <c r="L5878" s="26">
        <v>45244</v>
      </c>
      <c r="M5878" s="26">
        <v>46175</v>
      </c>
      <c r="N5878" s="24"/>
      <c r="O5878" s="26">
        <v>46175</v>
      </c>
      <c r="P5878" s="24" t="s">
        <v>3135</v>
      </c>
      <c r="Q5878" s="24" t="s">
        <v>3136</v>
      </c>
      <c r="R5878" s="24" t="s">
        <v>988</v>
      </c>
    </row>
    <row r="5879" spans="1:18" ht="53.4">
      <c r="A5879" s="24">
        <v>5878</v>
      </c>
      <c r="B5879" s="24" t="s">
        <v>2972</v>
      </c>
      <c r="C5879" s="29">
        <v>202641069163</v>
      </c>
      <c r="D5879" s="24" t="s">
        <v>195</v>
      </c>
      <c r="E5879" s="24" t="s">
        <v>2973</v>
      </c>
      <c r="F5879" s="24" t="s">
        <v>3312</v>
      </c>
      <c r="G5879" s="24" t="s">
        <v>4766</v>
      </c>
      <c r="H5879" s="25" t="s">
        <v>19100</v>
      </c>
      <c r="I5879" s="24" t="s">
        <v>23</v>
      </c>
      <c r="J5879" s="24" t="s">
        <v>3048</v>
      </c>
      <c r="K5879" s="26">
        <v>46001</v>
      </c>
      <c r="L5879" s="26">
        <v>46175</v>
      </c>
      <c r="M5879" s="26">
        <v>46175</v>
      </c>
      <c r="N5879" s="26">
        <v>47120</v>
      </c>
      <c r="O5879" s="24"/>
      <c r="P5879" s="24" t="s">
        <v>3215</v>
      </c>
      <c r="Q5879" s="24" t="s">
        <v>3216</v>
      </c>
      <c r="R5879" s="24" t="s">
        <v>974</v>
      </c>
    </row>
    <row r="5880" spans="1:18" ht="40.200000000000003">
      <c r="A5880" s="24">
        <v>5879</v>
      </c>
      <c r="B5880" s="24" t="s">
        <v>19101</v>
      </c>
      <c r="C5880" s="29">
        <v>202617068960</v>
      </c>
      <c r="D5880" s="24" t="s">
        <v>364</v>
      </c>
      <c r="E5880" s="24" t="s">
        <v>19102</v>
      </c>
      <c r="F5880" s="24" t="s">
        <v>3117</v>
      </c>
      <c r="G5880" s="24" t="s">
        <v>19103</v>
      </c>
      <c r="H5880" s="25" t="s">
        <v>19104</v>
      </c>
      <c r="I5880" s="24"/>
      <c r="J5880" s="24" t="s">
        <v>3048</v>
      </c>
      <c r="K5880" s="26">
        <v>46155</v>
      </c>
      <c r="L5880" s="26">
        <v>45281</v>
      </c>
      <c r="M5880" s="26">
        <v>46175</v>
      </c>
      <c r="N5880" s="24"/>
      <c r="O5880" s="26">
        <v>46175</v>
      </c>
      <c r="P5880" s="24" t="s">
        <v>3084</v>
      </c>
      <c r="Q5880" s="24" t="s">
        <v>3085</v>
      </c>
      <c r="R5880" s="24" t="s">
        <v>988</v>
      </c>
    </row>
    <row r="5881" spans="1:18" ht="40.200000000000003">
      <c r="A5881" s="24">
        <v>5880</v>
      </c>
      <c r="B5881" s="24" t="s">
        <v>19105</v>
      </c>
      <c r="C5881" s="29">
        <v>202617069029</v>
      </c>
      <c r="D5881" s="24" t="s">
        <v>251</v>
      </c>
      <c r="E5881" s="24" t="s">
        <v>19106</v>
      </c>
      <c r="F5881" s="24" t="s">
        <v>3045</v>
      </c>
      <c r="G5881" s="24" t="s">
        <v>4679</v>
      </c>
      <c r="H5881" s="25" t="s">
        <v>19107</v>
      </c>
      <c r="I5881" s="24"/>
      <c r="J5881" s="24" t="s">
        <v>3048</v>
      </c>
      <c r="K5881" s="26">
        <v>46091</v>
      </c>
      <c r="L5881" s="26">
        <v>45275</v>
      </c>
      <c r="M5881" s="26">
        <v>46175</v>
      </c>
      <c r="N5881" s="24"/>
      <c r="O5881" s="26">
        <v>46175</v>
      </c>
      <c r="P5881" s="24" t="s">
        <v>3233</v>
      </c>
      <c r="Q5881" s="24" t="s">
        <v>3234</v>
      </c>
      <c r="R5881" s="24" t="s">
        <v>988</v>
      </c>
    </row>
    <row r="5882" spans="1:18" ht="40.200000000000003">
      <c r="A5882" s="24">
        <v>5881</v>
      </c>
      <c r="B5882" s="24" t="s">
        <v>19108</v>
      </c>
      <c r="C5882" s="29">
        <v>202644069010</v>
      </c>
      <c r="D5882" s="24" t="s">
        <v>224</v>
      </c>
      <c r="E5882" s="24" t="s">
        <v>19109</v>
      </c>
      <c r="F5882" s="24" t="s">
        <v>10302</v>
      </c>
      <c r="G5882" s="24" t="s">
        <v>358</v>
      </c>
      <c r="H5882" s="25" t="s">
        <v>19110</v>
      </c>
      <c r="I5882" s="24"/>
      <c r="J5882" s="24" t="s">
        <v>3048</v>
      </c>
      <c r="K5882" s="26">
        <v>46027</v>
      </c>
      <c r="L5882" s="26">
        <v>45897</v>
      </c>
      <c r="M5882" s="26">
        <v>46175</v>
      </c>
      <c r="N5882" s="24"/>
      <c r="O5882" s="26">
        <v>46175</v>
      </c>
      <c r="P5882" s="24" t="s">
        <v>3278</v>
      </c>
      <c r="Q5882" s="24" t="s">
        <v>3279</v>
      </c>
      <c r="R5882" s="24" t="s">
        <v>988</v>
      </c>
    </row>
    <row r="5883" spans="1:18" ht="27">
      <c r="A5883" s="24">
        <v>5882</v>
      </c>
      <c r="B5883" s="24" t="s">
        <v>19111</v>
      </c>
      <c r="C5883" s="29">
        <v>202617068976</v>
      </c>
      <c r="D5883" s="24" t="s">
        <v>47</v>
      </c>
      <c r="E5883" s="24" t="s">
        <v>19112</v>
      </c>
      <c r="F5883" s="24" t="s">
        <v>3091</v>
      </c>
      <c r="G5883" s="24" t="s">
        <v>47</v>
      </c>
      <c r="H5883" s="25" t="s">
        <v>19113</v>
      </c>
      <c r="I5883" s="24"/>
      <c r="J5883" s="24" t="s">
        <v>3048</v>
      </c>
      <c r="K5883" s="26">
        <v>46148</v>
      </c>
      <c r="L5883" s="26">
        <v>45247</v>
      </c>
      <c r="M5883" s="26">
        <v>46175</v>
      </c>
      <c r="N5883" s="24"/>
      <c r="O5883" s="26">
        <v>46175</v>
      </c>
      <c r="P5883" s="24" t="s">
        <v>3084</v>
      </c>
      <c r="Q5883" s="24" t="s">
        <v>3085</v>
      </c>
      <c r="R5883" s="24" t="s">
        <v>988</v>
      </c>
    </row>
    <row r="5884" spans="1:18" ht="40.200000000000003">
      <c r="A5884" s="24">
        <v>5883</v>
      </c>
      <c r="B5884" s="24" t="s">
        <v>2974</v>
      </c>
      <c r="C5884" s="29">
        <v>202611069274</v>
      </c>
      <c r="D5884" s="24" t="s">
        <v>63</v>
      </c>
      <c r="E5884" s="24" t="s">
        <v>649</v>
      </c>
      <c r="F5884" s="24" t="s">
        <v>3052</v>
      </c>
      <c r="G5884" s="24" t="s">
        <v>4014</v>
      </c>
      <c r="H5884" s="25" t="s">
        <v>19114</v>
      </c>
      <c r="I5884" s="24" t="s">
        <v>3152</v>
      </c>
      <c r="J5884" s="24" t="s">
        <v>3048</v>
      </c>
      <c r="K5884" s="26">
        <v>46170</v>
      </c>
      <c r="L5884" s="26">
        <v>46175</v>
      </c>
      <c r="M5884" s="26">
        <v>46175</v>
      </c>
      <c r="N5884" s="26">
        <v>47120</v>
      </c>
      <c r="O5884" s="24"/>
      <c r="P5884" s="24" t="s">
        <v>4491</v>
      </c>
      <c r="Q5884" s="24" t="s">
        <v>3279</v>
      </c>
      <c r="R5884" s="24" t="s">
        <v>968</v>
      </c>
    </row>
    <row r="5885" spans="1:18" ht="40.200000000000003">
      <c r="A5885" s="24">
        <v>5884</v>
      </c>
      <c r="B5885" s="24" t="s">
        <v>2971</v>
      </c>
      <c r="C5885" s="29">
        <v>202611069249</v>
      </c>
      <c r="D5885" s="24" t="s">
        <v>63</v>
      </c>
      <c r="E5885" s="24" t="s">
        <v>649</v>
      </c>
      <c r="F5885" s="24" t="s">
        <v>3052</v>
      </c>
      <c r="G5885" s="24" t="s">
        <v>4014</v>
      </c>
      <c r="H5885" s="25" t="s">
        <v>19115</v>
      </c>
      <c r="I5885" s="24" t="s">
        <v>3152</v>
      </c>
      <c r="J5885" s="24" t="s">
        <v>3048</v>
      </c>
      <c r="K5885" s="26">
        <v>46170</v>
      </c>
      <c r="L5885" s="26">
        <v>46175</v>
      </c>
      <c r="M5885" s="26">
        <v>46175</v>
      </c>
      <c r="N5885" s="26">
        <v>47120</v>
      </c>
      <c r="O5885" s="24"/>
      <c r="P5885" s="24" t="s">
        <v>19116</v>
      </c>
      <c r="Q5885" s="24" t="s">
        <v>3279</v>
      </c>
      <c r="R5885" s="24" t="s">
        <v>968</v>
      </c>
    </row>
    <row r="5886" spans="1:18" ht="40.200000000000003">
      <c r="A5886" s="24">
        <v>5885</v>
      </c>
      <c r="B5886" s="24" t="s">
        <v>2970</v>
      </c>
      <c r="C5886" s="29">
        <v>202611069263</v>
      </c>
      <c r="D5886" s="24" t="s">
        <v>63</v>
      </c>
      <c r="E5886" s="24" t="s">
        <v>649</v>
      </c>
      <c r="F5886" s="24" t="s">
        <v>3052</v>
      </c>
      <c r="G5886" s="24" t="s">
        <v>4014</v>
      </c>
      <c r="H5886" s="25" t="s">
        <v>19117</v>
      </c>
      <c r="I5886" s="24" t="s">
        <v>3152</v>
      </c>
      <c r="J5886" s="24" t="s">
        <v>3048</v>
      </c>
      <c r="K5886" s="26">
        <v>46170</v>
      </c>
      <c r="L5886" s="26">
        <v>46175</v>
      </c>
      <c r="M5886" s="26">
        <v>46175</v>
      </c>
      <c r="N5886" s="26">
        <v>47120</v>
      </c>
      <c r="O5886" s="24"/>
      <c r="P5886" s="24" t="s">
        <v>3422</v>
      </c>
      <c r="Q5886" s="24" t="s">
        <v>3423</v>
      </c>
      <c r="R5886" s="24" t="s">
        <v>968</v>
      </c>
    </row>
    <row r="5887" spans="1:18" ht="40.200000000000003">
      <c r="A5887" s="24">
        <v>5886</v>
      </c>
      <c r="B5887" s="24" t="s">
        <v>19118</v>
      </c>
      <c r="C5887" s="29">
        <v>202641069047</v>
      </c>
      <c r="D5887" s="24" t="s">
        <v>46</v>
      </c>
      <c r="E5887" s="24" t="s">
        <v>19119</v>
      </c>
      <c r="F5887" s="24" t="s">
        <v>3052</v>
      </c>
      <c r="G5887" s="24" t="s">
        <v>46</v>
      </c>
      <c r="H5887" s="25" t="s">
        <v>19120</v>
      </c>
      <c r="I5887" s="24" t="s">
        <v>23</v>
      </c>
      <c r="J5887" s="24" t="s">
        <v>3048</v>
      </c>
      <c r="K5887" s="26">
        <v>46091</v>
      </c>
      <c r="L5887" s="26">
        <v>46175</v>
      </c>
      <c r="M5887" s="26">
        <v>46175</v>
      </c>
      <c r="N5887" s="24"/>
      <c r="O5887" s="26">
        <v>46175</v>
      </c>
      <c r="P5887" s="24" t="s">
        <v>3968</v>
      </c>
      <c r="Q5887" s="24" t="s">
        <v>3969</v>
      </c>
      <c r="R5887" s="24" t="s">
        <v>988</v>
      </c>
    </row>
    <row r="5888" spans="1:18" ht="40.200000000000003">
      <c r="A5888" s="24">
        <v>5887</v>
      </c>
      <c r="B5888" s="24" t="s">
        <v>19121</v>
      </c>
      <c r="C5888" s="29">
        <v>202617069146</v>
      </c>
      <c r="D5888" s="24" t="s">
        <v>49</v>
      </c>
      <c r="E5888" s="24" t="s">
        <v>19122</v>
      </c>
      <c r="F5888" s="24" t="s">
        <v>3066</v>
      </c>
      <c r="G5888" s="24" t="s">
        <v>3067</v>
      </c>
      <c r="H5888" s="25" t="s">
        <v>19123</v>
      </c>
      <c r="I5888" s="24"/>
      <c r="J5888" s="24" t="s">
        <v>3048</v>
      </c>
      <c r="K5888" s="26">
        <v>46104</v>
      </c>
      <c r="L5888" s="26">
        <v>45436</v>
      </c>
      <c r="M5888" s="26">
        <v>46175</v>
      </c>
      <c r="N5888" s="24"/>
      <c r="O5888" s="26">
        <v>46175</v>
      </c>
      <c r="P5888" s="24" t="s">
        <v>3239</v>
      </c>
      <c r="Q5888" s="24" t="s">
        <v>3240</v>
      </c>
      <c r="R5888" s="24" t="s">
        <v>988</v>
      </c>
    </row>
    <row r="5889" spans="1:18" ht="40.200000000000003">
      <c r="A5889" s="24">
        <v>5888</v>
      </c>
      <c r="B5889" s="24" t="s">
        <v>19124</v>
      </c>
      <c r="C5889" s="29">
        <v>202617069140</v>
      </c>
      <c r="D5889" s="24" t="s">
        <v>51</v>
      </c>
      <c r="E5889" s="24" t="s">
        <v>19125</v>
      </c>
      <c r="F5889" s="24" t="s">
        <v>3091</v>
      </c>
      <c r="G5889" s="24" t="s">
        <v>51</v>
      </c>
      <c r="H5889" s="25" t="s">
        <v>19126</v>
      </c>
      <c r="I5889" s="24"/>
      <c r="J5889" s="24" t="s">
        <v>3048</v>
      </c>
      <c r="K5889" s="26">
        <v>46141</v>
      </c>
      <c r="L5889" s="26">
        <v>45282</v>
      </c>
      <c r="M5889" s="26">
        <v>46175</v>
      </c>
      <c r="N5889" s="24"/>
      <c r="O5889" s="26">
        <v>46175</v>
      </c>
      <c r="P5889" s="24" t="s">
        <v>3158</v>
      </c>
      <c r="Q5889" s="24" t="s">
        <v>3159</v>
      </c>
      <c r="R5889" s="24" t="s">
        <v>988</v>
      </c>
    </row>
    <row r="5890" spans="1:18" ht="40.200000000000003">
      <c r="A5890" s="24">
        <v>5889</v>
      </c>
      <c r="B5890" s="24" t="s">
        <v>19127</v>
      </c>
      <c r="C5890" s="29">
        <v>202648069121</v>
      </c>
      <c r="D5890" s="24" t="s">
        <v>100</v>
      </c>
      <c r="E5890" s="24" t="s">
        <v>19128</v>
      </c>
      <c r="F5890" s="24" t="s">
        <v>3091</v>
      </c>
      <c r="G5890" s="24" t="s">
        <v>6973</v>
      </c>
      <c r="H5890" s="25" t="s">
        <v>19129</v>
      </c>
      <c r="I5890" s="24"/>
      <c r="J5890" s="24" t="s">
        <v>3334</v>
      </c>
      <c r="K5890" s="26">
        <v>46175</v>
      </c>
      <c r="L5890" s="26">
        <v>46175</v>
      </c>
      <c r="M5890" s="26">
        <v>46175</v>
      </c>
      <c r="N5890" s="24"/>
      <c r="O5890" s="26">
        <v>46175</v>
      </c>
      <c r="P5890" s="24" t="s">
        <v>3055</v>
      </c>
      <c r="Q5890" s="24" t="s">
        <v>3056</v>
      </c>
      <c r="R5890" s="24" t="s">
        <v>988</v>
      </c>
    </row>
    <row r="5891" spans="1:18" ht="53.4">
      <c r="A5891" s="24">
        <v>5890</v>
      </c>
      <c r="B5891" s="24" t="s">
        <v>19130</v>
      </c>
      <c r="C5891" s="29">
        <v>202647069055</v>
      </c>
      <c r="D5891" s="24" t="s">
        <v>35</v>
      </c>
      <c r="E5891" s="24" t="s">
        <v>19131</v>
      </c>
      <c r="F5891" s="24" t="s">
        <v>3091</v>
      </c>
      <c r="G5891" s="24" t="s">
        <v>3213</v>
      </c>
      <c r="H5891" s="25" t="s">
        <v>19132</v>
      </c>
      <c r="I5891" s="24"/>
      <c r="J5891" s="24" t="s">
        <v>3048</v>
      </c>
      <c r="K5891" s="26">
        <v>46149</v>
      </c>
      <c r="L5891" s="26">
        <v>45239</v>
      </c>
      <c r="M5891" s="26">
        <v>46175</v>
      </c>
      <c r="N5891" s="24"/>
      <c r="O5891" s="26">
        <v>46175</v>
      </c>
      <c r="P5891" s="24" t="s">
        <v>3321</v>
      </c>
      <c r="Q5891" s="24" t="s">
        <v>3322</v>
      </c>
      <c r="R5891" s="24" t="s">
        <v>988</v>
      </c>
    </row>
    <row r="5892" spans="1:18" ht="53.4">
      <c r="A5892" s="24">
        <v>5891</v>
      </c>
      <c r="B5892" s="24" t="s">
        <v>19133</v>
      </c>
      <c r="C5892" s="29">
        <v>202647069164</v>
      </c>
      <c r="D5892" s="24" t="s">
        <v>114</v>
      </c>
      <c r="E5892" s="24" t="s">
        <v>19134</v>
      </c>
      <c r="F5892" s="24" t="s">
        <v>3177</v>
      </c>
      <c r="G5892" s="24" t="s">
        <v>18159</v>
      </c>
      <c r="H5892" s="25" t="s">
        <v>19135</v>
      </c>
      <c r="I5892" s="24"/>
      <c r="J5892" s="24" t="s">
        <v>3334</v>
      </c>
      <c r="K5892" s="26">
        <v>46149</v>
      </c>
      <c r="L5892" s="26">
        <v>45237</v>
      </c>
      <c r="M5892" s="26">
        <v>46175</v>
      </c>
      <c r="N5892" s="24"/>
      <c r="O5892" s="26">
        <v>46175</v>
      </c>
      <c r="P5892" s="24" t="s">
        <v>8184</v>
      </c>
      <c r="Q5892" s="24" t="s">
        <v>5147</v>
      </c>
      <c r="R5892" s="24" t="s">
        <v>988</v>
      </c>
    </row>
    <row r="5893" spans="1:18" ht="40.200000000000003">
      <c r="A5893" s="24">
        <v>5892</v>
      </c>
      <c r="B5893" s="24" t="s">
        <v>19136</v>
      </c>
      <c r="C5893" s="29">
        <v>202617069117</v>
      </c>
      <c r="D5893" s="24" t="s">
        <v>66</v>
      </c>
      <c r="E5893" s="24" t="s">
        <v>19137</v>
      </c>
      <c r="F5893" s="24" t="s">
        <v>3059</v>
      </c>
      <c r="G5893" s="24" t="s">
        <v>3455</v>
      </c>
      <c r="H5893" s="25" t="s">
        <v>19138</v>
      </c>
      <c r="I5893" s="24"/>
      <c r="J5893" s="24" t="s">
        <v>3048</v>
      </c>
      <c r="K5893" s="26">
        <v>46161</v>
      </c>
      <c r="L5893" s="26">
        <v>45264</v>
      </c>
      <c r="M5893" s="26">
        <v>46175</v>
      </c>
      <c r="N5893" s="24"/>
      <c r="O5893" s="26">
        <v>46175</v>
      </c>
      <c r="P5893" s="24" t="s">
        <v>3682</v>
      </c>
      <c r="Q5893" s="24" t="s">
        <v>3683</v>
      </c>
      <c r="R5893" s="24" t="s">
        <v>988</v>
      </c>
    </row>
    <row r="5894" spans="1:18" ht="40.200000000000003">
      <c r="A5894" s="24">
        <v>5893</v>
      </c>
      <c r="B5894" s="24" t="s">
        <v>19139</v>
      </c>
      <c r="C5894" s="29">
        <v>202617069142</v>
      </c>
      <c r="D5894" s="24" t="s">
        <v>34</v>
      </c>
      <c r="E5894" s="24" t="s">
        <v>19140</v>
      </c>
      <c r="F5894" s="24" t="s">
        <v>3066</v>
      </c>
      <c r="G5894" s="24" t="s">
        <v>3067</v>
      </c>
      <c r="H5894" s="25" t="s">
        <v>19141</v>
      </c>
      <c r="I5894" s="24"/>
      <c r="J5894" s="24" t="s">
        <v>3048</v>
      </c>
      <c r="K5894" s="26">
        <v>46169</v>
      </c>
      <c r="L5894" s="26">
        <v>45309</v>
      </c>
      <c r="M5894" s="26">
        <v>46175</v>
      </c>
      <c r="N5894" s="24"/>
      <c r="O5894" s="26">
        <v>46175</v>
      </c>
      <c r="P5894" s="24" t="s">
        <v>3135</v>
      </c>
      <c r="Q5894" s="24" t="s">
        <v>3136</v>
      </c>
      <c r="R5894" s="24" t="s">
        <v>988</v>
      </c>
    </row>
    <row r="5895" spans="1:18" ht="66.599999999999994">
      <c r="A5895" s="24">
        <v>5894</v>
      </c>
      <c r="B5895" s="24" t="s">
        <v>19142</v>
      </c>
      <c r="C5895" s="29">
        <v>202617069090</v>
      </c>
      <c r="D5895" s="24" t="s">
        <v>179</v>
      </c>
      <c r="E5895" s="24" t="s">
        <v>19143</v>
      </c>
      <c r="F5895" s="24" t="s">
        <v>3045</v>
      </c>
      <c r="G5895" s="24" t="s">
        <v>18997</v>
      </c>
      <c r="H5895" s="25" t="s">
        <v>19144</v>
      </c>
      <c r="I5895" s="24"/>
      <c r="J5895" s="24" t="s">
        <v>3048</v>
      </c>
      <c r="K5895" s="26">
        <v>46086</v>
      </c>
      <c r="L5895" s="26">
        <v>45240</v>
      </c>
      <c r="M5895" s="26">
        <v>46175</v>
      </c>
      <c r="N5895" s="24"/>
      <c r="O5895" s="26">
        <v>46175</v>
      </c>
      <c r="P5895" s="24" t="s">
        <v>3435</v>
      </c>
      <c r="Q5895" s="24" t="s">
        <v>3159</v>
      </c>
      <c r="R5895" s="24" t="s">
        <v>988</v>
      </c>
    </row>
    <row r="5896" spans="1:18" ht="53.4">
      <c r="A5896" s="24">
        <v>5895</v>
      </c>
      <c r="B5896" s="24" t="s">
        <v>19145</v>
      </c>
      <c r="C5896" s="29">
        <v>202617069600</v>
      </c>
      <c r="D5896" s="24" t="s">
        <v>127</v>
      </c>
      <c r="E5896" s="24" t="s">
        <v>19146</v>
      </c>
      <c r="F5896" s="24" t="s">
        <v>3117</v>
      </c>
      <c r="G5896" s="24" t="s">
        <v>19147</v>
      </c>
      <c r="H5896" s="25" t="s">
        <v>19148</v>
      </c>
      <c r="I5896" s="24"/>
      <c r="J5896" s="24" t="s">
        <v>3048</v>
      </c>
      <c r="K5896" s="26">
        <v>46101</v>
      </c>
      <c r="L5896" s="26">
        <v>45237</v>
      </c>
      <c r="M5896" s="26">
        <v>46176</v>
      </c>
      <c r="N5896" s="24"/>
      <c r="O5896" s="26">
        <v>46176</v>
      </c>
      <c r="P5896" s="24" t="s">
        <v>3109</v>
      </c>
      <c r="Q5896" s="24" t="s">
        <v>3110</v>
      </c>
      <c r="R5896" s="24" t="s">
        <v>988</v>
      </c>
    </row>
    <row r="5897" spans="1:18" ht="53.4">
      <c r="A5897" s="24">
        <v>5896</v>
      </c>
      <c r="B5897" s="24" t="s">
        <v>2977</v>
      </c>
      <c r="C5897" s="29">
        <v>202641069825</v>
      </c>
      <c r="D5897" s="24" t="s">
        <v>33</v>
      </c>
      <c r="E5897" s="24" t="s">
        <v>2978</v>
      </c>
      <c r="F5897" s="24" t="s">
        <v>3052</v>
      </c>
      <c r="G5897" s="24" t="s">
        <v>3319</v>
      </c>
      <c r="H5897" s="25" t="s">
        <v>19149</v>
      </c>
      <c r="I5897" s="24" t="s">
        <v>3152</v>
      </c>
      <c r="J5897" s="24" t="s">
        <v>3048</v>
      </c>
      <c r="K5897" s="26">
        <v>46169</v>
      </c>
      <c r="L5897" s="26">
        <v>46176</v>
      </c>
      <c r="M5897" s="26">
        <v>46176</v>
      </c>
      <c r="N5897" s="26">
        <v>47121</v>
      </c>
      <c r="O5897" s="24"/>
      <c r="P5897" s="24" t="s">
        <v>3079</v>
      </c>
      <c r="Q5897" s="24" t="s">
        <v>3080</v>
      </c>
      <c r="R5897" s="24" t="s">
        <v>968</v>
      </c>
    </row>
    <row r="5898" spans="1:18" ht="40.200000000000003">
      <c r="A5898" s="24">
        <v>5897</v>
      </c>
      <c r="B5898" s="24" t="s">
        <v>19150</v>
      </c>
      <c r="C5898" s="29">
        <v>202617069330</v>
      </c>
      <c r="D5898" s="24" t="s">
        <v>329</v>
      </c>
      <c r="E5898" s="24" t="s">
        <v>19151</v>
      </c>
      <c r="F5898" s="24" t="s">
        <v>3091</v>
      </c>
      <c r="G5898" s="24" t="s">
        <v>19152</v>
      </c>
      <c r="H5898" s="25" t="s">
        <v>19153</v>
      </c>
      <c r="I5898" s="24"/>
      <c r="J5898" s="24" t="s">
        <v>3048</v>
      </c>
      <c r="K5898" s="26">
        <v>46118</v>
      </c>
      <c r="L5898" s="26">
        <v>45233</v>
      </c>
      <c r="M5898" s="26">
        <v>46176</v>
      </c>
      <c r="N5898" s="24"/>
      <c r="O5898" s="26">
        <v>46176</v>
      </c>
      <c r="P5898" s="24" t="s">
        <v>3084</v>
      </c>
      <c r="Q5898" s="24" t="s">
        <v>3085</v>
      </c>
      <c r="R5898" s="24" t="s">
        <v>988</v>
      </c>
    </row>
    <row r="5899" spans="1:18" ht="27">
      <c r="A5899" s="24">
        <v>5898</v>
      </c>
      <c r="B5899" s="24" t="s">
        <v>19154</v>
      </c>
      <c r="C5899" s="29">
        <v>202617069549</v>
      </c>
      <c r="D5899" s="24" t="s">
        <v>98</v>
      </c>
      <c r="E5899" s="24" t="s">
        <v>19155</v>
      </c>
      <c r="F5899" s="24" t="s">
        <v>3302</v>
      </c>
      <c r="G5899" s="24" t="s">
        <v>3693</v>
      </c>
      <c r="H5899" s="25" t="s">
        <v>19156</v>
      </c>
      <c r="I5899" s="24"/>
      <c r="J5899" s="24" t="s">
        <v>3048</v>
      </c>
      <c r="K5899" s="26">
        <v>46127</v>
      </c>
      <c r="L5899" s="26">
        <v>45236</v>
      </c>
      <c r="M5899" s="26">
        <v>46176</v>
      </c>
      <c r="N5899" s="24"/>
      <c r="O5899" s="26">
        <v>46176</v>
      </c>
      <c r="P5899" s="24" t="s">
        <v>3109</v>
      </c>
      <c r="Q5899" s="24" t="s">
        <v>3110</v>
      </c>
      <c r="R5899" s="24" t="s">
        <v>988</v>
      </c>
    </row>
    <row r="5900" spans="1:18" ht="27">
      <c r="A5900" s="24">
        <v>5899</v>
      </c>
      <c r="B5900" s="24" t="s">
        <v>19157</v>
      </c>
      <c r="C5900" s="29">
        <v>202647069612</v>
      </c>
      <c r="D5900" s="24" t="s">
        <v>122</v>
      </c>
      <c r="E5900" s="24" t="s">
        <v>19158</v>
      </c>
      <c r="F5900" s="24" t="s">
        <v>3302</v>
      </c>
      <c r="G5900" s="24" t="s">
        <v>19159</v>
      </c>
      <c r="H5900" s="25" t="s">
        <v>19160</v>
      </c>
      <c r="I5900" s="24"/>
      <c r="J5900" s="24" t="s">
        <v>3048</v>
      </c>
      <c r="K5900" s="26">
        <v>46148</v>
      </c>
      <c r="L5900" s="26">
        <v>45258</v>
      </c>
      <c r="M5900" s="26">
        <v>46176</v>
      </c>
      <c r="N5900" s="24"/>
      <c r="O5900" s="26">
        <v>46176</v>
      </c>
      <c r="P5900" s="24" t="s">
        <v>3388</v>
      </c>
      <c r="Q5900" s="24" t="s">
        <v>3389</v>
      </c>
      <c r="R5900" s="24" t="s">
        <v>988</v>
      </c>
    </row>
    <row r="5901" spans="1:18" ht="53.4">
      <c r="A5901" s="24">
        <v>5900</v>
      </c>
      <c r="B5901" s="24" t="s">
        <v>19161</v>
      </c>
      <c r="C5901" s="29">
        <v>202617069639</v>
      </c>
      <c r="D5901" s="24" t="s">
        <v>35</v>
      </c>
      <c r="E5901" s="24" t="s">
        <v>649</v>
      </c>
      <c r="F5901" s="24" t="s">
        <v>3091</v>
      </c>
      <c r="G5901" s="24" t="s">
        <v>3213</v>
      </c>
      <c r="H5901" s="25" t="s">
        <v>19162</v>
      </c>
      <c r="I5901" s="24"/>
      <c r="J5901" s="24" t="s">
        <v>3048</v>
      </c>
      <c r="K5901" s="26">
        <v>46175</v>
      </c>
      <c r="L5901" s="26">
        <v>45233</v>
      </c>
      <c r="M5901" s="26">
        <v>46176</v>
      </c>
      <c r="N5901" s="24"/>
      <c r="O5901" s="26">
        <v>46176</v>
      </c>
      <c r="P5901" s="24" t="s">
        <v>3079</v>
      </c>
      <c r="Q5901" s="24" t="s">
        <v>3080</v>
      </c>
      <c r="R5901" s="24" t="s">
        <v>988</v>
      </c>
    </row>
    <row r="5902" spans="1:18" ht="40.200000000000003">
      <c r="A5902" s="24">
        <v>5901</v>
      </c>
      <c r="B5902" s="24" t="s">
        <v>19163</v>
      </c>
      <c r="C5902" s="29">
        <v>202611069571</v>
      </c>
      <c r="D5902" s="24" t="s">
        <v>57</v>
      </c>
      <c r="E5902" s="24" t="s">
        <v>19164</v>
      </c>
      <c r="F5902" s="24" t="s">
        <v>3052</v>
      </c>
      <c r="G5902" s="24" t="s">
        <v>57</v>
      </c>
      <c r="H5902" s="25" t="s">
        <v>19165</v>
      </c>
      <c r="I5902" s="24" t="s">
        <v>23</v>
      </c>
      <c r="J5902" s="24" t="s">
        <v>3048</v>
      </c>
      <c r="K5902" s="26">
        <v>46164</v>
      </c>
      <c r="L5902" s="26">
        <v>46176</v>
      </c>
      <c r="M5902" s="26">
        <v>46176</v>
      </c>
      <c r="N5902" s="24"/>
      <c r="O5902" s="26">
        <v>46176</v>
      </c>
      <c r="P5902" s="24" t="s">
        <v>3135</v>
      </c>
      <c r="Q5902" s="24" t="s">
        <v>3136</v>
      </c>
      <c r="R5902" s="24" t="s">
        <v>988</v>
      </c>
    </row>
    <row r="5903" spans="1:18" ht="40.200000000000003">
      <c r="A5903" s="24">
        <v>5902</v>
      </c>
      <c r="B5903" s="24" t="s">
        <v>19166</v>
      </c>
      <c r="C5903" s="29">
        <v>202611069626</v>
      </c>
      <c r="D5903" s="24" t="s">
        <v>57</v>
      </c>
      <c r="E5903" s="24" t="s">
        <v>19167</v>
      </c>
      <c r="F5903" s="24" t="s">
        <v>3052</v>
      </c>
      <c r="G5903" s="24" t="s">
        <v>6805</v>
      </c>
      <c r="H5903" s="25" t="s">
        <v>19165</v>
      </c>
      <c r="I5903" s="24" t="s">
        <v>23</v>
      </c>
      <c r="J5903" s="24" t="s">
        <v>3048</v>
      </c>
      <c r="K5903" s="26">
        <v>46120</v>
      </c>
      <c r="L5903" s="26">
        <v>46176</v>
      </c>
      <c r="M5903" s="26">
        <v>46176</v>
      </c>
      <c r="N5903" s="24"/>
      <c r="O5903" s="26">
        <v>46176</v>
      </c>
      <c r="P5903" s="24" t="s">
        <v>3135</v>
      </c>
      <c r="Q5903" s="24" t="s">
        <v>3136</v>
      </c>
      <c r="R5903" s="24" t="s">
        <v>988</v>
      </c>
    </row>
    <row r="5904" spans="1:18" ht="27">
      <c r="A5904" s="24">
        <v>5903</v>
      </c>
      <c r="B5904" s="24" t="s">
        <v>2979</v>
      </c>
      <c r="C5904" s="29">
        <v>202611069471</v>
      </c>
      <c r="D5904" s="24" t="s">
        <v>207</v>
      </c>
      <c r="E5904" s="24" t="s">
        <v>649</v>
      </c>
      <c r="F5904" s="24" t="s">
        <v>3052</v>
      </c>
      <c r="G5904" s="24" t="s">
        <v>3226</v>
      </c>
      <c r="H5904" s="25" t="s">
        <v>19168</v>
      </c>
      <c r="I5904" s="24" t="s">
        <v>23</v>
      </c>
      <c r="J5904" s="24" t="s">
        <v>3048</v>
      </c>
      <c r="K5904" s="26">
        <v>46111</v>
      </c>
      <c r="L5904" s="26">
        <v>46176</v>
      </c>
      <c r="M5904" s="26">
        <v>46176</v>
      </c>
      <c r="N5904" s="26">
        <v>47121</v>
      </c>
      <c r="O5904" s="24"/>
      <c r="P5904" s="24" t="s">
        <v>3397</v>
      </c>
      <c r="Q5904" s="24" t="s">
        <v>3398</v>
      </c>
      <c r="R5904" s="24" t="s">
        <v>974</v>
      </c>
    </row>
    <row r="5905" spans="1:18" ht="53.4">
      <c r="A5905" s="24">
        <v>5904</v>
      </c>
      <c r="B5905" s="24" t="s">
        <v>2982</v>
      </c>
      <c r="C5905" s="29">
        <v>202641069812</v>
      </c>
      <c r="D5905" s="24" t="s">
        <v>44</v>
      </c>
      <c r="E5905" s="24" t="s">
        <v>2983</v>
      </c>
      <c r="F5905" s="24" t="s">
        <v>3052</v>
      </c>
      <c r="G5905" s="24" t="s">
        <v>3408</v>
      </c>
      <c r="H5905" s="25" t="s">
        <v>19169</v>
      </c>
      <c r="I5905" s="24" t="s">
        <v>3152</v>
      </c>
      <c r="J5905" s="24" t="s">
        <v>3334</v>
      </c>
      <c r="K5905" s="26">
        <v>46156</v>
      </c>
      <c r="L5905" s="26">
        <v>46176</v>
      </c>
      <c r="M5905" s="26">
        <v>46176</v>
      </c>
      <c r="N5905" s="26">
        <v>47121</v>
      </c>
      <c r="O5905" s="24"/>
      <c r="P5905" s="24" t="s">
        <v>3315</v>
      </c>
      <c r="Q5905" s="24" t="s">
        <v>3316</v>
      </c>
      <c r="R5905" s="24" t="s">
        <v>968</v>
      </c>
    </row>
    <row r="5906" spans="1:18" ht="40.200000000000003">
      <c r="A5906" s="24">
        <v>5905</v>
      </c>
      <c r="B5906" s="24" t="s">
        <v>19170</v>
      </c>
      <c r="C5906" s="29">
        <v>202617069658</v>
      </c>
      <c r="D5906" s="24" t="s">
        <v>36</v>
      </c>
      <c r="E5906" s="24" t="s">
        <v>19171</v>
      </c>
      <c r="F5906" s="24" t="s">
        <v>3091</v>
      </c>
      <c r="G5906" s="24" t="s">
        <v>3139</v>
      </c>
      <c r="H5906" s="25" t="s">
        <v>19172</v>
      </c>
      <c r="I5906" s="24"/>
      <c r="J5906" s="24" t="s">
        <v>3048</v>
      </c>
      <c r="K5906" s="26">
        <v>46168</v>
      </c>
      <c r="L5906" s="26">
        <v>45244</v>
      </c>
      <c r="M5906" s="26">
        <v>46176</v>
      </c>
      <c r="N5906" s="24"/>
      <c r="O5906" s="26">
        <v>46176</v>
      </c>
      <c r="P5906" s="24" t="s">
        <v>3049</v>
      </c>
      <c r="Q5906" s="24" t="s">
        <v>3050</v>
      </c>
      <c r="R5906" s="24" t="s">
        <v>988</v>
      </c>
    </row>
    <row r="5907" spans="1:18" ht="27">
      <c r="A5907" s="24">
        <v>5906</v>
      </c>
      <c r="B5907" s="24" t="s">
        <v>19173</v>
      </c>
      <c r="C5907" s="29">
        <v>202647069544</v>
      </c>
      <c r="D5907" s="24" t="s">
        <v>36</v>
      </c>
      <c r="E5907" s="24" t="s">
        <v>19174</v>
      </c>
      <c r="F5907" s="24" t="s">
        <v>3091</v>
      </c>
      <c r="G5907" s="24" t="s">
        <v>3139</v>
      </c>
      <c r="H5907" s="25" t="s">
        <v>19175</v>
      </c>
      <c r="I5907" s="24"/>
      <c r="J5907" s="24" t="s">
        <v>3048</v>
      </c>
      <c r="K5907" s="26">
        <v>46168</v>
      </c>
      <c r="L5907" s="26">
        <v>45237</v>
      </c>
      <c r="M5907" s="26">
        <v>46176</v>
      </c>
      <c r="N5907" s="24"/>
      <c r="O5907" s="26">
        <v>46176</v>
      </c>
      <c r="P5907" s="24" t="s">
        <v>3634</v>
      </c>
      <c r="Q5907" s="24" t="s">
        <v>3322</v>
      </c>
      <c r="R5907" s="24" t="s">
        <v>988</v>
      </c>
    </row>
    <row r="5908" spans="1:18" ht="40.200000000000003">
      <c r="A5908" s="24">
        <v>5907</v>
      </c>
      <c r="B5908" s="24" t="s">
        <v>19176</v>
      </c>
      <c r="C5908" s="29">
        <v>202647069460</v>
      </c>
      <c r="D5908" s="24" t="s">
        <v>212</v>
      </c>
      <c r="E5908" s="24" t="s">
        <v>19177</v>
      </c>
      <c r="F5908" s="24" t="s">
        <v>3091</v>
      </c>
      <c r="G5908" s="24" t="s">
        <v>4884</v>
      </c>
      <c r="H5908" s="25" t="s">
        <v>19178</v>
      </c>
      <c r="I5908" s="24"/>
      <c r="J5908" s="24" t="s">
        <v>3048</v>
      </c>
      <c r="K5908" s="26">
        <v>46098</v>
      </c>
      <c r="L5908" s="26">
        <v>45233</v>
      </c>
      <c r="M5908" s="26">
        <v>46176</v>
      </c>
      <c r="N5908" s="24"/>
      <c r="O5908" s="26">
        <v>46176</v>
      </c>
      <c r="P5908" s="24" t="s">
        <v>3388</v>
      </c>
      <c r="Q5908" s="24" t="s">
        <v>3389</v>
      </c>
      <c r="R5908" s="24" t="s">
        <v>988</v>
      </c>
    </row>
    <row r="5909" spans="1:18" ht="40.200000000000003">
      <c r="A5909" s="24">
        <v>5908</v>
      </c>
      <c r="B5909" s="24" t="s">
        <v>19179</v>
      </c>
      <c r="C5909" s="29">
        <v>202617069664</v>
      </c>
      <c r="D5909" s="24" t="s">
        <v>281</v>
      </c>
      <c r="E5909" s="24" t="s">
        <v>19180</v>
      </c>
      <c r="F5909" s="24" t="s">
        <v>3091</v>
      </c>
      <c r="G5909" s="24" t="s">
        <v>19065</v>
      </c>
      <c r="H5909" s="25" t="s">
        <v>19181</v>
      </c>
      <c r="I5909" s="24"/>
      <c r="J5909" s="24" t="s">
        <v>3048</v>
      </c>
      <c r="K5909" s="26">
        <v>46129</v>
      </c>
      <c r="L5909" s="26">
        <v>45238</v>
      </c>
      <c r="M5909" s="26">
        <v>46176</v>
      </c>
      <c r="N5909" s="24"/>
      <c r="O5909" s="26">
        <v>46176</v>
      </c>
      <c r="P5909" s="24" t="s">
        <v>3049</v>
      </c>
      <c r="Q5909" s="24" t="s">
        <v>3050</v>
      </c>
      <c r="R5909" s="24" t="s">
        <v>988</v>
      </c>
    </row>
    <row r="5910" spans="1:18" ht="53.4">
      <c r="A5910" s="24">
        <v>5909</v>
      </c>
      <c r="B5910" s="24" t="s">
        <v>19182</v>
      </c>
      <c r="C5910" s="29">
        <v>202617069505</v>
      </c>
      <c r="D5910" s="24" t="s">
        <v>55</v>
      </c>
      <c r="E5910" s="24" t="s">
        <v>19183</v>
      </c>
      <c r="F5910" s="24" t="s">
        <v>3091</v>
      </c>
      <c r="G5910" s="24" t="s">
        <v>4429</v>
      </c>
      <c r="H5910" s="25" t="s">
        <v>19184</v>
      </c>
      <c r="I5910" s="24"/>
      <c r="J5910" s="24" t="s">
        <v>3048</v>
      </c>
      <c r="K5910" s="26">
        <v>46175</v>
      </c>
      <c r="L5910" s="26">
        <v>46176</v>
      </c>
      <c r="M5910" s="26">
        <v>46176</v>
      </c>
      <c r="N5910" s="24"/>
      <c r="O5910" s="26">
        <v>46176</v>
      </c>
      <c r="P5910" s="24" t="s">
        <v>3069</v>
      </c>
      <c r="Q5910" s="24" t="s">
        <v>3070</v>
      </c>
      <c r="R5910" s="24" t="s">
        <v>988</v>
      </c>
    </row>
    <row r="5911" spans="1:18" ht="53.4">
      <c r="A5911" s="24">
        <v>5910</v>
      </c>
      <c r="B5911" s="24" t="s">
        <v>19185</v>
      </c>
      <c r="C5911" s="29">
        <v>202617069674</v>
      </c>
      <c r="D5911" s="24" t="s">
        <v>559</v>
      </c>
      <c r="E5911" s="24" t="s">
        <v>19186</v>
      </c>
      <c r="F5911" s="24" t="s">
        <v>3066</v>
      </c>
      <c r="G5911" s="24" t="s">
        <v>19187</v>
      </c>
      <c r="H5911" s="25" t="s">
        <v>19188</v>
      </c>
      <c r="I5911" s="24"/>
      <c r="J5911" s="24" t="s">
        <v>3048</v>
      </c>
      <c r="K5911" s="26">
        <v>46134</v>
      </c>
      <c r="L5911" s="26">
        <v>46176</v>
      </c>
      <c r="M5911" s="26">
        <v>46176</v>
      </c>
      <c r="N5911" s="24"/>
      <c r="O5911" s="26">
        <v>46176</v>
      </c>
      <c r="P5911" s="24" t="s">
        <v>3315</v>
      </c>
      <c r="Q5911" s="24" t="s">
        <v>3316</v>
      </c>
      <c r="R5911" s="24" t="s">
        <v>988</v>
      </c>
    </row>
    <row r="5912" spans="1:18" ht="40.200000000000003">
      <c r="A5912" s="24">
        <v>5911</v>
      </c>
      <c r="B5912" s="24" t="s">
        <v>19189</v>
      </c>
      <c r="C5912" s="29">
        <v>202617069713</v>
      </c>
      <c r="D5912" s="24" t="s">
        <v>365</v>
      </c>
      <c r="E5912" s="24" t="s">
        <v>19190</v>
      </c>
      <c r="F5912" s="24" t="s">
        <v>3045</v>
      </c>
      <c r="G5912" s="24" t="s">
        <v>5168</v>
      </c>
      <c r="H5912" s="25" t="s">
        <v>19191</v>
      </c>
      <c r="I5912" s="24"/>
      <c r="J5912" s="24" t="s">
        <v>3048</v>
      </c>
      <c r="K5912" s="26">
        <v>46050</v>
      </c>
      <c r="L5912" s="26">
        <v>45322</v>
      </c>
      <c r="M5912" s="26">
        <v>46176</v>
      </c>
      <c r="N5912" s="24"/>
      <c r="O5912" s="26">
        <v>46176</v>
      </c>
      <c r="P5912" s="24" t="s">
        <v>3284</v>
      </c>
      <c r="Q5912" s="24" t="s">
        <v>3285</v>
      </c>
      <c r="R5912" s="24" t="s">
        <v>988</v>
      </c>
    </row>
    <row r="5913" spans="1:18" ht="27">
      <c r="A5913" s="24">
        <v>5912</v>
      </c>
      <c r="B5913" s="24" t="s">
        <v>19192</v>
      </c>
      <c r="C5913" s="29">
        <v>202617069552</v>
      </c>
      <c r="D5913" s="24" t="s">
        <v>211</v>
      </c>
      <c r="E5913" s="24" t="s">
        <v>19193</v>
      </c>
      <c r="F5913" s="24" t="s">
        <v>3117</v>
      </c>
      <c r="G5913" s="24" t="s">
        <v>13286</v>
      </c>
      <c r="H5913" s="25" t="s">
        <v>19194</v>
      </c>
      <c r="I5913" s="24"/>
      <c r="J5913" s="24" t="s">
        <v>3048</v>
      </c>
      <c r="K5913" s="26">
        <v>46150</v>
      </c>
      <c r="L5913" s="26">
        <v>45279</v>
      </c>
      <c r="M5913" s="26">
        <v>46176</v>
      </c>
      <c r="N5913" s="24"/>
      <c r="O5913" s="26">
        <v>46176</v>
      </c>
      <c r="P5913" s="24" t="s">
        <v>3284</v>
      </c>
      <c r="Q5913" s="24" t="s">
        <v>3285</v>
      </c>
      <c r="R5913" s="24" t="s">
        <v>988</v>
      </c>
    </row>
    <row r="5914" spans="1:18" ht="53.4">
      <c r="A5914" s="24">
        <v>5913</v>
      </c>
      <c r="B5914" s="24" t="s">
        <v>19195</v>
      </c>
      <c r="C5914" s="29">
        <v>202611069398</v>
      </c>
      <c r="D5914" s="24" t="s">
        <v>72</v>
      </c>
      <c r="E5914" s="24" t="s">
        <v>19196</v>
      </c>
      <c r="F5914" s="24" t="s">
        <v>3052</v>
      </c>
      <c r="G5914" s="24" t="s">
        <v>3319</v>
      </c>
      <c r="H5914" s="25" t="s">
        <v>19197</v>
      </c>
      <c r="I5914" s="24" t="s">
        <v>23</v>
      </c>
      <c r="J5914" s="24" t="s">
        <v>3048</v>
      </c>
      <c r="K5914" s="26">
        <v>46120</v>
      </c>
      <c r="L5914" s="26">
        <v>46176</v>
      </c>
      <c r="M5914" s="26">
        <v>46176</v>
      </c>
      <c r="N5914" s="24"/>
      <c r="O5914" s="26">
        <v>46176</v>
      </c>
      <c r="P5914" s="24" t="s">
        <v>3326</v>
      </c>
      <c r="Q5914" s="24" t="s">
        <v>3174</v>
      </c>
      <c r="R5914" s="24" t="s">
        <v>988</v>
      </c>
    </row>
    <row r="5915" spans="1:18" ht="66.599999999999994">
      <c r="A5915" s="24">
        <v>5914</v>
      </c>
      <c r="B5915" s="24" t="s">
        <v>19198</v>
      </c>
      <c r="C5915" s="29">
        <v>202614069798</v>
      </c>
      <c r="D5915" s="24" t="s">
        <v>87</v>
      </c>
      <c r="E5915" s="24" t="s">
        <v>19199</v>
      </c>
      <c r="F5915" s="24" t="s">
        <v>5280</v>
      </c>
      <c r="G5915" s="24" t="s">
        <v>87</v>
      </c>
      <c r="H5915" s="25" t="s">
        <v>19200</v>
      </c>
      <c r="I5915" s="24"/>
      <c r="J5915" s="24" t="s">
        <v>3048</v>
      </c>
      <c r="K5915" s="26">
        <v>46176</v>
      </c>
      <c r="L5915" s="26">
        <v>45959</v>
      </c>
      <c r="M5915" s="26">
        <v>46176</v>
      </c>
      <c r="N5915" s="24"/>
      <c r="O5915" s="26">
        <v>46176</v>
      </c>
      <c r="P5915" s="24" t="s">
        <v>3114</v>
      </c>
      <c r="Q5915" s="24" t="s">
        <v>3094</v>
      </c>
      <c r="R5915" s="24" t="s">
        <v>988</v>
      </c>
    </row>
    <row r="5916" spans="1:18" ht="53.4">
      <c r="A5916" s="24">
        <v>5915</v>
      </c>
      <c r="B5916" s="24" t="s">
        <v>19201</v>
      </c>
      <c r="C5916" s="29">
        <v>202647069760</v>
      </c>
      <c r="D5916" s="24" t="s">
        <v>114</v>
      </c>
      <c r="E5916" s="24" t="s">
        <v>19202</v>
      </c>
      <c r="F5916" s="24" t="s">
        <v>3177</v>
      </c>
      <c r="G5916" s="24" t="s">
        <v>18159</v>
      </c>
      <c r="H5916" s="25" t="s">
        <v>19203</v>
      </c>
      <c r="I5916" s="24"/>
      <c r="J5916" s="24" t="s">
        <v>3334</v>
      </c>
      <c r="K5916" s="26">
        <v>46149</v>
      </c>
      <c r="L5916" s="26">
        <v>45237</v>
      </c>
      <c r="M5916" s="26">
        <v>46176</v>
      </c>
      <c r="N5916" s="24"/>
      <c r="O5916" s="26">
        <v>46176</v>
      </c>
      <c r="P5916" s="24" t="s">
        <v>8184</v>
      </c>
      <c r="Q5916" s="24" t="s">
        <v>5147</v>
      </c>
      <c r="R5916" s="24" t="s">
        <v>988</v>
      </c>
    </row>
    <row r="5917" spans="1:18" ht="40.200000000000003">
      <c r="A5917" s="24">
        <v>5916</v>
      </c>
      <c r="B5917" s="24" t="s">
        <v>2550</v>
      </c>
      <c r="C5917" s="29">
        <v>202647069497</v>
      </c>
      <c r="D5917" s="24" t="s">
        <v>463</v>
      </c>
      <c r="E5917" s="24" t="s">
        <v>649</v>
      </c>
      <c r="F5917" s="24" t="s">
        <v>3091</v>
      </c>
      <c r="G5917" s="24" t="s">
        <v>19204</v>
      </c>
      <c r="H5917" s="25" t="s">
        <v>19205</v>
      </c>
      <c r="I5917" s="24"/>
      <c r="J5917" s="24" t="s">
        <v>3048</v>
      </c>
      <c r="K5917" s="26">
        <v>46024</v>
      </c>
      <c r="L5917" s="26">
        <v>46112</v>
      </c>
      <c r="M5917" s="26">
        <v>46176</v>
      </c>
      <c r="N5917" s="26">
        <v>47057</v>
      </c>
      <c r="O5917" s="24"/>
      <c r="P5917" s="24" t="s">
        <v>3893</v>
      </c>
      <c r="Q5917" s="24" t="s">
        <v>3894</v>
      </c>
      <c r="R5917" s="24" t="s">
        <v>650</v>
      </c>
    </row>
    <row r="5918" spans="1:18" ht="53.4">
      <c r="A5918" s="24">
        <v>5917</v>
      </c>
      <c r="B5918" s="24" t="s">
        <v>19206</v>
      </c>
      <c r="C5918" s="29">
        <v>202617069524</v>
      </c>
      <c r="D5918" s="24" t="s">
        <v>34</v>
      </c>
      <c r="E5918" s="24" t="s">
        <v>19207</v>
      </c>
      <c r="F5918" s="24" t="s">
        <v>3066</v>
      </c>
      <c r="G5918" s="24" t="s">
        <v>3067</v>
      </c>
      <c r="H5918" s="25" t="s">
        <v>19208</v>
      </c>
      <c r="I5918" s="24"/>
      <c r="J5918" s="24" t="s">
        <v>3048</v>
      </c>
      <c r="K5918" s="26">
        <v>46171</v>
      </c>
      <c r="L5918" s="26">
        <v>45282</v>
      </c>
      <c r="M5918" s="26">
        <v>46176</v>
      </c>
      <c r="N5918" s="24"/>
      <c r="O5918" s="26">
        <v>46177</v>
      </c>
      <c r="P5918" s="24" t="s">
        <v>3294</v>
      </c>
      <c r="Q5918" s="24" t="s">
        <v>3295</v>
      </c>
      <c r="R5918" s="24" t="s">
        <v>988</v>
      </c>
    </row>
    <row r="5919" spans="1:18" ht="40.200000000000003">
      <c r="A5919" s="24">
        <v>5918</v>
      </c>
      <c r="B5919" s="24" t="s">
        <v>19209</v>
      </c>
      <c r="C5919" s="29">
        <v>202647069517</v>
      </c>
      <c r="D5919" s="24" t="s">
        <v>31</v>
      </c>
      <c r="E5919" s="24" t="s">
        <v>19210</v>
      </c>
      <c r="F5919" s="24" t="s">
        <v>3091</v>
      </c>
      <c r="G5919" s="24" t="s">
        <v>31</v>
      </c>
      <c r="H5919" s="25" t="s">
        <v>19211</v>
      </c>
      <c r="I5919" s="24"/>
      <c r="J5919" s="24" t="s">
        <v>3048</v>
      </c>
      <c r="K5919" s="26">
        <v>46171</v>
      </c>
      <c r="L5919" s="26">
        <v>45299</v>
      </c>
      <c r="M5919" s="26">
        <v>46176</v>
      </c>
      <c r="N5919" s="24"/>
      <c r="O5919" s="26">
        <v>46176</v>
      </c>
      <c r="P5919" s="24" t="s">
        <v>4022</v>
      </c>
      <c r="Q5919" s="24" t="s">
        <v>3104</v>
      </c>
      <c r="R5919" s="24" t="s">
        <v>988</v>
      </c>
    </row>
    <row r="5920" spans="1:18" ht="27">
      <c r="A5920" s="24">
        <v>5919</v>
      </c>
      <c r="B5920" s="24" t="s">
        <v>2980</v>
      </c>
      <c r="C5920" s="29">
        <v>202641069603</v>
      </c>
      <c r="D5920" s="24" t="s">
        <v>31</v>
      </c>
      <c r="E5920" s="24" t="s">
        <v>2981</v>
      </c>
      <c r="F5920" s="24" t="s">
        <v>3091</v>
      </c>
      <c r="G5920" s="24" t="s">
        <v>31</v>
      </c>
      <c r="H5920" s="25" t="s">
        <v>19212</v>
      </c>
      <c r="I5920" s="24" t="s">
        <v>3152</v>
      </c>
      <c r="J5920" s="24" t="s">
        <v>3048</v>
      </c>
      <c r="K5920" s="26">
        <v>46176</v>
      </c>
      <c r="L5920" s="26">
        <v>46176</v>
      </c>
      <c r="M5920" s="26">
        <v>46176</v>
      </c>
      <c r="N5920" s="26">
        <v>47121</v>
      </c>
      <c r="O5920" s="24"/>
      <c r="P5920" s="24" t="s">
        <v>3352</v>
      </c>
      <c r="Q5920" s="24" t="s">
        <v>3216</v>
      </c>
      <c r="R5920" s="24" t="s">
        <v>968</v>
      </c>
    </row>
    <row r="5921" spans="1:18" ht="40.200000000000003">
      <c r="A5921" s="24">
        <v>5920</v>
      </c>
      <c r="B5921" s="24" t="s">
        <v>19213</v>
      </c>
      <c r="C5921" s="29">
        <v>202647069719</v>
      </c>
      <c r="D5921" s="24" t="s">
        <v>31</v>
      </c>
      <c r="E5921" s="24" t="s">
        <v>19214</v>
      </c>
      <c r="F5921" s="24" t="s">
        <v>3091</v>
      </c>
      <c r="G5921" s="24" t="s">
        <v>31</v>
      </c>
      <c r="H5921" s="25" t="s">
        <v>19215</v>
      </c>
      <c r="I5921" s="24"/>
      <c r="J5921" s="24" t="s">
        <v>3048</v>
      </c>
      <c r="K5921" s="26">
        <v>46171</v>
      </c>
      <c r="L5921" s="26">
        <v>46176</v>
      </c>
      <c r="M5921" s="26">
        <v>46176</v>
      </c>
      <c r="N5921" s="24"/>
      <c r="O5921" s="26">
        <v>46176</v>
      </c>
      <c r="P5921" s="24" t="s">
        <v>3352</v>
      </c>
      <c r="Q5921" s="24" t="s">
        <v>3216</v>
      </c>
      <c r="R5921" s="24" t="s">
        <v>988</v>
      </c>
    </row>
    <row r="5922" spans="1:18" ht="53.4">
      <c r="A5922" s="24">
        <v>5921</v>
      </c>
      <c r="B5922" s="24" t="s">
        <v>2984</v>
      </c>
      <c r="C5922" s="29">
        <v>202611070120</v>
      </c>
      <c r="D5922" s="24" t="s">
        <v>33</v>
      </c>
      <c r="E5922" s="24" t="s">
        <v>2985</v>
      </c>
      <c r="F5922" s="24" t="s">
        <v>3052</v>
      </c>
      <c r="G5922" s="24" t="s">
        <v>3319</v>
      </c>
      <c r="H5922" s="25" t="s">
        <v>19216</v>
      </c>
      <c r="I5922" s="24" t="s">
        <v>3152</v>
      </c>
      <c r="J5922" s="24" t="s">
        <v>3048</v>
      </c>
      <c r="K5922" s="26">
        <v>46176</v>
      </c>
      <c r="L5922" s="26">
        <v>46177</v>
      </c>
      <c r="M5922" s="26">
        <v>46177</v>
      </c>
      <c r="N5922" s="26">
        <v>47122</v>
      </c>
      <c r="O5922" s="24"/>
      <c r="P5922" s="24" t="s">
        <v>3659</v>
      </c>
      <c r="Q5922" s="24" t="s">
        <v>3142</v>
      </c>
      <c r="R5922" s="24" t="s">
        <v>968</v>
      </c>
    </row>
    <row r="5923" spans="1:18" ht="40.200000000000003">
      <c r="A5923" s="24">
        <v>5922</v>
      </c>
      <c r="B5923" s="24" t="s">
        <v>2986</v>
      </c>
      <c r="C5923" s="29">
        <v>202611070026</v>
      </c>
      <c r="D5923" s="24" t="s">
        <v>151</v>
      </c>
      <c r="E5923" s="24" t="s">
        <v>2987</v>
      </c>
      <c r="F5923" s="24" t="s">
        <v>3052</v>
      </c>
      <c r="G5923" s="24" t="s">
        <v>6260</v>
      </c>
      <c r="H5923" s="25" t="s">
        <v>19217</v>
      </c>
      <c r="I5923" s="24" t="s">
        <v>3152</v>
      </c>
      <c r="J5923" s="24" t="s">
        <v>3048</v>
      </c>
      <c r="K5923" s="26">
        <v>46073</v>
      </c>
      <c r="L5923" s="26">
        <v>46177</v>
      </c>
      <c r="M5923" s="26">
        <v>46177</v>
      </c>
      <c r="N5923" s="26">
        <v>47122</v>
      </c>
      <c r="O5923" s="24"/>
      <c r="P5923" s="24" t="s">
        <v>3084</v>
      </c>
      <c r="Q5923" s="24" t="s">
        <v>3085</v>
      </c>
      <c r="R5923" s="24" t="s">
        <v>968</v>
      </c>
    </row>
    <row r="5924" spans="1:18" ht="40.200000000000003">
      <c r="A5924" s="24">
        <v>5923</v>
      </c>
      <c r="B5924" s="24" t="s">
        <v>2988</v>
      </c>
      <c r="C5924" s="29">
        <v>202641070199</v>
      </c>
      <c r="D5924" s="24" t="s">
        <v>585</v>
      </c>
      <c r="E5924" s="24" t="s">
        <v>649</v>
      </c>
      <c r="F5924" s="24" t="s">
        <v>3052</v>
      </c>
      <c r="G5924" s="24" t="s">
        <v>585</v>
      </c>
      <c r="H5924" s="25" t="s">
        <v>19218</v>
      </c>
      <c r="I5924" s="24" t="s">
        <v>23</v>
      </c>
      <c r="J5924" s="24" t="s">
        <v>3048</v>
      </c>
      <c r="K5924" s="26">
        <v>46176</v>
      </c>
      <c r="L5924" s="26">
        <v>46177</v>
      </c>
      <c r="M5924" s="26">
        <v>46177</v>
      </c>
      <c r="N5924" s="26">
        <v>47122</v>
      </c>
      <c r="O5924" s="24"/>
      <c r="P5924" s="24" t="s">
        <v>3968</v>
      </c>
      <c r="Q5924" s="24" t="s">
        <v>3969</v>
      </c>
      <c r="R5924" s="24" t="s">
        <v>974</v>
      </c>
    </row>
    <row r="5925" spans="1:18" ht="40.200000000000003">
      <c r="A5925" s="24">
        <v>5924</v>
      </c>
      <c r="B5925" s="24" t="s">
        <v>19219</v>
      </c>
      <c r="C5925" s="29">
        <v>202617069980</v>
      </c>
      <c r="D5925" s="24" t="s">
        <v>35</v>
      </c>
      <c r="E5925" s="24" t="s">
        <v>649</v>
      </c>
      <c r="F5925" s="24" t="s">
        <v>3091</v>
      </c>
      <c r="G5925" s="24" t="s">
        <v>3213</v>
      </c>
      <c r="H5925" s="25" t="s">
        <v>19220</v>
      </c>
      <c r="I5925" s="24"/>
      <c r="J5925" s="24" t="s">
        <v>3048</v>
      </c>
      <c r="K5925" s="26">
        <v>46177</v>
      </c>
      <c r="L5925" s="26">
        <v>45235</v>
      </c>
      <c r="M5925" s="26">
        <v>46177</v>
      </c>
      <c r="N5925" s="24"/>
      <c r="O5925" s="26">
        <v>46177</v>
      </c>
      <c r="P5925" s="24" t="s">
        <v>3049</v>
      </c>
      <c r="Q5925" s="24" t="s">
        <v>3050</v>
      </c>
      <c r="R5925" s="24" t="s">
        <v>988</v>
      </c>
    </row>
    <row r="5926" spans="1:18" ht="53.4">
      <c r="A5926" s="24">
        <v>5925</v>
      </c>
      <c r="B5926" s="24" t="s">
        <v>19221</v>
      </c>
      <c r="C5926" s="29">
        <v>202617069936</v>
      </c>
      <c r="D5926" s="24" t="s">
        <v>35</v>
      </c>
      <c r="E5926" s="24" t="s">
        <v>19222</v>
      </c>
      <c r="F5926" s="24" t="s">
        <v>3091</v>
      </c>
      <c r="G5926" s="24" t="s">
        <v>3213</v>
      </c>
      <c r="H5926" s="25" t="s">
        <v>19223</v>
      </c>
      <c r="I5926" s="24"/>
      <c r="J5926" s="24" t="s">
        <v>3048</v>
      </c>
      <c r="K5926" s="26">
        <v>46167</v>
      </c>
      <c r="L5926" s="26">
        <v>45243</v>
      </c>
      <c r="M5926" s="26">
        <v>46177</v>
      </c>
      <c r="N5926" s="24"/>
      <c r="O5926" s="26">
        <v>46177</v>
      </c>
      <c r="P5926" s="24" t="s">
        <v>4109</v>
      </c>
      <c r="Q5926" s="24" t="s">
        <v>3683</v>
      </c>
      <c r="R5926" s="24" t="s">
        <v>988</v>
      </c>
    </row>
    <row r="5927" spans="1:18" ht="40.200000000000003">
      <c r="A5927" s="24">
        <v>5926</v>
      </c>
      <c r="B5927" s="24" t="s">
        <v>19224</v>
      </c>
      <c r="C5927" s="29">
        <v>202617069958</v>
      </c>
      <c r="D5927" s="24" t="s">
        <v>35</v>
      </c>
      <c r="E5927" s="24" t="s">
        <v>19225</v>
      </c>
      <c r="F5927" s="24" t="s">
        <v>3091</v>
      </c>
      <c r="G5927" s="24" t="s">
        <v>3213</v>
      </c>
      <c r="H5927" s="25" t="s">
        <v>19226</v>
      </c>
      <c r="I5927" s="24"/>
      <c r="J5927" s="24" t="s">
        <v>3048</v>
      </c>
      <c r="K5927" s="26">
        <v>46149</v>
      </c>
      <c r="L5927" s="26">
        <v>45273</v>
      </c>
      <c r="M5927" s="26">
        <v>46177</v>
      </c>
      <c r="N5927" s="24"/>
      <c r="O5927" s="26">
        <v>46177</v>
      </c>
      <c r="P5927" s="24" t="s">
        <v>3168</v>
      </c>
      <c r="Q5927" s="24" t="s">
        <v>3050</v>
      </c>
      <c r="R5927" s="24" t="s">
        <v>988</v>
      </c>
    </row>
    <row r="5928" spans="1:18" ht="79.8">
      <c r="A5928" s="24">
        <v>5927</v>
      </c>
      <c r="B5928" s="24" t="s">
        <v>19227</v>
      </c>
      <c r="C5928" s="29">
        <v>202617069946</v>
      </c>
      <c r="D5928" s="24" t="s">
        <v>92</v>
      </c>
      <c r="E5928" s="24" t="s">
        <v>19228</v>
      </c>
      <c r="F5928" s="24" t="s">
        <v>3091</v>
      </c>
      <c r="G5928" s="24" t="s">
        <v>4537</v>
      </c>
      <c r="H5928" s="25" t="s">
        <v>19229</v>
      </c>
      <c r="I5928" s="24"/>
      <c r="J5928" s="24" t="s">
        <v>3048</v>
      </c>
      <c r="K5928" s="26">
        <v>46147</v>
      </c>
      <c r="L5928" s="26">
        <v>45240</v>
      </c>
      <c r="M5928" s="26">
        <v>46177</v>
      </c>
      <c r="N5928" s="24"/>
      <c r="O5928" s="26">
        <v>46177</v>
      </c>
      <c r="P5928" s="24" t="s">
        <v>3109</v>
      </c>
      <c r="Q5928" s="24" t="s">
        <v>3110</v>
      </c>
      <c r="R5928" s="24" t="s">
        <v>988</v>
      </c>
    </row>
    <row r="5929" spans="1:18" ht="40.200000000000003">
      <c r="A5929" s="24">
        <v>5928</v>
      </c>
      <c r="B5929" s="24" t="s">
        <v>19230</v>
      </c>
      <c r="C5929" s="29">
        <v>202647069954</v>
      </c>
      <c r="D5929" s="24" t="s">
        <v>101</v>
      </c>
      <c r="E5929" s="24" t="s">
        <v>19231</v>
      </c>
      <c r="F5929" s="24" t="s">
        <v>3059</v>
      </c>
      <c r="G5929" s="24" t="s">
        <v>9856</v>
      </c>
      <c r="H5929" s="25" t="s">
        <v>19232</v>
      </c>
      <c r="I5929" s="24"/>
      <c r="J5929" s="24" t="s">
        <v>3048</v>
      </c>
      <c r="K5929" s="26">
        <v>46112</v>
      </c>
      <c r="L5929" s="26">
        <v>45239</v>
      </c>
      <c r="M5929" s="26">
        <v>46177</v>
      </c>
      <c r="N5929" s="24"/>
      <c r="O5929" s="26">
        <v>46177</v>
      </c>
      <c r="P5929" s="24" t="s">
        <v>3168</v>
      </c>
      <c r="Q5929" s="24" t="s">
        <v>3050</v>
      </c>
      <c r="R5929" s="24" t="s">
        <v>988</v>
      </c>
    </row>
    <row r="5930" spans="1:18" ht="66.599999999999994">
      <c r="A5930" s="24">
        <v>5929</v>
      </c>
      <c r="B5930" s="24" t="s">
        <v>19233</v>
      </c>
      <c r="C5930" s="29">
        <v>202617069940</v>
      </c>
      <c r="D5930" s="24" t="s">
        <v>34</v>
      </c>
      <c r="E5930" s="24" t="s">
        <v>19234</v>
      </c>
      <c r="F5930" s="24" t="s">
        <v>3066</v>
      </c>
      <c r="G5930" s="24" t="s">
        <v>3067</v>
      </c>
      <c r="H5930" s="25" t="s">
        <v>19235</v>
      </c>
      <c r="I5930" s="24"/>
      <c r="J5930" s="24" t="s">
        <v>3048</v>
      </c>
      <c r="K5930" s="26">
        <v>46171</v>
      </c>
      <c r="L5930" s="26">
        <v>45378</v>
      </c>
      <c r="M5930" s="26">
        <v>46177</v>
      </c>
      <c r="N5930" s="24"/>
      <c r="O5930" s="26">
        <v>46177</v>
      </c>
      <c r="P5930" s="24" t="s">
        <v>3294</v>
      </c>
      <c r="Q5930" s="24" t="s">
        <v>3295</v>
      </c>
      <c r="R5930" s="24" t="s">
        <v>988</v>
      </c>
    </row>
    <row r="5931" spans="1:18" ht="53.4">
      <c r="A5931" s="24">
        <v>5930</v>
      </c>
      <c r="B5931" s="24" t="s">
        <v>2989</v>
      </c>
      <c r="C5931" s="29">
        <v>202641070506</v>
      </c>
      <c r="D5931" s="24" t="s">
        <v>33</v>
      </c>
      <c r="E5931" s="24" t="s">
        <v>2990</v>
      </c>
      <c r="F5931" s="24" t="s">
        <v>3052</v>
      </c>
      <c r="G5931" s="24" t="s">
        <v>3319</v>
      </c>
      <c r="H5931" s="25" t="s">
        <v>19236</v>
      </c>
      <c r="I5931" s="24" t="s">
        <v>3152</v>
      </c>
      <c r="J5931" s="24" t="s">
        <v>3048</v>
      </c>
      <c r="K5931" s="26">
        <v>46176</v>
      </c>
      <c r="L5931" s="26">
        <v>46178</v>
      </c>
      <c r="M5931" s="26">
        <v>46178</v>
      </c>
      <c r="N5931" s="26">
        <v>47123</v>
      </c>
      <c r="O5931" s="24"/>
      <c r="P5931" s="24" t="s">
        <v>3079</v>
      </c>
      <c r="Q5931" s="24" t="s">
        <v>3080</v>
      </c>
      <c r="R5931" s="24" t="s">
        <v>968</v>
      </c>
    </row>
    <row r="5932" spans="1:18" ht="27">
      <c r="A5932" s="24">
        <v>5931</v>
      </c>
      <c r="B5932" s="24" t="s">
        <v>19237</v>
      </c>
      <c r="C5932" s="29">
        <v>202617070353</v>
      </c>
      <c r="D5932" s="24" t="s">
        <v>170</v>
      </c>
      <c r="E5932" s="24" t="s">
        <v>19238</v>
      </c>
      <c r="F5932" s="24" t="s">
        <v>3312</v>
      </c>
      <c r="G5932" s="24" t="s">
        <v>6499</v>
      </c>
      <c r="H5932" s="25" t="s">
        <v>19239</v>
      </c>
      <c r="I5932" s="24"/>
      <c r="J5932" s="24" t="s">
        <v>3048</v>
      </c>
      <c r="K5932" s="26">
        <v>46175</v>
      </c>
      <c r="L5932" s="26">
        <v>45268</v>
      </c>
      <c r="M5932" s="26">
        <v>46178</v>
      </c>
      <c r="N5932" s="24"/>
      <c r="O5932" s="26">
        <v>46178</v>
      </c>
      <c r="P5932" s="24" t="s">
        <v>3284</v>
      </c>
      <c r="Q5932" s="24" t="s">
        <v>3285</v>
      </c>
      <c r="R5932" s="24" t="s">
        <v>988</v>
      </c>
    </row>
    <row r="5933" spans="1:18" ht="40.200000000000003">
      <c r="A5933" s="24">
        <v>5932</v>
      </c>
      <c r="B5933" s="24" t="s">
        <v>2991</v>
      </c>
      <c r="C5933" s="29">
        <v>202621070493</v>
      </c>
      <c r="D5933" s="24" t="s">
        <v>125</v>
      </c>
      <c r="E5933" s="24" t="s">
        <v>2992</v>
      </c>
      <c r="F5933" s="24" t="s">
        <v>3052</v>
      </c>
      <c r="G5933" s="24" t="s">
        <v>4304</v>
      </c>
      <c r="H5933" s="25" t="s">
        <v>19240</v>
      </c>
      <c r="I5933" s="24" t="s">
        <v>3152</v>
      </c>
      <c r="J5933" s="24" t="s">
        <v>3048</v>
      </c>
      <c r="K5933" s="26">
        <v>46177</v>
      </c>
      <c r="L5933" s="26">
        <v>46178</v>
      </c>
      <c r="M5933" s="26">
        <v>46178</v>
      </c>
      <c r="N5933" s="26">
        <v>47123</v>
      </c>
      <c r="O5933" s="24"/>
      <c r="P5933" s="24" t="s">
        <v>3228</v>
      </c>
      <c r="Q5933" s="24" t="s">
        <v>3229</v>
      </c>
      <c r="R5933" s="24" t="s">
        <v>968</v>
      </c>
    </row>
    <row r="5934" spans="1:18" ht="27">
      <c r="A5934" s="24">
        <v>5933</v>
      </c>
      <c r="B5934" s="24" t="s">
        <v>19241</v>
      </c>
      <c r="C5934" s="29">
        <v>202617070399</v>
      </c>
      <c r="D5934" s="24" t="s">
        <v>295</v>
      </c>
      <c r="E5934" s="24" t="s">
        <v>19242</v>
      </c>
      <c r="F5934" s="24" t="s">
        <v>3091</v>
      </c>
      <c r="G5934" s="24" t="s">
        <v>19243</v>
      </c>
      <c r="H5934" s="25" t="s">
        <v>19244</v>
      </c>
      <c r="I5934" s="24"/>
      <c r="J5934" s="24" t="s">
        <v>3048</v>
      </c>
      <c r="K5934" s="26">
        <v>46143</v>
      </c>
      <c r="L5934" s="26">
        <v>45238</v>
      </c>
      <c r="M5934" s="26">
        <v>46178</v>
      </c>
      <c r="N5934" s="24"/>
      <c r="O5934" s="26">
        <v>46178</v>
      </c>
      <c r="P5934" s="24" t="s">
        <v>3315</v>
      </c>
      <c r="Q5934" s="24" t="s">
        <v>3316</v>
      </c>
      <c r="R5934" s="24" t="s">
        <v>988</v>
      </c>
    </row>
    <row r="5935" spans="1:18" ht="40.200000000000003">
      <c r="A5935" s="24">
        <v>5934</v>
      </c>
      <c r="B5935" s="24" t="s">
        <v>19245</v>
      </c>
      <c r="C5935" s="29">
        <v>202617070534</v>
      </c>
      <c r="D5935" s="24" t="s">
        <v>295</v>
      </c>
      <c r="E5935" s="24" t="s">
        <v>19246</v>
      </c>
      <c r="F5935" s="24" t="s">
        <v>3091</v>
      </c>
      <c r="G5935" s="24" t="s">
        <v>19243</v>
      </c>
      <c r="H5935" s="25" t="s">
        <v>19247</v>
      </c>
      <c r="I5935" s="24"/>
      <c r="J5935" s="24" t="s">
        <v>3048</v>
      </c>
      <c r="K5935" s="26">
        <v>46143</v>
      </c>
      <c r="L5935" s="26">
        <v>45238</v>
      </c>
      <c r="M5935" s="26">
        <v>46178</v>
      </c>
      <c r="N5935" s="24"/>
      <c r="O5935" s="26">
        <v>46178</v>
      </c>
      <c r="P5935" s="24" t="s">
        <v>3315</v>
      </c>
      <c r="Q5935" s="24" t="s">
        <v>3316</v>
      </c>
      <c r="R5935" s="24" t="s">
        <v>988</v>
      </c>
    </row>
    <row r="5936" spans="1:18" ht="66.599999999999994">
      <c r="A5936" s="24">
        <v>5935</v>
      </c>
      <c r="B5936" s="24" t="s">
        <v>19248</v>
      </c>
      <c r="C5936" s="29">
        <v>202617070308</v>
      </c>
      <c r="D5936" s="24" t="s">
        <v>53</v>
      </c>
      <c r="E5936" s="24" t="s">
        <v>19249</v>
      </c>
      <c r="F5936" s="24" t="s">
        <v>3066</v>
      </c>
      <c r="G5936" s="24" t="s">
        <v>3067</v>
      </c>
      <c r="H5936" s="25" t="s">
        <v>19250</v>
      </c>
      <c r="I5936" s="24"/>
      <c r="J5936" s="24" t="s">
        <v>3048</v>
      </c>
      <c r="K5936" s="26">
        <v>46171</v>
      </c>
      <c r="L5936" s="26">
        <v>45588</v>
      </c>
      <c r="M5936" s="26">
        <v>46178</v>
      </c>
      <c r="N5936" s="24"/>
      <c r="O5936" s="26">
        <v>46178</v>
      </c>
      <c r="P5936" s="24" t="s">
        <v>3204</v>
      </c>
      <c r="Q5936" s="24" t="s">
        <v>3205</v>
      </c>
      <c r="R5936" s="24" t="s">
        <v>988</v>
      </c>
    </row>
    <row r="5937" spans="1:18" ht="40.200000000000003">
      <c r="A5937" s="24">
        <v>5936</v>
      </c>
      <c r="B5937" s="24" t="s">
        <v>19251</v>
      </c>
      <c r="C5937" s="29">
        <v>202617070573</v>
      </c>
      <c r="D5937" s="24" t="s">
        <v>40</v>
      </c>
      <c r="E5937" s="24" t="s">
        <v>19252</v>
      </c>
      <c r="F5937" s="24" t="s">
        <v>3091</v>
      </c>
      <c r="G5937" s="24" t="s">
        <v>4948</v>
      </c>
      <c r="H5937" s="25" t="s">
        <v>19253</v>
      </c>
      <c r="I5937" s="24"/>
      <c r="J5937" s="24" t="s">
        <v>3048</v>
      </c>
      <c r="K5937" s="26">
        <v>46148</v>
      </c>
      <c r="L5937" s="26">
        <v>45239</v>
      </c>
      <c r="M5937" s="26">
        <v>46178</v>
      </c>
      <c r="N5937" s="24"/>
      <c r="O5937" s="26">
        <v>46178</v>
      </c>
      <c r="P5937" s="24" t="s">
        <v>3435</v>
      </c>
      <c r="Q5937" s="24" t="s">
        <v>3159</v>
      </c>
      <c r="R5937" s="24" t="s">
        <v>988</v>
      </c>
    </row>
    <row r="5938" spans="1:18" ht="53.4">
      <c r="A5938" s="24">
        <v>5937</v>
      </c>
      <c r="B5938" s="24" t="s">
        <v>19254</v>
      </c>
      <c r="C5938" s="29">
        <v>202617070473</v>
      </c>
      <c r="D5938" s="24" t="s">
        <v>145</v>
      </c>
      <c r="E5938" s="24" t="s">
        <v>19255</v>
      </c>
      <c r="F5938" s="24" t="s">
        <v>3091</v>
      </c>
      <c r="G5938" s="24" t="s">
        <v>7368</v>
      </c>
      <c r="H5938" s="25" t="s">
        <v>19256</v>
      </c>
      <c r="I5938" s="24"/>
      <c r="J5938" s="24" t="s">
        <v>3048</v>
      </c>
      <c r="K5938" s="26">
        <v>46156</v>
      </c>
      <c r="L5938" s="26">
        <v>45267</v>
      </c>
      <c r="M5938" s="26">
        <v>46178</v>
      </c>
      <c r="N5938" s="24"/>
      <c r="O5938" s="26">
        <v>46178</v>
      </c>
      <c r="P5938" s="24" t="s">
        <v>3158</v>
      </c>
      <c r="Q5938" s="24" t="s">
        <v>3159</v>
      </c>
      <c r="R5938" s="24" t="s">
        <v>988</v>
      </c>
    </row>
    <row r="5939" spans="1:18" ht="40.200000000000003">
      <c r="A5939" s="24">
        <v>5938</v>
      </c>
      <c r="B5939" s="24" t="s">
        <v>19257</v>
      </c>
      <c r="C5939" s="29">
        <v>202611070652</v>
      </c>
      <c r="D5939" s="24" t="s">
        <v>63</v>
      </c>
      <c r="E5939" s="24" t="s">
        <v>19258</v>
      </c>
      <c r="F5939" s="24" t="s">
        <v>3052</v>
      </c>
      <c r="G5939" s="24" t="s">
        <v>4014</v>
      </c>
      <c r="H5939" s="25" t="s">
        <v>19259</v>
      </c>
      <c r="I5939" s="24" t="s">
        <v>23</v>
      </c>
      <c r="J5939" s="24" t="s">
        <v>3048</v>
      </c>
      <c r="K5939" s="26">
        <v>46125</v>
      </c>
      <c r="L5939" s="26">
        <v>46178</v>
      </c>
      <c r="M5939" s="26">
        <v>46178</v>
      </c>
      <c r="N5939" s="24"/>
      <c r="O5939" s="26">
        <v>46182</v>
      </c>
      <c r="P5939" s="24" t="s">
        <v>3224</v>
      </c>
      <c r="Q5939" s="24" t="s">
        <v>3225</v>
      </c>
      <c r="R5939" s="24" t="s">
        <v>988</v>
      </c>
    </row>
    <row r="5940" spans="1:18" ht="40.200000000000003">
      <c r="A5940" s="24">
        <v>5939</v>
      </c>
      <c r="B5940" s="24" t="s">
        <v>19260</v>
      </c>
      <c r="C5940" s="29">
        <v>202641070643</v>
      </c>
      <c r="D5940" s="24" t="s">
        <v>46</v>
      </c>
      <c r="E5940" s="24" t="s">
        <v>19261</v>
      </c>
      <c r="F5940" s="24" t="s">
        <v>3052</v>
      </c>
      <c r="G5940" s="24" t="s">
        <v>46</v>
      </c>
      <c r="H5940" s="25" t="s">
        <v>19262</v>
      </c>
      <c r="I5940" s="24" t="s">
        <v>23</v>
      </c>
      <c r="J5940" s="24" t="s">
        <v>3162</v>
      </c>
      <c r="K5940" s="26">
        <v>45621</v>
      </c>
      <c r="L5940" s="26">
        <v>46178</v>
      </c>
      <c r="M5940" s="26">
        <v>46178</v>
      </c>
      <c r="N5940" s="24"/>
      <c r="O5940" s="26">
        <v>46181</v>
      </c>
      <c r="P5940" s="24" t="s">
        <v>3272</v>
      </c>
      <c r="Q5940" s="24" t="s">
        <v>3273</v>
      </c>
      <c r="R5940" s="24" t="s">
        <v>988</v>
      </c>
    </row>
    <row r="5941" spans="1:18" ht="27">
      <c r="A5941" s="24">
        <v>5940</v>
      </c>
      <c r="B5941" s="24" t="s">
        <v>19263</v>
      </c>
      <c r="C5941" s="29">
        <v>202617070546</v>
      </c>
      <c r="D5941" s="24" t="s">
        <v>35</v>
      </c>
      <c r="E5941" s="24" t="s">
        <v>649</v>
      </c>
      <c r="F5941" s="24" t="s">
        <v>3091</v>
      </c>
      <c r="G5941" s="24" t="s">
        <v>3213</v>
      </c>
      <c r="H5941" s="25" t="s">
        <v>19264</v>
      </c>
      <c r="I5941" s="24"/>
      <c r="J5941" s="24" t="s">
        <v>3048</v>
      </c>
      <c r="K5941" s="26">
        <v>46177</v>
      </c>
      <c r="L5941" s="26">
        <v>45235</v>
      </c>
      <c r="M5941" s="26">
        <v>46178</v>
      </c>
      <c r="N5941" s="24"/>
      <c r="O5941" s="26">
        <v>46178</v>
      </c>
      <c r="P5941" s="24" t="s">
        <v>3079</v>
      </c>
      <c r="Q5941" s="24" t="s">
        <v>3080</v>
      </c>
      <c r="R5941" s="24" t="s">
        <v>988</v>
      </c>
    </row>
    <row r="5942" spans="1:18" ht="40.200000000000003">
      <c r="A5942" s="24">
        <v>5941</v>
      </c>
      <c r="B5942" s="24" t="s">
        <v>19265</v>
      </c>
      <c r="C5942" s="29">
        <v>202647070391</v>
      </c>
      <c r="D5942" s="24" t="s">
        <v>35</v>
      </c>
      <c r="E5942" s="24" t="s">
        <v>649</v>
      </c>
      <c r="F5942" s="24" t="s">
        <v>3091</v>
      </c>
      <c r="G5942" s="24" t="s">
        <v>3213</v>
      </c>
      <c r="H5942" s="25" t="s">
        <v>19266</v>
      </c>
      <c r="I5942" s="24"/>
      <c r="J5942" s="24" t="s">
        <v>3048</v>
      </c>
      <c r="K5942" s="26">
        <v>46177</v>
      </c>
      <c r="L5942" s="26">
        <v>45235</v>
      </c>
      <c r="M5942" s="26">
        <v>46178</v>
      </c>
      <c r="N5942" s="24"/>
      <c r="O5942" s="26">
        <v>46178</v>
      </c>
      <c r="P5942" s="24" t="s">
        <v>3968</v>
      </c>
      <c r="Q5942" s="24" t="s">
        <v>3969</v>
      </c>
      <c r="R5942" s="24" t="s">
        <v>988</v>
      </c>
    </row>
    <row r="5943" spans="1:18" ht="27">
      <c r="A5943" s="24">
        <v>5942</v>
      </c>
      <c r="B5943" s="24" t="s">
        <v>19267</v>
      </c>
      <c r="C5943" s="29">
        <v>202611070436</v>
      </c>
      <c r="D5943" s="24" t="s">
        <v>57</v>
      </c>
      <c r="E5943" s="24" t="s">
        <v>19268</v>
      </c>
      <c r="F5943" s="24" t="s">
        <v>3052</v>
      </c>
      <c r="G5943" s="24" t="s">
        <v>6805</v>
      </c>
      <c r="H5943" s="25" t="s">
        <v>19269</v>
      </c>
      <c r="I5943" s="24" t="s">
        <v>23</v>
      </c>
      <c r="J5943" s="24" t="s">
        <v>3048</v>
      </c>
      <c r="K5943" s="26">
        <v>46132</v>
      </c>
      <c r="L5943" s="26">
        <v>46178</v>
      </c>
      <c r="M5943" s="26">
        <v>46178</v>
      </c>
      <c r="N5943" s="24"/>
      <c r="O5943" s="26">
        <v>46178</v>
      </c>
      <c r="P5943" s="24" t="s">
        <v>3397</v>
      </c>
      <c r="Q5943" s="24" t="s">
        <v>3398</v>
      </c>
      <c r="R5943" s="24" t="s">
        <v>988</v>
      </c>
    </row>
    <row r="5944" spans="1:18" ht="27">
      <c r="A5944" s="24">
        <v>5943</v>
      </c>
      <c r="B5944" s="24" t="s">
        <v>19270</v>
      </c>
      <c r="C5944" s="29">
        <v>202611070434</v>
      </c>
      <c r="D5944" s="24" t="s">
        <v>57</v>
      </c>
      <c r="E5944" s="24" t="s">
        <v>19271</v>
      </c>
      <c r="F5944" s="24" t="s">
        <v>3052</v>
      </c>
      <c r="G5944" s="24" t="s">
        <v>6805</v>
      </c>
      <c r="H5944" s="25" t="s">
        <v>19272</v>
      </c>
      <c r="I5944" s="24" t="s">
        <v>23</v>
      </c>
      <c r="J5944" s="24" t="s">
        <v>3048</v>
      </c>
      <c r="K5944" s="26">
        <v>46132</v>
      </c>
      <c r="L5944" s="26">
        <v>46178</v>
      </c>
      <c r="M5944" s="26">
        <v>46178</v>
      </c>
      <c r="N5944" s="24"/>
      <c r="O5944" s="26">
        <v>46178</v>
      </c>
      <c r="P5944" s="24" t="s">
        <v>3135</v>
      </c>
      <c r="Q5944" s="24" t="s">
        <v>3136</v>
      </c>
      <c r="R5944" s="24" t="s">
        <v>988</v>
      </c>
    </row>
    <row r="5945" spans="1:18" ht="40.200000000000003">
      <c r="A5945" s="24">
        <v>5944</v>
      </c>
      <c r="B5945" s="24" t="s">
        <v>19273</v>
      </c>
      <c r="C5945" s="29">
        <v>202611070435</v>
      </c>
      <c r="D5945" s="24" t="s">
        <v>57</v>
      </c>
      <c r="E5945" s="24" t="s">
        <v>19274</v>
      </c>
      <c r="F5945" s="24" t="s">
        <v>3052</v>
      </c>
      <c r="G5945" s="24" t="s">
        <v>6805</v>
      </c>
      <c r="H5945" s="25" t="s">
        <v>19275</v>
      </c>
      <c r="I5945" s="24" t="s">
        <v>23</v>
      </c>
      <c r="J5945" s="24" t="s">
        <v>3048</v>
      </c>
      <c r="K5945" s="26">
        <v>46132</v>
      </c>
      <c r="L5945" s="26">
        <v>46178</v>
      </c>
      <c r="M5945" s="26">
        <v>46178</v>
      </c>
      <c r="N5945" s="24"/>
      <c r="O5945" s="26">
        <v>46178</v>
      </c>
      <c r="P5945" s="24" t="s">
        <v>5161</v>
      </c>
      <c r="Q5945" s="24" t="s">
        <v>3423</v>
      </c>
      <c r="R5945" s="24" t="s">
        <v>988</v>
      </c>
    </row>
    <row r="5946" spans="1:18" ht="40.200000000000003">
      <c r="A5946" s="24">
        <v>5945</v>
      </c>
      <c r="B5946" s="24" t="s">
        <v>19276</v>
      </c>
      <c r="C5946" s="29">
        <v>202617070253</v>
      </c>
      <c r="D5946" s="24" t="s">
        <v>50</v>
      </c>
      <c r="E5946" s="24" t="s">
        <v>19277</v>
      </c>
      <c r="F5946" s="24" t="s">
        <v>3066</v>
      </c>
      <c r="G5946" s="24" t="s">
        <v>3319</v>
      </c>
      <c r="H5946" s="25" t="s">
        <v>19278</v>
      </c>
      <c r="I5946" s="24"/>
      <c r="J5946" s="24" t="s">
        <v>3048</v>
      </c>
      <c r="K5946" s="26">
        <v>46128</v>
      </c>
      <c r="L5946" s="26">
        <v>45237</v>
      </c>
      <c r="M5946" s="26">
        <v>46178</v>
      </c>
      <c r="N5946" s="24"/>
      <c r="O5946" s="26">
        <v>46178</v>
      </c>
      <c r="P5946" s="24" t="s">
        <v>3682</v>
      </c>
      <c r="Q5946" s="24" t="s">
        <v>3683</v>
      </c>
      <c r="R5946" s="24" t="s">
        <v>988</v>
      </c>
    </row>
    <row r="5947" spans="1:18" ht="66.599999999999994">
      <c r="A5947" s="24">
        <v>5946</v>
      </c>
      <c r="B5947" s="24" t="s">
        <v>19279</v>
      </c>
      <c r="C5947" s="29">
        <v>202617070331</v>
      </c>
      <c r="D5947" s="24" t="s">
        <v>71</v>
      </c>
      <c r="E5947" s="24" t="s">
        <v>19280</v>
      </c>
      <c r="F5947" s="24" t="s">
        <v>3312</v>
      </c>
      <c r="G5947" s="24" t="s">
        <v>3741</v>
      </c>
      <c r="H5947" s="25" t="s">
        <v>19281</v>
      </c>
      <c r="I5947" s="24"/>
      <c r="J5947" s="24" t="s">
        <v>3048</v>
      </c>
      <c r="K5947" s="26">
        <v>46125</v>
      </c>
      <c r="L5947" s="26">
        <v>45289</v>
      </c>
      <c r="M5947" s="26">
        <v>46178</v>
      </c>
      <c r="N5947" s="24"/>
      <c r="O5947" s="26">
        <v>46178</v>
      </c>
      <c r="P5947" s="24" t="s">
        <v>3075</v>
      </c>
      <c r="Q5947" s="24" t="s">
        <v>3076</v>
      </c>
      <c r="R5947" s="24" t="s">
        <v>988</v>
      </c>
    </row>
    <row r="5948" spans="1:18" ht="66.599999999999994">
      <c r="A5948" s="24">
        <v>5947</v>
      </c>
      <c r="B5948" s="24" t="s">
        <v>19282</v>
      </c>
      <c r="C5948" s="29">
        <v>202617070340</v>
      </c>
      <c r="D5948" s="24" t="s">
        <v>71</v>
      </c>
      <c r="E5948" s="24" t="s">
        <v>19283</v>
      </c>
      <c r="F5948" s="24" t="s">
        <v>3312</v>
      </c>
      <c r="G5948" s="24" t="s">
        <v>3741</v>
      </c>
      <c r="H5948" s="25" t="s">
        <v>19284</v>
      </c>
      <c r="I5948" s="24"/>
      <c r="J5948" s="24" t="s">
        <v>3048</v>
      </c>
      <c r="K5948" s="26">
        <v>46125</v>
      </c>
      <c r="L5948" s="26">
        <v>45289</v>
      </c>
      <c r="M5948" s="26">
        <v>46178</v>
      </c>
      <c r="N5948" s="24"/>
      <c r="O5948" s="26">
        <v>46178</v>
      </c>
      <c r="P5948" s="24" t="s">
        <v>3075</v>
      </c>
      <c r="Q5948" s="24" t="s">
        <v>3076</v>
      </c>
      <c r="R5948" s="24" t="s">
        <v>988</v>
      </c>
    </row>
    <row r="5949" spans="1:18" ht="66.599999999999994">
      <c r="A5949" s="24">
        <v>5948</v>
      </c>
      <c r="B5949" s="24" t="s">
        <v>19285</v>
      </c>
      <c r="C5949" s="29">
        <v>202617070368</v>
      </c>
      <c r="D5949" s="24" t="s">
        <v>71</v>
      </c>
      <c r="E5949" s="24" t="s">
        <v>19286</v>
      </c>
      <c r="F5949" s="24" t="s">
        <v>3312</v>
      </c>
      <c r="G5949" s="24" t="s">
        <v>3741</v>
      </c>
      <c r="H5949" s="25" t="s">
        <v>19287</v>
      </c>
      <c r="I5949" s="24"/>
      <c r="J5949" s="24" t="s">
        <v>3048</v>
      </c>
      <c r="K5949" s="26">
        <v>46125</v>
      </c>
      <c r="L5949" s="26">
        <v>45289</v>
      </c>
      <c r="M5949" s="26">
        <v>46178</v>
      </c>
      <c r="N5949" s="24"/>
      <c r="O5949" s="26">
        <v>46178</v>
      </c>
      <c r="P5949" s="24" t="s">
        <v>3075</v>
      </c>
      <c r="Q5949" s="24" t="s">
        <v>3076</v>
      </c>
      <c r="R5949" s="24" t="s">
        <v>988</v>
      </c>
    </row>
    <row r="5950" spans="1:18" ht="66.599999999999994">
      <c r="A5950" s="24">
        <v>5949</v>
      </c>
      <c r="B5950" s="24" t="s">
        <v>19288</v>
      </c>
      <c r="C5950" s="29">
        <v>202617070367</v>
      </c>
      <c r="D5950" s="24" t="s">
        <v>71</v>
      </c>
      <c r="E5950" s="24" t="s">
        <v>19289</v>
      </c>
      <c r="F5950" s="24" t="s">
        <v>3312</v>
      </c>
      <c r="G5950" s="24" t="s">
        <v>3741</v>
      </c>
      <c r="H5950" s="25" t="s">
        <v>19290</v>
      </c>
      <c r="I5950" s="24"/>
      <c r="J5950" s="24" t="s">
        <v>3048</v>
      </c>
      <c r="K5950" s="26">
        <v>46125</v>
      </c>
      <c r="L5950" s="26">
        <v>45289</v>
      </c>
      <c r="M5950" s="26">
        <v>46178</v>
      </c>
      <c r="N5950" s="24"/>
      <c r="O5950" s="26">
        <v>46178</v>
      </c>
      <c r="P5950" s="24" t="s">
        <v>3075</v>
      </c>
      <c r="Q5950" s="24" t="s">
        <v>3076</v>
      </c>
      <c r="R5950" s="24" t="s">
        <v>988</v>
      </c>
    </row>
    <row r="5951" spans="1:18" ht="53.4">
      <c r="A5951" s="24">
        <v>5950</v>
      </c>
      <c r="B5951" s="24" t="s">
        <v>19291</v>
      </c>
      <c r="C5951" s="29">
        <v>202631070550</v>
      </c>
      <c r="D5951" s="24" t="s">
        <v>38</v>
      </c>
      <c r="E5951" s="24" t="s">
        <v>19292</v>
      </c>
      <c r="F5951" s="24" t="s">
        <v>3052</v>
      </c>
      <c r="G5951" s="24" t="s">
        <v>38</v>
      </c>
      <c r="H5951" s="25" t="s">
        <v>19293</v>
      </c>
      <c r="I5951" s="24" t="s">
        <v>23</v>
      </c>
      <c r="J5951" s="24" t="s">
        <v>3048</v>
      </c>
      <c r="K5951" s="26">
        <v>46177</v>
      </c>
      <c r="L5951" s="26">
        <v>46178</v>
      </c>
      <c r="M5951" s="26">
        <v>46178</v>
      </c>
      <c r="N5951" s="24"/>
      <c r="O5951" s="26">
        <v>46178</v>
      </c>
      <c r="P5951" s="24" t="s">
        <v>3228</v>
      </c>
      <c r="Q5951" s="24" t="s">
        <v>3229</v>
      </c>
      <c r="R5951" s="24" t="s">
        <v>988</v>
      </c>
    </row>
    <row r="5952" spans="1:18" ht="40.200000000000003">
      <c r="A5952" s="24">
        <v>5951</v>
      </c>
      <c r="B5952" s="24" t="s">
        <v>19294</v>
      </c>
      <c r="C5952" s="29">
        <v>202647070638</v>
      </c>
      <c r="D5952" s="24" t="s">
        <v>150</v>
      </c>
      <c r="E5952" s="24" t="s">
        <v>19295</v>
      </c>
      <c r="F5952" s="24" t="s">
        <v>3045</v>
      </c>
      <c r="G5952" s="24" t="s">
        <v>150</v>
      </c>
      <c r="H5952" s="25" t="s">
        <v>19296</v>
      </c>
      <c r="I5952" s="24"/>
      <c r="J5952" s="24" t="s">
        <v>3048</v>
      </c>
      <c r="K5952" s="26">
        <v>46045</v>
      </c>
      <c r="L5952" s="26">
        <v>45250</v>
      </c>
      <c r="M5952" s="26">
        <v>46178</v>
      </c>
      <c r="N5952" s="24"/>
      <c r="O5952" s="26">
        <v>46178</v>
      </c>
      <c r="P5952" s="24" t="s">
        <v>3272</v>
      </c>
      <c r="Q5952" s="24" t="s">
        <v>3273</v>
      </c>
      <c r="R5952" s="24" t="s">
        <v>988</v>
      </c>
    </row>
    <row r="5953" spans="1:18" ht="40.200000000000003">
      <c r="A5953" s="24">
        <v>5952</v>
      </c>
      <c r="B5953" s="24" t="s">
        <v>19297</v>
      </c>
      <c r="C5953" s="29">
        <v>202647070524</v>
      </c>
      <c r="D5953" s="24" t="s">
        <v>281</v>
      </c>
      <c r="E5953" s="24" t="s">
        <v>19298</v>
      </c>
      <c r="F5953" s="24" t="s">
        <v>3091</v>
      </c>
      <c r="G5953" s="24" t="s">
        <v>19065</v>
      </c>
      <c r="H5953" s="25" t="s">
        <v>19299</v>
      </c>
      <c r="I5953" s="24"/>
      <c r="J5953" s="24" t="s">
        <v>3048</v>
      </c>
      <c r="K5953" s="26">
        <v>46129</v>
      </c>
      <c r="L5953" s="26">
        <v>45238</v>
      </c>
      <c r="M5953" s="26">
        <v>46178</v>
      </c>
      <c r="N5953" s="24"/>
      <c r="O5953" s="26">
        <v>46178</v>
      </c>
      <c r="P5953" s="24" t="s">
        <v>3634</v>
      </c>
      <c r="Q5953" s="24" t="s">
        <v>3322</v>
      </c>
      <c r="R5953" s="24" t="s">
        <v>988</v>
      </c>
    </row>
    <row r="5954" spans="1:18" ht="79.8">
      <c r="A5954" s="24">
        <v>5953</v>
      </c>
      <c r="B5954" s="24" t="s">
        <v>2993</v>
      </c>
      <c r="C5954" s="29">
        <v>202611070585</v>
      </c>
      <c r="D5954" s="24" t="s">
        <v>101</v>
      </c>
      <c r="E5954" s="24" t="s">
        <v>2994</v>
      </c>
      <c r="F5954" s="24" t="s">
        <v>3059</v>
      </c>
      <c r="G5954" s="24" t="s">
        <v>9856</v>
      </c>
      <c r="H5954" s="25" t="s">
        <v>19300</v>
      </c>
      <c r="I5954" s="24" t="s">
        <v>3152</v>
      </c>
      <c r="J5954" s="24" t="s">
        <v>3048</v>
      </c>
      <c r="K5954" s="26">
        <v>46176</v>
      </c>
      <c r="L5954" s="26">
        <v>46178</v>
      </c>
      <c r="M5954" s="26">
        <v>46178</v>
      </c>
      <c r="N5954" s="26">
        <v>47123</v>
      </c>
      <c r="O5954" s="24"/>
      <c r="P5954" s="24" t="s">
        <v>3682</v>
      </c>
      <c r="Q5954" s="24" t="s">
        <v>3683</v>
      </c>
      <c r="R5954" s="24" t="s">
        <v>968</v>
      </c>
    </row>
    <row r="5955" spans="1:18" ht="40.200000000000003">
      <c r="A5955" s="24">
        <v>5954</v>
      </c>
      <c r="B5955" s="24" t="s">
        <v>19301</v>
      </c>
      <c r="C5955" s="29">
        <v>202611070540</v>
      </c>
      <c r="D5955" s="24" t="s">
        <v>528</v>
      </c>
      <c r="E5955" s="24" t="s">
        <v>649</v>
      </c>
      <c r="F5955" s="24"/>
      <c r="G5955" s="24" t="s">
        <v>528</v>
      </c>
      <c r="H5955" s="25" t="s">
        <v>19302</v>
      </c>
      <c r="I5955" s="24" t="s">
        <v>23</v>
      </c>
      <c r="J5955" s="24" t="s">
        <v>3048</v>
      </c>
      <c r="K5955" s="26">
        <v>46129</v>
      </c>
      <c r="L5955" s="26">
        <v>46178</v>
      </c>
      <c r="M5955" s="26">
        <v>46178</v>
      </c>
      <c r="N5955" s="24"/>
      <c r="O5955" s="26">
        <v>46178</v>
      </c>
      <c r="P5955" s="24" t="s">
        <v>3049</v>
      </c>
      <c r="Q5955" s="24" t="s">
        <v>3050</v>
      </c>
      <c r="R5955" s="24" t="s">
        <v>988</v>
      </c>
    </row>
    <row r="5956" spans="1:18" ht="66.599999999999994">
      <c r="A5956" s="24">
        <v>5955</v>
      </c>
      <c r="B5956" s="24" t="s">
        <v>19303</v>
      </c>
      <c r="C5956" s="29">
        <v>202647070777</v>
      </c>
      <c r="D5956" s="24" t="s">
        <v>263</v>
      </c>
      <c r="E5956" s="24" t="s">
        <v>19304</v>
      </c>
      <c r="F5956" s="24" t="s">
        <v>3059</v>
      </c>
      <c r="G5956" s="24" t="s">
        <v>7995</v>
      </c>
      <c r="H5956" s="25" t="s">
        <v>19305</v>
      </c>
      <c r="I5956" s="24"/>
      <c r="J5956" s="24" t="s">
        <v>3048</v>
      </c>
      <c r="K5956" s="26">
        <v>46136</v>
      </c>
      <c r="L5956" s="26">
        <v>45240</v>
      </c>
      <c r="M5956" s="26">
        <v>46179</v>
      </c>
      <c r="N5956" s="24"/>
      <c r="O5956" s="26">
        <v>46179</v>
      </c>
      <c r="P5956" s="24" t="s">
        <v>3410</v>
      </c>
      <c r="Q5956" s="24" t="s">
        <v>3150</v>
      </c>
      <c r="R5956" s="24" t="s">
        <v>988</v>
      </c>
    </row>
    <row r="5957" spans="1:18" ht="53.4">
      <c r="A5957" s="24">
        <v>5956</v>
      </c>
      <c r="B5957" s="24" t="s">
        <v>2997</v>
      </c>
      <c r="C5957" s="29">
        <v>202611071152</v>
      </c>
      <c r="D5957" s="24" t="s">
        <v>213</v>
      </c>
      <c r="E5957" s="24" t="s">
        <v>649</v>
      </c>
      <c r="F5957" s="24" t="s">
        <v>3052</v>
      </c>
      <c r="G5957" s="24" t="s">
        <v>3226</v>
      </c>
      <c r="H5957" s="25" t="s">
        <v>19306</v>
      </c>
      <c r="I5957" s="24" t="s">
        <v>23</v>
      </c>
      <c r="J5957" s="24" t="s">
        <v>3048</v>
      </c>
      <c r="K5957" s="26">
        <v>46000</v>
      </c>
      <c r="L5957" s="26">
        <v>46181</v>
      </c>
      <c r="M5957" s="26">
        <v>46181</v>
      </c>
      <c r="N5957" s="26">
        <v>47126</v>
      </c>
      <c r="O5957" s="24"/>
      <c r="P5957" s="24" t="s">
        <v>3583</v>
      </c>
      <c r="Q5957" s="24" t="s">
        <v>3584</v>
      </c>
      <c r="R5957" s="24" t="s">
        <v>974</v>
      </c>
    </row>
    <row r="5958" spans="1:18" ht="27">
      <c r="A5958" s="24">
        <v>5957</v>
      </c>
      <c r="B5958" s="24" t="s">
        <v>19307</v>
      </c>
      <c r="C5958" s="29">
        <v>202617071058</v>
      </c>
      <c r="D5958" s="24" t="s">
        <v>170</v>
      </c>
      <c r="E5958" s="24" t="s">
        <v>19308</v>
      </c>
      <c r="F5958" s="24" t="s">
        <v>3312</v>
      </c>
      <c r="G5958" s="24" t="s">
        <v>6499</v>
      </c>
      <c r="H5958" s="25" t="s">
        <v>19309</v>
      </c>
      <c r="I5958" s="24"/>
      <c r="J5958" s="24" t="s">
        <v>3048</v>
      </c>
      <c r="K5958" s="26">
        <v>46171</v>
      </c>
      <c r="L5958" s="26">
        <v>45268</v>
      </c>
      <c r="M5958" s="26">
        <v>46181</v>
      </c>
      <c r="N5958" s="24"/>
      <c r="O5958" s="26">
        <v>46181</v>
      </c>
      <c r="P5958" s="24" t="s">
        <v>3239</v>
      </c>
      <c r="Q5958" s="24" t="s">
        <v>3240</v>
      </c>
      <c r="R5958" s="24" t="s">
        <v>988</v>
      </c>
    </row>
    <row r="5959" spans="1:18" ht="66.599999999999994">
      <c r="A5959" s="24">
        <v>5958</v>
      </c>
      <c r="B5959" s="24" t="s">
        <v>19310</v>
      </c>
      <c r="C5959" s="29">
        <v>202641071068</v>
      </c>
      <c r="D5959" s="24" t="s">
        <v>46</v>
      </c>
      <c r="E5959" s="24" t="s">
        <v>19311</v>
      </c>
      <c r="F5959" s="24" t="s">
        <v>3052</v>
      </c>
      <c r="G5959" s="24" t="s">
        <v>46</v>
      </c>
      <c r="H5959" s="25" t="s">
        <v>19312</v>
      </c>
      <c r="I5959" s="24" t="s">
        <v>23</v>
      </c>
      <c r="J5959" s="24" t="s">
        <v>3048</v>
      </c>
      <c r="K5959" s="26">
        <v>45939</v>
      </c>
      <c r="L5959" s="26">
        <v>46181</v>
      </c>
      <c r="M5959" s="26">
        <v>46181</v>
      </c>
      <c r="N5959" s="24"/>
      <c r="O5959" s="26">
        <v>46181</v>
      </c>
      <c r="P5959" s="24" t="s">
        <v>3933</v>
      </c>
      <c r="Q5959" s="24" t="s">
        <v>3934</v>
      </c>
      <c r="R5959" s="24" t="s">
        <v>988</v>
      </c>
    </row>
    <row r="5960" spans="1:18" ht="53.4">
      <c r="A5960" s="24">
        <v>5959</v>
      </c>
      <c r="B5960" s="24" t="s">
        <v>2998</v>
      </c>
      <c r="C5960" s="29">
        <v>202641070974</v>
      </c>
      <c r="D5960" s="24" t="s">
        <v>183</v>
      </c>
      <c r="E5960" s="24" t="s">
        <v>2999</v>
      </c>
      <c r="F5960" s="24" t="s">
        <v>3091</v>
      </c>
      <c r="G5960" s="24" t="s">
        <v>19007</v>
      </c>
      <c r="H5960" s="25" t="s">
        <v>19313</v>
      </c>
      <c r="I5960" s="24" t="s">
        <v>3152</v>
      </c>
      <c r="J5960" s="24" t="s">
        <v>3048</v>
      </c>
      <c r="K5960" s="26">
        <v>46178</v>
      </c>
      <c r="L5960" s="26">
        <v>46181</v>
      </c>
      <c r="M5960" s="26">
        <v>46181</v>
      </c>
      <c r="N5960" s="26">
        <v>47126</v>
      </c>
      <c r="O5960" s="24"/>
      <c r="P5960" s="24" t="s">
        <v>3093</v>
      </c>
      <c r="Q5960" s="24" t="s">
        <v>3094</v>
      </c>
      <c r="R5960" s="24" t="s">
        <v>968</v>
      </c>
    </row>
    <row r="5961" spans="1:18" ht="53.4">
      <c r="A5961" s="24">
        <v>5960</v>
      </c>
      <c r="B5961" s="24" t="s">
        <v>19314</v>
      </c>
      <c r="C5961" s="29">
        <v>202617070970</v>
      </c>
      <c r="D5961" s="24" t="s">
        <v>48</v>
      </c>
      <c r="E5961" s="24" t="s">
        <v>19315</v>
      </c>
      <c r="F5961" s="24" t="s">
        <v>3066</v>
      </c>
      <c r="G5961" s="24" t="s">
        <v>3319</v>
      </c>
      <c r="H5961" s="25" t="s">
        <v>19316</v>
      </c>
      <c r="I5961" s="24"/>
      <c r="J5961" s="24" t="s">
        <v>3048</v>
      </c>
      <c r="K5961" s="26">
        <v>46135</v>
      </c>
      <c r="L5961" s="26">
        <v>45245</v>
      </c>
      <c r="M5961" s="26">
        <v>46181</v>
      </c>
      <c r="N5961" s="24"/>
      <c r="O5961" s="26">
        <v>46181</v>
      </c>
      <c r="P5961" s="24" t="s">
        <v>3289</v>
      </c>
      <c r="Q5961" s="24" t="s">
        <v>3290</v>
      </c>
      <c r="R5961" s="24" t="s">
        <v>988</v>
      </c>
    </row>
    <row r="5962" spans="1:18" ht="40.200000000000003">
      <c r="A5962" s="24">
        <v>5961</v>
      </c>
      <c r="B5962" s="24" t="s">
        <v>19317</v>
      </c>
      <c r="C5962" s="29">
        <v>202647071083</v>
      </c>
      <c r="D5962" s="24" t="s">
        <v>58</v>
      </c>
      <c r="E5962" s="24" t="s">
        <v>19318</v>
      </c>
      <c r="F5962" s="24" t="s">
        <v>3312</v>
      </c>
      <c r="G5962" s="24" t="s">
        <v>19319</v>
      </c>
      <c r="H5962" s="25" t="s">
        <v>19320</v>
      </c>
      <c r="I5962" s="24"/>
      <c r="J5962" s="24" t="s">
        <v>3048</v>
      </c>
      <c r="K5962" s="26">
        <v>46094</v>
      </c>
      <c r="L5962" s="26">
        <v>45240</v>
      </c>
      <c r="M5962" s="26">
        <v>46181</v>
      </c>
      <c r="N5962" s="24"/>
      <c r="O5962" s="26">
        <v>46181</v>
      </c>
      <c r="P5962" s="24" t="s">
        <v>3968</v>
      </c>
      <c r="Q5962" s="24" t="s">
        <v>3969</v>
      </c>
      <c r="R5962" s="24" t="s">
        <v>988</v>
      </c>
    </row>
    <row r="5963" spans="1:18" ht="40.200000000000003">
      <c r="A5963" s="24">
        <v>5962</v>
      </c>
      <c r="B5963" s="24" t="s">
        <v>19321</v>
      </c>
      <c r="C5963" s="29">
        <v>202617070986</v>
      </c>
      <c r="D5963" s="24" t="s">
        <v>233</v>
      </c>
      <c r="E5963" s="24" t="s">
        <v>19322</v>
      </c>
      <c r="F5963" s="24" t="s">
        <v>9467</v>
      </c>
      <c r="G5963" s="24" t="s">
        <v>19323</v>
      </c>
      <c r="H5963" s="25" t="s">
        <v>19324</v>
      </c>
      <c r="I5963" s="24"/>
      <c r="J5963" s="24" t="s">
        <v>3048</v>
      </c>
      <c r="K5963" s="26">
        <v>46168</v>
      </c>
      <c r="L5963" s="26">
        <v>45238</v>
      </c>
      <c r="M5963" s="26">
        <v>46181</v>
      </c>
      <c r="N5963" s="24"/>
      <c r="O5963" s="26">
        <v>46181</v>
      </c>
      <c r="P5963" s="24" t="s">
        <v>4109</v>
      </c>
      <c r="Q5963" s="24" t="s">
        <v>3683</v>
      </c>
      <c r="R5963" s="24" t="s">
        <v>988</v>
      </c>
    </row>
    <row r="5964" spans="1:18" ht="66.599999999999994">
      <c r="A5964" s="24">
        <v>5963</v>
      </c>
      <c r="B5964" s="24" t="s">
        <v>19325</v>
      </c>
      <c r="C5964" s="29">
        <v>202617071003</v>
      </c>
      <c r="D5964" s="24" t="s">
        <v>35</v>
      </c>
      <c r="E5964" s="24" t="s">
        <v>19326</v>
      </c>
      <c r="F5964" s="24" t="s">
        <v>3091</v>
      </c>
      <c r="G5964" s="24" t="s">
        <v>3213</v>
      </c>
      <c r="H5964" s="25" t="s">
        <v>19327</v>
      </c>
      <c r="I5964" s="24"/>
      <c r="J5964" s="24" t="s">
        <v>3048</v>
      </c>
      <c r="K5964" s="26">
        <v>46167</v>
      </c>
      <c r="L5964" s="26">
        <v>45239</v>
      </c>
      <c r="M5964" s="26">
        <v>46181</v>
      </c>
      <c r="N5964" s="24"/>
      <c r="O5964" s="26">
        <v>46181</v>
      </c>
      <c r="P5964" s="24" t="s">
        <v>3289</v>
      </c>
      <c r="Q5964" s="24" t="s">
        <v>3290</v>
      </c>
      <c r="R5964" s="24" t="s">
        <v>988</v>
      </c>
    </row>
    <row r="5965" spans="1:18" ht="40.200000000000003">
      <c r="A5965" s="24">
        <v>5964</v>
      </c>
      <c r="B5965" s="24" t="s">
        <v>19328</v>
      </c>
      <c r="C5965" s="29">
        <v>202617071014</v>
      </c>
      <c r="D5965" s="24" t="s">
        <v>67</v>
      </c>
      <c r="E5965" s="24" t="s">
        <v>19329</v>
      </c>
      <c r="F5965" s="24" t="s">
        <v>3091</v>
      </c>
      <c r="G5965" s="24" t="s">
        <v>19330</v>
      </c>
      <c r="H5965" s="25" t="s">
        <v>19331</v>
      </c>
      <c r="I5965" s="24"/>
      <c r="J5965" s="24" t="s">
        <v>3048</v>
      </c>
      <c r="K5965" s="26">
        <v>46154</v>
      </c>
      <c r="L5965" s="26">
        <v>45274</v>
      </c>
      <c r="M5965" s="26">
        <v>46181</v>
      </c>
      <c r="N5965" s="24"/>
      <c r="O5965" s="26">
        <v>46182</v>
      </c>
      <c r="P5965" s="24" t="s">
        <v>3084</v>
      </c>
      <c r="Q5965" s="24" t="s">
        <v>3085</v>
      </c>
      <c r="R5965" s="24" t="s">
        <v>988</v>
      </c>
    </row>
    <row r="5966" spans="1:18" ht="27">
      <c r="A5966" s="24">
        <v>5965</v>
      </c>
      <c r="B5966" s="24" t="s">
        <v>19332</v>
      </c>
      <c r="C5966" s="29">
        <v>202617070957</v>
      </c>
      <c r="D5966" s="24" t="s">
        <v>36</v>
      </c>
      <c r="E5966" s="24" t="s">
        <v>19333</v>
      </c>
      <c r="F5966" s="24" t="s">
        <v>3091</v>
      </c>
      <c r="G5966" s="24" t="s">
        <v>3139</v>
      </c>
      <c r="H5966" s="25" t="s">
        <v>19334</v>
      </c>
      <c r="I5966" s="24"/>
      <c r="J5966" s="24" t="s">
        <v>3048</v>
      </c>
      <c r="K5966" s="26">
        <v>46175</v>
      </c>
      <c r="L5966" s="26">
        <v>45238</v>
      </c>
      <c r="M5966" s="26">
        <v>46181</v>
      </c>
      <c r="N5966" s="24"/>
      <c r="O5966" s="26">
        <v>46181</v>
      </c>
      <c r="P5966" s="24" t="s">
        <v>3069</v>
      </c>
      <c r="Q5966" s="24" t="s">
        <v>3070</v>
      </c>
      <c r="R5966" s="24" t="s">
        <v>988</v>
      </c>
    </row>
    <row r="5967" spans="1:18" ht="40.200000000000003">
      <c r="A5967" s="24">
        <v>5966</v>
      </c>
      <c r="B5967" s="24" t="s">
        <v>19335</v>
      </c>
      <c r="C5967" s="29">
        <v>202617070968</v>
      </c>
      <c r="D5967" s="24" t="s">
        <v>162</v>
      </c>
      <c r="E5967" s="24" t="s">
        <v>19336</v>
      </c>
      <c r="F5967" s="24" t="s">
        <v>4630</v>
      </c>
      <c r="G5967" s="24" t="s">
        <v>19337</v>
      </c>
      <c r="H5967" s="25" t="s">
        <v>19338</v>
      </c>
      <c r="I5967" s="24"/>
      <c r="J5967" s="24" t="s">
        <v>3048</v>
      </c>
      <c r="K5967" s="26">
        <v>46126</v>
      </c>
      <c r="L5967" s="26">
        <v>45238</v>
      </c>
      <c r="M5967" s="26">
        <v>46181</v>
      </c>
      <c r="N5967" s="24"/>
      <c r="O5967" s="26">
        <v>46181</v>
      </c>
      <c r="P5967" s="24" t="s">
        <v>3130</v>
      </c>
      <c r="Q5967" s="24" t="s">
        <v>3131</v>
      </c>
      <c r="R5967" s="24" t="s">
        <v>988</v>
      </c>
    </row>
    <row r="5968" spans="1:18" ht="40.200000000000003">
      <c r="A5968" s="24">
        <v>5967</v>
      </c>
      <c r="B5968" s="24" t="s">
        <v>2996</v>
      </c>
      <c r="C5968" s="29">
        <v>202641071021</v>
      </c>
      <c r="D5968" s="24" t="s">
        <v>163</v>
      </c>
      <c r="E5968" s="24" t="s">
        <v>649</v>
      </c>
      <c r="F5968" s="24" t="s">
        <v>3052</v>
      </c>
      <c r="G5968" s="24" t="s">
        <v>14954</v>
      </c>
      <c r="H5968" s="25" t="s">
        <v>19339</v>
      </c>
      <c r="I5968" s="24" t="s">
        <v>23</v>
      </c>
      <c r="J5968" s="24" t="s">
        <v>3048</v>
      </c>
      <c r="K5968" s="26">
        <v>45975</v>
      </c>
      <c r="L5968" s="26">
        <v>46181</v>
      </c>
      <c r="M5968" s="26">
        <v>46181</v>
      </c>
      <c r="N5968" s="26">
        <v>47126</v>
      </c>
      <c r="O5968" s="24"/>
      <c r="P5968" s="24" t="s">
        <v>3114</v>
      </c>
      <c r="Q5968" s="24" t="s">
        <v>3094</v>
      </c>
      <c r="R5968" s="24" t="s">
        <v>974</v>
      </c>
    </row>
    <row r="5969" spans="1:18" ht="40.200000000000003">
      <c r="A5969" s="24">
        <v>5968</v>
      </c>
      <c r="B5969" s="24" t="s">
        <v>2995</v>
      </c>
      <c r="C5969" s="29">
        <v>202641071024</v>
      </c>
      <c r="D5969" s="24" t="s">
        <v>163</v>
      </c>
      <c r="E5969" s="24" t="s">
        <v>649</v>
      </c>
      <c r="F5969" s="24" t="s">
        <v>3052</v>
      </c>
      <c r="G5969" s="24" t="s">
        <v>14954</v>
      </c>
      <c r="H5969" s="25" t="s">
        <v>19339</v>
      </c>
      <c r="I5969" s="24" t="s">
        <v>23</v>
      </c>
      <c r="J5969" s="24" t="s">
        <v>3048</v>
      </c>
      <c r="K5969" s="26">
        <v>45975</v>
      </c>
      <c r="L5969" s="26">
        <v>46181</v>
      </c>
      <c r="M5969" s="26">
        <v>46181</v>
      </c>
      <c r="N5969" s="26">
        <v>47126</v>
      </c>
      <c r="O5969" s="24"/>
      <c r="P5969" s="24" t="s">
        <v>3114</v>
      </c>
      <c r="Q5969" s="24" t="s">
        <v>3094</v>
      </c>
      <c r="R5969" s="24" t="s">
        <v>974</v>
      </c>
    </row>
    <row r="5970" spans="1:18" ht="27">
      <c r="A5970" s="24">
        <v>5969</v>
      </c>
      <c r="B5970" s="24" t="s">
        <v>648</v>
      </c>
      <c r="C5970" s="29">
        <v>202617071212</v>
      </c>
      <c r="D5970" s="24" t="s">
        <v>282</v>
      </c>
      <c r="E5970" s="24" t="s">
        <v>649</v>
      </c>
      <c r="F5970" s="24" t="s">
        <v>3117</v>
      </c>
      <c r="G5970" s="24" t="s">
        <v>6811</v>
      </c>
      <c r="H5970" s="25" t="s">
        <v>19340</v>
      </c>
      <c r="I5970" s="24"/>
      <c r="J5970" s="24" t="s">
        <v>3048</v>
      </c>
      <c r="K5970" s="26">
        <v>46127</v>
      </c>
      <c r="L5970" s="26">
        <v>45264</v>
      </c>
      <c r="M5970" s="26">
        <v>46181</v>
      </c>
      <c r="N5970" s="26">
        <v>46207</v>
      </c>
      <c r="O5970" s="24"/>
      <c r="P5970" s="24" t="s">
        <v>4128</v>
      </c>
      <c r="Q5970" s="24" t="s">
        <v>3360</v>
      </c>
      <c r="R5970" s="24" t="s">
        <v>650</v>
      </c>
    </row>
    <row r="5971" spans="1:18" ht="27">
      <c r="A5971" s="24">
        <v>5970</v>
      </c>
      <c r="B5971" s="24" t="s">
        <v>3000</v>
      </c>
      <c r="C5971" s="29">
        <v>202621071386</v>
      </c>
      <c r="D5971" s="24" t="s">
        <v>125</v>
      </c>
      <c r="E5971" s="24" t="s">
        <v>3001</v>
      </c>
      <c r="F5971" s="24" t="s">
        <v>3052</v>
      </c>
      <c r="G5971" s="24" t="s">
        <v>4304</v>
      </c>
      <c r="H5971" s="25" t="s">
        <v>19341</v>
      </c>
      <c r="I5971" s="24" t="s">
        <v>3152</v>
      </c>
      <c r="J5971" s="24" t="s">
        <v>3048</v>
      </c>
      <c r="K5971" s="26">
        <v>46181</v>
      </c>
      <c r="L5971" s="26">
        <v>46182</v>
      </c>
      <c r="M5971" s="26">
        <v>46182</v>
      </c>
      <c r="N5971" s="26">
        <v>47127</v>
      </c>
      <c r="O5971" s="24"/>
      <c r="P5971" s="24" t="s">
        <v>3228</v>
      </c>
      <c r="Q5971" s="24" t="s">
        <v>3229</v>
      </c>
      <c r="R5971" s="24" t="s">
        <v>968</v>
      </c>
    </row>
    <row r="5972" spans="1:18" ht="40.200000000000003">
      <c r="A5972" s="24">
        <v>5971</v>
      </c>
      <c r="B5972" s="24" t="s">
        <v>19342</v>
      </c>
      <c r="C5972" s="29">
        <v>202644071521</v>
      </c>
      <c r="D5972" s="24" t="s">
        <v>39</v>
      </c>
      <c r="E5972" s="24" t="s">
        <v>19343</v>
      </c>
      <c r="F5972" s="24" t="s">
        <v>3165</v>
      </c>
      <c r="G5972" s="24" t="s">
        <v>3166</v>
      </c>
      <c r="H5972" s="25" t="s">
        <v>19344</v>
      </c>
      <c r="I5972" s="24"/>
      <c r="J5972" s="24" t="s">
        <v>3048</v>
      </c>
      <c r="K5972" s="26">
        <v>46182</v>
      </c>
      <c r="L5972" s="26">
        <v>45819</v>
      </c>
      <c r="M5972" s="26">
        <v>46182</v>
      </c>
      <c r="N5972" s="24"/>
      <c r="O5972" s="26">
        <v>46182</v>
      </c>
      <c r="P5972" s="24" t="s">
        <v>3278</v>
      </c>
      <c r="Q5972" s="24" t="s">
        <v>3279</v>
      </c>
      <c r="R5972" s="24" t="s">
        <v>988</v>
      </c>
    </row>
    <row r="5973" spans="1:18" ht="66.599999999999994">
      <c r="A5973" s="24">
        <v>5972</v>
      </c>
      <c r="B5973" s="24" t="s">
        <v>19345</v>
      </c>
      <c r="C5973" s="29">
        <v>202617071465</v>
      </c>
      <c r="D5973" s="24" t="s">
        <v>48</v>
      </c>
      <c r="E5973" s="24" t="s">
        <v>19346</v>
      </c>
      <c r="F5973" s="24" t="s">
        <v>3066</v>
      </c>
      <c r="G5973" s="24" t="s">
        <v>3319</v>
      </c>
      <c r="H5973" s="25" t="s">
        <v>19347</v>
      </c>
      <c r="I5973" s="24"/>
      <c r="J5973" s="24" t="s">
        <v>3048</v>
      </c>
      <c r="K5973" s="26">
        <v>46111</v>
      </c>
      <c r="L5973" s="26">
        <v>45289</v>
      </c>
      <c r="M5973" s="26">
        <v>46182</v>
      </c>
      <c r="N5973" s="24"/>
      <c r="O5973" s="26">
        <v>46182</v>
      </c>
      <c r="P5973" s="24" t="s">
        <v>3289</v>
      </c>
      <c r="Q5973" s="24" t="s">
        <v>3290</v>
      </c>
      <c r="R5973" s="24" t="s">
        <v>988</v>
      </c>
    </row>
    <row r="5974" spans="1:18" ht="40.200000000000003">
      <c r="A5974" s="24">
        <v>5973</v>
      </c>
      <c r="B5974" s="24" t="s">
        <v>3002</v>
      </c>
      <c r="C5974" s="29">
        <v>202641071529</v>
      </c>
      <c r="D5974" s="24" t="s">
        <v>46</v>
      </c>
      <c r="E5974" s="24" t="s">
        <v>3003</v>
      </c>
      <c r="F5974" s="24" t="s">
        <v>3052</v>
      </c>
      <c r="G5974" s="24" t="s">
        <v>46</v>
      </c>
      <c r="H5974" s="25" t="s">
        <v>19348</v>
      </c>
      <c r="I5974" s="24" t="s">
        <v>3152</v>
      </c>
      <c r="J5974" s="24" t="s">
        <v>3048</v>
      </c>
      <c r="K5974" s="26">
        <v>46139</v>
      </c>
      <c r="L5974" s="26">
        <v>46182</v>
      </c>
      <c r="M5974" s="26">
        <v>46182</v>
      </c>
      <c r="N5974" s="26">
        <v>47127</v>
      </c>
      <c r="O5974" s="24"/>
      <c r="P5974" s="24" t="s">
        <v>3224</v>
      </c>
      <c r="Q5974" s="24" t="s">
        <v>3225</v>
      </c>
      <c r="R5974" s="24" t="s">
        <v>968</v>
      </c>
    </row>
    <row r="5975" spans="1:18" ht="40.200000000000003">
      <c r="A5975" s="24">
        <v>5974</v>
      </c>
      <c r="B5975" s="24" t="s">
        <v>19349</v>
      </c>
      <c r="C5975" s="29">
        <v>202617071354</v>
      </c>
      <c r="D5975" s="24" t="s">
        <v>145</v>
      </c>
      <c r="E5975" s="24" t="s">
        <v>649</v>
      </c>
      <c r="F5975" s="24" t="s">
        <v>3091</v>
      </c>
      <c r="G5975" s="24" t="s">
        <v>19350</v>
      </c>
      <c r="H5975" s="25" t="s">
        <v>19351</v>
      </c>
      <c r="I5975" s="24"/>
      <c r="J5975" s="24" t="s">
        <v>3048</v>
      </c>
      <c r="K5975" s="26">
        <v>46148</v>
      </c>
      <c r="L5975" s="26">
        <v>45240</v>
      </c>
      <c r="M5975" s="26">
        <v>46182</v>
      </c>
      <c r="N5975" s="24"/>
      <c r="O5975" s="26">
        <v>46182</v>
      </c>
      <c r="P5975" s="24" t="s">
        <v>3158</v>
      </c>
      <c r="Q5975" s="24" t="s">
        <v>3159</v>
      </c>
      <c r="R5975" s="24" t="s">
        <v>988</v>
      </c>
    </row>
    <row r="5976" spans="1:18" ht="40.200000000000003">
      <c r="A5976" s="24">
        <v>5975</v>
      </c>
      <c r="B5976" s="24" t="s">
        <v>19352</v>
      </c>
      <c r="C5976" s="29">
        <v>202617071501</v>
      </c>
      <c r="D5976" s="24" t="s">
        <v>84</v>
      </c>
      <c r="E5976" s="24" t="s">
        <v>19353</v>
      </c>
      <c r="F5976" s="24" t="s">
        <v>3091</v>
      </c>
      <c r="G5976" s="24" t="s">
        <v>84</v>
      </c>
      <c r="H5976" s="25" t="s">
        <v>19354</v>
      </c>
      <c r="I5976" s="24"/>
      <c r="J5976" s="24" t="s">
        <v>3048</v>
      </c>
      <c r="K5976" s="26">
        <v>46149</v>
      </c>
      <c r="L5976" s="26">
        <v>45245</v>
      </c>
      <c r="M5976" s="26">
        <v>46182</v>
      </c>
      <c r="N5976" s="24"/>
      <c r="O5976" s="26">
        <v>46182</v>
      </c>
      <c r="P5976" s="24" t="s">
        <v>3695</v>
      </c>
      <c r="Q5976" s="24" t="s">
        <v>3085</v>
      </c>
      <c r="R5976" s="24" t="s">
        <v>988</v>
      </c>
    </row>
    <row r="5977" spans="1:18" ht="27">
      <c r="A5977" s="24">
        <v>5976</v>
      </c>
      <c r="B5977" s="24" t="s">
        <v>19355</v>
      </c>
      <c r="C5977" s="29">
        <v>202617071452</v>
      </c>
      <c r="D5977" s="24" t="s">
        <v>84</v>
      </c>
      <c r="E5977" s="24" t="s">
        <v>19356</v>
      </c>
      <c r="F5977" s="24" t="s">
        <v>3091</v>
      </c>
      <c r="G5977" s="24" t="s">
        <v>84</v>
      </c>
      <c r="H5977" s="25" t="s">
        <v>19357</v>
      </c>
      <c r="I5977" s="24"/>
      <c r="J5977" s="24" t="s">
        <v>3048</v>
      </c>
      <c r="K5977" s="26">
        <v>46149</v>
      </c>
      <c r="L5977" s="26">
        <v>45245</v>
      </c>
      <c r="M5977" s="26">
        <v>46182</v>
      </c>
      <c r="N5977" s="24"/>
      <c r="O5977" s="26">
        <v>46182</v>
      </c>
      <c r="P5977" s="24" t="s">
        <v>3695</v>
      </c>
      <c r="Q5977" s="24" t="s">
        <v>3085</v>
      </c>
      <c r="R5977" s="24" t="s">
        <v>988</v>
      </c>
    </row>
    <row r="5978" spans="1:18" ht="40.200000000000003">
      <c r="A5978" s="24">
        <v>5977</v>
      </c>
      <c r="B5978" s="24" t="s">
        <v>19358</v>
      </c>
      <c r="C5978" s="29">
        <v>202617071480</v>
      </c>
      <c r="D5978" s="24" t="s">
        <v>84</v>
      </c>
      <c r="E5978" s="24" t="s">
        <v>19359</v>
      </c>
      <c r="F5978" s="24" t="s">
        <v>3091</v>
      </c>
      <c r="G5978" s="24" t="s">
        <v>84</v>
      </c>
      <c r="H5978" s="25" t="s">
        <v>19360</v>
      </c>
      <c r="I5978" s="24"/>
      <c r="J5978" s="24" t="s">
        <v>3048</v>
      </c>
      <c r="K5978" s="26">
        <v>46149</v>
      </c>
      <c r="L5978" s="26">
        <v>45245</v>
      </c>
      <c r="M5978" s="26">
        <v>46182</v>
      </c>
      <c r="N5978" s="24"/>
      <c r="O5978" s="26">
        <v>46182</v>
      </c>
      <c r="P5978" s="24" t="s">
        <v>3695</v>
      </c>
      <c r="Q5978" s="24" t="s">
        <v>3085</v>
      </c>
      <c r="R5978" s="24" t="s">
        <v>988</v>
      </c>
    </row>
    <row r="5979" spans="1:18" ht="40.200000000000003">
      <c r="A5979" s="24">
        <v>5978</v>
      </c>
      <c r="B5979" s="24" t="s">
        <v>19361</v>
      </c>
      <c r="C5979" s="29">
        <v>202617071342</v>
      </c>
      <c r="D5979" s="24" t="s">
        <v>71</v>
      </c>
      <c r="E5979" s="24" t="s">
        <v>19362</v>
      </c>
      <c r="F5979" s="24" t="s">
        <v>3312</v>
      </c>
      <c r="G5979" s="24" t="s">
        <v>3741</v>
      </c>
      <c r="H5979" s="25" t="s">
        <v>19363</v>
      </c>
      <c r="I5979" s="24"/>
      <c r="J5979" s="24" t="s">
        <v>3048</v>
      </c>
      <c r="K5979" s="26">
        <v>46163</v>
      </c>
      <c r="L5979" s="26">
        <v>45282</v>
      </c>
      <c r="M5979" s="26">
        <v>46182</v>
      </c>
      <c r="N5979" s="24"/>
      <c r="O5979" s="26">
        <v>46182</v>
      </c>
      <c r="P5979" s="24" t="s">
        <v>3294</v>
      </c>
      <c r="Q5979" s="24" t="s">
        <v>3295</v>
      </c>
      <c r="R5979" s="24" t="s">
        <v>988</v>
      </c>
    </row>
    <row r="5980" spans="1:18" ht="27">
      <c r="A5980" s="24">
        <v>5979</v>
      </c>
      <c r="B5980" s="24" t="s">
        <v>19364</v>
      </c>
      <c r="C5980" s="29">
        <v>202617071477</v>
      </c>
      <c r="D5980" s="24" t="s">
        <v>36</v>
      </c>
      <c r="E5980" s="24" t="s">
        <v>19365</v>
      </c>
      <c r="F5980" s="24" t="s">
        <v>3091</v>
      </c>
      <c r="G5980" s="24" t="s">
        <v>3139</v>
      </c>
      <c r="H5980" s="25" t="s">
        <v>19366</v>
      </c>
      <c r="I5980" s="24"/>
      <c r="J5980" s="24" t="s">
        <v>3048</v>
      </c>
      <c r="K5980" s="26">
        <v>46168</v>
      </c>
      <c r="L5980" s="26">
        <v>45244</v>
      </c>
      <c r="M5980" s="26">
        <v>46182</v>
      </c>
      <c r="N5980" s="24"/>
      <c r="O5980" s="26">
        <v>46182</v>
      </c>
      <c r="P5980" s="24" t="s">
        <v>3326</v>
      </c>
      <c r="Q5980" s="24" t="s">
        <v>3174</v>
      </c>
      <c r="R5980" s="24" t="s">
        <v>988</v>
      </c>
    </row>
    <row r="5981" spans="1:18" ht="40.200000000000003">
      <c r="A5981" s="24">
        <v>5980</v>
      </c>
      <c r="B5981" s="24" t="s">
        <v>19367</v>
      </c>
      <c r="C5981" s="29">
        <v>202647071577</v>
      </c>
      <c r="D5981" s="24" t="s">
        <v>81</v>
      </c>
      <c r="E5981" s="24" t="s">
        <v>19368</v>
      </c>
      <c r="F5981" s="24" t="s">
        <v>3066</v>
      </c>
      <c r="G5981" s="24" t="s">
        <v>3319</v>
      </c>
      <c r="H5981" s="25" t="s">
        <v>19369</v>
      </c>
      <c r="I5981" s="24"/>
      <c r="J5981" s="24" t="s">
        <v>3048</v>
      </c>
      <c r="K5981" s="26">
        <v>46162</v>
      </c>
      <c r="L5981" s="26">
        <v>45272</v>
      </c>
      <c r="M5981" s="26">
        <v>46182</v>
      </c>
      <c r="N5981" s="24"/>
      <c r="O5981" s="26">
        <v>46182</v>
      </c>
      <c r="P5981" s="24" t="s">
        <v>3321</v>
      </c>
      <c r="Q5981" s="24" t="s">
        <v>3322</v>
      </c>
      <c r="R5981" s="24" t="s">
        <v>988</v>
      </c>
    </row>
    <row r="5982" spans="1:18" ht="40.200000000000003">
      <c r="A5982" s="24">
        <v>5981</v>
      </c>
      <c r="B5982" s="24" t="s">
        <v>19370</v>
      </c>
      <c r="C5982" s="29">
        <v>202617071478</v>
      </c>
      <c r="D5982" s="24" t="s">
        <v>81</v>
      </c>
      <c r="E5982" s="24" t="s">
        <v>19371</v>
      </c>
      <c r="F5982" s="24" t="s">
        <v>3066</v>
      </c>
      <c r="G5982" s="24" t="s">
        <v>3319</v>
      </c>
      <c r="H5982" s="25" t="s">
        <v>19372</v>
      </c>
      <c r="I5982" s="24"/>
      <c r="J5982" s="24" t="s">
        <v>3048</v>
      </c>
      <c r="K5982" s="26">
        <v>46162</v>
      </c>
      <c r="L5982" s="26">
        <v>45278</v>
      </c>
      <c r="M5982" s="26">
        <v>46182</v>
      </c>
      <c r="N5982" s="24"/>
      <c r="O5982" s="26">
        <v>46182</v>
      </c>
      <c r="P5982" s="24" t="s">
        <v>3289</v>
      </c>
      <c r="Q5982" s="24" t="s">
        <v>3290</v>
      </c>
      <c r="R5982" s="24" t="s">
        <v>988</v>
      </c>
    </row>
    <row r="5983" spans="1:18" ht="53.4">
      <c r="A5983" s="24">
        <v>5982</v>
      </c>
      <c r="B5983" s="24" t="s">
        <v>3004</v>
      </c>
      <c r="C5983" s="29">
        <v>202641071525</v>
      </c>
      <c r="D5983" s="24" t="s">
        <v>54</v>
      </c>
      <c r="E5983" s="24" t="s">
        <v>3005</v>
      </c>
      <c r="F5983" s="24" t="s">
        <v>3091</v>
      </c>
      <c r="G5983" s="24" t="s">
        <v>54</v>
      </c>
      <c r="H5983" s="25" t="s">
        <v>19373</v>
      </c>
      <c r="I5983" s="24" t="s">
        <v>3152</v>
      </c>
      <c r="J5983" s="24" t="s">
        <v>3048</v>
      </c>
      <c r="K5983" s="26">
        <v>46142</v>
      </c>
      <c r="L5983" s="26">
        <v>46182</v>
      </c>
      <c r="M5983" s="26">
        <v>46182</v>
      </c>
      <c r="N5983" s="26">
        <v>47127</v>
      </c>
      <c r="O5983" s="24"/>
      <c r="P5983" s="24" t="s">
        <v>3192</v>
      </c>
      <c r="Q5983" s="24" t="s">
        <v>3193</v>
      </c>
      <c r="R5983" s="24" t="s">
        <v>968</v>
      </c>
    </row>
    <row r="5984" spans="1:18" ht="53.4">
      <c r="A5984" s="24">
        <v>5983</v>
      </c>
      <c r="B5984" s="24" t="s">
        <v>3006</v>
      </c>
      <c r="C5984" s="29">
        <v>202611071652</v>
      </c>
      <c r="D5984" s="24" t="s">
        <v>101</v>
      </c>
      <c r="E5984" s="24" t="s">
        <v>3007</v>
      </c>
      <c r="F5984" s="24" t="s">
        <v>3059</v>
      </c>
      <c r="G5984" s="24" t="s">
        <v>9856</v>
      </c>
      <c r="H5984" s="25" t="s">
        <v>19374</v>
      </c>
      <c r="I5984" s="24" t="s">
        <v>3152</v>
      </c>
      <c r="J5984" s="24" t="s">
        <v>3048</v>
      </c>
      <c r="K5984" s="26">
        <v>46182</v>
      </c>
      <c r="L5984" s="26">
        <v>46182</v>
      </c>
      <c r="M5984" s="26">
        <v>46182</v>
      </c>
      <c r="N5984" s="26">
        <v>47127</v>
      </c>
      <c r="O5984" s="24"/>
      <c r="P5984" s="24" t="s">
        <v>3289</v>
      </c>
      <c r="Q5984" s="24" t="s">
        <v>3290</v>
      </c>
      <c r="R5984" s="24" t="s">
        <v>968</v>
      </c>
    </row>
    <row r="5985" spans="1:18" ht="40.200000000000003">
      <c r="A5985" s="24">
        <v>5984</v>
      </c>
      <c r="B5985" s="24" t="s">
        <v>19375</v>
      </c>
      <c r="C5985" s="29">
        <v>202617071511</v>
      </c>
      <c r="D5985" s="24" t="s">
        <v>34</v>
      </c>
      <c r="E5985" s="24" t="s">
        <v>19376</v>
      </c>
      <c r="F5985" s="24" t="s">
        <v>3066</v>
      </c>
      <c r="G5985" s="24" t="s">
        <v>3067</v>
      </c>
      <c r="H5985" s="25" t="s">
        <v>19377</v>
      </c>
      <c r="I5985" s="24"/>
      <c r="J5985" s="24" t="s">
        <v>3048</v>
      </c>
      <c r="K5985" s="26">
        <v>46168</v>
      </c>
      <c r="L5985" s="26">
        <v>45282</v>
      </c>
      <c r="M5985" s="26">
        <v>46182</v>
      </c>
      <c r="N5985" s="24"/>
      <c r="O5985" s="26">
        <v>46182</v>
      </c>
      <c r="P5985" s="24" t="s">
        <v>3069</v>
      </c>
      <c r="Q5985" s="24" t="s">
        <v>3070</v>
      </c>
      <c r="R5985" s="24" t="s">
        <v>988</v>
      </c>
    </row>
    <row r="5986" spans="1:18" ht="40.200000000000003">
      <c r="A5986" s="24">
        <v>5985</v>
      </c>
      <c r="B5986" s="24" t="s">
        <v>19378</v>
      </c>
      <c r="C5986" s="29">
        <v>202617071666</v>
      </c>
      <c r="D5986" s="24" t="s">
        <v>34</v>
      </c>
      <c r="E5986" s="24" t="s">
        <v>19379</v>
      </c>
      <c r="F5986" s="24" t="s">
        <v>3066</v>
      </c>
      <c r="G5986" s="24" t="s">
        <v>3067</v>
      </c>
      <c r="H5986" s="25" t="s">
        <v>19380</v>
      </c>
      <c r="I5986" s="24"/>
      <c r="J5986" s="24" t="s">
        <v>3048</v>
      </c>
      <c r="K5986" s="26">
        <v>46182</v>
      </c>
      <c r="L5986" s="26">
        <v>45399</v>
      </c>
      <c r="M5986" s="26">
        <v>46182</v>
      </c>
      <c r="N5986" s="24"/>
      <c r="O5986" s="26">
        <v>46182</v>
      </c>
      <c r="P5986" s="24" t="s">
        <v>3141</v>
      </c>
      <c r="Q5986" s="24" t="s">
        <v>3142</v>
      </c>
      <c r="R5986" s="24" t="s">
        <v>988</v>
      </c>
    </row>
    <row r="5987" spans="1:18" ht="53.4">
      <c r="A5987" s="24">
        <v>5986</v>
      </c>
      <c r="B5987" s="24" t="s">
        <v>19381</v>
      </c>
      <c r="C5987" s="29">
        <v>202617071562</v>
      </c>
      <c r="D5987" s="24" t="s">
        <v>31</v>
      </c>
      <c r="E5987" s="24" t="s">
        <v>19382</v>
      </c>
      <c r="F5987" s="24" t="s">
        <v>3091</v>
      </c>
      <c r="G5987" s="24" t="s">
        <v>31</v>
      </c>
      <c r="H5987" s="25" t="s">
        <v>19383</v>
      </c>
      <c r="I5987" s="24"/>
      <c r="J5987" s="24" t="s">
        <v>3048</v>
      </c>
      <c r="K5987" s="26">
        <v>46181</v>
      </c>
      <c r="L5987" s="26">
        <v>45327</v>
      </c>
      <c r="M5987" s="26">
        <v>46182</v>
      </c>
      <c r="N5987" s="24"/>
      <c r="O5987" s="26">
        <v>46182</v>
      </c>
      <c r="P5987" s="24" t="s">
        <v>3093</v>
      </c>
      <c r="Q5987" s="24" t="s">
        <v>3094</v>
      </c>
      <c r="R5987" s="24" t="s">
        <v>988</v>
      </c>
    </row>
    <row r="5988" spans="1:18" ht="53.4">
      <c r="A5988" s="24">
        <v>5987</v>
      </c>
      <c r="B5988" s="24" t="s">
        <v>19384</v>
      </c>
      <c r="C5988" s="29">
        <v>202617071485</v>
      </c>
      <c r="D5988" s="24" t="s">
        <v>31</v>
      </c>
      <c r="E5988" s="24" t="s">
        <v>19385</v>
      </c>
      <c r="F5988" s="24" t="s">
        <v>3091</v>
      </c>
      <c r="G5988" s="24" t="s">
        <v>31</v>
      </c>
      <c r="H5988" s="25" t="s">
        <v>19386</v>
      </c>
      <c r="I5988" s="24"/>
      <c r="J5988" s="24" t="s">
        <v>3048</v>
      </c>
      <c r="K5988" s="26">
        <v>46181</v>
      </c>
      <c r="L5988" s="26">
        <v>46182</v>
      </c>
      <c r="M5988" s="26">
        <v>46182</v>
      </c>
      <c r="N5988" s="24"/>
      <c r="O5988" s="26">
        <v>46182</v>
      </c>
      <c r="P5988" s="24" t="s">
        <v>3114</v>
      </c>
      <c r="Q5988" s="24" t="s">
        <v>3094</v>
      </c>
      <c r="R5988" s="24" t="s">
        <v>988</v>
      </c>
    </row>
    <row r="5989" spans="1:18" ht="40.200000000000003">
      <c r="A5989" s="24">
        <v>5988</v>
      </c>
      <c r="B5989" s="24" t="s">
        <v>19387</v>
      </c>
      <c r="C5989" s="29">
        <v>202617071484</v>
      </c>
      <c r="D5989" s="24" t="s">
        <v>31</v>
      </c>
      <c r="E5989" s="24" t="s">
        <v>19388</v>
      </c>
      <c r="F5989" s="24" t="s">
        <v>3091</v>
      </c>
      <c r="G5989" s="24" t="s">
        <v>31</v>
      </c>
      <c r="H5989" s="25" t="s">
        <v>19389</v>
      </c>
      <c r="I5989" s="24"/>
      <c r="J5989" s="24" t="s">
        <v>3048</v>
      </c>
      <c r="K5989" s="26">
        <v>46181</v>
      </c>
      <c r="L5989" s="26">
        <v>46182</v>
      </c>
      <c r="M5989" s="26">
        <v>46182</v>
      </c>
      <c r="N5989" s="24"/>
      <c r="O5989" s="26">
        <v>46182</v>
      </c>
      <c r="P5989" s="24" t="s">
        <v>3114</v>
      </c>
      <c r="Q5989" s="24" t="s">
        <v>3094</v>
      </c>
      <c r="R5989" s="24" t="s">
        <v>988</v>
      </c>
    </row>
    <row r="5990" spans="1:18" ht="40.200000000000003">
      <c r="A5990" s="24">
        <v>5989</v>
      </c>
      <c r="B5990" s="24" t="s">
        <v>19390</v>
      </c>
      <c r="C5990" s="29">
        <v>202617071581</v>
      </c>
      <c r="D5990" s="24" t="s">
        <v>31</v>
      </c>
      <c r="E5990" s="24" t="s">
        <v>19391</v>
      </c>
      <c r="F5990" s="24" t="s">
        <v>3091</v>
      </c>
      <c r="G5990" s="24" t="s">
        <v>31</v>
      </c>
      <c r="H5990" s="25" t="s">
        <v>19392</v>
      </c>
      <c r="I5990" s="24"/>
      <c r="J5990" s="24" t="s">
        <v>3048</v>
      </c>
      <c r="K5990" s="26">
        <v>46181</v>
      </c>
      <c r="L5990" s="26">
        <v>45348</v>
      </c>
      <c r="M5990" s="26">
        <v>46182</v>
      </c>
      <c r="N5990" s="24"/>
      <c r="O5990" s="26">
        <v>46182</v>
      </c>
      <c r="P5990" s="24" t="s">
        <v>3093</v>
      </c>
      <c r="Q5990" s="24" t="s">
        <v>3094</v>
      </c>
      <c r="R5990" s="24" t="s">
        <v>988</v>
      </c>
    </row>
    <row r="5991" spans="1:18" ht="40.200000000000003">
      <c r="A5991" s="24">
        <v>5990</v>
      </c>
      <c r="B5991" s="24" t="s">
        <v>19393</v>
      </c>
      <c r="C5991" s="29">
        <v>202644071952</v>
      </c>
      <c r="D5991" s="24" t="s">
        <v>39</v>
      </c>
      <c r="E5991" s="24" t="s">
        <v>19394</v>
      </c>
      <c r="F5991" s="24" t="s">
        <v>3165</v>
      </c>
      <c r="G5991" s="24" t="s">
        <v>3166</v>
      </c>
      <c r="H5991" s="25" t="s">
        <v>19395</v>
      </c>
      <c r="I5991" s="24"/>
      <c r="J5991" s="24" t="s">
        <v>3048</v>
      </c>
      <c r="K5991" s="26">
        <v>46171</v>
      </c>
      <c r="L5991" s="26">
        <v>45834</v>
      </c>
      <c r="M5991" s="26">
        <v>46183</v>
      </c>
      <c r="N5991" s="24"/>
      <c r="O5991" s="26">
        <v>46183</v>
      </c>
      <c r="P5991" s="24" t="s">
        <v>3103</v>
      </c>
      <c r="Q5991" s="24" t="s">
        <v>3104</v>
      </c>
      <c r="R5991" s="24" t="s">
        <v>988</v>
      </c>
    </row>
    <row r="5992" spans="1:18" ht="106.2">
      <c r="A5992" s="24">
        <v>5991</v>
      </c>
      <c r="B5992" s="24" t="s">
        <v>19396</v>
      </c>
      <c r="C5992" s="29">
        <v>202644071995</v>
      </c>
      <c r="D5992" s="24" t="s">
        <v>39</v>
      </c>
      <c r="E5992" s="24" t="s">
        <v>19397</v>
      </c>
      <c r="F5992" s="24" t="s">
        <v>3165</v>
      </c>
      <c r="G5992" s="24" t="s">
        <v>3166</v>
      </c>
      <c r="H5992" s="25" t="s">
        <v>19398</v>
      </c>
      <c r="I5992" s="24"/>
      <c r="J5992" s="24" t="s">
        <v>3048</v>
      </c>
      <c r="K5992" s="26">
        <v>46163</v>
      </c>
      <c r="L5992" s="26">
        <v>45847</v>
      </c>
      <c r="M5992" s="26">
        <v>46183</v>
      </c>
      <c r="N5992" s="24"/>
      <c r="O5992" s="26">
        <v>46183</v>
      </c>
      <c r="P5992" s="24" t="s">
        <v>3321</v>
      </c>
      <c r="Q5992" s="24" t="s">
        <v>3322</v>
      </c>
      <c r="R5992" s="24" t="s">
        <v>988</v>
      </c>
    </row>
    <row r="5993" spans="1:18" ht="66.599999999999994">
      <c r="A5993" s="24">
        <v>5992</v>
      </c>
      <c r="B5993" s="24" t="s">
        <v>19399</v>
      </c>
      <c r="C5993" s="29">
        <v>202617071790</v>
      </c>
      <c r="D5993" s="24" t="s">
        <v>124</v>
      </c>
      <c r="E5993" s="24" t="s">
        <v>19400</v>
      </c>
      <c r="F5993" s="24" t="s">
        <v>3066</v>
      </c>
      <c r="G5993" s="24" t="s">
        <v>3067</v>
      </c>
      <c r="H5993" s="25" t="s">
        <v>19401</v>
      </c>
      <c r="I5993" s="24"/>
      <c r="J5993" s="24" t="s">
        <v>3048</v>
      </c>
      <c r="K5993" s="26">
        <v>46139</v>
      </c>
      <c r="L5993" s="26">
        <v>45357</v>
      </c>
      <c r="M5993" s="26">
        <v>46183</v>
      </c>
      <c r="N5993" s="24"/>
      <c r="O5993" s="26">
        <v>46183</v>
      </c>
      <c r="P5993" s="24" t="s">
        <v>3135</v>
      </c>
      <c r="Q5993" s="24" t="s">
        <v>3136</v>
      </c>
      <c r="R5993" s="24" t="s">
        <v>988</v>
      </c>
    </row>
    <row r="5994" spans="1:18" ht="53.4">
      <c r="A5994" s="24">
        <v>5993</v>
      </c>
      <c r="B5994" s="24" t="s">
        <v>3008</v>
      </c>
      <c r="C5994" s="29">
        <v>202611072060</v>
      </c>
      <c r="D5994" s="24" t="s">
        <v>33</v>
      </c>
      <c r="E5994" s="24" t="s">
        <v>3009</v>
      </c>
      <c r="F5994" s="24" t="s">
        <v>3052</v>
      </c>
      <c r="G5994" s="24" t="s">
        <v>3319</v>
      </c>
      <c r="H5994" s="25" t="s">
        <v>19402</v>
      </c>
      <c r="I5994" s="24" t="s">
        <v>3152</v>
      </c>
      <c r="J5994" s="24" t="s">
        <v>3048</v>
      </c>
      <c r="K5994" s="26">
        <v>46181</v>
      </c>
      <c r="L5994" s="26">
        <v>46183</v>
      </c>
      <c r="M5994" s="26">
        <v>46183</v>
      </c>
      <c r="N5994" s="26">
        <v>47128</v>
      </c>
      <c r="O5994" s="24"/>
      <c r="P5994" s="24" t="s">
        <v>4109</v>
      </c>
      <c r="Q5994" s="24" t="s">
        <v>3683</v>
      </c>
      <c r="R5994" s="24" t="s">
        <v>968</v>
      </c>
    </row>
    <row r="5995" spans="1:18" ht="53.4">
      <c r="A5995" s="24">
        <v>5994</v>
      </c>
      <c r="B5995" s="24" t="s">
        <v>19403</v>
      </c>
      <c r="C5995" s="29">
        <v>202647071870</v>
      </c>
      <c r="D5995" s="24" t="s">
        <v>91</v>
      </c>
      <c r="E5995" s="24" t="s">
        <v>19404</v>
      </c>
      <c r="F5995" s="24" t="s">
        <v>3117</v>
      </c>
      <c r="G5995" s="24" t="s">
        <v>9998</v>
      </c>
      <c r="H5995" s="25" t="s">
        <v>19405</v>
      </c>
      <c r="I5995" s="24"/>
      <c r="J5995" s="24" t="s">
        <v>3048</v>
      </c>
      <c r="K5995" s="26">
        <v>46153</v>
      </c>
      <c r="L5995" s="26">
        <v>45244</v>
      </c>
      <c r="M5995" s="26">
        <v>46183</v>
      </c>
      <c r="N5995" s="24"/>
      <c r="O5995" s="26">
        <v>46183</v>
      </c>
      <c r="P5995" s="24" t="s">
        <v>3335</v>
      </c>
      <c r="Q5995" s="24" t="s">
        <v>3336</v>
      </c>
      <c r="R5995" s="24" t="s">
        <v>988</v>
      </c>
    </row>
    <row r="5996" spans="1:18" ht="53.4">
      <c r="A5996" s="24">
        <v>5995</v>
      </c>
      <c r="B5996" s="24" t="s">
        <v>19406</v>
      </c>
      <c r="C5996" s="29">
        <v>202647072113</v>
      </c>
      <c r="D5996" s="24" t="s">
        <v>76</v>
      </c>
      <c r="E5996" s="24" t="s">
        <v>19407</v>
      </c>
      <c r="F5996" s="24" t="s">
        <v>3066</v>
      </c>
      <c r="G5996" s="24" t="s">
        <v>3319</v>
      </c>
      <c r="H5996" s="25" t="s">
        <v>19408</v>
      </c>
      <c r="I5996" s="24"/>
      <c r="J5996" s="24" t="s">
        <v>3048</v>
      </c>
      <c r="K5996" s="26">
        <v>46100</v>
      </c>
      <c r="L5996" s="26">
        <v>45273</v>
      </c>
      <c r="M5996" s="26">
        <v>46183</v>
      </c>
      <c r="N5996" s="24"/>
      <c r="O5996" s="26">
        <v>46183</v>
      </c>
      <c r="P5996" s="24" t="s">
        <v>3968</v>
      </c>
      <c r="Q5996" s="24" t="s">
        <v>3969</v>
      </c>
      <c r="R5996" s="24" t="s">
        <v>988</v>
      </c>
    </row>
    <row r="5997" spans="1:18" ht="40.200000000000003">
      <c r="A5997" s="24">
        <v>5996</v>
      </c>
      <c r="B5997" s="24" t="s">
        <v>19409</v>
      </c>
      <c r="C5997" s="29">
        <v>202617071900</v>
      </c>
      <c r="D5997" s="24" t="s">
        <v>35</v>
      </c>
      <c r="E5997" s="24" t="s">
        <v>19410</v>
      </c>
      <c r="F5997" s="24" t="s">
        <v>3091</v>
      </c>
      <c r="G5997" s="24" t="s">
        <v>3213</v>
      </c>
      <c r="H5997" s="25" t="s">
        <v>19411</v>
      </c>
      <c r="I5997" s="24"/>
      <c r="J5997" s="24" t="s">
        <v>3048</v>
      </c>
      <c r="K5997" s="26">
        <v>46099</v>
      </c>
      <c r="L5997" s="26">
        <v>45240</v>
      </c>
      <c r="M5997" s="26">
        <v>46183</v>
      </c>
      <c r="N5997" s="24"/>
      <c r="O5997" s="26">
        <v>46183</v>
      </c>
      <c r="P5997" s="24" t="s">
        <v>4128</v>
      </c>
      <c r="Q5997" s="24" t="s">
        <v>3360</v>
      </c>
      <c r="R5997" s="24" t="s">
        <v>988</v>
      </c>
    </row>
    <row r="5998" spans="1:18" ht="27">
      <c r="A5998" s="24">
        <v>5997</v>
      </c>
      <c r="B5998" s="24" t="s">
        <v>19412</v>
      </c>
      <c r="C5998" s="29">
        <v>202614071851</v>
      </c>
      <c r="D5998" s="24" t="s">
        <v>52</v>
      </c>
      <c r="E5998" s="24" t="s">
        <v>19413</v>
      </c>
      <c r="F5998" s="24" t="s">
        <v>3045</v>
      </c>
      <c r="G5998" s="24" t="s">
        <v>4870</v>
      </c>
      <c r="H5998" s="25" t="s">
        <v>10332</v>
      </c>
      <c r="I5998" s="24"/>
      <c r="J5998" s="24" t="s">
        <v>3048</v>
      </c>
      <c r="K5998" s="26">
        <v>46175</v>
      </c>
      <c r="L5998" s="26">
        <v>45833</v>
      </c>
      <c r="M5998" s="26">
        <v>46183</v>
      </c>
      <c r="N5998" s="24"/>
      <c r="O5998" s="26">
        <v>46183</v>
      </c>
      <c r="P5998" s="24" t="s">
        <v>3397</v>
      </c>
      <c r="Q5998" s="24" t="s">
        <v>3398</v>
      </c>
      <c r="R5998" s="24" t="s">
        <v>988</v>
      </c>
    </row>
    <row r="5999" spans="1:18" ht="27">
      <c r="A5999" s="24">
        <v>5998</v>
      </c>
      <c r="B5999" s="24" t="s">
        <v>19414</v>
      </c>
      <c r="C5999" s="29">
        <v>202614071959</v>
      </c>
      <c r="D5999" s="24" t="s">
        <v>52</v>
      </c>
      <c r="E5999" s="24" t="s">
        <v>19415</v>
      </c>
      <c r="F5999" s="24" t="s">
        <v>3045</v>
      </c>
      <c r="G5999" s="24" t="s">
        <v>4870</v>
      </c>
      <c r="H5999" s="25" t="s">
        <v>4871</v>
      </c>
      <c r="I5999" s="24"/>
      <c r="J5999" s="24" t="s">
        <v>3048</v>
      </c>
      <c r="K5999" s="26">
        <v>46182</v>
      </c>
      <c r="L5999" s="26">
        <v>45840</v>
      </c>
      <c r="M5999" s="26">
        <v>46183</v>
      </c>
      <c r="N5999" s="24"/>
      <c r="O5999" s="26">
        <v>46183</v>
      </c>
      <c r="P5999" s="24" t="s">
        <v>3397</v>
      </c>
      <c r="Q5999" s="24" t="s">
        <v>3398</v>
      </c>
      <c r="R5999" s="24" t="s">
        <v>988</v>
      </c>
    </row>
    <row r="6000" spans="1:18" ht="53.4">
      <c r="A6000" s="24">
        <v>5999</v>
      </c>
      <c r="B6000" s="24" t="s">
        <v>19416</v>
      </c>
      <c r="C6000" s="29">
        <v>202611072173</v>
      </c>
      <c r="D6000" s="24" t="s">
        <v>72</v>
      </c>
      <c r="E6000" s="24" t="s">
        <v>19417</v>
      </c>
      <c r="F6000" s="24" t="s">
        <v>3052</v>
      </c>
      <c r="G6000" s="24" t="s">
        <v>3319</v>
      </c>
      <c r="H6000" s="25" t="s">
        <v>19418</v>
      </c>
      <c r="I6000" s="24" t="s">
        <v>23</v>
      </c>
      <c r="J6000" s="24" t="s">
        <v>3048</v>
      </c>
      <c r="K6000" s="26">
        <v>46120</v>
      </c>
      <c r="L6000" s="26">
        <v>46183</v>
      </c>
      <c r="M6000" s="26">
        <v>46183</v>
      </c>
      <c r="N6000" s="24"/>
      <c r="O6000" s="26">
        <v>46183</v>
      </c>
      <c r="P6000" s="24" t="s">
        <v>4128</v>
      </c>
      <c r="Q6000" s="24" t="s">
        <v>3360</v>
      </c>
      <c r="R6000" s="24" t="s">
        <v>988</v>
      </c>
    </row>
    <row r="6001" spans="1:18" ht="53.4">
      <c r="A6001" s="24">
        <v>6000</v>
      </c>
      <c r="B6001" s="24" t="s">
        <v>19419</v>
      </c>
      <c r="C6001" s="29">
        <v>202617071879</v>
      </c>
      <c r="D6001" s="24" t="s">
        <v>31</v>
      </c>
      <c r="E6001" s="24" t="s">
        <v>19420</v>
      </c>
      <c r="F6001" s="24" t="s">
        <v>3091</v>
      </c>
      <c r="G6001" s="24" t="s">
        <v>31</v>
      </c>
      <c r="H6001" s="25" t="s">
        <v>19421</v>
      </c>
      <c r="I6001" s="24"/>
      <c r="J6001" s="24" t="s">
        <v>3048</v>
      </c>
      <c r="K6001" s="26">
        <v>46181</v>
      </c>
      <c r="L6001" s="26">
        <v>45335</v>
      </c>
      <c r="M6001" s="26">
        <v>46183</v>
      </c>
      <c r="N6001" s="24"/>
      <c r="O6001" s="26">
        <v>46183</v>
      </c>
      <c r="P6001" s="24" t="s">
        <v>3069</v>
      </c>
      <c r="Q6001" s="24" t="s">
        <v>3070</v>
      </c>
      <c r="R6001" s="24" t="s">
        <v>988</v>
      </c>
    </row>
    <row r="6002" spans="1:18" ht="53.4">
      <c r="A6002" s="24">
        <v>6001</v>
      </c>
      <c r="B6002" s="24" t="s">
        <v>19422</v>
      </c>
      <c r="C6002" s="29">
        <v>202617071887</v>
      </c>
      <c r="D6002" s="24" t="s">
        <v>31</v>
      </c>
      <c r="E6002" s="24" t="s">
        <v>19423</v>
      </c>
      <c r="F6002" s="24" t="s">
        <v>3091</v>
      </c>
      <c r="G6002" s="24" t="s">
        <v>31</v>
      </c>
      <c r="H6002" s="25" t="s">
        <v>19424</v>
      </c>
      <c r="I6002" s="24"/>
      <c r="J6002" s="24" t="s">
        <v>3048</v>
      </c>
      <c r="K6002" s="26">
        <v>46182</v>
      </c>
      <c r="L6002" s="26">
        <v>45338</v>
      </c>
      <c r="M6002" s="26">
        <v>46183</v>
      </c>
      <c r="N6002" s="24"/>
      <c r="O6002" s="26">
        <v>46183</v>
      </c>
      <c r="P6002" s="24" t="s">
        <v>3114</v>
      </c>
      <c r="Q6002" s="24" t="s">
        <v>3094</v>
      </c>
      <c r="R6002" s="24" t="s">
        <v>988</v>
      </c>
    </row>
    <row r="6003" spans="1:18" ht="40.200000000000003">
      <c r="A6003" s="24">
        <v>6002</v>
      </c>
      <c r="B6003" s="24" t="s">
        <v>19425</v>
      </c>
      <c r="C6003" s="29">
        <v>202617071998</v>
      </c>
      <c r="D6003" s="24" t="s">
        <v>31</v>
      </c>
      <c r="E6003" s="24" t="s">
        <v>19426</v>
      </c>
      <c r="F6003" s="24" t="s">
        <v>3091</v>
      </c>
      <c r="G6003" s="24" t="s">
        <v>31</v>
      </c>
      <c r="H6003" s="25" t="s">
        <v>19427</v>
      </c>
      <c r="I6003" s="24"/>
      <c r="J6003" s="24" t="s">
        <v>3048</v>
      </c>
      <c r="K6003" s="26">
        <v>46182</v>
      </c>
      <c r="L6003" s="26">
        <v>45348</v>
      </c>
      <c r="M6003" s="26">
        <v>46183</v>
      </c>
      <c r="N6003" s="24"/>
      <c r="O6003" s="26">
        <v>46183</v>
      </c>
      <c r="P6003" s="24" t="s">
        <v>3093</v>
      </c>
      <c r="Q6003" s="24" t="s">
        <v>3094</v>
      </c>
      <c r="R6003" s="24" t="s">
        <v>988</v>
      </c>
    </row>
    <row r="6004" spans="1:18" ht="40.200000000000003">
      <c r="A6004" s="24">
        <v>6003</v>
      </c>
      <c r="B6004" s="24" t="s">
        <v>19428</v>
      </c>
      <c r="C6004" s="29">
        <v>202617071783</v>
      </c>
      <c r="D6004" s="24" t="s">
        <v>34</v>
      </c>
      <c r="E6004" s="24" t="s">
        <v>19429</v>
      </c>
      <c r="F6004" s="24" t="s">
        <v>3066</v>
      </c>
      <c r="G6004" s="24" t="s">
        <v>3067</v>
      </c>
      <c r="H6004" s="25" t="s">
        <v>19430</v>
      </c>
      <c r="I6004" s="24"/>
      <c r="J6004" s="24" t="s">
        <v>3048</v>
      </c>
      <c r="K6004" s="26">
        <v>46168</v>
      </c>
      <c r="L6004" s="26">
        <v>45317</v>
      </c>
      <c r="M6004" s="26">
        <v>46183</v>
      </c>
      <c r="N6004" s="24"/>
      <c r="O6004" s="26">
        <v>46183</v>
      </c>
      <c r="P6004" s="24" t="s">
        <v>3135</v>
      </c>
      <c r="Q6004" s="24" t="s">
        <v>3136</v>
      </c>
      <c r="R6004" s="24" t="s">
        <v>988</v>
      </c>
    </row>
    <row r="6005" spans="1:18" ht="40.200000000000003">
      <c r="A6005" s="24">
        <v>6004</v>
      </c>
      <c r="B6005" s="24" t="s">
        <v>19431</v>
      </c>
      <c r="C6005" s="29">
        <v>202617072108</v>
      </c>
      <c r="D6005" s="24" t="s">
        <v>34</v>
      </c>
      <c r="E6005" s="24" t="s">
        <v>19432</v>
      </c>
      <c r="F6005" s="24" t="s">
        <v>3066</v>
      </c>
      <c r="G6005" s="24" t="s">
        <v>3067</v>
      </c>
      <c r="H6005" s="25" t="s">
        <v>19433</v>
      </c>
      <c r="I6005" s="24"/>
      <c r="J6005" s="24" t="s">
        <v>3048</v>
      </c>
      <c r="K6005" s="26">
        <v>46178</v>
      </c>
      <c r="L6005" s="26">
        <v>45385</v>
      </c>
      <c r="M6005" s="26">
        <v>46183</v>
      </c>
      <c r="N6005" s="24"/>
      <c r="O6005" s="26">
        <v>46183</v>
      </c>
      <c r="P6005" s="24" t="s">
        <v>3173</v>
      </c>
      <c r="Q6005" s="24" t="s">
        <v>3174</v>
      </c>
      <c r="R6005" s="24" t="s">
        <v>988</v>
      </c>
    </row>
    <row r="6006" spans="1:18" ht="53.4">
      <c r="A6006" s="24">
        <v>6005</v>
      </c>
      <c r="B6006" s="24" t="s">
        <v>19434</v>
      </c>
      <c r="C6006" s="29">
        <v>202611072587</v>
      </c>
      <c r="D6006" s="24" t="s">
        <v>33</v>
      </c>
      <c r="E6006" s="24" t="s">
        <v>19435</v>
      </c>
      <c r="F6006" s="24" t="s">
        <v>3052</v>
      </c>
      <c r="G6006" s="24" t="s">
        <v>3319</v>
      </c>
      <c r="H6006" s="25" t="s">
        <v>19436</v>
      </c>
      <c r="I6006" s="24" t="s">
        <v>23</v>
      </c>
      <c r="J6006" s="24" t="s">
        <v>3048</v>
      </c>
      <c r="K6006" s="26">
        <v>45996</v>
      </c>
      <c r="L6006" s="26">
        <v>46184</v>
      </c>
      <c r="M6006" s="26">
        <v>46184</v>
      </c>
      <c r="N6006" s="24"/>
      <c r="O6006" s="26">
        <v>46184</v>
      </c>
      <c r="P6006" s="24" t="s">
        <v>3682</v>
      </c>
      <c r="Q6006" s="24" t="s">
        <v>3683</v>
      </c>
      <c r="R6006" s="24" t="s">
        <v>988</v>
      </c>
    </row>
    <row r="6007" spans="1:18" ht="53.4">
      <c r="A6007" s="24">
        <v>6006</v>
      </c>
      <c r="B6007" s="24" t="s">
        <v>19437</v>
      </c>
      <c r="C6007" s="29">
        <v>202611072352</v>
      </c>
      <c r="D6007" s="24" t="s">
        <v>33</v>
      </c>
      <c r="E6007" s="24" t="s">
        <v>19438</v>
      </c>
      <c r="F6007" s="24" t="s">
        <v>3052</v>
      </c>
      <c r="G6007" s="24" t="s">
        <v>3319</v>
      </c>
      <c r="H6007" s="25" t="s">
        <v>19439</v>
      </c>
      <c r="I6007" s="24" t="s">
        <v>23</v>
      </c>
      <c r="J6007" s="24" t="s">
        <v>3048</v>
      </c>
      <c r="K6007" s="26">
        <v>45916</v>
      </c>
      <c r="L6007" s="26">
        <v>46184</v>
      </c>
      <c r="M6007" s="26">
        <v>46184</v>
      </c>
      <c r="N6007" s="24"/>
      <c r="O6007" s="26">
        <v>46184</v>
      </c>
      <c r="P6007" s="24" t="s">
        <v>3049</v>
      </c>
      <c r="Q6007" s="24" t="s">
        <v>3050</v>
      </c>
      <c r="R6007" s="24" t="s">
        <v>988</v>
      </c>
    </row>
    <row r="6008" spans="1:18" ht="40.200000000000003">
      <c r="A6008" s="24">
        <v>6007</v>
      </c>
      <c r="B6008" s="24" t="s">
        <v>3010</v>
      </c>
      <c r="C6008" s="29">
        <v>202641072520</v>
      </c>
      <c r="D6008" s="24" t="s">
        <v>100</v>
      </c>
      <c r="E6008" s="24" t="s">
        <v>3011</v>
      </c>
      <c r="F6008" s="24" t="s">
        <v>3091</v>
      </c>
      <c r="G6008" s="24" t="s">
        <v>19440</v>
      </c>
      <c r="H6008" s="25" t="s">
        <v>19441</v>
      </c>
      <c r="I6008" s="24" t="s">
        <v>3152</v>
      </c>
      <c r="J6008" s="24" t="s">
        <v>3048</v>
      </c>
      <c r="K6008" s="26">
        <v>46182</v>
      </c>
      <c r="L6008" s="26">
        <v>46184</v>
      </c>
      <c r="M6008" s="26">
        <v>46184</v>
      </c>
      <c r="N6008" s="26">
        <v>47129</v>
      </c>
      <c r="O6008" s="24"/>
      <c r="P6008" s="24" t="s">
        <v>3968</v>
      </c>
      <c r="Q6008" s="24" t="s">
        <v>3969</v>
      </c>
      <c r="R6008" s="24" t="s">
        <v>968</v>
      </c>
    </row>
    <row r="6009" spans="1:18" ht="40.200000000000003">
      <c r="A6009" s="24">
        <v>6008</v>
      </c>
      <c r="B6009" s="24" t="s">
        <v>19442</v>
      </c>
      <c r="C6009" s="29">
        <v>202617072342</v>
      </c>
      <c r="D6009" s="24" t="s">
        <v>35</v>
      </c>
      <c r="E6009" s="24" t="s">
        <v>649</v>
      </c>
      <c r="F6009" s="24" t="s">
        <v>3091</v>
      </c>
      <c r="G6009" s="24" t="s">
        <v>3213</v>
      </c>
      <c r="H6009" s="25" t="s">
        <v>19443</v>
      </c>
      <c r="I6009" s="24"/>
      <c r="J6009" s="24" t="s">
        <v>3048</v>
      </c>
      <c r="K6009" s="26">
        <v>46181</v>
      </c>
      <c r="L6009" s="26">
        <v>45244</v>
      </c>
      <c r="M6009" s="26">
        <v>46184</v>
      </c>
      <c r="N6009" s="24"/>
      <c r="O6009" s="26">
        <v>46184</v>
      </c>
      <c r="P6009" s="24" t="s">
        <v>3682</v>
      </c>
      <c r="Q6009" s="24" t="s">
        <v>3683</v>
      </c>
      <c r="R6009" s="24" t="s">
        <v>988</v>
      </c>
    </row>
    <row r="6010" spans="1:18" ht="66.599999999999994">
      <c r="A6010" s="24">
        <v>6009</v>
      </c>
      <c r="B6010" s="24" t="s">
        <v>19444</v>
      </c>
      <c r="C6010" s="29">
        <v>202617072410</v>
      </c>
      <c r="D6010" s="24" t="s">
        <v>214</v>
      </c>
      <c r="E6010" s="24" t="s">
        <v>19445</v>
      </c>
      <c r="F6010" s="24" t="s">
        <v>3066</v>
      </c>
      <c r="G6010" s="24" t="s">
        <v>3067</v>
      </c>
      <c r="H6010" s="25" t="s">
        <v>19446</v>
      </c>
      <c r="I6010" s="24"/>
      <c r="J6010" s="24" t="s">
        <v>3048</v>
      </c>
      <c r="K6010" s="26">
        <v>46157</v>
      </c>
      <c r="L6010" s="26">
        <v>45576</v>
      </c>
      <c r="M6010" s="26">
        <v>46184</v>
      </c>
      <c r="N6010" s="24"/>
      <c r="O6010" s="26">
        <v>46184</v>
      </c>
      <c r="P6010" s="24" t="s">
        <v>3204</v>
      </c>
      <c r="Q6010" s="24" t="s">
        <v>3205</v>
      </c>
      <c r="R6010" s="24" t="s">
        <v>988</v>
      </c>
    </row>
    <row r="6011" spans="1:18" ht="40.200000000000003">
      <c r="A6011" s="24">
        <v>6010</v>
      </c>
      <c r="B6011" s="24" t="s">
        <v>19447</v>
      </c>
      <c r="C6011" s="29">
        <v>202641072708</v>
      </c>
      <c r="D6011" s="24" t="s">
        <v>135</v>
      </c>
      <c r="E6011" s="24" t="s">
        <v>19448</v>
      </c>
      <c r="F6011" s="24" t="s">
        <v>3045</v>
      </c>
      <c r="G6011" s="24" t="s">
        <v>3813</v>
      </c>
      <c r="H6011" s="25" t="s">
        <v>19449</v>
      </c>
      <c r="I6011" s="24" t="s">
        <v>23</v>
      </c>
      <c r="J6011" s="24" t="s">
        <v>3048</v>
      </c>
      <c r="K6011" s="26">
        <v>46118</v>
      </c>
      <c r="L6011" s="26">
        <v>46184</v>
      </c>
      <c r="M6011" s="26">
        <v>46184</v>
      </c>
      <c r="N6011" s="24"/>
      <c r="O6011" s="26">
        <v>46184</v>
      </c>
      <c r="P6011" s="24" t="s">
        <v>5146</v>
      </c>
      <c r="Q6011" s="24" t="s">
        <v>5147</v>
      </c>
      <c r="R6011" s="24" t="s">
        <v>988</v>
      </c>
    </row>
    <row r="6012" spans="1:18" ht="40.200000000000003">
      <c r="A6012" s="24">
        <v>6011</v>
      </c>
      <c r="B6012" s="24" t="s">
        <v>19450</v>
      </c>
      <c r="C6012" s="29">
        <v>202647072517</v>
      </c>
      <c r="D6012" s="24" t="s">
        <v>150</v>
      </c>
      <c r="E6012" s="24" t="s">
        <v>19451</v>
      </c>
      <c r="F6012" s="24" t="s">
        <v>3045</v>
      </c>
      <c r="G6012" s="24" t="s">
        <v>150</v>
      </c>
      <c r="H6012" s="25" t="s">
        <v>19452</v>
      </c>
      <c r="I6012" s="24"/>
      <c r="J6012" s="24" t="s">
        <v>3048</v>
      </c>
      <c r="K6012" s="26">
        <v>46049</v>
      </c>
      <c r="L6012" s="26">
        <v>45323</v>
      </c>
      <c r="M6012" s="26">
        <v>46184</v>
      </c>
      <c r="N6012" s="24"/>
      <c r="O6012" s="26">
        <v>46184</v>
      </c>
      <c r="P6012" s="24" t="s">
        <v>3192</v>
      </c>
      <c r="Q6012" s="24" t="s">
        <v>3193</v>
      </c>
      <c r="R6012" s="24" t="s">
        <v>988</v>
      </c>
    </row>
    <row r="6013" spans="1:18" ht="40.200000000000003">
      <c r="A6013" s="24">
        <v>6012</v>
      </c>
      <c r="B6013" s="24" t="s">
        <v>19453</v>
      </c>
      <c r="C6013" s="29">
        <v>202617072493</v>
      </c>
      <c r="D6013" s="24" t="s">
        <v>277</v>
      </c>
      <c r="E6013" s="24" t="s">
        <v>19454</v>
      </c>
      <c r="F6013" s="24" t="s">
        <v>4009</v>
      </c>
      <c r="G6013" s="24" t="s">
        <v>19455</v>
      </c>
      <c r="H6013" s="25" t="s">
        <v>19456</v>
      </c>
      <c r="I6013" s="24"/>
      <c r="J6013" s="24" t="s">
        <v>3048</v>
      </c>
      <c r="K6013" s="26">
        <v>46161</v>
      </c>
      <c r="L6013" s="26">
        <v>45268</v>
      </c>
      <c r="M6013" s="26">
        <v>46184</v>
      </c>
      <c r="N6013" s="24"/>
      <c r="O6013" s="26">
        <v>46184</v>
      </c>
      <c r="P6013" s="24" t="s">
        <v>3055</v>
      </c>
      <c r="Q6013" s="24" t="s">
        <v>3056</v>
      </c>
      <c r="R6013" s="24" t="s">
        <v>988</v>
      </c>
    </row>
    <row r="6014" spans="1:18" ht="40.200000000000003">
      <c r="A6014" s="24">
        <v>6013</v>
      </c>
      <c r="B6014" s="24" t="s">
        <v>19457</v>
      </c>
      <c r="C6014" s="29">
        <v>202647072447</v>
      </c>
      <c r="D6014" s="24" t="s">
        <v>367</v>
      </c>
      <c r="E6014" s="24" t="s">
        <v>19458</v>
      </c>
      <c r="F6014" s="24" t="s">
        <v>3045</v>
      </c>
      <c r="G6014" s="24" t="s">
        <v>9163</v>
      </c>
      <c r="H6014" s="25" t="s">
        <v>19459</v>
      </c>
      <c r="I6014" s="24"/>
      <c r="J6014" s="24" t="s">
        <v>3048</v>
      </c>
      <c r="K6014" s="26">
        <v>46079</v>
      </c>
      <c r="L6014" s="26">
        <v>45247</v>
      </c>
      <c r="M6014" s="26">
        <v>46184</v>
      </c>
      <c r="N6014" s="24"/>
      <c r="O6014" s="26">
        <v>46184</v>
      </c>
      <c r="P6014" s="24" t="s">
        <v>3120</v>
      </c>
      <c r="Q6014" s="24" t="s">
        <v>3121</v>
      </c>
      <c r="R6014" s="24" t="s">
        <v>988</v>
      </c>
    </row>
    <row r="6015" spans="1:18" ht="53.4">
      <c r="A6015" s="24">
        <v>6014</v>
      </c>
      <c r="B6015" s="24" t="s">
        <v>19460</v>
      </c>
      <c r="C6015" s="29">
        <v>202641072667</v>
      </c>
      <c r="D6015" s="24" t="s">
        <v>590</v>
      </c>
      <c r="E6015" s="24" t="s">
        <v>649</v>
      </c>
      <c r="F6015" s="24" t="s">
        <v>3052</v>
      </c>
      <c r="G6015" s="24" t="s">
        <v>19461</v>
      </c>
      <c r="H6015" s="25" t="s">
        <v>19462</v>
      </c>
      <c r="I6015" s="24" t="s">
        <v>23</v>
      </c>
      <c r="J6015" s="24" t="s">
        <v>3048</v>
      </c>
      <c r="K6015" s="26">
        <v>46076</v>
      </c>
      <c r="L6015" s="26">
        <v>46184</v>
      </c>
      <c r="M6015" s="26">
        <v>46184</v>
      </c>
      <c r="N6015" s="24"/>
      <c r="O6015" s="26">
        <v>46184</v>
      </c>
      <c r="P6015" s="24" t="s">
        <v>4128</v>
      </c>
      <c r="Q6015" s="24" t="s">
        <v>3360</v>
      </c>
      <c r="R6015" s="24" t="s">
        <v>988</v>
      </c>
    </row>
    <row r="6016" spans="1:18" ht="53.4">
      <c r="A6016" s="24">
        <v>6015</v>
      </c>
      <c r="B6016" s="24" t="s">
        <v>3012</v>
      </c>
      <c r="C6016" s="29">
        <v>202621072677</v>
      </c>
      <c r="D6016" s="24" t="s">
        <v>41</v>
      </c>
      <c r="E6016" s="24" t="s">
        <v>3013</v>
      </c>
      <c r="F6016" s="24" t="s">
        <v>3052</v>
      </c>
      <c r="G6016" s="24" t="s">
        <v>41</v>
      </c>
      <c r="H6016" s="25" t="s">
        <v>19463</v>
      </c>
      <c r="I6016" s="24" t="s">
        <v>3152</v>
      </c>
      <c r="J6016" s="24" t="s">
        <v>3048</v>
      </c>
      <c r="K6016" s="26">
        <v>46182</v>
      </c>
      <c r="L6016" s="26">
        <v>46184</v>
      </c>
      <c r="M6016" s="26">
        <v>46184</v>
      </c>
      <c r="N6016" s="26">
        <v>47129</v>
      </c>
      <c r="O6016" s="24"/>
      <c r="P6016" s="24" t="s">
        <v>3968</v>
      </c>
      <c r="Q6016" s="24" t="s">
        <v>3969</v>
      </c>
      <c r="R6016" s="24" t="s">
        <v>968</v>
      </c>
    </row>
    <row r="6017" spans="1:18" ht="40.200000000000003">
      <c r="A6017" s="24">
        <v>6016</v>
      </c>
      <c r="B6017" s="24" t="s">
        <v>3014</v>
      </c>
      <c r="C6017" s="29">
        <v>202621072608</v>
      </c>
      <c r="D6017" s="24" t="s">
        <v>41</v>
      </c>
      <c r="E6017" s="24" t="s">
        <v>3015</v>
      </c>
      <c r="F6017" s="24" t="s">
        <v>3052</v>
      </c>
      <c r="G6017" s="24" t="s">
        <v>41</v>
      </c>
      <c r="H6017" s="25" t="s">
        <v>19464</v>
      </c>
      <c r="I6017" s="24" t="s">
        <v>3152</v>
      </c>
      <c r="J6017" s="24" t="s">
        <v>3048</v>
      </c>
      <c r="K6017" s="26">
        <v>46182</v>
      </c>
      <c r="L6017" s="26">
        <v>46184</v>
      </c>
      <c r="M6017" s="26">
        <v>46184</v>
      </c>
      <c r="N6017" s="26">
        <v>47129</v>
      </c>
      <c r="O6017" s="24"/>
      <c r="P6017" s="24" t="s">
        <v>3634</v>
      </c>
      <c r="Q6017" s="24" t="s">
        <v>3322</v>
      </c>
      <c r="R6017" s="24" t="s">
        <v>968</v>
      </c>
    </row>
    <row r="6018" spans="1:18" ht="40.200000000000003">
      <c r="A6018" s="24">
        <v>6017</v>
      </c>
      <c r="B6018" s="24" t="s">
        <v>19465</v>
      </c>
      <c r="C6018" s="29">
        <v>202647072541</v>
      </c>
      <c r="D6018" s="24" t="s">
        <v>357</v>
      </c>
      <c r="E6018" s="24" t="s">
        <v>19466</v>
      </c>
      <c r="F6018" s="24" t="s">
        <v>3091</v>
      </c>
      <c r="G6018" s="24" t="s">
        <v>19467</v>
      </c>
      <c r="H6018" s="25" t="s">
        <v>19468</v>
      </c>
      <c r="I6018" s="24"/>
      <c r="J6018" s="24" t="s">
        <v>3048</v>
      </c>
      <c r="K6018" s="26">
        <v>46038</v>
      </c>
      <c r="L6018" s="26">
        <v>45426</v>
      </c>
      <c r="M6018" s="26">
        <v>46184</v>
      </c>
      <c r="N6018" s="24"/>
      <c r="O6018" s="26">
        <v>46184</v>
      </c>
      <c r="P6018" s="24" t="s">
        <v>3120</v>
      </c>
      <c r="Q6018" s="24" t="s">
        <v>3121</v>
      </c>
      <c r="R6018" s="24" t="s">
        <v>988</v>
      </c>
    </row>
    <row r="6019" spans="1:18" ht="53.4">
      <c r="A6019" s="24">
        <v>6018</v>
      </c>
      <c r="B6019" s="24" t="s">
        <v>19469</v>
      </c>
      <c r="C6019" s="29">
        <v>202617072525</v>
      </c>
      <c r="D6019" s="24" t="s">
        <v>34</v>
      </c>
      <c r="E6019" s="24" t="s">
        <v>19470</v>
      </c>
      <c r="F6019" s="24" t="s">
        <v>3066</v>
      </c>
      <c r="G6019" s="24" t="s">
        <v>3067</v>
      </c>
      <c r="H6019" s="25" t="s">
        <v>19471</v>
      </c>
      <c r="I6019" s="24"/>
      <c r="J6019" s="24" t="s">
        <v>3048</v>
      </c>
      <c r="K6019" s="26">
        <v>46171</v>
      </c>
      <c r="L6019" s="26">
        <v>45321</v>
      </c>
      <c r="M6019" s="26">
        <v>46184</v>
      </c>
      <c r="N6019" s="24"/>
      <c r="O6019" s="26">
        <v>46184</v>
      </c>
      <c r="P6019" s="24" t="s">
        <v>3109</v>
      </c>
      <c r="Q6019" s="24" t="s">
        <v>3110</v>
      </c>
      <c r="R6019" s="24" t="s">
        <v>988</v>
      </c>
    </row>
    <row r="6020" spans="1:18" ht="79.8">
      <c r="A6020" s="24">
        <v>6019</v>
      </c>
      <c r="B6020" s="24" t="s">
        <v>19472</v>
      </c>
      <c r="C6020" s="29">
        <v>202617072371</v>
      </c>
      <c r="D6020" s="24" t="s">
        <v>34</v>
      </c>
      <c r="E6020" s="24" t="s">
        <v>19473</v>
      </c>
      <c r="F6020" s="24" t="s">
        <v>3066</v>
      </c>
      <c r="G6020" s="24" t="s">
        <v>3067</v>
      </c>
      <c r="H6020" s="25" t="s">
        <v>19474</v>
      </c>
      <c r="I6020" s="24"/>
      <c r="J6020" s="24" t="s">
        <v>3048</v>
      </c>
      <c r="K6020" s="26">
        <v>46171</v>
      </c>
      <c r="L6020" s="26">
        <v>45372</v>
      </c>
      <c r="M6020" s="26">
        <v>46184</v>
      </c>
      <c r="N6020" s="24"/>
      <c r="O6020" s="26">
        <v>46185</v>
      </c>
      <c r="P6020" s="24" t="s">
        <v>3075</v>
      </c>
      <c r="Q6020" s="24" t="s">
        <v>3076</v>
      </c>
      <c r="R6020" s="24" t="s">
        <v>988</v>
      </c>
    </row>
    <row r="6021" spans="1:18" ht="66.599999999999994">
      <c r="A6021" s="24">
        <v>6020</v>
      </c>
      <c r="B6021" s="24" t="s">
        <v>3016</v>
      </c>
      <c r="C6021" s="29">
        <v>202611072395</v>
      </c>
      <c r="D6021" s="24" t="s">
        <v>107</v>
      </c>
      <c r="E6021" s="24" t="s">
        <v>3017</v>
      </c>
      <c r="F6021" s="24" t="s">
        <v>3091</v>
      </c>
      <c r="G6021" s="24" t="s">
        <v>19475</v>
      </c>
      <c r="H6021" s="25" t="s">
        <v>19476</v>
      </c>
      <c r="I6021" s="24" t="s">
        <v>3152</v>
      </c>
      <c r="J6021" s="24" t="s">
        <v>3048</v>
      </c>
      <c r="K6021" s="26">
        <v>46178</v>
      </c>
      <c r="L6021" s="26">
        <v>46184</v>
      </c>
      <c r="M6021" s="26">
        <v>46184</v>
      </c>
      <c r="N6021" s="26">
        <v>47129</v>
      </c>
      <c r="O6021" s="24"/>
      <c r="P6021" s="24" t="s">
        <v>3168</v>
      </c>
      <c r="Q6021" s="24" t="s">
        <v>3050</v>
      </c>
      <c r="R6021" s="24" t="s">
        <v>968</v>
      </c>
    </row>
    <row r="6022" spans="1:18" ht="40.200000000000003">
      <c r="A6022" s="24">
        <v>6021</v>
      </c>
      <c r="B6022" s="24" t="s">
        <v>19477</v>
      </c>
      <c r="C6022" s="29">
        <v>202617072474</v>
      </c>
      <c r="D6022" s="24" t="s">
        <v>31</v>
      </c>
      <c r="E6022" s="24" t="s">
        <v>19478</v>
      </c>
      <c r="F6022" s="24" t="s">
        <v>3091</v>
      </c>
      <c r="G6022" s="24" t="s">
        <v>31</v>
      </c>
      <c r="H6022" s="25" t="s">
        <v>19479</v>
      </c>
      <c r="I6022" s="24"/>
      <c r="J6022" s="24" t="s">
        <v>3048</v>
      </c>
      <c r="K6022" s="26">
        <v>46183</v>
      </c>
      <c r="L6022" s="26">
        <v>45338</v>
      </c>
      <c r="M6022" s="26">
        <v>46184</v>
      </c>
      <c r="N6022" s="24"/>
      <c r="O6022" s="26">
        <v>46184</v>
      </c>
      <c r="P6022" s="24" t="s">
        <v>3093</v>
      </c>
      <c r="Q6022" s="24" t="s">
        <v>3094</v>
      </c>
      <c r="R6022" s="24" t="s">
        <v>988</v>
      </c>
    </row>
    <row r="6023" spans="1:18" ht="40.200000000000003">
      <c r="A6023" s="24">
        <v>6022</v>
      </c>
      <c r="B6023" s="24" t="s">
        <v>19480</v>
      </c>
      <c r="C6023" s="29">
        <v>202617072448</v>
      </c>
      <c r="D6023" s="24" t="s">
        <v>31</v>
      </c>
      <c r="E6023" s="24" t="s">
        <v>19481</v>
      </c>
      <c r="F6023" s="24" t="s">
        <v>3091</v>
      </c>
      <c r="G6023" s="24" t="s">
        <v>31</v>
      </c>
      <c r="H6023" s="25" t="s">
        <v>19482</v>
      </c>
      <c r="I6023" s="24"/>
      <c r="J6023" s="24" t="s">
        <v>3048</v>
      </c>
      <c r="K6023" s="26">
        <v>46183</v>
      </c>
      <c r="L6023" s="26">
        <v>45350</v>
      </c>
      <c r="M6023" s="26">
        <v>46184</v>
      </c>
      <c r="N6023" s="24"/>
      <c r="O6023" s="26">
        <v>46184</v>
      </c>
      <c r="P6023" s="24" t="s">
        <v>3114</v>
      </c>
      <c r="Q6023" s="24" t="s">
        <v>3094</v>
      </c>
      <c r="R6023" s="24" t="s">
        <v>988</v>
      </c>
    </row>
    <row r="6024" spans="1:18" ht="40.200000000000003">
      <c r="A6024" s="24">
        <v>6023</v>
      </c>
      <c r="B6024" s="24" t="s">
        <v>19483</v>
      </c>
      <c r="C6024" s="29">
        <v>202617072578</v>
      </c>
      <c r="D6024" s="24" t="s">
        <v>31</v>
      </c>
      <c r="E6024" s="24" t="s">
        <v>19484</v>
      </c>
      <c r="F6024" s="24" t="s">
        <v>3091</v>
      </c>
      <c r="G6024" s="24" t="s">
        <v>31</v>
      </c>
      <c r="H6024" s="25" t="s">
        <v>19485</v>
      </c>
      <c r="I6024" s="24"/>
      <c r="J6024" s="24" t="s">
        <v>3048</v>
      </c>
      <c r="K6024" s="26">
        <v>46181</v>
      </c>
      <c r="L6024" s="26">
        <v>45336</v>
      </c>
      <c r="M6024" s="26">
        <v>46184</v>
      </c>
      <c r="N6024" s="24"/>
      <c r="O6024" s="26">
        <v>46184</v>
      </c>
      <c r="P6024" s="24" t="s">
        <v>3069</v>
      </c>
      <c r="Q6024" s="24" t="s">
        <v>3070</v>
      </c>
      <c r="R6024" s="24" t="s">
        <v>988</v>
      </c>
    </row>
    <row r="6025" spans="1:18" ht="53.4">
      <c r="A6025" s="24">
        <v>6024</v>
      </c>
      <c r="B6025" s="24" t="s">
        <v>19486</v>
      </c>
      <c r="C6025" s="29">
        <v>202647072463</v>
      </c>
      <c r="D6025" s="24" t="s">
        <v>31</v>
      </c>
      <c r="E6025" s="24" t="s">
        <v>19487</v>
      </c>
      <c r="F6025" s="24" t="s">
        <v>3091</v>
      </c>
      <c r="G6025" s="24" t="s">
        <v>31</v>
      </c>
      <c r="H6025" s="25" t="s">
        <v>19488</v>
      </c>
      <c r="I6025" s="24"/>
      <c r="J6025" s="24" t="s">
        <v>3048</v>
      </c>
      <c r="K6025" s="26">
        <v>46181</v>
      </c>
      <c r="L6025" s="26">
        <v>46184</v>
      </c>
      <c r="M6025" s="26">
        <v>46184</v>
      </c>
      <c r="N6025" s="24"/>
      <c r="O6025" s="26">
        <v>46184</v>
      </c>
      <c r="P6025" s="24" t="s">
        <v>3192</v>
      </c>
      <c r="Q6025" s="24" t="s">
        <v>3193</v>
      </c>
      <c r="R6025" s="24" t="s">
        <v>988</v>
      </c>
    </row>
    <row r="6026" spans="1:18" ht="40.200000000000003">
      <c r="A6026" s="24">
        <v>6025</v>
      </c>
      <c r="B6026" s="24" t="s">
        <v>19489</v>
      </c>
      <c r="C6026" s="29">
        <v>202647072384</v>
      </c>
      <c r="D6026" s="24" t="s">
        <v>31</v>
      </c>
      <c r="E6026" s="24" t="s">
        <v>19490</v>
      </c>
      <c r="F6026" s="24" t="s">
        <v>3091</v>
      </c>
      <c r="G6026" s="24" t="s">
        <v>31</v>
      </c>
      <c r="H6026" s="25" t="s">
        <v>19491</v>
      </c>
      <c r="I6026" s="24"/>
      <c r="J6026" s="24" t="s">
        <v>3048</v>
      </c>
      <c r="K6026" s="26">
        <v>46181</v>
      </c>
      <c r="L6026" s="26">
        <v>46184</v>
      </c>
      <c r="M6026" s="26">
        <v>46184</v>
      </c>
      <c r="N6026" s="24"/>
      <c r="O6026" s="26">
        <v>46184</v>
      </c>
      <c r="P6026" s="24" t="s">
        <v>3908</v>
      </c>
      <c r="Q6026" s="24" t="s">
        <v>3193</v>
      </c>
      <c r="R6026" s="24" t="s">
        <v>988</v>
      </c>
    </row>
    <row r="6027" spans="1:18" ht="40.200000000000003">
      <c r="A6027" s="24">
        <v>6026</v>
      </c>
      <c r="B6027" s="24" t="s">
        <v>19492</v>
      </c>
      <c r="C6027" s="29">
        <v>202617072521</v>
      </c>
      <c r="D6027" s="24" t="s">
        <v>31</v>
      </c>
      <c r="E6027" s="24" t="s">
        <v>19493</v>
      </c>
      <c r="F6027" s="24" t="s">
        <v>3091</v>
      </c>
      <c r="G6027" s="24" t="s">
        <v>31</v>
      </c>
      <c r="H6027" s="25" t="s">
        <v>19494</v>
      </c>
      <c r="I6027" s="24"/>
      <c r="J6027" s="24" t="s">
        <v>3048</v>
      </c>
      <c r="K6027" s="26">
        <v>46181</v>
      </c>
      <c r="L6027" s="26">
        <v>46184</v>
      </c>
      <c r="M6027" s="26">
        <v>46184</v>
      </c>
      <c r="N6027" s="24"/>
      <c r="O6027" s="26">
        <v>46184</v>
      </c>
      <c r="P6027" s="24" t="s">
        <v>3093</v>
      </c>
      <c r="Q6027" s="24" t="s">
        <v>3094</v>
      </c>
      <c r="R6027" s="24" t="s">
        <v>988</v>
      </c>
    </row>
    <row r="6028" spans="1:18" ht="40.200000000000003">
      <c r="A6028" s="24">
        <v>6027</v>
      </c>
      <c r="B6028" s="24" t="s">
        <v>19495</v>
      </c>
      <c r="C6028" s="29">
        <v>202647072475</v>
      </c>
      <c r="D6028" s="24" t="s">
        <v>31</v>
      </c>
      <c r="E6028" s="24" t="s">
        <v>19496</v>
      </c>
      <c r="F6028" s="24" t="s">
        <v>3091</v>
      </c>
      <c r="G6028" s="24" t="s">
        <v>31</v>
      </c>
      <c r="H6028" s="25" t="s">
        <v>19497</v>
      </c>
      <c r="I6028" s="24"/>
      <c r="J6028" s="24" t="s">
        <v>3048</v>
      </c>
      <c r="K6028" s="26">
        <v>46181</v>
      </c>
      <c r="L6028" s="26">
        <v>45330</v>
      </c>
      <c r="M6028" s="26">
        <v>46184</v>
      </c>
      <c r="N6028" s="24"/>
      <c r="O6028" s="26">
        <v>46184</v>
      </c>
      <c r="P6028" s="24" t="s">
        <v>3103</v>
      </c>
      <c r="Q6028" s="24" t="s">
        <v>3104</v>
      </c>
      <c r="R6028" s="24" t="s">
        <v>988</v>
      </c>
    </row>
    <row r="6029" spans="1:18" ht="53.4">
      <c r="A6029" s="24">
        <v>6028</v>
      </c>
      <c r="B6029" s="24" t="s">
        <v>19498</v>
      </c>
      <c r="C6029" s="29">
        <v>202647072442</v>
      </c>
      <c r="D6029" s="24" t="s">
        <v>31</v>
      </c>
      <c r="E6029" s="24" t="s">
        <v>19499</v>
      </c>
      <c r="F6029" s="24" t="s">
        <v>3091</v>
      </c>
      <c r="G6029" s="24" t="s">
        <v>31</v>
      </c>
      <c r="H6029" s="25" t="s">
        <v>19500</v>
      </c>
      <c r="I6029" s="24"/>
      <c r="J6029" s="24" t="s">
        <v>3048</v>
      </c>
      <c r="K6029" s="26">
        <v>46181</v>
      </c>
      <c r="L6029" s="26">
        <v>45330</v>
      </c>
      <c r="M6029" s="26">
        <v>46184</v>
      </c>
      <c r="N6029" s="24"/>
      <c r="O6029" s="26">
        <v>46184</v>
      </c>
      <c r="P6029" s="24" t="s">
        <v>3352</v>
      </c>
      <c r="Q6029" s="24" t="s">
        <v>3216</v>
      </c>
      <c r="R6029" s="24" t="s">
        <v>988</v>
      </c>
    </row>
    <row r="6030" spans="1:18" ht="53.4">
      <c r="A6030" s="24">
        <v>6029</v>
      </c>
      <c r="B6030" s="24" t="s">
        <v>19501</v>
      </c>
      <c r="C6030" s="29">
        <v>202647072464</v>
      </c>
      <c r="D6030" s="24" t="s">
        <v>31</v>
      </c>
      <c r="E6030" s="24" t="s">
        <v>19502</v>
      </c>
      <c r="F6030" s="24" t="s">
        <v>3091</v>
      </c>
      <c r="G6030" s="24" t="s">
        <v>31</v>
      </c>
      <c r="H6030" s="25" t="s">
        <v>19503</v>
      </c>
      <c r="I6030" s="24"/>
      <c r="J6030" s="24" t="s">
        <v>3048</v>
      </c>
      <c r="K6030" s="26">
        <v>46181</v>
      </c>
      <c r="L6030" s="26">
        <v>46184</v>
      </c>
      <c r="M6030" s="26">
        <v>46184</v>
      </c>
      <c r="N6030" s="24"/>
      <c r="O6030" s="26">
        <v>46184</v>
      </c>
      <c r="P6030" s="24" t="s">
        <v>3215</v>
      </c>
      <c r="Q6030" s="24" t="s">
        <v>3216</v>
      </c>
      <c r="R6030" s="24" t="s">
        <v>988</v>
      </c>
    </row>
    <row r="6031" spans="1:18" ht="53.4">
      <c r="A6031" s="24">
        <v>6030</v>
      </c>
      <c r="B6031" s="24" t="s">
        <v>19504</v>
      </c>
      <c r="C6031" s="29">
        <v>202647072332</v>
      </c>
      <c r="D6031" s="24" t="s">
        <v>31</v>
      </c>
      <c r="E6031" s="24" t="s">
        <v>19505</v>
      </c>
      <c r="F6031" s="24" t="s">
        <v>3091</v>
      </c>
      <c r="G6031" s="24" t="s">
        <v>31</v>
      </c>
      <c r="H6031" s="25" t="s">
        <v>19506</v>
      </c>
      <c r="I6031" s="24"/>
      <c r="J6031" s="24" t="s">
        <v>3048</v>
      </c>
      <c r="K6031" s="26">
        <v>46181</v>
      </c>
      <c r="L6031" s="26">
        <v>45327</v>
      </c>
      <c r="M6031" s="26">
        <v>46184</v>
      </c>
      <c r="N6031" s="24"/>
      <c r="O6031" s="26">
        <v>46184</v>
      </c>
      <c r="P6031" s="24" t="s">
        <v>4022</v>
      </c>
      <c r="Q6031" s="24" t="s">
        <v>3104</v>
      </c>
      <c r="R6031" s="24" t="s">
        <v>988</v>
      </c>
    </row>
    <row r="6032" spans="1:18" ht="27">
      <c r="A6032" s="24">
        <v>6031</v>
      </c>
      <c r="B6032" s="24" t="s">
        <v>19507</v>
      </c>
      <c r="C6032" s="29">
        <v>202617072380</v>
      </c>
      <c r="D6032" s="24" t="s">
        <v>34</v>
      </c>
      <c r="E6032" s="24" t="s">
        <v>19508</v>
      </c>
      <c r="F6032" s="24" t="s">
        <v>3066</v>
      </c>
      <c r="G6032" s="24" t="s">
        <v>3067</v>
      </c>
      <c r="H6032" s="25" t="s">
        <v>19509</v>
      </c>
      <c r="I6032" s="24"/>
      <c r="J6032" s="24" t="s">
        <v>3048</v>
      </c>
      <c r="K6032" s="26">
        <v>46162</v>
      </c>
      <c r="L6032" s="26">
        <v>45287</v>
      </c>
      <c r="M6032" s="26">
        <v>46184</v>
      </c>
      <c r="N6032" s="24"/>
      <c r="O6032" s="26">
        <v>46184</v>
      </c>
      <c r="P6032" s="24" t="s">
        <v>3204</v>
      </c>
      <c r="Q6032" s="24" t="s">
        <v>3205</v>
      </c>
      <c r="R6032" s="24" t="s">
        <v>988</v>
      </c>
    </row>
    <row r="6033" spans="1:18" ht="66.599999999999994">
      <c r="A6033" s="24">
        <v>6032</v>
      </c>
      <c r="B6033" s="24" t="s">
        <v>3018</v>
      </c>
      <c r="C6033" s="29">
        <v>202641073186</v>
      </c>
      <c r="D6033" s="24" t="s">
        <v>109</v>
      </c>
      <c r="E6033" s="24" t="s">
        <v>3019</v>
      </c>
      <c r="F6033" s="24" t="s">
        <v>3091</v>
      </c>
      <c r="G6033" s="24" t="s">
        <v>5368</v>
      </c>
      <c r="H6033" s="25" t="s">
        <v>19510</v>
      </c>
      <c r="I6033" s="24" t="s">
        <v>3152</v>
      </c>
      <c r="J6033" s="24" t="s">
        <v>3048</v>
      </c>
      <c r="K6033" s="26">
        <v>46184</v>
      </c>
      <c r="L6033" s="26">
        <v>46185</v>
      </c>
      <c r="M6033" s="26">
        <v>46185</v>
      </c>
      <c r="N6033" s="26">
        <v>47130</v>
      </c>
      <c r="O6033" s="24"/>
      <c r="P6033" s="24" t="s">
        <v>3364</v>
      </c>
      <c r="Q6033" s="24" t="s">
        <v>3255</v>
      </c>
      <c r="R6033" s="24" t="s">
        <v>968</v>
      </c>
    </row>
    <row r="6034" spans="1:18" ht="27">
      <c r="A6034" s="24">
        <v>6033</v>
      </c>
      <c r="B6034" s="24" t="s">
        <v>19511</v>
      </c>
      <c r="C6034" s="29">
        <v>202617073062</v>
      </c>
      <c r="D6034" s="24" t="s">
        <v>64</v>
      </c>
      <c r="E6034" s="24" t="s">
        <v>19512</v>
      </c>
      <c r="F6034" s="24" t="s">
        <v>3066</v>
      </c>
      <c r="G6034" s="24" t="s">
        <v>3067</v>
      </c>
      <c r="H6034" s="25" t="s">
        <v>19513</v>
      </c>
      <c r="I6034" s="24"/>
      <c r="J6034" s="24" t="s">
        <v>3048</v>
      </c>
      <c r="K6034" s="26">
        <v>46169</v>
      </c>
      <c r="L6034" s="26">
        <v>45524</v>
      </c>
      <c r="M6034" s="26">
        <v>46185</v>
      </c>
      <c r="N6034" s="24"/>
      <c r="O6034" s="26">
        <v>46185</v>
      </c>
      <c r="P6034" s="24" t="s">
        <v>3204</v>
      </c>
      <c r="Q6034" s="24" t="s">
        <v>3205</v>
      </c>
      <c r="R6034" s="24" t="s">
        <v>988</v>
      </c>
    </row>
    <row r="6035" spans="1:18" ht="40.200000000000003">
      <c r="A6035" s="24">
        <v>6034</v>
      </c>
      <c r="B6035" s="24" t="s">
        <v>19514</v>
      </c>
      <c r="C6035" s="29">
        <v>202617073185</v>
      </c>
      <c r="D6035" s="24" t="s">
        <v>48</v>
      </c>
      <c r="E6035" s="24" t="s">
        <v>19515</v>
      </c>
      <c r="F6035" s="24" t="s">
        <v>3066</v>
      </c>
      <c r="G6035" s="24" t="s">
        <v>3319</v>
      </c>
      <c r="H6035" s="25" t="s">
        <v>19516</v>
      </c>
      <c r="I6035" s="24"/>
      <c r="J6035" s="24" t="s">
        <v>3048</v>
      </c>
      <c r="K6035" s="26">
        <v>46148</v>
      </c>
      <c r="L6035" s="26">
        <v>45299</v>
      </c>
      <c r="M6035" s="26">
        <v>46185</v>
      </c>
      <c r="N6035" s="24"/>
      <c r="O6035" s="26">
        <v>46185</v>
      </c>
      <c r="P6035" s="24" t="s">
        <v>3634</v>
      </c>
      <c r="Q6035" s="24" t="s">
        <v>3322</v>
      </c>
      <c r="R6035" s="24" t="s">
        <v>988</v>
      </c>
    </row>
    <row r="6036" spans="1:18" ht="53.4">
      <c r="A6036" s="24">
        <v>6035</v>
      </c>
      <c r="B6036" s="24" t="s">
        <v>19517</v>
      </c>
      <c r="C6036" s="29">
        <v>202617073175</v>
      </c>
      <c r="D6036" s="24" t="s">
        <v>48</v>
      </c>
      <c r="E6036" s="24" t="s">
        <v>19518</v>
      </c>
      <c r="F6036" s="24" t="s">
        <v>3066</v>
      </c>
      <c r="G6036" s="24" t="s">
        <v>3319</v>
      </c>
      <c r="H6036" s="25" t="s">
        <v>19519</v>
      </c>
      <c r="I6036" s="24"/>
      <c r="J6036" s="24" t="s">
        <v>3048</v>
      </c>
      <c r="K6036" s="26">
        <v>46149</v>
      </c>
      <c r="L6036" s="26">
        <v>45245</v>
      </c>
      <c r="M6036" s="26">
        <v>46185</v>
      </c>
      <c r="N6036" s="24"/>
      <c r="O6036" s="26">
        <v>46185</v>
      </c>
      <c r="P6036" s="24" t="s">
        <v>3049</v>
      </c>
      <c r="Q6036" s="24" t="s">
        <v>3050</v>
      </c>
      <c r="R6036" s="24" t="s">
        <v>988</v>
      </c>
    </row>
    <row r="6037" spans="1:18" ht="53.4">
      <c r="A6037" s="24">
        <v>6036</v>
      </c>
      <c r="B6037" s="24" t="s">
        <v>19520</v>
      </c>
      <c r="C6037" s="29">
        <v>202631073169</v>
      </c>
      <c r="D6037" s="24" t="s">
        <v>38</v>
      </c>
      <c r="E6037" s="24" t="s">
        <v>19521</v>
      </c>
      <c r="F6037" s="24" t="s">
        <v>3052</v>
      </c>
      <c r="G6037" s="24" t="s">
        <v>38</v>
      </c>
      <c r="H6037" s="25" t="s">
        <v>19522</v>
      </c>
      <c r="I6037" s="24" t="s">
        <v>23</v>
      </c>
      <c r="J6037" s="24" t="s">
        <v>3048</v>
      </c>
      <c r="K6037" s="26">
        <v>46185</v>
      </c>
      <c r="L6037" s="26">
        <v>46185</v>
      </c>
      <c r="M6037" s="26">
        <v>46185</v>
      </c>
      <c r="N6037" s="24"/>
      <c r="O6037" s="26">
        <v>46185</v>
      </c>
      <c r="P6037" s="24" t="s">
        <v>3224</v>
      </c>
      <c r="Q6037" s="24" t="s">
        <v>3225</v>
      </c>
      <c r="R6037" s="24" t="s">
        <v>988</v>
      </c>
    </row>
    <row r="6038" spans="1:18" ht="40.200000000000003">
      <c r="A6038" s="24">
        <v>6037</v>
      </c>
      <c r="B6038" s="24" t="s">
        <v>19523</v>
      </c>
      <c r="C6038" s="29">
        <v>202617073059</v>
      </c>
      <c r="D6038" s="24" t="s">
        <v>71</v>
      </c>
      <c r="E6038" s="24" t="s">
        <v>19524</v>
      </c>
      <c r="F6038" s="24" t="s">
        <v>3312</v>
      </c>
      <c r="G6038" s="24" t="s">
        <v>3741</v>
      </c>
      <c r="H6038" s="25" t="s">
        <v>19525</v>
      </c>
      <c r="I6038" s="24"/>
      <c r="J6038" s="24" t="s">
        <v>3048</v>
      </c>
      <c r="K6038" s="26">
        <v>46121</v>
      </c>
      <c r="L6038" s="26">
        <v>45243</v>
      </c>
      <c r="M6038" s="26">
        <v>46185</v>
      </c>
      <c r="N6038" s="24"/>
      <c r="O6038" s="26">
        <v>46185</v>
      </c>
      <c r="P6038" s="24" t="s">
        <v>3397</v>
      </c>
      <c r="Q6038" s="24" t="s">
        <v>3398</v>
      </c>
      <c r="R6038" s="24" t="s">
        <v>988</v>
      </c>
    </row>
    <row r="6039" spans="1:18" ht="40.200000000000003">
      <c r="A6039" s="24">
        <v>6038</v>
      </c>
      <c r="B6039" s="24" t="s">
        <v>19526</v>
      </c>
      <c r="C6039" s="29">
        <v>202617073206</v>
      </c>
      <c r="D6039" s="24" t="s">
        <v>398</v>
      </c>
      <c r="E6039" s="24" t="s">
        <v>649</v>
      </c>
      <c r="F6039" s="24" t="s">
        <v>3059</v>
      </c>
      <c r="G6039" s="24" t="s">
        <v>19527</v>
      </c>
      <c r="H6039" s="25" t="s">
        <v>19528</v>
      </c>
      <c r="I6039" s="24"/>
      <c r="J6039" s="24" t="s">
        <v>3048</v>
      </c>
      <c r="K6039" s="26">
        <v>46099</v>
      </c>
      <c r="L6039" s="26">
        <v>45257</v>
      </c>
      <c r="M6039" s="26">
        <v>46185</v>
      </c>
      <c r="N6039" s="24"/>
      <c r="O6039" s="26">
        <v>46185</v>
      </c>
      <c r="P6039" s="24" t="s">
        <v>3075</v>
      </c>
      <c r="Q6039" s="24" t="s">
        <v>3076</v>
      </c>
      <c r="R6039" s="24" t="s">
        <v>988</v>
      </c>
    </row>
    <row r="6040" spans="1:18" ht="27">
      <c r="A6040" s="24">
        <v>6039</v>
      </c>
      <c r="B6040" s="24" t="s">
        <v>19529</v>
      </c>
      <c r="C6040" s="29">
        <v>202647073181</v>
      </c>
      <c r="D6040" s="24" t="s">
        <v>79</v>
      </c>
      <c r="E6040" s="24" t="s">
        <v>19530</v>
      </c>
      <c r="F6040" s="24" t="s">
        <v>3432</v>
      </c>
      <c r="G6040" s="24" t="s">
        <v>19531</v>
      </c>
      <c r="H6040" s="25" t="s">
        <v>19532</v>
      </c>
      <c r="I6040" s="24"/>
      <c r="J6040" s="24" t="s">
        <v>3048</v>
      </c>
      <c r="K6040" s="26">
        <v>46162</v>
      </c>
      <c r="L6040" s="26">
        <v>45252</v>
      </c>
      <c r="M6040" s="26">
        <v>46185</v>
      </c>
      <c r="N6040" s="24"/>
      <c r="O6040" s="26">
        <v>46185</v>
      </c>
      <c r="P6040" s="24" t="s">
        <v>3062</v>
      </c>
      <c r="Q6040" s="24" t="s">
        <v>3063</v>
      </c>
      <c r="R6040" s="24" t="s">
        <v>988</v>
      </c>
    </row>
    <row r="6041" spans="1:18" ht="40.200000000000003">
      <c r="A6041" s="24">
        <v>6040</v>
      </c>
      <c r="B6041" s="24" t="s">
        <v>19533</v>
      </c>
      <c r="C6041" s="29">
        <v>202617072804</v>
      </c>
      <c r="D6041" s="24" t="s">
        <v>50</v>
      </c>
      <c r="E6041" s="24" t="s">
        <v>19534</v>
      </c>
      <c r="F6041" s="24" t="s">
        <v>3066</v>
      </c>
      <c r="G6041" s="24" t="s">
        <v>3319</v>
      </c>
      <c r="H6041" s="25" t="s">
        <v>19535</v>
      </c>
      <c r="I6041" s="24"/>
      <c r="J6041" s="24" t="s">
        <v>3048</v>
      </c>
      <c r="K6041" s="26">
        <v>46126</v>
      </c>
      <c r="L6041" s="26">
        <v>45247</v>
      </c>
      <c r="M6041" s="26">
        <v>46185</v>
      </c>
      <c r="N6041" s="24"/>
      <c r="O6041" s="26">
        <v>46185</v>
      </c>
      <c r="P6041" s="24" t="s">
        <v>3682</v>
      </c>
      <c r="Q6041" s="24" t="s">
        <v>3683</v>
      </c>
      <c r="R6041" s="24" t="s">
        <v>988</v>
      </c>
    </row>
    <row r="6042" spans="1:18" ht="40.200000000000003">
      <c r="A6042" s="24">
        <v>6041</v>
      </c>
      <c r="B6042" s="24" t="s">
        <v>19536</v>
      </c>
      <c r="C6042" s="29">
        <v>202617073135</v>
      </c>
      <c r="D6042" s="24" t="s">
        <v>36</v>
      </c>
      <c r="E6042" s="24" t="s">
        <v>19537</v>
      </c>
      <c r="F6042" s="24" t="s">
        <v>3091</v>
      </c>
      <c r="G6042" s="24" t="s">
        <v>3139</v>
      </c>
      <c r="H6042" s="25" t="s">
        <v>19538</v>
      </c>
      <c r="I6042" s="24"/>
      <c r="J6042" s="24" t="s">
        <v>3048</v>
      </c>
      <c r="K6042" s="26">
        <v>46175</v>
      </c>
      <c r="L6042" s="26">
        <v>45243</v>
      </c>
      <c r="M6042" s="26">
        <v>46185</v>
      </c>
      <c r="N6042" s="24"/>
      <c r="O6042" s="26">
        <v>46185</v>
      </c>
      <c r="P6042" s="24" t="s">
        <v>3079</v>
      </c>
      <c r="Q6042" s="24" t="s">
        <v>3080</v>
      </c>
      <c r="R6042" s="24" t="s">
        <v>988</v>
      </c>
    </row>
    <row r="6043" spans="1:18" ht="40.200000000000003">
      <c r="A6043" s="24">
        <v>6042</v>
      </c>
      <c r="B6043" s="24" t="s">
        <v>19539</v>
      </c>
      <c r="C6043" s="29">
        <v>202617073187</v>
      </c>
      <c r="D6043" s="24" t="s">
        <v>328</v>
      </c>
      <c r="E6043" s="24" t="s">
        <v>19540</v>
      </c>
      <c r="F6043" s="24" t="s">
        <v>3059</v>
      </c>
      <c r="G6043" s="24" t="s">
        <v>19541</v>
      </c>
      <c r="H6043" s="25" t="s">
        <v>19542</v>
      </c>
      <c r="I6043" s="24"/>
      <c r="J6043" s="24" t="s">
        <v>3048</v>
      </c>
      <c r="K6043" s="26">
        <v>46100</v>
      </c>
      <c r="L6043" s="26">
        <v>45257</v>
      </c>
      <c r="M6043" s="26">
        <v>46185</v>
      </c>
      <c r="N6043" s="24"/>
      <c r="O6043" s="26">
        <v>46185</v>
      </c>
      <c r="P6043" s="24" t="s">
        <v>3075</v>
      </c>
      <c r="Q6043" s="24" t="s">
        <v>3076</v>
      </c>
      <c r="R6043" s="24" t="s">
        <v>988</v>
      </c>
    </row>
    <row r="6044" spans="1:18" ht="66.599999999999994">
      <c r="A6044" s="24">
        <v>6043</v>
      </c>
      <c r="B6044" s="24" t="s">
        <v>19543</v>
      </c>
      <c r="C6044" s="29">
        <v>202647073119</v>
      </c>
      <c r="D6044" s="24" t="s">
        <v>161</v>
      </c>
      <c r="E6044" s="24" t="s">
        <v>19544</v>
      </c>
      <c r="F6044" s="24" t="s">
        <v>3091</v>
      </c>
      <c r="G6044" s="24" t="s">
        <v>161</v>
      </c>
      <c r="H6044" s="25" t="s">
        <v>19545</v>
      </c>
      <c r="I6044" s="24"/>
      <c r="J6044" s="24" t="s">
        <v>3048</v>
      </c>
      <c r="K6044" s="26">
        <v>46147</v>
      </c>
      <c r="L6044" s="26">
        <v>45264</v>
      </c>
      <c r="M6044" s="26">
        <v>46185</v>
      </c>
      <c r="N6044" s="24"/>
      <c r="O6044" s="26">
        <v>46185</v>
      </c>
      <c r="P6044" s="24" t="s">
        <v>3278</v>
      </c>
      <c r="Q6044" s="24" t="s">
        <v>3279</v>
      </c>
      <c r="R6044" s="24" t="s">
        <v>988</v>
      </c>
    </row>
    <row r="6045" spans="1:18" ht="27">
      <c r="A6045" s="24">
        <v>6044</v>
      </c>
      <c r="B6045" s="24" t="s">
        <v>19546</v>
      </c>
      <c r="C6045" s="29">
        <v>202617072996</v>
      </c>
      <c r="D6045" s="24" t="s">
        <v>275</v>
      </c>
      <c r="E6045" s="24" t="s">
        <v>19547</v>
      </c>
      <c r="F6045" s="24" t="s">
        <v>3091</v>
      </c>
      <c r="G6045" s="24" t="s">
        <v>130</v>
      </c>
      <c r="H6045" s="25" t="s">
        <v>19548</v>
      </c>
      <c r="I6045" s="24"/>
      <c r="J6045" s="24" t="s">
        <v>3048</v>
      </c>
      <c r="K6045" s="26">
        <v>46167</v>
      </c>
      <c r="L6045" s="26">
        <v>45294</v>
      </c>
      <c r="M6045" s="26">
        <v>46185</v>
      </c>
      <c r="N6045" s="24"/>
      <c r="O6045" s="26">
        <v>46185</v>
      </c>
      <c r="P6045" s="24" t="s">
        <v>3075</v>
      </c>
      <c r="Q6045" s="24" t="s">
        <v>3076</v>
      </c>
      <c r="R6045" s="24" t="s">
        <v>988</v>
      </c>
    </row>
    <row r="6046" spans="1:18" ht="66.599999999999994">
      <c r="A6046" s="24">
        <v>6045</v>
      </c>
      <c r="B6046" s="24" t="s">
        <v>965</v>
      </c>
      <c r="C6046" s="29">
        <v>202614073180</v>
      </c>
      <c r="D6046" s="24" t="s">
        <v>169</v>
      </c>
      <c r="E6046" s="24" t="s">
        <v>966</v>
      </c>
      <c r="F6046" s="24" t="s">
        <v>3045</v>
      </c>
      <c r="G6046" s="24" t="s">
        <v>169</v>
      </c>
      <c r="H6046" s="25" t="s">
        <v>17079</v>
      </c>
      <c r="I6046" s="24"/>
      <c r="J6046" s="24" t="s">
        <v>3048</v>
      </c>
      <c r="K6046" s="26">
        <v>46184</v>
      </c>
      <c r="L6046" s="26">
        <v>45838</v>
      </c>
      <c r="M6046" s="26">
        <v>46185</v>
      </c>
      <c r="N6046" s="26">
        <v>46782</v>
      </c>
      <c r="O6046" s="24"/>
      <c r="P6046" s="24" t="s">
        <v>3168</v>
      </c>
      <c r="Q6046" s="24" t="s">
        <v>3050</v>
      </c>
      <c r="R6046" s="24" t="s">
        <v>650</v>
      </c>
    </row>
    <row r="6047" spans="1:18" ht="66.599999999999994">
      <c r="A6047" s="24">
        <v>6046</v>
      </c>
      <c r="B6047" s="24" t="s">
        <v>19549</v>
      </c>
      <c r="C6047" s="29">
        <v>202617073236</v>
      </c>
      <c r="D6047" s="24" t="s">
        <v>169</v>
      </c>
      <c r="E6047" s="24" t="s">
        <v>19550</v>
      </c>
      <c r="F6047" s="24" t="s">
        <v>3045</v>
      </c>
      <c r="G6047" s="24" t="s">
        <v>169</v>
      </c>
      <c r="H6047" s="25" t="s">
        <v>19551</v>
      </c>
      <c r="I6047" s="24"/>
      <c r="J6047" s="24" t="s">
        <v>3334</v>
      </c>
      <c r="K6047" s="26">
        <v>46185</v>
      </c>
      <c r="L6047" s="26">
        <v>46185</v>
      </c>
      <c r="M6047" s="26">
        <v>46185</v>
      </c>
      <c r="N6047" s="24"/>
      <c r="O6047" s="26">
        <v>46185</v>
      </c>
      <c r="P6047" s="24" t="s">
        <v>3168</v>
      </c>
      <c r="Q6047" s="24" t="s">
        <v>3050</v>
      </c>
      <c r="R6047" s="24" t="s">
        <v>988</v>
      </c>
    </row>
    <row r="6048" spans="1:18" ht="40.200000000000003">
      <c r="A6048" s="24">
        <v>6047</v>
      </c>
      <c r="B6048" s="24" t="s">
        <v>19552</v>
      </c>
      <c r="C6048" s="29">
        <v>202647073188</v>
      </c>
      <c r="D6048" s="24" t="s">
        <v>31</v>
      </c>
      <c r="E6048" s="24" t="s">
        <v>19553</v>
      </c>
      <c r="F6048" s="24" t="s">
        <v>3091</v>
      </c>
      <c r="G6048" s="24" t="s">
        <v>31</v>
      </c>
      <c r="H6048" s="25" t="s">
        <v>19554</v>
      </c>
      <c r="I6048" s="24"/>
      <c r="J6048" s="24" t="s">
        <v>3048</v>
      </c>
      <c r="K6048" s="26">
        <v>46181</v>
      </c>
      <c r="L6048" s="26">
        <v>45357</v>
      </c>
      <c r="M6048" s="26">
        <v>46185</v>
      </c>
      <c r="N6048" s="24"/>
      <c r="O6048" s="26">
        <v>46185</v>
      </c>
      <c r="P6048" s="24" t="s">
        <v>3103</v>
      </c>
      <c r="Q6048" s="24" t="s">
        <v>3104</v>
      </c>
      <c r="R6048" s="24" t="s">
        <v>988</v>
      </c>
    </row>
    <row r="6049" spans="1:18" ht="66.599999999999994">
      <c r="A6049" s="24">
        <v>6048</v>
      </c>
      <c r="B6049" s="24" t="s">
        <v>19555</v>
      </c>
      <c r="C6049" s="29">
        <v>202647073227</v>
      </c>
      <c r="D6049" s="24" t="s">
        <v>31</v>
      </c>
      <c r="E6049" s="24" t="s">
        <v>19556</v>
      </c>
      <c r="F6049" s="24" t="s">
        <v>3091</v>
      </c>
      <c r="G6049" s="24" t="s">
        <v>31</v>
      </c>
      <c r="H6049" s="25" t="s">
        <v>19557</v>
      </c>
      <c r="I6049" s="24"/>
      <c r="J6049" s="24" t="s">
        <v>3048</v>
      </c>
      <c r="K6049" s="26">
        <v>46183</v>
      </c>
      <c r="L6049" s="26">
        <v>46185</v>
      </c>
      <c r="M6049" s="26">
        <v>46185</v>
      </c>
      <c r="N6049" s="24"/>
      <c r="O6049" s="26">
        <v>46185</v>
      </c>
      <c r="P6049" s="24" t="s">
        <v>3192</v>
      </c>
      <c r="Q6049" s="24" t="s">
        <v>3193</v>
      </c>
      <c r="R6049" s="24" t="s">
        <v>988</v>
      </c>
    </row>
    <row r="6050" spans="1:18" ht="40.200000000000003">
      <c r="A6050" s="24">
        <v>6049</v>
      </c>
      <c r="B6050" s="24" t="s">
        <v>19558</v>
      </c>
      <c r="C6050" s="29">
        <v>202617073193</v>
      </c>
      <c r="D6050" s="24" t="s">
        <v>31</v>
      </c>
      <c r="E6050" s="24" t="s">
        <v>19559</v>
      </c>
      <c r="F6050" s="24" t="s">
        <v>3091</v>
      </c>
      <c r="G6050" s="24" t="s">
        <v>31</v>
      </c>
      <c r="H6050" s="25" t="s">
        <v>19560</v>
      </c>
      <c r="I6050" s="24"/>
      <c r="J6050" s="24" t="s">
        <v>3048</v>
      </c>
      <c r="K6050" s="26">
        <v>46182</v>
      </c>
      <c r="L6050" s="26">
        <v>46185</v>
      </c>
      <c r="M6050" s="26">
        <v>46185</v>
      </c>
      <c r="N6050" s="24"/>
      <c r="O6050" s="26">
        <v>46185</v>
      </c>
      <c r="P6050" s="24" t="s">
        <v>3069</v>
      </c>
      <c r="Q6050" s="24" t="s">
        <v>3070</v>
      </c>
      <c r="R6050" s="24" t="s">
        <v>988</v>
      </c>
    </row>
    <row r="6051" spans="1:18" ht="27">
      <c r="A6051" s="24">
        <v>6050</v>
      </c>
      <c r="B6051" s="24" t="s">
        <v>19561</v>
      </c>
      <c r="C6051" s="29">
        <v>202647073189</v>
      </c>
      <c r="D6051" s="24" t="s">
        <v>93</v>
      </c>
      <c r="E6051" s="24" t="s">
        <v>19562</v>
      </c>
      <c r="F6051" s="24" t="s">
        <v>3091</v>
      </c>
      <c r="G6051" s="24" t="s">
        <v>17449</v>
      </c>
      <c r="H6051" s="25" t="s">
        <v>19563</v>
      </c>
      <c r="I6051" s="24"/>
      <c r="J6051" s="24" t="s">
        <v>3048</v>
      </c>
      <c r="K6051" s="26">
        <v>46161</v>
      </c>
      <c r="L6051" s="26">
        <v>45279</v>
      </c>
      <c r="M6051" s="26">
        <v>46185</v>
      </c>
      <c r="N6051" s="24"/>
      <c r="O6051" s="26">
        <v>46185</v>
      </c>
      <c r="P6051" s="24" t="s">
        <v>3410</v>
      </c>
      <c r="Q6051" s="24" t="s">
        <v>3150</v>
      </c>
      <c r="R6051" s="24" t="s">
        <v>988</v>
      </c>
    </row>
    <row r="6052" spans="1:18" ht="53.4">
      <c r="A6052" s="24">
        <v>6051</v>
      </c>
      <c r="B6052" s="24" t="s">
        <v>19564</v>
      </c>
      <c r="C6052" s="29">
        <v>202644073233</v>
      </c>
      <c r="D6052" s="24" t="s">
        <v>43</v>
      </c>
      <c r="E6052" s="24" t="s">
        <v>19565</v>
      </c>
      <c r="F6052" s="24" t="s">
        <v>3052</v>
      </c>
      <c r="G6052" s="24" t="s">
        <v>43</v>
      </c>
      <c r="H6052" s="25" t="s">
        <v>19566</v>
      </c>
      <c r="I6052" s="24"/>
      <c r="J6052" s="24" t="s">
        <v>3048</v>
      </c>
      <c r="K6052" s="26">
        <v>46184</v>
      </c>
      <c r="L6052" s="26">
        <v>46134</v>
      </c>
      <c r="M6052" s="26">
        <v>46185</v>
      </c>
      <c r="N6052" s="24"/>
      <c r="O6052" s="26">
        <v>46185</v>
      </c>
      <c r="P6052" s="24" t="s">
        <v>3289</v>
      </c>
      <c r="Q6052" s="24" t="s">
        <v>3290</v>
      </c>
      <c r="R6052" s="24" t="s">
        <v>988</v>
      </c>
    </row>
    <row r="6053" spans="1:18" ht="53.4">
      <c r="A6053" s="24">
        <v>6052</v>
      </c>
      <c r="B6053" s="24" t="s">
        <v>19567</v>
      </c>
      <c r="C6053" s="29">
        <v>202644073173</v>
      </c>
      <c r="D6053" s="24" t="s">
        <v>43</v>
      </c>
      <c r="E6053" s="24" t="s">
        <v>19568</v>
      </c>
      <c r="F6053" s="24" t="s">
        <v>3052</v>
      </c>
      <c r="G6053" s="24" t="s">
        <v>43</v>
      </c>
      <c r="H6053" s="25" t="s">
        <v>19569</v>
      </c>
      <c r="I6053" s="24"/>
      <c r="J6053" s="24" t="s">
        <v>3048</v>
      </c>
      <c r="K6053" s="26">
        <v>46184</v>
      </c>
      <c r="L6053" s="26">
        <v>46150</v>
      </c>
      <c r="M6053" s="26">
        <v>46185</v>
      </c>
      <c r="N6053" s="24"/>
      <c r="O6053" s="26">
        <v>46185</v>
      </c>
      <c r="P6053" s="24" t="s">
        <v>3289</v>
      </c>
      <c r="Q6053" s="24" t="s">
        <v>3290</v>
      </c>
      <c r="R6053" s="24" t="s">
        <v>988</v>
      </c>
    </row>
    <row r="6054" spans="1:18">
      <c r="A6054" s="31"/>
      <c r="B6054" s="24"/>
      <c r="C6054" s="32"/>
      <c r="D6054" s="31"/>
      <c r="E6054" s="31"/>
      <c r="F6054" s="31"/>
      <c r="G6054" s="31"/>
      <c r="H6054" s="31"/>
      <c r="I6054" s="31"/>
      <c r="J6054" s="31"/>
      <c r="K6054" s="31"/>
      <c r="L6054" s="35"/>
      <c r="M6054" s="31"/>
      <c r="N6054" s="31"/>
      <c r="O6054" s="31"/>
      <c r="P6054" s="31"/>
      <c r="Q6054" s="31"/>
      <c r="R6054" s="31"/>
    </row>
    <row r="6055" spans="1:18">
      <c r="A6055" s="31"/>
      <c r="B6055" s="24"/>
      <c r="C6055" s="32"/>
      <c r="D6055" s="31"/>
      <c r="E6055" s="31"/>
      <c r="F6055" s="31"/>
      <c r="G6055" s="31"/>
      <c r="H6055" s="31"/>
      <c r="I6055" s="31"/>
      <c r="J6055" s="31"/>
      <c r="K6055" s="31"/>
      <c r="L6055" s="35"/>
      <c r="M6055" s="31"/>
      <c r="N6055" s="31"/>
      <c r="O6055" s="31"/>
      <c r="P6055" s="31"/>
      <c r="Q6055" s="31"/>
      <c r="R6055" s="31"/>
    </row>
    <row r="6056" spans="1:18">
      <c r="A6056" s="31"/>
      <c r="B6056" s="24"/>
      <c r="C6056" s="32"/>
      <c r="D6056" s="31"/>
      <c r="E6056" s="31"/>
      <c r="F6056" s="31"/>
      <c r="G6056" s="31"/>
      <c r="H6056" s="31"/>
      <c r="I6056" s="31"/>
      <c r="J6056" s="31"/>
      <c r="K6056" s="31"/>
      <c r="L6056" s="35"/>
      <c r="M6056" s="31"/>
      <c r="N6056" s="31"/>
      <c r="O6056" s="31"/>
      <c r="P6056" s="31"/>
      <c r="Q6056" s="31"/>
      <c r="R6056" s="31"/>
    </row>
    <row r="6057" spans="1:18">
      <c r="B6057" s="24"/>
      <c r="L6057" s="36"/>
    </row>
    <row r="6058" spans="1:18">
      <c r="B6058" s="24"/>
      <c r="L6058" s="36"/>
    </row>
    <row r="6059" spans="1:18">
      <c r="B6059" s="24"/>
      <c r="L6059" s="36"/>
    </row>
    <row r="6060" spans="1:18">
      <c r="B6060" s="24"/>
      <c r="L6060" s="36"/>
    </row>
    <row r="6061" spans="1:18">
      <c r="A6061" s="31"/>
      <c r="B6061" s="24"/>
      <c r="C6061" s="32"/>
      <c r="D6061" s="31"/>
      <c r="E6061" s="31"/>
      <c r="F6061" s="31"/>
      <c r="G6061" s="31"/>
      <c r="H6061" s="31"/>
      <c r="I6061" s="31"/>
      <c r="J6061" s="31"/>
      <c r="K6061" s="31"/>
      <c r="L6061" s="35"/>
      <c r="M6061" s="31"/>
      <c r="N6061" s="31"/>
      <c r="O6061" s="31"/>
      <c r="P6061" s="31"/>
      <c r="Q6061" s="31"/>
      <c r="R6061" s="31"/>
    </row>
    <row r="6062" spans="1:18">
      <c r="A6062" s="31"/>
      <c r="B6062" s="24"/>
      <c r="C6062" s="32"/>
      <c r="D6062" s="31"/>
      <c r="E6062" s="31"/>
      <c r="F6062" s="31"/>
      <c r="G6062" s="31"/>
      <c r="H6062" s="31"/>
      <c r="I6062" s="31"/>
      <c r="J6062" s="31"/>
      <c r="K6062" s="31"/>
      <c r="L6062" s="35"/>
      <c r="M6062" s="31"/>
      <c r="N6062" s="31"/>
      <c r="O6062" s="31"/>
      <c r="P6062" s="31"/>
      <c r="Q6062" s="31"/>
      <c r="R6062" s="31"/>
    </row>
    <row r="6063" spans="1:18">
      <c r="A6063" s="31"/>
      <c r="B6063" s="24"/>
      <c r="C6063" s="32"/>
      <c r="D6063" s="31"/>
      <c r="E6063" s="31"/>
      <c r="F6063" s="31"/>
      <c r="G6063" s="31"/>
      <c r="H6063" s="31"/>
      <c r="I6063" s="31"/>
      <c r="J6063" s="31"/>
      <c r="K6063" s="31"/>
      <c r="L6063" s="35"/>
      <c r="M6063" s="31"/>
      <c r="N6063" s="31"/>
      <c r="O6063" s="31"/>
      <c r="P6063" s="31"/>
      <c r="Q6063" s="31"/>
      <c r="R6063" s="31"/>
    </row>
    <row r="6064" spans="1:18">
      <c r="A6064" s="31"/>
      <c r="B6064" s="24"/>
      <c r="C6064" s="32"/>
      <c r="D6064" s="31"/>
      <c r="E6064" s="31"/>
      <c r="F6064" s="31"/>
      <c r="G6064" s="31"/>
      <c r="H6064" s="31"/>
      <c r="I6064" s="31"/>
      <c r="J6064" s="31"/>
      <c r="K6064" s="31"/>
      <c r="L6064" s="35"/>
      <c r="M6064" s="31"/>
      <c r="N6064" s="31"/>
      <c r="O6064" s="31"/>
      <c r="P6064" s="31"/>
      <c r="Q6064" s="31"/>
      <c r="R6064" s="31"/>
    </row>
    <row r="6065" spans="1:18">
      <c r="A6065" s="31"/>
      <c r="B6065" s="24"/>
      <c r="C6065" s="32"/>
      <c r="D6065" s="31"/>
      <c r="E6065" s="31"/>
      <c r="F6065" s="31"/>
      <c r="G6065" s="31"/>
      <c r="H6065" s="31"/>
      <c r="I6065" s="31"/>
      <c r="J6065" s="31"/>
      <c r="K6065" s="31"/>
      <c r="L6065" s="35"/>
      <c r="M6065" s="31"/>
      <c r="N6065" s="31"/>
      <c r="O6065" s="31"/>
      <c r="P6065" s="31"/>
      <c r="Q6065" s="31"/>
      <c r="R6065" s="31"/>
    </row>
    <row r="6066" spans="1:18">
      <c r="A6066" s="31"/>
      <c r="B6066" s="24"/>
      <c r="C6066" s="32"/>
      <c r="D6066" s="31"/>
      <c r="E6066" s="31"/>
      <c r="F6066" s="31"/>
      <c r="G6066" s="31"/>
      <c r="H6066" s="31"/>
      <c r="I6066" s="31"/>
      <c r="J6066" s="31"/>
      <c r="K6066" s="31"/>
      <c r="L6066" s="35"/>
      <c r="M6066" s="31"/>
      <c r="N6066" s="31"/>
      <c r="O6066" s="31"/>
      <c r="P6066" s="31"/>
      <c r="Q6066" s="31"/>
      <c r="R6066" s="31"/>
    </row>
    <row r="6067" spans="1:18">
      <c r="A6067" s="31"/>
      <c r="B6067" s="24"/>
      <c r="C6067" s="32"/>
      <c r="D6067" s="31"/>
      <c r="E6067" s="31"/>
      <c r="F6067" s="31"/>
      <c r="G6067" s="31"/>
      <c r="H6067" s="31"/>
      <c r="I6067" s="31"/>
      <c r="J6067" s="31"/>
      <c r="K6067" s="31"/>
      <c r="L6067" s="35"/>
      <c r="M6067" s="31"/>
      <c r="N6067" s="31"/>
      <c r="O6067" s="31"/>
      <c r="P6067" s="31"/>
      <c r="Q6067" s="31"/>
      <c r="R6067" s="31"/>
    </row>
    <row r="6068" spans="1:18">
      <c r="B6068" s="24"/>
      <c r="L6068" s="36"/>
    </row>
    <row r="6069" spans="1:18">
      <c r="A6069" s="31"/>
      <c r="B6069" s="24"/>
      <c r="C6069" s="32"/>
      <c r="D6069" s="31"/>
      <c r="E6069" s="31"/>
      <c r="F6069" s="31"/>
      <c r="G6069" s="31"/>
      <c r="H6069" s="31"/>
      <c r="I6069" s="31"/>
      <c r="J6069" s="31"/>
      <c r="K6069" s="31"/>
      <c r="L6069" s="35"/>
      <c r="M6069" s="31"/>
      <c r="N6069" s="31"/>
      <c r="O6069" s="31"/>
      <c r="P6069" s="31"/>
      <c r="Q6069" s="31"/>
      <c r="R6069" s="31"/>
    </row>
    <row r="6070" spans="1:18">
      <c r="A6070" s="31"/>
      <c r="B6070" s="24"/>
      <c r="C6070" s="32"/>
      <c r="D6070" s="31"/>
      <c r="E6070" s="31"/>
      <c r="F6070" s="31"/>
      <c r="G6070" s="31"/>
      <c r="H6070" s="31"/>
      <c r="I6070" s="31"/>
      <c r="J6070" s="31"/>
      <c r="K6070" s="31"/>
      <c r="L6070" s="35"/>
      <c r="M6070" s="31"/>
      <c r="N6070" s="31"/>
      <c r="O6070" s="31"/>
      <c r="P6070" s="31"/>
      <c r="Q6070" s="31"/>
      <c r="R6070" s="31"/>
    </row>
    <row r="6071" spans="1:18">
      <c r="B6071" s="24"/>
      <c r="L6071" s="36"/>
    </row>
    <row r="6072" spans="1:18">
      <c r="A6072" s="31"/>
      <c r="B6072" s="24"/>
      <c r="C6072" s="32"/>
      <c r="D6072" s="31"/>
      <c r="E6072" s="31"/>
      <c r="F6072" s="31"/>
      <c r="G6072" s="31"/>
      <c r="H6072" s="31"/>
      <c r="I6072" s="31"/>
      <c r="J6072" s="31"/>
      <c r="K6072" s="31"/>
      <c r="L6072" s="35"/>
      <c r="M6072" s="31"/>
      <c r="N6072" s="31"/>
      <c r="O6072" s="31"/>
      <c r="P6072" s="31"/>
      <c r="Q6072" s="31"/>
      <c r="R6072" s="31"/>
    </row>
    <row r="6073" spans="1:18">
      <c r="A6073" s="31"/>
      <c r="B6073" s="24"/>
      <c r="C6073" s="32"/>
      <c r="D6073" s="31"/>
      <c r="E6073" s="31"/>
      <c r="F6073" s="31"/>
      <c r="G6073" s="31"/>
      <c r="H6073" s="31"/>
      <c r="I6073" s="31"/>
      <c r="J6073" s="31"/>
      <c r="K6073" s="31"/>
      <c r="L6073" s="35"/>
      <c r="M6073" s="31"/>
      <c r="N6073" s="31"/>
      <c r="O6073" s="31"/>
      <c r="P6073" s="31"/>
      <c r="Q6073" s="31"/>
      <c r="R6073" s="31"/>
    </row>
    <row r="6074" spans="1:18">
      <c r="A6074" s="31"/>
      <c r="B6074" s="24"/>
      <c r="C6074" s="32"/>
      <c r="D6074" s="31"/>
      <c r="E6074" s="31"/>
      <c r="F6074" s="31"/>
      <c r="G6074" s="31"/>
      <c r="H6074" s="31"/>
      <c r="I6074" s="31"/>
      <c r="J6074" s="31"/>
      <c r="K6074" s="31"/>
      <c r="L6074" s="35"/>
      <c r="M6074" s="31"/>
      <c r="N6074" s="31"/>
      <c r="O6074" s="31"/>
      <c r="P6074" s="31"/>
      <c r="Q6074" s="31"/>
      <c r="R6074" s="31"/>
    </row>
    <row r="6075" spans="1:18">
      <c r="A6075" s="31"/>
      <c r="B6075" s="24"/>
      <c r="C6075" s="32"/>
      <c r="D6075" s="31"/>
      <c r="E6075" s="31"/>
      <c r="F6075" s="31"/>
      <c r="G6075" s="31"/>
      <c r="H6075" s="31"/>
      <c r="I6075" s="31"/>
      <c r="J6075" s="31"/>
      <c r="K6075" s="31"/>
      <c r="L6075" s="35"/>
      <c r="M6075" s="31"/>
      <c r="N6075" s="31"/>
      <c r="O6075" s="31"/>
      <c r="P6075" s="31"/>
      <c r="Q6075" s="31"/>
      <c r="R6075" s="31"/>
    </row>
    <row r="6076" spans="1:18">
      <c r="A6076" s="31"/>
      <c r="B6076" s="24"/>
      <c r="C6076" s="32"/>
      <c r="D6076" s="31"/>
      <c r="E6076" s="31"/>
      <c r="F6076" s="31"/>
      <c r="G6076" s="31"/>
      <c r="H6076" s="31"/>
      <c r="I6076" s="31"/>
      <c r="J6076" s="31"/>
      <c r="K6076" s="31"/>
      <c r="L6076" s="35"/>
      <c r="M6076" s="31"/>
      <c r="N6076" s="31"/>
      <c r="O6076" s="31"/>
      <c r="P6076" s="31"/>
      <c r="Q6076" s="31"/>
      <c r="R6076" s="31"/>
    </row>
    <row r="6077" spans="1:18">
      <c r="A6077" s="31"/>
      <c r="B6077" s="24"/>
      <c r="C6077" s="32"/>
      <c r="D6077" s="31"/>
      <c r="E6077" s="31"/>
      <c r="F6077" s="31"/>
      <c r="G6077" s="31"/>
      <c r="H6077" s="31"/>
      <c r="I6077" s="31"/>
      <c r="J6077" s="31"/>
      <c r="K6077" s="31"/>
      <c r="L6077" s="35"/>
      <c r="M6077" s="31"/>
      <c r="N6077" s="31"/>
      <c r="O6077" s="31"/>
      <c r="P6077" s="31"/>
      <c r="Q6077" s="31"/>
      <c r="R6077" s="31"/>
    </row>
    <row r="6078" spans="1:18">
      <c r="A6078" s="31"/>
      <c r="B6078" s="24"/>
      <c r="C6078" s="32"/>
      <c r="D6078" s="31"/>
      <c r="E6078" s="31"/>
      <c r="F6078" s="31"/>
      <c r="G6078" s="31"/>
      <c r="H6078" s="31"/>
      <c r="I6078" s="31"/>
      <c r="J6078" s="31"/>
      <c r="K6078" s="31"/>
      <c r="L6078" s="35"/>
      <c r="M6078" s="31"/>
      <c r="N6078" s="31"/>
      <c r="O6078" s="31"/>
      <c r="P6078" s="31"/>
      <c r="Q6078" s="31"/>
      <c r="R6078" s="31"/>
    </row>
    <row r="6079" spans="1:18">
      <c r="B6079" s="24"/>
      <c r="L6079" s="36"/>
    </row>
    <row r="6080" spans="1:18">
      <c r="A6080" s="31"/>
      <c r="B6080" s="24"/>
      <c r="C6080" s="32"/>
      <c r="D6080" s="31"/>
      <c r="E6080" s="31"/>
      <c r="F6080" s="31"/>
      <c r="G6080" s="31"/>
      <c r="H6080" s="31"/>
      <c r="I6080" s="31"/>
      <c r="J6080" s="31"/>
      <c r="K6080" s="31"/>
      <c r="L6080" s="35"/>
      <c r="M6080" s="31"/>
      <c r="N6080" s="31"/>
      <c r="O6080" s="31"/>
      <c r="P6080" s="31"/>
      <c r="Q6080" s="31"/>
      <c r="R6080" s="31"/>
    </row>
    <row r="6081" spans="1:18">
      <c r="A6081" s="31"/>
      <c r="B6081" s="24"/>
      <c r="C6081" s="32"/>
      <c r="D6081" s="31"/>
      <c r="E6081" s="31"/>
      <c r="F6081" s="31"/>
      <c r="G6081" s="31"/>
      <c r="H6081" s="31"/>
      <c r="I6081" s="31"/>
      <c r="J6081" s="31"/>
      <c r="K6081" s="31"/>
      <c r="L6081" s="35"/>
      <c r="M6081" s="31"/>
      <c r="N6081" s="31"/>
      <c r="O6081" s="31"/>
      <c r="P6081" s="31"/>
      <c r="Q6081" s="31"/>
      <c r="R6081" s="31"/>
    </row>
    <row r="6082" spans="1:18">
      <c r="A6082" s="31"/>
      <c r="B6082" s="24"/>
      <c r="C6082" s="32"/>
      <c r="D6082" s="31"/>
      <c r="E6082" s="31"/>
      <c r="F6082" s="31"/>
      <c r="G6082" s="31"/>
      <c r="H6082" s="31"/>
      <c r="I6082" s="31"/>
      <c r="J6082" s="31"/>
      <c r="K6082" s="31"/>
      <c r="L6082" s="35"/>
      <c r="M6082" s="31"/>
      <c r="N6082" s="31"/>
      <c r="O6082" s="31"/>
      <c r="P6082" s="31"/>
      <c r="Q6082" s="31"/>
      <c r="R6082" s="31"/>
    </row>
    <row r="6083" spans="1:18">
      <c r="A6083" s="31"/>
      <c r="B6083" s="24"/>
      <c r="C6083" s="32"/>
      <c r="D6083" s="31"/>
      <c r="E6083" s="31"/>
      <c r="F6083" s="31"/>
      <c r="G6083" s="31"/>
      <c r="H6083" s="31"/>
      <c r="I6083" s="31"/>
      <c r="J6083" s="31"/>
      <c r="K6083" s="31"/>
      <c r="L6083" s="35"/>
      <c r="M6083" s="31"/>
      <c r="N6083" s="31"/>
      <c r="O6083" s="31"/>
      <c r="P6083" s="31"/>
      <c r="Q6083" s="31"/>
      <c r="R6083" s="31"/>
    </row>
    <row r="6084" spans="1:18">
      <c r="A6084" s="31"/>
      <c r="B6084" s="24"/>
      <c r="C6084" s="32"/>
      <c r="D6084" s="31"/>
      <c r="E6084" s="31"/>
      <c r="F6084" s="31"/>
      <c r="G6084" s="31"/>
      <c r="H6084" s="31"/>
      <c r="I6084" s="31"/>
      <c r="J6084" s="31"/>
      <c r="K6084" s="31"/>
      <c r="L6084" s="35"/>
      <c r="M6084" s="31"/>
      <c r="N6084" s="31"/>
      <c r="O6084" s="31"/>
      <c r="P6084" s="31"/>
      <c r="Q6084" s="31"/>
      <c r="R6084" s="31"/>
    </row>
    <row r="6085" spans="1:18">
      <c r="A6085" s="31"/>
      <c r="B6085" s="24"/>
      <c r="C6085" s="32"/>
      <c r="D6085" s="31"/>
      <c r="E6085" s="31"/>
      <c r="F6085" s="31"/>
      <c r="G6085" s="31"/>
      <c r="H6085" s="31"/>
      <c r="I6085" s="31"/>
      <c r="J6085" s="31"/>
      <c r="K6085" s="31"/>
      <c r="L6085" s="35"/>
      <c r="M6085" s="31"/>
      <c r="N6085" s="31"/>
      <c r="O6085" s="31"/>
      <c r="P6085" s="31"/>
      <c r="Q6085" s="31"/>
      <c r="R6085" s="31"/>
    </row>
    <row r="6086" spans="1:18">
      <c r="A6086" s="31"/>
      <c r="B6086" s="24"/>
      <c r="C6086" s="32"/>
      <c r="D6086" s="31"/>
      <c r="E6086" s="31"/>
      <c r="F6086" s="31"/>
      <c r="G6086" s="31"/>
      <c r="H6086" s="31"/>
      <c r="I6086" s="31"/>
      <c r="J6086" s="31"/>
      <c r="K6086" s="31"/>
      <c r="L6086" s="35"/>
      <c r="M6086" s="31"/>
      <c r="N6086" s="31"/>
      <c r="O6086" s="31"/>
      <c r="P6086" s="31"/>
      <c r="Q6086" s="31"/>
      <c r="R6086" s="31"/>
    </row>
    <row r="6087" spans="1:18">
      <c r="A6087" s="31"/>
      <c r="B6087" s="24"/>
      <c r="C6087" s="32"/>
      <c r="D6087" s="31"/>
      <c r="E6087" s="31"/>
      <c r="F6087" s="31"/>
      <c r="G6087" s="31"/>
      <c r="H6087" s="31"/>
      <c r="I6087" s="31"/>
      <c r="J6087" s="31"/>
      <c r="K6087" s="31"/>
      <c r="L6087" s="35"/>
      <c r="M6087" s="31"/>
      <c r="N6087" s="31"/>
      <c r="O6087" s="31"/>
      <c r="P6087" s="31"/>
      <c r="Q6087" s="31"/>
      <c r="R6087" s="31"/>
    </row>
    <row r="6088" spans="1:18">
      <c r="A6088" s="31"/>
      <c r="B6088" s="24"/>
      <c r="C6088" s="32"/>
      <c r="D6088" s="31"/>
      <c r="E6088" s="31"/>
      <c r="F6088" s="31"/>
      <c r="G6088" s="31"/>
      <c r="H6088" s="31"/>
      <c r="I6088" s="31"/>
      <c r="J6088" s="31"/>
      <c r="K6088" s="31"/>
      <c r="L6088" s="35"/>
      <c r="M6088" s="31"/>
      <c r="N6088" s="31"/>
      <c r="O6088" s="31"/>
      <c r="P6088" s="31"/>
      <c r="Q6088" s="31"/>
      <c r="R6088" s="31"/>
    </row>
    <row r="6089" spans="1:18">
      <c r="A6089" s="31"/>
      <c r="B6089" s="24"/>
      <c r="C6089" s="32"/>
      <c r="D6089" s="31"/>
      <c r="E6089" s="31"/>
      <c r="F6089" s="31"/>
      <c r="G6089" s="31"/>
      <c r="H6089" s="31"/>
      <c r="I6089" s="31"/>
      <c r="J6089" s="31"/>
      <c r="K6089" s="31"/>
      <c r="L6089" s="35"/>
      <c r="M6089" s="31"/>
      <c r="N6089" s="31"/>
      <c r="O6089" s="31"/>
      <c r="P6089" s="31"/>
      <c r="Q6089" s="31"/>
      <c r="R6089" s="31"/>
    </row>
    <row r="6090" spans="1:18">
      <c r="A6090" s="31"/>
      <c r="B6090" s="24"/>
      <c r="C6090" s="32"/>
      <c r="D6090" s="31"/>
      <c r="E6090" s="31"/>
      <c r="F6090" s="31"/>
      <c r="G6090" s="31"/>
      <c r="H6090" s="31"/>
      <c r="I6090" s="31"/>
      <c r="J6090" s="31"/>
      <c r="K6090" s="31"/>
      <c r="L6090" s="35"/>
      <c r="M6090" s="31"/>
      <c r="N6090" s="31"/>
      <c r="O6090" s="31"/>
      <c r="P6090" s="31"/>
      <c r="Q6090" s="31"/>
      <c r="R6090" s="31"/>
    </row>
    <row r="6091" spans="1:18">
      <c r="B6091" s="24"/>
      <c r="L6091" s="36"/>
    </row>
    <row r="6092" spans="1:18">
      <c r="A6092" s="31"/>
      <c r="B6092" s="24"/>
      <c r="C6092" s="32"/>
      <c r="D6092" s="31"/>
      <c r="E6092" s="31"/>
      <c r="F6092" s="31"/>
      <c r="G6092" s="31"/>
      <c r="H6092" s="31"/>
      <c r="I6092" s="31"/>
      <c r="J6092" s="31"/>
      <c r="K6092" s="31"/>
      <c r="L6092" s="35"/>
      <c r="M6092" s="31"/>
      <c r="N6092" s="31"/>
      <c r="O6092" s="31"/>
      <c r="P6092" s="31"/>
      <c r="Q6092" s="31"/>
      <c r="R6092" s="31"/>
    </row>
    <row r="6093" spans="1:18">
      <c r="A6093" s="31"/>
      <c r="B6093" s="24"/>
      <c r="C6093" s="32"/>
      <c r="D6093" s="31"/>
      <c r="E6093" s="31"/>
      <c r="F6093" s="31"/>
      <c r="G6093" s="31"/>
      <c r="H6093" s="31"/>
      <c r="I6093" s="31"/>
      <c r="J6093" s="31"/>
      <c r="K6093" s="31"/>
      <c r="L6093" s="35"/>
      <c r="M6093" s="31"/>
      <c r="N6093" s="31"/>
      <c r="O6093" s="31"/>
      <c r="P6093" s="31"/>
      <c r="Q6093" s="31"/>
      <c r="R6093" s="31"/>
    </row>
    <row r="6094" spans="1:18">
      <c r="A6094" s="31"/>
      <c r="B6094" s="24"/>
      <c r="C6094" s="32"/>
      <c r="D6094" s="31"/>
      <c r="E6094" s="31"/>
      <c r="F6094" s="31"/>
      <c r="G6094" s="31"/>
      <c r="H6094" s="31"/>
      <c r="I6094" s="31"/>
      <c r="J6094" s="31"/>
      <c r="K6094" s="31"/>
      <c r="L6094" s="35"/>
      <c r="M6094" s="31"/>
      <c r="N6094" s="31"/>
      <c r="O6094" s="31"/>
      <c r="P6094" s="31"/>
      <c r="Q6094" s="31"/>
      <c r="R6094" s="31"/>
    </row>
    <row r="6095" spans="1:18">
      <c r="A6095" s="31"/>
      <c r="B6095" s="24"/>
      <c r="C6095" s="32"/>
      <c r="D6095" s="31"/>
      <c r="E6095" s="31"/>
      <c r="F6095" s="31"/>
      <c r="G6095" s="31"/>
      <c r="H6095" s="31"/>
      <c r="I6095" s="31"/>
      <c r="J6095" s="31"/>
      <c r="K6095" s="31"/>
      <c r="L6095" s="35"/>
      <c r="M6095" s="31"/>
      <c r="N6095" s="31"/>
      <c r="O6095" s="31"/>
      <c r="P6095" s="31"/>
      <c r="Q6095" s="31"/>
      <c r="R6095" s="31"/>
    </row>
    <row r="6096" spans="1:18">
      <c r="A6096" s="31"/>
      <c r="B6096" s="24"/>
      <c r="C6096" s="32"/>
      <c r="D6096" s="31"/>
      <c r="E6096" s="31"/>
      <c r="F6096" s="31"/>
      <c r="G6096" s="31"/>
      <c r="H6096" s="31"/>
      <c r="I6096" s="31"/>
      <c r="J6096" s="31"/>
      <c r="K6096" s="31"/>
      <c r="L6096" s="35"/>
      <c r="M6096" s="31"/>
      <c r="N6096" s="31"/>
      <c r="O6096" s="31"/>
      <c r="P6096" s="31"/>
      <c r="Q6096" s="31"/>
      <c r="R6096" s="31"/>
    </row>
    <row r="6097" spans="1:18">
      <c r="A6097" s="31"/>
      <c r="B6097" s="24"/>
      <c r="C6097" s="32"/>
      <c r="D6097" s="31"/>
      <c r="E6097" s="31"/>
      <c r="F6097" s="31"/>
      <c r="G6097" s="31"/>
      <c r="H6097" s="31"/>
      <c r="I6097" s="31"/>
      <c r="J6097" s="31"/>
      <c r="K6097" s="31"/>
      <c r="L6097" s="35"/>
      <c r="M6097" s="31"/>
      <c r="N6097" s="31"/>
      <c r="O6097" s="31"/>
      <c r="P6097" s="31"/>
      <c r="Q6097" s="31"/>
      <c r="R6097" s="31"/>
    </row>
    <row r="6098" spans="1:18">
      <c r="A6098" s="31"/>
      <c r="B6098" s="24"/>
      <c r="C6098" s="32"/>
      <c r="D6098" s="31"/>
      <c r="E6098" s="31"/>
      <c r="F6098" s="31"/>
      <c r="G6098" s="31"/>
      <c r="H6098" s="31"/>
      <c r="I6098" s="31"/>
      <c r="J6098" s="31"/>
      <c r="K6098" s="31"/>
      <c r="L6098" s="35"/>
      <c r="M6098" s="31"/>
      <c r="N6098" s="31"/>
      <c r="O6098" s="31"/>
      <c r="P6098" s="31"/>
      <c r="Q6098" s="31"/>
      <c r="R6098" s="31"/>
    </row>
    <row r="6099" spans="1:18">
      <c r="A6099" s="31"/>
      <c r="B6099" s="24"/>
      <c r="C6099" s="32"/>
      <c r="D6099" s="31"/>
      <c r="E6099" s="31"/>
      <c r="F6099" s="31"/>
      <c r="G6099" s="31"/>
      <c r="H6099" s="31"/>
      <c r="I6099" s="31"/>
      <c r="J6099" s="31"/>
      <c r="K6099" s="31"/>
      <c r="L6099" s="35"/>
      <c r="M6099" s="31"/>
      <c r="N6099" s="31"/>
      <c r="O6099" s="31"/>
      <c r="P6099" s="31"/>
      <c r="Q6099" s="31"/>
      <c r="R6099" s="31"/>
    </row>
    <row r="6100" spans="1:18">
      <c r="A6100" s="31"/>
      <c r="B6100" s="24"/>
      <c r="C6100" s="32"/>
      <c r="D6100" s="31"/>
      <c r="E6100" s="31"/>
      <c r="F6100" s="31"/>
      <c r="G6100" s="31"/>
      <c r="H6100" s="31"/>
      <c r="I6100" s="31"/>
      <c r="J6100" s="31"/>
      <c r="K6100" s="31"/>
      <c r="L6100" s="35"/>
      <c r="M6100" s="31"/>
      <c r="N6100" s="31"/>
      <c r="O6100" s="31"/>
      <c r="P6100" s="31"/>
      <c r="Q6100" s="31"/>
      <c r="R6100" s="31"/>
    </row>
    <row r="6101" spans="1:18">
      <c r="A6101" s="31"/>
      <c r="B6101" s="24"/>
      <c r="C6101" s="32"/>
      <c r="D6101" s="31"/>
      <c r="E6101" s="31"/>
      <c r="F6101" s="31"/>
      <c r="G6101" s="31"/>
      <c r="H6101" s="31"/>
      <c r="I6101" s="31"/>
      <c r="J6101" s="31"/>
      <c r="K6101" s="31"/>
      <c r="L6101" s="35"/>
      <c r="M6101" s="31"/>
      <c r="N6101" s="31"/>
      <c r="O6101" s="31"/>
      <c r="P6101" s="31"/>
      <c r="Q6101" s="31"/>
      <c r="R6101" s="31"/>
    </row>
    <row r="6102" spans="1:18">
      <c r="A6102" s="31"/>
      <c r="B6102" s="24"/>
      <c r="C6102" s="32"/>
      <c r="D6102" s="31"/>
      <c r="E6102" s="31"/>
      <c r="F6102" s="31"/>
      <c r="G6102" s="31"/>
      <c r="H6102" s="31"/>
      <c r="I6102" s="31"/>
      <c r="J6102" s="31"/>
      <c r="K6102" s="31"/>
      <c r="L6102" s="35"/>
      <c r="M6102" s="31"/>
      <c r="N6102" s="31"/>
      <c r="O6102" s="31"/>
      <c r="P6102" s="31"/>
      <c r="Q6102" s="31"/>
      <c r="R6102" s="31"/>
    </row>
    <row r="6103" spans="1:18">
      <c r="A6103" s="31"/>
      <c r="B6103" s="24"/>
      <c r="C6103" s="32"/>
      <c r="D6103" s="31"/>
      <c r="E6103" s="31"/>
      <c r="F6103" s="31"/>
      <c r="G6103" s="31"/>
      <c r="H6103" s="31"/>
      <c r="I6103" s="31"/>
      <c r="J6103" s="31"/>
      <c r="K6103" s="31"/>
      <c r="L6103" s="35"/>
      <c r="M6103" s="31"/>
      <c r="N6103" s="31"/>
      <c r="O6103" s="31"/>
      <c r="P6103" s="31"/>
      <c r="Q6103" s="31"/>
      <c r="R6103" s="31"/>
    </row>
    <row r="6104" spans="1:18">
      <c r="A6104" s="31"/>
      <c r="B6104" s="24"/>
      <c r="C6104" s="32"/>
      <c r="D6104" s="31"/>
      <c r="E6104" s="31"/>
      <c r="F6104" s="31"/>
      <c r="G6104" s="31"/>
      <c r="H6104" s="31"/>
      <c r="I6104" s="31"/>
      <c r="J6104" s="31"/>
      <c r="K6104" s="31"/>
      <c r="L6104" s="35"/>
      <c r="M6104" s="31"/>
      <c r="N6104" s="31"/>
      <c r="O6104" s="31"/>
      <c r="P6104" s="31"/>
      <c r="Q6104" s="31"/>
      <c r="R6104" s="31"/>
    </row>
    <row r="6105" spans="1:18">
      <c r="A6105" s="31"/>
      <c r="B6105" s="24"/>
      <c r="C6105" s="32"/>
      <c r="D6105" s="31"/>
      <c r="E6105" s="31"/>
      <c r="F6105" s="31"/>
      <c r="G6105" s="31"/>
      <c r="H6105" s="31"/>
      <c r="I6105" s="31"/>
      <c r="J6105" s="31"/>
      <c r="K6105" s="31"/>
      <c r="L6105" s="35"/>
      <c r="M6105" s="31"/>
      <c r="N6105" s="31"/>
      <c r="O6105" s="31"/>
      <c r="P6105" s="31"/>
      <c r="Q6105" s="31"/>
      <c r="R6105" s="31"/>
    </row>
    <row r="6106" spans="1:18">
      <c r="A6106" s="31"/>
      <c r="B6106" s="24"/>
      <c r="C6106" s="32"/>
      <c r="D6106" s="31"/>
      <c r="E6106" s="31"/>
      <c r="F6106" s="31"/>
      <c r="G6106" s="31"/>
      <c r="H6106" s="31"/>
      <c r="I6106" s="31"/>
      <c r="J6106" s="31"/>
      <c r="K6106" s="31"/>
      <c r="L6106" s="35"/>
      <c r="M6106" s="31"/>
      <c r="N6106" s="31"/>
      <c r="O6106" s="31"/>
      <c r="P6106" s="31"/>
      <c r="Q6106" s="31"/>
      <c r="R6106" s="31"/>
    </row>
    <row r="6107" spans="1:18">
      <c r="A6107" s="31"/>
      <c r="B6107" s="24"/>
      <c r="C6107" s="32"/>
      <c r="D6107" s="31"/>
      <c r="E6107" s="31"/>
      <c r="F6107" s="31"/>
      <c r="G6107" s="31"/>
      <c r="H6107" s="31"/>
      <c r="I6107" s="31"/>
      <c r="J6107" s="31"/>
      <c r="K6107" s="31"/>
      <c r="L6107" s="35"/>
      <c r="M6107" s="31"/>
      <c r="N6107" s="31"/>
      <c r="O6107" s="31"/>
      <c r="P6107" s="31"/>
      <c r="Q6107" s="31"/>
      <c r="R6107" s="31"/>
    </row>
    <row r="6108" spans="1:18">
      <c r="A6108" s="31"/>
      <c r="B6108" s="24"/>
      <c r="C6108" s="32"/>
      <c r="D6108" s="31"/>
      <c r="E6108" s="31"/>
      <c r="F6108" s="31"/>
      <c r="G6108" s="31"/>
      <c r="H6108" s="31"/>
      <c r="I6108" s="31"/>
      <c r="J6108" s="31"/>
      <c r="K6108" s="31"/>
      <c r="L6108" s="35"/>
      <c r="M6108" s="31"/>
      <c r="N6108" s="31"/>
      <c r="O6108" s="31"/>
      <c r="P6108" s="31"/>
      <c r="Q6108" s="31"/>
      <c r="R6108" s="31"/>
    </row>
    <row r="6109" spans="1:18">
      <c r="B6109" s="24"/>
      <c r="L6109" s="36"/>
    </row>
    <row r="6110" spans="1:18">
      <c r="A6110" s="31"/>
      <c r="B6110" s="24"/>
      <c r="C6110" s="32"/>
      <c r="D6110" s="31"/>
      <c r="E6110" s="31"/>
      <c r="F6110" s="31"/>
      <c r="G6110" s="31"/>
      <c r="H6110" s="31"/>
      <c r="I6110" s="31"/>
      <c r="J6110" s="31"/>
      <c r="K6110" s="31"/>
      <c r="L6110" s="35"/>
      <c r="M6110" s="31"/>
      <c r="N6110" s="31"/>
      <c r="O6110" s="31"/>
      <c r="P6110" s="31"/>
      <c r="Q6110" s="31"/>
      <c r="R6110" s="31"/>
    </row>
    <row r="6111" spans="1:18">
      <c r="A6111" s="31"/>
      <c r="B6111" s="24"/>
      <c r="C6111" s="32"/>
      <c r="D6111" s="31"/>
      <c r="E6111" s="31"/>
      <c r="F6111" s="31"/>
      <c r="G6111" s="31"/>
      <c r="H6111" s="31"/>
      <c r="I6111" s="31"/>
      <c r="J6111" s="31"/>
      <c r="K6111" s="31"/>
      <c r="L6111" s="35"/>
      <c r="M6111" s="31"/>
      <c r="N6111" s="31"/>
      <c r="O6111" s="31"/>
      <c r="P6111" s="31"/>
      <c r="Q6111" s="31"/>
      <c r="R6111" s="31"/>
    </row>
    <row r="6112" spans="1:18">
      <c r="A6112" s="31"/>
      <c r="B6112" s="24"/>
      <c r="C6112" s="32"/>
      <c r="D6112" s="31"/>
      <c r="E6112" s="31"/>
      <c r="F6112" s="31"/>
      <c r="G6112" s="31"/>
      <c r="H6112" s="31"/>
      <c r="I6112" s="31"/>
      <c r="J6112" s="31"/>
      <c r="K6112" s="31"/>
      <c r="L6112" s="35"/>
      <c r="M6112" s="31"/>
      <c r="N6112" s="31"/>
      <c r="O6112" s="31"/>
      <c r="P6112" s="31"/>
      <c r="Q6112" s="31"/>
      <c r="R6112" s="31"/>
    </row>
    <row r="6113" spans="1:18">
      <c r="A6113" s="31"/>
      <c r="B6113" s="24"/>
      <c r="C6113" s="32"/>
      <c r="D6113" s="31"/>
      <c r="E6113" s="31"/>
      <c r="F6113" s="31"/>
      <c r="G6113" s="31"/>
      <c r="H6113" s="31"/>
      <c r="I6113" s="31"/>
      <c r="J6113" s="31"/>
      <c r="K6113" s="31"/>
      <c r="L6113" s="35"/>
      <c r="M6113" s="31"/>
      <c r="N6113" s="31"/>
      <c r="O6113" s="31"/>
      <c r="P6113" s="31"/>
      <c r="Q6113" s="31"/>
      <c r="R6113" s="31"/>
    </row>
    <row r="6114" spans="1:18">
      <c r="A6114" s="31"/>
      <c r="B6114" s="24"/>
      <c r="C6114" s="32"/>
      <c r="D6114" s="31"/>
      <c r="E6114" s="31"/>
      <c r="F6114" s="31"/>
      <c r="G6114" s="31"/>
      <c r="H6114" s="31"/>
      <c r="I6114" s="31"/>
      <c r="J6114" s="31"/>
      <c r="K6114" s="31"/>
      <c r="L6114" s="35"/>
      <c r="M6114" s="31"/>
      <c r="N6114" s="31"/>
      <c r="O6114" s="31"/>
      <c r="P6114" s="31"/>
      <c r="Q6114" s="31"/>
      <c r="R6114" s="31"/>
    </row>
    <row r="6115" spans="1:18">
      <c r="A6115" s="31"/>
      <c r="B6115" s="24"/>
      <c r="C6115" s="32"/>
      <c r="D6115" s="31"/>
      <c r="E6115" s="31"/>
      <c r="F6115" s="31"/>
      <c r="G6115" s="31"/>
      <c r="H6115" s="31"/>
      <c r="I6115" s="31"/>
      <c r="J6115" s="31"/>
      <c r="K6115" s="31"/>
      <c r="L6115" s="35"/>
      <c r="M6115" s="31"/>
      <c r="N6115" s="31"/>
      <c r="O6115" s="31"/>
      <c r="P6115" s="31"/>
      <c r="Q6115" s="31"/>
      <c r="R6115" s="31"/>
    </row>
    <row r="6116" spans="1:18">
      <c r="A6116" s="31"/>
      <c r="B6116" s="24"/>
      <c r="C6116" s="32"/>
      <c r="D6116" s="31"/>
      <c r="E6116" s="31"/>
      <c r="F6116" s="31"/>
      <c r="G6116" s="31"/>
      <c r="H6116" s="31"/>
      <c r="I6116" s="31"/>
      <c r="J6116" s="31"/>
      <c r="K6116" s="31"/>
      <c r="L6116" s="35"/>
      <c r="M6116" s="31"/>
      <c r="N6116" s="31"/>
      <c r="O6116" s="31"/>
      <c r="P6116" s="31"/>
      <c r="Q6116" s="31"/>
      <c r="R6116" s="31"/>
    </row>
    <row r="6117" spans="1:18">
      <c r="A6117" s="31"/>
      <c r="B6117" s="24"/>
      <c r="C6117" s="32"/>
      <c r="D6117" s="31"/>
      <c r="E6117" s="31"/>
      <c r="F6117" s="31"/>
      <c r="G6117" s="31"/>
      <c r="H6117" s="31"/>
      <c r="I6117" s="31"/>
      <c r="J6117" s="31"/>
      <c r="K6117" s="31"/>
      <c r="L6117" s="35"/>
      <c r="M6117" s="31"/>
      <c r="N6117" s="31"/>
      <c r="O6117" s="31"/>
      <c r="P6117" s="31"/>
      <c r="Q6117" s="31"/>
      <c r="R6117" s="31"/>
    </row>
    <row r="6118" spans="1:18">
      <c r="A6118" s="31"/>
      <c r="B6118" s="24"/>
      <c r="C6118" s="32"/>
      <c r="D6118" s="31"/>
      <c r="E6118" s="31"/>
      <c r="F6118" s="31"/>
      <c r="G6118" s="31"/>
      <c r="H6118" s="31"/>
      <c r="I6118" s="31"/>
      <c r="J6118" s="31"/>
      <c r="K6118" s="31"/>
      <c r="L6118" s="35"/>
      <c r="M6118" s="31"/>
      <c r="N6118" s="31"/>
      <c r="O6118" s="31"/>
      <c r="P6118" s="31"/>
      <c r="Q6118" s="31"/>
      <c r="R6118" s="31"/>
    </row>
    <row r="6119" spans="1:18">
      <c r="A6119" s="31"/>
      <c r="B6119" s="24"/>
      <c r="C6119" s="32"/>
      <c r="D6119" s="31"/>
      <c r="E6119" s="31"/>
      <c r="F6119" s="31"/>
      <c r="G6119" s="31"/>
      <c r="H6119" s="31"/>
      <c r="I6119" s="31"/>
      <c r="J6119" s="31"/>
      <c r="K6119" s="31"/>
      <c r="L6119" s="35"/>
      <c r="M6119" s="31"/>
      <c r="N6119" s="31"/>
      <c r="O6119" s="31"/>
      <c r="P6119" s="31"/>
      <c r="Q6119" s="31"/>
      <c r="R6119" s="31"/>
    </row>
    <row r="6120" spans="1:18">
      <c r="A6120" s="31"/>
      <c r="B6120" s="24"/>
      <c r="C6120" s="32"/>
      <c r="D6120" s="31"/>
      <c r="E6120" s="31"/>
      <c r="F6120" s="31"/>
      <c r="G6120" s="31"/>
      <c r="H6120" s="31"/>
      <c r="I6120" s="31"/>
      <c r="J6120" s="31"/>
      <c r="K6120" s="31"/>
      <c r="L6120" s="35"/>
      <c r="M6120" s="31"/>
      <c r="N6120" s="31"/>
      <c r="O6120" s="31"/>
      <c r="P6120" s="31"/>
      <c r="Q6120" s="31"/>
      <c r="R6120" s="31"/>
    </row>
    <row r="6121" spans="1:18">
      <c r="A6121" s="31"/>
      <c r="B6121" s="24"/>
      <c r="C6121" s="32"/>
      <c r="D6121" s="31"/>
      <c r="E6121" s="31"/>
      <c r="F6121" s="31"/>
      <c r="G6121" s="31"/>
      <c r="H6121" s="31"/>
      <c r="I6121" s="31"/>
      <c r="J6121" s="31"/>
      <c r="K6121" s="31"/>
      <c r="L6121" s="35"/>
      <c r="M6121" s="31"/>
      <c r="N6121" s="31"/>
      <c r="O6121" s="31"/>
      <c r="P6121" s="31"/>
      <c r="Q6121" s="31"/>
      <c r="R6121" s="31"/>
    </row>
    <row r="6122" spans="1:18">
      <c r="A6122" s="31"/>
      <c r="B6122" s="24"/>
      <c r="C6122" s="32"/>
      <c r="D6122" s="31"/>
      <c r="E6122" s="31"/>
      <c r="F6122" s="31"/>
      <c r="G6122" s="31"/>
      <c r="H6122" s="31"/>
      <c r="I6122" s="31"/>
      <c r="J6122" s="31"/>
      <c r="K6122" s="31"/>
      <c r="L6122" s="35"/>
      <c r="M6122" s="31"/>
      <c r="N6122" s="31"/>
      <c r="O6122" s="31"/>
      <c r="P6122" s="31"/>
      <c r="Q6122" s="31"/>
      <c r="R6122" s="31"/>
    </row>
    <row r="6123" spans="1:18">
      <c r="A6123" s="31"/>
      <c r="B6123" s="24"/>
      <c r="C6123" s="32"/>
      <c r="D6123" s="31"/>
      <c r="E6123" s="31"/>
      <c r="F6123" s="31"/>
      <c r="G6123" s="31"/>
      <c r="H6123" s="31"/>
      <c r="I6123" s="31"/>
      <c r="J6123" s="31"/>
      <c r="K6123" s="31"/>
      <c r="L6123" s="35"/>
      <c r="M6123" s="31"/>
      <c r="N6123" s="31"/>
      <c r="O6123" s="31"/>
      <c r="P6123" s="31"/>
      <c r="Q6123" s="31"/>
      <c r="R6123" s="31"/>
    </row>
    <row r="6124" spans="1:18">
      <c r="B6124" s="24"/>
      <c r="L6124" s="36"/>
    </row>
    <row r="6125" spans="1:18">
      <c r="A6125" s="31"/>
      <c r="B6125" s="24"/>
      <c r="C6125" s="32"/>
      <c r="D6125" s="31"/>
      <c r="E6125" s="31"/>
      <c r="F6125" s="31"/>
      <c r="G6125" s="31"/>
      <c r="H6125" s="31"/>
      <c r="I6125" s="31"/>
      <c r="J6125" s="31"/>
      <c r="K6125" s="31"/>
      <c r="L6125" s="35"/>
      <c r="M6125" s="31"/>
      <c r="N6125" s="31"/>
      <c r="O6125" s="31"/>
      <c r="P6125" s="31"/>
      <c r="Q6125" s="31"/>
      <c r="R6125" s="31"/>
    </row>
    <row r="6126" spans="1:18">
      <c r="A6126" s="31"/>
      <c r="B6126" s="24"/>
      <c r="C6126" s="32"/>
      <c r="D6126" s="31"/>
      <c r="E6126" s="31"/>
      <c r="F6126" s="31"/>
      <c r="G6126" s="31"/>
      <c r="H6126" s="31"/>
      <c r="I6126" s="31"/>
      <c r="J6126" s="31"/>
      <c r="K6126" s="31"/>
      <c r="L6126" s="35"/>
      <c r="M6126" s="31"/>
      <c r="N6126" s="31"/>
      <c r="O6126" s="31"/>
      <c r="P6126" s="31"/>
      <c r="Q6126" s="31"/>
      <c r="R6126" s="31"/>
    </row>
    <row r="6127" spans="1:18">
      <c r="A6127" s="31"/>
      <c r="B6127" s="24"/>
      <c r="C6127" s="32"/>
      <c r="D6127" s="31"/>
      <c r="E6127" s="31"/>
      <c r="F6127" s="31"/>
      <c r="G6127" s="31"/>
      <c r="H6127" s="31"/>
      <c r="I6127" s="31"/>
      <c r="J6127" s="31"/>
      <c r="K6127" s="31"/>
      <c r="L6127" s="35"/>
      <c r="M6127" s="31"/>
      <c r="N6127" s="31"/>
      <c r="O6127" s="31"/>
      <c r="P6127" s="31"/>
      <c r="Q6127" s="31"/>
      <c r="R6127" s="31"/>
    </row>
    <row r="6128" spans="1:18">
      <c r="A6128" s="31"/>
      <c r="B6128" s="24"/>
      <c r="C6128" s="32"/>
      <c r="D6128" s="31"/>
      <c r="E6128" s="31"/>
      <c r="F6128" s="31"/>
      <c r="G6128" s="31"/>
      <c r="H6128" s="31"/>
      <c r="I6128" s="31"/>
      <c r="J6128" s="31"/>
      <c r="K6128" s="31"/>
      <c r="L6128" s="35"/>
      <c r="M6128" s="31"/>
      <c r="N6128" s="31"/>
      <c r="O6128" s="31"/>
      <c r="P6128" s="31"/>
      <c r="Q6128" s="31"/>
      <c r="R6128" s="31"/>
    </row>
    <row r="6129" spans="1:18">
      <c r="A6129" s="31"/>
      <c r="B6129" s="24"/>
      <c r="C6129" s="32"/>
      <c r="D6129" s="31"/>
      <c r="E6129" s="31"/>
      <c r="F6129" s="31"/>
      <c r="G6129" s="31"/>
      <c r="H6129" s="31"/>
      <c r="I6129" s="31"/>
      <c r="J6129" s="31"/>
      <c r="K6129" s="31"/>
      <c r="L6129" s="35"/>
      <c r="M6129" s="31"/>
      <c r="N6129" s="31"/>
      <c r="O6129" s="31"/>
      <c r="P6129" s="31"/>
      <c r="Q6129" s="31"/>
      <c r="R6129" s="31"/>
    </row>
    <row r="6130" spans="1:18">
      <c r="A6130" s="31"/>
      <c r="B6130" s="24"/>
      <c r="C6130" s="32"/>
      <c r="D6130" s="31"/>
      <c r="E6130" s="31"/>
      <c r="F6130" s="31"/>
      <c r="G6130" s="31"/>
      <c r="H6130" s="31"/>
      <c r="I6130" s="31"/>
      <c r="J6130" s="31"/>
      <c r="K6130" s="31"/>
      <c r="L6130" s="35"/>
      <c r="M6130" s="31"/>
      <c r="N6130" s="31"/>
      <c r="O6130" s="31"/>
      <c r="P6130" s="31"/>
      <c r="Q6130" s="31"/>
      <c r="R6130" s="31"/>
    </row>
    <row r="6131" spans="1:18">
      <c r="A6131" s="31"/>
      <c r="B6131" s="24"/>
      <c r="C6131" s="32"/>
      <c r="D6131" s="31"/>
      <c r="E6131" s="31"/>
      <c r="F6131" s="31"/>
      <c r="G6131" s="31"/>
      <c r="H6131" s="31"/>
      <c r="I6131" s="31"/>
      <c r="J6131" s="31"/>
      <c r="K6131" s="31"/>
      <c r="L6131" s="35"/>
      <c r="M6131" s="31"/>
      <c r="N6131" s="31"/>
      <c r="O6131" s="31"/>
      <c r="P6131" s="31"/>
      <c r="Q6131" s="31"/>
      <c r="R6131" s="31"/>
    </row>
    <row r="6132" spans="1:18">
      <c r="A6132" s="31"/>
      <c r="B6132" s="24"/>
      <c r="C6132" s="32"/>
      <c r="D6132" s="31"/>
      <c r="E6132" s="31"/>
      <c r="F6132" s="31"/>
      <c r="G6132" s="31"/>
      <c r="H6132" s="31"/>
      <c r="I6132" s="31"/>
      <c r="J6132" s="31"/>
      <c r="K6132" s="31"/>
      <c r="L6132" s="35"/>
      <c r="M6132" s="31"/>
      <c r="N6132" s="31"/>
      <c r="O6132" s="31"/>
      <c r="P6132" s="31"/>
      <c r="Q6132" s="31"/>
      <c r="R6132" s="31"/>
    </row>
    <row r="6133" spans="1:18">
      <c r="A6133" s="31"/>
      <c r="B6133" s="24"/>
      <c r="C6133" s="32"/>
      <c r="D6133" s="31"/>
      <c r="E6133" s="31"/>
      <c r="F6133" s="31"/>
      <c r="G6133" s="31"/>
      <c r="H6133" s="31"/>
      <c r="I6133" s="31"/>
      <c r="J6133" s="31"/>
      <c r="K6133" s="31"/>
      <c r="L6133" s="35"/>
      <c r="M6133" s="31"/>
      <c r="N6133" s="31"/>
      <c r="O6133" s="31"/>
      <c r="P6133" s="31"/>
      <c r="Q6133" s="31"/>
      <c r="R6133" s="31"/>
    </row>
    <row r="6134" spans="1:18">
      <c r="A6134" s="31"/>
      <c r="B6134" s="24"/>
      <c r="C6134" s="32"/>
      <c r="D6134" s="31"/>
      <c r="E6134" s="31"/>
      <c r="F6134" s="31"/>
      <c r="G6134" s="31"/>
      <c r="H6134" s="31"/>
      <c r="I6134" s="31"/>
      <c r="J6134" s="31"/>
      <c r="K6134" s="31"/>
      <c r="L6134" s="35"/>
      <c r="M6134" s="31"/>
      <c r="N6134" s="31"/>
      <c r="O6134" s="31"/>
      <c r="P6134" s="31"/>
      <c r="Q6134" s="31"/>
      <c r="R6134" s="31"/>
    </row>
    <row r="6135" spans="1:18">
      <c r="A6135" s="31"/>
      <c r="B6135" s="24"/>
      <c r="C6135" s="32"/>
      <c r="D6135" s="31"/>
      <c r="E6135" s="31"/>
      <c r="F6135" s="31"/>
      <c r="G6135" s="31"/>
      <c r="H6135" s="31"/>
      <c r="I6135" s="31"/>
      <c r="J6135" s="31"/>
      <c r="K6135" s="31"/>
      <c r="L6135" s="35"/>
      <c r="M6135" s="31"/>
      <c r="N6135" s="31"/>
      <c r="O6135" s="31"/>
      <c r="P6135" s="31"/>
      <c r="Q6135" s="31"/>
      <c r="R6135" s="31"/>
    </row>
    <row r="6136" spans="1:18">
      <c r="B6136" s="24"/>
      <c r="L6136" s="36"/>
    </row>
    <row r="6137" spans="1:18">
      <c r="A6137" s="31"/>
      <c r="B6137" s="24"/>
      <c r="C6137" s="32"/>
      <c r="D6137" s="31"/>
      <c r="E6137" s="31"/>
      <c r="F6137" s="31"/>
      <c r="G6137" s="31"/>
      <c r="H6137" s="31"/>
      <c r="I6137" s="31"/>
      <c r="J6137" s="31"/>
      <c r="K6137" s="31"/>
      <c r="L6137" s="35"/>
      <c r="M6137" s="31"/>
      <c r="N6137" s="31"/>
      <c r="O6137" s="31"/>
      <c r="P6137" s="31"/>
      <c r="Q6137" s="31"/>
      <c r="R6137" s="31"/>
    </row>
    <row r="6138" spans="1:18">
      <c r="A6138" s="31"/>
      <c r="B6138" s="24"/>
      <c r="C6138" s="32"/>
      <c r="D6138" s="31"/>
      <c r="E6138" s="31"/>
      <c r="F6138" s="31"/>
      <c r="G6138" s="31"/>
      <c r="H6138" s="31"/>
      <c r="I6138" s="31"/>
      <c r="J6138" s="31"/>
      <c r="K6138" s="31"/>
      <c r="L6138" s="35"/>
      <c r="M6138" s="31"/>
      <c r="N6138" s="31"/>
      <c r="O6138" s="31"/>
      <c r="P6138" s="31"/>
      <c r="Q6138" s="31"/>
      <c r="R6138" s="31"/>
    </row>
    <row r="6139" spans="1:18">
      <c r="A6139" s="31"/>
      <c r="B6139" s="24"/>
      <c r="C6139" s="32"/>
      <c r="D6139" s="31"/>
      <c r="E6139" s="31"/>
      <c r="F6139" s="31"/>
      <c r="G6139" s="31"/>
      <c r="H6139" s="31"/>
      <c r="I6139" s="31"/>
      <c r="J6139" s="31"/>
      <c r="K6139" s="31"/>
      <c r="L6139" s="35"/>
      <c r="M6139" s="31"/>
      <c r="N6139" s="31"/>
      <c r="O6139" s="31"/>
      <c r="P6139" s="31"/>
      <c r="Q6139" s="31"/>
      <c r="R6139" s="31"/>
    </row>
    <row r="6140" spans="1:18">
      <c r="A6140" s="31"/>
      <c r="B6140" s="24"/>
      <c r="C6140" s="32"/>
      <c r="D6140" s="31"/>
      <c r="E6140" s="31"/>
      <c r="F6140" s="31"/>
      <c r="G6140" s="31"/>
      <c r="H6140" s="31"/>
      <c r="I6140" s="31"/>
      <c r="J6140" s="31"/>
      <c r="K6140" s="31"/>
      <c r="L6140" s="35"/>
      <c r="M6140" s="31"/>
      <c r="N6140" s="31"/>
      <c r="O6140" s="31"/>
      <c r="P6140" s="31"/>
      <c r="Q6140" s="31"/>
      <c r="R6140" s="31"/>
    </row>
    <row r="6141" spans="1:18">
      <c r="A6141" s="31"/>
      <c r="B6141" s="24"/>
      <c r="C6141" s="32"/>
      <c r="D6141" s="31"/>
      <c r="E6141" s="31"/>
      <c r="F6141" s="31"/>
      <c r="G6141" s="31"/>
      <c r="H6141" s="31"/>
      <c r="I6141" s="31"/>
      <c r="J6141" s="31"/>
      <c r="K6141" s="31"/>
      <c r="L6141" s="35"/>
      <c r="M6141" s="31"/>
      <c r="N6141" s="31"/>
      <c r="O6141" s="31"/>
      <c r="P6141" s="31"/>
      <c r="Q6141" s="31"/>
      <c r="R6141" s="31"/>
    </row>
    <row r="6142" spans="1:18">
      <c r="B6142" s="24"/>
      <c r="L6142" s="36"/>
    </row>
    <row r="6143" spans="1:18">
      <c r="A6143" s="31"/>
      <c r="B6143" s="24"/>
      <c r="C6143" s="32"/>
      <c r="D6143" s="31"/>
      <c r="E6143" s="31"/>
      <c r="F6143" s="31"/>
      <c r="G6143" s="31"/>
      <c r="H6143" s="31"/>
      <c r="I6143" s="31"/>
      <c r="J6143" s="31"/>
      <c r="K6143" s="31"/>
      <c r="L6143" s="35"/>
      <c r="M6143" s="31"/>
      <c r="N6143" s="31"/>
      <c r="O6143" s="31"/>
      <c r="P6143" s="31"/>
      <c r="Q6143" s="31"/>
      <c r="R6143" s="31"/>
    </row>
    <row r="6144" spans="1:18">
      <c r="A6144" s="31"/>
      <c r="B6144" s="24"/>
      <c r="C6144" s="32"/>
      <c r="D6144" s="31"/>
      <c r="E6144" s="31"/>
      <c r="F6144" s="31"/>
      <c r="G6144" s="31"/>
      <c r="H6144" s="31"/>
      <c r="I6144" s="31"/>
      <c r="J6144" s="31"/>
      <c r="K6144" s="31"/>
      <c r="L6144" s="35"/>
      <c r="M6144" s="31"/>
      <c r="N6144" s="31"/>
      <c r="O6144" s="31"/>
      <c r="P6144" s="31"/>
      <c r="Q6144" s="31"/>
      <c r="R6144" s="31"/>
    </row>
    <row r="6145" spans="1:18">
      <c r="A6145" s="31"/>
      <c r="B6145" s="24"/>
      <c r="C6145" s="32"/>
      <c r="D6145" s="31"/>
      <c r="E6145" s="31"/>
      <c r="F6145" s="31"/>
      <c r="G6145" s="31"/>
      <c r="H6145" s="31"/>
      <c r="I6145" s="31"/>
      <c r="J6145" s="31"/>
      <c r="K6145" s="31"/>
      <c r="L6145" s="35"/>
      <c r="M6145" s="31"/>
      <c r="N6145" s="31"/>
      <c r="O6145" s="31"/>
      <c r="P6145" s="31"/>
      <c r="Q6145" s="31"/>
      <c r="R6145" s="31"/>
    </row>
    <row r="6146" spans="1:18">
      <c r="A6146" s="31"/>
      <c r="B6146" s="24"/>
      <c r="C6146" s="32"/>
      <c r="D6146" s="31"/>
      <c r="E6146" s="31"/>
      <c r="F6146" s="31"/>
      <c r="G6146" s="31"/>
      <c r="H6146" s="31"/>
      <c r="I6146" s="31"/>
      <c r="J6146" s="31"/>
      <c r="K6146" s="31"/>
      <c r="L6146" s="35"/>
      <c r="M6146" s="31"/>
      <c r="N6146" s="31"/>
      <c r="O6146" s="31"/>
      <c r="P6146" s="31"/>
      <c r="Q6146" s="31"/>
      <c r="R6146" s="31"/>
    </row>
    <row r="6147" spans="1:18">
      <c r="A6147" s="31"/>
      <c r="B6147" s="24"/>
      <c r="C6147" s="32"/>
      <c r="D6147" s="31"/>
      <c r="E6147" s="31"/>
      <c r="F6147" s="31"/>
      <c r="G6147" s="31"/>
      <c r="H6147" s="31"/>
      <c r="I6147" s="31"/>
      <c r="J6147" s="31"/>
      <c r="K6147" s="31"/>
      <c r="L6147" s="35"/>
      <c r="M6147" s="31"/>
      <c r="N6147" s="31"/>
      <c r="O6147" s="31"/>
      <c r="P6147" s="31"/>
      <c r="Q6147" s="31"/>
      <c r="R6147" s="31"/>
    </row>
    <row r="6148" spans="1:18">
      <c r="A6148" s="31"/>
      <c r="B6148" s="24"/>
      <c r="C6148" s="32"/>
      <c r="D6148" s="31"/>
      <c r="E6148" s="31"/>
      <c r="F6148" s="31"/>
      <c r="G6148" s="31"/>
      <c r="H6148" s="31"/>
      <c r="I6148" s="31"/>
      <c r="J6148" s="31"/>
      <c r="K6148" s="31"/>
      <c r="L6148" s="35"/>
      <c r="M6148" s="31"/>
      <c r="N6148" s="31"/>
      <c r="O6148" s="31"/>
      <c r="P6148" s="31"/>
      <c r="Q6148" s="31"/>
      <c r="R6148" s="31"/>
    </row>
    <row r="6149" spans="1:18">
      <c r="B6149" s="24"/>
      <c r="L6149" s="36"/>
    </row>
    <row r="6150" spans="1:18">
      <c r="B6150" s="24"/>
      <c r="L6150" s="36"/>
    </row>
    <row r="6151" spans="1:18">
      <c r="A6151" s="31"/>
      <c r="B6151" s="24"/>
      <c r="C6151" s="32"/>
      <c r="D6151" s="31"/>
      <c r="E6151" s="31"/>
      <c r="F6151" s="31"/>
      <c r="G6151" s="31"/>
      <c r="H6151" s="31"/>
      <c r="I6151" s="31"/>
      <c r="J6151" s="31"/>
      <c r="K6151" s="31"/>
      <c r="L6151" s="35"/>
      <c r="M6151" s="31"/>
      <c r="N6151" s="31"/>
      <c r="O6151" s="31"/>
      <c r="P6151" s="31"/>
      <c r="Q6151" s="31"/>
      <c r="R6151" s="31"/>
    </row>
    <row r="6152" spans="1:18">
      <c r="B6152" s="24"/>
      <c r="L6152" s="36"/>
    </row>
    <row r="6153" spans="1:18">
      <c r="A6153" s="31"/>
      <c r="B6153" s="24"/>
      <c r="C6153" s="32"/>
      <c r="D6153" s="31"/>
      <c r="E6153" s="31"/>
      <c r="F6153" s="31"/>
      <c r="G6153" s="31"/>
      <c r="H6153" s="31"/>
      <c r="I6153" s="31"/>
      <c r="J6153" s="31"/>
      <c r="K6153" s="31"/>
      <c r="L6153" s="35"/>
      <c r="M6153" s="31"/>
      <c r="N6153" s="31"/>
      <c r="O6153" s="31"/>
      <c r="P6153" s="31"/>
      <c r="Q6153" s="31"/>
      <c r="R6153" s="31"/>
    </row>
    <row r="6154" spans="1:18">
      <c r="A6154" s="31"/>
      <c r="B6154" s="24"/>
      <c r="C6154" s="32"/>
      <c r="D6154" s="31"/>
      <c r="E6154" s="31"/>
      <c r="F6154" s="31"/>
      <c r="G6154" s="31"/>
      <c r="H6154" s="31"/>
      <c r="I6154" s="31"/>
      <c r="J6154" s="31"/>
      <c r="K6154" s="31"/>
      <c r="L6154" s="35"/>
      <c r="M6154" s="31"/>
      <c r="N6154" s="31"/>
      <c r="O6154" s="31"/>
      <c r="P6154" s="31"/>
      <c r="Q6154" s="31"/>
      <c r="R6154" s="31"/>
    </row>
    <row r="6155" spans="1:18">
      <c r="A6155" s="31"/>
      <c r="B6155" s="24"/>
      <c r="C6155" s="32"/>
      <c r="D6155" s="31"/>
      <c r="E6155" s="31"/>
      <c r="F6155" s="31"/>
      <c r="G6155" s="31"/>
      <c r="H6155" s="31"/>
      <c r="I6155" s="31"/>
      <c r="J6155" s="31"/>
      <c r="K6155" s="31"/>
      <c r="L6155" s="35"/>
      <c r="M6155" s="31"/>
      <c r="N6155" s="31"/>
      <c r="O6155" s="31"/>
      <c r="P6155" s="31"/>
      <c r="Q6155" s="31"/>
      <c r="R6155" s="31"/>
    </row>
    <row r="6156" spans="1:18">
      <c r="B6156" s="24"/>
      <c r="L6156" s="36"/>
    </row>
    <row r="6157" spans="1:18">
      <c r="B6157" s="24"/>
      <c r="L6157" s="36"/>
    </row>
    <row r="6158" spans="1:18">
      <c r="A6158" s="31"/>
      <c r="B6158" s="24"/>
      <c r="C6158" s="32"/>
      <c r="D6158" s="31"/>
      <c r="E6158" s="31"/>
      <c r="F6158" s="31"/>
      <c r="G6158" s="31"/>
      <c r="H6158" s="31"/>
      <c r="I6158" s="31"/>
      <c r="J6158" s="31"/>
      <c r="K6158" s="31"/>
      <c r="L6158" s="35"/>
      <c r="M6158" s="31"/>
      <c r="N6158" s="31"/>
      <c r="O6158" s="31"/>
      <c r="P6158" s="31"/>
      <c r="Q6158" s="31"/>
      <c r="R6158" s="31"/>
    </row>
    <row r="6159" spans="1:18">
      <c r="A6159" s="31"/>
      <c r="B6159" s="24"/>
      <c r="C6159" s="32"/>
      <c r="D6159" s="31"/>
      <c r="E6159" s="31"/>
      <c r="F6159" s="31"/>
      <c r="G6159" s="31"/>
      <c r="H6159" s="31"/>
      <c r="I6159" s="31"/>
      <c r="J6159" s="31"/>
      <c r="K6159" s="31"/>
      <c r="L6159" s="35"/>
      <c r="M6159" s="31"/>
      <c r="N6159" s="31"/>
      <c r="O6159" s="31"/>
      <c r="P6159" s="31"/>
      <c r="Q6159" s="31"/>
      <c r="R6159" s="31"/>
    </row>
    <row r="6160" spans="1:18">
      <c r="A6160" s="31"/>
      <c r="B6160" s="24"/>
      <c r="C6160" s="32"/>
      <c r="D6160" s="31"/>
      <c r="E6160" s="31"/>
      <c r="F6160" s="31"/>
      <c r="G6160" s="31"/>
      <c r="H6160" s="31"/>
      <c r="I6160" s="31"/>
      <c r="J6160" s="31"/>
      <c r="K6160" s="31"/>
      <c r="L6160" s="35"/>
      <c r="M6160" s="31"/>
      <c r="N6160" s="31"/>
      <c r="O6160" s="31"/>
      <c r="P6160" s="31"/>
      <c r="Q6160" s="31"/>
      <c r="R6160" s="31"/>
    </row>
    <row r="6161" spans="1:18">
      <c r="A6161" s="31"/>
      <c r="B6161" s="24"/>
      <c r="C6161" s="32"/>
      <c r="D6161" s="31"/>
      <c r="E6161" s="31"/>
      <c r="F6161" s="31"/>
      <c r="G6161" s="31"/>
      <c r="H6161" s="31"/>
      <c r="I6161" s="31"/>
      <c r="J6161" s="31"/>
      <c r="K6161" s="31"/>
      <c r="L6161" s="35"/>
      <c r="M6161" s="31"/>
      <c r="N6161" s="31"/>
      <c r="O6161" s="31"/>
      <c r="P6161" s="31"/>
      <c r="Q6161" s="31"/>
      <c r="R6161" s="31"/>
    </row>
    <row r="6162" spans="1:18">
      <c r="A6162" s="31"/>
      <c r="B6162" s="24"/>
      <c r="C6162" s="32"/>
      <c r="D6162" s="31"/>
      <c r="E6162" s="31"/>
      <c r="F6162" s="31"/>
      <c r="G6162" s="31"/>
      <c r="H6162" s="31"/>
      <c r="I6162" s="31"/>
      <c r="J6162" s="31"/>
      <c r="K6162" s="31"/>
      <c r="L6162" s="35"/>
      <c r="M6162" s="31"/>
      <c r="N6162" s="31"/>
      <c r="O6162" s="31"/>
      <c r="P6162" s="31"/>
      <c r="Q6162" s="31"/>
      <c r="R6162" s="31"/>
    </row>
    <row r="6163" spans="1:18">
      <c r="A6163" s="31"/>
      <c r="B6163" s="24"/>
      <c r="C6163" s="32"/>
      <c r="D6163" s="31"/>
      <c r="E6163" s="31"/>
      <c r="F6163" s="31"/>
      <c r="G6163" s="31"/>
      <c r="H6163" s="31"/>
      <c r="I6163" s="31"/>
      <c r="J6163" s="31"/>
      <c r="K6163" s="31"/>
      <c r="L6163" s="35"/>
      <c r="M6163" s="31"/>
      <c r="N6163" s="31"/>
      <c r="O6163" s="31"/>
      <c r="P6163" s="31"/>
      <c r="Q6163" s="31"/>
      <c r="R6163" s="31"/>
    </row>
    <row r="6164" spans="1:18">
      <c r="A6164" s="31"/>
      <c r="B6164" s="24"/>
      <c r="C6164" s="32"/>
      <c r="D6164" s="31"/>
      <c r="E6164" s="31"/>
      <c r="F6164" s="31"/>
      <c r="G6164" s="31"/>
      <c r="H6164" s="31"/>
      <c r="I6164" s="31"/>
      <c r="J6164" s="31"/>
      <c r="K6164" s="31"/>
      <c r="L6164" s="35"/>
      <c r="M6164" s="31"/>
      <c r="N6164" s="31"/>
      <c r="O6164" s="31"/>
      <c r="P6164" s="31"/>
      <c r="Q6164" s="31"/>
      <c r="R6164" s="31"/>
    </row>
    <row r="6165" spans="1:18">
      <c r="B6165" s="24"/>
      <c r="L6165" s="36"/>
    </row>
    <row r="6166" spans="1:18">
      <c r="B6166" s="24"/>
      <c r="L6166" s="36"/>
    </row>
    <row r="6167" spans="1:18">
      <c r="A6167" s="31"/>
      <c r="B6167" s="24"/>
      <c r="C6167" s="32"/>
      <c r="D6167" s="31"/>
      <c r="E6167" s="31"/>
      <c r="F6167" s="31"/>
      <c r="G6167" s="31"/>
      <c r="H6167" s="31"/>
      <c r="I6167" s="31"/>
      <c r="J6167" s="31"/>
      <c r="K6167" s="31"/>
      <c r="L6167" s="35"/>
      <c r="M6167" s="31"/>
      <c r="N6167" s="31"/>
      <c r="O6167" s="31"/>
      <c r="P6167" s="31"/>
      <c r="Q6167" s="31"/>
      <c r="R6167" s="31"/>
    </row>
    <row r="6168" spans="1:18">
      <c r="B6168" s="24"/>
      <c r="L6168" s="36"/>
    </row>
    <row r="6169" spans="1:18">
      <c r="A6169" s="31"/>
      <c r="B6169" s="24"/>
      <c r="C6169" s="32"/>
      <c r="D6169" s="31"/>
      <c r="E6169" s="31"/>
      <c r="F6169" s="31"/>
      <c r="G6169" s="31"/>
      <c r="H6169" s="31"/>
      <c r="I6169" s="31"/>
      <c r="J6169" s="31"/>
      <c r="K6169" s="31"/>
      <c r="L6169" s="35"/>
      <c r="M6169" s="31"/>
      <c r="N6169" s="31"/>
      <c r="O6169" s="31"/>
      <c r="P6169" s="31"/>
      <c r="Q6169" s="31"/>
      <c r="R6169" s="31"/>
    </row>
    <row r="6170" spans="1:18">
      <c r="A6170" s="31"/>
      <c r="B6170" s="24"/>
      <c r="C6170" s="32"/>
      <c r="D6170" s="31"/>
      <c r="E6170" s="31"/>
      <c r="F6170" s="31"/>
      <c r="G6170" s="31"/>
      <c r="H6170" s="31"/>
      <c r="I6170" s="31"/>
      <c r="J6170" s="31"/>
      <c r="K6170" s="31"/>
      <c r="L6170" s="35"/>
      <c r="M6170" s="31"/>
      <c r="N6170" s="31"/>
      <c r="O6170" s="31"/>
      <c r="P6170" s="31"/>
      <c r="Q6170" s="31"/>
      <c r="R6170" s="31"/>
    </row>
    <row r="6171" spans="1:18">
      <c r="A6171" s="31"/>
      <c r="B6171" s="24"/>
      <c r="C6171" s="32"/>
      <c r="D6171" s="31"/>
      <c r="E6171" s="31"/>
      <c r="F6171" s="31"/>
      <c r="G6171" s="31"/>
      <c r="H6171" s="31"/>
      <c r="I6171" s="31"/>
      <c r="J6171" s="31"/>
      <c r="K6171" s="31"/>
      <c r="L6171" s="35"/>
      <c r="M6171" s="31"/>
      <c r="N6171" s="31"/>
      <c r="O6171" s="31"/>
      <c r="P6171" s="31"/>
      <c r="Q6171" s="31"/>
      <c r="R6171" s="31"/>
    </row>
    <row r="6172" spans="1:18">
      <c r="A6172" s="31"/>
      <c r="B6172" s="24"/>
      <c r="C6172" s="32"/>
      <c r="D6172" s="31"/>
      <c r="E6172" s="31"/>
      <c r="F6172" s="31"/>
      <c r="G6172" s="31"/>
      <c r="H6172" s="31"/>
      <c r="I6172" s="31"/>
      <c r="J6172" s="31"/>
      <c r="K6172" s="31"/>
      <c r="L6172" s="35"/>
      <c r="M6172" s="31"/>
      <c r="N6172" s="31"/>
      <c r="O6172" s="31"/>
      <c r="P6172" s="31"/>
      <c r="Q6172" s="31"/>
      <c r="R6172" s="31"/>
    </row>
    <row r="6173" spans="1:18">
      <c r="A6173" s="31"/>
      <c r="B6173" s="24"/>
      <c r="C6173" s="32"/>
      <c r="D6173" s="31"/>
      <c r="E6173" s="31"/>
      <c r="F6173" s="31"/>
      <c r="G6173" s="31"/>
      <c r="H6173" s="31"/>
      <c r="I6173" s="31"/>
      <c r="J6173" s="31"/>
      <c r="K6173" s="31"/>
      <c r="L6173" s="35"/>
      <c r="M6173" s="31"/>
      <c r="N6173" s="31"/>
      <c r="O6173" s="31"/>
      <c r="P6173" s="31"/>
      <c r="Q6173" s="31"/>
      <c r="R6173" s="31"/>
    </row>
    <row r="6174" spans="1:18">
      <c r="A6174" s="31"/>
      <c r="B6174" s="24"/>
      <c r="C6174" s="32"/>
      <c r="D6174" s="31"/>
      <c r="E6174" s="31"/>
      <c r="F6174" s="31"/>
      <c r="G6174" s="31"/>
      <c r="H6174" s="31"/>
      <c r="I6174" s="31"/>
      <c r="J6174" s="31"/>
      <c r="K6174" s="31"/>
      <c r="L6174" s="35"/>
      <c r="M6174" s="31"/>
      <c r="N6174" s="31"/>
      <c r="O6174" s="31"/>
      <c r="P6174" s="31"/>
      <c r="Q6174" s="31"/>
      <c r="R6174" s="31"/>
    </row>
    <row r="6175" spans="1:18">
      <c r="A6175" s="31"/>
      <c r="B6175" s="24"/>
      <c r="C6175" s="32"/>
      <c r="D6175" s="31"/>
      <c r="E6175" s="31"/>
      <c r="F6175" s="31"/>
      <c r="G6175" s="31"/>
      <c r="H6175" s="31"/>
      <c r="I6175" s="31"/>
      <c r="J6175" s="31"/>
      <c r="K6175" s="31"/>
      <c r="L6175" s="35"/>
      <c r="M6175" s="31"/>
      <c r="N6175" s="31"/>
      <c r="O6175" s="31"/>
      <c r="P6175" s="31"/>
      <c r="Q6175" s="31"/>
      <c r="R6175" s="31"/>
    </row>
    <row r="6176" spans="1:18">
      <c r="A6176" s="31"/>
      <c r="B6176" s="24"/>
      <c r="C6176" s="32"/>
      <c r="D6176" s="31"/>
      <c r="E6176" s="31"/>
      <c r="F6176" s="31"/>
      <c r="G6176" s="31"/>
      <c r="H6176" s="31"/>
      <c r="I6176" s="31"/>
      <c r="J6176" s="31"/>
      <c r="K6176" s="31"/>
      <c r="L6176" s="35"/>
      <c r="M6176" s="31"/>
      <c r="N6176" s="31"/>
      <c r="O6176" s="31"/>
      <c r="P6176" s="31"/>
      <c r="Q6176" s="31"/>
      <c r="R6176" s="31"/>
    </row>
    <row r="6177" spans="1:18">
      <c r="A6177" s="31"/>
      <c r="B6177" s="24"/>
      <c r="C6177" s="32"/>
      <c r="D6177" s="31"/>
      <c r="E6177" s="31"/>
      <c r="F6177" s="31"/>
      <c r="G6177" s="31"/>
      <c r="H6177" s="31"/>
      <c r="I6177" s="31"/>
      <c r="J6177" s="31"/>
      <c r="K6177" s="31"/>
      <c r="L6177" s="35"/>
      <c r="M6177" s="31"/>
      <c r="N6177" s="31"/>
      <c r="O6177" s="31"/>
      <c r="P6177" s="31"/>
      <c r="Q6177" s="31"/>
      <c r="R6177" s="31"/>
    </row>
    <row r="6178" spans="1:18">
      <c r="A6178" s="31"/>
      <c r="B6178" s="24"/>
      <c r="C6178" s="32"/>
      <c r="D6178" s="31"/>
      <c r="E6178" s="31"/>
      <c r="F6178" s="31"/>
      <c r="G6178" s="31"/>
      <c r="H6178" s="31"/>
      <c r="I6178" s="31"/>
      <c r="J6178" s="31"/>
      <c r="K6178" s="31"/>
      <c r="L6178" s="35"/>
      <c r="M6178" s="31"/>
      <c r="N6178" s="31"/>
      <c r="O6178" s="31"/>
      <c r="P6178" s="31"/>
      <c r="Q6178" s="31"/>
      <c r="R6178" s="31"/>
    </row>
    <row r="6179" spans="1:18">
      <c r="A6179" s="31"/>
      <c r="B6179" s="24"/>
      <c r="C6179" s="32"/>
      <c r="D6179" s="31"/>
      <c r="E6179" s="31"/>
      <c r="F6179" s="31"/>
      <c r="G6179" s="31"/>
      <c r="H6179" s="31"/>
      <c r="I6179" s="31"/>
      <c r="J6179" s="31"/>
      <c r="K6179" s="31"/>
      <c r="L6179" s="35"/>
      <c r="M6179" s="31"/>
      <c r="N6179" s="31"/>
      <c r="O6179" s="31"/>
      <c r="P6179" s="31"/>
      <c r="Q6179" s="31"/>
      <c r="R6179" s="31"/>
    </row>
    <row r="6180" spans="1:18">
      <c r="A6180" s="31"/>
      <c r="B6180" s="24"/>
      <c r="C6180" s="32"/>
      <c r="D6180" s="31"/>
      <c r="E6180" s="31"/>
      <c r="F6180" s="31"/>
      <c r="G6180" s="31"/>
      <c r="H6180" s="31"/>
      <c r="I6180" s="31"/>
      <c r="J6180" s="31"/>
      <c r="K6180" s="31"/>
      <c r="L6180" s="35"/>
      <c r="M6180" s="31"/>
      <c r="N6180" s="31"/>
      <c r="O6180" s="31"/>
      <c r="P6180" s="31"/>
      <c r="Q6180" s="31"/>
      <c r="R6180" s="31"/>
    </row>
    <row r="6181" spans="1:18">
      <c r="A6181" s="31"/>
      <c r="B6181" s="24"/>
      <c r="C6181" s="32"/>
      <c r="D6181" s="31"/>
      <c r="E6181" s="31"/>
      <c r="F6181" s="31"/>
      <c r="G6181" s="31"/>
      <c r="H6181" s="31"/>
      <c r="I6181" s="31"/>
      <c r="J6181" s="31"/>
      <c r="K6181" s="31"/>
      <c r="L6181" s="35"/>
      <c r="M6181" s="31"/>
      <c r="N6181" s="31"/>
      <c r="O6181" s="31"/>
      <c r="P6181" s="31"/>
      <c r="Q6181" s="31"/>
      <c r="R6181" s="31"/>
    </row>
    <row r="6182" spans="1:18">
      <c r="A6182" s="31"/>
      <c r="B6182" s="24"/>
      <c r="C6182" s="32"/>
      <c r="D6182" s="31"/>
      <c r="E6182" s="31"/>
      <c r="F6182" s="31"/>
      <c r="G6182" s="31"/>
      <c r="H6182" s="31"/>
      <c r="I6182" s="31"/>
      <c r="J6182" s="31"/>
      <c r="K6182" s="31"/>
      <c r="L6182" s="35"/>
      <c r="M6182" s="31"/>
      <c r="N6182" s="31"/>
      <c r="O6182" s="31"/>
      <c r="P6182" s="31"/>
      <c r="Q6182" s="31"/>
      <c r="R6182" s="31"/>
    </row>
    <row r="6183" spans="1:18">
      <c r="A6183" s="31"/>
      <c r="B6183" s="24"/>
      <c r="C6183" s="32"/>
      <c r="D6183" s="31"/>
      <c r="E6183" s="31"/>
      <c r="F6183" s="31"/>
      <c r="G6183" s="31"/>
      <c r="H6183" s="31"/>
      <c r="I6183" s="31"/>
      <c r="J6183" s="31"/>
      <c r="K6183" s="31"/>
      <c r="L6183" s="35"/>
      <c r="M6183" s="31"/>
      <c r="N6183" s="31"/>
      <c r="O6183" s="31"/>
      <c r="P6183" s="31"/>
      <c r="Q6183" s="31"/>
      <c r="R6183" s="31"/>
    </row>
    <row r="6184" spans="1:18">
      <c r="A6184" s="31"/>
      <c r="B6184" s="24"/>
      <c r="C6184" s="32"/>
      <c r="D6184" s="31"/>
      <c r="E6184" s="31"/>
      <c r="F6184" s="31"/>
      <c r="G6184" s="31"/>
      <c r="H6184" s="31"/>
      <c r="I6184" s="31"/>
      <c r="J6184" s="31"/>
      <c r="K6184" s="31"/>
      <c r="L6184" s="35"/>
      <c r="M6184" s="31"/>
      <c r="N6184" s="31"/>
      <c r="O6184" s="31"/>
      <c r="P6184" s="31"/>
      <c r="Q6184" s="31"/>
      <c r="R6184" s="31"/>
    </row>
    <row r="6185" spans="1:18">
      <c r="A6185" s="31"/>
      <c r="B6185" s="24"/>
      <c r="C6185" s="32"/>
      <c r="D6185" s="31"/>
      <c r="E6185" s="31"/>
      <c r="F6185" s="31"/>
      <c r="G6185" s="31"/>
      <c r="H6185" s="31"/>
      <c r="I6185" s="31"/>
      <c r="J6185" s="31"/>
      <c r="K6185" s="31"/>
      <c r="L6185" s="35"/>
      <c r="M6185" s="31"/>
      <c r="N6185" s="31"/>
      <c r="O6185" s="31"/>
      <c r="P6185" s="31"/>
      <c r="Q6185" s="31"/>
      <c r="R6185" s="31"/>
    </row>
    <row r="6186" spans="1:18">
      <c r="B6186" s="24"/>
      <c r="L6186" s="36"/>
    </row>
    <row r="6187" spans="1:18">
      <c r="A6187" s="31"/>
      <c r="B6187" s="24"/>
      <c r="C6187" s="32"/>
      <c r="D6187" s="31"/>
      <c r="E6187" s="31"/>
      <c r="F6187" s="31"/>
      <c r="G6187" s="31"/>
      <c r="H6187" s="31"/>
      <c r="I6187" s="31"/>
      <c r="J6187" s="31"/>
      <c r="K6187" s="31"/>
      <c r="L6187" s="35"/>
      <c r="M6187" s="31"/>
      <c r="N6187" s="31"/>
      <c r="O6187" s="31"/>
      <c r="P6187" s="31"/>
      <c r="Q6187" s="31"/>
      <c r="R6187" s="31"/>
    </row>
    <row r="6188" spans="1:18">
      <c r="A6188" s="31"/>
      <c r="B6188" s="24"/>
      <c r="C6188" s="32"/>
      <c r="D6188" s="31"/>
      <c r="E6188" s="31"/>
      <c r="F6188" s="31"/>
      <c r="G6188" s="31"/>
      <c r="H6188" s="31"/>
      <c r="I6188" s="31"/>
      <c r="J6188" s="31"/>
      <c r="K6188" s="31"/>
      <c r="L6188" s="35"/>
      <c r="M6188" s="31"/>
      <c r="N6188" s="31"/>
      <c r="O6188" s="31"/>
      <c r="P6188" s="31"/>
      <c r="Q6188" s="31"/>
      <c r="R6188" s="31"/>
    </row>
    <row r="6189" spans="1:18">
      <c r="A6189" s="31"/>
      <c r="B6189" s="24"/>
      <c r="C6189" s="32"/>
      <c r="D6189" s="31"/>
      <c r="E6189" s="31"/>
      <c r="F6189" s="31"/>
      <c r="G6189" s="31"/>
      <c r="H6189" s="31"/>
      <c r="I6189" s="31"/>
      <c r="J6189" s="31"/>
      <c r="K6189" s="31"/>
      <c r="L6189" s="35"/>
      <c r="M6189" s="31"/>
      <c r="N6189" s="31"/>
      <c r="O6189" s="31"/>
      <c r="P6189" s="31"/>
      <c r="Q6189" s="31"/>
      <c r="R6189" s="31"/>
    </row>
    <row r="6190" spans="1:18">
      <c r="A6190" s="31"/>
      <c r="B6190" s="24"/>
      <c r="C6190" s="32"/>
      <c r="D6190" s="31"/>
      <c r="E6190" s="31"/>
      <c r="F6190" s="31"/>
      <c r="G6190" s="31"/>
      <c r="H6190" s="31"/>
      <c r="I6190" s="31"/>
      <c r="J6190" s="31"/>
      <c r="K6190" s="31"/>
      <c r="L6190" s="35"/>
      <c r="M6190" s="31"/>
      <c r="N6190" s="31"/>
      <c r="O6190" s="31"/>
      <c r="P6190" s="31"/>
      <c r="Q6190" s="31"/>
      <c r="R6190" s="31"/>
    </row>
    <row r="6191" spans="1:18">
      <c r="A6191" s="31"/>
      <c r="B6191" s="24"/>
      <c r="C6191" s="32"/>
      <c r="D6191" s="31"/>
      <c r="E6191" s="31"/>
      <c r="F6191" s="31"/>
      <c r="G6191" s="31"/>
      <c r="H6191" s="31"/>
      <c r="I6191" s="31"/>
      <c r="J6191" s="31"/>
      <c r="K6191" s="31"/>
      <c r="L6191" s="35"/>
      <c r="M6191" s="31"/>
      <c r="N6191" s="31"/>
      <c r="O6191" s="31"/>
      <c r="P6191" s="31"/>
      <c r="Q6191" s="31"/>
      <c r="R6191" s="31"/>
    </row>
    <row r="6192" spans="1:18">
      <c r="A6192" s="31"/>
      <c r="B6192" s="24"/>
      <c r="C6192" s="32"/>
      <c r="D6192" s="31"/>
      <c r="E6192" s="31"/>
      <c r="F6192" s="31"/>
      <c r="G6192" s="31"/>
      <c r="H6192" s="31"/>
      <c r="I6192" s="31"/>
      <c r="J6192" s="31"/>
      <c r="K6192" s="31"/>
      <c r="L6192" s="35"/>
      <c r="M6192" s="31"/>
      <c r="N6192" s="31"/>
      <c r="O6192" s="31"/>
      <c r="P6192" s="31"/>
      <c r="Q6192" s="31"/>
      <c r="R6192" s="31"/>
    </row>
    <row r="6193" spans="1:18">
      <c r="A6193" s="31"/>
      <c r="B6193" s="24"/>
      <c r="C6193" s="32"/>
      <c r="D6193" s="31"/>
      <c r="E6193" s="31"/>
      <c r="F6193" s="31"/>
      <c r="G6193" s="31"/>
      <c r="H6193" s="31"/>
      <c r="I6193" s="31"/>
      <c r="J6193" s="31"/>
      <c r="K6193" s="31"/>
      <c r="L6193" s="35"/>
      <c r="M6193" s="31"/>
      <c r="N6193" s="31"/>
      <c r="O6193" s="31"/>
      <c r="P6193" s="31"/>
      <c r="Q6193" s="31"/>
      <c r="R6193" s="31"/>
    </row>
    <row r="6194" spans="1:18">
      <c r="A6194" s="31"/>
      <c r="B6194" s="24"/>
      <c r="C6194" s="32"/>
      <c r="D6194" s="31"/>
      <c r="E6194" s="31"/>
      <c r="F6194" s="31"/>
      <c r="G6194" s="31"/>
      <c r="H6194" s="31"/>
      <c r="I6194" s="31"/>
      <c r="J6194" s="31"/>
      <c r="K6194" s="31"/>
      <c r="L6194" s="35"/>
      <c r="M6194" s="31"/>
      <c r="N6194" s="31"/>
      <c r="O6194" s="31"/>
      <c r="P6194" s="31"/>
      <c r="Q6194" s="31"/>
      <c r="R6194" s="31"/>
    </row>
    <row r="6195" spans="1:18">
      <c r="A6195" s="31"/>
      <c r="B6195" s="24"/>
      <c r="C6195" s="32"/>
      <c r="D6195" s="31"/>
      <c r="E6195" s="31"/>
      <c r="F6195" s="31"/>
      <c r="G6195" s="31"/>
      <c r="H6195" s="31"/>
      <c r="I6195" s="31"/>
      <c r="J6195" s="31"/>
      <c r="K6195" s="31"/>
      <c r="L6195" s="35"/>
      <c r="M6195" s="31"/>
      <c r="N6195" s="31"/>
      <c r="O6195" s="31"/>
      <c r="P6195" s="31"/>
      <c r="Q6195" s="31"/>
      <c r="R6195" s="31"/>
    </row>
    <row r="6196" spans="1:18">
      <c r="A6196" s="31"/>
      <c r="B6196" s="24"/>
      <c r="C6196" s="32"/>
      <c r="D6196" s="31"/>
      <c r="E6196" s="31"/>
      <c r="F6196" s="31"/>
      <c r="G6196" s="31"/>
      <c r="H6196" s="31"/>
      <c r="I6196" s="31"/>
      <c r="J6196" s="31"/>
      <c r="K6196" s="31"/>
      <c r="L6196" s="35"/>
      <c r="M6196" s="31"/>
      <c r="N6196" s="31"/>
      <c r="O6196" s="31"/>
      <c r="P6196" s="31"/>
      <c r="Q6196" s="31"/>
      <c r="R6196" s="31"/>
    </row>
    <row r="6197" spans="1:18">
      <c r="A6197" s="31"/>
      <c r="B6197" s="24"/>
      <c r="C6197" s="32"/>
      <c r="D6197" s="31"/>
      <c r="E6197" s="31"/>
      <c r="F6197" s="31"/>
      <c r="G6197" s="31"/>
      <c r="H6197" s="31"/>
      <c r="I6197" s="31"/>
      <c r="J6197" s="31"/>
      <c r="K6197" s="31"/>
      <c r="L6197" s="35"/>
      <c r="M6197" s="31"/>
      <c r="N6197" s="31"/>
      <c r="O6197" s="31"/>
      <c r="P6197" s="31"/>
      <c r="Q6197" s="31"/>
      <c r="R6197" s="31"/>
    </row>
    <row r="6198" spans="1:18">
      <c r="A6198" s="31"/>
      <c r="B6198" s="24"/>
      <c r="C6198" s="32"/>
      <c r="D6198" s="31"/>
      <c r="E6198" s="31"/>
      <c r="F6198" s="31"/>
      <c r="G6198" s="31"/>
      <c r="H6198" s="31"/>
      <c r="I6198" s="31"/>
      <c r="J6198" s="31"/>
      <c r="K6198" s="31"/>
      <c r="L6198" s="35"/>
      <c r="M6198" s="31"/>
      <c r="N6198" s="31"/>
      <c r="O6198" s="31"/>
      <c r="P6198" s="31"/>
      <c r="Q6198" s="31"/>
      <c r="R6198" s="31"/>
    </row>
    <row r="6199" spans="1:18">
      <c r="A6199" s="31"/>
      <c r="B6199" s="24"/>
      <c r="C6199" s="32"/>
      <c r="D6199" s="31"/>
      <c r="E6199" s="31"/>
      <c r="F6199" s="31"/>
      <c r="G6199" s="31"/>
      <c r="H6199" s="31"/>
      <c r="I6199" s="31"/>
      <c r="J6199" s="31"/>
      <c r="K6199" s="31"/>
      <c r="L6199" s="35"/>
      <c r="M6199" s="31"/>
      <c r="N6199" s="31"/>
      <c r="O6199" s="31"/>
      <c r="P6199" s="31"/>
      <c r="Q6199" s="31"/>
      <c r="R6199" s="31"/>
    </row>
    <row r="6200" spans="1:18">
      <c r="A6200" s="31"/>
      <c r="B6200" s="24"/>
      <c r="C6200" s="32"/>
      <c r="D6200" s="31"/>
      <c r="E6200" s="31"/>
      <c r="F6200" s="31"/>
      <c r="G6200" s="31"/>
      <c r="H6200" s="31"/>
      <c r="I6200" s="31"/>
      <c r="J6200" s="31"/>
      <c r="K6200" s="31"/>
      <c r="L6200" s="35"/>
      <c r="M6200" s="31"/>
      <c r="N6200" s="31"/>
      <c r="O6200" s="31"/>
      <c r="P6200" s="31"/>
      <c r="Q6200" s="31"/>
      <c r="R6200" s="31"/>
    </row>
    <row r="6201" spans="1:18">
      <c r="A6201" s="31"/>
      <c r="B6201" s="24"/>
      <c r="C6201" s="32"/>
      <c r="D6201" s="31"/>
      <c r="E6201" s="31"/>
      <c r="F6201" s="31"/>
      <c r="G6201" s="31"/>
      <c r="H6201" s="31"/>
      <c r="I6201" s="31"/>
      <c r="J6201" s="31"/>
      <c r="K6201" s="31"/>
      <c r="L6201" s="35"/>
      <c r="M6201" s="31"/>
      <c r="N6201" s="31"/>
      <c r="O6201" s="31"/>
      <c r="P6201" s="31"/>
      <c r="Q6201" s="31"/>
      <c r="R6201" s="31"/>
    </row>
    <row r="6202" spans="1:18">
      <c r="A6202" s="31"/>
      <c r="B6202" s="24"/>
      <c r="C6202" s="32"/>
      <c r="D6202" s="31"/>
      <c r="E6202" s="31"/>
      <c r="F6202" s="31"/>
      <c r="G6202" s="31"/>
      <c r="H6202" s="31"/>
      <c r="I6202" s="31"/>
      <c r="J6202" s="31"/>
      <c r="K6202" s="31"/>
      <c r="L6202" s="35"/>
      <c r="M6202" s="31"/>
      <c r="N6202" s="31"/>
      <c r="O6202" s="31"/>
      <c r="P6202" s="31"/>
      <c r="Q6202" s="31"/>
      <c r="R6202" s="31"/>
    </row>
    <row r="6203" spans="1:18">
      <c r="A6203" s="31"/>
      <c r="B6203" s="34"/>
      <c r="C6203" s="32"/>
      <c r="D6203" s="31"/>
      <c r="E6203" s="31"/>
      <c r="F6203" s="31"/>
      <c r="G6203" s="31"/>
      <c r="H6203" s="31"/>
      <c r="I6203" s="31"/>
      <c r="J6203" s="31"/>
      <c r="K6203" s="31"/>
      <c r="L6203" s="35"/>
      <c r="M6203" s="31"/>
      <c r="N6203" s="31"/>
      <c r="O6203" s="31"/>
      <c r="P6203" s="31"/>
      <c r="Q6203" s="31"/>
      <c r="R6203" s="31"/>
    </row>
    <row r="6204" spans="1:18">
      <c r="A6204" s="31"/>
      <c r="B6204" s="34"/>
      <c r="C6204" s="32"/>
      <c r="D6204" s="31"/>
      <c r="E6204" s="31"/>
      <c r="F6204" s="31"/>
      <c r="G6204" s="31"/>
      <c r="H6204" s="31"/>
      <c r="I6204" s="31"/>
      <c r="J6204" s="31"/>
      <c r="K6204" s="31"/>
      <c r="L6204" s="35"/>
      <c r="M6204" s="31"/>
      <c r="N6204" s="31"/>
      <c r="O6204" s="31"/>
      <c r="P6204" s="31"/>
      <c r="Q6204" s="31"/>
      <c r="R6204" s="31"/>
    </row>
    <row r="6205" spans="1:18">
      <c r="A6205" s="31"/>
      <c r="B6205" s="34"/>
      <c r="C6205" s="32"/>
      <c r="D6205" s="31"/>
      <c r="E6205" s="31"/>
      <c r="F6205" s="31"/>
      <c r="G6205" s="31"/>
      <c r="H6205" s="31"/>
      <c r="I6205" s="31"/>
      <c r="J6205" s="31"/>
      <c r="K6205" s="31"/>
      <c r="L6205" s="35"/>
      <c r="M6205" s="31"/>
      <c r="N6205" s="31"/>
      <c r="O6205" s="31"/>
      <c r="P6205" s="31"/>
      <c r="Q6205" s="31"/>
      <c r="R6205" s="31"/>
    </row>
    <row r="6206" spans="1:18">
      <c r="A6206" s="31"/>
      <c r="B6206" s="34"/>
      <c r="C6206" s="32"/>
      <c r="D6206" s="31"/>
      <c r="E6206" s="31"/>
      <c r="F6206" s="31"/>
      <c r="G6206" s="31"/>
      <c r="H6206" s="31"/>
      <c r="I6206" s="31"/>
      <c r="J6206" s="31"/>
      <c r="K6206" s="31"/>
      <c r="L6206" s="35"/>
      <c r="M6206" s="31"/>
      <c r="N6206" s="31"/>
      <c r="O6206" s="31"/>
      <c r="P6206" s="31"/>
      <c r="Q6206" s="31"/>
      <c r="R6206" s="31"/>
    </row>
    <row r="6207" spans="1:18">
      <c r="B6207" s="24"/>
      <c r="L6207" s="36"/>
    </row>
    <row r="6208" spans="1:18">
      <c r="A6208" s="31"/>
      <c r="B6208" s="34"/>
      <c r="C6208" s="32"/>
      <c r="D6208" s="31"/>
      <c r="E6208" s="31"/>
      <c r="F6208" s="31"/>
      <c r="G6208" s="31"/>
      <c r="H6208" s="31"/>
      <c r="I6208" s="31"/>
      <c r="J6208" s="31"/>
      <c r="K6208" s="31"/>
      <c r="L6208" s="35"/>
      <c r="M6208" s="31"/>
      <c r="N6208" s="31"/>
      <c r="O6208" s="31"/>
      <c r="P6208" s="31"/>
      <c r="Q6208" s="31"/>
      <c r="R6208" s="31"/>
    </row>
    <row r="6209" spans="1:18">
      <c r="B6209" s="24"/>
      <c r="L6209" s="36"/>
    </row>
    <row r="6210" spans="1:18">
      <c r="A6210" s="31"/>
      <c r="B6210" s="34"/>
      <c r="C6210" s="32"/>
      <c r="D6210" s="31"/>
      <c r="E6210" s="31"/>
      <c r="F6210" s="31"/>
      <c r="G6210" s="31"/>
      <c r="H6210" s="31"/>
      <c r="I6210" s="31"/>
      <c r="J6210" s="31"/>
      <c r="K6210" s="31"/>
      <c r="L6210" s="35"/>
      <c r="M6210" s="31"/>
      <c r="N6210" s="31"/>
      <c r="O6210" s="31"/>
      <c r="P6210" s="31"/>
      <c r="Q6210" s="31"/>
      <c r="R6210" s="31"/>
    </row>
    <row r="6211" spans="1:18">
      <c r="A6211" s="31"/>
      <c r="B6211" s="34"/>
      <c r="C6211" s="32"/>
      <c r="D6211" s="31"/>
      <c r="E6211" s="31"/>
      <c r="F6211" s="31"/>
      <c r="G6211" s="31"/>
      <c r="H6211" s="31"/>
      <c r="I6211" s="31"/>
      <c r="J6211" s="31"/>
      <c r="K6211" s="31"/>
      <c r="L6211" s="35"/>
      <c r="M6211" s="31"/>
      <c r="N6211" s="31"/>
      <c r="O6211" s="31"/>
      <c r="P6211" s="31"/>
      <c r="Q6211" s="31"/>
      <c r="R6211" s="31"/>
    </row>
    <row r="6212" spans="1:18">
      <c r="A6212" s="31"/>
      <c r="B6212" s="34"/>
      <c r="C6212" s="32"/>
      <c r="D6212" s="31"/>
      <c r="E6212" s="31"/>
      <c r="F6212" s="31"/>
      <c r="G6212" s="31"/>
      <c r="H6212" s="31"/>
      <c r="I6212" s="31"/>
      <c r="J6212" s="31"/>
      <c r="K6212" s="31"/>
      <c r="L6212" s="35"/>
      <c r="M6212" s="31"/>
      <c r="N6212" s="31"/>
      <c r="O6212" s="31"/>
      <c r="P6212" s="31"/>
      <c r="Q6212" s="31"/>
      <c r="R6212" s="31"/>
    </row>
    <row r="6213" spans="1:18">
      <c r="B6213" s="24"/>
      <c r="L6213" s="36"/>
    </row>
    <row r="6214" spans="1:18">
      <c r="A6214" s="31"/>
      <c r="B6214" s="34"/>
      <c r="C6214" s="32"/>
      <c r="D6214" s="31"/>
      <c r="E6214" s="31"/>
      <c r="F6214" s="31"/>
      <c r="G6214" s="31"/>
      <c r="H6214" s="31"/>
      <c r="I6214" s="31"/>
      <c r="J6214" s="31"/>
      <c r="K6214" s="31"/>
      <c r="L6214" s="35"/>
      <c r="M6214" s="31"/>
      <c r="N6214" s="31"/>
      <c r="O6214" s="31"/>
      <c r="P6214" s="31"/>
      <c r="Q6214" s="31"/>
      <c r="R6214" s="31"/>
    </row>
    <row r="6215" spans="1:18">
      <c r="A6215" s="31"/>
      <c r="B6215" s="34"/>
      <c r="C6215" s="32"/>
      <c r="D6215" s="31"/>
      <c r="E6215" s="31"/>
      <c r="F6215" s="31"/>
      <c r="G6215" s="31"/>
      <c r="H6215" s="31"/>
      <c r="I6215" s="31"/>
      <c r="J6215" s="31"/>
      <c r="K6215" s="31"/>
      <c r="L6215" s="35"/>
      <c r="M6215" s="31"/>
      <c r="N6215" s="31"/>
      <c r="O6215" s="31"/>
      <c r="P6215" s="31"/>
      <c r="Q6215" s="31"/>
      <c r="R6215" s="31"/>
    </row>
    <row r="6216" spans="1:18">
      <c r="A6216" s="31"/>
      <c r="B6216" s="34"/>
      <c r="C6216" s="32"/>
      <c r="D6216" s="31"/>
      <c r="E6216" s="31"/>
      <c r="F6216" s="31"/>
      <c r="G6216" s="31"/>
      <c r="H6216" s="31"/>
      <c r="I6216" s="31"/>
      <c r="J6216" s="31"/>
      <c r="K6216" s="31"/>
      <c r="L6216" s="35"/>
      <c r="M6216" s="31"/>
      <c r="N6216" s="31"/>
      <c r="O6216" s="31"/>
      <c r="P6216" s="31"/>
      <c r="Q6216" s="31"/>
      <c r="R6216" s="31"/>
    </row>
    <row r="6217" spans="1:18">
      <c r="A6217" s="31"/>
      <c r="B6217" s="34"/>
      <c r="C6217" s="32"/>
      <c r="D6217" s="31"/>
      <c r="E6217" s="31"/>
      <c r="F6217" s="31"/>
      <c r="G6217" s="31"/>
      <c r="H6217" s="31"/>
      <c r="I6217" s="31"/>
      <c r="J6217" s="31"/>
      <c r="K6217" s="31"/>
      <c r="L6217" s="35"/>
      <c r="M6217" s="31"/>
      <c r="N6217" s="31"/>
      <c r="O6217" s="31"/>
      <c r="P6217" s="31"/>
      <c r="Q6217" s="31"/>
      <c r="R6217" s="31"/>
    </row>
    <row r="6218" spans="1:18">
      <c r="A6218" s="31"/>
      <c r="B6218" s="34"/>
      <c r="C6218" s="32"/>
      <c r="D6218" s="31"/>
      <c r="E6218" s="31"/>
      <c r="F6218" s="31"/>
      <c r="G6218" s="31"/>
      <c r="H6218" s="31"/>
      <c r="I6218" s="31"/>
      <c r="J6218" s="31"/>
      <c r="K6218" s="31"/>
      <c r="L6218" s="35"/>
      <c r="M6218" s="31"/>
      <c r="N6218" s="31"/>
      <c r="O6218" s="31"/>
      <c r="P6218" s="31"/>
      <c r="Q6218" s="31"/>
      <c r="R6218" s="31"/>
    </row>
    <row r="6219" spans="1:18">
      <c r="A6219" s="31"/>
      <c r="B6219" s="34"/>
      <c r="C6219" s="32"/>
      <c r="D6219" s="31"/>
      <c r="E6219" s="31"/>
      <c r="F6219" s="31"/>
      <c r="G6219" s="31"/>
      <c r="H6219" s="31"/>
      <c r="I6219" s="31"/>
      <c r="J6219" s="31"/>
      <c r="K6219" s="31"/>
      <c r="L6219" s="35"/>
      <c r="M6219" s="31"/>
      <c r="N6219" s="31"/>
      <c r="O6219" s="31"/>
      <c r="P6219" s="31"/>
      <c r="Q6219" s="31"/>
      <c r="R6219" s="31"/>
    </row>
    <row r="6220" spans="1:18">
      <c r="A6220" s="31"/>
      <c r="B6220" s="34"/>
      <c r="C6220" s="32"/>
      <c r="D6220" s="31"/>
      <c r="E6220" s="31"/>
      <c r="F6220" s="31"/>
      <c r="G6220" s="31"/>
      <c r="H6220" s="31"/>
      <c r="I6220" s="31"/>
      <c r="J6220" s="31"/>
      <c r="K6220" s="31"/>
      <c r="L6220" s="35"/>
      <c r="M6220" s="31"/>
      <c r="N6220" s="31"/>
      <c r="O6220" s="31"/>
      <c r="P6220" s="31"/>
      <c r="Q6220" s="31"/>
      <c r="R6220" s="31"/>
    </row>
    <row r="6221" spans="1:18">
      <c r="A6221" s="31"/>
      <c r="B6221" s="34"/>
      <c r="C6221" s="32"/>
      <c r="D6221" s="31"/>
      <c r="E6221" s="31"/>
      <c r="F6221" s="31"/>
      <c r="G6221" s="31"/>
      <c r="H6221" s="31"/>
      <c r="I6221" s="31"/>
      <c r="J6221" s="31"/>
      <c r="K6221" s="31"/>
      <c r="L6221" s="35"/>
      <c r="M6221" s="31"/>
      <c r="N6221" s="31"/>
      <c r="O6221" s="31"/>
      <c r="P6221" s="31"/>
      <c r="Q6221" s="31"/>
      <c r="R6221" s="31"/>
    </row>
    <row r="6222" spans="1:18">
      <c r="A6222" s="31"/>
      <c r="B6222" s="34"/>
      <c r="C6222" s="32"/>
      <c r="D6222" s="31"/>
      <c r="E6222" s="31"/>
      <c r="F6222" s="31"/>
      <c r="G6222" s="31"/>
      <c r="H6222" s="31"/>
      <c r="I6222" s="31"/>
      <c r="J6222" s="31"/>
      <c r="K6222" s="31"/>
      <c r="L6222" s="35"/>
      <c r="M6222" s="31"/>
      <c r="N6222" s="31"/>
      <c r="O6222" s="31"/>
      <c r="P6222" s="31"/>
      <c r="Q6222" s="31"/>
      <c r="R6222" s="31"/>
    </row>
    <row r="6223" spans="1:18">
      <c r="A6223" s="31"/>
      <c r="B6223" s="34"/>
      <c r="C6223" s="32"/>
      <c r="D6223" s="31"/>
      <c r="E6223" s="31"/>
      <c r="F6223" s="31"/>
      <c r="G6223" s="31"/>
      <c r="H6223" s="31"/>
      <c r="I6223" s="31"/>
      <c r="J6223" s="31"/>
      <c r="K6223" s="31"/>
      <c r="L6223" s="35"/>
      <c r="M6223" s="31"/>
      <c r="N6223" s="31"/>
      <c r="O6223" s="31"/>
      <c r="P6223" s="31"/>
      <c r="Q6223" s="31"/>
      <c r="R6223" s="31"/>
    </row>
    <row r="6224" spans="1:18">
      <c r="A6224" s="31"/>
      <c r="B6224" s="34"/>
      <c r="C6224" s="32"/>
      <c r="D6224" s="31"/>
      <c r="E6224" s="31"/>
      <c r="F6224" s="31"/>
      <c r="G6224" s="31"/>
      <c r="H6224" s="31"/>
      <c r="I6224" s="31"/>
      <c r="J6224" s="31"/>
      <c r="K6224" s="31"/>
      <c r="L6224" s="35"/>
      <c r="M6224" s="31"/>
      <c r="N6224" s="31"/>
      <c r="O6224" s="31"/>
      <c r="P6224" s="31"/>
      <c r="Q6224" s="31"/>
      <c r="R6224" s="31"/>
    </row>
    <row r="6225" spans="1:18">
      <c r="A6225" s="31"/>
      <c r="B6225" s="34"/>
      <c r="C6225" s="32"/>
      <c r="D6225" s="31"/>
      <c r="E6225" s="31"/>
      <c r="F6225" s="31"/>
      <c r="G6225" s="31"/>
      <c r="H6225" s="31"/>
      <c r="I6225" s="31"/>
      <c r="J6225" s="31"/>
      <c r="K6225" s="31"/>
      <c r="L6225" s="35"/>
      <c r="M6225" s="31"/>
      <c r="N6225" s="31"/>
      <c r="O6225" s="31"/>
      <c r="P6225" s="31"/>
      <c r="Q6225" s="31"/>
      <c r="R6225" s="31"/>
    </row>
    <row r="6226" spans="1:18">
      <c r="A6226" s="31"/>
      <c r="B6226" s="34"/>
      <c r="C6226" s="32"/>
      <c r="D6226" s="31"/>
      <c r="E6226" s="31"/>
      <c r="F6226" s="31"/>
      <c r="G6226" s="31"/>
      <c r="H6226" s="31"/>
      <c r="I6226" s="31"/>
      <c r="J6226" s="31"/>
      <c r="K6226" s="31"/>
      <c r="L6226" s="35"/>
      <c r="M6226" s="31"/>
      <c r="N6226" s="31"/>
      <c r="O6226" s="31"/>
      <c r="P6226" s="31"/>
      <c r="Q6226" s="31"/>
      <c r="R6226" s="31"/>
    </row>
    <row r="6227" spans="1:18">
      <c r="A6227" s="31"/>
      <c r="B6227" s="34"/>
      <c r="C6227" s="32"/>
      <c r="D6227" s="31"/>
      <c r="E6227" s="31"/>
      <c r="F6227" s="31"/>
      <c r="G6227" s="31"/>
      <c r="H6227" s="31"/>
      <c r="I6227" s="31"/>
      <c r="J6227" s="31"/>
      <c r="K6227" s="31"/>
      <c r="L6227" s="35"/>
      <c r="M6227" s="31"/>
      <c r="N6227" s="31"/>
      <c r="O6227" s="31"/>
      <c r="P6227" s="31"/>
      <c r="Q6227" s="31"/>
      <c r="R6227" s="31"/>
    </row>
    <row r="6228" spans="1:18">
      <c r="A6228" s="31"/>
      <c r="B6228" s="34"/>
      <c r="C6228" s="32"/>
      <c r="D6228" s="31"/>
      <c r="E6228" s="31"/>
      <c r="F6228" s="31"/>
      <c r="G6228" s="31"/>
      <c r="H6228" s="31"/>
      <c r="I6228" s="31"/>
      <c r="J6228" s="31"/>
      <c r="K6228" s="31"/>
      <c r="L6228" s="35"/>
      <c r="M6228" s="31"/>
      <c r="N6228" s="31"/>
      <c r="O6228" s="31"/>
      <c r="P6228" s="31"/>
      <c r="Q6228" s="31"/>
      <c r="R6228" s="31"/>
    </row>
    <row r="6229" spans="1:18">
      <c r="B6229" s="24"/>
      <c r="L6229" s="36"/>
    </row>
    <row r="6230" spans="1:18">
      <c r="A6230" s="31"/>
      <c r="B6230" s="34"/>
      <c r="C6230" s="32"/>
      <c r="D6230" s="31"/>
      <c r="E6230" s="31"/>
      <c r="F6230" s="31"/>
      <c r="G6230" s="31"/>
      <c r="H6230" s="31"/>
      <c r="I6230" s="31"/>
      <c r="J6230" s="31"/>
      <c r="K6230" s="31"/>
      <c r="L6230" s="35"/>
      <c r="M6230" s="31"/>
      <c r="N6230" s="31"/>
      <c r="O6230" s="31"/>
      <c r="P6230" s="31"/>
      <c r="Q6230" s="31"/>
      <c r="R6230" s="31"/>
    </row>
    <row r="6231" spans="1:18">
      <c r="A6231" s="31"/>
      <c r="B6231" s="34"/>
      <c r="C6231" s="32"/>
      <c r="D6231" s="31"/>
      <c r="E6231" s="31"/>
      <c r="F6231" s="31"/>
      <c r="G6231" s="31"/>
      <c r="H6231" s="31"/>
      <c r="I6231" s="31"/>
      <c r="J6231" s="31"/>
      <c r="K6231" s="31"/>
      <c r="L6231" s="35"/>
      <c r="M6231" s="31"/>
      <c r="N6231" s="31"/>
      <c r="O6231" s="31"/>
      <c r="P6231" s="31"/>
      <c r="Q6231" s="31"/>
      <c r="R6231" s="31"/>
    </row>
    <row r="6232" spans="1:18">
      <c r="A6232" s="31"/>
      <c r="B6232" s="34"/>
      <c r="C6232" s="32"/>
      <c r="D6232" s="31"/>
      <c r="E6232" s="31"/>
      <c r="F6232" s="31"/>
      <c r="G6232" s="31"/>
      <c r="H6232" s="31"/>
      <c r="I6232" s="31"/>
      <c r="J6232" s="31"/>
      <c r="K6232" s="31"/>
      <c r="L6232" s="35"/>
      <c r="M6232" s="31"/>
      <c r="N6232" s="31"/>
      <c r="O6232" s="31"/>
      <c r="P6232" s="31"/>
      <c r="Q6232" s="31"/>
      <c r="R6232" s="31"/>
    </row>
    <row r="6233" spans="1:18">
      <c r="B6233" s="24"/>
    </row>
    <row r="6234" spans="1:18">
      <c r="B6234" s="24"/>
    </row>
    <row r="6235" spans="1:18">
      <c r="B6235" s="24"/>
    </row>
    <row r="6236" spans="1:18">
      <c r="B6236" s="24"/>
    </row>
    <row r="6237" spans="1:18">
      <c r="B6237" s="24"/>
    </row>
    <row r="6238" spans="1:18">
      <c r="B6238" s="24"/>
    </row>
    <row r="6239" spans="1:18">
      <c r="B6239" s="24"/>
    </row>
    <row r="6240" spans="1:18">
      <c r="B6240" s="24"/>
    </row>
    <row r="6241" spans="2:2">
      <c r="B6241" s="24"/>
    </row>
    <row r="6242" spans="2:2">
      <c r="B6242" s="24"/>
    </row>
    <row r="6243" spans="2:2">
      <c r="B6243" s="24"/>
    </row>
    <row r="6244" spans="2:2">
      <c r="B6244" s="24"/>
    </row>
    <row r="6245" spans="2:2">
      <c r="B6245" s="24"/>
    </row>
    <row r="6246" spans="2:2">
      <c r="B6246" s="24"/>
    </row>
    <row r="6247" spans="2:2">
      <c r="B6247" s="24"/>
    </row>
    <row r="6248" spans="2:2">
      <c r="B6248" s="24"/>
    </row>
    <row r="6249" spans="2:2">
      <c r="B6249" s="24"/>
    </row>
    <row r="6250" spans="2:2">
      <c r="B6250" s="24"/>
    </row>
    <row r="6251" spans="2:2">
      <c r="B6251" s="24"/>
    </row>
    <row r="6252" spans="2:2">
      <c r="B6252" s="24"/>
    </row>
    <row r="6253" spans="2:2">
      <c r="B6253" s="24"/>
    </row>
    <row r="6254" spans="2:2">
      <c r="B6254" s="24"/>
    </row>
    <row r="6255" spans="2:2">
      <c r="B6255" s="24"/>
    </row>
    <row r="6256" spans="2:2">
      <c r="B6256" s="24"/>
    </row>
    <row r="6257" spans="2:2">
      <c r="B6257" s="24"/>
    </row>
    <row r="6258" spans="2:2">
      <c r="B6258" s="24"/>
    </row>
    <row r="6259" spans="2:2">
      <c r="B6259" s="24"/>
    </row>
    <row r="6260" spans="2:2">
      <c r="B6260" s="24"/>
    </row>
    <row r="6261" spans="2:2">
      <c r="B6261" s="24"/>
    </row>
    <row r="6262" spans="2:2">
      <c r="B6262" s="24"/>
    </row>
    <row r="6263" spans="2:2">
      <c r="B6263" s="24"/>
    </row>
    <row r="6264" spans="2:2">
      <c r="B6264" s="24"/>
    </row>
    <row r="6265" spans="2:2">
      <c r="B6265" s="24"/>
    </row>
    <row r="6266" spans="2:2">
      <c r="B6266" s="24"/>
    </row>
    <row r="6267" spans="2:2">
      <c r="B6267" s="24"/>
    </row>
    <row r="6268" spans="2:2">
      <c r="B6268" s="24"/>
    </row>
    <row r="6269" spans="2:2">
      <c r="B6269" s="24"/>
    </row>
    <row r="6270" spans="2:2">
      <c r="B6270" s="24"/>
    </row>
    <row r="6271" spans="2:2">
      <c r="B6271" s="24"/>
    </row>
    <row r="6272" spans="2:2">
      <c r="B6272" s="24"/>
    </row>
    <row r="6273" spans="2:2">
      <c r="B6273" s="24"/>
    </row>
    <row r="6274" spans="2:2">
      <c r="B6274" s="24"/>
    </row>
    <row r="6275" spans="2:2">
      <c r="B6275" s="24"/>
    </row>
    <row r="6276" spans="2:2">
      <c r="B6276" s="24"/>
    </row>
    <row r="6277" spans="2:2">
      <c r="B6277" s="24"/>
    </row>
    <row r="6278" spans="2:2">
      <c r="B6278" s="24"/>
    </row>
    <row r="6279" spans="2:2">
      <c r="B6279" s="24"/>
    </row>
    <row r="6280" spans="2:2">
      <c r="B6280" s="24"/>
    </row>
    <row r="6281" spans="2:2">
      <c r="B6281" s="24"/>
    </row>
    <row r="6282" spans="2:2">
      <c r="B6282" s="24"/>
    </row>
    <row r="6283" spans="2:2">
      <c r="B6283" s="24"/>
    </row>
    <row r="6284" spans="2:2">
      <c r="B6284" s="24"/>
    </row>
    <row r="6285" spans="2:2">
      <c r="B6285" s="24"/>
    </row>
    <row r="6286" spans="2:2">
      <c r="B6286" s="24"/>
    </row>
    <row r="6287" spans="2:2">
      <c r="B6287" s="24"/>
    </row>
    <row r="6288" spans="2:2">
      <c r="B6288" s="24"/>
    </row>
    <row r="6289" spans="2:2">
      <c r="B6289" s="24"/>
    </row>
    <row r="6290" spans="2:2">
      <c r="B6290" s="24"/>
    </row>
    <row r="6291" spans="2:2">
      <c r="B6291" s="24"/>
    </row>
    <row r="6292" spans="2:2">
      <c r="B6292" s="24"/>
    </row>
    <row r="6293" spans="2:2">
      <c r="B6293" s="24"/>
    </row>
    <row r="6294" spans="2:2">
      <c r="B6294" s="24"/>
    </row>
    <row r="6295" spans="2:2">
      <c r="B6295" s="24"/>
    </row>
    <row r="6296" spans="2:2">
      <c r="B6296" s="24"/>
    </row>
    <row r="6297" spans="2:2">
      <c r="B6297" s="24"/>
    </row>
    <row r="6298" spans="2:2">
      <c r="B6298" s="24"/>
    </row>
    <row r="6299" spans="2:2">
      <c r="B6299" s="24"/>
    </row>
    <row r="6300" spans="2:2">
      <c r="B6300" s="24"/>
    </row>
    <row r="6301" spans="2:2">
      <c r="B6301" s="24"/>
    </row>
    <row r="6302" spans="2:2">
      <c r="B6302" s="24"/>
    </row>
    <row r="6303" spans="2:2">
      <c r="B6303" s="24"/>
    </row>
    <row r="6304" spans="2:2">
      <c r="B6304" s="24"/>
    </row>
    <row r="6305" spans="2:2">
      <c r="B6305" s="24"/>
    </row>
    <row r="6306" spans="2:2">
      <c r="B6306" s="24"/>
    </row>
    <row r="6307" spans="2:2">
      <c r="B6307" s="24"/>
    </row>
    <row r="6308" spans="2:2">
      <c r="B6308" s="24"/>
    </row>
    <row r="6309" spans="2:2">
      <c r="B6309" s="24"/>
    </row>
    <row r="6310" spans="2:2">
      <c r="B6310" s="24"/>
    </row>
    <row r="6311" spans="2:2">
      <c r="B6311" s="24"/>
    </row>
    <row r="6312" spans="2:2">
      <c r="B6312" s="24"/>
    </row>
    <row r="6313" spans="2:2">
      <c r="B6313" s="24"/>
    </row>
    <row r="6314" spans="2:2">
      <c r="B6314" s="24"/>
    </row>
    <row r="6315" spans="2:2">
      <c r="B6315" s="24"/>
    </row>
    <row r="6316" spans="2:2">
      <c r="B6316" s="24"/>
    </row>
    <row r="6317" spans="2:2">
      <c r="B6317" s="24"/>
    </row>
    <row r="6318" spans="2:2">
      <c r="B6318" s="24"/>
    </row>
    <row r="6319" spans="2:2">
      <c r="B6319" s="24"/>
    </row>
    <row r="6320" spans="2:2">
      <c r="B6320" s="24"/>
    </row>
    <row r="6321" spans="2:2">
      <c r="B6321" s="24"/>
    </row>
    <row r="6322" spans="2:2">
      <c r="B6322" s="24"/>
    </row>
    <row r="6323" spans="2:2">
      <c r="B6323" s="24"/>
    </row>
    <row r="6324" spans="2:2">
      <c r="B6324" s="24"/>
    </row>
    <row r="6325" spans="2:2">
      <c r="B6325" s="24"/>
    </row>
    <row r="6326" spans="2:2">
      <c r="B6326" s="24"/>
    </row>
    <row r="6327" spans="2:2">
      <c r="B6327" s="24"/>
    </row>
    <row r="6328" spans="2:2">
      <c r="B6328" s="24"/>
    </row>
    <row r="6329" spans="2:2">
      <c r="B6329" s="24"/>
    </row>
    <row r="6330" spans="2:2">
      <c r="B6330" s="24"/>
    </row>
    <row r="6331" spans="2:2">
      <c r="B6331" s="24"/>
    </row>
    <row r="6332" spans="2:2">
      <c r="B6332" s="24"/>
    </row>
    <row r="6333" spans="2:2">
      <c r="B6333" s="24"/>
    </row>
    <row r="6334" spans="2:2">
      <c r="B6334" s="24"/>
    </row>
    <row r="6335" spans="2:2">
      <c r="B6335" s="24"/>
    </row>
    <row r="6336" spans="2:2">
      <c r="B6336" s="24"/>
    </row>
    <row r="6337" spans="2:2">
      <c r="B6337" s="24"/>
    </row>
    <row r="6338" spans="2:2">
      <c r="B6338" s="24"/>
    </row>
    <row r="6339" spans="2:2">
      <c r="B6339" s="24"/>
    </row>
    <row r="6340" spans="2:2">
      <c r="B6340" s="24"/>
    </row>
    <row r="6341" spans="2:2">
      <c r="B6341" s="24"/>
    </row>
    <row r="6342" spans="2:2">
      <c r="B6342" s="24"/>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Summary</vt:lpstr>
      <vt:lpstr>Client Summary</vt:lpstr>
      <vt:lpstr>Pending RQ Deadlines</vt:lpstr>
      <vt:lpstr>Status 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Chandrshekara C M</cp:lastModifiedBy>
  <cp:revision>1</cp:revision>
  <dcterms:created xsi:type="dcterms:W3CDTF">2026-08-08T16:42:04Z</dcterms:created>
  <dcterms:modified xsi:type="dcterms:W3CDTF">2026-08-23T10:10:18Z</dcterms:modified>
  <dc:language>en-US</dc:language>
</cp:coreProperties>
</file>